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5.xml" ContentType="application/vnd.openxmlformats-officedocument.drawingml.chart+xml"/>
  <Override PartName="/xl/drawings/drawing14.xml" ContentType="application/vnd.openxmlformats-officedocument.drawing+xml"/>
  <Override PartName="/xl/charts/chart6.xml" ContentType="application/vnd.openxmlformats-officedocument.drawingml.chart+xml"/>
  <Override PartName="/xl/drawings/drawing15.xml" ContentType="application/vnd.openxmlformats-officedocument.drawing+xml"/>
  <Override PartName="/xl/charts/chart7.xml" ContentType="application/vnd.openxmlformats-officedocument.drawingml.chart+xml"/>
  <Override PartName="/xl/drawings/drawing16.xml" ContentType="application/vnd.openxmlformats-officedocument.drawing+xml"/>
  <Override PartName="/xl/charts/chart8.xml" ContentType="application/vnd.openxmlformats-officedocument.drawingml.chart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blo\OneDrive - Escuela Superior Politécnica del Litoral\4 Research\1 Projects\Production_Network\"/>
    </mc:Choice>
  </mc:AlternateContent>
  <xr:revisionPtr revIDLastSave="4" documentId="11_940DE3B7D1AE3B3AB1473CDC49816668574B94C7" xr6:coauthVersionLast="45" xr6:coauthVersionMax="45" xr10:uidLastSave="{307926DB-8C9F-4334-BD6D-EFA0E22CB21D}"/>
  <workbookProtection workbookAlgorithmName="SHA-512" workbookHashValue="pJlsaLzJWebyLArtZLOMapwNysGeOlxwO9f3R4gvTnXG1LRU14Rdmr7qIuF3N0ciQ5wRLLAqNLmtzCDyFjMd1w==" workbookSaltValue="qguyoLnkiok7VR+sufPY2w==" workbookSpinCount="100000" lockStructure="1" lockWindows="1"/>
  <bookViews>
    <workbookView xWindow="47880" yWindow="-120" windowWidth="24240" windowHeight="13140" tabRatio="0" xr2:uid="{00000000-000D-0000-FFFF-FFFF00000000}"/>
  </bookViews>
  <sheets>
    <sheet name="INDICE" sheetId="2" r:id="rId1"/>
    <sheet name="Componente Nacional" sheetId="18" r:id="rId2"/>
    <sheet name="Componente Importado" sheetId="19" r:id="rId3"/>
    <sheet name="Matriz Simetrica" sheetId="1" r:id="rId4"/>
    <sheet name="Matriz Coeficientes Tecnicos" sheetId="4" r:id="rId5"/>
    <sheet name="Encadenamientos Directos" sheetId="6" r:id="rId6"/>
    <sheet name="Manufactureros Destino Intermed" sheetId="7" r:id="rId7"/>
    <sheet name="No Manufactureros Destino Final" sheetId="33" r:id="rId8"/>
    <sheet name="No Manufactureros Destino Inter" sheetId="34" r:id="rId9"/>
    <sheet name="Manufactureros Destino Final" sheetId="35" r:id="rId10"/>
    <sheet name="Matriz Inversa" sheetId="11" r:id="rId11"/>
    <sheet name="Encadenamientos totales" sheetId="12" r:id="rId12"/>
    <sheet name="Sectores Clave" sheetId="36" r:id="rId13"/>
    <sheet name="Sectores Motor" sheetId="37" r:id="rId14"/>
    <sheet name="Sectores Base" sheetId="38" r:id="rId15"/>
    <sheet name="Sectores Isla" sheetId="39" r:id="rId16"/>
    <sheet name="Componentes demanda final" sheetId="23" r:id="rId17"/>
    <sheet name="Datos Simulación Dinámica" sheetId="31" r:id="rId18"/>
    <sheet name="Coeficientes adicionales" sheetId="32" state="hidden" r:id="rId19"/>
    <sheet name="Datos Simulación Dinámica Int" sheetId="22" state="hidden" r:id="rId20"/>
  </sheets>
  <definedNames>
    <definedName name="_xlnm._FilterDatabase" localSheetId="16" hidden="1">'Componentes demanda final'!$B$7:$S$79</definedName>
    <definedName name="_xlnm._FilterDatabase" localSheetId="17" hidden="1">'Datos Simulación Dinámica'!$A$7:$BB$79</definedName>
    <definedName name="_xlnm._FilterDatabase" localSheetId="19" hidden="1">'Datos Simulación Dinámica Int'!$A$7:$BB$79</definedName>
    <definedName name="_xlnm._FilterDatabase" localSheetId="5" hidden="1">'Encadenamientos Directos'!$B$8:$H$79</definedName>
    <definedName name="_xlnm._FilterDatabase" localSheetId="11" hidden="1">'Encadenamientos totales'!$B$8:$H$79</definedName>
    <definedName name="mdiD" localSheetId="9">OFFSET('Manufactureros Destino Final'!$H$11,0,0,COUNTA('Manufactureros Destino Final'!$G$11:$G$100),1)</definedName>
    <definedName name="mdiD" localSheetId="6">OFFSET('Manufactureros Destino Intermed'!$H$11,0,0,COUNTA('Manufactureros Destino Intermed'!$G$11:$G$100),1)</definedName>
    <definedName name="mdiD" localSheetId="7">OFFSET('No Manufactureros Destino Final'!$H$11,0,0,COUNTA('No Manufactureros Destino Final'!$G$11:$G$100),1)</definedName>
    <definedName name="mdiD" localSheetId="8">OFFSET('No Manufactureros Destino Inter'!$H$11,0,0,COUNTA('No Manufactureros Destino Inter'!$G$11:$G$100),1)</definedName>
    <definedName name="mdiD" localSheetId="14">OFFSET('Sectores Base'!$H$11,0,0,COUNTA('Sectores Base'!$G$11:$G$100),1)</definedName>
    <definedName name="mdiD" localSheetId="12">OFFSET('Sectores Clave'!$H$11,0,0,COUNTA('Sectores Clave'!$G$11:$G$100),1)</definedName>
    <definedName name="mdiD" localSheetId="15">OFFSET('Sectores Isla'!$H$11,0,0,COUNTA('Sectores Isla'!$G$11:$G$100),1)</definedName>
    <definedName name="mdiD" localSheetId="13">OFFSET('Sectores Motor'!$H$11,0,0,COUNTA('Sectores Motor'!$G$11:$G$100),1)</definedName>
    <definedName name="mdiT" localSheetId="9">OFFSET('Manufactureros Destino Final'!$G$11,0,0,COUNTA('Manufactureros Destino Final'!$G$11:$G$100),1)</definedName>
    <definedName name="mdiT" localSheetId="6">OFFSET('Manufactureros Destino Intermed'!$G$11,0,0,COUNTA('Manufactureros Destino Intermed'!$G$11:$G$100),1)</definedName>
    <definedName name="mdiT" localSheetId="7">OFFSET('No Manufactureros Destino Final'!$G$11,0,0,COUNTA('No Manufactureros Destino Final'!$G$11:$G$100),1)</definedName>
    <definedName name="mdiT" localSheetId="8">OFFSET('No Manufactureros Destino Inter'!$G$11,0,0,COUNTA('No Manufactureros Destino Inter'!$G$11:$G$100),1)</definedName>
    <definedName name="mdiT" localSheetId="14">OFFSET('Sectores Base'!$G$11,0,0,COUNTA('Sectores Base'!$G$11:$G$100),1)</definedName>
    <definedName name="mdiT" localSheetId="12">OFFSET('Sectores Clave'!$G$11,0,0,COUNTA('Sectores Clave'!$G$11:$G$100),1)</definedName>
    <definedName name="mdiT" localSheetId="15">OFFSET('Sectores Isla'!$G$11,0,0,COUNTA('Sectores Isla'!$G$11:$G$100),1)</definedName>
    <definedName name="mdiT" localSheetId="13">OFFSET('Sectores Motor'!$G$11,0,0,COUNTA('Sectores Motor'!$G$11:$G$100),1)</definedName>
    <definedName name="Orden" localSheetId="9">OFFSET('Manufactureros Destino Final'!$B$11,0,0,COUNTA('Manufactureros Destino Final'!$B$11:$B$100),1)</definedName>
    <definedName name="Orden" localSheetId="6">OFFSET('Manufactureros Destino Intermed'!$B$11,0,0,COUNTA('Manufactureros Destino Intermed'!$B$11:$B$100),1)</definedName>
    <definedName name="Orden" localSheetId="7">OFFSET('No Manufactureros Destino Final'!$B$11,0,0,COUNTA('No Manufactureros Destino Final'!$B$11:$B$100),1)</definedName>
    <definedName name="Orden" localSheetId="8">OFFSET('No Manufactureros Destino Inter'!$B$11,0,0,COUNTA('No Manufactureros Destino Inter'!$B$11:$B$100),1)</definedName>
    <definedName name="Orden" localSheetId="14">OFFSET('Sectores Base'!$B$11,0,0,COUNTA('Sectores Base'!$B$11:$B$100),1)</definedName>
    <definedName name="Orden" localSheetId="12">OFFSET('Sectores Clave'!$B$11,0,0,COUNTA('Sectores Clave'!$B$11:$B$100),1)</definedName>
    <definedName name="Orden" localSheetId="15">OFFSET('Sectores Isla'!$B$11,0,0,COUNTA('Sectores Isla'!$B$11:$B$100),1)</definedName>
    <definedName name="Orden" localSheetId="13">OFFSET('Sectores Motor'!$B$11,0,0,COUNTA('Sectores Motor'!$B$11:$B$100),1)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3" i="31" l="1"/>
  <c r="B83" i="31"/>
  <c r="BD7" i="31" l="1"/>
  <c r="BR5" i="31"/>
  <c r="BS5" i="31"/>
  <c r="BT5" i="31"/>
  <c r="BU5" i="31"/>
  <c r="BV5" i="31"/>
  <c r="BW5" i="31"/>
  <c r="BX5" i="31"/>
  <c r="BY5" i="31"/>
  <c r="BZ5" i="31"/>
  <c r="CA5" i="31"/>
  <c r="CB5" i="31"/>
  <c r="CC5" i="31"/>
  <c r="CD5" i="31"/>
  <c r="CE5" i="31"/>
  <c r="CF5" i="31"/>
  <c r="CG5" i="31"/>
  <c r="CH5" i="31"/>
  <c r="CI5" i="31"/>
  <c r="CJ5" i="31"/>
  <c r="CK5" i="31"/>
  <c r="CL5" i="31"/>
  <c r="CM5" i="31"/>
  <c r="CN5" i="31"/>
  <c r="CO5" i="31"/>
  <c r="CP5" i="31"/>
  <c r="CQ5" i="31"/>
  <c r="CR5" i="31"/>
  <c r="CS5" i="31"/>
  <c r="CT5" i="31"/>
  <c r="CU5" i="31"/>
  <c r="CV5" i="31"/>
  <c r="CW5" i="31"/>
  <c r="CX5" i="31"/>
  <c r="CY5" i="31"/>
  <c r="CZ5" i="31"/>
  <c r="DA5" i="31"/>
  <c r="DB5" i="31"/>
  <c r="DC5" i="31"/>
  <c r="DD5" i="31"/>
  <c r="DE5" i="31"/>
  <c r="DF5" i="31"/>
  <c r="DG5" i="31"/>
  <c r="DH5" i="31"/>
  <c r="DI5" i="31"/>
  <c r="DJ5" i="31"/>
  <c r="DK5" i="31"/>
  <c r="DL5" i="31"/>
  <c r="DM5" i="31"/>
  <c r="DN5" i="31"/>
  <c r="DO5" i="31"/>
  <c r="DP5" i="31"/>
  <c r="DQ5" i="31"/>
  <c r="DR5" i="31"/>
  <c r="DS5" i="31"/>
  <c r="DT5" i="31"/>
  <c r="DU5" i="31"/>
  <c r="DV5" i="31"/>
  <c r="DW5" i="31"/>
  <c r="DX5" i="31"/>
  <c r="DY5" i="31"/>
  <c r="BS6" i="31"/>
  <c r="BT6" i="31"/>
  <c r="BU6" i="31"/>
  <c r="BV6" i="31"/>
  <c r="BW6" i="31"/>
  <c r="BX6" i="31"/>
  <c r="BY6" i="31"/>
  <c r="BZ6" i="31"/>
  <c r="CA6" i="31"/>
  <c r="CB6" i="31"/>
  <c r="CC6" i="31"/>
  <c r="CD6" i="31"/>
  <c r="CE6" i="31"/>
  <c r="CF6" i="31"/>
  <c r="CH6" i="31"/>
  <c r="CI6" i="31"/>
  <c r="CJ6" i="31"/>
  <c r="CK6" i="31"/>
  <c r="CL6" i="31"/>
  <c r="CM6" i="31"/>
  <c r="CN6" i="31"/>
  <c r="CO6" i="31"/>
  <c r="CP6" i="31"/>
  <c r="CQ6" i="31"/>
  <c r="CR6" i="31"/>
  <c r="CS6" i="31"/>
  <c r="CT6" i="31"/>
  <c r="CU6" i="31"/>
  <c r="CW6" i="31"/>
  <c r="CX6" i="31"/>
  <c r="CY6" i="31"/>
  <c r="CZ6" i="31"/>
  <c r="DA6" i="31"/>
  <c r="DB6" i="31"/>
  <c r="DC6" i="31"/>
  <c r="DD6" i="31"/>
  <c r="DE6" i="31"/>
  <c r="DF6" i="31"/>
  <c r="DG6" i="31"/>
  <c r="DH6" i="31"/>
  <c r="DI6" i="31"/>
  <c r="DJ6" i="31"/>
  <c r="DL6" i="31"/>
  <c r="DM6" i="31"/>
  <c r="DN6" i="31"/>
  <c r="DO6" i="31"/>
  <c r="DP6" i="31"/>
  <c r="DQ6" i="31"/>
  <c r="DR6" i="31"/>
  <c r="DS6" i="31"/>
  <c r="DT6" i="31"/>
  <c r="DU6" i="31"/>
  <c r="DV6" i="31"/>
  <c r="DW6" i="31"/>
  <c r="DX6" i="31"/>
  <c r="DY6" i="31"/>
  <c r="BR7" i="31"/>
  <c r="BS7" i="31"/>
  <c r="BT7" i="31"/>
  <c r="BU7" i="31"/>
  <c r="BV7" i="31"/>
  <c r="BW7" i="31"/>
  <c r="BX7" i="31"/>
  <c r="BY7" i="31"/>
  <c r="BZ7" i="31"/>
  <c r="CA7" i="31"/>
  <c r="CB7" i="31"/>
  <c r="CC7" i="31"/>
  <c r="CD7" i="31"/>
  <c r="CE7" i="31"/>
  <c r="CF7" i="31"/>
  <c r="CG7" i="31"/>
  <c r="CH7" i="31"/>
  <c r="CI7" i="31"/>
  <c r="CJ7" i="31"/>
  <c r="CK7" i="31"/>
  <c r="CL7" i="31"/>
  <c r="CM7" i="31"/>
  <c r="CN7" i="31"/>
  <c r="CO7" i="31"/>
  <c r="CP7" i="31"/>
  <c r="CQ7" i="31"/>
  <c r="CR7" i="31"/>
  <c r="CS7" i="31"/>
  <c r="CT7" i="31"/>
  <c r="CU7" i="31"/>
  <c r="CV7" i="31"/>
  <c r="CW7" i="31"/>
  <c r="CX7" i="31"/>
  <c r="CY7" i="31"/>
  <c r="CZ7" i="31"/>
  <c r="DA7" i="31"/>
  <c r="DB7" i="31"/>
  <c r="DC7" i="31"/>
  <c r="DD7" i="31"/>
  <c r="DE7" i="31"/>
  <c r="DF7" i="31"/>
  <c r="DG7" i="31"/>
  <c r="DH7" i="31"/>
  <c r="DI7" i="31"/>
  <c r="DJ7" i="31"/>
  <c r="DK7" i="31"/>
  <c r="DL7" i="31"/>
  <c r="DM7" i="31"/>
  <c r="DN7" i="31"/>
  <c r="DO7" i="31"/>
  <c r="DP7" i="31"/>
  <c r="DQ7" i="31"/>
  <c r="DR7" i="31"/>
  <c r="DS7" i="31"/>
  <c r="DT7" i="31"/>
  <c r="DU7" i="31"/>
  <c r="DV7" i="31"/>
  <c r="DW7" i="31"/>
  <c r="DX7" i="31"/>
  <c r="DY7" i="31"/>
  <c r="BR8" i="31"/>
  <c r="BS8" i="31"/>
  <c r="BT8" i="31"/>
  <c r="BU8" i="31"/>
  <c r="BV8" i="31"/>
  <c r="BW8" i="31"/>
  <c r="BX8" i="31"/>
  <c r="BY8" i="31"/>
  <c r="BZ8" i="31"/>
  <c r="CA8" i="31"/>
  <c r="CB8" i="31"/>
  <c r="CC8" i="31"/>
  <c r="CD8" i="31"/>
  <c r="CE8" i="31"/>
  <c r="CF8" i="31"/>
  <c r="CG8" i="31"/>
  <c r="CH8" i="31"/>
  <c r="CI8" i="31"/>
  <c r="CJ8" i="31"/>
  <c r="CK8" i="31"/>
  <c r="CL8" i="31"/>
  <c r="CM8" i="31"/>
  <c r="CN8" i="31"/>
  <c r="CO8" i="31"/>
  <c r="CP8" i="31"/>
  <c r="CQ8" i="31"/>
  <c r="CR8" i="31"/>
  <c r="CS8" i="31"/>
  <c r="CT8" i="31"/>
  <c r="CU8" i="31"/>
  <c r="CV8" i="31"/>
  <c r="CW8" i="31"/>
  <c r="CX8" i="31"/>
  <c r="CY8" i="31"/>
  <c r="CZ8" i="31"/>
  <c r="DA8" i="31"/>
  <c r="DB8" i="31"/>
  <c r="DC8" i="31"/>
  <c r="DD8" i="31"/>
  <c r="DE8" i="31"/>
  <c r="DF8" i="31"/>
  <c r="DG8" i="31"/>
  <c r="DH8" i="31"/>
  <c r="DI8" i="31"/>
  <c r="DJ8" i="31"/>
  <c r="DK8" i="31"/>
  <c r="DL8" i="31"/>
  <c r="DM8" i="31"/>
  <c r="DN8" i="31"/>
  <c r="DO8" i="31"/>
  <c r="DP8" i="31"/>
  <c r="DQ8" i="31"/>
  <c r="DR8" i="31"/>
  <c r="DS8" i="31"/>
  <c r="DT8" i="31"/>
  <c r="DU8" i="31"/>
  <c r="DV8" i="31"/>
  <c r="DW8" i="31"/>
  <c r="DX8" i="31"/>
  <c r="DY8" i="31"/>
  <c r="BD6" i="31"/>
  <c r="BK6" i="31"/>
  <c r="BC7" i="31"/>
  <c r="BE7" i="31"/>
  <c r="BF7" i="31"/>
  <c r="BG7" i="31"/>
  <c r="BH7" i="31"/>
  <c r="BI7" i="31"/>
  <c r="BJ7" i="31"/>
  <c r="BK7" i="31"/>
  <c r="BL7" i="31"/>
  <c r="BM7" i="31"/>
  <c r="BN7" i="31"/>
  <c r="BO7" i="31"/>
  <c r="BP7" i="31"/>
  <c r="BQ7" i="31"/>
  <c r="Y5" i="31"/>
  <c r="Z5" i="31"/>
  <c r="AA5" i="31"/>
  <c r="AB5" i="31"/>
  <c r="AC5" i="31"/>
  <c r="AD5" i="31"/>
  <c r="AE5" i="31"/>
  <c r="AF5" i="31"/>
  <c r="AG5" i="31"/>
  <c r="AH5" i="31"/>
  <c r="AI5" i="31"/>
  <c r="AJ5" i="31"/>
  <c r="AK5" i="31"/>
  <c r="AL5" i="31"/>
  <c r="AM5" i="31"/>
  <c r="AN5" i="31"/>
  <c r="AO5" i="31"/>
  <c r="AP5" i="31"/>
  <c r="AQ5" i="31"/>
  <c r="AR5" i="31"/>
  <c r="AS5" i="31"/>
  <c r="AT5" i="31"/>
  <c r="AU5" i="31"/>
  <c r="AV5" i="31"/>
  <c r="AW5" i="31"/>
  <c r="AX5" i="31"/>
  <c r="AY5" i="31"/>
  <c r="AZ5" i="31"/>
  <c r="BA5" i="31"/>
  <c r="BB5" i="31"/>
  <c r="BC5" i="31"/>
  <c r="BD5" i="31"/>
  <c r="BE5" i="31"/>
  <c r="BF5" i="31"/>
  <c r="BG5" i="31"/>
  <c r="BH5" i="31"/>
  <c r="BI5" i="31"/>
  <c r="BJ5" i="31"/>
  <c r="BK5" i="31"/>
  <c r="BL5" i="31"/>
  <c r="BM5" i="31"/>
  <c r="BN5" i="31"/>
  <c r="BO5" i="31"/>
  <c r="BP5" i="31"/>
  <c r="BQ5" i="31"/>
  <c r="M7" i="31"/>
  <c r="N7" i="31"/>
  <c r="O7" i="31"/>
  <c r="P7" i="31"/>
  <c r="Q7" i="31"/>
  <c r="D6" i="31"/>
  <c r="R6" i="31"/>
  <c r="S6" i="31"/>
  <c r="T6" i="31"/>
  <c r="U6" i="31"/>
  <c r="V6" i="31"/>
  <c r="W6" i="31"/>
  <c r="X6" i="31"/>
  <c r="Z6" i="31"/>
  <c r="AA6" i="31"/>
  <c r="AB6" i="31"/>
  <c r="AC6" i="31"/>
  <c r="AD6" i="31"/>
  <c r="AE6" i="31"/>
  <c r="AF6" i="31"/>
  <c r="AG6" i="31"/>
  <c r="AH6" i="31"/>
  <c r="AI6" i="31"/>
  <c r="AJ6" i="31"/>
  <c r="AK6" i="31"/>
  <c r="AL6" i="31"/>
  <c r="AM6" i="31"/>
  <c r="AO6" i="31"/>
  <c r="AP6" i="31"/>
  <c r="AQ6" i="31"/>
  <c r="AR6" i="31"/>
  <c r="AS6" i="31"/>
  <c r="AT6" i="31"/>
  <c r="AU6" i="31"/>
  <c r="AV6" i="31"/>
  <c r="AW6" i="31"/>
  <c r="AX6" i="31"/>
  <c r="AY6" i="31"/>
  <c r="AZ6" i="31"/>
  <c r="BA6" i="31"/>
  <c r="BB6" i="31"/>
  <c r="D7" i="31"/>
  <c r="E7" i="31"/>
  <c r="F7" i="31"/>
  <c r="G7" i="31"/>
  <c r="H7" i="31"/>
  <c r="I7" i="31"/>
  <c r="J7" i="31"/>
  <c r="K7" i="31"/>
  <c r="L7" i="31"/>
  <c r="R7" i="31"/>
  <c r="S7" i="31"/>
  <c r="T7" i="31"/>
  <c r="U7" i="31"/>
  <c r="V7" i="31"/>
  <c r="W7" i="31"/>
  <c r="X7" i="31"/>
  <c r="Y7" i="31"/>
  <c r="Z7" i="31"/>
  <c r="AA7" i="31"/>
  <c r="AB7" i="31"/>
  <c r="AC7" i="31"/>
  <c r="AD7" i="31"/>
  <c r="AE7" i="31"/>
  <c r="AF7" i="31"/>
  <c r="AG7" i="31"/>
  <c r="AH7" i="31"/>
  <c r="AI7" i="31"/>
  <c r="AJ7" i="31"/>
  <c r="AK7" i="31"/>
  <c r="AL7" i="31"/>
  <c r="AM7" i="31"/>
  <c r="AN7" i="31"/>
  <c r="AO7" i="31"/>
  <c r="AP7" i="31"/>
  <c r="AQ7" i="31"/>
  <c r="AR7" i="31"/>
  <c r="AS7" i="31"/>
  <c r="AT7" i="31"/>
  <c r="AU7" i="31"/>
  <c r="AV7" i="31"/>
  <c r="AW7" i="31"/>
  <c r="AX7" i="31"/>
  <c r="AY7" i="31"/>
  <c r="AZ7" i="31"/>
  <c r="BA7" i="31"/>
  <c r="BB7" i="31"/>
  <c r="D8" i="31"/>
  <c r="E8" i="31"/>
  <c r="F8" i="31"/>
  <c r="G8" i="31"/>
  <c r="H8" i="31"/>
  <c r="I8" i="31"/>
  <c r="J8" i="31"/>
  <c r="K8" i="31"/>
  <c r="L8" i="31"/>
  <c r="R8" i="31"/>
  <c r="S8" i="31"/>
  <c r="T8" i="31"/>
  <c r="U8" i="31"/>
  <c r="V8" i="31"/>
  <c r="W8" i="31"/>
  <c r="X8" i="31"/>
  <c r="Z8" i="31"/>
  <c r="AA8" i="31"/>
  <c r="AB8" i="31"/>
  <c r="AC8" i="31"/>
  <c r="AD8" i="31"/>
  <c r="AE8" i="31"/>
  <c r="AF8" i="31"/>
  <c r="AG8" i="31"/>
  <c r="AH8" i="31"/>
  <c r="AI8" i="31"/>
  <c r="AJ8" i="31"/>
  <c r="AK8" i="31"/>
  <c r="AL8" i="31"/>
  <c r="AM8" i="31"/>
  <c r="AO8" i="31"/>
  <c r="AP8" i="31"/>
  <c r="AQ8" i="31"/>
  <c r="AR8" i="31"/>
  <c r="AS8" i="31"/>
  <c r="AT8" i="31"/>
  <c r="AU8" i="31"/>
  <c r="AV8" i="31"/>
  <c r="AW8" i="31"/>
  <c r="AX8" i="31"/>
  <c r="AY8" i="31"/>
  <c r="AZ8" i="31"/>
  <c r="BA8" i="31"/>
  <c r="BB8" i="31"/>
  <c r="D2" i="22"/>
  <c r="B3" i="23"/>
  <c r="B4" i="39"/>
  <c r="B4" i="38"/>
  <c r="B4" i="37"/>
  <c r="B4" i="36"/>
  <c r="B4" i="35"/>
  <c r="B4" i="34"/>
  <c r="B4" i="33"/>
  <c r="B4" i="7"/>
  <c r="E9" i="23" l="1"/>
  <c r="F9" i="22"/>
  <c r="F9" i="31" s="1"/>
  <c r="G9" i="22"/>
  <c r="G9" i="31" s="1"/>
  <c r="H9" i="22"/>
  <c r="H9" i="31" s="1"/>
  <c r="I9" i="22"/>
  <c r="I9" i="31" s="1"/>
  <c r="J9" i="22"/>
  <c r="J9" i="31" s="1"/>
  <c r="E10" i="22"/>
  <c r="E10" i="31" s="1"/>
  <c r="F10" i="22"/>
  <c r="F10" i="31" s="1"/>
  <c r="G10" i="22"/>
  <c r="G10" i="31" s="1"/>
  <c r="H10" i="22"/>
  <c r="H10" i="31" s="1"/>
  <c r="I10" i="22"/>
  <c r="I10" i="31" s="1"/>
  <c r="J10" i="22"/>
  <c r="J10" i="31" s="1"/>
  <c r="F11" i="22"/>
  <c r="F11" i="31" s="1"/>
  <c r="G11" i="22"/>
  <c r="G11" i="31" s="1"/>
  <c r="H11" i="22"/>
  <c r="H11" i="31" s="1"/>
  <c r="I11" i="22"/>
  <c r="I11" i="31" s="1"/>
  <c r="J11" i="22"/>
  <c r="J11" i="31" s="1"/>
  <c r="E12" i="22"/>
  <c r="E12" i="31" s="1"/>
  <c r="F12" i="22"/>
  <c r="F12" i="31" s="1"/>
  <c r="G12" i="22"/>
  <c r="G12" i="31" s="1"/>
  <c r="H12" i="22"/>
  <c r="H12" i="31" s="1"/>
  <c r="I12" i="22"/>
  <c r="I12" i="31" s="1"/>
  <c r="J12" i="22"/>
  <c r="J12" i="31" s="1"/>
  <c r="F13" i="22"/>
  <c r="F13" i="31" s="1"/>
  <c r="G13" i="22"/>
  <c r="G13" i="31" s="1"/>
  <c r="H13" i="22"/>
  <c r="H13" i="31" s="1"/>
  <c r="I13" i="22"/>
  <c r="I13" i="31" s="1"/>
  <c r="J13" i="22"/>
  <c r="J13" i="31" s="1"/>
  <c r="E14" i="22"/>
  <c r="E14" i="31" s="1"/>
  <c r="G14" i="22"/>
  <c r="G14" i="31" s="1"/>
  <c r="H14" i="22"/>
  <c r="H14" i="31" s="1"/>
  <c r="I14" i="22"/>
  <c r="I14" i="31" s="1"/>
  <c r="J14" i="22"/>
  <c r="J14" i="31" s="1"/>
  <c r="E15" i="22"/>
  <c r="E15" i="31" s="1"/>
  <c r="F15" i="22"/>
  <c r="F15" i="31" s="1"/>
  <c r="G15" i="22"/>
  <c r="G15" i="31" s="1"/>
  <c r="H15" i="22"/>
  <c r="H15" i="31" s="1"/>
  <c r="I15" i="22"/>
  <c r="I15" i="31" s="1"/>
  <c r="J15" i="22"/>
  <c r="J15" i="31" s="1"/>
  <c r="F16" i="22"/>
  <c r="F16" i="31" s="1"/>
  <c r="G16" i="22"/>
  <c r="G16" i="31" s="1"/>
  <c r="H16" i="22"/>
  <c r="H16" i="31" s="1"/>
  <c r="I16" i="22"/>
  <c r="I16" i="31" s="1"/>
  <c r="J16" i="22"/>
  <c r="J16" i="31" s="1"/>
  <c r="E17" i="22"/>
  <c r="E17" i="31" s="1"/>
  <c r="F17" i="22"/>
  <c r="F17" i="31" s="1"/>
  <c r="G17" i="22"/>
  <c r="G17" i="31" s="1"/>
  <c r="H17" i="22"/>
  <c r="H17" i="31" s="1"/>
  <c r="I17" i="22"/>
  <c r="I17" i="31" s="1"/>
  <c r="J17" i="22"/>
  <c r="J17" i="31" s="1"/>
  <c r="E18" i="22"/>
  <c r="E18" i="31" s="1"/>
  <c r="F18" i="22"/>
  <c r="F18" i="31" s="1"/>
  <c r="G18" i="22"/>
  <c r="G18" i="31" s="1"/>
  <c r="H18" i="22"/>
  <c r="H18" i="31" s="1"/>
  <c r="I18" i="22"/>
  <c r="I18" i="31" s="1"/>
  <c r="J18" i="22"/>
  <c r="J18" i="31" s="1"/>
  <c r="F19" i="22"/>
  <c r="F19" i="31" s="1"/>
  <c r="G19" i="22"/>
  <c r="G19" i="31" s="1"/>
  <c r="H19" i="22"/>
  <c r="H19" i="31" s="1"/>
  <c r="I19" i="22"/>
  <c r="I19" i="31" s="1"/>
  <c r="J19" i="22"/>
  <c r="J19" i="31" s="1"/>
  <c r="F20" i="22"/>
  <c r="F20" i="31" s="1"/>
  <c r="G20" i="22"/>
  <c r="G20" i="31" s="1"/>
  <c r="H20" i="22"/>
  <c r="H20" i="31" s="1"/>
  <c r="I20" i="22"/>
  <c r="I20" i="31" s="1"/>
  <c r="J20" i="22"/>
  <c r="J20" i="31" s="1"/>
  <c r="E21" i="22"/>
  <c r="E21" i="31" s="1"/>
  <c r="F21" i="22"/>
  <c r="F21" i="31" s="1"/>
  <c r="G21" i="22"/>
  <c r="G21" i="31" s="1"/>
  <c r="H21" i="22"/>
  <c r="H21" i="31" s="1"/>
  <c r="I21" i="22"/>
  <c r="I21" i="31" s="1"/>
  <c r="J21" i="22"/>
  <c r="J21" i="31" s="1"/>
  <c r="E22" i="22"/>
  <c r="E22" i="31" s="1"/>
  <c r="F22" i="22"/>
  <c r="F22" i="31" s="1"/>
  <c r="H22" i="22"/>
  <c r="H22" i="31" s="1"/>
  <c r="I22" i="22"/>
  <c r="I22" i="31" s="1"/>
  <c r="J22" i="22"/>
  <c r="J22" i="31" s="1"/>
  <c r="E23" i="22"/>
  <c r="F23" i="22"/>
  <c r="F23" i="31" s="1"/>
  <c r="G23" i="22"/>
  <c r="G23" i="31" s="1"/>
  <c r="H23" i="22"/>
  <c r="H23" i="31" s="1"/>
  <c r="I23" i="22"/>
  <c r="I23" i="31" s="1"/>
  <c r="J23" i="22"/>
  <c r="J23" i="31" s="1"/>
  <c r="F24" i="22"/>
  <c r="F24" i="31" s="1"/>
  <c r="G24" i="22"/>
  <c r="G24" i="31" s="1"/>
  <c r="H24" i="22"/>
  <c r="H24" i="31" s="1"/>
  <c r="I24" i="22"/>
  <c r="I24" i="31" s="1"/>
  <c r="J24" i="22"/>
  <c r="J24" i="31" s="1"/>
  <c r="F25" i="22"/>
  <c r="F25" i="31" s="1"/>
  <c r="G25" i="22"/>
  <c r="G25" i="31" s="1"/>
  <c r="H25" i="22"/>
  <c r="H25" i="31" s="1"/>
  <c r="I25" i="22"/>
  <c r="I25" i="31" s="1"/>
  <c r="J25" i="22"/>
  <c r="J25" i="31" s="1"/>
  <c r="E26" i="22"/>
  <c r="E26" i="31" s="1"/>
  <c r="F26" i="22"/>
  <c r="F26" i="31" s="1"/>
  <c r="G26" i="22"/>
  <c r="G26" i="31" s="1"/>
  <c r="H26" i="22"/>
  <c r="H26" i="31" s="1"/>
  <c r="I26" i="22"/>
  <c r="I26" i="31" s="1"/>
  <c r="J26" i="22"/>
  <c r="J26" i="31" s="1"/>
  <c r="F27" i="22"/>
  <c r="F27" i="31" s="1"/>
  <c r="G27" i="22"/>
  <c r="G27" i="31" s="1"/>
  <c r="H27" i="22"/>
  <c r="H27" i="31" s="1"/>
  <c r="I27" i="22"/>
  <c r="I27" i="31" s="1"/>
  <c r="J27" i="22"/>
  <c r="J27" i="31" s="1"/>
  <c r="E28" i="22"/>
  <c r="E28" i="31" s="1"/>
  <c r="G28" i="22"/>
  <c r="G28" i="31" s="1"/>
  <c r="H28" i="22"/>
  <c r="H28" i="31" s="1"/>
  <c r="I28" i="22"/>
  <c r="I28" i="31" s="1"/>
  <c r="J28" i="22"/>
  <c r="J28" i="31" s="1"/>
  <c r="F29" i="22"/>
  <c r="F29" i="31" s="1"/>
  <c r="G29" i="22"/>
  <c r="G29" i="31" s="1"/>
  <c r="H29" i="22"/>
  <c r="H29" i="31" s="1"/>
  <c r="I29" i="22"/>
  <c r="I29" i="31" s="1"/>
  <c r="J29" i="22"/>
  <c r="J29" i="31" s="1"/>
  <c r="E30" i="22"/>
  <c r="E30" i="31" s="1"/>
  <c r="G30" i="22"/>
  <c r="G30" i="31" s="1"/>
  <c r="H30" i="22"/>
  <c r="H30" i="31" s="1"/>
  <c r="I30" i="22"/>
  <c r="I30" i="31" s="1"/>
  <c r="J30" i="22"/>
  <c r="J30" i="31" s="1"/>
  <c r="F31" i="22"/>
  <c r="F31" i="31" s="1"/>
  <c r="G31" i="22"/>
  <c r="G31" i="31" s="1"/>
  <c r="H31" i="22"/>
  <c r="H31" i="31" s="1"/>
  <c r="I31" i="22"/>
  <c r="I31" i="31" s="1"/>
  <c r="J31" i="22"/>
  <c r="J31" i="31" s="1"/>
  <c r="F32" i="22"/>
  <c r="F32" i="31" s="1"/>
  <c r="G32" i="22"/>
  <c r="G32" i="31" s="1"/>
  <c r="H32" i="22"/>
  <c r="H32" i="31" s="1"/>
  <c r="I32" i="22"/>
  <c r="I32" i="31" s="1"/>
  <c r="J32" i="22"/>
  <c r="J32" i="31" s="1"/>
  <c r="F33" i="22"/>
  <c r="F33" i="31" s="1"/>
  <c r="G33" i="22"/>
  <c r="G33" i="31" s="1"/>
  <c r="H33" i="22"/>
  <c r="H33" i="31" s="1"/>
  <c r="I33" i="22"/>
  <c r="I33" i="31" s="1"/>
  <c r="J33" i="22"/>
  <c r="J33" i="31" s="1"/>
  <c r="E34" i="22"/>
  <c r="E34" i="31" s="1"/>
  <c r="F34" i="22"/>
  <c r="F34" i="31" s="1"/>
  <c r="G34" i="22"/>
  <c r="G34" i="31" s="1"/>
  <c r="H34" i="22"/>
  <c r="H34" i="31" s="1"/>
  <c r="I34" i="22"/>
  <c r="I34" i="31" s="1"/>
  <c r="J34" i="22"/>
  <c r="J34" i="31" s="1"/>
  <c r="F35" i="22"/>
  <c r="F35" i="31" s="1"/>
  <c r="G35" i="22"/>
  <c r="G35" i="31" s="1"/>
  <c r="H35" i="22"/>
  <c r="H35" i="31" s="1"/>
  <c r="I35" i="22"/>
  <c r="I35" i="31" s="1"/>
  <c r="J35" i="22"/>
  <c r="J35" i="31" s="1"/>
  <c r="E36" i="22"/>
  <c r="E36" i="31" s="1"/>
  <c r="G36" i="22"/>
  <c r="G36" i="31" s="1"/>
  <c r="H36" i="22"/>
  <c r="H36" i="31" s="1"/>
  <c r="I36" i="22"/>
  <c r="I36" i="31" s="1"/>
  <c r="J36" i="22"/>
  <c r="J36" i="31" s="1"/>
  <c r="E37" i="22"/>
  <c r="E37" i="31" s="1"/>
  <c r="F37" i="22"/>
  <c r="F37" i="31" s="1"/>
  <c r="G37" i="22"/>
  <c r="G37" i="31" s="1"/>
  <c r="H37" i="22"/>
  <c r="H37" i="31" s="1"/>
  <c r="I37" i="22"/>
  <c r="I37" i="31" s="1"/>
  <c r="J37" i="22"/>
  <c r="J37" i="31" s="1"/>
  <c r="E38" i="22"/>
  <c r="E38" i="31" s="1"/>
  <c r="F38" i="22"/>
  <c r="F38" i="31" s="1"/>
  <c r="G38" i="22"/>
  <c r="G38" i="31" s="1"/>
  <c r="H38" i="22"/>
  <c r="H38" i="31" s="1"/>
  <c r="I38" i="22"/>
  <c r="I38" i="31" s="1"/>
  <c r="J38" i="22"/>
  <c r="J38" i="31" s="1"/>
  <c r="F39" i="22"/>
  <c r="F39" i="31" s="1"/>
  <c r="G39" i="22"/>
  <c r="G39" i="31" s="1"/>
  <c r="H39" i="22"/>
  <c r="H39" i="31" s="1"/>
  <c r="I39" i="22"/>
  <c r="I39" i="31" s="1"/>
  <c r="J39" i="22"/>
  <c r="J39" i="31" s="1"/>
  <c r="F40" i="22"/>
  <c r="F40" i="31" s="1"/>
  <c r="G40" i="22"/>
  <c r="G40" i="31" s="1"/>
  <c r="H40" i="22"/>
  <c r="H40" i="31" s="1"/>
  <c r="I40" i="22"/>
  <c r="I40" i="31" s="1"/>
  <c r="J40" i="22"/>
  <c r="J40" i="31" s="1"/>
  <c r="E41" i="22"/>
  <c r="E41" i="31" s="1"/>
  <c r="F41" i="22"/>
  <c r="F41" i="31" s="1"/>
  <c r="G41" i="22"/>
  <c r="G41" i="31" s="1"/>
  <c r="H41" i="22"/>
  <c r="H41" i="31" s="1"/>
  <c r="I41" i="22"/>
  <c r="I41" i="31" s="1"/>
  <c r="J41" i="22"/>
  <c r="J41" i="31" s="1"/>
  <c r="E42" i="22"/>
  <c r="E42" i="31" s="1"/>
  <c r="F42" i="22"/>
  <c r="F42" i="31" s="1"/>
  <c r="G42" i="22"/>
  <c r="G42" i="31" s="1"/>
  <c r="H42" i="22"/>
  <c r="H42" i="31" s="1"/>
  <c r="I42" i="22"/>
  <c r="I42" i="31" s="1"/>
  <c r="J42" i="22"/>
  <c r="J42" i="31" s="1"/>
  <c r="F43" i="22"/>
  <c r="F43" i="31" s="1"/>
  <c r="G43" i="22"/>
  <c r="G43" i="31" s="1"/>
  <c r="H43" i="22"/>
  <c r="H43" i="31" s="1"/>
  <c r="I43" i="22"/>
  <c r="I43" i="31" s="1"/>
  <c r="J43" i="22"/>
  <c r="J43" i="31" s="1"/>
  <c r="E44" i="22"/>
  <c r="E44" i="31" s="1"/>
  <c r="F44" i="22"/>
  <c r="F44" i="31" s="1"/>
  <c r="G44" i="22"/>
  <c r="G44" i="31" s="1"/>
  <c r="H44" i="22"/>
  <c r="H44" i="31" s="1"/>
  <c r="I44" i="22"/>
  <c r="I44" i="31" s="1"/>
  <c r="J44" i="22"/>
  <c r="J44" i="31" s="1"/>
  <c r="F45" i="22"/>
  <c r="F45" i="31" s="1"/>
  <c r="G45" i="22"/>
  <c r="G45" i="31" s="1"/>
  <c r="H45" i="22"/>
  <c r="H45" i="31" s="1"/>
  <c r="I45" i="22"/>
  <c r="I45" i="31" s="1"/>
  <c r="J45" i="22"/>
  <c r="J45" i="31" s="1"/>
  <c r="E46" i="22"/>
  <c r="E46" i="31" s="1"/>
  <c r="G46" i="22"/>
  <c r="G46" i="31" s="1"/>
  <c r="H46" i="22"/>
  <c r="H46" i="31" s="1"/>
  <c r="I46" i="22"/>
  <c r="I46" i="31" s="1"/>
  <c r="J46" i="22"/>
  <c r="J46" i="31" s="1"/>
  <c r="F47" i="22"/>
  <c r="F47" i="31" s="1"/>
  <c r="G47" i="22"/>
  <c r="G47" i="31" s="1"/>
  <c r="H47" i="22"/>
  <c r="H47" i="31" s="1"/>
  <c r="I47" i="22"/>
  <c r="I47" i="31" s="1"/>
  <c r="J47" i="22"/>
  <c r="J47" i="31" s="1"/>
  <c r="F48" i="22"/>
  <c r="F48" i="31" s="1"/>
  <c r="G48" i="22"/>
  <c r="G48" i="31" s="1"/>
  <c r="H48" i="22"/>
  <c r="H48" i="31" s="1"/>
  <c r="I48" i="22"/>
  <c r="I48" i="31" s="1"/>
  <c r="J48" i="22"/>
  <c r="J48" i="31" s="1"/>
  <c r="E49" i="22"/>
  <c r="E49" i="31" s="1"/>
  <c r="F49" i="22"/>
  <c r="F49" i="31" s="1"/>
  <c r="G49" i="22"/>
  <c r="G49" i="31" s="1"/>
  <c r="H49" i="22"/>
  <c r="H49" i="31" s="1"/>
  <c r="I49" i="22"/>
  <c r="I49" i="31" s="1"/>
  <c r="J49" i="22"/>
  <c r="J49" i="31" s="1"/>
  <c r="E50" i="22"/>
  <c r="E50" i="31" s="1"/>
  <c r="F50" i="22"/>
  <c r="F50" i="31" s="1"/>
  <c r="G50" i="22"/>
  <c r="G50" i="31" s="1"/>
  <c r="H50" i="22"/>
  <c r="H50" i="31" s="1"/>
  <c r="I50" i="22"/>
  <c r="I50" i="31" s="1"/>
  <c r="J50" i="22"/>
  <c r="J50" i="31" s="1"/>
  <c r="F51" i="22"/>
  <c r="F51" i="31" s="1"/>
  <c r="G51" i="22"/>
  <c r="G51" i="31" s="1"/>
  <c r="H51" i="22"/>
  <c r="H51" i="31" s="1"/>
  <c r="I51" i="22"/>
  <c r="I51" i="31" s="1"/>
  <c r="J51" i="22"/>
  <c r="J51" i="31" s="1"/>
  <c r="E52" i="22"/>
  <c r="E52" i="31" s="1"/>
  <c r="F52" i="22"/>
  <c r="F52" i="31" s="1"/>
  <c r="G52" i="22"/>
  <c r="G52" i="31" s="1"/>
  <c r="H52" i="22"/>
  <c r="H52" i="31" s="1"/>
  <c r="I52" i="22"/>
  <c r="I52" i="31" s="1"/>
  <c r="J52" i="22"/>
  <c r="J52" i="31" s="1"/>
  <c r="E53" i="22"/>
  <c r="E53" i="31" s="1"/>
  <c r="F53" i="22"/>
  <c r="F53" i="31" s="1"/>
  <c r="G53" i="22"/>
  <c r="G53" i="31" s="1"/>
  <c r="H53" i="22"/>
  <c r="H53" i="31" s="1"/>
  <c r="I53" i="22"/>
  <c r="I53" i="31" s="1"/>
  <c r="J53" i="22"/>
  <c r="J53" i="31" s="1"/>
  <c r="E54" i="22"/>
  <c r="E54" i="31" s="1"/>
  <c r="G54" i="22"/>
  <c r="G54" i="31" s="1"/>
  <c r="H54" i="22"/>
  <c r="H54" i="31" s="1"/>
  <c r="I54" i="22"/>
  <c r="I54" i="31" s="1"/>
  <c r="J54" i="22"/>
  <c r="J54" i="31" s="1"/>
  <c r="F55" i="22"/>
  <c r="F55" i="31" s="1"/>
  <c r="G55" i="22"/>
  <c r="G55" i="31" s="1"/>
  <c r="H55" i="22"/>
  <c r="H55" i="31" s="1"/>
  <c r="I55" i="22"/>
  <c r="I55" i="31" s="1"/>
  <c r="J55" i="22"/>
  <c r="J55" i="31" s="1"/>
  <c r="F56" i="22"/>
  <c r="F56" i="31" s="1"/>
  <c r="G56" i="22"/>
  <c r="G56" i="31" s="1"/>
  <c r="H56" i="22"/>
  <c r="H56" i="31" s="1"/>
  <c r="I56" i="22"/>
  <c r="I56" i="31" s="1"/>
  <c r="J56" i="22"/>
  <c r="J56" i="31" s="1"/>
  <c r="F57" i="22"/>
  <c r="F57" i="31" s="1"/>
  <c r="G57" i="22"/>
  <c r="G57" i="31" s="1"/>
  <c r="H57" i="22"/>
  <c r="H57" i="31" s="1"/>
  <c r="I57" i="22"/>
  <c r="I57" i="31" s="1"/>
  <c r="J57" i="22"/>
  <c r="J57" i="31" s="1"/>
  <c r="E58" i="22"/>
  <c r="E58" i="31" s="1"/>
  <c r="F58" i="22"/>
  <c r="F58" i="31" s="1"/>
  <c r="G58" i="22"/>
  <c r="G58" i="31" s="1"/>
  <c r="H58" i="22"/>
  <c r="H58" i="31" s="1"/>
  <c r="I58" i="22"/>
  <c r="I58" i="31" s="1"/>
  <c r="J58" i="22"/>
  <c r="J58" i="31" s="1"/>
  <c r="F59" i="22"/>
  <c r="F59" i="31" s="1"/>
  <c r="G59" i="22"/>
  <c r="G59" i="31" s="1"/>
  <c r="H59" i="22"/>
  <c r="H59" i="31" s="1"/>
  <c r="I59" i="22"/>
  <c r="I59" i="31" s="1"/>
  <c r="J59" i="22"/>
  <c r="J59" i="31" s="1"/>
  <c r="E60" i="22"/>
  <c r="E60" i="31" s="1"/>
  <c r="F60" i="22"/>
  <c r="F60" i="31" s="1"/>
  <c r="G60" i="22"/>
  <c r="G60" i="31" s="1"/>
  <c r="H60" i="22"/>
  <c r="H60" i="31" s="1"/>
  <c r="I60" i="22"/>
  <c r="I60" i="31" s="1"/>
  <c r="J60" i="22"/>
  <c r="J60" i="31" s="1"/>
  <c r="F61" i="22"/>
  <c r="F61" i="31" s="1"/>
  <c r="G61" i="22"/>
  <c r="G61" i="31" s="1"/>
  <c r="H61" i="22"/>
  <c r="H61" i="31" s="1"/>
  <c r="I61" i="22"/>
  <c r="I61" i="31" s="1"/>
  <c r="J61" i="22"/>
  <c r="J61" i="31" s="1"/>
  <c r="F62" i="22"/>
  <c r="F62" i="31" s="1"/>
  <c r="G62" i="22"/>
  <c r="G62" i="31" s="1"/>
  <c r="H62" i="22"/>
  <c r="H62" i="31" s="1"/>
  <c r="I62" i="22"/>
  <c r="I62" i="31" s="1"/>
  <c r="J62" i="22"/>
  <c r="J62" i="31" s="1"/>
  <c r="F63" i="22"/>
  <c r="F63" i="31" s="1"/>
  <c r="G63" i="22"/>
  <c r="G63" i="31" s="1"/>
  <c r="H63" i="22"/>
  <c r="H63" i="31" s="1"/>
  <c r="I63" i="22"/>
  <c r="I63" i="31" s="1"/>
  <c r="J63" i="22"/>
  <c r="J63" i="31" s="1"/>
  <c r="F64" i="22"/>
  <c r="F64" i="31" s="1"/>
  <c r="G64" i="22"/>
  <c r="G64" i="31" s="1"/>
  <c r="H64" i="22"/>
  <c r="H64" i="31" s="1"/>
  <c r="I64" i="22"/>
  <c r="I64" i="31" s="1"/>
  <c r="J64" i="22"/>
  <c r="J64" i="31" s="1"/>
  <c r="E65" i="22"/>
  <c r="E65" i="31" s="1"/>
  <c r="F65" i="22"/>
  <c r="F65" i="31" s="1"/>
  <c r="G65" i="22"/>
  <c r="G65" i="31" s="1"/>
  <c r="H65" i="22"/>
  <c r="H65" i="31" s="1"/>
  <c r="I65" i="22"/>
  <c r="I65" i="31" s="1"/>
  <c r="J65" i="22"/>
  <c r="J65" i="31" s="1"/>
  <c r="F66" i="22"/>
  <c r="F66" i="31" s="1"/>
  <c r="G66" i="22"/>
  <c r="G66" i="31" s="1"/>
  <c r="H66" i="22"/>
  <c r="H66" i="31" s="1"/>
  <c r="I66" i="22"/>
  <c r="I66" i="31" s="1"/>
  <c r="J66" i="22"/>
  <c r="J66" i="31" s="1"/>
  <c r="F67" i="22"/>
  <c r="F67" i="31" s="1"/>
  <c r="G67" i="22"/>
  <c r="G67" i="31" s="1"/>
  <c r="H67" i="22"/>
  <c r="H67" i="31" s="1"/>
  <c r="I67" i="22"/>
  <c r="I67" i="31" s="1"/>
  <c r="J67" i="22"/>
  <c r="J67" i="31" s="1"/>
  <c r="E68" i="22"/>
  <c r="E68" i="31" s="1"/>
  <c r="F68" i="22"/>
  <c r="F68" i="31" s="1"/>
  <c r="G68" i="22"/>
  <c r="G68" i="31" s="1"/>
  <c r="H68" i="22"/>
  <c r="H68" i="31" s="1"/>
  <c r="I68" i="22"/>
  <c r="I68" i="31" s="1"/>
  <c r="J68" i="22"/>
  <c r="J68" i="31" s="1"/>
  <c r="F69" i="22"/>
  <c r="F69" i="31" s="1"/>
  <c r="G69" i="22"/>
  <c r="G69" i="31" s="1"/>
  <c r="H69" i="22"/>
  <c r="H69" i="31" s="1"/>
  <c r="I69" i="22"/>
  <c r="I69" i="31" s="1"/>
  <c r="J69" i="22"/>
  <c r="J69" i="31" s="1"/>
  <c r="F70" i="22"/>
  <c r="F70" i="31" s="1"/>
  <c r="G70" i="22"/>
  <c r="G70" i="31" s="1"/>
  <c r="H70" i="22"/>
  <c r="H70" i="31" s="1"/>
  <c r="I70" i="22"/>
  <c r="I70" i="31" s="1"/>
  <c r="J70" i="22"/>
  <c r="J70" i="31" s="1"/>
  <c r="F71" i="22"/>
  <c r="F71" i="31" s="1"/>
  <c r="G71" i="22"/>
  <c r="G71" i="31" s="1"/>
  <c r="H71" i="22"/>
  <c r="H71" i="31" s="1"/>
  <c r="I71" i="22"/>
  <c r="I71" i="31" s="1"/>
  <c r="J71" i="22"/>
  <c r="J71" i="31" s="1"/>
  <c r="F72" i="22"/>
  <c r="F72" i="31" s="1"/>
  <c r="G72" i="22"/>
  <c r="G72" i="31" s="1"/>
  <c r="H72" i="22"/>
  <c r="H72" i="31" s="1"/>
  <c r="I72" i="22"/>
  <c r="I72" i="31" s="1"/>
  <c r="J72" i="22"/>
  <c r="J72" i="31" s="1"/>
  <c r="F73" i="22"/>
  <c r="F73" i="31" s="1"/>
  <c r="G73" i="22"/>
  <c r="G73" i="31" s="1"/>
  <c r="H73" i="22"/>
  <c r="H73" i="31" s="1"/>
  <c r="I73" i="22"/>
  <c r="I73" i="31" s="1"/>
  <c r="J73" i="22"/>
  <c r="J73" i="31" s="1"/>
  <c r="F74" i="22"/>
  <c r="F74" i="31" s="1"/>
  <c r="G74" i="22"/>
  <c r="G74" i="31" s="1"/>
  <c r="H74" i="22"/>
  <c r="H74" i="31" s="1"/>
  <c r="I74" i="22"/>
  <c r="I74" i="31" s="1"/>
  <c r="J74" i="22"/>
  <c r="J74" i="31" s="1"/>
  <c r="F75" i="22"/>
  <c r="F75" i="31" s="1"/>
  <c r="G75" i="22"/>
  <c r="G75" i="31" s="1"/>
  <c r="H75" i="22"/>
  <c r="H75" i="31" s="1"/>
  <c r="I75" i="22"/>
  <c r="I75" i="31" s="1"/>
  <c r="J75" i="22"/>
  <c r="J75" i="31" s="1"/>
  <c r="F76" i="22"/>
  <c r="F76" i="31" s="1"/>
  <c r="G76" i="22"/>
  <c r="G76" i="31" s="1"/>
  <c r="H76" i="22"/>
  <c r="H76" i="31" s="1"/>
  <c r="I76" i="22"/>
  <c r="I76" i="31" s="1"/>
  <c r="J76" i="22"/>
  <c r="J76" i="31" s="1"/>
  <c r="F77" i="22"/>
  <c r="F77" i="31" s="1"/>
  <c r="G77" i="22"/>
  <c r="G77" i="31" s="1"/>
  <c r="H77" i="22"/>
  <c r="H77" i="31" s="1"/>
  <c r="I77" i="22"/>
  <c r="I77" i="31" s="1"/>
  <c r="J77" i="22"/>
  <c r="J77" i="31" s="1"/>
  <c r="E78" i="22"/>
  <c r="E78" i="31" s="1"/>
  <c r="F78" i="22"/>
  <c r="F78" i="31" s="1"/>
  <c r="G78" i="22"/>
  <c r="G78" i="31" s="1"/>
  <c r="I78" i="22"/>
  <c r="I78" i="31" s="1"/>
  <c r="J78" i="22"/>
  <c r="J78" i="31" s="1"/>
  <c r="E79" i="22"/>
  <c r="E79" i="31" s="1"/>
  <c r="F79" i="22"/>
  <c r="F79" i="31" s="1"/>
  <c r="G79" i="22"/>
  <c r="G79" i="31" s="1"/>
  <c r="H79" i="22"/>
  <c r="H79" i="31" s="1"/>
  <c r="I79" i="22"/>
  <c r="I79" i="31" s="1"/>
  <c r="J79" i="22"/>
  <c r="J79" i="31" s="1"/>
  <c r="G22" i="22" l="1"/>
  <c r="G22" i="31" s="1"/>
  <c r="E13" i="22"/>
  <c r="E13" i="31" s="1"/>
  <c r="E9" i="22"/>
  <c r="D23" i="22"/>
  <c r="D23" i="31" s="1"/>
  <c r="E23" i="31"/>
  <c r="E75" i="22"/>
  <c r="E71" i="22"/>
  <c r="E71" i="31" s="1"/>
  <c r="E67" i="22"/>
  <c r="E67" i="31" s="1"/>
  <c r="E63" i="22"/>
  <c r="E59" i="22"/>
  <c r="E55" i="22"/>
  <c r="E55" i="31" s="1"/>
  <c r="E51" i="22"/>
  <c r="E51" i="31" s="1"/>
  <c r="E47" i="22"/>
  <c r="E43" i="22"/>
  <c r="E39" i="22"/>
  <c r="E35" i="22"/>
  <c r="E35" i="31" s="1"/>
  <c r="E31" i="22"/>
  <c r="E27" i="22"/>
  <c r="H78" i="22"/>
  <c r="F36" i="22"/>
  <c r="F36" i="31" s="1"/>
  <c r="F28" i="22"/>
  <c r="E76" i="22"/>
  <c r="E76" i="31" s="1"/>
  <c r="E72" i="22"/>
  <c r="E64" i="22"/>
  <c r="E74" i="22"/>
  <c r="E70" i="22"/>
  <c r="E70" i="31" s="1"/>
  <c r="E66" i="22"/>
  <c r="E66" i="31" s="1"/>
  <c r="E62" i="22"/>
  <c r="D49" i="22"/>
  <c r="D49" i="31" s="1"/>
  <c r="D3" i="32" a="1"/>
  <c r="E42" i="32" s="1"/>
  <c r="C3" i="32" a="1"/>
  <c r="C53" i="32" s="1"/>
  <c r="F54" i="22"/>
  <c r="F46" i="22"/>
  <c r="F46" i="31" s="1"/>
  <c r="F30" i="22"/>
  <c r="F14" i="22"/>
  <c r="F14" i="31" s="1"/>
  <c r="E77" i="22"/>
  <c r="E73" i="22"/>
  <c r="E69" i="22"/>
  <c r="E69" i="31" s="1"/>
  <c r="E61" i="22"/>
  <c r="E57" i="22"/>
  <c r="E45" i="22"/>
  <c r="E33" i="22"/>
  <c r="E29" i="22"/>
  <c r="E29" i="31" s="1"/>
  <c r="E25" i="22"/>
  <c r="E56" i="22"/>
  <c r="E56" i="31" s="1"/>
  <c r="E48" i="22"/>
  <c r="E48" i="31" s="1"/>
  <c r="E40" i="22"/>
  <c r="E32" i="22"/>
  <c r="E32" i="31" s="1"/>
  <c r="E24" i="22"/>
  <c r="E24" i="31" s="1"/>
  <c r="E20" i="22"/>
  <c r="E20" i="31" s="1"/>
  <c r="E16" i="22"/>
  <c r="E19" i="22"/>
  <c r="E19" i="31" s="1"/>
  <c r="E11" i="22"/>
  <c r="E11" i="31" s="1"/>
  <c r="D12" i="22"/>
  <c r="D12" i="31" s="1"/>
  <c r="D37" i="22"/>
  <c r="D37" i="31" s="1"/>
  <c r="D44" i="22"/>
  <c r="D44" i="31" s="1"/>
  <c r="D52" i="22"/>
  <c r="D52" i="31" s="1"/>
  <c r="D60" i="22"/>
  <c r="D60" i="31" s="1"/>
  <c r="D68" i="22"/>
  <c r="D68" i="31" s="1"/>
  <c r="D15" i="22"/>
  <c r="D15" i="31" s="1"/>
  <c r="D38" i="22"/>
  <c r="D38" i="31" s="1"/>
  <c r="D79" i="22"/>
  <c r="D79" i="31" s="1"/>
  <c r="D17" i="22"/>
  <c r="D17" i="31" s="1"/>
  <c r="D21" i="22"/>
  <c r="D21" i="31" s="1"/>
  <c r="D41" i="22"/>
  <c r="D41" i="31" s="1"/>
  <c r="D53" i="22"/>
  <c r="D53" i="31" s="1"/>
  <c r="D65" i="22"/>
  <c r="D65" i="31" s="1"/>
  <c r="D10" i="22"/>
  <c r="D10" i="31" s="1"/>
  <c r="D18" i="22"/>
  <c r="D18" i="31" s="1"/>
  <c r="D26" i="22"/>
  <c r="D26" i="31" s="1"/>
  <c r="D34" i="22"/>
  <c r="D34" i="31" s="1"/>
  <c r="D42" i="22"/>
  <c r="D42" i="31" s="1"/>
  <c r="D50" i="22"/>
  <c r="D50" i="31" s="1"/>
  <c r="D58" i="22"/>
  <c r="D58" i="31" s="1"/>
  <c r="C27" i="32" l="1"/>
  <c r="M33" i="22" s="1"/>
  <c r="M33" i="31" s="1"/>
  <c r="C29" i="32"/>
  <c r="M35" i="22" s="1"/>
  <c r="M35" i="31" s="1"/>
  <c r="C19" i="32"/>
  <c r="M25" i="22" s="1"/>
  <c r="M25" i="31" s="1"/>
  <c r="C21" i="32"/>
  <c r="M27" i="22" s="1"/>
  <c r="M27" i="31" s="1"/>
  <c r="C13" i="32"/>
  <c r="M19" i="22" s="1"/>
  <c r="M19" i="31" s="1"/>
  <c r="D56" i="22"/>
  <c r="D56" i="31" s="1"/>
  <c r="C35" i="32"/>
  <c r="M41" i="22" s="1"/>
  <c r="M41" i="31" s="1"/>
  <c r="D69" i="22"/>
  <c r="D69" i="31" s="1"/>
  <c r="D19" i="22"/>
  <c r="D19" i="31" s="1"/>
  <c r="D35" i="22"/>
  <c r="D35" i="31" s="1"/>
  <c r="D48" i="22"/>
  <c r="D48" i="31" s="1"/>
  <c r="D51" i="22"/>
  <c r="D51" i="31" s="1"/>
  <c r="D66" i="22"/>
  <c r="D66" i="31" s="1"/>
  <c r="D67" i="22"/>
  <c r="D67" i="31" s="1"/>
  <c r="D14" i="22"/>
  <c r="D14" i="31" s="1"/>
  <c r="D76" i="22"/>
  <c r="D76" i="31" s="1"/>
  <c r="D22" i="22"/>
  <c r="D22" i="31" s="1"/>
  <c r="D24" i="22"/>
  <c r="D24" i="31" s="1"/>
  <c r="D20" i="22"/>
  <c r="D20" i="31" s="1"/>
  <c r="D13" i="22"/>
  <c r="D13" i="31" s="1"/>
  <c r="D29" i="22"/>
  <c r="D29" i="31" s="1"/>
  <c r="S9" i="22"/>
  <c r="S9" i="31" s="1"/>
  <c r="E9" i="31"/>
  <c r="D33" i="22"/>
  <c r="D33" i="31" s="1"/>
  <c r="E33" i="31"/>
  <c r="D71" i="22"/>
  <c r="D71" i="31" s="1"/>
  <c r="D16" i="22"/>
  <c r="D16" i="31" s="1"/>
  <c r="E16" i="31"/>
  <c r="D25" i="22"/>
  <c r="D25" i="31" s="1"/>
  <c r="E25" i="31"/>
  <c r="D57" i="22"/>
  <c r="D57" i="31" s="1"/>
  <c r="E57" i="31"/>
  <c r="D43" i="22"/>
  <c r="D43" i="31" s="1"/>
  <c r="E43" i="31"/>
  <c r="D59" i="22"/>
  <c r="D59" i="31" s="1"/>
  <c r="E59" i="31"/>
  <c r="D28" i="22"/>
  <c r="D28" i="31" s="1"/>
  <c r="F28" i="31"/>
  <c r="D30" i="22"/>
  <c r="D30" i="31" s="1"/>
  <c r="F30" i="31"/>
  <c r="D64" i="22"/>
  <c r="D64" i="31" s="1"/>
  <c r="E64" i="31"/>
  <c r="D39" i="22"/>
  <c r="D39" i="31" s="1"/>
  <c r="E39" i="31"/>
  <c r="D78" i="22"/>
  <c r="D78" i="31" s="1"/>
  <c r="H78" i="31"/>
  <c r="D55" i="22"/>
  <c r="D55" i="31" s="1"/>
  <c r="D32" i="22"/>
  <c r="D32" i="31" s="1"/>
  <c r="D40" i="22"/>
  <c r="D40" i="31" s="1"/>
  <c r="E40" i="31"/>
  <c r="D77" i="22"/>
  <c r="D77" i="31" s="1"/>
  <c r="E77" i="31"/>
  <c r="D74" i="22"/>
  <c r="D74" i="31" s="1"/>
  <c r="E74" i="31"/>
  <c r="D72" i="22"/>
  <c r="D72" i="31" s="1"/>
  <c r="E72" i="31"/>
  <c r="D27" i="22"/>
  <c r="D27" i="31" s="1"/>
  <c r="E27" i="31"/>
  <c r="D75" i="22"/>
  <c r="D75" i="31" s="1"/>
  <c r="E75" i="31"/>
  <c r="D73" i="22"/>
  <c r="D73" i="31" s="1"/>
  <c r="E73" i="31"/>
  <c r="D45" i="22"/>
  <c r="D45" i="31" s="1"/>
  <c r="E45" i="31"/>
  <c r="D61" i="22"/>
  <c r="D61" i="31" s="1"/>
  <c r="E61" i="31"/>
  <c r="D46" i="22"/>
  <c r="D46" i="31" s="1"/>
  <c r="D9" i="22"/>
  <c r="D9" i="31" s="1"/>
  <c r="D70" i="22"/>
  <c r="D70" i="31" s="1"/>
  <c r="D36" i="22"/>
  <c r="D36" i="31" s="1"/>
  <c r="D54" i="22"/>
  <c r="D54" i="31" s="1"/>
  <c r="F54" i="31"/>
  <c r="D62" i="22"/>
  <c r="D62" i="31" s="1"/>
  <c r="E62" i="31"/>
  <c r="D31" i="22"/>
  <c r="D31" i="31" s="1"/>
  <c r="E31" i="31"/>
  <c r="D47" i="22"/>
  <c r="D47" i="31" s="1"/>
  <c r="E47" i="31"/>
  <c r="D63" i="22"/>
  <c r="D63" i="31" s="1"/>
  <c r="E63" i="31"/>
  <c r="D11" i="22"/>
  <c r="D11" i="31" s="1"/>
  <c r="D27" i="32"/>
  <c r="N33" i="22" s="1"/>
  <c r="N33" i="31" s="1"/>
  <c r="H69" i="32"/>
  <c r="H37" i="32"/>
  <c r="I8" i="32"/>
  <c r="G51" i="32"/>
  <c r="Q57" i="22" s="1"/>
  <c r="Q57" i="31" s="1"/>
  <c r="D4" i="32"/>
  <c r="F28" i="32"/>
  <c r="P34" i="22" s="1"/>
  <c r="P34" i="31" s="1"/>
  <c r="D71" i="32"/>
  <c r="D3" i="32"/>
  <c r="N9" i="22" s="1"/>
  <c r="N9" i="31" s="1"/>
  <c r="D6" i="32"/>
  <c r="I7" i="32"/>
  <c r="G9" i="32"/>
  <c r="Q15" i="22" s="1"/>
  <c r="Q15" i="31" s="1"/>
  <c r="F11" i="32"/>
  <c r="E13" i="32"/>
  <c r="I14" i="32"/>
  <c r="H16" i="32"/>
  <c r="G18" i="32"/>
  <c r="E20" i="32"/>
  <c r="D22" i="32"/>
  <c r="I23" i="32"/>
  <c r="G25" i="32"/>
  <c r="Q31" i="22" s="1"/>
  <c r="Q31" i="31" s="1"/>
  <c r="F27" i="32"/>
  <c r="E29" i="32"/>
  <c r="O35" i="22" s="1"/>
  <c r="O35" i="31" s="1"/>
  <c r="I30" i="32"/>
  <c r="H32" i="32"/>
  <c r="G34" i="32"/>
  <c r="E36" i="32"/>
  <c r="D38" i="32"/>
  <c r="I39" i="32"/>
  <c r="G41" i="32"/>
  <c r="Q47" i="22" s="1"/>
  <c r="Q47" i="31" s="1"/>
  <c r="F43" i="32"/>
  <c r="E45" i="32"/>
  <c r="I46" i="32"/>
  <c r="H48" i="32"/>
  <c r="G50" i="32"/>
  <c r="E52" i="32"/>
  <c r="D54" i="32"/>
  <c r="I55" i="32"/>
  <c r="G57" i="32"/>
  <c r="Q63" i="22" s="1"/>
  <c r="Q63" i="31" s="1"/>
  <c r="F59" i="32"/>
  <c r="E61" i="32"/>
  <c r="O67" i="22" s="1"/>
  <c r="O67" i="31" s="1"/>
  <c r="I62" i="32"/>
  <c r="H64" i="32"/>
  <c r="G66" i="32"/>
  <c r="E68" i="32"/>
  <c r="D70" i="32"/>
  <c r="I71" i="32"/>
  <c r="G73" i="32"/>
  <c r="Q79" i="22" s="1"/>
  <c r="Q79" i="31" s="1"/>
  <c r="I5" i="32"/>
  <c r="H7" i="32"/>
  <c r="F9" i="32"/>
  <c r="P15" i="22" s="1"/>
  <c r="P15" i="31" s="1"/>
  <c r="E11" i="32"/>
  <c r="D13" i="32"/>
  <c r="N19" i="22" s="1"/>
  <c r="N19" i="31" s="1"/>
  <c r="H14" i="32"/>
  <c r="G16" i="32"/>
  <c r="F18" i="32"/>
  <c r="D20" i="32"/>
  <c r="I21" i="32"/>
  <c r="H23" i="32"/>
  <c r="F25" i="32"/>
  <c r="P31" i="22" s="1"/>
  <c r="P31" i="31" s="1"/>
  <c r="E27" i="32"/>
  <c r="D29" i="32"/>
  <c r="H30" i="32"/>
  <c r="G32" i="32"/>
  <c r="F34" i="32"/>
  <c r="D36" i="32"/>
  <c r="I37" i="32"/>
  <c r="H39" i="32"/>
  <c r="F41" i="32"/>
  <c r="P47" i="22" s="1"/>
  <c r="P47" i="31" s="1"/>
  <c r="E43" i="32"/>
  <c r="D45" i="32"/>
  <c r="N51" i="22" s="1"/>
  <c r="N51" i="31" s="1"/>
  <c r="H46" i="32"/>
  <c r="G48" i="32"/>
  <c r="F50" i="32"/>
  <c r="D52" i="32"/>
  <c r="I53" i="32"/>
  <c r="H55" i="32"/>
  <c r="F57" i="32"/>
  <c r="E59" i="32"/>
  <c r="D61" i="32"/>
  <c r="H62" i="32"/>
  <c r="G64" i="32"/>
  <c r="F66" i="32"/>
  <c r="D68" i="32"/>
  <c r="I69" i="32"/>
  <c r="H71" i="32"/>
  <c r="F73" i="32"/>
  <c r="P79" i="22" s="1"/>
  <c r="P79" i="31" s="1"/>
  <c r="G5" i="32"/>
  <c r="Q11" i="22" s="1"/>
  <c r="Q11" i="31" s="1"/>
  <c r="F7" i="32"/>
  <c r="E9" i="32"/>
  <c r="O15" i="22" s="1"/>
  <c r="O15" i="31" s="1"/>
  <c r="I10" i="32"/>
  <c r="H12" i="32"/>
  <c r="G14" i="32"/>
  <c r="E16" i="32"/>
  <c r="D18" i="32"/>
  <c r="I19" i="32"/>
  <c r="G21" i="32"/>
  <c r="Q27" i="22" s="1"/>
  <c r="Q27" i="31" s="1"/>
  <c r="F23" i="32"/>
  <c r="E25" i="32"/>
  <c r="I26" i="32"/>
  <c r="H28" i="32"/>
  <c r="G30" i="32"/>
  <c r="E32" i="32"/>
  <c r="D34" i="32"/>
  <c r="I35" i="32"/>
  <c r="G37" i="32"/>
  <c r="Q43" i="22" s="1"/>
  <c r="Q43" i="31" s="1"/>
  <c r="F39" i="32"/>
  <c r="E41" i="32"/>
  <c r="O47" i="22" s="1"/>
  <c r="O47" i="31" s="1"/>
  <c r="I42" i="32"/>
  <c r="H44" i="32"/>
  <c r="G46" i="32"/>
  <c r="E48" i="32"/>
  <c r="D50" i="32"/>
  <c r="I51" i="32"/>
  <c r="G53" i="32"/>
  <c r="Q59" i="22" s="1"/>
  <c r="Q59" i="31" s="1"/>
  <c r="F55" i="32"/>
  <c r="E57" i="32"/>
  <c r="I58" i="32"/>
  <c r="H60" i="32"/>
  <c r="G62" i="32"/>
  <c r="E64" i="32"/>
  <c r="D66" i="32"/>
  <c r="I67" i="32"/>
  <c r="G69" i="32"/>
  <c r="Q75" i="22" s="1"/>
  <c r="Q75" i="31" s="1"/>
  <c r="F71" i="32"/>
  <c r="E73" i="32"/>
  <c r="O79" i="22" s="1"/>
  <c r="O79" i="31" s="1"/>
  <c r="H4" i="32"/>
  <c r="G6" i="32"/>
  <c r="E8" i="32"/>
  <c r="D10" i="32"/>
  <c r="I11" i="32"/>
  <c r="G13" i="32"/>
  <c r="F15" i="32"/>
  <c r="E17" i="32"/>
  <c r="O23" i="22" s="1"/>
  <c r="O23" i="31" s="1"/>
  <c r="I18" i="32"/>
  <c r="H20" i="32"/>
  <c r="G22" i="32"/>
  <c r="E24" i="32"/>
  <c r="D26" i="32"/>
  <c r="I27" i="32"/>
  <c r="G29" i="32"/>
  <c r="F31" i="32"/>
  <c r="E33" i="32"/>
  <c r="O39" i="22" s="1"/>
  <c r="O39" i="31" s="1"/>
  <c r="I34" i="32"/>
  <c r="H36" i="32"/>
  <c r="G38" i="32"/>
  <c r="E40" i="32"/>
  <c r="D42" i="32"/>
  <c r="I43" i="32"/>
  <c r="G45" i="32"/>
  <c r="F47" i="32"/>
  <c r="E49" i="32"/>
  <c r="O55" i="22" s="1"/>
  <c r="O55" i="31" s="1"/>
  <c r="I50" i="32"/>
  <c r="H52" i="32"/>
  <c r="G54" i="32"/>
  <c r="E56" i="32"/>
  <c r="D58" i="32"/>
  <c r="I59" i="32"/>
  <c r="G61" i="32"/>
  <c r="F63" i="32"/>
  <c r="E65" i="32"/>
  <c r="O71" i="22" s="1"/>
  <c r="O71" i="31" s="1"/>
  <c r="I66" i="32"/>
  <c r="H68" i="32"/>
  <c r="G70" i="32"/>
  <c r="E72" i="32"/>
  <c r="E7" i="32"/>
  <c r="H10" i="32"/>
  <c r="F14" i="32"/>
  <c r="I17" i="32"/>
  <c r="F21" i="32"/>
  <c r="P27" i="22" s="1"/>
  <c r="P27" i="31" s="1"/>
  <c r="D25" i="32"/>
  <c r="N31" i="22" s="1"/>
  <c r="N31" i="31" s="1"/>
  <c r="G28" i="32"/>
  <c r="D32" i="32"/>
  <c r="H35" i="32"/>
  <c r="E39" i="32"/>
  <c r="H42" i="32"/>
  <c r="M42" i="32" s="1"/>
  <c r="F46" i="32"/>
  <c r="I49" i="32"/>
  <c r="F53" i="32"/>
  <c r="D57" i="32"/>
  <c r="N63" i="22" s="1"/>
  <c r="N63" i="31" s="1"/>
  <c r="G60" i="32"/>
  <c r="D64" i="32"/>
  <c r="H67" i="32"/>
  <c r="E71" i="32"/>
  <c r="I6" i="32"/>
  <c r="G10" i="32"/>
  <c r="D14" i="32"/>
  <c r="G17" i="32"/>
  <c r="Q23" i="22" s="1"/>
  <c r="Q23" i="31" s="1"/>
  <c r="E21" i="32"/>
  <c r="H24" i="32"/>
  <c r="E28" i="32"/>
  <c r="I31" i="32"/>
  <c r="F35" i="32"/>
  <c r="I38" i="32"/>
  <c r="G42" i="32"/>
  <c r="D46" i="32"/>
  <c r="G49" i="32"/>
  <c r="Q55" i="22" s="1"/>
  <c r="Q55" i="31" s="1"/>
  <c r="E53" i="32"/>
  <c r="H56" i="32"/>
  <c r="E60" i="32"/>
  <c r="I63" i="32"/>
  <c r="F67" i="32"/>
  <c r="I70" i="32"/>
  <c r="H6" i="32"/>
  <c r="F10" i="32"/>
  <c r="I13" i="32"/>
  <c r="F17" i="32"/>
  <c r="D21" i="32"/>
  <c r="G24" i="32"/>
  <c r="D28" i="32"/>
  <c r="H31" i="32"/>
  <c r="E35" i="32"/>
  <c r="H38" i="32"/>
  <c r="F42" i="32"/>
  <c r="I45" i="32"/>
  <c r="F49" i="32"/>
  <c r="P55" i="22" s="1"/>
  <c r="P55" i="31" s="1"/>
  <c r="D53" i="32"/>
  <c r="G56" i="32"/>
  <c r="D60" i="32"/>
  <c r="H63" i="32"/>
  <c r="E67" i="32"/>
  <c r="H70" i="32"/>
  <c r="D5" i="32"/>
  <c r="N11" i="22" s="1"/>
  <c r="N11" i="31" s="1"/>
  <c r="G8" i="32"/>
  <c r="D12" i="32"/>
  <c r="H15" i="32"/>
  <c r="E19" i="32"/>
  <c r="H22" i="32"/>
  <c r="F26" i="32"/>
  <c r="I29" i="32"/>
  <c r="F33" i="32"/>
  <c r="P39" i="22" s="1"/>
  <c r="P39" i="31" s="1"/>
  <c r="D37" i="32"/>
  <c r="N43" i="22" s="1"/>
  <c r="N43" i="31" s="1"/>
  <c r="G40" i="32"/>
  <c r="D44" i="32"/>
  <c r="H47" i="32"/>
  <c r="E51" i="32"/>
  <c r="H54" i="32"/>
  <c r="F58" i="32"/>
  <c r="I61" i="32"/>
  <c r="F65" i="32"/>
  <c r="D69" i="32"/>
  <c r="N75" i="22" s="1"/>
  <c r="N75" i="31" s="1"/>
  <c r="G72" i="32"/>
  <c r="I9" i="32"/>
  <c r="D17" i="32"/>
  <c r="N23" i="22" s="1"/>
  <c r="N23" i="31" s="1"/>
  <c r="D24" i="32"/>
  <c r="E31" i="32"/>
  <c r="F38" i="32"/>
  <c r="F45" i="32"/>
  <c r="G52" i="32"/>
  <c r="H59" i="32"/>
  <c r="H66" i="32"/>
  <c r="I73" i="32"/>
  <c r="D9" i="32"/>
  <c r="N15" i="22" s="1"/>
  <c r="N15" i="31" s="1"/>
  <c r="D16" i="32"/>
  <c r="E23" i="32"/>
  <c r="F30" i="32"/>
  <c r="F37" i="32"/>
  <c r="G44" i="32"/>
  <c r="H51" i="32"/>
  <c r="H58" i="32"/>
  <c r="I65" i="32"/>
  <c r="D73" i="32"/>
  <c r="N79" i="22" s="1"/>
  <c r="N79" i="31" s="1"/>
  <c r="H8" i="32"/>
  <c r="I15" i="32"/>
  <c r="I22" i="32"/>
  <c r="D30" i="32"/>
  <c r="E37" i="32"/>
  <c r="O43" i="22" s="1"/>
  <c r="O43" i="31" s="1"/>
  <c r="E44" i="32"/>
  <c r="F51" i="32"/>
  <c r="G58" i="32"/>
  <c r="G65" i="32"/>
  <c r="H72" i="32"/>
  <c r="E5" i="32"/>
  <c r="O11" i="22" s="1"/>
  <c r="O11" i="31" s="1"/>
  <c r="E12" i="32"/>
  <c r="F19" i="32"/>
  <c r="G26" i="32"/>
  <c r="G33" i="32"/>
  <c r="H40" i="32"/>
  <c r="I47" i="32"/>
  <c r="I54" i="32"/>
  <c r="D62" i="32"/>
  <c r="E69" i="32"/>
  <c r="O75" i="22" s="1"/>
  <c r="O75" i="31" s="1"/>
  <c r="E15" i="32"/>
  <c r="F29" i="32"/>
  <c r="P35" i="22" s="1"/>
  <c r="P35" i="31" s="1"/>
  <c r="H43" i="32"/>
  <c r="I57" i="32"/>
  <c r="D72" i="32"/>
  <c r="F13" i="32"/>
  <c r="P19" i="22" s="1"/>
  <c r="P19" i="31" s="1"/>
  <c r="H27" i="32"/>
  <c r="I41" i="32"/>
  <c r="D56" i="32"/>
  <c r="F70" i="32"/>
  <c r="G12" i="32"/>
  <c r="H26" i="32"/>
  <c r="D41" i="32"/>
  <c r="N47" i="22" s="1"/>
  <c r="N47" i="31" s="1"/>
  <c r="E55" i="32"/>
  <c r="F69" i="32"/>
  <c r="P75" i="22" s="1"/>
  <c r="P75" i="31" s="1"/>
  <c r="F5" i="32"/>
  <c r="P11" i="22" s="1"/>
  <c r="P11" i="31" s="1"/>
  <c r="H19" i="32"/>
  <c r="I33" i="32"/>
  <c r="D48" i="32"/>
  <c r="F62" i="32"/>
  <c r="I25" i="32"/>
  <c r="F54" i="32"/>
  <c r="F22" i="32"/>
  <c r="H50" i="32"/>
  <c r="F6" i="32"/>
  <c r="H34" i="32"/>
  <c r="E63" i="32"/>
  <c r="D33" i="32"/>
  <c r="F61" i="32"/>
  <c r="P67" i="22" s="1"/>
  <c r="P67" i="31" s="1"/>
  <c r="D49" i="32"/>
  <c r="N55" i="22" s="1"/>
  <c r="N55" i="31" s="1"/>
  <c r="E47" i="32"/>
  <c r="D40" i="32"/>
  <c r="H11" i="32"/>
  <c r="G68" i="32"/>
  <c r="H18" i="32"/>
  <c r="G20" i="32"/>
  <c r="D8" i="32"/>
  <c r="D65" i="32"/>
  <c r="G36" i="32"/>
  <c r="I3" i="32"/>
  <c r="I64" i="32"/>
  <c r="E54" i="32"/>
  <c r="G43" i="32"/>
  <c r="Q49" i="22" s="1"/>
  <c r="Q49" i="31" s="1"/>
  <c r="I32" i="32"/>
  <c r="E22" i="32"/>
  <c r="O28" i="22" s="1"/>
  <c r="O28" i="31" s="1"/>
  <c r="G11" i="32"/>
  <c r="Q17" i="22" s="1"/>
  <c r="Q17" i="31" s="1"/>
  <c r="F72" i="32"/>
  <c r="P78" i="22" s="1"/>
  <c r="P78" i="31" s="1"/>
  <c r="H61" i="32"/>
  <c r="D51" i="32"/>
  <c r="L51" i="32" s="1"/>
  <c r="F40" i="32"/>
  <c r="P46" i="22" s="1"/>
  <c r="P46" i="31" s="1"/>
  <c r="H29" i="32"/>
  <c r="D19" i="32"/>
  <c r="N25" i="22" s="1"/>
  <c r="N25" i="31" s="1"/>
  <c r="F8" i="32"/>
  <c r="P14" i="22" s="1"/>
  <c r="P14" i="31" s="1"/>
  <c r="H3" i="32"/>
  <c r="E66" i="32"/>
  <c r="O72" i="22" s="1"/>
  <c r="O72" i="31" s="1"/>
  <c r="I44" i="32"/>
  <c r="E34" i="32"/>
  <c r="O40" i="22" s="1"/>
  <c r="O40" i="31" s="1"/>
  <c r="G23" i="32"/>
  <c r="Q29" i="22" s="1"/>
  <c r="Q29" i="31" s="1"/>
  <c r="I12" i="32"/>
  <c r="H73" i="32"/>
  <c r="D63" i="32"/>
  <c r="N69" i="22" s="1"/>
  <c r="N69" i="31" s="1"/>
  <c r="F52" i="32"/>
  <c r="P58" i="22" s="1"/>
  <c r="P58" i="31" s="1"/>
  <c r="H41" i="32"/>
  <c r="D31" i="32"/>
  <c r="F20" i="32"/>
  <c r="G71" i="32"/>
  <c r="D47" i="32"/>
  <c r="N53" i="22" s="1"/>
  <c r="N53" i="31" s="1"/>
  <c r="E4" i="32"/>
  <c r="O10" i="22" s="1"/>
  <c r="O10" i="31" s="1"/>
  <c r="G55" i="32"/>
  <c r="Q61" i="22" s="1"/>
  <c r="Q61" i="31" s="1"/>
  <c r="H9" i="32"/>
  <c r="F56" i="32"/>
  <c r="P62" i="22" s="1"/>
  <c r="P62" i="31" s="1"/>
  <c r="G67" i="32"/>
  <c r="Q73" i="22" s="1"/>
  <c r="Q73" i="31" s="1"/>
  <c r="I56" i="32"/>
  <c r="E46" i="32"/>
  <c r="O52" i="22" s="1"/>
  <c r="O52" i="31" s="1"/>
  <c r="G35" i="32"/>
  <c r="Q41" i="22" s="1"/>
  <c r="Q41" i="31" s="1"/>
  <c r="I24" i="32"/>
  <c r="E14" i="32"/>
  <c r="G3" i="32"/>
  <c r="Q9" i="22" s="1"/>
  <c r="Q9" i="31" s="1"/>
  <c r="F64" i="32"/>
  <c r="P70" i="22" s="1"/>
  <c r="P70" i="31" s="1"/>
  <c r="H53" i="32"/>
  <c r="D43" i="32"/>
  <c r="N49" i="22" s="1"/>
  <c r="N49" i="31" s="1"/>
  <c r="F32" i="32"/>
  <c r="H21" i="32"/>
  <c r="D11" i="32"/>
  <c r="N17" i="22" s="1"/>
  <c r="N17" i="31" s="1"/>
  <c r="D35" i="32"/>
  <c r="N41" i="22" s="1"/>
  <c r="N41" i="31" s="1"/>
  <c r="G39" i="32"/>
  <c r="Q45" i="22" s="1"/>
  <c r="Q45" i="31" s="1"/>
  <c r="F4" i="32"/>
  <c r="P10" i="22" s="1"/>
  <c r="P10" i="31" s="1"/>
  <c r="F3" i="32"/>
  <c r="P9" i="22" s="1"/>
  <c r="P9" i="31" s="1"/>
  <c r="I68" i="32"/>
  <c r="E58" i="32"/>
  <c r="O64" i="22" s="1"/>
  <c r="O64" i="31" s="1"/>
  <c r="G47" i="32"/>
  <c r="Q53" i="22" s="1"/>
  <c r="Q53" i="31" s="1"/>
  <c r="I36" i="32"/>
  <c r="E26" i="32"/>
  <c r="O32" i="22" s="1"/>
  <c r="O32" i="31" s="1"/>
  <c r="G15" i="32"/>
  <c r="Q21" i="22" s="1"/>
  <c r="Q21" i="31" s="1"/>
  <c r="I4" i="32"/>
  <c r="H65" i="32"/>
  <c r="D55" i="32"/>
  <c r="F44" i="32"/>
  <c r="H33" i="32"/>
  <c r="D23" i="32"/>
  <c r="N29" i="22" s="1"/>
  <c r="N29" i="31" s="1"/>
  <c r="F12" i="32"/>
  <c r="E3" i="32"/>
  <c r="O9" i="22" s="1"/>
  <c r="O9" i="31" s="1"/>
  <c r="E70" i="32"/>
  <c r="O76" i="22" s="1"/>
  <c r="O76" i="31" s="1"/>
  <c r="G59" i="32"/>
  <c r="Q65" i="22" s="1"/>
  <c r="Q65" i="31" s="1"/>
  <c r="I48" i="32"/>
  <c r="E38" i="32"/>
  <c r="G27" i="32"/>
  <c r="I16" i="32"/>
  <c r="E6" i="32"/>
  <c r="O12" i="22" s="1"/>
  <c r="O12" i="31" s="1"/>
  <c r="D67" i="32"/>
  <c r="H45" i="32"/>
  <c r="F24" i="32"/>
  <c r="P30" i="22" s="1"/>
  <c r="P30" i="31" s="1"/>
  <c r="H13" i="32"/>
  <c r="G4" i="32"/>
  <c r="Q10" i="22" s="1"/>
  <c r="Q10" i="31" s="1"/>
  <c r="I60" i="32"/>
  <c r="E50" i="32"/>
  <c r="O56" i="22" s="1"/>
  <c r="O56" i="31" s="1"/>
  <c r="I28" i="32"/>
  <c r="E18" i="32"/>
  <c r="O24" i="22" s="1"/>
  <c r="O24" i="31" s="1"/>
  <c r="G7" i="32"/>
  <c r="Q13" i="22" s="1"/>
  <c r="Q13" i="31" s="1"/>
  <c r="F68" i="32"/>
  <c r="H57" i="32"/>
  <c r="F36" i="32"/>
  <c r="P42" i="22" s="1"/>
  <c r="P42" i="31" s="1"/>
  <c r="H25" i="32"/>
  <c r="D15" i="32"/>
  <c r="N21" i="22" s="1"/>
  <c r="N21" i="31" s="1"/>
  <c r="F16" i="32"/>
  <c r="P22" i="22" s="1"/>
  <c r="P22" i="31" s="1"/>
  <c r="D59" i="32"/>
  <c r="N65" i="22" s="1"/>
  <c r="N65" i="31" s="1"/>
  <c r="E30" i="32"/>
  <c r="I72" i="32"/>
  <c r="D7" i="32"/>
  <c r="H49" i="32"/>
  <c r="I20" i="32"/>
  <c r="G63" i="32"/>
  <c r="Q69" i="22" s="1"/>
  <c r="Q69" i="31" s="1"/>
  <c r="I40" i="32"/>
  <c r="H17" i="32"/>
  <c r="H5" i="32"/>
  <c r="F48" i="32"/>
  <c r="P54" i="22" s="1"/>
  <c r="P54" i="31" s="1"/>
  <c r="G19" i="32"/>
  <c r="Q25" i="22" s="1"/>
  <c r="Q25" i="31" s="1"/>
  <c r="E62" i="32"/>
  <c r="O68" i="22" s="1"/>
  <c r="O68" i="31" s="1"/>
  <c r="F60" i="32"/>
  <c r="G31" i="32"/>
  <c r="Q37" i="22" s="1"/>
  <c r="Q37" i="31" s="1"/>
  <c r="D39" i="32"/>
  <c r="N45" i="22" s="1"/>
  <c r="N45" i="31" s="1"/>
  <c r="E10" i="32"/>
  <c r="O16" i="22" s="1"/>
  <c r="O16" i="31" s="1"/>
  <c r="I52" i="32"/>
  <c r="C11" i="32"/>
  <c r="M17" i="22" s="1"/>
  <c r="M17" i="31" s="1"/>
  <c r="C5" i="32"/>
  <c r="M11" i="22" s="1"/>
  <c r="M11" i="31" s="1"/>
  <c r="C69" i="32"/>
  <c r="C67" i="32"/>
  <c r="C61" i="32"/>
  <c r="M67" i="22" s="1"/>
  <c r="M67" i="31" s="1"/>
  <c r="C59" i="32"/>
  <c r="M65" i="22" s="1"/>
  <c r="M65" i="31" s="1"/>
  <c r="C3" i="32"/>
  <c r="M9" i="22" s="1"/>
  <c r="M9" i="31" s="1"/>
  <c r="C10" i="32"/>
  <c r="C22" i="32"/>
  <c r="C32" i="32"/>
  <c r="C42" i="32"/>
  <c r="C54" i="32"/>
  <c r="C64" i="32"/>
  <c r="C9" i="32"/>
  <c r="M15" i="22" s="1"/>
  <c r="M15" i="31" s="1"/>
  <c r="C20" i="32"/>
  <c r="C31" i="32"/>
  <c r="C41" i="32"/>
  <c r="M47" i="22" s="1"/>
  <c r="M47" i="31" s="1"/>
  <c r="C52" i="32"/>
  <c r="C63" i="32"/>
  <c r="C73" i="32"/>
  <c r="M79" i="22" s="1"/>
  <c r="M79" i="31" s="1"/>
  <c r="C8" i="32"/>
  <c r="C18" i="32"/>
  <c r="C30" i="32"/>
  <c r="C40" i="32"/>
  <c r="C50" i="32"/>
  <c r="C62" i="32"/>
  <c r="C72" i="32"/>
  <c r="C14" i="32"/>
  <c r="C24" i="32"/>
  <c r="C34" i="32"/>
  <c r="C46" i="32"/>
  <c r="C56" i="32"/>
  <c r="C66" i="32"/>
  <c r="C7" i="32"/>
  <c r="C28" i="32"/>
  <c r="C49" i="32"/>
  <c r="M55" i="22" s="1"/>
  <c r="M55" i="31" s="1"/>
  <c r="C71" i="32"/>
  <c r="C6" i="32"/>
  <c r="C26" i="32"/>
  <c r="C48" i="32"/>
  <c r="C70" i="32"/>
  <c r="C4" i="32"/>
  <c r="C25" i="32"/>
  <c r="C47" i="32"/>
  <c r="C68" i="32"/>
  <c r="C15" i="32"/>
  <c r="C36" i="32"/>
  <c r="C57" i="32"/>
  <c r="M63" i="22" s="1"/>
  <c r="M63" i="31" s="1"/>
  <c r="C44" i="32"/>
  <c r="C39" i="32"/>
  <c r="C38" i="32"/>
  <c r="C16" i="32"/>
  <c r="C58" i="32"/>
  <c r="C65" i="32"/>
  <c r="M71" i="22" s="1"/>
  <c r="M71" i="31" s="1"/>
  <c r="C60" i="32"/>
  <c r="C17" i="32"/>
  <c r="M23" i="22" s="1"/>
  <c r="M23" i="31" s="1"/>
  <c r="C55" i="32"/>
  <c r="C33" i="32"/>
  <c r="M39" i="22" s="1"/>
  <c r="M39" i="31" s="1"/>
  <c r="C23" i="32"/>
  <c r="C12" i="32"/>
  <c r="C51" i="32"/>
  <c r="M57" i="22" s="1"/>
  <c r="M57" i="31" s="1"/>
  <c r="C45" i="32"/>
  <c r="M51" i="22" s="1"/>
  <c r="M51" i="31" s="1"/>
  <c r="C43" i="32"/>
  <c r="M49" i="22" s="1"/>
  <c r="M49" i="31" s="1"/>
  <c r="C37" i="32"/>
  <c r="M43" i="22" s="1"/>
  <c r="M43" i="31" s="1"/>
  <c r="O48" i="22"/>
  <c r="O48" i="31" s="1"/>
  <c r="M59" i="22"/>
  <c r="M59" i="31" s="1"/>
  <c r="P68" i="32" l="1"/>
  <c r="P64" i="32"/>
  <c r="K35" i="32"/>
  <c r="P24" i="32"/>
  <c r="L73" i="32"/>
  <c r="L3" i="32"/>
  <c r="K27" i="32"/>
  <c r="P53" i="32"/>
  <c r="L27" i="32"/>
  <c r="M4" i="32"/>
  <c r="K29" i="32"/>
  <c r="P49" i="32"/>
  <c r="O3" i="32"/>
  <c r="L67" i="32"/>
  <c r="P60" i="32"/>
  <c r="M33" i="32"/>
  <c r="P69" i="32"/>
  <c r="N16" i="32"/>
  <c r="N60" i="32"/>
  <c r="L37" i="32"/>
  <c r="O23" i="32"/>
  <c r="O39" i="32"/>
  <c r="M58" i="32"/>
  <c r="O9" i="32"/>
  <c r="M46" i="32"/>
  <c r="L41" i="32"/>
  <c r="M62" i="32"/>
  <c r="O55" i="32"/>
  <c r="M3" i="32"/>
  <c r="K45" i="32"/>
  <c r="O41" i="32"/>
  <c r="N73" i="22"/>
  <c r="N73" i="31" s="1"/>
  <c r="P36" i="32"/>
  <c r="P32" i="32"/>
  <c r="M70" i="32"/>
  <c r="K37" i="32"/>
  <c r="M26" i="32"/>
  <c r="M14" i="32"/>
  <c r="P45" i="32"/>
  <c r="N56" i="32"/>
  <c r="N4" i="32"/>
  <c r="L69" i="32"/>
  <c r="L59" i="32"/>
  <c r="M73" i="32"/>
  <c r="N72" i="32"/>
  <c r="P17" i="32"/>
  <c r="N13" i="32"/>
  <c r="N20" i="32"/>
  <c r="M66" i="32"/>
  <c r="P37" i="32"/>
  <c r="N64" i="32"/>
  <c r="P72" i="32"/>
  <c r="M65" i="32"/>
  <c r="P3" i="32"/>
  <c r="O15" i="32"/>
  <c r="N69" i="32"/>
  <c r="P5" i="32"/>
  <c r="N32" i="32"/>
  <c r="K9" i="32"/>
  <c r="O27" i="32"/>
  <c r="O21" i="32"/>
  <c r="M18" i="32"/>
  <c r="K43" i="32"/>
  <c r="L71" i="32"/>
  <c r="L4" i="32"/>
  <c r="K41" i="32"/>
  <c r="N77" i="22"/>
  <c r="N77" i="31" s="1"/>
  <c r="K69" i="32"/>
  <c r="N40" i="32"/>
  <c r="N24" i="32"/>
  <c r="K9" i="22" a="1"/>
  <c r="K10" i="22" s="1"/>
  <c r="K10" i="31" s="1"/>
  <c r="M6" i="32"/>
  <c r="P25" i="32"/>
  <c r="K5" i="32"/>
  <c r="O31" i="32"/>
  <c r="P26" i="22"/>
  <c r="P26" i="31" s="1"/>
  <c r="L7" i="32"/>
  <c r="O51" i="32"/>
  <c r="K13" i="32"/>
  <c r="L17" i="32"/>
  <c r="K3" i="32"/>
  <c r="P38" i="22"/>
  <c r="P38" i="31" s="1"/>
  <c r="P66" i="22"/>
  <c r="P66" i="31" s="1"/>
  <c r="N57" i="22"/>
  <c r="N57" i="31" s="1"/>
  <c r="L47" i="32"/>
  <c r="M5" i="32"/>
  <c r="K51" i="32"/>
  <c r="N12" i="32"/>
  <c r="M75" i="22"/>
  <c r="M75" i="31" s="1"/>
  <c r="P28" i="32"/>
  <c r="N33" i="32"/>
  <c r="O35" i="32"/>
  <c r="Q33" i="22"/>
  <c r="Q33" i="31" s="1"/>
  <c r="L35" i="32"/>
  <c r="N10" i="22"/>
  <c r="N10" i="31" s="1"/>
  <c r="L39" i="32"/>
  <c r="M22" i="32"/>
  <c r="N8" i="32"/>
  <c r="K33" i="32"/>
  <c r="O43" i="32"/>
  <c r="L63" i="32"/>
  <c r="K57" i="32"/>
  <c r="L13" i="32"/>
  <c r="L55" i="32"/>
  <c r="P56" i="32"/>
  <c r="L11" i="32"/>
  <c r="L19" i="32"/>
  <c r="O47" i="32"/>
  <c r="P70" i="32"/>
  <c r="P67" i="32"/>
  <c r="P10" i="32"/>
  <c r="O73" i="32"/>
  <c r="K17" i="32"/>
  <c r="L43" i="32"/>
  <c r="K67" i="32"/>
  <c r="M17" i="32"/>
  <c r="M49" i="32"/>
  <c r="N36" i="32"/>
  <c r="M38" i="32"/>
  <c r="N44" i="32"/>
  <c r="O71" i="32"/>
  <c r="M54" i="32"/>
  <c r="P33" i="32"/>
  <c r="O63" i="32"/>
  <c r="P27" i="32"/>
  <c r="P26" i="32"/>
  <c r="N28" i="32"/>
  <c r="L5" i="32"/>
  <c r="P73" i="32"/>
  <c r="O20" i="22"/>
  <c r="O20" i="31" s="1"/>
  <c r="K59" i="32"/>
  <c r="P18" i="22"/>
  <c r="P18" i="31" s="1"/>
  <c r="P54" i="32"/>
  <c r="P30" i="32"/>
  <c r="O25" i="32"/>
  <c r="L9" i="32"/>
  <c r="M29" i="32"/>
  <c r="L45" i="32"/>
  <c r="P8" i="32"/>
  <c r="N41" i="32"/>
  <c r="N73" i="32"/>
  <c r="K21" i="32"/>
  <c r="P40" i="32"/>
  <c r="M30" i="32"/>
  <c r="N68" i="32"/>
  <c r="O53" i="32"/>
  <c r="L31" i="32"/>
  <c r="P44" i="32"/>
  <c r="P61" i="32"/>
  <c r="M50" i="32"/>
  <c r="L15" i="32"/>
  <c r="P38" i="32"/>
  <c r="P66" i="32"/>
  <c r="N52" i="32"/>
  <c r="P51" i="32"/>
  <c r="P21" i="32"/>
  <c r="O7" i="32"/>
  <c r="P62" i="32"/>
  <c r="N48" i="32"/>
  <c r="M22" i="22"/>
  <c r="M22" i="31" s="1"/>
  <c r="K16" i="32"/>
  <c r="M53" i="22"/>
  <c r="M53" i="31" s="1"/>
  <c r="K47" i="32"/>
  <c r="K14" i="32"/>
  <c r="M20" i="22"/>
  <c r="M20" i="31" s="1"/>
  <c r="K54" i="32"/>
  <c r="M60" i="22"/>
  <c r="M60" i="31" s="1"/>
  <c r="N46" i="22"/>
  <c r="N46" i="31" s="1"/>
  <c r="L40" i="32"/>
  <c r="M12" i="32"/>
  <c r="O18" i="22"/>
  <c r="O18" i="31" s="1"/>
  <c r="N36" i="22"/>
  <c r="N36" i="31" s="1"/>
  <c r="L30" i="32"/>
  <c r="O44" i="32"/>
  <c r="Q50" i="22"/>
  <c r="Q50" i="31" s="1"/>
  <c r="O72" i="32"/>
  <c r="Q78" i="22"/>
  <c r="Q78" i="31" s="1"/>
  <c r="L44" i="32"/>
  <c r="N50" i="22"/>
  <c r="N50" i="31" s="1"/>
  <c r="O56" i="32"/>
  <c r="Q62" i="22"/>
  <c r="Q62" i="31" s="1"/>
  <c r="L28" i="32"/>
  <c r="N34" i="22"/>
  <c r="N34" i="31" s="1"/>
  <c r="N67" i="32"/>
  <c r="P73" i="22"/>
  <c r="P73" i="31" s="1"/>
  <c r="O10" i="32"/>
  <c r="Q16" i="22"/>
  <c r="Q16" i="31" s="1"/>
  <c r="Q44" i="22"/>
  <c r="Q44" i="31" s="1"/>
  <c r="O38" i="32"/>
  <c r="O30" i="22"/>
  <c r="O30" i="31" s="1"/>
  <c r="M24" i="32"/>
  <c r="L10" i="32"/>
  <c r="N16" i="22"/>
  <c r="N16" i="31" s="1"/>
  <c r="L66" i="32"/>
  <c r="N72" i="22"/>
  <c r="N72" i="31" s="1"/>
  <c r="N23" i="32"/>
  <c r="P29" i="22"/>
  <c r="P29" i="31" s="1"/>
  <c r="O64" i="32"/>
  <c r="Q70" i="22"/>
  <c r="Q70" i="31" s="1"/>
  <c r="N50" i="32"/>
  <c r="P56" i="22"/>
  <c r="P56" i="31" s="1"/>
  <c r="L36" i="32"/>
  <c r="N42" i="22"/>
  <c r="N42" i="31" s="1"/>
  <c r="O34" i="32"/>
  <c r="Q40" i="22"/>
  <c r="Q40" i="31" s="1"/>
  <c r="M20" i="32"/>
  <c r="O26" i="22"/>
  <c r="O26" i="31" s="1"/>
  <c r="N12" i="22"/>
  <c r="N12" i="31" s="1"/>
  <c r="L6" i="32"/>
  <c r="K68" i="32"/>
  <c r="M74" i="22"/>
  <c r="M74" i="31" s="1"/>
  <c r="M77" i="22"/>
  <c r="M77" i="31" s="1"/>
  <c r="K71" i="32"/>
  <c r="M30" i="22"/>
  <c r="M30" i="31" s="1"/>
  <c r="K24" i="32"/>
  <c r="M14" i="22"/>
  <c r="M14" i="31" s="1"/>
  <c r="K8" i="32"/>
  <c r="M70" i="22"/>
  <c r="M70" i="31" s="1"/>
  <c r="K64" i="32"/>
  <c r="P12" i="22"/>
  <c r="P12" i="31" s="1"/>
  <c r="N6" i="32"/>
  <c r="N62" i="22"/>
  <c r="N62" i="31" s="1"/>
  <c r="L56" i="32"/>
  <c r="M15" i="32"/>
  <c r="O21" i="22"/>
  <c r="O21" i="31" s="1"/>
  <c r="N19" i="32"/>
  <c r="P25" i="22"/>
  <c r="P25" i="31" s="1"/>
  <c r="M19" i="32"/>
  <c r="O25" i="22"/>
  <c r="O25" i="31" s="1"/>
  <c r="L60" i="32"/>
  <c r="N66" i="22"/>
  <c r="N66" i="31" s="1"/>
  <c r="O42" i="32"/>
  <c r="Q48" i="22"/>
  <c r="Q48" i="31" s="1"/>
  <c r="N20" i="22"/>
  <c r="N20" i="31" s="1"/>
  <c r="L14" i="32"/>
  <c r="P59" i="22"/>
  <c r="P59" i="31" s="1"/>
  <c r="N53" i="32"/>
  <c r="Q60" i="22"/>
  <c r="Q60" i="31" s="1"/>
  <c r="O54" i="32"/>
  <c r="O46" i="22"/>
  <c r="O46" i="31" s="1"/>
  <c r="M40" i="32"/>
  <c r="L26" i="32"/>
  <c r="N32" i="22"/>
  <c r="N32" i="31" s="1"/>
  <c r="N39" i="32"/>
  <c r="P45" i="22"/>
  <c r="P45" i="31" s="1"/>
  <c r="O31" i="22"/>
  <c r="O31" i="31" s="1"/>
  <c r="M25" i="32"/>
  <c r="N66" i="32"/>
  <c r="P72" i="22"/>
  <c r="P72" i="31" s="1"/>
  <c r="L52" i="32"/>
  <c r="N58" i="22"/>
  <c r="N58" i="31" s="1"/>
  <c r="O50" i="32"/>
  <c r="Q56" i="22"/>
  <c r="Q56" i="31" s="1"/>
  <c r="M36" i="32"/>
  <c r="O42" i="22"/>
  <c r="O42" i="31" s="1"/>
  <c r="N28" i="22"/>
  <c r="N28" i="31" s="1"/>
  <c r="L22" i="32"/>
  <c r="M21" i="22"/>
  <c r="M21" i="31" s="1"/>
  <c r="K15" i="32"/>
  <c r="K6" i="32"/>
  <c r="M12" i="22"/>
  <c r="M12" i="31" s="1"/>
  <c r="K34" i="32"/>
  <c r="M40" i="22"/>
  <c r="M40" i="31" s="1"/>
  <c r="K18" i="32"/>
  <c r="M24" i="22"/>
  <c r="M24" i="31" s="1"/>
  <c r="M61" i="22"/>
  <c r="M61" i="31" s="1"/>
  <c r="K55" i="32"/>
  <c r="K44" i="32"/>
  <c r="M50" i="22"/>
  <c r="M50" i="31" s="1"/>
  <c r="K70" i="32"/>
  <c r="M76" i="22"/>
  <c r="M76" i="31" s="1"/>
  <c r="K66" i="32"/>
  <c r="M72" i="22"/>
  <c r="M72" i="31" s="1"/>
  <c r="K50" i="32"/>
  <c r="M56" i="22"/>
  <c r="M56" i="31" s="1"/>
  <c r="K22" i="32"/>
  <c r="M28" i="22"/>
  <c r="M28" i="31" s="1"/>
  <c r="M45" i="22"/>
  <c r="M45" i="31" s="1"/>
  <c r="K39" i="32"/>
  <c r="K4" i="32"/>
  <c r="M10" i="22"/>
  <c r="M10" i="31" s="1"/>
  <c r="M13" i="22"/>
  <c r="M13" i="31" s="1"/>
  <c r="K7" i="32"/>
  <c r="K62" i="32"/>
  <c r="M68" i="22"/>
  <c r="M68" i="31" s="1"/>
  <c r="K52" i="32"/>
  <c r="M58" i="22"/>
  <c r="M58" i="31" s="1"/>
  <c r="M38" i="22"/>
  <c r="M38" i="31" s="1"/>
  <c r="K32" i="32"/>
  <c r="L65" i="32"/>
  <c r="N71" i="22"/>
  <c r="N71" i="31" s="1"/>
  <c r="P60" i="22"/>
  <c r="P60" i="31" s="1"/>
  <c r="N54" i="32"/>
  <c r="M55" i="32"/>
  <c r="O61" i="22"/>
  <c r="O61" i="31" s="1"/>
  <c r="P36" i="22"/>
  <c r="P36" i="31" s="1"/>
  <c r="N30" i="32"/>
  <c r="P51" i="22"/>
  <c r="P51" i="31" s="1"/>
  <c r="N45" i="32"/>
  <c r="P71" i="22"/>
  <c r="P71" i="31" s="1"/>
  <c r="N65" i="32"/>
  <c r="O8" i="32"/>
  <c r="Q14" i="22"/>
  <c r="Q14" i="31" s="1"/>
  <c r="N27" i="22"/>
  <c r="N27" i="31" s="1"/>
  <c r="L21" i="32"/>
  <c r="M60" i="32"/>
  <c r="O66" i="22"/>
  <c r="O66" i="31" s="1"/>
  <c r="M71" i="32"/>
  <c r="O77" i="22"/>
  <c r="O77" i="31" s="1"/>
  <c r="P20" i="22"/>
  <c r="P20" i="31" s="1"/>
  <c r="N14" i="32"/>
  <c r="N63" i="32"/>
  <c r="P69" i="22"/>
  <c r="P69" i="31" s="1"/>
  <c r="Q12" i="22"/>
  <c r="Q12" i="31" s="1"/>
  <c r="O6" i="32"/>
  <c r="Q68" i="22"/>
  <c r="Q68" i="31" s="1"/>
  <c r="O62" i="32"/>
  <c r="O54" i="22"/>
  <c r="O54" i="31" s="1"/>
  <c r="M48" i="32"/>
  <c r="L34" i="32"/>
  <c r="N40" i="22"/>
  <c r="N40" i="31" s="1"/>
  <c r="N67" i="22"/>
  <c r="N67" i="31" s="1"/>
  <c r="L61" i="32"/>
  <c r="O32" i="32"/>
  <c r="Q38" i="22"/>
  <c r="Q38" i="31" s="1"/>
  <c r="N18" i="32"/>
  <c r="P24" i="22"/>
  <c r="P24" i="31" s="1"/>
  <c r="N59" i="32"/>
  <c r="P65" i="22"/>
  <c r="P65" i="31" s="1"/>
  <c r="O51" i="22"/>
  <c r="O51" i="31" s="1"/>
  <c r="M45" i="32"/>
  <c r="M29" i="22"/>
  <c r="M29" i="31" s="1"/>
  <c r="K23" i="32"/>
  <c r="K38" i="32"/>
  <c r="M44" i="22"/>
  <c r="M44" i="31" s="1"/>
  <c r="M31" i="22"/>
  <c r="M31" i="31" s="1"/>
  <c r="K25" i="32"/>
  <c r="K28" i="32"/>
  <c r="M34" i="22"/>
  <c r="M34" i="31" s="1"/>
  <c r="M78" i="22"/>
  <c r="M78" i="31" s="1"/>
  <c r="K72" i="32"/>
  <c r="M69" i="22"/>
  <c r="M69" i="31" s="1"/>
  <c r="K63" i="32"/>
  <c r="K42" i="32"/>
  <c r="M48" i="22"/>
  <c r="M48" i="31" s="1"/>
  <c r="O36" i="32"/>
  <c r="Q42" i="22"/>
  <c r="Q42" i="31" s="1"/>
  <c r="M47" i="32"/>
  <c r="O53" i="22"/>
  <c r="O53" i="31" s="1"/>
  <c r="P28" i="22"/>
  <c r="P28" i="31" s="1"/>
  <c r="N22" i="32"/>
  <c r="N68" i="22"/>
  <c r="N68" i="31" s="1"/>
  <c r="L62" i="32"/>
  <c r="P43" i="22"/>
  <c r="P43" i="31" s="1"/>
  <c r="N37" i="32"/>
  <c r="O52" i="32"/>
  <c r="Q58" i="22"/>
  <c r="Q58" i="31" s="1"/>
  <c r="O40" i="32"/>
  <c r="Q46" i="22"/>
  <c r="Q46" i="31" s="1"/>
  <c r="L12" i="32"/>
  <c r="N18" i="22"/>
  <c r="N18" i="31" s="1"/>
  <c r="N59" i="22"/>
  <c r="N59" i="31" s="1"/>
  <c r="L53" i="32"/>
  <c r="O24" i="32"/>
  <c r="Q30" i="22"/>
  <c r="Q30" i="31" s="1"/>
  <c r="N35" i="32"/>
  <c r="P41" i="22"/>
  <c r="P41" i="31" s="1"/>
  <c r="P52" i="22"/>
  <c r="P52" i="31" s="1"/>
  <c r="N46" i="32"/>
  <c r="Q28" i="22"/>
  <c r="Q28" i="31" s="1"/>
  <c r="O22" i="32"/>
  <c r="O14" i="22"/>
  <c r="O14" i="31" s="1"/>
  <c r="M8" i="32"/>
  <c r="O70" i="22"/>
  <c r="O70" i="31" s="1"/>
  <c r="M64" i="32"/>
  <c r="L50" i="32"/>
  <c r="N56" i="22"/>
  <c r="N56" i="31" s="1"/>
  <c r="N7" i="32"/>
  <c r="P13" i="22"/>
  <c r="P13" i="31" s="1"/>
  <c r="O48" i="32"/>
  <c r="Q54" i="22"/>
  <c r="Q54" i="31" s="1"/>
  <c r="N34" i="32"/>
  <c r="P40" i="22"/>
  <c r="P40" i="31" s="1"/>
  <c r="L20" i="32"/>
  <c r="N26" i="22"/>
  <c r="N26" i="31" s="1"/>
  <c r="O18" i="32"/>
  <c r="Q24" i="22"/>
  <c r="Q24" i="31" s="1"/>
  <c r="N5" i="32"/>
  <c r="P74" i="22"/>
  <c r="P74" i="31" s="1"/>
  <c r="N21" i="32"/>
  <c r="O36" i="22"/>
  <c r="O36" i="31" s="1"/>
  <c r="P48" i="32"/>
  <c r="P11" i="32"/>
  <c r="P7" i="32"/>
  <c r="L25" i="32"/>
  <c r="O57" i="32"/>
  <c r="K53" i="32"/>
  <c r="L23" i="32"/>
  <c r="K11" i="32"/>
  <c r="M37" i="32"/>
  <c r="N61" i="32"/>
  <c r="N61" i="22"/>
  <c r="N61" i="31" s="1"/>
  <c r="O59" i="32"/>
  <c r="M10" i="32"/>
  <c r="N3" i="32"/>
  <c r="O11" i="32"/>
  <c r="K19" i="32"/>
  <c r="P57" i="32"/>
  <c r="K65" i="32"/>
  <c r="O49" i="32"/>
  <c r="M41" i="32"/>
  <c r="K61" i="32"/>
  <c r="P9" i="32"/>
  <c r="P15" i="32"/>
  <c r="P31" i="32"/>
  <c r="P34" i="32"/>
  <c r="P19" i="32"/>
  <c r="L49" i="32"/>
  <c r="N49" i="32"/>
  <c r="O17" i="32"/>
  <c r="M9" i="32"/>
  <c r="P4" i="32"/>
  <c r="P41" i="32"/>
  <c r="P22" i="32"/>
  <c r="P63" i="32"/>
  <c r="P6" i="32"/>
  <c r="P50" i="32"/>
  <c r="P35" i="32"/>
  <c r="P46" i="32"/>
  <c r="K12" i="32"/>
  <c r="M18" i="22"/>
  <c r="M18" i="31" s="1"/>
  <c r="O68" i="32"/>
  <c r="Q74" i="22"/>
  <c r="Q74" i="31" s="1"/>
  <c r="P76" i="22"/>
  <c r="P76" i="31" s="1"/>
  <c r="N70" i="32"/>
  <c r="O26" i="32"/>
  <c r="Q32" i="22"/>
  <c r="Q32" i="31" s="1"/>
  <c r="M44" i="32"/>
  <c r="O50" i="22"/>
  <c r="O50" i="31" s="1"/>
  <c r="M51" i="32"/>
  <c r="O57" i="22"/>
  <c r="O57" i="31" s="1"/>
  <c r="M35" i="32"/>
  <c r="O41" i="22"/>
  <c r="O41" i="31" s="1"/>
  <c r="N52" i="22"/>
  <c r="N52" i="31" s="1"/>
  <c r="L46" i="32"/>
  <c r="O28" i="32"/>
  <c r="Q34" i="22"/>
  <c r="Q34" i="31" s="1"/>
  <c r="Q76" i="22"/>
  <c r="Q76" i="31" s="1"/>
  <c r="O70" i="32"/>
  <c r="O62" i="22"/>
  <c r="O62" i="31" s="1"/>
  <c r="M56" i="32"/>
  <c r="L42" i="32"/>
  <c r="N48" i="22"/>
  <c r="N48" i="31" s="1"/>
  <c r="Q19" i="22"/>
  <c r="Q19" i="31" s="1"/>
  <c r="O13" i="32"/>
  <c r="N55" i="32"/>
  <c r="P61" i="22"/>
  <c r="P61" i="31" s="1"/>
  <c r="L68" i="32"/>
  <c r="N74" i="22"/>
  <c r="N74" i="31" s="1"/>
  <c r="M11" i="32"/>
  <c r="O17" i="22"/>
  <c r="O17" i="31" s="1"/>
  <c r="O66" i="32"/>
  <c r="Q72" i="22"/>
  <c r="Q72" i="31" s="1"/>
  <c r="M52" i="32"/>
  <c r="O58" i="22"/>
  <c r="O58" i="31" s="1"/>
  <c r="N44" i="22"/>
  <c r="N44" i="31" s="1"/>
  <c r="L38" i="32"/>
  <c r="K60" i="32"/>
  <c r="M66" i="22"/>
  <c r="M66" i="31" s="1"/>
  <c r="K36" i="32"/>
  <c r="M42" i="22"/>
  <c r="M42" i="31" s="1"/>
  <c r="K26" i="32"/>
  <c r="M32" i="22"/>
  <c r="M32" i="31" s="1"/>
  <c r="K46" i="32"/>
  <c r="M52" i="22"/>
  <c r="M52" i="31" s="1"/>
  <c r="K30" i="32"/>
  <c r="M36" i="22"/>
  <c r="M36" i="31" s="1"/>
  <c r="K20" i="32"/>
  <c r="M26" i="22"/>
  <c r="M26" i="31" s="1"/>
  <c r="M63" i="32"/>
  <c r="O69" i="22"/>
  <c r="O69" i="31" s="1"/>
  <c r="N54" i="22"/>
  <c r="N54" i="31" s="1"/>
  <c r="L48" i="32"/>
  <c r="O12" i="32"/>
  <c r="Q18" i="22"/>
  <c r="Q18" i="31" s="1"/>
  <c r="Q39" i="22"/>
  <c r="Q39" i="31" s="1"/>
  <c r="O33" i="32"/>
  <c r="N51" i="32"/>
  <c r="P57" i="22"/>
  <c r="P57" i="31" s="1"/>
  <c r="N30" i="22"/>
  <c r="N30" i="31" s="1"/>
  <c r="L24" i="32"/>
  <c r="N26" i="32"/>
  <c r="P32" i="22"/>
  <c r="P32" i="31" s="1"/>
  <c r="M67" i="32"/>
  <c r="O73" i="22"/>
  <c r="O73" i="31" s="1"/>
  <c r="N10" i="32"/>
  <c r="P16" i="22"/>
  <c r="P16" i="31" s="1"/>
  <c r="O27" i="22"/>
  <c r="O27" i="31" s="1"/>
  <c r="M21" i="32"/>
  <c r="O60" i="32"/>
  <c r="Q66" i="22"/>
  <c r="Q66" i="31" s="1"/>
  <c r="N38" i="22"/>
  <c r="N38" i="31" s="1"/>
  <c r="L32" i="32"/>
  <c r="O78" i="22"/>
  <c r="O78" i="31" s="1"/>
  <c r="M72" i="32"/>
  <c r="L58" i="32"/>
  <c r="N64" i="22"/>
  <c r="N64" i="31" s="1"/>
  <c r="Q35" i="22"/>
  <c r="Q35" i="31" s="1"/>
  <c r="O29" i="32"/>
  <c r="N15" i="32"/>
  <c r="P21" i="22"/>
  <c r="P21" i="31" s="1"/>
  <c r="N71" i="32"/>
  <c r="P77" i="22"/>
  <c r="P77" i="31" s="1"/>
  <c r="O63" i="22"/>
  <c r="O63" i="31" s="1"/>
  <c r="M57" i="32"/>
  <c r="Q20" i="22"/>
  <c r="Q20" i="31" s="1"/>
  <c r="O14" i="32"/>
  <c r="M27" i="32"/>
  <c r="O33" i="22"/>
  <c r="O33" i="31" s="1"/>
  <c r="M68" i="32"/>
  <c r="O74" i="22"/>
  <c r="O74" i="31" s="1"/>
  <c r="N60" i="22"/>
  <c r="N60" i="31" s="1"/>
  <c r="L54" i="32"/>
  <c r="N11" i="32"/>
  <c r="P17" i="22"/>
  <c r="P17" i="31" s="1"/>
  <c r="N9" i="32"/>
  <c r="P52" i="32"/>
  <c r="P23" i="32"/>
  <c r="Q77" i="22"/>
  <c r="Q77" i="31" s="1"/>
  <c r="O19" i="32"/>
  <c r="K49" i="32"/>
  <c r="O4" i="32"/>
  <c r="L57" i="32"/>
  <c r="K73" i="32"/>
  <c r="M61" i="32"/>
  <c r="O67" i="32"/>
  <c r="P50" i="22"/>
  <c r="P50" i="31" s="1"/>
  <c r="M73" i="22"/>
  <c r="M73" i="31" s="1"/>
  <c r="O44" i="22"/>
  <c r="O44" i="31" s="1"/>
  <c r="N13" i="22"/>
  <c r="N13" i="31" s="1"/>
  <c r="O60" i="22"/>
  <c r="O60" i="31" s="1"/>
  <c r="M34" i="32"/>
  <c r="N37" i="22"/>
  <c r="N37" i="31" s="1"/>
  <c r="O5" i="32"/>
  <c r="P20" i="32"/>
  <c r="N25" i="32"/>
  <c r="P12" i="32"/>
  <c r="N29" i="32"/>
  <c r="P65" i="32"/>
  <c r="P43" i="32"/>
  <c r="P42" i="32"/>
  <c r="P39" i="32"/>
  <c r="K58" i="32"/>
  <c r="M64" i="22"/>
  <c r="M64" i="31" s="1"/>
  <c r="M54" i="22"/>
  <c r="M54" i="31" s="1"/>
  <c r="K48" i="32"/>
  <c r="M62" i="22"/>
  <c r="M62" i="31" s="1"/>
  <c r="K56" i="32"/>
  <c r="M46" i="22"/>
  <c r="M46" i="31" s="1"/>
  <c r="K40" i="32"/>
  <c r="M37" i="22"/>
  <c r="M37" i="31" s="1"/>
  <c r="K31" i="32"/>
  <c r="K10" i="32"/>
  <c r="M16" i="22"/>
  <c r="M16" i="31" s="1"/>
  <c r="O20" i="32"/>
  <c r="Q26" i="22"/>
  <c r="Q26" i="31" s="1"/>
  <c r="L33" i="32"/>
  <c r="N39" i="22"/>
  <c r="N39" i="31" s="1"/>
  <c r="P68" i="22"/>
  <c r="P68" i="31" s="1"/>
  <c r="N62" i="32"/>
  <c r="O58" i="32"/>
  <c r="Q64" i="22"/>
  <c r="Q64" i="31" s="1"/>
  <c r="N22" i="22"/>
  <c r="N22" i="31" s="1"/>
  <c r="L16" i="32"/>
  <c r="M31" i="32"/>
  <c r="O37" i="22"/>
  <c r="O37" i="31" s="1"/>
  <c r="N58" i="32"/>
  <c r="P64" i="22"/>
  <c r="P64" i="31" s="1"/>
  <c r="N42" i="32"/>
  <c r="P48" i="22"/>
  <c r="P48" i="31" s="1"/>
  <c r="O59" i="22"/>
  <c r="O59" i="31" s="1"/>
  <c r="M53" i="32"/>
  <c r="N70" i="22"/>
  <c r="N70" i="31" s="1"/>
  <c r="L64" i="32"/>
  <c r="M7" i="32"/>
  <c r="O13" i="22"/>
  <c r="O13" i="31" s="1"/>
  <c r="Q51" i="22"/>
  <c r="Q51" i="31" s="1"/>
  <c r="O45" i="32"/>
  <c r="N31" i="32"/>
  <c r="P37" i="22"/>
  <c r="P37" i="31" s="1"/>
  <c r="Q36" i="22"/>
  <c r="Q36" i="31" s="1"/>
  <c r="O30" i="32"/>
  <c r="O22" i="22"/>
  <c r="O22" i="31" s="1"/>
  <c r="M16" i="32"/>
  <c r="P63" i="22"/>
  <c r="P63" i="31" s="1"/>
  <c r="N57" i="32"/>
  <c r="M43" i="32"/>
  <c r="O49" i="22"/>
  <c r="O49" i="31" s="1"/>
  <c r="N35" i="22"/>
  <c r="N35" i="31" s="1"/>
  <c r="L29" i="32"/>
  <c r="N76" i="22"/>
  <c r="N76" i="31" s="1"/>
  <c r="L70" i="32"/>
  <c r="N27" i="32"/>
  <c r="P33" i="22"/>
  <c r="P33" i="31" s="1"/>
  <c r="O19" i="22"/>
  <c r="O19" i="31" s="1"/>
  <c r="M13" i="32"/>
  <c r="M69" i="32"/>
  <c r="P16" i="32"/>
  <c r="P29" i="32"/>
  <c r="P13" i="32"/>
  <c r="P59" i="32"/>
  <c r="P58" i="32"/>
  <c r="P55" i="32"/>
  <c r="O69" i="32"/>
  <c r="N14" i="22"/>
  <c r="N14" i="31" s="1"/>
  <c r="L8" i="32"/>
  <c r="N78" i="22"/>
  <c r="N78" i="31" s="1"/>
  <c r="L72" i="32"/>
  <c r="Q71" i="22"/>
  <c r="Q71" i="31" s="1"/>
  <c r="O65" i="32"/>
  <c r="M23" i="32"/>
  <c r="O29" i="22"/>
  <c r="O29" i="31" s="1"/>
  <c r="P44" i="22"/>
  <c r="P44" i="31" s="1"/>
  <c r="N38" i="32"/>
  <c r="P23" i="22"/>
  <c r="P23" i="31" s="1"/>
  <c r="N17" i="32"/>
  <c r="M28" i="32"/>
  <c r="O34" i="22"/>
  <c r="O34" i="31" s="1"/>
  <c r="M39" i="32"/>
  <c r="O45" i="22"/>
  <c r="O45" i="31" s="1"/>
  <c r="Q67" i="22"/>
  <c r="Q67" i="31" s="1"/>
  <c r="O61" i="32"/>
  <c r="N47" i="32"/>
  <c r="P53" i="22"/>
  <c r="P53" i="31" s="1"/>
  <c r="Q52" i="22"/>
  <c r="Q52" i="31" s="1"/>
  <c r="O46" i="32"/>
  <c r="O38" i="22"/>
  <c r="O38" i="31" s="1"/>
  <c r="M32" i="32"/>
  <c r="L18" i="32"/>
  <c r="N24" i="22"/>
  <c r="N24" i="31" s="1"/>
  <c r="M59" i="32"/>
  <c r="O65" i="22"/>
  <c r="O65" i="31" s="1"/>
  <c r="O16" i="32"/>
  <c r="Q22" i="22"/>
  <c r="Q22" i="31" s="1"/>
  <c r="N43" i="32"/>
  <c r="P49" i="22"/>
  <c r="P49" i="31" s="1"/>
  <c r="P47" i="32"/>
  <c r="P18" i="32"/>
  <c r="P71" i="32"/>
  <c r="P14" i="32"/>
  <c r="O37" i="32"/>
  <c r="K29" i="22" l="1"/>
  <c r="K29" i="31" s="1"/>
  <c r="K24" i="22"/>
  <c r="K12" i="22"/>
  <c r="K50" i="22"/>
  <c r="K48" i="22"/>
  <c r="K48" i="31" s="1"/>
  <c r="K34" i="22"/>
  <c r="K52" i="22"/>
  <c r="K52" i="31" s="1"/>
  <c r="K73" i="22"/>
  <c r="K72" i="22"/>
  <c r="K72" i="31" s="1"/>
  <c r="K11" i="22"/>
  <c r="K47" i="22"/>
  <c r="K47" i="31" s="1"/>
  <c r="K26" i="22"/>
  <c r="K26" i="31" s="1"/>
  <c r="K69" i="22"/>
  <c r="K69" i="31" s="1"/>
  <c r="K30" i="22"/>
  <c r="K9" i="22"/>
  <c r="K25" i="22"/>
  <c r="K25" i="31" s="1"/>
  <c r="K70" i="22"/>
  <c r="K77" i="22"/>
  <c r="K77" i="31" s="1"/>
  <c r="K68" i="22"/>
  <c r="K68" i="31" s="1"/>
  <c r="K66" i="22"/>
  <c r="K54" i="22"/>
  <c r="K41" i="22"/>
  <c r="K41" i="31" s="1"/>
  <c r="K15" i="22"/>
  <c r="K15" i="31" s="1"/>
  <c r="K76" i="22"/>
  <c r="K76" i="31" s="1"/>
  <c r="K16" i="22"/>
  <c r="K57" i="22"/>
  <c r="K27" i="22"/>
  <c r="K78" i="22"/>
  <c r="K37" i="22"/>
  <c r="K37" i="31" s="1"/>
  <c r="K63" i="22"/>
  <c r="K63" i="31" s="1"/>
  <c r="K39" i="22"/>
  <c r="K31" i="22"/>
  <c r="K17" i="22"/>
  <c r="K17" i="31" s="1"/>
  <c r="K20" i="22"/>
  <c r="K20" i="31" s="1"/>
  <c r="K14" i="22"/>
  <c r="K74" i="22"/>
  <c r="K71" i="22"/>
  <c r="K71" i="31" s="1"/>
  <c r="K23" i="22"/>
  <c r="K46" i="22"/>
  <c r="K55" i="22"/>
  <c r="K36" i="22"/>
  <c r="K38" i="22"/>
  <c r="K49" i="22"/>
  <c r="K49" i="31" s="1"/>
  <c r="K22" i="22"/>
  <c r="K79" i="22"/>
  <c r="K64" i="22"/>
  <c r="K35" i="22"/>
  <c r="K35" i="31" s="1"/>
  <c r="K28" i="22"/>
  <c r="K51" i="22"/>
  <c r="K56" i="22"/>
  <c r="K56" i="31" s="1"/>
  <c r="K45" i="22"/>
  <c r="K45" i="31" s="1"/>
  <c r="K44" i="22"/>
  <c r="K44" i="31" s="1"/>
  <c r="K33" i="22"/>
  <c r="K33" i="31" s="1"/>
  <c r="K60" i="22"/>
  <c r="K60" i="31" s="1"/>
  <c r="K65" i="22"/>
  <c r="K65" i="31" s="1"/>
  <c r="K61" i="22"/>
  <c r="K61" i="31" s="1"/>
  <c r="L10" i="22"/>
  <c r="L10" i="31" s="1"/>
  <c r="K53" i="22"/>
  <c r="K53" i="31" s="1"/>
  <c r="K75" i="22"/>
  <c r="K59" i="22"/>
  <c r="K42" i="22"/>
  <c r="K18" i="22"/>
  <c r="K18" i="31" s="1"/>
  <c r="K19" i="22"/>
  <c r="K19" i="31" s="1"/>
  <c r="K21" i="22"/>
  <c r="K40" i="22"/>
  <c r="K67" i="22"/>
  <c r="K43" i="22"/>
  <c r="K32" i="22"/>
  <c r="K13" i="22"/>
  <c r="K62" i="22"/>
  <c r="K62" i="31" s="1"/>
  <c r="K58" i="22"/>
  <c r="K58" i="31" s="1"/>
  <c r="M80" i="22"/>
  <c r="M81" i="31" s="1"/>
  <c r="Q80" i="22"/>
  <c r="Q81" i="31" s="1"/>
  <c r="O80" i="22"/>
  <c r="O81" i="31" s="1"/>
  <c r="P80" i="22"/>
  <c r="P81" i="31" s="1"/>
  <c r="N80" i="22"/>
  <c r="N81" i="31" s="1"/>
  <c r="L25" i="22" l="1"/>
  <c r="L25" i="31" s="1"/>
  <c r="L26" i="22"/>
  <c r="L26" i="31" s="1"/>
  <c r="L37" i="22"/>
  <c r="L37" i="31" s="1"/>
  <c r="L41" i="22"/>
  <c r="L41" i="31" s="1"/>
  <c r="L35" i="22"/>
  <c r="L35" i="31" s="1"/>
  <c r="L58" i="22"/>
  <c r="L58" i="31" s="1"/>
  <c r="L15" i="22"/>
  <c r="L15" i="31" s="1"/>
  <c r="L71" i="22"/>
  <c r="L71" i="31" s="1"/>
  <c r="L19" i="22"/>
  <c r="L19" i="31" s="1"/>
  <c r="L45" i="22"/>
  <c r="L45" i="31" s="1"/>
  <c r="L52" i="22"/>
  <c r="L52" i="31" s="1"/>
  <c r="L56" i="22"/>
  <c r="L56" i="31" s="1"/>
  <c r="L48" i="22"/>
  <c r="L48" i="31" s="1"/>
  <c r="L69" i="22"/>
  <c r="L69" i="31" s="1"/>
  <c r="L44" i="22"/>
  <c r="L44" i="31" s="1"/>
  <c r="L68" i="22"/>
  <c r="L68" i="31" s="1"/>
  <c r="L63" i="22"/>
  <c r="L63" i="31" s="1"/>
  <c r="L53" i="22"/>
  <c r="L53" i="31" s="1"/>
  <c r="L76" i="22"/>
  <c r="L76" i="31" s="1"/>
  <c r="L47" i="22"/>
  <c r="L47" i="31" s="1"/>
  <c r="L17" i="22"/>
  <c r="L17" i="31" s="1"/>
  <c r="L20" i="22"/>
  <c r="L20" i="31" s="1"/>
  <c r="L39" i="22"/>
  <c r="L39" i="31" s="1"/>
  <c r="K39" i="31"/>
  <c r="L11" i="22"/>
  <c r="L11" i="31" s="1"/>
  <c r="K11" i="31"/>
  <c r="L43" i="22"/>
  <c r="L43" i="31" s="1"/>
  <c r="K43" i="31"/>
  <c r="L75" i="22"/>
  <c r="L75" i="31" s="1"/>
  <c r="K75" i="31"/>
  <c r="L64" i="22"/>
  <c r="L64" i="31" s="1"/>
  <c r="K64" i="31"/>
  <c r="L16" i="22"/>
  <c r="L16" i="31" s="1"/>
  <c r="K16" i="31"/>
  <c r="L70" i="22"/>
  <c r="L70" i="31" s="1"/>
  <c r="K70" i="31"/>
  <c r="L32" i="22"/>
  <c r="L32" i="31" s="1"/>
  <c r="K32" i="31"/>
  <c r="L59" i="22"/>
  <c r="L59" i="31" s="1"/>
  <c r="K59" i="31"/>
  <c r="L46" i="22"/>
  <c r="L46" i="31" s="1"/>
  <c r="K46" i="31"/>
  <c r="L31" i="22"/>
  <c r="L31" i="31" s="1"/>
  <c r="K31" i="31"/>
  <c r="L57" i="22"/>
  <c r="L57" i="31" s="1"/>
  <c r="K57" i="31"/>
  <c r="L24" i="22"/>
  <c r="L24" i="31" s="1"/>
  <c r="K24" i="31"/>
  <c r="L13" i="22"/>
  <c r="L13" i="31" s="1"/>
  <c r="K13" i="31"/>
  <c r="L42" i="22"/>
  <c r="L42" i="31" s="1"/>
  <c r="K42" i="31"/>
  <c r="L55" i="22"/>
  <c r="L55" i="31" s="1"/>
  <c r="K55" i="31"/>
  <c r="L27" i="22"/>
  <c r="L27" i="31" s="1"/>
  <c r="K27" i="31"/>
  <c r="L12" i="22"/>
  <c r="L12" i="31" s="1"/>
  <c r="K12" i="31"/>
  <c r="L28" i="22"/>
  <c r="L28" i="31" s="1"/>
  <c r="K28" i="31"/>
  <c r="L36" i="22"/>
  <c r="L36" i="31" s="1"/>
  <c r="K36" i="31"/>
  <c r="L66" i="22"/>
  <c r="L66" i="31" s="1"/>
  <c r="K66" i="31"/>
  <c r="L50" i="22"/>
  <c r="L50" i="31" s="1"/>
  <c r="K50" i="31"/>
  <c r="L51" i="22"/>
  <c r="L51" i="31" s="1"/>
  <c r="K51" i="31"/>
  <c r="L38" i="22"/>
  <c r="L38" i="31" s="1"/>
  <c r="K38" i="31"/>
  <c r="L14" i="22"/>
  <c r="L14" i="31" s="1"/>
  <c r="K14" i="31"/>
  <c r="L54" i="22"/>
  <c r="L54" i="31" s="1"/>
  <c r="K54" i="31"/>
  <c r="L21" i="22"/>
  <c r="L21" i="31" s="1"/>
  <c r="K21" i="31"/>
  <c r="L74" i="22"/>
  <c r="L74" i="31" s="1"/>
  <c r="K74" i="31"/>
  <c r="L78" i="22"/>
  <c r="L78" i="31" s="1"/>
  <c r="K78" i="31"/>
  <c r="L30" i="22"/>
  <c r="L30" i="31" s="1"/>
  <c r="K30" i="31"/>
  <c r="L34" i="22"/>
  <c r="L34" i="31" s="1"/>
  <c r="K34" i="31"/>
  <c r="L40" i="22"/>
  <c r="L40" i="31" s="1"/>
  <c r="K40" i="31"/>
  <c r="L22" i="22"/>
  <c r="L22" i="31" s="1"/>
  <c r="K22" i="31"/>
  <c r="K9" i="31"/>
  <c r="L9" i="22"/>
  <c r="L9" i="31" s="1"/>
  <c r="L67" i="22"/>
  <c r="L67" i="31" s="1"/>
  <c r="K67" i="31"/>
  <c r="L79" i="22"/>
  <c r="L79" i="31" s="1"/>
  <c r="K79" i="31"/>
  <c r="L23" i="22"/>
  <c r="L23" i="31" s="1"/>
  <c r="K23" i="31"/>
  <c r="L73" i="22"/>
  <c r="L73" i="31" s="1"/>
  <c r="K73" i="31"/>
  <c r="L29" i="22"/>
  <c r="L29" i="31" s="1"/>
  <c r="L33" i="22"/>
  <c r="L33" i="31" s="1"/>
  <c r="L72" i="22"/>
  <c r="L72" i="31" s="1"/>
  <c r="L60" i="22"/>
  <c r="L60" i="31" s="1"/>
  <c r="L65" i="22"/>
  <c r="L65" i="31" s="1"/>
  <c r="L18" i="22"/>
  <c r="L18" i="31" s="1"/>
  <c r="L49" i="22"/>
  <c r="L49" i="31" s="1"/>
  <c r="L61" i="22"/>
  <c r="L61" i="31" s="1"/>
  <c r="L77" i="22"/>
  <c r="L77" i="31" s="1"/>
  <c r="L62" i="22"/>
  <c r="L62" i="31" s="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51" i="31"/>
  <c r="A52" i="31"/>
  <c r="A53" i="31"/>
  <c r="A54" i="31"/>
  <c r="A55" i="31"/>
  <c r="A56" i="31"/>
  <c r="A57" i="31"/>
  <c r="A58" i="31"/>
  <c r="A59" i="31"/>
  <c r="A60" i="31"/>
  <c r="A61" i="31"/>
  <c r="A62" i="31"/>
  <c r="A63" i="31"/>
  <c r="A64" i="31"/>
  <c r="A65" i="31"/>
  <c r="A66" i="31"/>
  <c r="A67" i="31"/>
  <c r="A68" i="31"/>
  <c r="A69" i="31"/>
  <c r="A70" i="31"/>
  <c r="A71" i="31"/>
  <c r="A72" i="31"/>
  <c r="A73" i="31"/>
  <c r="A74" i="31"/>
  <c r="A75" i="31"/>
  <c r="A76" i="31"/>
  <c r="A77" i="31"/>
  <c r="A78" i="31"/>
  <c r="A79" i="31"/>
  <c r="C9" i="31" l="1"/>
  <c r="R85" i="31" l="1"/>
  <c r="C85" i="31"/>
  <c r="D2" i="31"/>
  <c r="E2" i="31"/>
  <c r="F2" i="31"/>
  <c r="G2" i="31"/>
  <c r="H2" i="31"/>
  <c r="I2" i="31"/>
  <c r="J2" i="31"/>
  <c r="A7" i="31"/>
  <c r="B7" i="31"/>
  <c r="C7" i="31"/>
  <c r="A8" i="31"/>
  <c r="B8" i="31"/>
  <c r="C8" i="31"/>
  <c r="A9" i="31"/>
  <c r="B9" i="31"/>
  <c r="B10" i="31"/>
  <c r="C10" i="31"/>
  <c r="B11" i="31"/>
  <c r="C11" i="31"/>
  <c r="B12" i="31"/>
  <c r="C12" i="31"/>
  <c r="B13" i="31"/>
  <c r="C13" i="31"/>
  <c r="B14" i="31"/>
  <c r="C14" i="31"/>
  <c r="B15" i="31"/>
  <c r="C15" i="31"/>
  <c r="B16" i="31"/>
  <c r="C16" i="31"/>
  <c r="B17" i="31"/>
  <c r="C17" i="31"/>
  <c r="B18" i="31"/>
  <c r="C18" i="31"/>
  <c r="B19" i="31"/>
  <c r="C19" i="31"/>
  <c r="B20" i="31"/>
  <c r="C20" i="31"/>
  <c r="B21" i="31"/>
  <c r="C21" i="31"/>
  <c r="B22" i="31"/>
  <c r="C22" i="31"/>
  <c r="B23" i="31"/>
  <c r="C23" i="31"/>
  <c r="B24" i="31"/>
  <c r="C24" i="31"/>
  <c r="B25" i="31"/>
  <c r="C25" i="31"/>
  <c r="B26" i="31"/>
  <c r="C26" i="31"/>
  <c r="B27" i="31"/>
  <c r="C27" i="31"/>
  <c r="B28" i="31"/>
  <c r="C28" i="31"/>
  <c r="B29" i="31"/>
  <c r="C29" i="31"/>
  <c r="B30" i="31"/>
  <c r="C30" i="31"/>
  <c r="B31" i="31"/>
  <c r="C31" i="31"/>
  <c r="B32" i="31"/>
  <c r="C32" i="31"/>
  <c r="B33" i="31"/>
  <c r="C33" i="31"/>
  <c r="B34" i="31"/>
  <c r="C34" i="31"/>
  <c r="B35" i="31"/>
  <c r="C35" i="31"/>
  <c r="B36" i="31"/>
  <c r="C36" i="31"/>
  <c r="B37" i="31"/>
  <c r="C37" i="31"/>
  <c r="B38" i="31"/>
  <c r="C38" i="31"/>
  <c r="B39" i="31"/>
  <c r="C39" i="31"/>
  <c r="B40" i="31"/>
  <c r="C40" i="31"/>
  <c r="B41" i="31"/>
  <c r="C41" i="31"/>
  <c r="B42" i="31"/>
  <c r="C42" i="31"/>
  <c r="B43" i="31"/>
  <c r="C43" i="31"/>
  <c r="B44" i="31"/>
  <c r="C44" i="31"/>
  <c r="B45" i="31"/>
  <c r="C45" i="31"/>
  <c r="B46" i="31"/>
  <c r="C46" i="31"/>
  <c r="B47" i="31"/>
  <c r="C47" i="31"/>
  <c r="B48" i="31"/>
  <c r="C48" i="31"/>
  <c r="B49" i="31"/>
  <c r="C49" i="31"/>
  <c r="B50" i="31"/>
  <c r="C50" i="31"/>
  <c r="B51" i="31"/>
  <c r="C51" i="31"/>
  <c r="B52" i="31"/>
  <c r="C52" i="31"/>
  <c r="B53" i="31"/>
  <c r="C53" i="31"/>
  <c r="B54" i="31"/>
  <c r="C54" i="31"/>
  <c r="B55" i="31"/>
  <c r="C55" i="31"/>
  <c r="B56" i="31"/>
  <c r="C56" i="31"/>
  <c r="B57" i="31"/>
  <c r="C57" i="31"/>
  <c r="B58" i="31"/>
  <c r="C58" i="31"/>
  <c r="B59" i="31"/>
  <c r="C59" i="31"/>
  <c r="B60" i="31"/>
  <c r="C60" i="31"/>
  <c r="B61" i="31"/>
  <c r="C61" i="31"/>
  <c r="B62" i="31"/>
  <c r="C62" i="31"/>
  <c r="B63" i="31"/>
  <c r="C63" i="31"/>
  <c r="B64" i="31"/>
  <c r="C64" i="31"/>
  <c r="B65" i="31"/>
  <c r="C65" i="31"/>
  <c r="B66" i="31"/>
  <c r="C66" i="31"/>
  <c r="B67" i="31"/>
  <c r="C67" i="31"/>
  <c r="B68" i="31"/>
  <c r="C68" i="31"/>
  <c r="B69" i="31"/>
  <c r="C69" i="31"/>
  <c r="B70" i="31"/>
  <c r="C70" i="31"/>
  <c r="B71" i="31"/>
  <c r="C71" i="31"/>
  <c r="B72" i="31"/>
  <c r="C72" i="31"/>
  <c r="B73" i="31"/>
  <c r="C73" i="31"/>
  <c r="B74" i="31"/>
  <c r="C74" i="31"/>
  <c r="B75" i="31"/>
  <c r="C75" i="31"/>
  <c r="B76" i="31"/>
  <c r="C76" i="31"/>
  <c r="B77" i="31"/>
  <c r="C77" i="31"/>
  <c r="B78" i="31"/>
  <c r="C78" i="31"/>
  <c r="B79" i="31"/>
  <c r="C79" i="31"/>
  <c r="C81" i="31"/>
  <c r="Z86" i="31"/>
  <c r="X10" i="22" l="1"/>
  <c r="X10" i="31" s="1"/>
  <c r="X11" i="22"/>
  <c r="X11" i="31" s="1"/>
  <c r="X12" i="22"/>
  <c r="X12" i="31" s="1"/>
  <c r="X13" i="22"/>
  <c r="X13" i="31" s="1"/>
  <c r="X14" i="22"/>
  <c r="X14" i="31" s="1"/>
  <c r="X15" i="22"/>
  <c r="X15" i="31" s="1"/>
  <c r="X16" i="22"/>
  <c r="X16" i="31" s="1"/>
  <c r="X17" i="22"/>
  <c r="X17" i="31" s="1"/>
  <c r="X18" i="22"/>
  <c r="X18" i="31" s="1"/>
  <c r="X19" i="22"/>
  <c r="X19" i="31" s="1"/>
  <c r="X20" i="22"/>
  <c r="X20" i="31" s="1"/>
  <c r="X21" i="22"/>
  <c r="X21" i="31" s="1"/>
  <c r="X22" i="22"/>
  <c r="X22" i="31" s="1"/>
  <c r="X23" i="22"/>
  <c r="X23" i="31" s="1"/>
  <c r="X24" i="22"/>
  <c r="X24" i="31" s="1"/>
  <c r="X25" i="22"/>
  <c r="X25" i="31" s="1"/>
  <c r="X26" i="22"/>
  <c r="X26" i="31" s="1"/>
  <c r="X27" i="22"/>
  <c r="X27" i="31" s="1"/>
  <c r="X28" i="22"/>
  <c r="X28" i="31" s="1"/>
  <c r="X29" i="22"/>
  <c r="X29" i="31" s="1"/>
  <c r="X30" i="22"/>
  <c r="X30" i="31" s="1"/>
  <c r="X31" i="22"/>
  <c r="X31" i="31" s="1"/>
  <c r="X32" i="22"/>
  <c r="X32" i="31" s="1"/>
  <c r="X33" i="22"/>
  <c r="X33" i="31" s="1"/>
  <c r="X34" i="22"/>
  <c r="X34" i="31" s="1"/>
  <c r="X35" i="22"/>
  <c r="X35" i="31" s="1"/>
  <c r="X36" i="22"/>
  <c r="X36" i="31" s="1"/>
  <c r="X37" i="22"/>
  <c r="X37" i="31" s="1"/>
  <c r="X38" i="22"/>
  <c r="X38" i="31" s="1"/>
  <c r="X39" i="22"/>
  <c r="X39" i="31" s="1"/>
  <c r="X40" i="22"/>
  <c r="X40" i="31" s="1"/>
  <c r="X41" i="22"/>
  <c r="X41" i="31" s="1"/>
  <c r="X42" i="22"/>
  <c r="X42" i="31" s="1"/>
  <c r="X43" i="22"/>
  <c r="X43" i="31" s="1"/>
  <c r="X44" i="22"/>
  <c r="X44" i="31" s="1"/>
  <c r="X45" i="22"/>
  <c r="X45" i="31" s="1"/>
  <c r="X46" i="22"/>
  <c r="X46" i="31" s="1"/>
  <c r="X47" i="22"/>
  <c r="X47" i="31" s="1"/>
  <c r="X48" i="22"/>
  <c r="X48" i="31" s="1"/>
  <c r="X49" i="22"/>
  <c r="X49" i="31" s="1"/>
  <c r="X50" i="22"/>
  <c r="X50" i="31" s="1"/>
  <c r="X51" i="22"/>
  <c r="X51" i="31" s="1"/>
  <c r="X52" i="22"/>
  <c r="X52" i="31" s="1"/>
  <c r="X53" i="22"/>
  <c r="X53" i="31" s="1"/>
  <c r="X54" i="22"/>
  <c r="X54" i="31" s="1"/>
  <c r="X55" i="22"/>
  <c r="X55" i="31" s="1"/>
  <c r="X56" i="22"/>
  <c r="X56" i="31" s="1"/>
  <c r="X57" i="22"/>
  <c r="X57" i="31" s="1"/>
  <c r="X58" i="22"/>
  <c r="X58" i="31" s="1"/>
  <c r="X59" i="22"/>
  <c r="X59" i="31" s="1"/>
  <c r="X60" i="22"/>
  <c r="X60" i="31" s="1"/>
  <c r="X61" i="22"/>
  <c r="X61" i="31" s="1"/>
  <c r="X62" i="22"/>
  <c r="X62" i="31" s="1"/>
  <c r="X63" i="22"/>
  <c r="X63" i="31" s="1"/>
  <c r="X64" i="22"/>
  <c r="X64" i="31" s="1"/>
  <c r="X65" i="22"/>
  <c r="X65" i="31" s="1"/>
  <c r="X66" i="22"/>
  <c r="X66" i="31" s="1"/>
  <c r="X67" i="22"/>
  <c r="X67" i="31" s="1"/>
  <c r="X68" i="22"/>
  <c r="X68" i="31" s="1"/>
  <c r="X69" i="22"/>
  <c r="X69" i="31" s="1"/>
  <c r="X70" i="22"/>
  <c r="X70" i="31" s="1"/>
  <c r="X71" i="22"/>
  <c r="X71" i="31" s="1"/>
  <c r="X72" i="22"/>
  <c r="X72" i="31" s="1"/>
  <c r="X73" i="22"/>
  <c r="X73" i="31" s="1"/>
  <c r="X74" i="22"/>
  <c r="X74" i="31" s="1"/>
  <c r="X75" i="22"/>
  <c r="X75" i="31" s="1"/>
  <c r="X76" i="22"/>
  <c r="X76" i="31" s="1"/>
  <c r="X77" i="22"/>
  <c r="X77" i="31" s="1"/>
  <c r="X78" i="22"/>
  <c r="X78" i="31" s="1"/>
  <c r="X79" i="22"/>
  <c r="X79" i="31" s="1"/>
  <c r="X9" i="22"/>
  <c r="X9" i="31" s="1"/>
  <c r="W10" i="22"/>
  <c r="W10" i="31" s="1"/>
  <c r="W11" i="22"/>
  <c r="W11" i="31" s="1"/>
  <c r="W12" i="22"/>
  <c r="W12" i="31" s="1"/>
  <c r="W13" i="22"/>
  <c r="W13" i="31" s="1"/>
  <c r="W14" i="22"/>
  <c r="W14" i="31" s="1"/>
  <c r="W15" i="22"/>
  <c r="W15" i="31" s="1"/>
  <c r="W16" i="22"/>
  <c r="W16" i="31" s="1"/>
  <c r="W17" i="22"/>
  <c r="W17" i="31" s="1"/>
  <c r="W18" i="22"/>
  <c r="W18" i="31" s="1"/>
  <c r="W19" i="22"/>
  <c r="W19" i="31" s="1"/>
  <c r="W20" i="22"/>
  <c r="W20" i="31" s="1"/>
  <c r="W21" i="22"/>
  <c r="W21" i="31" s="1"/>
  <c r="W22" i="22"/>
  <c r="W22" i="31" s="1"/>
  <c r="W23" i="22"/>
  <c r="W23" i="31" s="1"/>
  <c r="W24" i="22"/>
  <c r="W24" i="31" s="1"/>
  <c r="W25" i="22"/>
  <c r="W25" i="31" s="1"/>
  <c r="W26" i="22"/>
  <c r="W26" i="31" s="1"/>
  <c r="W27" i="22"/>
  <c r="W27" i="31" s="1"/>
  <c r="W28" i="22"/>
  <c r="W28" i="31" s="1"/>
  <c r="W29" i="22"/>
  <c r="W29" i="31" s="1"/>
  <c r="W30" i="22"/>
  <c r="W30" i="31" s="1"/>
  <c r="W31" i="22"/>
  <c r="W31" i="31" s="1"/>
  <c r="W32" i="22"/>
  <c r="W32" i="31" s="1"/>
  <c r="W33" i="22"/>
  <c r="W33" i="31" s="1"/>
  <c r="W34" i="22"/>
  <c r="W34" i="31" s="1"/>
  <c r="W35" i="22"/>
  <c r="W35" i="31" s="1"/>
  <c r="W36" i="22"/>
  <c r="W36" i="31" s="1"/>
  <c r="W37" i="22"/>
  <c r="W37" i="31" s="1"/>
  <c r="W38" i="22"/>
  <c r="W38" i="31" s="1"/>
  <c r="W39" i="22"/>
  <c r="W39" i="31" s="1"/>
  <c r="W40" i="22"/>
  <c r="W40" i="31" s="1"/>
  <c r="W41" i="22"/>
  <c r="W41" i="31" s="1"/>
  <c r="W42" i="22"/>
  <c r="W42" i="31" s="1"/>
  <c r="W43" i="22"/>
  <c r="W43" i="31" s="1"/>
  <c r="W44" i="22"/>
  <c r="W44" i="31" s="1"/>
  <c r="W45" i="22"/>
  <c r="W45" i="31" s="1"/>
  <c r="W46" i="22"/>
  <c r="W46" i="31" s="1"/>
  <c r="W47" i="22"/>
  <c r="W47" i="31" s="1"/>
  <c r="W48" i="22"/>
  <c r="W48" i="31" s="1"/>
  <c r="W49" i="22"/>
  <c r="W49" i="31" s="1"/>
  <c r="W50" i="22"/>
  <c r="W50" i="31" s="1"/>
  <c r="W51" i="22"/>
  <c r="W51" i="31" s="1"/>
  <c r="W52" i="22"/>
  <c r="W52" i="31" s="1"/>
  <c r="W53" i="22"/>
  <c r="W53" i="31" s="1"/>
  <c r="W54" i="22"/>
  <c r="W54" i="31" s="1"/>
  <c r="W55" i="22"/>
  <c r="W55" i="31" s="1"/>
  <c r="W56" i="22"/>
  <c r="W56" i="31" s="1"/>
  <c r="W57" i="22"/>
  <c r="W57" i="31" s="1"/>
  <c r="W58" i="22"/>
  <c r="W58" i="31" s="1"/>
  <c r="W59" i="22"/>
  <c r="W59" i="31" s="1"/>
  <c r="W60" i="22"/>
  <c r="W60" i="31" s="1"/>
  <c r="W61" i="22"/>
  <c r="W61" i="31" s="1"/>
  <c r="W62" i="22"/>
  <c r="W62" i="31" s="1"/>
  <c r="W63" i="22"/>
  <c r="W63" i="31" s="1"/>
  <c r="W64" i="22"/>
  <c r="W64" i="31" s="1"/>
  <c r="W65" i="22"/>
  <c r="W65" i="31" s="1"/>
  <c r="W66" i="22"/>
  <c r="W66" i="31" s="1"/>
  <c r="W67" i="22"/>
  <c r="W67" i="31" s="1"/>
  <c r="W68" i="22"/>
  <c r="W68" i="31" s="1"/>
  <c r="W69" i="22"/>
  <c r="W69" i="31" s="1"/>
  <c r="W70" i="22"/>
  <c r="W70" i="31" s="1"/>
  <c r="W71" i="22"/>
  <c r="W71" i="31" s="1"/>
  <c r="W72" i="22"/>
  <c r="W72" i="31" s="1"/>
  <c r="W73" i="22"/>
  <c r="W73" i="31" s="1"/>
  <c r="W74" i="22"/>
  <c r="W74" i="31" s="1"/>
  <c r="W75" i="22"/>
  <c r="W75" i="31" s="1"/>
  <c r="W76" i="22"/>
  <c r="W76" i="31" s="1"/>
  <c r="W77" i="22"/>
  <c r="W77" i="31" s="1"/>
  <c r="W78" i="22"/>
  <c r="W78" i="31" s="1"/>
  <c r="W79" i="22"/>
  <c r="W79" i="31" s="1"/>
  <c r="W9" i="22"/>
  <c r="W9" i="31" s="1"/>
  <c r="V10" i="22"/>
  <c r="V10" i="31" s="1"/>
  <c r="V11" i="22"/>
  <c r="V11" i="31" s="1"/>
  <c r="V12" i="22"/>
  <c r="V12" i="31" s="1"/>
  <c r="V13" i="22"/>
  <c r="V13" i="31" s="1"/>
  <c r="V14" i="22"/>
  <c r="V14" i="31" s="1"/>
  <c r="V15" i="22"/>
  <c r="V15" i="31" s="1"/>
  <c r="V16" i="22"/>
  <c r="V16" i="31" s="1"/>
  <c r="V17" i="22"/>
  <c r="V17" i="31" s="1"/>
  <c r="V18" i="22"/>
  <c r="V18" i="31" s="1"/>
  <c r="V19" i="22"/>
  <c r="V19" i="31" s="1"/>
  <c r="V20" i="22"/>
  <c r="V20" i="31" s="1"/>
  <c r="V21" i="22"/>
  <c r="V21" i="31" s="1"/>
  <c r="V22" i="22"/>
  <c r="V22" i="31" s="1"/>
  <c r="V23" i="22"/>
  <c r="V23" i="31" s="1"/>
  <c r="V24" i="22"/>
  <c r="V24" i="31" s="1"/>
  <c r="V25" i="22"/>
  <c r="V25" i="31" s="1"/>
  <c r="V26" i="22"/>
  <c r="V26" i="31" s="1"/>
  <c r="V27" i="22"/>
  <c r="V27" i="31" s="1"/>
  <c r="V28" i="22"/>
  <c r="V28" i="31" s="1"/>
  <c r="V29" i="22"/>
  <c r="V29" i="31" s="1"/>
  <c r="V30" i="22"/>
  <c r="V30" i="31" s="1"/>
  <c r="V31" i="22"/>
  <c r="V31" i="31" s="1"/>
  <c r="V32" i="22"/>
  <c r="V32" i="31" s="1"/>
  <c r="V33" i="22"/>
  <c r="V33" i="31" s="1"/>
  <c r="V34" i="22"/>
  <c r="V34" i="31" s="1"/>
  <c r="V35" i="22"/>
  <c r="V35" i="31" s="1"/>
  <c r="V36" i="22"/>
  <c r="V36" i="31" s="1"/>
  <c r="V37" i="22"/>
  <c r="V37" i="31" s="1"/>
  <c r="V38" i="22"/>
  <c r="V38" i="31" s="1"/>
  <c r="V39" i="22"/>
  <c r="V39" i="31" s="1"/>
  <c r="V40" i="22"/>
  <c r="V40" i="31" s="1"/>
  <c r="V41" i="22"/>
  <c r="V41" i="31" s="1"/>
  <c r="V42" i="22"/>
  <c r="V42" i="31" s="1"/>
  <c r="V43" i="22"/>
  <c r="V43" i="31" s="1"/>
  <c r="V44" i="22"/>
  <c r="V44" i="31" s="1"/>
  <c r="V45" i="22"/>
  <c r="V45" i="31" s="1"/>
  <c r="V46" i="22"/>
  <c r="V46" i="31" s="1"/>
  <c r="V47" i="22"/>
  <c r="V47" i="31" s="1"/>
  <c r="V48" i="22"/>
  <c r="V48" i="31" s="1"/>
  <c r="V49" i="22"/>
  <c r="V49" i="31" s="1"/>
  <c r="V50" i="22"/>
  <c r="V50" i="31" s="1"/>
  <c r="V51" i="22"/>
  <c r="V51" i="31" s="1"/>
  <c r="V52" i="22"/>
  <c r="V52" i="31" s="1"/>
  <c r="V53" i="22"/>
  <c r="V53" i="31" s="1"/>
  <c r="V54" i="22"/>
  <c r="V54" i="31" s="1"/>
  <c r="V55" i="22"/>
  <c r="V55" i="31" s="1"/>
  <c r="V56" i="22"/>
  <c r="V56" i="31" s="1"/>
  <c r="V57" i="22"/>
  <c r="V57" i="31" s="1"/>
  <c r="V58" i="22"/>
  <c r="V58" i="31" s="1"/>
  <c r="V59" i="22"/>
  <c r="V59" i="31" s="1"/>
  <c r="V60" i="22"/>
  <c r="V60" i="31" s="1"/>
  <c r="V61" i="22"/>
  <c r="V61" i="31" s="1"/>
  <c r="V62" i="22"/>
  <c r="V62" i="31" s="1"/>
  <c r="V63" i="22"/>
  <c r="V63" i="31" s="1"/>
  <c r="V64" i="22"/>
  <c r="V64" i="31" s="1"/>
  <c r="V65" i="22"/>
  <c r="V65" i="31" s="1"/>
  <c r="V66" i="22"/>
  <c r="V66" i="31" s="1"/>
  <c r="V67" i="22"/>
  <c r="V67" i="31" s="1"/>
  <c r="V68" i="22"/>
  <c r="V68" i="31" s="1"/>
  <c r="V69" i="22"/>
  <c r="V69" i="31" s="1"/>
  <c r="V70" i="22"/>
  <c r="V70" i="31" s="1"/>
  <c r="V71" i="22"/>
  <c r="V71" i="31" s="1"/>
  <c r="V72" i="22"/>
  <c r="V72" i="31" s="1"/>
  <c r="V73" i="22"/>
  <c r="V73" i="31" s="1"/>
  <c r="V74" i="22"/>
  <c r="V74" i="31" s="1"/>
  <c r="V75" i="22"/>
  <c r="V75" i="31" s="1"/>
  <c r="V76" i="22"/>
  <c r="V76" i="31" s="1"/>
  <c r="V77" i="22"/>
  <c r="V77" i="31" s="1"/>
  <c r="V78" i="22"/>
  <c r="V78" i="31" s="1"/>
  <c r="V79" i="22"/>
  <c r="V79" i="31" s="1"/>
  <c r="V9" i="22"/>
  <c r="V9" i="31" s="1"/>
  <c r="U10" i="22"/>
  <c r="U10" i="31" s="1"/>
  <c r="U11" i="22"/>
  <c r="U11" i="31" s="1"/>
  <c r="U12" i="22"/>
  <c r="U12" i="31" s="1"/>
  <c r="U13" i="22"/>
  <c r="U13" i="31" s="1"/>
  <c r="U14" i="22"/>
  <c r="U14" i="31" s="1"/>
  <c r="U15" i="22"/>
  <c r="U15" i="31" s="1"/>
  <c r="U16" i="22"/>
  <c r="U16" i="31" s="1"/>
  <c r="U17" i="22"/>
  <c r="U17" i="31" s="1"/>
  <c r="U18" i="22"/>
  <c r="U18" i="31" s="1"/>
  <c r="U19" i="22"/>
  <c r="U19" i="31" s="1"/>
  <c r="U20" i="22"/>
  <c r="U20" i="31" s="1"/>
  <c r="U21" i="22"/>
  <c r="U21" i="31" s="1"/>
  <c r="U22" i="22"/>
  <c r="U22" i="31" s="1"/>
  <c r="U23" i="22"/>
  <c r="U23" i="31" s="1"/>
  <c r="U24" i="22"/>
  <c r="U24" i="31" s="1"/>
  <c r="U25" i="22"/>
  <c r="U25" i="31" s="1"/>
  <c r="U26" i="22"/>
  <c r="U26" i="31" s="1"/>
  <c r="U27" i="22"/>
  <c r="U27" i="31" s="1"/>
  <c r="U28" i="22"/>
  <c r="U28" i="31" s="1"/>
  <c r="U29" i="22"/>
  <c r="U29" i="31" s="1"/>
  <c r="U30" i="22"/>
  <c r="U30" i="31" s="1"/>
  <c r="U31" i="22"/>
  <c r="U31" i="31" s="1"/>
  <c r="U32" i="22"/>
  <c r="U32" i="31" s="1"/>
  <c r="U33" i="22"/>
  <c r="U33" i="31" s="1"/>
  <c r="U34" i="22"/>
  <c r="U34" i="31" s="1"/>
  <c r="U35" i="22"/>
  <c r="U35" i="31" s="1"/>
  <c r="U36" i="22"/>
  <c r="U36" i="31" s="1"/>
  <c r="U37" i="22"/>
  <c r="U37" i="31" s="1"/>
  <c r="U38" i="22"/>
  <c r="U38" i="31" s="1"/>
  <c r="U39" i="22"/>
  <c r="U39" i="31" s="1"/>
  <c r="U40" i="22"/>
  <c r="U40" i="31" s="1"/>
  <c r="U41" i="22"/>
  <c r="U41" i="31" s="1"/>
  <c r="U42" i="22"/>
  <c r="U42" i="31" s="1"/>
  <c r="U43" i="22"/>
  <c r="U43" i="31" s="1"/>
  <c r="U44" i="22"/>
  <c r="U44" i="31" s="1"/>
  <c r="U45" i="22"/>
  <c r="U45" i="31" s="1"/>
  <c r="U46" i="22"/>
  <c r="U46" i="31" s="1"/>
  <c r="U47" i="22"/>
  <c r="U47" i="31" s="1"/>
  <c r="U48" i="22"/>
  <c r="U48" i="31" s="1"/>
  <c r="U49" i="22"/>
  <c r="U49" i="31" s="1"/>
  <c r="U50" i="22"/>
  <c r="U50" i="31" s="1"/>
  <c r="U51" i="22"/>
  <c r="U51" i="31" s="1"/>
  <c r="U52" i="22"/>
  <c r="U52" i="31" s="1"/>
  <c r="U53" i="22"/>
  <c r="U53" i="31" s="1"/>
  <c r="U54" i="22"/>
  <c r="U54" i="31" s="1"/>
  <c r="U55" i="22"/>
  <c r="U55" i="31" s="1"/>
  <c r="U56" i="22"/>
  <c r="U56" i="31" s="1"/>
  <c r="U57" i="22"/>
  <c r="U57" i="31" s="1"/>
  <c r="U58" i="22"/>
  <c r="U58" i="31" s="1"/>
  <c r="U59" i="22"/>
  <c r="U59" i="31" s="1"/>
  <c r="U60" i="22"/>
  <c r="U60" i="31" s="1"/>
  <c r="U61" i="22"/>
  <c r="U61" i="31" s="1"/>
  <c r="U62" i="22"/>
  <c r="U62" i="31" s="1"/>
  <c r="U63" i="22"/>
  <c r="U63" i="31" s="1"/>
  <c r="U64" i="22"/>
  <c r="U64" i="31" s="1"/>
  <c r="U65" i="22"/>
  <c r="U65" i="31" s="1"/>
  <c r="U66" i="22"/>
  <c r="U66" i="31" s="1"/>
  <c r="U67" i="22"/>
  <c r="U67" i="31" s="1"/>
  <c r="U68" i="22"/>
  <c r="U68" i="31" s="1"/>
  <c r="U69" i="22"/>
  <c r="U69" i="31" s="1"/>
  <c r="U70" i="22"/>
  <c r="U70" i="31" s="1"/>
  <c r="U71" i="22"/>
  <c r="U71" i="31" s="1"/>
  <c r="U72" i="22"/>
  <c r="U72" i="31" s="1"/>
  <c r="U73" i="22"/>
  <c r="U73" i="31" s="1"/>
  <c r="U74" i="22"/>
  <c r="U74" i="31" s="1"/>
  <c r="U75" i="22"/>
  <c r="U75" i="31" s="1"/>
  <c r="U76" i="22"/>
  <c r="U76" i="31" s="1"/>
  <c r="U77" i="22"/>
  <c r="U77" i="31" s="1"/>
  <c r="U78" i="22"/>
  <c r="U78" i="31" s="1"/>
  <c r="U79" i="22"/>
  <c r="U79" i="31" s="1"/>
  <c r="U9" i="22"/>
  <c r="U9" i="31" s="1"/>
  <c r="T10" i="22"/>
  <c r="T10" i="31" s="1"/>
  <c r="T11" i="22"/>
  <c r="T11" i="31" s="1"/>
  <c r="T12" i="22"/>
  <c r="T12" i="31" s="1"/>
  <c r="T13" i="22"/>
  <c r="T13" i="31" s="1"/>
  <c r="T14" i="22"/>
  <c r="T14" i="31" s="1"/>
  <c r="T15" i="22"/>
  <c r="T15" i="31" s="1"/>
  <c r="T16" i="22"/>
  <c r="T16" i="31" s="1"/>
  <c r="T17" i="22"/>
  <c r="T17" i="31" s="1"/>
  <c r="T18" i="22"/>
  <c r="T18" i="31" s="1"/>
  <c r="T19" i="22"/>
  <c r="T19" i="31" s="1"/>
  <c r="T20" i="22"/>
  <c r="T20" i="31" s="1"/>
  <c r="T21" i="22"/>
  <c r="T21" i="31" s="1"/>
  <c r="T22" i="22"/>
  <c r="T22" i="31" s="1"/>
  <c r="T23" i="22"/>
  <c r="T23" i="31" s="1"/>
  <c r="T24" i="22"/>
  <c r="T24" i="31" s="1"/>
  <c r="T25" i="22"/>
  <c r="T25" i="31" s="1"/>
  <c r="T26" i="22"/>
  <c r="T26" i="31" s="1"/>
  <c r="T27" i="22"/>
  <c r="T27" i="31" s="1"/>
  <c r="T28" i="22"/>
  <c r="T28" i="31" s="1"/>
  <c r="T29" i="22"/>
  <c r="T29" i="31" s="1"/>
  <c r="T30" i="22"/>
  <c r="T30" i="31" s="1"/>
  <c r="T31" i="22"/>
  <c r="T31" i="31" s="1"/>
  <c r="T32" i="22"/>
  <c r="T32" i="31" s="1"/>
  <c r="T33" i="22"/>
  <c r="T33" i="31" s="1"/>
  <c r="T34" i="22"/>
  <c r="T34" i="31" s="1"/>
  <c r="T35" i="22"/>
  <c r="T35" i="31" s="1"/>
  <c r="T36" i="22"/>
  <c r="T36" i="31" s="1"/>
  <c r="T37" i="22"/>
  <c r="T37" i="31" s="1"/>
  <c r="T38" i="22"/>
  <c r="T38" i="31" s="1"/>
  <c r="T39" i="22"/>
  <c r="T39" i="31" s="1"/>
  <c r="T40" i="22"/>
  <c r="T40" i="31" s="1"/>
  <c r="T41" i="22"/>
  <c r="T41" i="31" s="1"/>
  <c r="T42" i="22"/>
  <c r="T42" i="31" s="1"/>
  <c r="T43" i="22"/>
  <c r="T43" i="31" s="1"/>
  <c r="T44" i="22"/>
  <c r="T44" i="31" s="1"/>
  <c r="T45" i="22"/>
  <c r="T45" i="31" s="1"/>
  <c r="T46" i="22"/>
  <c r="T46" i="31" s="1"/>
  <c r="T47" i="22"/>
  <c r="T47" i="31" s="1"/>
  <c r="T48" i="22"/>
  <c r="T48" i="31" s="1"/>
  <c r="T49" i="22"/>
  <c r="T49" i="31" s="1"/>
  <c r="T50" i="22"/>
  <c r="T50" i="31" s="1"/>
  <c r="T51" i="22"/>
  <c r="T51" i="31" s="1"/>
  <c r="T52" i="22"/>
  <c r="T52" i="31" s="1"/>
  <c r="T53" i="22"/>
  <c r="T53" i="31" s="1"/>
  <c r="T54" i="22"/>
  <c r="T54" i="31" s="1"/>
  <c r="T55" i="22"/>
  <c r="T55" i="31" s="1"/>
  <c r="T56" i="22"/>
  <c r="T56" i="31" s="1"/>
  <c r="T57" i="22"/>
  <c r="T57" i="31" s="1"/>
  <c r="T58" i="22"/>
  <c r="T58" i="31" s="1"/>
  <c r="T59" i="22"/>
  <c r="T59" i="31" s="1"/>
  <c r="T60" i="22"/>
  <c r="T60" i="31" s="1"/>
  <c r="T61" i="22"/>
  <c r="T61" i="31" s="1"/>
  <c r="T62" i="22"/>
  <c r="T62" i="31" s="1"/>
  <c r="T63" i="22"/>
  <c r="T63" i="31" s="1"/>
  <c r="T64" i="22"/>
  <c r="T64" i="31" s="1"/>
  <c r="T65" i="22"/>
  <c r="T65" i="31" s="1"/>
  <c r="T66" i="22"/>
  <c r="T66" i="31" s="1"/>
  <c r="T67" i="22"/>
  <c r="T67" i="31" s="1"/>
  <c r="T68" i="22"/>
  <c r="T68" i="31" s="1"/>
  <c r="T69" i="22"/>
  <c r="T69" i="31" s="1"/>
  <c r="T70" i="22"/>
  <c r="T70" i="31" s="1"/>
  <c r="T71" i="22"/>
  <c r="T71" i="31" s="1"/>
  <c r="T72" i="22"/>
  <c r="T72" i="31" s="1"/>
  <c r="T73" i="22"/>
  <c r="T73" i="31" s="1"/>
  <c r="T74" i="22"/>
  <c r="T74" i="31" s="1"/>
  <c r="T75" i="22"/>
  <c r="T75" i="31" s="1"/>
  <c r="T76" i="22"/>
  <c r="T76" i="31" s="1"/>
  <c r="T77" i="22"/>
  <c r="T77" i="31" s="1"/>
  <c r="T78" i="22"/>
  <c r="T78" i="31" s="1"/>
  <c r="T79" i="22"/>
  <c r="T79" i="31" s="1"/>
  <c r="T9" i="22"/>
  <c r="T9" i="31" s="1"/>
  <c r="S10" i="22"/>
  <c r="S10" i="31" s="1"/>
  <c r="S11" i="22"/>
  <c r="S11" i="31" s="1"/>
  <c r="S12" i="22"/>
  <c r="S12" i="31" s="1"/>
  <c r="S13" i="22"/>
  <c r="S13" i="31" s="1"/>
  <c r="S14" i="22"/>
  <c r="S14" i="31" s="1"/>
  <c r="S15" i="22"/>
  <c r="S15" i="31" s="1"/>
  <c r="S16" i="22"/>
  <c r="S16" i="31" s="1"/>
  <c r="S17" i="22"/>
  <c r="S17" i="31" s="1"/>
  <c r="S18" i="22"/>
  <c r="S18" i="31" s="1"/>
  <c r="S19" i="22"/>
  <c r="S19" i="31" s="1"/>
  <c r="S20" i="22"/>
  <c r="S20" i="31" s="1"/>
  <c r="S21" i="22"/>
  <c r="S21" i="31" s="1"/>
  <c r="S22" i="22"/>
  <c r="S22" i="31" s="1"/>
  <c r="S23" i="22"/>
  <c r="S23" i="31" s="1"/>
  <c r="S24" i="22"/>
  <c r="S24" i="31" s="1"/>
  <c r="S25" i="22"/>
  <c r="S25" i="31" s="1"/>
  <c r="S26" i="22"/>
  <c r="S26" i="31" s="1"/>
  <c r="S27" i="22"/>
  <c r="S27" i="31" s="1"/>
  <c r="S28" i="22"/>
  <c r="S28" i="31" s="1"/>
  <c r="S29" i="22"/>
  <c r="S29" i="31" s="1"/>
  <c r="S30" i="22"/>
  <c r="S30" i="31" s="1"/>
  <c r="S31" i="22"/>
  <c r="S31" i="31" s="1"/>
  <c r="S32" i="22"/>
  <c r="S32" i="31" s="1"/>
  <c r="S33" i="22"/>
  <c r="S33" i="31" s="1"/>
  <c r="S34" i="22"/>
  <c r="S34" i="31" s="1"/>
  <c r="S35" i="22"/>
  <c r="S35" i="31" s="1"/>
  <c r="S36" i="22"/>
  <c r="S36" i="31" s="1"/>
  <c r="S37" i="22"/>
  <c r="S37" i="31" s="1"/>
  <c r="S38" i="22"/>
  <c r="S38" i="31" s="1"/>
  <c r="S39" i="22"/>
  <c r="S39" i="31" s="1"/>
  <c r="S40" i="22"/>
  <c r="S40" i="31" s="1"/>
  <c r="S41" i="22"/>
  <c r="S41" i="31" s="1"/>
  <c r="S42" i="22"/>
  <c r="S42" i="31" s="1"/>
  <c r="S43" i="22"/>
  <c r="S43" i="31" s="1"/>
  <c r="S44" i="22"/>
  <c r="S44" i="31" s="1"/>
  <c r="S45" i="22"/>
  <c r="S45" i="31" s="1"/>
  <c r="S46" i="22"/>
  <c r="S46" i="31" s="1"/>
  <c r="S47" i="22"/>
  <c r="S47" i="31" s="1"/>
  <c r="S48" i="22"/>
  <c r="S48" i="31" s="1"/>
  <c r="S49" i="22"/>
  <c r="S49" i="31" s="1"/>
  <c r="S50" i="22"/>
  <c r="S50" i="31" s="1"/>
  <c r="S51" i="22"/>
  <c r="S51" i="31" s="1"/>
  <c r="S52" i="22"/>
  <c r="S52" i="31" s="1"/>
  <c r="S53" i="22"/>
  <c r="S53" i="31" s="1"/>
  <c r="S54" i="22"/>
  <c r="S54" i="31" s="1"/>
  <c r="S55" i="22"/>
  <c r="S55" i="31" s="1"/>
  <c r="S56" i="22"/>
  <c r="S56" i="31" s="1"/>
  <c r="S57" i="22"/>
  <c r="S57" i="31" s="1"/>
  <c r="S58" i="22"/>
  <c r="S58" i="31" s="1"/>
  <c r="S59" i="22"/>
  <c r="S59" i="31" s="1"/>
  <c r="S60" i="22"/>
  <c r="S60" i="31" s="1"/>
  <c r="S61" i="22"/>
  <c r="S61" i="31" s="1"/>
  <c r="S62" i="22"/>
  <c r="S62" i="31" s="1"/>
  <c r="S63" i="22"/>
  <c r="S63" i="31" s="1"/>
  <c r="S64" i="22"/>
  <c r="S64" i="31" s="1"/>
  <c r="S65" i="22"/>
  <c r="S65" i="31" s="1"/>
  <c r="S66" i="22"/>
  <c r="S66" i="31" s="1"/>
  <c r="S67" i="22"/>
  <c r="S67" i="31" s="1"/>
  <c r="S68" i="22"/>
  <c r="S68" i="31" s="1"/>
  <c r="S69" i="22"/>
  <c r="S69" i="31" s="1"/>
  <c r="S70" i="22"/>
  <c r="S70" i="31" s="1"/>
  <c r="S71" i="22"/>
  <c r="S71" i="31" s="1"/>
  <c r="S72" i="22"/>
  <c r="S72" i="31" s="1"/>
  <c r="S73" i="22"/>
  <c r="S73" i="31" s="1"/>
  <c r="S74" i="22"/>
  <c r="S74" i="31" s="1"/>
  <c r="S75" i="22"/>
  <c r="S75" i="31" s="1"/>
  <c r="S76" i="22"/>
  <c r="S76" i="31" s="1"/>
  <c r="S77" i="22"/>
  <c r="S77" i="31" s="1"/>
  <c r="S78" i="22"/>
  <c r="S78" i="31" s="1"/>
  <c r="S79" i="22"/>
  <c r="S79" i="31" s="1"/>
  <c r="E79" i="23"/>
  <c r="R79" i="22" s="1"/>
  <c r="R79" i="31" s="1"/>
  <c r="E78" i="23"/>
  <c r="R78" i="22" s="1"/>
  <c r="R78" i="31" s="1"/>
  <c r="E77" i="23"/>
  <c r="R77" i="22" s="1"/>
  <c r="R77" i="31" s="1"/>
  <c r="E76" i="23"/>
  <c r="R76" i="22" s="1"/>
  <c r="R76" i="31" s="1"/>
  <c r="E75" i="23"/>
  <c r="R75" i="22" s="1"/>
  <c r="R75" i="31" s="1"/>
  <c r="E74" i="23"/>
  <c r="R74" i="22" s="1"/>
  <c r="R74" i="31" s="1"/>
  <c r="E73" i="23"/>
  <c r="R73" i="22" s="1"/>
  <c r="R73" i="31" s="1"/>
  <c r="E72" i="23"/>
  <c r="R72" i="22" s="1"/>
  <c r="R72" i="31" s="1"/>
  <c r="E71" i="23"/>
  <c r="R71" i="22" s="1"/>
  <c r="R71" i="31" s="1"/>
  <c r="E70" i="23"/>
  <c r="R70" i="22" s="1"/>
  <c r="R70" i="31" s="1"/>
  <c r="E69" i="23"/>
  <c r="R69" i="22" s="1"/>
  <c r="R69" i="31" s="1"/>
  <c r="E68" i="23"/>
  <c r="R68" i="22" s="1"/>
  <c r="R68" i="31" s="1"/>
  <c r="E67" i="23"/>
  <c r="R67" i="22" s="1"/>
  <c r="R67" i="31" s="1"/>
  <c r="E66" i="23"/>
  <c r="R66" i="22" s="1"/>
  <c r="R66" i="31" s="1"/>
  <c r="E65" i="23"/>
  <c r="R65" i="22" s="1"/>
  <c r="R65" i="31" s="1"/>
  <c r="E64" i="23"/>
  <c r="R64" i="22" s="1"/>
  <c r="R64" i="31" s="1"/>
  <c r="E63" i="23"/>
  <c r="R63" i="22" s="1"/>
  <c r="R63" i="31" s="1"/>
  <c r="E62" i="23"/>
  <c r="R62" i="22" s="1"/>
  <c r="R62" i="31" s="1"/>
  <c r="E61" i="23"/>
  <c r="R61" i="22" s="1"/>
  <c r="R61" i="31" s="1"/>
  <c r="E60" i="23"/>
  <c r="R60" i="22" s="1"/>
  <c r="R60" i="31" s="1"/>
  <c r="E59" i="23"/>
  <c r="R59" i="22" s="1"/>
  <c r="R59" i="31" s="1"/>
  <c r="E58" i="23"/>
  <c r="R58" i="22" s="1"/>
  <c r="R58" i="31" s="1"/>
  <c r="E57" i="23"/>
  <c r="R57" i="22" s="1"/>
  <c r="R57" i="31" s="1"/>
  <c r="E56" i="23"/>
  <c r="R56" i="22" s="1"/>
  <c r="R56" i="31" s="1"/>
  <c r="E55" i="23"/>
  <c r="R55" i="22" s="1"/>
  <c r="R55" i="31" s="1"/>
  <c r="E54" i="23"/>
  <c r="R54" i="22" s="1"/>
  <c r="R54" i="31" s="1"/>
  <c r="E53" i="23"/>
  <c r="R53" i="22" s="1"/>
  <c r="R53" i="31" s="1"/>
  <c r="E52" i="23"/>
  <c r="R52" i="22" s="1"/>
  <c r="R52" i="31" s="1"/>
  <c r="E51" i="23"/>
  <c r="R51" i="22" s="1"/>
  <c r="R51" i="31" s="1"/>
  <c r="E50" i="23"/>
  <c r="R50" i="22" s="1"/>
  <c r="R50" i="31" s="1"/>
  <c r="E49" i="23"/>
  <c r="R49" i="22" s="1"/>
  <c r="R49" i="31" s="1"/>
  <c r="E48" i="23"/>
  <c r="R48" i="22" s="1"/>
  <c r="R48" i="31" s="1"/>
  <c r="E47" i="23"/>
  <c r="R47" i="22" s="1"/>
  <c r="R47" i="31" s="1"/>
  <c r="E46" i="23"/>
  <c r="R46" i="22" s="1"/>
  <c r="R46" i="31" s="1"/>
  <c r="E45" i="23"/>
  <c r="R45" i="22" s="1"/>
  <c r="R45" i="31" s="1"/>
  <c r="E44" i="23"/>
  <c r="R44" i="22" s="1"/>
  <c r="R44" i="31" s="1"/>
  <c r="E43" i="23"/>
  <c r="R43" i="22" s="1"/>
  <c r="R43" i="31" s="1"/>
  <c r="E42" i="23"/>
  <c r="R42" i="22" s="1"/>
  <c r="R42" i="31" s="1"/>
  <c r="E41" i="23"/>
  <c r="R41" i="22" s="1"/>
  <c r="R41" i="31" s="1"/>
  <c r="E40" i="23"/>
  <c r="R40" i="22" s="1"/>
  <c r="R40" i="31" s="1"/>
  <c r="E39" i="23"/>
  <c r="R39" i="22" s="1"/>
  <c r="R39" i="31" s="1"/>
  <c r="E38" i="23"/>
  <c r="R38" i="22" s="1"/>
  <c r="R38" i="31" s="1"/>
  <c r="E37" i="23"/>
  <c r="R37" i="22" s="1"/>
  <c r="R37" i="31" s="1"/>
  <c r="E36" i="23"/>
  <c r="R36" i="22" s="1"/>
  <c r="R36" i="31" s="1"/>
  <c r="E35" i="23"/>
  <c r="R35" i="22" s="1"/>
  <c r="R35" i="31" s="1"/>
  <c r="E34" i="23"/>
  <c r="R34" i="22" s="1"/>
  <c r="R34" i="31" s="1"/>
  <c r="E33" i="23"/>
  <c r="R33" i="22" s="1"/>
  <c r="R33" i="31" s="1"/>
  <c r="E32" i="23"/>
  <c r="R32" i="22" s="1"/>
  <c r="R32" i="31" s="1"/>
  <c r="E31" i="23"/>
  <c r="R31" i="22" s="1"/>
  <c r="R31" i="31" s="1"/>
  <c r="E30" i="23"/>
  <c r="R30" i="22" s="1"/>
  <c r="R30" i="31" s="1"/>
  <c r="E29" i="23"/>
  <c r="R29" i="22" s="1"/>
  <c r="R29" i="31" s="1"/>
  <c r="E28" i="23"/>
  <c r="R28" i="22" s="1"/>
  <c r="R28" i="31" s="1"/>
  <c r="E27" i="23"/>
  <c r="R27" i="22" s="1"/>
  <c r="R27" i="31" s="1"/>
  <c r="E26" i="23"/>
  <c r="R26" i="22" s="1"/>
  <c r="R26" i="31" s="1"/>
  <c r="E25" i="23"/>
  <c r="R25" i="22" s="1"/>
  <c r="R25" i="31" s="1"/>
  <c r="E24" i="23"/>
  <c r="R24" i="22" s="1"/>
  <c r="R24" i="31" s="1"/>
  <c r="E23" i="23"/>
  <c r="R23" i="22" s="1"/>
  <c r="R23" i="31" s="1"/>
  <c r="E22" i="23"/>
  <c r="R22" i="22" s="1"/>
  <c r="R22" i="31" s="1"/>
  <c r="E21" i="23"/>
  <c r="R21" i="22" s="1"/>
  <c r="R21" i="31" s="1"/>
  <c r="E20" i="23"/>
  <c r="R20" i="22" s="1"/>
  <c r="R20" i="31" s="1"/>
  <c r="E19" i="23"/>
  <c r="R19" i="22" s="1"/>
  <c r="R19" i="31" s="1"/>
  <c r="E18" i="23"/>
  <c r="R18" i="22" s="1"/>
  <c r="R18" i="31" s="1"/>
  <c r="E17" i="23"/>
  <c r="R17" i="22" s="1"/>
  <c r="R17" i="31" s="1"/>
  <c r="E16" i="23"/>
  <c r="R16" i="22" s="1"/>
  <c r="R16" i="31" s="1"/>
  <c r="E15" i="23"/>
  <c r="R15" i="22" s="1"/>
  <c r="R15" i="31" s="1"/>
  <c r="E14" i="23"/>
  <c r="R14" i="22" s="1"/>
  <c r="R14" i="31" s="1"/>
  <c r="E13" i="23"/>
  <c r="R13" i="22" s="1"/>
  <c r="R13" i="31" s="1"/>
  <c r="E12" i="23"/>
  <c r="R12" i="22" s="1"/>
  <c r="R12" i="31" s="1"/>
  <c r="E11" i="23"/>
  <c r="R11" i="22" s="1"/>
  <c r="R11" i="31" s="1"/>
  <c r="E10" i="23"/>
  <c r="R10" i="22" s="1"/>
  <c r="R10" i="31" s="1"/>
  <c r="R9" i="22"/>
  <c r="R9" i="31" s="1"/>
  <c r="AA9" i="22" l="1" a="1"/>
  <c r="AA9" i="22" s="1"/>
  <c r="AA9" i="31" s="1"/>
  <c r="AE9" i="22" a="1"/>
  <c r="AD9" i="22" a="1"/>
  <c r="AF9" i="22" a="1"/>
  <c r="AC9" i="22" a="1"/>
  <c r="AB9" i="22" a="1"/>
  <c r="Y9" i="22" a="1"/>
  <c r="X80" i="22"/>
  <c r="X81" i="31" s="1"/>
  <c r="W80" i="22"/>
  <c r="W81" i="31" s="1"/>
  <c r="V80" i="22"/>
  <c r="V81" i="31" s="1"/>
  <c r="U80" i="22"/>
  <c r="U81" i="31" s="1"/>
  <c r="T80" i="22"/>
  <c r="T81" i="31" s="1"/>
  <c r="S80" i="22"/>
  <c r="S81" i="31" s="1"/>
  <c r="J80" i="22"/>
  <c r="J81" i="31" s="1"/>
  <c r="I80" i="22"/>
  <c r="I81" i="31" s="1"/>
  <c r="H80" i="22"/>
  <c r="H81" i="31" s="1"/>
  <c r="G80" i="22"/>
  <c r="G81" i="31" s="1"/>
  <c r="F80" i="22"/>
  <c r="F81" i="31" s="1"/>
  <c r="E80" i="22"/>
  <c r="E81" i="31" s="1"/>
  <c r="DM9" i="22" l="1"/>
  <c r="DM9" i="31" s="1"/>
  <c r="CX9" i="22"/>
  <c r="CX9" i="31" s="1"/>
  <c r="CI9" i="22"/>
  <c r="CI9" i="31" s="1"/>
  <c r="AA33" i="22"/>
  <c r="AA33" i="31" s="1"/>
  <c r="AA78" i="22"/>
  <c r="AA78" i="31" s="1"/>
  <c r="AA74" i="22"/>
  <c r="AA74" i="31" s="1"/>
  <c r="AA71" i="22"/>
  <c r="AA71" i="31" s="1"/>
  <c r="AA72" i="22"/>
  <c r="AA72" i="31" s="1"/>
  <c r="AP9" i="22"/>
  <c r="AP9" i="31" s="1"/>
  <c r="BT9" i="22"/>
  <c r="BT9" i="31" s="1"/>
  <c r="BE9" i="22"/>
  <c r="BE9" i="31" s="1"/>
  <c r="AA41" i="22"/>
  <c r="AA41" i="31" s="1"/>
  <c r="AA46" i="22"/>
  <c r="AA46" i="31" s="1"/>
  <c r="AA14" i="22"/>
  <c r="AA14" i="31" s="1"/>
  <c r="AA39" i="22"/>
  <c r="AA39" i="31" s="1"/>
  <c r="AA30" i="22"/>
  <c r="AA30" i="31" s="1"/>
  <c r="AA27" i="22"/>
  <c r="AA27" i="31" s="1"/>
  <c r="AA24" i="22"/>
  <c r="AA24" i="31" s="1"/>
  <c r="AA44" i="22"/>
  <c r="AA44" i="31" s="1"/>
  <c r="AA50" i="22"/>
  <c r="AA50" i="31" s="1"/>
  <c r="AA62" i="22"/>
  <c r="AA62" i="31" s="1"/>
  <c r="AA29" i="22"/>
  <c r="AA29" i="31" s="1"/>
  <c r="AA18" i="22"/>
  <c r="AA18" i="31" s="1"/>
  <c r="AA67" i="22"/>
  <c r="AA67" i="31" s="1"/>
  <c r="AA65" i="22"/>
  <c r="AA65" i="31" s="1"/>
  <c r="AA36" i="22"/>
  <c r="AA36" i="31" s="1"/>
  <c r="AA55" i="22"/>
  <c r="AA55" i="31" s="1"/>
  <c r="AA48" i="22"/>
  <c r="AA48" i="31" s="1"/>
  <c r="AA58" i="22"/>
  <c r="AA58" i="31" s="1"/>
  <c r="AA35" i="22"/>
  <c r="AA35" i="31" s="1"/>
  <c r="AA21" i="22"/>
  <c r="AA21" i="31" s="1"/>
  <c r="AA12" i="22"/>
  <c r="AA12" i="31" s="1"/>
  <c r="AA79" i="22"/>
  <c r="AA79" i="31" s="1"/>
  <c r="AA73" i="22"/>
  <c r="AA73" i="31" s="1"/>
  <c r="AA57" i="22"/>
  <c r="AA57" i="31" s="1"/>
  <c r="AA64" i="22"/>
  <c r="AA64" i="31" s="1"/>
  <c r="AA66" i="22"/>
  <c r="AA66" i="31" s="1"/>
  <c r="AA69" i="22"/>
  <c r="AA69" i="31" s="1"/>
  <c r="AA17" i="22"/>
  <c r="AA17" i="31" s="1"/>
  <c r="AA59" i="22"/>
  <c r="AA59" i="31" s="1"/>
  <c r="AA32" i="22"/>
  <c r="AA32" i="31" s="1"/>
  <c r="AA45" i="22"/>
  <c r="AA45" i="31" s="1"/>
  <c r="AA28" i="22"/>
  <c r="AA28" i="31" s="1"/>
  <c r="AA47" i="22"/>
  <c r="AA47" i="31" s="1"/>
  <c r="AA25" i="22"/>
  <c r="AA25" i="31" s="1"/>
  <c r="AA54" i="22"/>
  <c r="AA54" i="31" s="1"/>
  <c r="AA31" i="22"/>
  <c r="AA31" i="31" s="1"/>
  <c r="AA34" i="22"/>
  <c r="AA34" i="31" s="1"/>
  <c r="AA16" i="22"/>
  <c r="AA16" i="31" s="1"/>
  <c r="AA15" i="22"/>
  <c r="AA15" i="31" s="1"/>
  <c r="AA11" i="22"/>
  <c r="AA11" i="31" s="1"/>
  <c r="AA49" i="22"/>
  <c r="AA49" i="31" s="1"/>
  <c r="AA53" i="22"/>
  <c r="AA53" i="31" s="1"/>
  <c r="AA10" i="22"/>
  <c r="AA10" i="31" s="1"/>
  <c r="AA68" i="22"/>
  <c r="AA68" i="31" s="1"/>
  <c r="AA23" i="22"/>
  <c r="AA23" i="31" s="1"/>
  <c r="AA70" i="22"/>
  <c r="AA70" i="31" s="1"/>
  <c r="AA52" i="22"/>
  <c r="AA52" i="31" s="1"/>
  <c r="AA37" i="22"/>
  <c r="AA37" i="31" s="1"/>
  <c r="AA75" i="22"/>
  <c r="AA75" i="31" s="1"/>
  <c r="AA43" i="22"/>
  <c r="AA43" i="31" s="1"/>
  <c r="AA22" i="22"/>
  <c r="AA22" i="31" s="1"/>
  <c r="AA63" i="22"/>
  <c r="AA63" i="31" s="1"/>
  <c r="AA42" i="22"/>
  <c r="AA42" i="31" s="1"/>
  <c r="AA13" i="22"/>
  <c r="AA13" i="31" s="1"/>
  <c r="AA60" i="22"/>
  <c r="AA60" i="31" s="1"/>
  <c r="AA40" i="22"/>
  <c r="AA40" i="31" s="1"/>
  <c r="AA26" i="22"/>
  <c r="AA26" i="31" s="1"/>
  <c r="AA19" i="22"/>
  <c r="AA19" i="31" s="1"/>
  <c r="AA51" i="22"/>
  <c r="AA51" i="31" s="1"/>
  <c r="AA76" i="22"/>
  <c r="AA76" i="31" s="1"/>
  <c r="AA56" i="22"/>
  <c r="AA56" i="31" s="1"/>
  <c r="AA77" i="22"/>
  <c r="AA77" i="31" s="1"/>
  <c r="AA61" i="22"/>
  <c r="AA61" i="31" s="1"/>
  <c r="AA38" i="22"/>
  <c r="AA38" i="31" s="1"/>
  <c r="AA20" i="22"/>
  <c r="AA20" i="31" s="1"/>
  <c r="AE9" i="22"/>
  <c r="AE9" i="31" s="1"/>
  <c r="AE12" i="22"/>
  <c r="AE12" i="31" s="1"/>
  <c r="AE22" i="22"/>
  <c r="AE22" i="31" s="1"/>
  <c r="AE32" i="22"/>
  <c r="AE32" i="31" s="1"/>
  <c r="AE44" i="22"/>
  <c r="AE44" i="31" s="1"/>
  <c r="AE54" i="22"/>
  <c r="AE54" i="31" s="1"/>
  <c r="AE64" i="22"/>
  <c r="AE64" i="31" s="1"/>
  <c r="AE76" i="22"/>
  <c r="AE76" i="31" s="1"/>
  <c r="AE13" i="22"/>
  <c r="AE13" i="31" s="1"/>
  <c r="AE23" i="22"/>
  <c r="AE23" i="31" s="1"/>
  <c r="AE34" i="22"/>
  <c r="AE34" i="31" s="1"/>
  <c r="AE45" i="22"/>
  <c r="AE45" i="31" s="1"/>
  <c r="AE55" i="22"/>
  <c r="AE55" i="31" s="1"/>
  <c r="AE66" i="22"/>
  <c r="AE66" i="31" s="1"/>
  <c r="AE77" i="22"/>
  <c r="AE77" i="31" s="1"/>
  <c r="AE14" i="22"/>
  <c r="AE14" i="31" s="1"/>
  <c r="AE24" i="22"/>
  <c r="AE24" i="31" s="1"/>
  <c r="AE36" i="22"/>
  <c r="AE36" i="31" s="1"/>
  <c r="AE46" i="22"/>
  <c r="AE46" i="31" s="1"/>
  <c r="AE56" i="22"/>
  <c r="AE56" i="31" s="1"/>
  <c r="AE68" i="22"/>
  <c r="AE68" i="31" s="1"/>
  <c r="AE78" i="22"/>
  <c r="AE78" i="31" s="1"/>
  <c r="AE15" i="22"/>
  <c r="AE15" i="31" s="1"/>
  <c r="AE30" i="22"/>
  <c r="AE30" i="31" s="1"/>
  <c r="AE48" i="22"/>
  <c r="AE48" i="31" s="1"/>
  <c r="AE63" i="22"/>
  <c r="AE63" i="31" s="1"/>
  <c r="AE16" i="22"/>
  <c r="AE16" i="31" s="1"/>
  <c r="AE31" i="22"/>
  <c r="AE31" i="31" s="1"/>
  <c r="AE50" i="22"/>
  <c r="AE50" i="31" s="1"/>
  <c r="AE69" i="22"/>
  <c r="AE69" i="31" s="1"/>
  <c r="AE20" i="22"/>
  <c r="AE20" i="31" s="1"/>
  <c r="AE53" i="22"/>
  <c r="AE53" i="31" s="1"/>
  <c r="AE18" i="22"/>
  <c r="AE18" i="31" s="1"/>
  <c r="AE37" i="22"/>
  <c r="AE37" i="31" s="1"/>
  <c r="AE52" i="22"/>
  <c r="AE52" i="31" s="1"/>
  <c r="AE70" i="22"/>
  <c r="AE70" i="31" s="1"/>
  <c r="AE38" i="22"/>
  <c r="AE38" i="31" s="1"/>
  <c r="AE71" i="22"/>
  <c r="AE71" i="31" s="1"/>
  <c r="AE28" i="22"/>
  <c r="AE28" i="31" s="1"/>
  <c r="AE42" i="22"/>
  <c r="AE42" i="31" s="1"/>
  <c r="AE61" i="22"/>
  <c r="AE61" i="31" s="1"/>
  <c r="AE79" i="22"/>
  <c r="AE79" i="31" s="1"/>
  <c r="AE40" i="22"/>
  <c r="AE40" i="31" s="1"/>
  <c r="AE21" i="22"/>
  <c r="AE21" i="31" s="1"/>
  <c r="AE47" i="22"/>
  <c r="AE47" i="31" s="1"/>
  <c r="AE26" i="22"/>
  <c r="AE26" i="31" s="1"/>
  <c r="AE72" i="22"/>
  <c r="AE72" i="31" s="1"/>
  <c r="AE29" i="22"/>
  <c r="AE29" i="31" s="1"/>
  <c r="AE74" i="22"/>
  <c r="AE74" i="31" s="1"/>
  <c r="AE39" i="22"/>
  <c r="AE39" i="31" s="1"/>
  <c r="AE58" i="22"/>
  <c r="AE58" i="31" s="1"/>
  <c r="AE62" i="22"/>
  <c r="AE62" i="31" s="1"/>
  <c r="AE10" i="22"/>
  <c r="AE10" i="31" s="1"/>
  <c r="AE60" i="22"/>
  <c r="AE60" i="31" s="1"/>
  <c r="AE75" i="22"/>
  <c r="AE75" i="31" s="1"/>
  <c r="AE11" i="22"/>
  <c r="AE11" i="31" s="1"/>
  <c r="AE17" i="22"/>
  <c r="AE17" i="31" s="1"/>
  <c r="AE59" i="22"/>
  <c r="AE59" i="31" s="1"/>
  <c r="AE67" i="22"/>
  <c r="AE67" i="31" s="1"/>
  <c r="AE73" i="22"/>
  <c r="AE73" i="31" s="1"/>
  <c r="AE65" i="22"/>
  <c r="AE65" i="31" s="1"/>
  <c r="AE51" i="22"/>
  <c r="AE51" i="31" s="1"/>
  <c r="AE57" i="22"/>
  <c r="AE57" i="31" s="1"/>
  <c r="AE19" i="22"/>
  <c r="AE19" i="31" s="1"/>
  <c r="AE43" i="22"/>
  <c r="AE43" i="31" s="1"/>
  <c r="AE49" i="22"/>
  <c r="AE49" i="31" s="1"/>
  <c r="AE35" i="22"/>
  <c r="AE35" i="31" s="1"/>
  <c r="AE41" i="22"/>
  <c r="AE41" i="31" s="1"/>
  <c r="AE27" i="22"/>
  <c r="AE27" i="31" s="1"/>
  <c r="AE33" i="22"/>
  <c r="AE33" i="31" s="1"/>
  <c r="AE25" i="22"/>
  <c r="AE25" i="31" s="1"/>
  <c r="AB9" i="22"/>
  <c r="AB9" i="31" s="1"/>
  <c r="AB11" i="22"/>
  <c r="AB11" i="31" s="1"/>
  <c r="AB12" i="22"/>
  <c r="AB12" i="31" s="1"/>
  <c r="AB24" i="22"/>
  <c r="AB24" i="31" s="1"/>
  <c r="AB37" i="22"/>
  <c r="AB37" i="31" s="1"/>
  <c r="AB51" i="22"/>
  <c r="AB51" i="31" s="1"/>
  <c r="AB20" i="22"/>
  <c r="AB20" i="31" s="1"/>
  <c r="AB35" i="22"/>
  <c r="AB35" i="31" s="1"/>
  <c r="AB48" i="22"/>
  <c r="AB48" i="31" s="1"/>
  <c r="AB63" i="22"/>
  <c r="AB63" i="31" s="1"/>
  <c r="AB76" i="22"/>
  <c r="AB76" i="31" s="1"/>
  <c r="AB21" i="22"/>
  <c r="AB21" i="31" s="1"/>
  <c r="AB36" i="22"/>
  <c r="AB36" i="31" s="1"/>
  <c r="AB52" i="22"/>
  <c r="AB52" i="31" s="1"/>
  <c r="AB64" i="22"/>
  <c r="AB64" i="31" s="1"/>
  <c r="AB77" i="22"/>
  <c r="AB77" i="31" s="1"/>
  <c r="AB23" i="22"/>
  <c r="AB23" i="31" s="1"/>
  <c r="AB39" i="22"/>
  <c r="AB39" i="31" s="1"/>
  <c r="AB53" i="22"/>
  <c r="AB53" i="31" s="1"/>
  <c r="AB67" i="22"/>
  <c r="AB67" i="31" s="1"/>
  <c r="AB79" i="22"/>
  <c r="AB79" i="31" s="1"/>
  <c r="AB27" i="22"/>
  <c r="AB27" i="31" s="1"/>
  <c r="AB40" i="22"/>
  <c r="AB40" i="31" s="1"/>
  <c r="AB55" i="22"/>
  <c r="AB55" i="31" s="1"/>
  <c r="AB68" i="22"/>
  <c r="AB68" i="31" s="1"/>
  <c r="AB16" i="22"/>
  <c r="AB16" i="31" s="1"/>
  <c r="AB31" i="22"/>
  <c r="AB31" i="31" s="1"/>
  <c r="AB45" i="22"/>
  <c r="AB45" i="31" s="1"/>
  <c r="AB60" i="22"/>
  <c r="AB60" i="31" s="1"/>
  <c r="AB72" i="22"/>
  <c r="AB72" i="31" s="1"/>
  <c r="AB13" i="22"/>
  <c r="AB13" i="31" s="1"/>
  <c r="AB47" i="22"/>
  <c r="AB47" i="31" s="1"/>
  <c r="AB69" i="22"/>
  <c r="AB69" i="31" s="1"/>
  <c r="AB15" i="22"/>
  <c r="AB15" i="31" s="1"/>
  <c r="AB56" i="22"/>
  <c r="AB56" i="31" s="1"/>
  <c r="AB32" i="22"/>
  <c r="AB32" i="31" s="1"/>
  <c r="AB71" i="22"/>
  <c r="AB71" i="31" s="1"/>
  <c r="AB43" i="22"/>
  <c r="AB43" i="31" s="1"/>
  <c r="AB75" i="22"/>
  <c r="AB75" i="31" s="1"/>
  <c r="AB44" i="22"/>
  <c r="AB44" i="31" s="1"/>
  <c r="AB19" i="22"/>
  <c r="AB19" i="31" s="1"/>
  <c r="AB59" i="22"/>
  <c r="AB59" i="31" s="1"/>
  <c r="AB28" i="22"/>
  <c r="AB28" i="31" s="1"/>
  <c r="AB61" i="22"/>
  <c r="AB61" i="31" s="1"/>
  <c r="AB29" i="22"/>
  <c r="AB29" i="31" s="1"/>
  <c r="AB46" i="22"/>
  <c r="AB46" i="31" s="1"/>
  <c r="AB50" i="22"/>
  <c r="AB50" i="31" s="1"/>
  <c r="AB57" i="22"/>
  <c r="AB57" i="31" s="1"/>
  <c r="AB38" i="22"/>
  <c r="AB38" i="31" s="1"/>
  <c r="AB42" i="22"/>
  <c r="AB42" i="31" s="1"/>
  <c r="AB49" i="22"/>
  <c r="AB49" i="31" s="1"/>
  <c r="AB30" i="22"/>
  <c r="AB30" i="31" s="1"/>
  <c r="AB34" i="22"/>
  <c r="AB34" i="31" s="1"/>
  <c r="AB41" i="22"/>
  <c r="AB41" i="31" s="1"/>
  <c r="AB22" i="22"/>
  <c r="AB22" i="31" s="1"/>
  <c r="AB26" i="22"/>
  <c r="AB26" i="31" s="1"/>
  <c r="AB33" i="22"/>
  <c r="AB33" i="31" s="1"/>
  <c r="AB78" i="22"/>
  <c r="AB78" i="31" s="1"/>
  <c r="AB14" i="22"/>
  <c r="AB14" i="31" s="1"/>
  <c r="AB18" i="22"/>
  <c r="AB18" i="31" s="1"/>
  <c r="AB25" i="22"/>
  <c r="AB25" i="31" s="1"/>
  <c r="AB70" i="22"/>
  <c r="AB70" i="31" s="1"/>
  <c r="AB74" i="22"/>
  <c r="AB74" i="31" s="1"/>
  <c r="AB10" i="22"/>
  <c r="AB10" i="31" s="1"/>
  <c r="AB17" i="22"/>
  <c r="AB17" i="31" s="1"/>
  <c r="AB62" i="22"/>
  <c r="AB62" i="31" s="1"/>
  <c r="AB66" i="22"/>
  <c r="AB66" i="31" s="1"/>
  <c r="AB73" i="22"/>
  <c r="AB73" i="31" s="1"/>
  <c r="AB54" i="22"/>
  <c r="AB54" i="31" s="1"/>
  <c r="AB58" i="22"/>
  <c r="AB58" i="31" s="1"/>
  <c r="AB65" i="22"/>
  <c r="AB65" i="31" s="1"/>
  <c r="AC9" i="22"/>
  <c r="AC9" i="31" s="1"/>
  <c r="AC19" i="22"/>
  <c r="AC19" i="31" s="1"/>
  <c r="AC31" i="22"/>
  <c r="AC31" i="31" s="1"/>
  <c r="AC45" i="22"/>
  <c r="AC45" i="31" s="1"/>
  <c r="AC56" i="22"/>
  <c r="AC56" i="31" s="1"/>
  <c r="AC70" i="22"/>
  <c r="AC70" i="31" s="1"/>
  <c r="AC21" i="22"/>
  <c r="AC21" i="31" s="1"/>
  <c r="AC32" i="22"/>
  <c r="AC32" i="31" s="1"/>
  <c r="AC46" i="22"/>
  <c r="AC46" i="31" s="1"/>
  <c r="AC59" i="22"/>
  <c r="AC59" i="31" s="1"/>
  <c r="AC71" i="22"/>
  <c r="AC71" i="31" s="1"/>
  <c r="AC24" i="22"/>
  <c r="AC24" i="31" s="1"/>
  <c r="AC40" i="22"/>
  <c r="AC40" i="31" s="1"/>
  <c r="AC61" i="22"/>
  <c r="AC61" i="31" s="1"/>
  <c r="AC77" i="22"/>
  <c r="AC77" i="31" s="1"/>
  <c r="AC11" i="22"/>
  <c r="AC11" i="31" s="1"/>
  <c r="AC27" i="22"/>
  <c r="AC27" i="31" s="1"/>
  <c r="AC43" i="22"/>
  <c r="AC43" i="31" s="1"/>
  <c r="AC62" i="22"/>
  <c r="AC62" i="31" s="1"/>
  <c r="AC78" i="22"/>
  <c r="AC78" i="31" s="1"/>
  <c r="AC14" i="22"/>
  <c r="AC14" i="31" s="1"/>
  <c r="AC48" i="22"/>
  <c r="AC48" i="31" s="1"/>
  <c r="AC13" i="22"/>
  <c r="AC13" i="31" s="1"/>
  <c r="AC29" i="22"/>
  <c r="AC29" i="31" s="1"/>
  <c r="AC47" i="22"/>
  <c r="AC47" i="31" s="1"/>
  <c r="AC63" i="22"/>
  <c r="AC63" i="31" s="1"/>
  <c r="AC79" i="22"/>
  <c r="AC79" i="31" s="1"/>
  <c r="AC30" i="22"/>
  <c r="AC30" i="31" s="1"/>
  <c r="AC64" i="22"/>
  <c r="AC64" i="31" s="1"/>
  <c r="AC22" i="22"/>
  <c r="AC22" i="31" s="1"/>
  <c r="AC38" i="22"/>
  <c r="AC38" i="31" s="1"/>
  <c r="AC54" i="22"/>
  <c r="AC54" i="31" s="1"/>
  <c r="AC72" i="22"/>
  <c r="AC72" i="31" s="1"/>
  <c r="AC37" i="22"/>
  <c r="AC37" i="31" s="1"/>
  <c r="AC15" i="22"/>
  <c r="AC15" i="31" s="1"/>
  <c r="AC35" i="22"/>
  <c r="AC35" i="31" s="1"/>
  <c r="AC39" i="22"/>
  <c r="AC39" i="31" s="1"/>
  <c r="AC16" i="22"/>
  <c r="AC16" i="31" s="1"/>
  <c r="AC67" i="22"/>
  <c r="AC67" i="31" s="1"/>
  <c r="AC23" i="22"/>
  <c r="AC23" i="31" s="1"/>
  <c r="AC69" i="22"/>
  <c r="AC69" i="31" s="1"/>
  <c r="AC75" i="22"/>
  <c r="AC75" i="31" s="1"/>
  <c r="AC51" i="22"/>
  <c r="AC51" i="31" s="1"/>
  <c r="AC55" i="22"/>
  <c r="AC55" i="31" s="1"/>
  <c r="AC53" i="22"/>
  <c r="AC53" i="31" s="1"/>
  <c r="AC28" i="22"/>
  <c r="AC28" i="31" s="1"/>
  <c r="AC34" i="22"/>
  <c r="AC34" i="31" s="1"/>
  <c r="AC41" i="22"/>
  <c r="AC41" i="31" s="1"/>
  <c r="AC20" i="22"/>
  <c r="AC20" i="31" s="1"/>
  <c r="AC26" i="22"/>
  <c r="AC26" i="31" s="1"/>
  <c r="AC33" i="22"/>
  <c r="AC33" i="31" s="1"/>
  <c r="AC76" i="22"/>
  <c r="AC76" i="31" s="1"/>
  <c r="AC12" i="22"/>
  <c r="AC12" i="31" s="1"/>
  <c r="AC18" i="22"/>
  <c r="AC18" i="31" s="1"/>
  <c r="AC25" i="22"/>
  <c r="AC25" i="31" s="1"/>
  <c r="AC68" i="22"/>
  <c r="AC68" i="31" s="1"/>
  <c r="AC74" i="22"/>
  <c r="AC74" i="31" s="1"/>
  <c r="AC10" i="22"/>
  <c r="AC10" i="31" s="1"/>
  <c r="AC17" i="22"/>
  <c r="AC17" i="31" s="1"/>
  <c r="AC60" i="22"/>
  <c r="AC60" i="31" s="1"/>
  <c r="AC66" i="22"/>
  <c r="AC66" i="31" s="1"/>
  <c r="AC73" i="22"/>
  <c r="AC73" i="31" s="1"/>
  <c r="AC52" i="22"/>
  <c r="AC52" i="31" s="1"/>
  <c r="AC58" i="22"/>
  <c r="AC58" i="31" s="1"/>
  <c r="AC65" i="22"/>
  <c r="AC65" i="31" s="1"/>
  <c r="AC44" i="22"/>
  <c r="AC44" i="31" s="1"/>
  <c r="AC50" i="22"/>
  <c r="AC50" i="31" s="1"/>
  <c r="AC57" i="22"/>
  <c r="AC57" i="31" s="1"/>
  <c r="AC36" i="22"/>
  <c r="AC36" i="31" s="1"/>
  <c r="AC42" i="22"/>
  <c r="AC42" i="31" s="1"/>
  <c r="AC49" i="22"/>
  <c r="AC49" i="31" s="1"/>
  <c r="AF10" i="22"/>
  <c r="AF10" i="31" s="1"/>
  <c r="AF9" i="22"/>
  <c r="AF9" i="31" s="1"/>
  <c r="AF19" i="22"/>
  <c r="AF19" i="31" s="1"/>
  <c r="AF28" i="22"/>
  <c r="AF28" i="31" s="1"/>
  <c r="AF37" i="22"/>
  <c r="AF37" i="31" s="1"/>
  <c r="AF46" i="22"/>
  <c r="AF46" i="31" s="1"/>
  <c r="AF55" i="22"/>
  <c r="AF55" i="31" s="1"/>
  <c r="AF64" i="22"/>
  <c r="AF64" i="31" s="1"/>
  <c r="AF73" i="22"/>
  <c r="AF73" i="31" s="1"/>
  <c r="AF11" i="22"/>
  <c r="AF11" i="31" s="1"/>
  <c r="AF20" i="22"/>
  <c r="AF20" i="31" s="1"/>
  <c r="AF29" i="22"/>
  <c r="AF29" i="31" s="1"/>
  <c r="AF38" i="22"/>
  <c r="AF38" i="31" s="1"/>
  <c r="AF47" i="22"/>
  <c r="AF47" i="31" s="1"/>
  <c r="AF56" i="22"/>
  <c r="AF56" i="31" s="1"/>
  <c r="AF65" i="22"/>
  <c r="AF65" i="31" s="1"/>
  <c r="AF75" i="22"/>
  <c r="AF75" i="31" s="1"/>
  <c r="AF12" i="22"/>
  <c r="AF12" i="31" s="1"/>
  <c r="AF21" i="22"/>
  <c r="AF21" i="31" s="1"/>
  <c r="AF30" i="22"/>
  <c r="AF30" i="31" s="1"/>
  <c r="AF39" i="22"/>
  <c r="AF39" i="31" s="1"/>
  <c r="AF48" i="22"/>
  <c r="AF48" i="31" s="1"/>
  <c r="AF57" i="22"/>
  <c r="AF57" i="31" s="1"/>
  <c r="AF67" i="22"/>
  <c r="AF67" i="31" s="1"/>
  <c r="AF76" i="22"/>
  <c r="AF76" i="31" s="1"/>
  <c r="AF13" i="22"/>
  <c r="AF13" i="31" s="1"/>
  <c r="AF25" i="22"/>
  <c r="AF25" i="31" s="1"/>
  <c r="AF41" i="22"/>
  <c r="AF41" i="31" s="1"/>
  <c r="AF54" i="22"/>
  <c r="AF54" i="31" s="1"/>
  <c r="AF70" i="22"/>
  <c r="AF70" i="31" s="1"/>
  <c r="AF14" i="22"/>
  <c r="AF14" i="31" s="1"/>
  <c r="AF27" i="22"/>
  <c r="AF27" i="31" s="1"/>
  <c r="AF43" i="22"/>
  <c r="AF43" i="31" s="1"/>
  <c r="AF59" i="22"/>
  <c r="AF59" i="31" s="1"/>
  <c r="AF71" i="22"/>
  <c r="AF71" i="31" s="1"/>
  <c r="AF16" i="22"/>
  <c r="AF16" i="31" s="1"/>
  <c r="AF32" i="22"/>
  <c r="AF32" i="31" s="1"/>
  <c r="AF45" i="22"/>
  <c r="AF45" i="31" s="1"/>
  <c r="AF77" i="22"/>
  <c r="AF77" i="31" s="1"/>
  <c r="AF15" i="22"/>
  <c r="AF15" i="31" s="1"/>
  <c r="AF31" i="22"/>
  <c r="AF31" i="31" s="1"/>
  <c r="AF44" i="22"/>
  <c r="AF44" i="31" s="1"/>
  <c r="AF60" i="22"/>
  <c r="AF60" i="31" s="1"/>
  <c r="AF72" i="22"/>
  <c r="AF72" i="31" s="1"/>
  <c r="AF61" i="22"/>
  <c r="AF61" i="31" s="1"/>
  <c r="AF23" i="22"/>
  <c r="AF23" i="31" s="1"/>
  <c r="AF36" i="22"/>
  <c r="AF36" i="31" s="1"/>
  <c r="AF52" i="22"/>
  <c r="AF52" i="31" s="1"/>
  <c r="AF68" i="22"/>
  <c r="AF68" i="31" s="1"/>
  <c r="AF33" i="22"/>
  <c r="AF33" i="31" s="1"/>
  <c r="AF69" i="22"/>
  <c r="AF69" i="31" s="1"/>
  <c r="AF35" i="22"/>
  <c r="AF35" i="31" s="1"/>
  <c r="AF78" i="22"/>
  <c r="AF78" i="31" s="1"/>
  <c r="AF17" i="22"/>
  <c r="AF17" i="31" s="1"/>
  <c r="AF53" i="22"/>
  <c r="AF53" i="31" s="1"/>
  <c r="AF22" i="22"/>
  <c r="AF22" i="31" s="1"/>
  <c r="AF62" i="22"/>
  <c r="AF62" i="31" s="1"/>
  <c r="AF24" i="22"/>
  <c r="AF24" i="31" s="1"/>
  <c r="AF63" i="22"/>
  <c r="AF63" i="31" s="1"/>
  <c r="AF40" i="22"/>
  <c r="AF40" i="31" s="1"/>
  <c r="AF79" i="22"/>
  <c r="AF79" i="31" s="1"/>
  <c r="AF49" i="22"/>
  <c r="AF49" i="31" s="1"/>
  <c r="AF51" i="22"/>
  <c r="AF51" i="31" s="1"/>
  <c r="AF74" i="22"/>
  <c r="AF74" i="31" s="1"/>
  <c r="AF66" i="22"/>
  <c r="AF66" i="31" s="1"/>
  <c r="AF58" i="22"/>
  <c r="AF58" i="31" s="1"/>
  <c r="AF50" i="22"/>
  <c r="AF50" i="31" s="1"/>
  <c r="AF42" i="22"/>
  <c r="AF42" i="31" s="1"/>
  <c r="AF34" i="22"/>
  <c r="AF34" i="31" s="1"/>
  <c r="AF26" i="22"/>
  <c r="AF26" i="31" s="1"/>
  <c r="AF18" i="22"/>
  <c r="AF18" i="31" s="1"/>
  <c r="AD9" i="22"/>
  <c r="AD9" i="31" s="1"/>
  <c r="AD14" i="22"/>
  <c r="AD14" i="31" s="1"/>
  <c r="AD24" i="22"/>
  <c r="AD24" i="31" s="1"/>
  <c r="AD36" i="22"/>
  <c r="AD36" i="31" s="1"/>
  <c r="AD46" i="22"/>
  <c r="AD46" i="31" s="1"/>
  <c r="AD56" i="22"/>
  <c r="AD56" i="31" s="1"/>
  <c r="AD68" i="22"/>
  <c r="AD68" i="31" s="1"/>
  <c r="AD78" i="22"/>
  <c r="AD78" i="31" s="1"/>
  <c r="AD15" i="22"/>
  <c r="AD15" i="31" s="1"/>
  <c r="AD26" i="22"/>
  <c r="AD26" i="31" s="1"/>
  <c r="AD37" i="22"/>
  <c r="AD37" i="31" s="1"/>
  <c r="AD47" i="22"/>
  <c r="AD47" i="31" s="1"/>
  <c r="AD58" i="22"/>
  <c r="AD58" i="31" s="1"/>
  <c r="AD69" i="22"/>
  <c r="AD69" i="31" s="1"/>
  <c r="AD79" i="22"/>
  <c r="AD79" i="31" s="1"/>
  <c r="AD16" i="22"/>
  <c r="AD16" i="31" s="1"/>
  <c r="AD28" i="22"/>
  <c r="AD28" i="31" s="1"/>
  <c r="AD38" i="22"/>
  <c r="AD38" i="31" s="1"/>
  <c r="AD48" i="22"/>
  <c r="AD48" i="31" s="1"/>
  <c r="AD60" i="22"/>
  <c r="AD60" i="31" s="1"/>
  <c r="AD70" i="22"/>
  <c r="AD70" i="31" s="1"/>
  <c r="AD10" i="22"/>
  <c r="AD10" i="31" s="1"/>
  <c r="AD29" i="22"/>
  <c r="AD29" i="31" s="1"/>
  <c r="AD44" i="22"/>
  <c r="AD44" i="31" s="1"/>
  <c r="AD62" i="22"/>
  <c r="AD62" i="31" s="1"/>
  <c r="AD77" i="22"/>
  <c r="AD77" i="31" s="1"/>
  <c r="AD12" i="22"/>
  <c r="AD12" i="31" s="1"/>
  <c r="AD30" i="22"/>
  <c r="AD30" i="31" s="1"/>
  <c r="AD45" i="22"/>
  <c r="AD45" i="31" s="1"/>
  <c r="AD63" i="22"/>
  <c r="AD63" i="31" s="1"/>
  <c r="AD18" i="22"/>
  <c r="AD18" i="31" s="1"/>
  <c r="AD52" i="22"/>
  <c r="AD52" i="31" s="1"/>
  <c r="AD13" i="22"/>
  <c r="AD13" i="31" s="1"/>
  <c r="AD31" i="22"/>
  <c r="AD31" i="31" s="1"/>
  <c r="AD50" i="22"/>
  <c r="AD50" i="31" s="1"/>
  <c r="AD64" i="22"/>
  <c r="AD64" i="31" s="1"/>
  <c r="AD32" i="22"/>
  <c r="AD32" i="31" s="1"/>
  <c r="AD66" i="22"/>
  <c r="AD66" i="31" s="1"/>
  <c r="AD22" i="22"/>
  <c r="AD22" i="31" s="1"/>
  <c r="AD40" i="22"/>
  <c r="AD40" i="31" s="1"/>
  <c r="AD55" i="22"/>
  <c r="AD55" i="31" s="1"/>
  <c r="AD74" i="22"/>
  <c r="AD74" i="31" s="1"/>
  <c r="AD20" i="22"/>
  <c r="AD20" i="31" s="1"/>
  <c r="AD61" i="22"/>
  <c r="AD61" i="31" s="1"/>
  <c r="AD21" i="22"/>
  <c r="AD21" i="31" s="1"/>
  <c r="AD71" i="22"/>
  <c r="AD71" i="31" s="1"/>
  <c r="AD42" i="22"/>
  <c r="AD42" i="31" s="1"/>
  <c r="AD53" i="22"/>
  <c r="AD53" i="31" s="1"/>
  <c r="AD23" i="22"/>
  <c r="AD23" i="31" s="1"/>
  <c r="AD72" i="22"/>
  <c r="AD72" i="31" s="1"/>
  <c r="AD34" i="22"/>
  <c r="AD34" i="31" s="1"/>
  <c r="AD76" i="22"/>
  <c r="AD76" i="31" s="1"/>
  <c r="AD39" i="22"/>
  <c r="AD39" i="31" s="1"/>
  <c r="AD54" i="22"/>
  <c r="AD54" i="31" s="1"/>
  <c r="AD19" i="22"/>
  <c r="AD19" i="31" s="1"/>
  <c r="AD25" i="22"/>
  <c r="AD25" i="31" s="1"/>
  <c r="AD75" i="22"/>
  <c r="AD75" i="31" s="1"/>
  <c r="AD11" i="22"/>
  <c r="AD11" i="31" s="1"/>
  <c r="AD17" i="22"/>
  <c r="AD17" i="31" s="1"/>
  <c r="AD67" i="22"/>
  <c r="AD67" i="31" s="1"/>
  <c r="AD73" i="22"/>
  <c r="AD73" i="31" s="1"/>
  <c r="AD59" i="22"/>
  <c r="AD59" i="31" s="1"/>
  <c r="AD65" i="22"/>
  <c r="AD65" i="31" s="1"/>
  <c r="AD51" i="22"/>
  <c r="AD51" i="31" s="1"/>
  <c r="AD57" i="22"/>
  <c r="AD57" i="31" s="1"/>
  <c r="AD43" i="22"/>
  <c r="AD43" i="31" s="1"/>
  <c r="AD49" i="22"/>
  <c r="AD49" i="31" s="1"/>
  <c r="AD35" i="22"/>
  <c r="AD35" i="31" s="1"/>
  <c r="AD41" i="22"/>
  <c r="AD41" i="31" s="1"/>
  <c r="AD27" i="22"/>
  <c r="AD27" i="31" s="1"/>
  <c r="AD33" i="22"/>
  <c r="AD33" i="31" s="1"/>
  <c r="Y16" i="22"/>
  <c r="Y16" i="31" s="1"/>
  <c r="Y24" i="22"/>
  <c r="Y24" i="31" s="1"/>
  <c r="Y32" i="22"/>
  <c r="Y32" i="31" s="1"/>
  <c r="Y40" i="22"/>
  <c r="Y40" i="31" s="1"/>
  <c r="Y48" i="22"/>
  <c r="Y48" i="31" s="1"/>
  <c r="Y56" i="22"/>
  <c r="Y56" i="31" s="1"/>
  <c r="Y64" i="22"/>
  <c r="Y64" i="31" s="1"/>
  <c r="Y72" i="22"/>
  <c r="Y72" i="31" s="1"/>
  <c r="Y9" i="22"/>
  <c r="Y9" i="31" s="1"/>
  <c r="Y17" i="22"/>
  <c r="Y17" i="31" s="1"/>
  <c r="Y25" i="22"/>
  <c r="Y25" i="31" s="1"/>
  <c r="Y33" i="22"/>
  <c r="Y33" i="31" s="1"/>
  <c r="Y41" i="22"/>
  <c r="Y41" i="31" s="1"/>
  <c r="Y49" i="22"/>
  <c r="Y49" i="31" s="1"/>
  <c r="Y57" i="22"/>
  <c r="Y57" i="31" s="1"/>
  <c r="Y65" i="22"/>
  <c r="Y65" i="31" s="1"/>
  <c r="Y73" i="22"/>
  <c r="Y73" i="31" s="1"/>
  <c r="Y38" i="22"/>
  <c r="Y38" i="31" s="1"/>
  <c r="Y39" i="22"/>
  <c r="Y39" i="31" s="1"/>
  <c r="Y10" i="22"/>
  <c r="Y10" i="31" s="1"/>
  <c r="Y18" i="22"/>
  <c r="Y18" i="31" s="1"/>
  <c r="Y26" i="22"/>
  <c r="Y26" i="31" s="1"/>
  <c r="Y34" i="22"/>
  <c r="Y34" i="31" s="1"/>
  <c r="Y42" i="22"/>
  <c r="Y42" i="31" s="1"/>
  <c r="Y50" i="22"/>
  <c r="Y50" i="31" s="1"/>
  <c r="Y58" i="22"/>
  <c r="Y58" i="31" s="1"/>
  <c r="Y66" i="22"/>
  <c r="Y66" i="31" s="1"/>
  <c r="Y74" i="22"/>
  <c r="Y74" i="31" s="1"/>
  <c r="Y30" i="22"/>
  <c r="Y30" i="31" s="1"/>
  <c r="Y31" i="22"/>
  <c r="Y31" i="31" s="1"/>
  <c r="Y11" i="22"/>
  <c r="Y11" i="31" s="1"/>
  <c r="Y19" i="22"/>
  <c r="Y19" i="31" s="1"/>
  <c r="Y27" i="22"/>
  <c r="Y27" i="31" s="1"/>
  <c r="Y35" i="22"/>
  <c r="Y35" i="31" s="1"/>
  <c r="Y43" i="22"/>
  <c r="Y43" i="31" s="1"/>
  <c r="Y51" i="22"/>
  <c r="Y51" i="31" s="1"/>
  <c r="Y59" i="22"/>
  <c r="Y59" i="31" s="1"/>
  <c r="Y67" i="22"/>
  <c r="Y67" i="31" s="1"/>
  <c r="Y75" i="22"/>
  <c r="Y75" i="31" s="1"/>
  <c r="Y21" i="22"/>
  <c r="Y21" i="31" s="1"/>
  <c r="Y22" i="22"/>
  <c r="Y22" i="31" s="1"/>
  <c r="Y23" i="22"/>
  <c r="Y23" i="31" s="1"/>
  <c r="Y12" i="22"/>
  <c r="Y12" i="31" s="1"/>
  <c r="Y20" i="22"/>
  <c r="Y20" i="31" s="1"/>
  <c r="Y28" i="22"/>
  <c r="Y28" i="31" s="1"/>
  <c r="Y36" i="22"/>
  <c r="Y36" i="31" s="1"/>
  <c r="Y44" i="22"/>
  <c r="Y44" i="31" s="1"/>
  <c r="Y52" i="22"/>
  <c r="Y52" i="31" s="1"/>
  <c r="Y60" i="22"/>
  <c r="Y60" i="31" s="1"/>
  <c r="Y68" i="22"/>
  <c r="Y68" i="31" s="1"/>
  <c r="Y76" i="22"/>
  <c r="Y76" i="31" s="1"/>
  <c r="Y13" i="22"/>
  <c r="Y13" i="31" s="1"/>
  <c r="Y29" i="22"/>
  <c r="Y29" i="31" s="1"/>
  <c r="Y37" i="22"/>
  <c r="Y37" i="31" s="1"/>
  <c r="Y45" i="22"/>
  <c r="Y45" i="31" s="1"/>
  <c r="Y53" i="22"/>
  <c r="Y53" i="31" s="1"/>
  <c r="Y61" i="22"/>
  <c r="Y61" i="31" s="1"/>
  <c r="Y69" i="22"/>
  <c r="Y69" i="31" s="1"/>
  <c r="Y77" i="22"/>
  <c r="Y77" i="31" s="1"/>
  <c r="Y14" i="22"/>
  <c r="Y14" i="31" s="1"/>
  <c r="Y46" i="22"/>
  <c r="Y46" i="31" s="1"/>
  <c r="Y54" i="22"/>
  <c r="Y54" i="31" s="1"/>
  <c r="Y62" i="22"/>
  <c r="Y62" i="31" s="1"/>
  <c r="Y70" i="22"/>
  <c r="Y70" i="31" s="1"/>
  <c r="Y78" i="22"/>
  <c r="Y78" i="31" s="1"/>
  <c r="Y15" i="22"/>
  <c r="Y15" i="31" s="1"/>
  <c r="Y47" i="22"/>
  <c r="Y47" i="31" s="1"/>
  <c r="Y55" i="22"/>
  <c r="Y55" i="31" s="1"/>
  <c r="Y63" i="22"/>
  <c r="Y63" i="31" s="1"/>
  <c r="Y71" i="22"/>
  <c r="Y71" i="31" s="1"/>
  <c r="Y79" i="22"/>
  <c r="Y79" i="31" s="1"/>
  <c r="L80" i="22"/>
  <c r="L81" i="31" s="1"/>
  <c r="K80" i="22"/>
  <c r="K81" i="31" s="1"/>
  <c r="D80" i="22"/>
  <c r="D81" i="31" s="1"/>
  <c r="DK78" i="22" l="1"/>
  <c r="DK78" i="31" s="1"/>
  <c r="CV78" i="22"/>
  <c r="CV78" i="31" s="1"/>
  <c r="CG78" i="22"/>
  <c r="CG78" i="31" s="1"/>
  <c r="CV60" i="22"/>
  <c r="CV60" i="31" s="1"/>
  <c r="DK60" i="22"/>
  <c r="DK60" i="31" s="1"/>
  <c r="CG60" i="22"/>
  <c r="CG60" i="31" s="1"/>
  <c r="CV22" i="22"/>
  <c r="CV22" i="31" s="1"/>
  <c r="DK22" i="22"/>
  <c r="DK22" i="31" s="1"/>
  <c r="CG22" i="22"/>
  <c r="CG22" i="31" s="1"/>
  <c r="DK27" i="22"/>
  <c r="DK27" i="31" s="1"/>
  <c r="CV27" i="22"/>
  <c r="CV27" i="31" s="1"/>
  <c r="CG27" i="22"/>
  <c r="CG27" i="31" s="1"/>
  <c r="DK73" i="22"/>
  <c r="DK73" i="31" s="1"/>
  <c r="CV73" i="22"/>
  <c r="CV73" i="31" s="1"/>
  <c r="CG73" i="22"/>
  <c r="CG73" i="31" s="1"/>
  <c r="DK16" i="22"/>
  <c r="CV16" i="22"/>
  <c r="CV16" i="31" s="1"/>
  <c r="CG16" i="22"/>
  <c r="CG16" i="31" s="1"/>
  <c r="DP51" i="22"/>
  <c r="DP51" i="31" s="1"/>
  <c r="DA51" i="22"/>
  <c r="DA51" i="31" s="1"/>
  <c r="CL51" i="22"/>
  <c r="CL51" i="31" s="1"/>
  <c r="DP25" i="22"/>
  <c r="DP25" i="31" s="1"/>
  <c r="DA25" i="22"/>
  <c r="DA25" i="31" s="1"/>
  <c r="CL25" i="22"/>
  <c r="CL25" i="31" s="1"/>
  <c r="DP53" i="22"/>
  <c r="DP53" i="31" s="1"/>
  <c r="DA53" i="22"/>
  <c r="DA53" i="31" s="1"/>
  <c r="CL53" i="22"/>
  <c r="CL53" i="31" s="1"/>
  <c r="DP40" i="22"/>
  <c r="DP40" i="31" s="1"/>
  <c r="DA40" i="22"/>
  <c r="DA40" i="31" s="1"/>
  <c r="CL40" i="22"/>
  <c r="CL40" i="31" s="1"/>
  <c r="DA52" i="22"/>
  <c r="DA52" i="31" s="1"/>
  <c r="DP52" i="22"/>
  <c r="DP52" i="31" s="1"/>
  <c r="CL52" i="22"/>
  <c r="CL52" i="31" s="1"/>
  <c r="DP44" i="22"/>
  <c r="DP44" i="31" s="1"/>
  <c r="DA44" i="22"/>
  <c r="DA44" i="31" s="1"/>
  <c r="CL44" i="22"/>
  <c r="CL44" i="31" s="1"/>
  <c r="DP78" i="22"/>
  <c r="DP78" i="31" s="1"/>
  <c r="DA78" i="22"/>
  <c r="DA78" i="31" s="1"/>
  <c r="CL78" i="22"/>
  <c r="CL78" i="31" s="1"/>
  <c r="DR18" i="22"/>
  <c r="DR18" i="31" s="1"/>
  <c r="DC18" i="22"/>
  <c r="DC18" i="31" s="1"/>
  <c r="CN18" i="22"/>
  <c r="CN18" i="31" s="1"/>
  <c r="DR36" i="22"/>
  <c r="DR36" i="31" s="1"/>
  <c r="DC36" i="22"/>
  <c r="DC36" i="31" s="1"/>
  <c r="CN36" i="22"/>
  <c r="CN36" i="31" s="1"/>
  <c r="DR77" i="22"/>
  <c r="DR77" i="31" s="1"/>
  <c r="DC77" i="22"/>
  <c r="DC77" i="31" s="1"/>
  <c r="CN77" i="22"/>
  <c r="CN77" i="31" s="1"/>
  <c r="DR14" i="22"/>
  <c r="DR14" i="31" s="1"/>
  <c r="DC14" i="22"/>
  <c r="DC14" i="31" s="1"/>
  <c r="CN14" i="22"/>
  <c r="CN14" i="31" s="1"/>
  <c r="DC57" i="22"/>
  <c r="DC57" i="31" s="1"/>
  <c r="DR57" i="22"/>
  <c r="DR57" i="31" s="1"/>
  <c r="CN57" i="22"/>
  <c r="CN57" i="31" s="1"/>
  <c r="DR55" i="22"/>
  <c r="DR55" i="31" s="1"/>
  <c r="DC55" i="22"/>
  <c r="DC55" i="31" s="1"/>
  <c r="CN55" i="22"/>
  <c r="CN55" i="31" s="1"/>
  <c r="DO42" i="22"/>
  <c r="DO42" i="31" s="1"/>
  <c r="CZ42" i="22"/>
  <c r="CZ42" i="31" s="1"/>
  <c r="CK42" i="22"/>
  <c r="CK42" i="31" s="1"/>
  <c r="DO73" i="22"/>
  <c r="DO73" i="31" s="1"/>
  <c r="CZ73" i="22"/>
  <c r="CZ73" i="31" s="1"/>
  <c r="CK73" i="22"/>
  <c r="CK73" i="31" s="1"/>
  <c r="DO18" i="22"/>
  <c r="DO18" i="31" s="1"/>
  <c r="CZ18" i="22"/>
  <c r="CZ18" i="31" s="1"/>
  <c r="CK18" i="22"/>
  <c r="CK18" i="31" s="1"/>
  <c r="DO28" i="22"/>
  <c r="DO28" i="31" s="1"/>
  <c r="CZ28" i="22"/>
  <c r="CZ28" i="31" s="1"/>
  <c r="CK28" i="22"/>
  <c r="CK28" i="31" s="1"/>
  <c r="DO22" i="22"/>
  <c r="DO22" i="31" s="1"/>
  <c r="CZ22" i="22"/>
  <c r="CZ22" i="31" s="1"/>
  <c r="CK22" i="22"/>
  <c r="CK22" i="31" s="1"/>
  <c r="DO48" i="22"/>
  <c r="DO48" i="31" s="1"/>
  <c r="CZ48" i="22"/>
  <c r="CZ48" i="31" s="1"/>
  <c r="CK48" i="22"/>
  <c r="CK48" i="31" s="1"/>
  <c r="DO70" i="22"/>
  <c r="DO70" i="31" s="1"/>
  <c r="CZ70" i="22"/>
  <c r="CZ70" i="31" s="1"/>
  <c r="CK70" i="22"/>
  <c r="CK70" i="31" s="1"/>
  <c r="DN54" i="22"/>
  <c r="DN54" i="31" s="1"/>
  <c r="CY54" i="22"/>
  <c r="CY54" i="31" s="1"/>
  <c r="CJ54" i="22"/>
  <c r="CJ54" i="31" s="1"/>
  <c r="CY34" i="22"/>
  <c r="CY34" i="31" s="1"/>
  <c r="DN34" i="22"/>
  <c r="DN34" i="31" s="1"/>
  <c r="CJ34" i="22"/>
  <c r="CJ34" i="31" s="1"/>
  <c r="DN60" i="22"/>
  <c r="DN60" i="31" s="1"/>
  <c r="CY60" i="22"/>
  <c r="CY60" i="31" s="1"/>
  <c r="CJ60" i="22"/>
  <c r="CJ60" i="31" s="1"/>
  <c r="CY79" i="22"/>
  <c r="CY79" i="31" s="1"/>
  <c r="DN79" i="22"/>
  <c r="DN79" i="31" s="1"/>
  <c r="CJ79" i="22"/>
  <c r="CJ79" i="31" s="1"/>
  <c r="DN36" i="22"/>
  <c r="DN36" i="31" s="1"/>
  <c r="CY36" i="22"/>
  <c r="CY36" i="31" s="1"/>
  <c r="CJ36" i="22"/>
  <c r="CJ36" i="31" s="1"/>
  <c r="DN37" i="22"/>
  <c r="DN37" i="31" s="1"/>
  <c r="CY37" i="22"/>
  <c r="CY37" i="31" s="1"/>
  <c r="CJ37" i="22"/>
  <c r="CJ37" i="31" s="1"/>
  <c r="DQ73" i="22"/>
  <c r="DQ73" i="31" s="1"/>
  <c r="DB73" i="22"/>
  <c r="DB73" i="31" s="1"/>
  <c r="CM73" i="22"/>
  <c r="CM73" i="31" s="1"/>
  <c r="DQ21" i="22"/>
  <c r="DQ21" i="31" s="1"/>
  <c r="DB21" i="22"/>
  <c r="DB21" i="31" s="1"/>
  <c r="CM21" i="22"/>
  <c r="CM21" i="31" s="1"/>
  <c r="DQ70" i="22"/>
  <c r="DQ70" i="31" s="1"/>
  <c r="DB70" i="22"/>
  <c r="DB70" i="31" s="1"/>
  <c r="CM70" i="22"/>
  <c r="CM70" i="31" s="1"/>
  <c r="DQ31" i="22"/>
  <c r="DQ31" i="31" s="1"/>
  <c r="DB31" i="22"/>
  <c r="DB31" i="31" s="1"/>
  <c r="CM31" i="22"/>
  <c r="CM31" i="31" s="1"/>
  <c r="DQ56" i="22"/>
  <c r="DQ56" i="31" s="1"/>
  <c r="DB56" i="22"/>
  <c r="DB56" i="31" s="1"/>
  <c r="CM56" i="22"/>
  <c r="CM56" i="31" s="1"/>
  <c r="DQ45" i="22"/>
  <c r="DQ45" i="31" s="1"/>
  <c r="DB45" i="22"/>
  <c r="DB45" i="31" s="1"/>
  <c r="CM45" i="22"/>
  <c r="CM45" i="31" s="1"/>
  <c r="DQ32" i="22"/>
  <c r="DQ32" i="31" s="1"/>
  <c r="DB32" i="22"/>
  <c r="DB32" i="31" s="1"/>
  <c r="CM32" i="22"/>
  <c r="CM32" i="31" s="1"/>
  <c r="DM56" i="22"/>
  <c r="DM56" i="31" s="1"/>
  <c r="CX56" i="22"/>
  <c r="CX56" i="31" s="1"/>
  <c r="CI56" i="22"/>
  <c r="CI56" i="31" s="1"/>
  <c r="DM42" i="22"/>
  <c r="DM42" i="31" s="1"/>
  <c r="CX42" i="22"/>
  <c r="CX42" i="31" s="1"/>
  <c r="CI42" i="22"/>
  <c r="CI42" i="31" s="1"/>
  <c r="DM23" i="22"/>
  <c r="DM23" i="31" s="1"/>
  <c r="CX23" i="22"/>
  <c r="CX23" i="31" s="1"/>
  <c r="CI23" i="22"/>
  <c r="CI23" i="31" s="1"/>
  <c r="DM34" i="22"/>
  <c r="DM34" i="31" s="1"/>
  <c r="CX34" i="22"/>
  <c r="CX34" i="31" s="1"/>
  <c r="CI34" i="22"/>
  <c r="CI34" i="31" s="1"/>
  <c r="DM59" i="22"/>
  <c r="DM59" i="31" s="1"/>
  <c r="CX59" i="22"/>
  <c r="CX59" i="31" s="1"/>
  <c r="CI59" i="22"/>
  <c r="CI59" i="31" s="1"/>
  <c r="DM72" i="22"/>
  <c r="DM72" i="31" s="1"/>
  <c r="CX72" i="22"/>
  <c r="CX72" i="31" s="1"/>
  <c r="CI72" i="22"/>
  <c r="CI72" i="31" s="1"/>
  <c r="DK70" i="22"/>
  <c r="DK70" i="31" s="1"/>
  <c r="CV70" i="22"/>
  <c r="CV70" i="31" s="1"/>
  <c r="CG70" i="22"/>
  <c r="CG70" i="31" s="1"/>
  <c r="CV53" i="22"/>
  <c r="CV53" i="31" s="1"/>
  <c r="DK53" i="22"/>
  <c r="DK53" i="31" s="1"/>
  <c r="CG53" i="22"/>
  <c r="CG53" i="31" s="1"/>
  <c r="CV52" i="22"/>
  <c r="CV52" i="31" s="1"/>
  <c r="DK52" i="22"/>
  <c r="DK52" i="31" s="1"/>
  <c r="CG52" i="22"/>
  <c r="CG52" i="31" s="1"/>
  <c r="CV21" i="22"/>
  <c r="CV21" i="31" s="1"/>
  <c r="DK21" i="22"/>
  <c r="DK21" i="31" s="1"/>
  <c r="CG21" i="22"/>
  <c r="CG21" i="31" s="1"/>
  <c r="DK19" i="22"/>
  <c r="DK19" i="31" s="1"/>
  <c r="CV19" i="22"/>
  <c r="CV19" i="31" s="1"/>
  <c r="CG19" i="22"/>
  <c r="CG19" i="31" s="1"/>
  <c r="DK65" i="22"/>
  <c r="DK65" i="31" s="1"/>
  <c r="CV65" i="22"/>
  <c r="CV65" i="31" s="1"/>
  <c r="CG65" i="22"/>
  <c r="CG65" i="31" s="1"/>
  <c r="DK72" i="22"/>
  <c r="DK72" i="31" s="1"/>
  <c r="CV72" i="22"/>
  <c r="CV72" i="31" s="1"/>
  <c r="CG72" i="22"/>
  <c r="CG72" i="31" s="1"/>
  <c r="DP33" i="22"/>
  <c r="DP33" i="31" s="1"/>
  <c r="DA33" i="22"/>
  <c r="DA33" i="31" s="1"/>
  <c r="CL33" i="22"/>
  <c r="CL33" i="31" s="1"/>
  <c r="DP19" i="22"/>
  <c r="DP19" i="31" s="1"/>
  <c r="DA19" i="22"/>
  <c r="DA19" i="31" s="1"/>
  <c r="CL19" i="22"/>
  <c r="CL19" i="31" s="1"/>
  <c r="DP22" i="22"/>
  <c r="DP22" i="31" s="1"/>
  <c r="DA22" i="22"/>
  <c r="DA22" i="31" s="1"/>
  <c r="CL22" i="22"/>
  <c r="CL22" i="31" s="1"/>
  <c r="DP18" i="22"/>
  <c r="DP18" i="31" s="1"/>
  <c r="DA18" i="22"/>
  <c r="DA18" i="31" s="1"/>
  <c r="CL18" i="22"/>
  <c r="CL18" i="31" s="1"/>
  <c r="DP29" i="22"/>
  <c r="DP29" i="31" s="1"/>
  <c r="DA29" i="22"/>
  <c r="DA29" i="31" s="1"/>
  <c r="CL29" i="22"/>
  <c r="CL29" i="31" s="1"/>
  <c r="DP79" i="22"/>
  <c r="DP79" i="31" s="1"/>
  <c r="DA79" i="22"/>
  <c r="DA79" i="31" s="1"/>
  <c r="CL79" i="22"/>
  <c r="CL79" i="31" s="1"/>
  <c r="DA68" i="22"/>
  <c r="DA68" i="31" s="1"/>
  <c r="DP68" i="22"/>
  <c r="DP68" i="31" s="1"/>
  <c r="CL68" i="22"/>
  <c r="CL68" i="31" s="1"/>
  <c r="DR26" i="22"/>
  <c r="DR26" i="31" s="1"/>
  <c r="DC26" i="22"/>
  <c r="DC26" i="31" s="1"/>
  <c r="CN26" i="22"/>
  <c r="CN26" i="31" s="1"/>
  <c r="DR49" i="22"/>
  <c r="DR49" i="31" s="1"/>
  <c r="DC49" i="22"/>
  <c r="DC49" i="31" s="1"/>
  <c r="CN49" i="22"/>
  <c r="CN49" i="31" s="1"/>
  <c r="DR17" i="22"/>
  <c r="DR17" i="31" s="1"/>
  <c r="DC17" i="22"/>
  <c r="DC17" i="31" s="1"/>
  <c r="CN17" i="22"/>
  <c r="CN17" i="31" s="1"/>
  <c r="DR23" i="22"/>
  <c r="DR23" i="31" s="1"/>
  <c r="DC23" i="22"/>
  <c r="DC23" i="31" s="1"/>
  <c r="CN23" i="22"/>
  <c r="CN23" i="31" s="1"/>
  <c r="DR70" i="22"/>
  <c r="DR70" i="31" s="1"/>
  <c r="DC70" i="22"/>
  <c r="DC70" i="31" s="1"/>
  <c r="CN70" i="22"/>
  <c r="CN70" i="31" s="1"/>
  <c r="DR47" i="22"/>
  <c r="DR47" i="31" s="1"/>
  <c r="DC47" i="22"/>
  <c r="DC47" i="31" s="1"/>
  <c r="CN47" i="22"/>
  <c r="CN47" i="31" s="1"/>
  <c r="DO36" i="22"/>
  <c r="DO36" i="31" s="1"/>
  <c r="CZ36" i="22"/>
  <c r="CZ36" i="31" s="1"/>
  <c r="CK36" i="22"/>
  <c r="CK36" i="31" s="1"/>
  <c r="DO66" i="22"/>
  <c r="DO66" i="31" s="1"/>
  <c r="CZ66" i="22"/>
  <c r="CZ66" i="31" s="1"/>
  <c r="CK66" i="22"/>
  <c r="CK66" i="31" s="1"/>
  <c r="DO12" i="22"/>
  <c r="DO12" i="31" s="1"/>
  <c r="CZ12" i="22"/>
  <c r="CZ12" i="31" s="1"/>
  <c r="CK12" i="22"/>
  <c r="CK12" i="31" s="1"/>
  <c r="DO53" i="22"/>
  <c r="DO53" i="31" s="1"/>
  <c r="CZ53" i="22"/>
  <c r="CZ53" i="31" s="1"/>
  <c r="CK53" i="22"/>
  <c r="CK53" i="31" s="1"/>
  <c r="DO39" i="22"/>
  <c r="DO39" i="31" s="1"/>
  <c r="CZ39" i="22"/>
  <c r="CZ39" i="31" s="1"/>
  <c r="CK39" i="22"/>
  <c r="CK39" i="31" s="1"/>
  <c r="DO64" i="22"/>
  <c r="DO64" i="31" s="1"/>
  <c r="CZ64" i="22"/>
  <c r="CZ64" i="31" s="1"/>
  <c r="CK64" i="22"/>
  <c r="CK64" i="31" s="1"/>
  <c r="DO14" i="22"/>
  <c r="DO14" i="31" s="1"/>
  <c r="CZ14" i="22"/>
  <c r="CZ14" i="31" s="1"/>
  <c r="CK14" i="22"/>
  <c r="CK14" i="31" s="1"/>
  <c r="DO40" i="22"/>
  <c r="DO40" i="31" s="1"/>
  <c r="CZ40" i="22"/>
  <c r="CZ40" i="31" s="1"/>
  <c r="CK40" i="22"/>
  <c r="CK40" i="31" s="1"/>
  <c r="DN18" i="22"/>
  <c r="DN18" i="31" s="1"/>
  <c r="CY18" i="22"/>
  <c r="CY18" i="31" s="1"/>
  <c r="CJ18" i="22"/>
  <c r="CJ18" i="31" s="1"/>
  <c r="DN30" i="22"/>
  <c r="DN30" i="31" s="1"/>
  <c r="CY30" i="22"/>
  <c r="CY30" i="31" s="1"/>
  <c r="CJ30" i="22"/>
  <c r="CJ30" i="31" s="1"/>
  <c r="DN61" i="22"/>
  <c r="DN61" i="31" s="1"/>
  <c r="CY61" i="22"/>
  <c r="CY61" i="31" s="1"/>
  <c r="CJ61" i="22"/>
  <c r="CJ61" i="31" s="1"/>
  <c r="DN45" i="22"/>
  <c r="DN45" i="31" s="1"/>
  <c r="CY45" i="22"/>
  <c r="CY45" i="31" s="1"/>
  <c r="CJ45" i="22"/>
  <c r="CJ45" i="31" s="1"/>
  <c r="DN67" i="22"/>
  <c r="DN67" i="31" s="1"/>
  <c r="CY67" i="22"/>
  <c r="CY67" i="31" s="1"/>
  <c r="CJ67" i="22"/>
  <c r="CJ67" i="31" s="1"/>
  <c r="DQ35" i="22"/>
  <c r="DQ35" i="31" s="1"/>
  <c r="DB35" i="22"/>
  <c r="DB35" i="31" s="1"/>
  <c r="CM35" i="22"/>
  <c r="CM35" i="31" s="1"/>
  <c r="DQ67" i="22"/>
  <c r="DQ67" i="31" s="1"/>
  <c r="DB67" i="22"/>
  <c r="DB67" i="31" s="1"/>
  <c r="CM67" i="22"/>
  <c r="CM67" i="31" s="1"/>
  <c r="DQ58" i="22"/>
  <c r="DQ58" i="31" s="1"/>
  <c r="DB58" i="22"/>
  <c r="DB58" i="31" s="1"/>
  <c r="CM58" i="22"/>
  <c r="CM58" i="31" s="1"/>
  <c r="DQ40" i="22"/>
  <c r="DQ40" i="31" s="1"/>
  <c r="DB40" i="22"/>
  <c r="DB40" i="31" s="1"/>
  <c r="CM40" i="22"/>
  <c r="CM40" i="31" s="1"/>
  <c r="DQ52" i="22"/>
  <c r="DQ52" i="31" s="1"/>
  <c r="DB52" i="22"/>
  <c r="DB52" i="31" s="1"/>
  <c r="CM52" i="22"/>
  <c r="CM52" i="31" s="1"/>
  <c r="DQ16" i="22"/>
  <c r="DQ16" i="31" s="1"/>
  <c r="DB16" i="22"/>
  <c r="DB16" i="31" s="1"/>
  <c r="CM16" i="22"/>
  <c r="CM16" i="31" s="1"/>
  <c r="DQ46" i="22"/>
  <c r="DQ46" i="31" s="1"/>
  <c r="DB46" i="22"/>
  <c r="DB46" i="31" s="1"/>
  <c r="CM46" i="22"/>
  <c r="CM46" i="31" s="1"/>
  <c r="DQ34" i="22"/>
  <c r="DQ34" i="31" s="1"/>
  <c r="DB34" i="22"/>
  <c r="DB34" i="31" s="1"/>
  <c r="CM34" i="22"/>
  <c r="CM34" i="31" s="1"/>
  <c r="DQ22" i="22"/>
  <c r="DQ22" i="31" s="1"/>
  <c r="DB22" i="22"/>
  <c r="DB22" i="31" s="1"/>
  <c r="CM22" i="22"/>
  <c r="CM22" i="31" s="1"/>
  <c r="DM76" i="22"/>
  <c r="DM76" i="31" s="1"/>
  <c r="CX76" i="22"/>
  <c r="CX76" i="31" s="1"/>
  <c r="CI76" i="22"/>
  <c r="CI76" i="31" s="1"/>
  <c r="DM63" i="22"/>
  <c r="DM63" i="31" s="1"/>
  <c r="CX63" i="22"/>
  <c r="CX63" i="31" s="1"/>
  <c r="CI63" i="22"/>
  <c r="CI63" i="31" s="1"/>
  <c r="DM68" i="22"/>
  <c r="DM68" i="31" s="1"/>
  <c r="CX68" i="22"/>
  <c r="CX68" i="31" s="1"/>
  <c r="CI68" i="22"/>
  <c r="CI68" i="31" s="1"/>
  <c r="DM31" i="22"/>
  <c r="DM31" i="31" s="1"/>
  <c r="CX31" i="22"/>
  <c r="CX31" i="31" s="1"/>
  <c r="CI31" i="22"/>
  <c r="CI31" i="31" s="1"/>
  <c r="DM17" i="22"/>
  <c r="DM17" i="31" s="1"/>
  <c r="CX17" i="22"/>
  <c r="CX17" i="31" s="1"/>
  <c r="CI17" i="22"/>
  <c r="CI17" i="31" s="1"/>
  <c r="DM39" i="22"/>
  <c r="DM39" i="31" s="1"/>
  <c r="CX39" i="22"/>
  <c r="CX39" i="31" s="1"/>
  <c r="CI39" i="22"/>
  <c r="CI39" i="31" s="1"/>
  <c r="CV44" i="22"/>
  <c r="CV44" i="31" s="1"/>
  <c r="DK44" i="22"/>
  <c r="DK44" i="31" s="1"/>
  <c r="CG44" i="22"/>
  <c r="CG44" i="31" s="1"/>
  <c r="DK57" i="22"/>
  <c r="DK57" i="31" s="1"/>
  <c r="CV57" i="22"/>
  <c r="CV57" i="31" s="1"/>
  <c r="CG57" i="22"/>
  <c r="CG57" i="31" s="1"/>
  <c r="DP71" i="22"/>
  <c r="DP71" i="31" s="1"/>
  <c r="DA71" i="22"/>
  <c r="DA71" i="31" s="1"/>
  <c r="CL71" i="22"/>
  <c r="CL71" i="31" s="1"/>
  <c r="DP56" i="22"/>
  <c r="DP56" i="31" s="1"/>
  <c r="DA56" i="22"/>
  <c r="DA56" i="31" s="1"/>
  <c r="CL56" i="22"/>
  <c r="CL56" i="31" s="1"/>
  <c r="DR32" i="22"/>
  <c r="DR32" i="31" s="1"/>
  <c r="DC32" i="22"/>
  <c r="DC32" i="31" s="1"/>
  <c r="CN32" i="22"/>
  <c r="CN32" i="31" s="1"/>
  <c r="DR38" i="22"/>
  <c r="DR38" i="31" s="1"/>
  <c r="DC38" i="22"/>
  <c r="DC38" i="31" s="1"/>
  <c r="CN38" i="22"/>
  <c r="CN38" i="31" s="1"/>
  <c r="DO57" i="22"/>
  <c r="DO57" i="31" s="1"/>
  <c r="CZ57" i="22"/>
  <c r="CZ57" i="31" s="1"/>
  <c r="CK57" i="22"/>
  <c r="CK57" i="31" s="1"/>
  <c r="DO55" i="22"/>
  <c r="DO55" i="31" s="1"/>
  <c r="CZ55" i="22"/>
  <c r="CZ55" i="31" s="1"/>
  <c r="CK55" i="22"/>
  <c r="CK55" i="31" s="1"/>
  <c r="DO35" i="22"/>
  <c r="DO35" i="31" s="1"/>
  <c r="CZ35" i="22"/>
  <c r="CZ35" i="31" s="1"/>
  <c r="CK35" i="22"/>
  <c r="CK35" i="31" s="1"/>
  <c r="DO24" i="22"/>
  <c r="DO24" i="31" s="1"/>
  <c r="CZ24" i="22"/>
  <c r="CZ24" i="31" s="1"/>
  <c r="CK24" i="22"/>
  <c r="CK24" i="31" s="1"/>
  <c r="DO45" i="22"/>
  <c r="DO45" i="31" s="1"/>
  <c r="CZ45" i="22"/>
  <c r="CZ45" i="31" s="1"/>
  <c r="CK45" i="22"/>
  <c r="CK45" i="31" s="1"/>
  <c r="DN66" i="22"/>
  <c r="DN66" i="31" s="1"/>
  <c r="CY66" i="22"/>
  <c r="CY66" i="31" s="1"/>
  <c r="CJ66" i="22"/>
  <c r="CJ66" i="31" s="1"/>
  <c r="DN14" i="22"/>
  <c r="DN14" i="31" s="1"/>
  <c r="CY14" i="22"/>
  <c r="CY14" i="31" s="1"/>
  <c r="CJ14" i="22"/>
  <c r="CJ14" i="31" s="1"/>
  <c r="DN49" i="22"/>
  <c r="DN49" i="31" s="1"/>
  <c r="CY49" i="22"/>
  <c r="CY49" i="31" s="1"/>
  <c r="CJ49" i="22"/>
  <c r="CJ49" i="31" s="1"/>
  <c r="DN53" i="22"/>
  <c r="DN53" i="31" s="1"/>
  <c r="CY53" i="22"/>
  <c r="CY53" i="31" s="1"/>
  <c r="CJ53" i="22"/>
  <c r="CJ53" i="31" s="1"/>
  <c r="DN76" i="22"/>
  <c r="DN76" i="31" s="1"/>
  <c r="CY76" i="22"/>
  <c r="CY76" i="31" s="1"/>
  <c r="CJ76" i="22"/>
  <c r="CJ76" i="31" s="1"/>
  <c r="DN12" i="22"/>
  <c r="DN12" i="31" s="1"/>
  <c r="CY12" i="22"/>
  <c r="CY12" i="31" s="1"/>
  <c r="CJ12" i="22"/>
  <c r="CJ12" i="31" s="1"/>
  <c r="DQ59" i="22"/>
  <c r="DQ59" i="31" s="1"/>
  <c r="DB59" i="22"/>
  <c r="DB59" i="31" s="1"/>
  <c r="CM59" i="22"/>
  <c r="CM59" i="31" s="1"/>
  <c r="DQ37" i="22"/>
  <c r="DQ37" i="31" s="1"/>
  <c r="DB37" i="22"/>
  <c r="DB37" i="31" s="1"/>
  <c r="CM37" i="22"/>
  <c r="CM37" i="31" s="1"/>
  <c r="DQ63" i="22"/>
  <c r="DQ63" i="31" s="1"/>
  <c r="DB63" i="22"/>
  <c r="DB63" i="31" s="1"/>
  <c r="CM63" i="22"/>
  <c r="CM63" i="31" s="1"/>
  <c r="DQ36" i="22"/>
  <c r="DQ36" i="31" s="1"/>
  <c r="DB36" i="22"/>
  <c r="DB36" i="31" s="1"/>
  <c r="CM36" i="22"/>
  <c r="CM36" i="31" s="1"/>
  <c r="DQ12" i="22"/>
  <c r="DQ12" i="31" s="1"/>
  <c r="DB12" i="22"/>
  <c r="DB12" i="31" s="1"/>
  <c r="CM12" i="22"/>
  <c r="CM12" i="31" s="1"/>
  <c r="DM51" i="22"/>
  <c r="DM51" i="31" s="1"/>
  <c r="CX51" i="22"/>
  <c r="CX51" i="31" s="1"/>
  <c r="CI51" i="22"/>
  <c r="CI51" i="31" s="1"/>
  <c r="DM22" i="22"/>
  <c r="DM22" i="31" s="1"/>
  <c r="CX22" i="22"/>
  <c r="CX22" i="31" s="1"/>
  <c r="CI22" i="22"/>
  <c r="CI22" i="31" s="1"/>
  <c r="DM10" i="22"/>
  <c r="DM10" i="31" s="1"/>
  <c r="CX10" i="22"/>
  <c r="CX10" i="31" s="1"/>
  <c r="CI10" i="22"/>
  <c r="CI10" i="31" s="1"/>
  <c r="DM54" i="22"/>
  <c r="DM54" i="31" s="1"/>
  <c r="CX54" i="22"/>
  <c r="CX54" i="31" s="1"/>
  <c r="CI54" i="22"/>
  <c r="CI54" i="31" s="1"/>
  <c r="DM69" i="22"/>
  <c r="DM69" i="31" s="1"/>
  <c r="CX69" i="22"/>
  <c r="CX69" i="31" s="1"/>
  <c r="CI69" i="22"/>
  <c r="CI69" i="31" s="1"/>
  <c r="DM14" i="22"/>
  <c r="DM14" i="31" s="1"/>
  <c r="CX14" i="22"/>
  <c r="CX14" i="31" s="1"/>
  <c r="CI14" i="22"/>
  <c r="CI14" i="31" s="1"/>
  <c r="DK71" i="22"/>
  <c r="DK71" i="31" s="1"/>
  <c r="CV71" i="22"/>
  <c r="CV71" i="31" s="1"/>
  <c r="CG71" i="22"/>
  <c r="CG71" i="31" s="1"/>
  <c r="CV37" i="22"/>
  <c r="CV37" i="31" s="1"/>
  <c r="DK37" i="22"/>
  <c r="DK37" i="31" s="1"/>
  <c r="CG37" i="22"/>
  <c r="CG37" i="31" s="1"/>
  <c r="CV36" i="22"/>
  <c r="CV36" i="31" s="1"/>
  <c r="DK36" i="22"/>
  <c r="DK36" i="31" s="1"/>
  <c r="CG36" i="22"/>
  <c r="CG36" i="31" s="1"/>
  <c r="DK67" i="22"/>
  <c r="DK67" i="31" s="1"/>
  <c r="CV67" i="22"/>
  <c r="CV67" i="31" s="1"/>
  <c r="CG67" i="22"/>
  <c r="CG67" i="31" s="1"/>
  <c r="DK31" i="22"/>
  <c r="DK31" i="31" s="1"/>
  <c r="CV31" i="22"/>
  <c r="CV31" i="31" s="1"/>
  <c r="CG31" i="22"/>
  <c r="CG31" i="31" s="1"/>
  <c r="DK26" i="22"/>
  <c r="DK26" i="31" s="1"/>
  <c r="CV26" i="22"/>
  <c r="CV26" i="31" s="1"/>
  <c r="CG26" i="22"/>
  <c r="CG26" i="31" s="1"/>
  <c r="DK49" i="22"/>
  <c r="DK49" i="31" s="1"/>
  <c r="CV49" i="22"/>
  <c r="CV49" i="31" s="1"/>
  <c r="CG49" i="22"/>
  <c r="CG49" i="31" s="1"/>
  <c r="DK56" i="22"/>
  <c r="DK56" i="31" s="1"/>
  <c r="CV56" i="22"/>
  <c r="CV56" i="31" s="1"/>
  <c r="CG56" i="22"/>
  <c r="CG56" i="31" s="1"/>
  <c r="DP41" i="22"/>
  <c r="DP41" i="31" s="1"/>
  <c r="DA41" i="22"/>
  <c r="DA41" i="31" s="1"/>
  <c r="CL41" i="22"/>
  <c r="CL41" i="31" s="1"/>
  <c r="DP73" i="22"/>
  <c r="DP73" i="31" s="1"/>
  <c r="DA73" i="22"/>
  <c r="DA73" i="31" s="1"/>
  <c r="CL73" i="22"/>
  <c r="CL73" i="31" s="1"/>
  <c r="DP39" i="22"/>
  <c r="DP39" i="31" s="1"/>
  <c r="DA39" i="22"/>
  <c r="DA39" i="31" s="1"/>
  <c r="CL39" i="22"/>
  <c r="CL39" i="31" s="1"/>
  <c r="DP21" i="22"/>
  <c r="DP21" i="31" s="1"/>
  <c r="DA21" i="22"/>
  <c r="DA21" i="31" s="1"/>
  <c r="CL21" i="22"/>
  <c r="CL21" i="31" s="1"/>
  <c r="DP32" i="22"/>
  <c r="DP32" i="31" s="1"/>
  <c r="DA32" i="22"/>
  <c r="DA32" i="31" s="1"/>
  <c r="CL32" i="22"/>
  <c r="CL32" i="31" s="1"/>
  <c r="DP45" i="22"/>
  <c r="DP45" i="31" s="1"/>
  <c r="DA45" i="22"/>
  <c r="DA45" i="31" s="1"/>
  <c r="CL45" i="22"/>
  <c r="CL45" i="31" s="1"/>
  <c r="DP70" i="22"/>
  <c r="DP70" i="31" s="1"/>
  <c r="DA70" i="22"/>
  <c r="DA70" i="31" s="1"/>
  <c r="CL70" i="22"/>
  <c r="CL70" i="31" s="1"/>
  <c r="DP58" i="22"/>
  <c r="DP58" i="31" s="1"/>
  <c r="DA58" i="22"/>
  <c r="DA58" i="31" s="1"/>
  <c r="CL58" i="22"/>
  <c r="CL58" i="31" s="1"/>
  <c r="DP46" i="22"/>
  <c r="DP46" i="31" s="1"/>
  <c r="DA46" i="22"/>
  <c r="DA46" i="31" s="1"/>
  <c r="CL46" i="22"/>
  <c r="CL46" i="31" s="1"/>
  <c r="DR42" i="22"/>
  <c r="DR42" i="31" s="1"/>
  <c r="DC42" i="22"/>
  <c r="DC42" i="31" s="1"/>
  <c r="CN42" i="22"/>
  <c r="CN42" i="31" s="1"/>
  <c r="DR40" i="22"/>
  <c r="DR40" i="31" s="1"/>
  <c r="DC40" i="22"/>
  <c r="DC40" i="31" s="1"/>
  <c r="CN40" i="22"/>
  <c r="CN40" i="31" s="1"/>
  <c r="DR35" i="22"/>
  <c r="DR35" i="31" s="1"/>
  <c r="DC35" i="22"/>
  <c r="DC35" i="31" s="1"/>
  <c r="CN35" i="22"/>
  <c r="CN35" i="31" s="1"/>
  <c r="DR16" i="22"/>
  <c r="DR16" i="31" s="1"/>
  <c r="DC16" i="22"/>
  <c r="DC16" i="31" s="1"/>
  <c r="CN16" i="22"/>
  <c r="CN16" i="31" s="1"/>
  <c r="DR41" i="22"/>
  <c r="DR41" i="31" s="1"/>
  <c r="DC41" i="22"/>
  <c r="DC41" i="31" s="1"/>
  <c r="CN41" i="22"/>
  <c r="CN41" i="31" s="1"/>
  <c r="DR30" i="22"/>
  <c r="DR30" i="31" s="1"/>
  <c r="DC30" i="22"/>
  <c r="DC30" i="31" s="1"/>
  <c r="CN30" i="22"/>
  <c r="CN30" i="31" s="1"/>
  <c r="DR29" i="22"/>
  <c r="DR29" i="31" s="1"/>
  <c r="DC29" i="22"/>
  <c r="DC29" i="31" s="1"/>
  <c r="CN29" i="22"/>
  <c r="CN29" i="31" s="1"/>
  <c r="DR28" i="22"/>
  <c r="DR28" i="31" s="1"/>
  <c r="DC28" i="22"/>
  <c r="DC28" i="31" s="1"/>
  <c r="CN28" i="22"/>
  <c r="CN28" i="31" s="1"/>
  <c r="DO50" i="22"/>
  <c r="DO50" i="31" s="1"/>
  <c r="CZ50" i="22"/>
  <c r="CZ50" i="31" s="1"/>
  <c r="CK50" i="22"/>
  <c r="CK50" i="31" s="1"/>
  <c r="DO17" i="22"/>
  <c r="DO17" i="31" s="1"/>
  <c r="CZ17" i="22"/>
  <c r="CZ17" i="31" s="1"/>
  <c r="CK17" i="22"/>
  <c r="CK17" i="31" s="1"/>
  <c r="DO33" i="22"/>
  <c r="DO33" i="31" s="1"/>
  <c r="CZ33" i="22"/>
  <c r="CZ33" i="31" s="1"/>
  <c r="CK33" i="22"/>
  <c r="CK33" i="31" s="1"/>
  <c r="DO51" i="22"/>
  <c r="DO51" i="31" s="1"/>
  <c r="CZ51" i="22"/>
  <c r="CZ51" i="31" s="1"/>
  <c r="CK51" i="22"/>
  <c r="CK51" i="31" s="1"/>
  <c r="DO15" i="22"/>
  <c r="DO15" i="31" s="1"/>
  <c r="CZ15" i="22"/>
  <c r="CZ15" i="31" s="1"/>
  <c r="CK15" i="22"/>
  <c r="CK15" i="31" s="1"/>
  <c r="CZ79" i="22"/>
  <c r="CZ79" i="31" s="1"/>
  <c r="DO79" i="22"/>
  <c r="DO79" i="31" s="1"/>
  <c r="CK79" i="22"/>
  <c r="CK79" i="31" s="1"/>
  <c r="DO62" i="22"/>
  <c r="DO62" i="31" s="1"/>
  <c r="CZ62" i="22"/>
  <c r="CZ62" i="31" s="1"/>
  <c r="CK62" i="22"/>
  <c r="CK62" i="31" s="1"/>
  <c r="DO71" i="22"/>
  <c r="DO71" i="31" s="1"/>
  <c r="CZ71" i="22"/>
  <c r="CZ71" i="31" s="1"/>
  <c r="CK71" i="22"/>
  <c r="CK71" i="31" s="1"/>
  <c r="DO31" i="22"/>
  <c r="DO31" i="31" s="1"/>
  <c r="CZ31" i="22"/>
  <c r="CZ31" i="31" s="1"/>
  <c r="CK31" i="22"/>
  <c r="CK31" i="31" s="1"/>
  <c r="DN62" i="22"/>
  <c r="DN62" i="31" s="1"/>
  <c r="CY62" i="22"/>
  <c r="CY62" i="31" s="1"/>
  <c r="CJ62" i="22"/>
  <c r="CJ62" i="31" s="1"/>
  <c r="DN78" i="22"/>
  <c r="DN78" i="31" s="1"/>
  <c r="CY78" i="22"/>
  <c r="CY78" i="31" s="1"/>
  <c r="CJ78" i="22"/>
  <c r="CJ78" i="31" s="1"/>
  <c r="DN42" i="22"/>
  <c r="DN42" i="31" s="1"/>
  <c r="CY42" i="22"/>
  <c r="CY42" i="31" s="1"/>
  <c r="CJ42" i="22"/>
  <c r="CJ42" i="31" s="1"/>
  <c r="DN59" i="22"/>
  <c r="DN59" i="31" s="1"/>
  <c r="CY59" i="22"/>
  <c r="CY59" i="31" s="1"/>
  <c r="CJ59" i="22"/>
  <c r="CJ59" i="31" s="1"/>
  <c r="DN15" i="22"/>
  <c r="DN15" i="31" s="1"/>
  <c r="CY15" i="22"/>
  <c r="CY15" i="31" s="1"/>
  <c r="CJ15" i="22"/>
  <c r="CJ15" i="31" s="1"/>
  <c r="DN16" i="22"/>
  <c r="DN16" i="31" s="1"/>
  <c r="CY16" i="22"/>
  <c r="CY16" i="31" s="1"/>
  <c r="CJ16" i="22"/>
  <c r="CJ16" i="31" s="1"/>
  <c r="DN39" i="22"/>
  <c r="DN39" i="31" s="1"/>
  <c r="CY39" i="22"/>
  <c r="CY39" i="31" s="1"/>
  <c r="CJ39" i="22"/>
  <c r="CJ39" i="31" s="1"/>
  <c r="CY63" i="22"/>
  <c r="CY63" i="31" s="1"/>
  <c r="DN63" i="22"/>
  <c r="DN63" i="31" s="1"/>
  <c r="CJ63" i="22"/>
  <c r="CJ63" i="31" s="1"/>
  <c r="DN11" i="22"/>
  <c r="DN11" i="31" s="1"/>
  <c r="CY11" i="22"/>
  <c r="CY11" i="31" s="1"/>
  <c r="CJ11" i="22"/>
  <c r="CJ11" i="31" s="1"/>
  <c r="DQ43" i="22"/>
  <c r="DQ43" i="31" s="1"/>
  <c r="DB43" i="22"/>
  <c r="DB43" i="31" s="1"/>
  <c r="CM43" i="22"/>
  <c r="CM43" i="31" s="1"/>
  <c r="DQ17" i="22"/>
  <c r="DQ17" i="31" s="1"/>
  <c r="DB17" i="22"/>
  <c r="DB17" i="31" s="1"/>
  <c r="CM17" i="22"/>
  <c r="CM17" i="31" s="1"/>
  <c r="DQ74" i="22"/>
  <c r="DQ74" i="31" s="1"/>
  <c r="DB74" i="22"/>
  <c r="DB74" i="31" s="1"/>
  <c r="CM74" i="22"/>
  <c r="CM74" i="31" s="1"/>
  <c r="DQ61" i="22"/>
  <c r="DQ61" i="31" s="1"/>
  <c r="DB61" i="22"/>
  <c r="DB61" i="31" s="1"/>
  <c r="CM61" i="22"/>
  <c r="CM61" i="31" s="1"/>
  <c r="DQ18" i="22"/>
  <c r="DQ18" i="31" s="1"/>
  <c r="DB18" i="22"/>
  <c r="DB18" i="31" s="1"/>
  <c r="CM18" i="22"/>
  <c r="CM18" i="31" s="1"/>
  <c r="DQ48" i="22"/>
  <c r="DQ48" i="31" s="1"/>
  <c r="DB48" i="22"/>
  <c r="DB48" i="31" s="1"/>
  <c r="CM48" i="22"/>
  <c r="CM48" i="31" s="1"/>
  <c r="DQ24" i="22"/>
  <c r="DQ24" i="31" s="1"/>
  <c r="DB24" i="22"/>
  <c r="DB24" i="31" s="1"/>
  <c r="CM24" i="22"/>
  <c r="CM24" i="31" s="1"/>
  <c r="DQ13" i="22"/>
  <c r="DQ13" i="31" s="1"/>
  <c r="DB13" i="22"/>
  <c r="DB13" i="31" s="1"/>
  <c r="CM13" i="22"/>
  <c r="CM13" i="31" s="1"/>
  <c r="DQ9" i="22"/>
  <c r="DQ9" i="31" s="1"/>
  <c r="DB9" i="22"/>
  <c r="DB9" i="31" s="1"/>
  <c r="CM9" i="22"/>
  <c r="CM9" i="31" s="1"/>
  <c r="DM19" i="22"/>
  <c r="DM19" i="31" s="1"/>
  <c r="CX19" i="22"/>
  <c r="CX19" i="31" s="1"/>
  <c r="CI19" i="22"/>
  <c r="CI19" i="31" s="1"/>
  <c r="DM43" i="22"/>
  <c r="DM43" i="31" s="1"/>
  <c r="CX43" i="22"/>
  <c r="CX43" i="31" s="1"/>
  <c r="CI43" i="22"/>
  <c r="CI43" i="31" s="1"/>
  <c r="DM53" i="22"/>
  <c r="DM53" i="31" s="1"/>
  <c r="CX53" i="22"/>
  <c r="CX53" i="31" s="1"/>
  <c r="CI53" i="22"/>
  <c r="CI53" i="31" s="1"/>
  <c r="DM25" i="22"/>
  <c r="DM25" i="31" s="1"/>
  <c r="CX25" i="22"/>
  <c r="CX25" i="31" s="1"/>
  <c r="CI25" i="22"/>
  <c r="CI25" i="31" s="1"/>
  <c r="DM66" i="22"/>
  <c r="DM66" i="31" s="1"/>
  <c r="CX66" i="22"/>
  <c r="CX66" i="31" s="1"/>
  <c r="CI66" i="22"/>
  <c r="CI66" i="31" s="1"/>
  <c r="CX58" i="22"/>
  <c r="CX58" i="31" s="1"/>
  <c r="DM58" i="22"/>
  <c r="DM58" i="31" s="1"/>
  <c r="CI58" i="22"/>
  <c r="CI58" i="31" s="1"/>
  <c r="DM62" i="22"/>
  <c r="DM62" i="31" s="1"/>
  <c r="CX62" i="22"/>
  <c r="CX62" i="31" s="1"/>
  <c r="CI62" i="22"/>
  <c r="CI62" i="31" s="1"/>
  <c r="DM46" i="22"/>
  <c r="DM46" i="31" s="1"/>
  <c r="CX46" i="22"/>
  <c r="CX46" i="31" s="1"/>
  <c r="CI46" i="22"/>
  <c r="CI46" i="31" s="1"/>
  <c r="DM78" i="22"/>
  <c r="DM78" i="31" s="1"/>
  <c r="CX78" i="22"/>
  <c r="CX78" i="31" s="1"/>
  <c r="CI78" i="22"/>
  <c r="CI78" i="31" s="1"/>
  <c r="DK63" i="22"/>
  <c r="DK63" i="31" s="1"/>
  <c r="CV63" i="22"/>
  <c r="CV63" i="31" s="1"/>
  <c r="CG63" i="22"/>
  <c r="CG63" i="31" s="1"/>
  <c r="CV46" i="22"/>
  <c r="CV46" i="31" s="1"/>
  <c r="DK46" i="22"/>
  <c r="DK46" i="31" s="1"/>
  <c r="CG46" i="22"/>
  <c r="CG46" i="31" s="1"/>
  <c r="CV29" i="22"/>
  <c r="CV29" i="31" s="1"/>
  <c r="DK29" i="22"/>
  <c r="DK29" i="31" s="1"/>
  <c r="CG29" i="22"/>
  <c r="CG29" i="31" s="1"/>
  <c r="CV28" i="22"/>
  <c r="CV28" i="31" s="1"/>
  <c r="DK28" i="22"/>
  <c r="DK28" i="31" s="1"/>
  <c r="CG28" i="22"/>
  <c r="CG28" i="31" s="1"/>
  <c r="DK59" i="22"/>
  <c r="DK59" i="31" s="1"/>
  <c r="CV59" i="22"/>
  <c r="CV59" i="31" s="1"/>
  <c r="CG59" i="22"/>
  <c r="CG59" i="31" s="1"/>
  <c r="CV30" i="22"/>
  <c r="CV30" i="31" s="1"/>
  <c r="DK30" i="22"/>
  <c r="DK30" i="31" s="1"/>
  <c r="CG30" i="22"/>
  <c r="CG30" i="31" s="1"/>
  <c r="DK18" i="22"/>
  <c r="DK18" i="31" s="1"/>
  <c r="CV18" i="22"/>
  <c r="CV18" i="31" s="1"/>
  <c r="CG18" i="22"/>
  <c r="CG18" i="31" s="1"/>
  <c r="DK41" i="22"/>
  <c r="DK41" i="31" s="1"/>
  <c r="CV41" i="22"/>
  <c r="CV41" i="31" s="1"/>
  <c r="CG41" i="22"/>
  <c r="CG41" i="31" s="1"/>
  <c r="DK48" i="22"/>
  <c r="DK48" i="31" s="1"/>
  <c r="CV48" i="22"/>
  <c r="CV48" i="31" s="1"/>
  <c r="CG48" i="22"/>
  <c r="CG48" i="31" s="1"/>
  <c r="DP35" i="22"/>
  <c r="DP35" i="31" s="1"/>
  <c r="DA35" i="22"/>
  <c r="DA35" i="31" s="1"/>
  <c r="CL35" i="22"/>
  <c r="CL35" i="31" s="1"/>
  <c r="DP67" i="22"/>
  <c r="DP67" i="31" s="1"/>
  <c r="DA67" i="22"/>
  <c r="DA67" i="31" s="1"/>
  <c r="CL67" i="22"/>
  <c r="CL67" i="31" s="1"/>
  <c r="DP76" i="22"/>
  <c r="DP76" i="31" s="1"/>
  <c r="DA76" i="22"/>
  <c r="DA76" i="31" s="1"/>
  <c r="CL76" i="22"/>
  <c r="CL76" i="31" s="1"/>
  <c r="DP61" i="22"/>
  <c r="DP61" i="31" s="1"/>
  <c r="DA61" i="22"/>
  <c r="DA61" i="31" s="1"/>
  <c r="CL61" i="22"/>
  <c r="CL61" i="31" s="1"/>
  <c r="DP64" i="22"/>
  <c r="DP64" i="31" s="1"/>
  <c r="DA64" i="22"/>
  <c r="DA64" i="31" s="1"/>
  <c r="CL64" i="22"/>
  <c r="CL64" i="31" s="1"/>
  <c r="DP30" i="22"/>
  <c r="DP30" i="31" s="1"/>
  <c r="DA30" i="22"/>
  <c r="DA30" i="31" s="1"/>
  <c r="CL30" i="22"/>
  <c r="CL30" i="31" s="1"/>
  <c r="DP60" i="22"/>
  <c r="DP60" i="31" s="1"/>
  <c r="DA60" i="22"/>
  <c r="DA60" i="31" s="1"/>
  <c r="CL60" i="22"/>
  <c r="CL60" i="31" s="1"/>
  <c r="DP47" i="22"/>
  <c r="DP47" i="31" s="1"/>
  <c r="DA47" i="22"/>
  <c r="DA47" i="31" s="1"/>
  <c r="CL47" i="22"/>
  <c r="CL47" i="31" s="1"/>
  <c r="DP36" i="22"/>
  <c r="DP36" i="31" s="1"/>
  <c r="DA36" i="22"/>
  <c r="DA36" i="31" s="1"/>
  <c r="CL36" i="22"/>
  <c r="CL36" i="31" s="1"/>
  <c r="DR50" i="22"/>
  <c r="DR50" i="31" s="1"/>
  <c r="DC50" i="22"/>
  <c r="DC50" i="31" s="1"/>
  <c r="CN50" i="22"/>
  <c r="CN50" i="31" s="1"/>
  <c r="DR63" i="22"/>
  <c r="DR63" i="31" s="1"/>
  <c r="DC63" i="22"/>
  <c r="DC63" i="31" s="1"/>
  <c r="CN63" i="22"/>
  <c r="CN63" i="31" s="1"/>
  <c r="DR69" i="22"/>
  <c r="DR69" i="31" s="1"/>
  <c r="DC69" i="22"/>
  <c r="DC69" i="31" s="1"/>
  <c r="CN69" i="22"/>
  <c r="CN69" i="31" s="1"/>
  <c r="DR60" i="22"/>
  <c r="DR60" i="31" s="1"/>
  <c r="DC60" i="22"/>
  <c r="DC60" i="31" s="1"/>
  <c r="CN60" i="22"/>
  <c r="CN60" i="31" s="1"/>
  <c r="DR71" i="22"/>
  <c r="DR71" i="31" s="1"/>
  <c r="DC71" i="22"/>
  <c r="DC71" i="31" s="1"/>
  <c r="CN71" i="22"/>
  <c r="CN71" i="31" s="1"/>
  <c r="DR25" i="22"/>
  <c r="DR25" i="31" s="1"/>
  <c r="DC25" i="22"/>
  <c r="DC25" i="31" s="1"/>
  <c r="CN25" i="22"/>
  <c r="CN25" i="31" s="1"/>
  <c r="DR21" i="22"/>
  <c r="DR21" i="31" s="1"/>
  <c r="DC21" i="22"/>
  <c r="DC21" i="31" s="1"/>
  <c r="CN21" i="22"/>
  <c r="CN21" i="31" s="1"/>
  <c r="DR20" i="22"/>
  <c r="DR20" i="31" s="1"/>
  <c r="DC20" i="22"/>
  <c r="DC20" i="31" s="1"/>
  <c r="CN20" i="22"/>
  <c r="CN20" i="31" s="1"/>
  <c r="DR19" i="22"/>
  <c r="DR19" i="31" s="1"/>
  <c r="DC19" i="22"/>
  <c r="DC19" i="31" s="1"/>
  <c r="CN19" i="22"/>
  <c r="CN19" i="31" s="1"/>
  <c r="DO44" i="22"/>
  <c r="DO44" i="31" s="1"/>
  <c r="CZ44" i="22"/>
  <c r="CZ44" i="31" s="1"/>
  <c r="CK44" i="22"/>
  <c r="CK44" i="31" s="1"/>
  <c r="DO10" i="22"/>
  <c r="DO10" i="31" s="1"/>
  <c r="CZ10" i="22"/>
  <c r="CZ10" i="31" s="1"/>
  <c r="CK10" i="22"/>
  <c r="CK10" i="31" s="1"/>
  <c r="DO26" i="22"/>
  <c r="DO26" i="31" s="1"/>
  <c r="CZ26" i="22"/>
  <c r="CZ26" i="31" s="1"/>
  <c r="CK26" i="22"/>
  <c r="CK26" i="31" s="1"/>
  <c r="DO75" i="22"/>
  <c r="DO75" i="31" s="1"/>
  <c r="CZ75" i="22"/>
  <c r="CZ75" i="31" s="1"/>
  <c r="CK75" i="22"/>
  <c r="CK75" i="31" s="1"/>
  <c r="DO37" i="22"/>
  <c r="DO37" i="31" s="1"/>
  <c r="CZ37" i="22"/>
  <c r="CZ37" i="31" s="1"/>
  <c r="CK37" i="22"/>
  <c r="CK37" i="31" s="1"/>
  <c r="DO63" i="22"/>
  <c r="DO63" i="31" s="1"/>
  <c r="CZ63" i="22"/>
  <c r="CZ63" i="31" s="1"/>
  <c r="CK63" i="22"/>
  <c r="CK63" i="31" s="1"/>
  <c r="DO43" i="22"/>
  <c r="DO43" i="31" s="1"/>
  <c r="CZ43" i="22"/>
  <c r="CZ43" i="31" s="1"/>
  <c r="CK43" i="22"/>
  <c r="CK43" i="31" s="1"/>
  <c r="DO59" i="22"/>
  <c r="DO59" i="31" s="1"/>
  <c r="CZ59" i="22"/>
  <c r="CZ59" i="31" s="1"/>
  <c r="CK59" i="22"/>
  <c r="CK59" i="31" s="1"/>
  <c r="DO19" i="22"/>
  <c r="DO19" i="31" s="1"/>
  <c r="CZ19" i="22"/>
  <c r="CZ19" i="31" s="1"/>
  <c r="CK19" i="22"/>
  <c r="CK19" i="31" s="1"/>
  <c r="DN17" i="22"/>
  <c r="DN17" i="31" s="1"/>
  <c r="CY17" i="22"/>
  <c r="CY17" i="31" s="1"/>
  <c r="CJ17" i="22"/>
  <c r="CJ17" i="31" s="1"/>
  <c r="DN33" i="22"/>
  <c r="DN33" i="31" s="1"/>
  <c r="CY33" i="22"/>
  <c r="CY33" i="31" s="1"/>
  <c r="CJ33" i="22"/>
  <c r="CJ33" i="31" s="1"/>
  <c r="DN38" i="22"/>
  <c r="DN38" i="31" s="1"/>
  <c r="CY38" i="22"/>
  <c r="CY38" i="31" s="1"/>
  <c r="CJ38" i="22"/>
  <c r="CJ38" i="31" s="1"/>
  <c r="DN19" i="22"/>
  <c r="DN19" i="31" s="1"/>
  <c r="CY19" i="22"/>
  <c r="CY19" i="31" s="1"/>
  <c r="CJ19" i="22"/>
  <c r="CJ19" i="31" s="1"/>
  <c r="DN69" i="22"/>
  <c r="DN69" i="31" s="1"/>
  <c r="CY69" i="22"/>
  <c r="CY69" i="31" s="1"/>
  <c r="CJ69" i="22"/>
  <c r="CJ69" i="31" s="1"/>
  <c r="DN68" i="22"/>
  <c r="DN68" i="31" s="1"/>
  <c r="CY68" i="22"/>
  <c r="CY68" i="31" s="1"/>
  <c r="CJ68" i="22"/>
  <c r="CJ68" i="31" s="1"/>
  <c r="DN23" i="22"/>
  <c r="DN23" i="31" s="1"/>
  <c r="CY23" i="22"/>
  <c r="CY23" i="31" s="1"/>
  <c r="CJ23" i="22"/>
  <c r="CJ23" i="31" s="1"/>
  <c r="DN48" i="22"/>
  <c r="DN48" i="31" s="1"/>
  <c r="CY48" i="22"/>
  <c r="CY48" i="31" s="1"/>
  <c r="CJ48" i="22"/>
  <c r="CJ48" i="31" s="1"/>
  <c r="DN9" i="22"/>
  <c r="DN9" i="31" s="1"/>
  <c r="CY9" i="22"/>
  <c r="CY9" i="31" s="1"/>
  <c r="CJ9" i="22"/>
  <c r="CJ9" i="31" s="1"/>
  <c r="DQ19" i="22"/>
  <c r="DQ19" i="31" s="1"/>
  <c r="DB19" i="22"/>
  <c r="DB19" i="31" s="1"/>
  <c r="CM19" i="22"/>
  <c r="CM19" i="31" s="1"/>
  <c r="DQ11" i="22"/>
  <c r="DQ11" i="31" s="1"/>
  <c r="DB11" i="22"/>
  <c r="DB11" i="31" s="1"/>
  <c r="CM11" i="22"/>
  <c r="CM11" i="31" s="1"/>
  <c r="DQ29" i="22"/>
  <c r="DQ29" i="31" s="1"/>
  <c r="DB29" i="22"/>
  <c r="DB29" i="31" s="1"/>
  <c r="CM29" i="22"/>
  <c r="CM29" i="31" s="1"/>
  <c r="DQ42" i="22"/>
  <c r="DQ42" i="31" s="1"/>
  <c r="DB42" i="22"/>
  <c r="DB42" i="31" s="1"/>
  <c r="CM42" i="22"/>
  <c r="CM42" i="31" s="1"/>
  <c r="DQ53" i="22"/>
  <c r="DQ53" i="31" s="1"/>
  <c r="DB53" i="22"/>
  <c r="DB53" i="31" s="1"/>
  <c r="CM53" i="22"/>
  <c r="CM53" i="31" s="1"/>
  <c r="DQ30" i="22"/>
  <c r="DQ30" i="31" s="1"/>
  <c r="DB30" i="22"/>
  <c r="DB30" i="31" s="1"/>
  <c r="CM30" i="22"/>
  <c r="CM30" i="31" s="1"/>
  <c r="DQ14" i="22"/>
  <c r="DQ14" i="31" s="1"/>
  <c r="DB14" i="22"/>
  <c r="DB14" i="31" s="1"/>
  <c r="CM14" i="22"/>
  <c r="CM14" i="31" s="1"/>
  <c r="DQ76" i="22"/>
  <c r="DQ76" i="31" s="1"/>
  <c r="DB76" i="22"/>
  <c r="DB76" i="31" s="1"/>
  <c r="CM76" i="22"/>
  <c r="CM76" i="31" s="1"/>
  <c r="DM20" i="22"/>
  <c r="DM20" i="31" s="1"/>
  <c r="CX20" i="22"/>
  <c r="CX20" i="31" s="1"/>
  <c r="CI20" i="22"/>
  <c r="CI20" i="31" s="1"/>
  <c r="DM26" i="22"/>
  <c r="DM26" i="31" s="1"/>
  <c r="CX26" i="22"/>
  <c r="CX26" i="31" s="1"/>
  <c r="CI26" i="22"/>
  <c r="CI26" i="31" s="1"/>
  <c r="DM75" i="22"/>
  <c r="DM75" i="31" s="1"/>
  <c r="CX75" i="22"/>
  <c r="CX75" i="31" s="1"/>
  <c r="CI75" i="22"/>
  <c r="CI75" i="31" s="1"/>
  <c r="DM49" i="22"/>
  <c r="DM49" i="31" s="1"/>
  <c r="CX49" i="22"/>
  <c r="CX49" i="31" s="1"/>
  <c r="CI49" i="22"/>
  <c r="CI49" i="31" s="1"/>
  <c r="DM47" i="22"/>
  <c r="DM47" i="31" s="1"/>
  <c r="CX47" i="22"/>
  <c r="CX47" i="31" s="1"/>
  <c r="CI47" i="22"/>
  <c r="CI47" i="31" s="1"/>
  <c r="DM64" i="22"/>
  <c r="DM64" i="31" s="1"/>
  <c r="CX64" i="22"/>
  <c r="CX64" i="31" s="1"/>
  <c r="CI64" i="22"/>
  <c r="CI64" i="31" s="1"/>
  <c r="DM48" i="22"/>
  <c r="DM48" i="31" s="1"/>
  <c r="CX48" i="22"/>
  <c r="CX48" i="31" s="1"/>
  <c r="CI48" i="22"/>
  <c r="CI48" i="31" s="1"/>
  <c r="DM50" i="22"/>
  <c r="DM50" i="31" s="1"/>
  <c r="CX50" i="22"/>
  <c r="CX50" i="31" s="1"/>
  <c r="CI50" i="22"/>
  <c r="CI50" i="31" s="1"/>
  <c r="DM41" i="22"/>
  <c r="DM41" i="31" s="1"/>
  <c r="CX41" i="22"/>
  <c r="CX41" i="31" s="1"/>
  <c r="CI41" i="22"/>
  <c r="CI41" i="31" s="1"/>
  <c r="DM33" i="22"/>
  <c r="DM33" i="31" s="1"/>
  <c r="CX33" i="22"/>
  <c r="CX33" i="31" s="1"/>
  <c r="CI33" i="22"/>
  <c r="CI33" i="31" s="1"/>
  <c r="DK61" i="22"/>
  <c r="DK61" i="31" s="1"/>
  <c r="CV61" i="22"/>
  <c r="CV61" i="31" s="1"/>
  <c r="CG61" i="22"/>
  <c r="CG61" i="31" s="1"/>
  <c r="DR51" i="22"/>
  <c r="DR51" i="31" s="1"/>
  <c r="DC51" i="22"/>
  <c r="DC51" i="31" s="1"/>
  <c r="CN51" i="22"/>
  <c r="CN51" i="31" s="1"/>
  <c r="DN25" i="22"/>
  <c r="DN25" i="31" s="1"/>
  <c r="CY25" i="22"/>
  <c r="CY25" i="31" s="1"/>
  <c r="CJ25" i="22"/>
  <c r="CJ25" i="31" s="1"/>
  <c r="DM12" i="22"/>
  <c r="DM12" i="31" s="1"/>
  <c r="CX12" i="22"/>
  <c r="CX12" i="31" s="1"/>
  <c r="CI12" i="22"/>
  <c r="CI12" i="31" s="1"/>
  <c r="DK42" i="22"/>
  <c r="DK42" i="31" s="1"/>
  <c r="CV42" i="22"/>
  <c r="CV42" i="31" s="1"/>
  <c r="CG42" i="22"/>
  <c r="CG42" i="31" s="1"/>
  <c r="DR48" i="22"/>
  <c r="DR48" i="31" s="1"/>
  <c r="DC48" i="22"/>
  <c r="DC48" i="31" s="1"/>
  <c r="CN48" i="22"/>
  <c r="CN48" i="31" s="1"/>
  <c r="DN32" i="22"/>
  <c r="DN32" i="31" s="1"/>
  <c r="CY32" i="22"/>
  <c r="CY32" i="31" s="1"/>
  <c r="CJ32" i="22"/>
  <c r="CJ32" i="31" s="1"/>
  <c r="DM21" i="22"/>
  <c r="DM21" i="31" s="1"/>
  <c r="CX21" i="22"/>
  <c r="CX21" i="31" s="1"/>
  <c r="CI21" i="22"/>
  <c r="CI21" i="31" s="1"/>
  <c r="DP27" i="22"/>
  <c r="DP27" i="31" s="1"/>
  <c r="DA27" i="22"/>
  <c r="DA27" i="31" s="1"/>
  <c r="CL27" i="22"/>
  <c r="CL27" i="31" s="1"/>
  <c r="DR34" i="22"/>
  <c r="DR34" i="31" s="1"/>
  <c r="DC34" i="22"/>
  <c r="DC34" i="31" s="1"/>
  <c r="CN34" i="22"/>
  <c r="CN34" i="31" s="1"/>
  <c r="CZ60" i="22"/>
  <c r="CZ60" i="31" s="1"/>
  <c r="DO60" i="22"/>
  <c r="DO60" i="31" s="1"/>
  <c r="CK60" i="22"/>
  <c r="CK60" i="31" s="1"/>
  <c r="DN31" i="22"/>
  <c r="DN31" i="31" s="1"/>
  <c r="CY31" i="22"/>
  <c r="CY31" i="31" s="1"/>
  <c r="CJ31" i="22"/>
  <c r="CJ31" i="31" s="1"/>
  <c r="DM35" i="22"/>
  <c r="DM35" i="31" s="1"/>
  <c r="CX35" i="22"/>
  <c r="CX35" i="31" s="1"/>
  <c r="CI35" i="22"/>
  <c r="CI35" i="31" s="1"/>
  <c r="CV54" i="22"/>
  <c r="CV54" i="31" s="1"/>
  <c r="DK54" i="22"/>
  <c r="DK54" i="31" s="1"/>
  <c r="CG54" i="22"/>
  <c r="CG54" i="31" s="1"/>
  <c r="DR72" i="22"/>
  <c r="DR72" i="31" s="1"/>
  <c r="DC72" i="22"/>
  <c r="DC72" i="31" s="1"/>
  <c r="CN72" i="22"/>
  <c r="CN72" i="31" s="1"/>
  <c r="CV55" i="22"/>
  <c r="CV55" i="31" s="1"/>
  <c r="DK55" i="22"/>
  <c r="DK55" i="31" s="1"/>
  <c r="CG55" i="22"/>
  <c r="CG55" i="31" s="1"/>
  <c r="CV14" i="22"/>
  <c r="CV14" i="31" s="1"/>
  <c r="DK14" i="22"/>
  <c r="DK14" i="31" s="1"/>
  <c r="CG14" i="22"/>
  <c r="CG14" i="31" s="1"/>
  <c r="CV13" i="22"/>
  <c r="CV13" i="31" s="1"/>
  <c r="DK13" i="22"/>
  <c r="DK13" i="31" s="1"/>
  <c r="CG13" i="22"/>
  <c r="CG13" i="31" s="1"/>
  <c r="CV20" i="22"/>
  <c r="CV20" i="31" s="1"/>
  <c r="DK20" i="22"/>
  <c r="DK20" i="31" s="1"/>
  <c r="CG20" i="22"/>
  <c r="CG20" i="31" s="1"/>
  <c r="DK51" i="22"/>
  <c r="DK51" i="31" s="1"/>
  <c r="CV51" i="22"/>
  <c r="CV51" i="31" s="1"/>
  <c r="CG51" i="22"/>
  <c r="CG51" i="31" s="1"/>
  <c r="CV74" i="22"/>
  <c r="CV74" i="31" s="1"/>
  <c r="DK74" i="22"/>
  <c r="DK74" i="31" s="1"/>
  <c r="CG74" i="22"/>
  <c r="CG74" i="31" s="1"/>
  <c r="DK10" i="22"/>
  <c r="DK10" i="31" s="1"/>
  <c r="CV10" i="22"/>
  <c r="CV10" i="31" s="1"/>
  <c r="CG10" i="22"/>
  <c r="CG10" i="31" s="1"/>
  <c r="DK33" i="22"/>
  <c r="DK33" i="31" s="1"/>
  <c r="CV33" i="22"/>
  <c r="CV33" i="31" s="1"/>
  <c r="CG33" i="22"/>
  <c r="CG33" i="31" s="1"/>
  <c r="DK40" i="22"/>
  <c r="DK40" i="31" s="1"/>
  <c r="CV40" i="22"/>
  <c r="CV40" i="31" s="1"/>
  <c r="CG40" i="22"/>
  <c r="CG40" i="31" s="1"/>
  <c r="DP49" i="22"/>
  <c r="DP49" i="31" s="1"/>
  <c r="DA49" i="22"/>
  <c r="DA49" i="31" s="1"/>
  <c r="CL49" i="22"/>
  <c r="CL49" i="31" s="1"/>
  <c r="DP17" i="22"/>
  <c r="DP17" i="31" s="1"/>
  <c r="DA17" i="22"/>
  <c r="DA17" i="31" s="1"/>
  <c r="CL17" i="22"/>
  <c r="CL17" i="31" s="1"/>
  <c r="DP34" i="22"/>
  <c r="DP34" i="31" s="1"/>
  <c r="DA34" i="22"/>
  <c r="DA34" i="31" s="1"/>
  <c r="CL34" i="22"/>
  <c r="CL34" i="31" s="1"/>
  <c r="DP20" i="22"/>
  <c r="DP20" i="31" s="1"/>
  <c r="DA20" i="22"/>
  <c r="DA20" i="31" s="1"/>
  <c r="CL20" i="22"/>
  <c r="CL20" i="31" s="1"/>
  <c r="DP50" i="22"/>
  <c r="DP50" i="31" s="1"/>
  <c r="DA50" i="22"/>
  <c r="DA50" i="31" s="1"/>
  <c r="CL50" i="22"/>
  <c r="CL50" i="31" s="1"/>
  <c r="DP12" i="22"/>
  <c r="DP12" i="31" s="1"/>
  <c r="DA12" i="22"/>
  <c r="DA12" i="31" s="1"/>
  <c r="CL12" i="22"/>
  <c r="CL12" i="31" s="1"/>
  <c r="DP48" i="22"/>
  <c r="DP48" i="31" s="1"/>
  <c r="DA48" i="22"/>
  <c r="DA48" i="31" s="1"/>
  <c r="CL48" i="22"/>
  <c r="CL48" i="31" s="1"/>
  <c r="DP37" i="22"/>
  <c r="DP37" i="31" s="1"/>
  <c r="DA37" i="22"/>
  <c r="DA37" i="31" s="1"/>
  <c r="CL37" i="22"/>
  <c r="CL37" i="31" s="1"/>
  <c r="DP24" i="22"/>
  <c r="DP24" i="31" s="1"/>
  <c r="DA24" i="22"/>
  <c r="DA24" i="31" s="1"/>
  <c r="CL24" i="22"/>
  <c r="CL24" i="31" s="1"/>
  <c r="DC58" i="22"/>
  <c r="DC58" i="31" s="1"/>
  <c r="DR58" i="22"/>
  <c r="DR58" i="31" s="1"/>
  <c r="CN58" i="22"/>
  <c r="CN58" i="31" s="1"/>
  <c r="DR24" i="22"/>
  <c r="DR24" i="31" s="1"/>
  <c r="DC24" i="22"/>
  <c r="DC24" i="31" s="1"/>
  <c r="CN24" i="22"/>
  <c r="CN24" i="31" s="1"/>
  <c r="DR33" i="22"/>
  <c r="DR33" i="31" s="1"/>
  <c r="DC33" i="22"/>
  <c r="DC33" i="31" s="1"/>
  <c r="CN33" i="22"/>
  <c r="CN33" i="31" s="1"/>
  <c r="DC44" i="22"/>
  <c r="DC44" i="31" s="1"/>
  <c r="DR44" i="22"/>
  <c r="DR44" i="31" s="1"/>
  <c r="CN44" i="22"/>
  <c r="CN44" i="31" s="1"/>
  <c r="DR59" i="22"/>
  <c r="DR59" i="31" s="1"/>
  <c r="DC59" i="22"/>
  <c r="DC59" i="31" s="1"/>
  <c r="CN59" i="22"/>
  <c r="CN59" i="31" s="1"/>
  <c r="DR13" i="22"/>
  <c r="DR13" i="31" s="1"/>
  <c r="DC13" i="22"/>
  <c r="DC13" i="31" s="1"/>
  <c r="CN13" i="22"/>
  <c r="CN13" i="31" s="1"/>
  <c r="DC12" i="22"/>
  <c r="DC12" i="31" s="1"/>
  <c r="DR12" i="22"/>
  <c r="DR12" i="31" s="1"/>
  <c r="CN12" i="22"/>
  <c r="CN12" i="31" s="1"/>
  <c r="DR11" i="22"/>
  <c r="DR11" i="31" s="1"/>
  <c r="DC11" i="22"/>
  <c r="DC11" i="31" s="1"/>
  <c r="CN11" i="22"/>
  <c r="CN11" i="31" s="1"/>
  <c r="DR9" i="22"/>
  <c r="DR9" i="31" s="1"/>
  <c r="DC9" i="22"/>
  <c r="DC9" i="31" s="1"/>
  <c r="CN9" i="22"/>
  <c r="CN9" i="31" s="1"/>
  <c r="DO65" i="22"/>
  <c r="DO65" i="31" s="1"/>
  <c r="CZ65" i="22"/>
  <c r="CZ65" i="31" s="1"/>
  <c r="CK65" i="22"/>
  <c r="CK65" i="31" s="1"/>
  <c r="DO74" i="22"/>
  <c r="DO74" i="31" s="1"/>
  <c r="CZ74" i="22"/>
  <c r="CZ74" i="31" s="1"/>
  <c r="CK74" i="22"/>
  <c r="CK74" i="31" s="1"/>
  <c r="DO20" i="22"/>
  <c r="DO20" i="31" s="1"/>
  <c r="CZ20" i="22"/>
  <c r="CZ20" i="31" s="1"/>
  <c r="CK20" i="22"/>
  <c r="CK20" i="31" s="1"/>
  <c r="DO69" i="22"/>
  <c r="DO69" i="31" s="1"/>
  <c r="CZ69" i="22"/>
  <c r="CZ69" i="31" s="1"/>
  <c r="CK69" i="22"/>
  <c r="CK69" i="31" s="1"/>
  <c r="DO72" i="22"/>
  <c r="DO72" i="31" s="1"/>
  <c r="CZ72" i="22"/>
  <c r="CZ72" i="31" s="1"/>
  <c r="CK72" i="22"/>
  <c r="CK72" i="31" s="1"/>
  <c r="DO47" i="22"/>
  <c r="DO47" i="31" s="1"/>
  <c r="CZ47" i="22"/>
  <c r="CZ47" i="31" s="1"/>
  <c r="CK47" i="22"/>
  <c r="CK47" i="31" s="1"/>
  <c r="DO27" i="22"/>
  <c r="DO27" i="31" s="1"/>
  <c r="CZ27" i="22"/>
  <c r="CZ27" i="31" s="1"/>
  <c r="CK27" i="22"/>
  <c r="CK27" i="31" s="1"/>
  <c r="DO46" i="22"/>
  <c r="DO46" i="31" s="1"/>
  <c r="CZ46" i="22"/>
  <c r="CZ46" i="31" s="1"/>
  <c r="CK46" i="22"/>
  <c r="CK46" i="31" s="1"/>
  <c r="DO9" i="22"/>
  <c r="DO9" i="31" s="1"/>
  <c r="CZ9" i="22"/>
  <c r="CZ9" i="31" s="1"/>
  <c r="CK9" i="22"/>
  <c r="CK9" i="31" s="1"/>
  <c r="DN10" i="22"/>
  <c r="DN10" i="31" s="1"/>
  <c r="CY10" i="22"/>
  <c r="CY10" i="31" s="1"/>
  <c r="CJ10" i="22"/>
  <c r="CJ10" i="31" s="1"/>
  <c r="DN26" i="22"/>
  <c r="DN26" i="31" s="1"/>
  <c r="CY26" i="22"/>
  <c r="CY26" i="31" s="1"/>
  <c r="CJ26" i="22"/>
  <c r="CJ26" i="31" s="1"/>
  <c r="DN57" i="22"/>
  <c r="DN57" i="31" s="1"/>
  <c r="CY57" i="22"/>
  <c r="CY57" i="31" s="1"/>
  <c r="CJ57" i="22"/>
  <c r="CJ57" i="31" s="1"/>
  <c r="DN44" i="22"/>
  <c r="DN44" i="31" s="1"/>
  <c r="CY44" i="22"/>
  <c r="CY44" i="31" s="1"/>
  <c r="CJ44" i="22"/>
  <c r="CJ44" i="31" s="1"/>
  <c r="DN47" i="22"/>
  <c r="DN47" i="31" s="1"/>
  <c r="CY47" i="22"/>
  <c r="CY47" i="31" s="1"/>
  <c r="CJ47" i="22"/>
  <c r="CJ47" i="31" s="1"/>
  <c r="DN55" i="22"/>
  <c r="DN55" i="31" s="1"/>
  <c r="CY55" i="22"/>
  <c r="CY55" i="31" s="1"/>
  <c r="CJ55" i="22"/>
  <c r="CJ55" i="31" s="1"/>
  <c r="DN77" i="22"/>
  <c r="DN77" i="31" s="1"/>
  <c r="CY77" i="22"/>
  <c r="CY77" i="31" s="1"/>
  <c r="CJ77" i="22"/>
  <c r="CJ77" i="31" s="1"/>
  <c r="DN35" i="22"/>
  <c r="DN35" i="31" s="1"/>
  <c r="CY35" i="22"/>
  <c r="CY35" i="31" s="1"/>
  <c r="CJ35" i="22"/>
  <c r="CJ35" i="31" s="1"/>
  <c r="DQ25" i="22"/>
  <c r="DQ25" i="31" s="1"/>
  <c r="DB25" i="22"/>
  <c r="DB25" i="31" s="1"/>
  <c r="CM25" i="22"/>
  <c r="CM25" i="31" s="1"/>
  <c r="DQ57" i="22"/>
  <c r="DQ57" i="31" s="1"/>
  <c r="DB57" i="22"/>
  <c r="DB57" i="31" s="1"/>
  <c r="CM57" i="22"/>
  <c r="CM57" i="31" s="1"/>
  <c r="DQ75" i="22"/>
  <c r="DQ75" i="31" s="1"/>
  <c r="DB75" i="22"/>
  <c r="DB75" i="31" s="1"/>
  <c r="CM75" i="22"/>
  <c r="CM75" i="31" s="1"/>
  <c r="DQ72" i="22"/>
  <c r="DQ72" i="31" s="1"/>
  <c r="DB72" i="22"/>
  <c r="DB72" i="31" s="1"/>
  <c r="CM72" i="22"/>
  <c r="CM72" i="31" s="1"/>
  <c r="DQ28" i="22"/>
  <c r="DQ28" i="31" s="1"/>
  <c r="DB28" i="22"/>
  <c r="DB28" i="31" s="1"/>
  <c r="CM28" i="22"/>
  <c r="CM28" i="31" s="1"/>
  <c r="DQ20" i="22"/>
  <c r="DQ20" i="31" s="1"/>
  <c r="DB20" i="22"/>
  <c r="DB20" i="31" s="1"/>
  <c r="CM20" i="22"/>
  <c r="CM20" i="31" s="1"/>
  <c r="DQ15" i="22"/>
  <c r="DQ15" i="31" s="1"/>
  <c r="DB15" i="22"/>
  <c r="DB15" i="31" s="1"/>
  <c r="CM15" i="22"/>
  <c r="CM15" i="31" s="1"/>
  <c r="DQ77" i="22"/>
  <c r="DQ77" i="31" s="1"/>
  <c r="DB77" i="22"/>
  <c r="DB77" i="31" s="1"/>
  <c r="CM77" i="22"/>
  <c r="CM77" i="31" s="1"/>
  <c r="DQ64" i="22"/>
  <c r="DQ64" i="31" s="1"/>
  <c r="DB64" i="22"/>
  <c r="DB64" i="31" s="1"/>
  <c r="CM64" i="22"/>
  <c r="CM64" i="31" s="1"/>
  <c r="DM38" i="22"/>
  <c r="DM38" i="31" s="1"/>
  <c r="CX38" i="22"/>
  <c r="CX38" i="31" s="1"/>
  <c r="CI38" i="22"/>
  <c r="CI38" i="31" s="1"/>
  <c r="DM40" i="22"/>
  <c r="DM40" i="31" s="1"/>
  <c r="CX40" i="22"/>
  <c r="CX40" i="31" s="1"/>
  <c r="CI40" i="22"/>
  <c r="CI40" i="31" s="1"/>
  <c r="DM37" i="22"/>
  <c r="DM37" i="31" s="1"/>
  <c r="CX37" i="22"/>
  <c r="CX37" i="31" s="1"/>
  <c r="CI37" i="22"/>
  <c r="CI37" i="31" s="1"/>
  <c r="DM11" i="22"/>
  <c r="DM11" i="31" s="1"/>
  <c r="CX11" i="22"/>
  <c r="CX11" i="31" s="1"/>
  <c r="CI11" i="22"/>
  <c r="CI11" i="31" s="1"/>
  <c r="DM28" i="22"/>
  <c r="DM28" i="31" s="1"/>
  <c r="CX28" i="22"/>
  <c r="CX28" i="31" s="1"/>
  <c r="CI28" i="22"/>
  <c r="CI28" i="31" s="1"/>
  <c r="DM57" i="22"/>
  <c r="DM57" i="31" s="1"/>
  <c r="CX57" i="22"/>
  <c r="CX57" i="31" s="1"/>
  <c r="CI57" i="22"/>
  <c r="CI57" i="31" s="1"/>
  <c r="DM55" i="22"/>
  <c r="DM55" i="31" s="1"/>
  <c r="CX55" i="22"/>
  <c r="CX55" i="31" s="1"/>
  <c r="CI55" i="22"/>
  <c r="CI55" i="31" s="1"/>
  <c r="DM44" i="22"/>
  <c r="DM44" i="31" s="1"/>
  <c r="CX44" i="22"/>
  <c r="CX44" i="31" s="1"/>
  <c r="CI44" i="22"/>
  <c r="CI44" i="31" s="1"/>
  <c r="DK50" i="22"/>
  <c r="DK50" i="31" s="1"/>
  <c r="CV50" i="22"/>
  <c r="CV50" i="31" s="1"/>
  <c r="CG50" i="22"/>
  <c r="CG50" i="31" s="1"/>
  <c r="DP16" i="22"/>
  <c r="DP16" i="31" s="1"/>
  <c r="DA16" i="22"/>
  <c r="DA16" i="31" s="1"/>
  <c r="CL16" i="22"/>
  <c r="CL16" i="31" s="1"/>
  <c r="DR56" i="22"/>
  <c r="DR56" i="31" s="1"/>
  <c r="DC56" i="22"/>
  <c r="DC56" i="31" s="1"/>
  <c r="CN56" i="22"/>
  <c r="CN56" i="31" s="1"/>
  <c r="DO61" i="22"/>
  <c r="DO61" i="31" s="1"/>
  <c r="CZ61" i="22"/>
  <c r="CZ61" i="31" s="1"/>
  <c r="CK61" i="22"/>
  <c r="CK61" i="31" s="1"/>
  <c r="DN71" i="22"/>
  <c r="DN71" i="31" s="1"/>
  <c r="CY71" i="22"/>
  <c r="CY71" i="31" s="1"/>
  <c r="CJ71" i="22"/>
  <c r="CJ71" i="31" s="1"/>
  <c r="DQ62" i="22"/>
  <c r="DQ62" i="31" s="1"/>
  <c r="DB62" i="22"/>
  <c r="DB62" i="31" s="1"/>
  <c r="CM62" i="22"/>
  <c r="CM62" i="31" s="1"/>
  <c r="DM30" i="22"/>
  <c r="DM30" i="31" s="1"/>
  <c r="CX30" i="22"/>
  <c r="CX30" i="31" s="1"/>
  <c r="CI30" i="22"/>
  <c r="CI30" i="31" s="1"/>
  <c r="DP65" i="22"/>
  <c r="DP65" i="31" s="1"/>
  <c r="DA65" i="22"/>
  <c r="DA65" i="31" s="1"/>
  <c r="CL65" i="22"/>
  <c r="CL65" i="31" s="1"/>
  <c r="DR45" i="22"/>
  <c r="DR45" i="31" s="1"/>
  <c r="DC45" i="22"/>
  <c r="DC45" i="31" s="1"/>
  <c r="CN45" i="22"/>
  <c r="CN45" i="31" s="1"/>
  <c r="DO56" i="22"/>
  <c r="DO56" i="31" s="1"/>
  <c r="CZ56" i="22"/>
  <c r="CZ56" i="31" s="1"/>
  <c r="CK56" i="22"/>
  <c r="CK56" i="31" s="1"/>
  <c r="DN24" i="22"/>
  <c r="DN24" i="31" s="1"/>
  <c r="CY24" i="22"/>
  <c r="CY24" i="31" s="1"/>
  <c r="CJ24" i="22"/>
  <c r="CJ24" i="31" s="1"/>
  <c r="DM18" i="22"/>
  <c r="DM18" i="31" s="1"/>
  <c r="CX18" i="22"/>
  <c r="CX18" i="31" s="1"/>
  <c r="CI18" i="22"/>
  <c r="CI18" i="31" s="1"/>
  <c r="CV79" i="22"/>
  <c r="CV79" i="31" s="1"/>
  <c r="DK79" i="22"/>
  <c r="DK79" i="31" s="1"/>
  <c r="CG79" i="22"/>
  <c r="CG79" i="31" s="1"/>
  <c r="DK34" i="22"/>
  <c r="DK34" i="31" s="1"/>
  <c r="CV34" i="22"/>
  <c r="CV34" i="31" s="1"/>
  <c r="CG34" i="22"/>
  <c r="CG34" i="31" s="1"/>
  <c r="DP54" i="22"/>
  <c r="DP54" i="31" s="1"/>
  <c r="DA54" i="22"/>
  <c r="DA54" i="31" s="1"/>
  <c r="CL54" i="22"/>
  <c r="CL54" i="31" s="1"/>
  <c r="DA69" i="22"/>
  <c r="DA69" i="31" s="1"/>
  <c r="DP69" i="22"/>
  <c r="DP69" i="31" s="1"/>
  <c r="CL69" i="22"/>
  <c r="CL69" i="31" s="1"/>
  <c r="DR61" i="22"/>
  <c r="DR61" i="31" s="1"/>
  <c r="DC61" i="22"/>
  <c r="DC61" i="31" s="1"/>
  <c r="CN61" i="22"/>
  <c r="CN61" i="31" s="1"/>
  <c r="DR39" i="22"/>
  <c r="DR39" i="31" s="1"/>
  <c r="DC39" i="22"/>
  <c r="DC39" i="31" s="1"/>
  <c r="CN39" i="22"/>
  <c r="CN39" i="31" s="1"/>
  <c r="DO30" i="22"/>
  <c r="DO30" i="31" s="1"/>
  <c r="CZ30" i="22"/>
  <c r="CZ30" i="31" s="1"/>
  <c r="CK30" i="22"/>
  <c r="CK30" i="31" s="1"/>
  <c r="DN56" i="22"/>
  <c r="DN56" i="31" s="1"/>
  <c r="CY56" i="22"/>
  <c r="CY56" i="31" s="1"/>
  <c r="CJ56" i="22"/>
  <c r="CJ56" i="31" s="1"/>
  <c r="DQ39" i="22"/>
  <c r="DQ39" i="31" s="1"/>
  <c r="DB39" i="22"/>
  <c r="DB39" i="31" s="1"/>
  <c r="CM39" i="22"/>
  <c r="CM39" i="31" s="1"/>
  <c r="DM29" i="22"/>
  <c r="DM29" i="31" s="1"/>
  <c r="CX29" i="22"/>
  <c r="CX29" i="31" s="1"/>
  <c r="CI29" i="22"/>
  <c r="CI29" i="31" s="1"/>
  <c r="DK47" i="22"/>
  <c r="DK47" i="31" s="1"/>
  <c r="CV47" i="22"/>
  <c r="CV47" i="31" s="1"/>
  <c r="CG47" i="22"/>
  <c r="CG47" i="31" s="1"/>
  <c r="DK77" i="22"/>
  <c r="DK77" i="31" s="1"/>
  <c r="CV77" i="22"/>
  <c r="CV77" i="31" s="1"/>
  <c r="CG77" i="22"/>
  <c r="CG77" i="31" s="1"/>
  <c r="DK76" i="22"/>
  <c r="DK76" i="31" s="1"/>
  <c r="CV76" i="22"/>
  <c r="CV76" i="31" s="1"/>
  <c r="CG76" i="22"/>
  <c r="CG76" i="31" s="1"/>
  <c r="DK43" i="22"/>
  <c r="DK43" i="31" s="1"/>
  <c r="CV43" i="22"/>
  <c r="CV43" i="31" s="1"/>
  <c r="CG43" i="22"/>
  <c r="CG43" i="31" s="1"/>
  <c r="DK66" i="22"/>
  <c r="DK66" i="31" s="1"/>
  <c r="CV66" i="22"/>
  <c r="CV66" i="31" s="1"/>
  <c r="CG66" i="22"/>
  <c r="CG66" i="31" s="1"/>
  <c r="CV39" i="22"/>
  <c r="CV39" i="31" s="1"/>
  <c r="DK39" i="22"/>
  <c r="DK39" i="31" s="1"/>
  <c r="CG39" i="22"/>
  <c r="CG39" i="31" s="1"/>
  <c r="DK25" i="22"/>
  <c r="DK25" i="31" s="1"/>
  <c r="CV25" i="22"/>
  <c r="CV25" i="31" s="1"/>
  <c r="CG25" i="22"/>
  <c r="CG25" i="31" s="1"/>
  <c r="DK32" i="22"/>
  <c r="DK32" i="31" s="1"/>
  <c r="CV32" i="22"/>
  <c r="CV32" i="31" s="1"/>
  <c r="CG32" i="22"/>
  <c r="CG32" i="31" s="1"/>
  <c r="DP43" i="22"/>
  <c r="DP43" i="31" s="1"/>
  <c r="DA43" i="22"/>
  <c r="DA43" i="31" s="1"/>
  <c r="CL43" i="22"/>
  <c r="CL43" i="31" s="1"/>
  <c r="DP11" i="22"/>
  <c r="DP11" i="31" s="1"/>
  <c r="DA11" i="22"/>
  <c r="DA11" i="31" s="1"/>
  <c r="CL11" i="22"/>
  <c r="CL11" i="31" s="1"/>
  <c r="DP72" i="22"/>
  <c r="DP72" i="31" s="1"/>
  <c r="DA72" i="22"/>
  <c r="DA72" i="31" s="1"/>
  <c r="CL72" i="22"/>
  <c r="CL72" i="31" s="1"/>
  <c r="DP74" i="22"/>
  <c r="DP74" i="31" s="1"/>
  <c r="DA74" i="22"/>
  <c r="DA74" i="31" s="1"/>
  <c r="CL74" i="22"/>
  <c r="CL74" i="31" s="1"/>
  <c r="DP31" i="22"/>
  <c r="DP31" i="31" s="1"/>
  <c r="DA31" i="22"/>
  <c r="DA31" i="31" s="1"/>
  <c r="CL31" i="22"/>
  <c r="CL31" i="31" s="1"/>
  <c r="DP38" i="22"/>
  <c r="DP38" i="31" s="1"/>
  <c r="DA38" i="22"/>
  <c r="DA38" i="31" s="1"/>
  <c r="CL38" i="22"/>
  <c r="CL38" i="31" s="1"/>
  <c r="DP26" i="22"/>
  <c r="DP26" i="31" s="1"/>
  <c r="DA26" i="22"/>
  <c r="DA26" i="31" s="1"/>
  <c r="CL26" i="22"/>
  <c r="CL26" i="31" s="1"/>
  <c r="DP14" i="22"/>
  <c r="DP14" i="31" s="1"/>
  <c r="DA14" i="22"/>
  <c r="DA14" i="31" s="1"/>
  <c r="CL14" i="22"/>
  <c r="CL14" i="31" s="1"/>
  <c r="DR66" i="22"/>
  <c r="DR66" i="31" s="1"/>
  <c r="DC66" i="22"/>
  <c r="DC66" i="31" s="1"/>
  <c r="CN66" i="22"/>
  <c r="CN66" i="31" s="1"/>
  <c r="DR62" i="22"/>
  <c r="DR62" i="31" s="1"/>
  <c r="DC62" i="22"/>
  <c r="DC62" i="31" s="1"/>
  <c r="CN62" i="22"/>
  <c r="CN62" i="31" s="1"/>
  <c r="DR68" i="22"/>
  <c r="DR68" i="31" s="1"/>
  <c r="DC68" i="22"/>
  <c r="DC68" i="31" s="1"/>
  <c r="CN68" i="22"/>
  <c r="CN68" i="31" s="1"/>
  <c r="DR31" i="22"/>
  <c r="DR31" i="31" s="1"/>
  <c r="DC31" i="22"/>
  <c r="DC31" i="31" s="1"/>
  <c r="CN31" i="22"/>
  <c r="CN31" i="31" s="1"/>
  <c r="DR43" i="22"/>
  <c r="DR43" i="31" s="1"/>
  <c r="DC43" i="22"/>
  <c r="DC43" i="31" s="1"/>
  <c r="CN43" i="22"/>
  <c r="CN43" i="31" s="1"/>
  <c r="DR76" i="22"/>
  <c r="DR76" i="31" s="1"/>
  <c r="DC76" i="22"/>
  <c r="DC76" i="31" s="1"/>
  <c r="CN76" i="22"/>
  <c r="CN76" i="31" s="1"/>
  <c r="DC73" i="22"/>
  <c r="DC73" i="31" s="1"/>
  <c r="DR73" i="22"/>
  <c r="DR73" i="31" s="1"/>
  <c r="CN73" i="22"/>
  <c r="CN73" i="31" s="1"/>
  <c r="DR10" i="22"/>
  <c r="DR10" i="31" s="1"/>
  <c r="DC10" i="22"/>
  <c r="DC10" i="31" s="1"/>
  <c r="CN10" i="22"/>
  <c r="CN10" i="31" s="1"/>
  <c r="DO58" i="22"/>
  <c r="DO58" i="31" s="1"/>
  <c r="CZ58" i="22"/>
  <c r="CZ58" i="31" s="1"/>
  <c r="CK58" i="22"/>
  <c r="CK58" i="31" s="1"/>
  <c r="DO68" i="22"/>
  <c r="DO68" i="31" s="1"/>
  <c r="CZ68" i="22"/>
  <c r="CZ68" i="31" s="1"/>
  <c r="CK68" i="22"/>
  <c r="CK68" i="31" s="1"/>
  <c r="DO41" i="22"/>
  <c r="DO41" i="31" s="1"/>
  <c r="CZ41" i="22"/>
  <c r="CZ41" i="31" s="1"/>
  <c r="CK41" i="22"/>
  <c r="CK41" i="31" s="1"/>
  <c r="DO23" i="22"/>
  <c r="DO23" i="31" s="1"/>
  <c r="CZ23" i="22"/>
  <c r="CZ23" i="31" s="1"/>
  <c r="CK23" i="22"/>
  <c r="CK23" i="31" s="1"/>
  <c r="DO54" i="22"/>
  <c r="DO54" i="31" s="1"/>
  <c r="CZ54" i="22"/>
  <c r="CZ54" i="31" s="1"/>
  <c r="CK54" i="22"/>
  <c r="CK54" i="31" s="1"/>
  <c r="DO29" i="22"/>
  <c r="DO29" i="31" s="1"/>
  <c r="CZ29" i="22"/>
  <c r="CZ29" i="31" s="1"/>
  <c r="CK29" i="22"/>
  <c r="CK29" i="31" s="1"/>
  <c r="DO11" i="22"/>
  <c r="DO11" i="31" s="1"/>
  <c r="CZ11" i="22"/>
  <c r="CZ11" i="31" s="1"/>
  <c r="CK11" i="22"/>
  <c r="CK11" i="31" s="1"/>
  <c r="DO32" i="22"/>
  <c r="DO32" i="31" s="1"/>
  <c r="CZ32" i="22"/>
  <c r="CZ32" i="31" s="1"/>
  <c r="CK32" i="22"/>
  <c r="CK32" i="31" s="1"/>
  <c r="DN65" i="22"/>
  <c r="DN65" i="31" s="1"/>
  <c r="CY65" i="22"/>
  <c r="CY65" i="31" s="1"/>
  <c r="CJ65" i="22"/>
  <c r="CJ65" i="31" s="1"/>
  <c r="DN74" i="22"/>
  <c r="DN74" i="31" s="1"/>
  <c r="CY74" i="22"/>
  <c r="CY74" i="31" s="1"/>
  <c r="CJ74" i="22"/>
  <c r="CJ74" i="31" s="1"/>
  <c r="DN22" i="22"/>
  <c r="DN22" i="31" s="1"/>
  <c r="CY22" i="22"/>
  <c r="CY22" i="31" s="1"/>
  <c r="CJ22" i="22"/>
  <c r="CJ22" i="31" s="1"/>
  <c r="DN75" i="22"/>
  <c r="DN75" i="31" s="1"/>
  <c r="CY75" i="22"/>
  <c r="CY75" i="31" s="1"/>
  <c r="CJ75" i="22"/>
  <c r="CJ75" i="31" s="1"/>
  <c r="DN13" i="22"/>
  <c r="DN13" i="31" s="1"/>
  <c r="CY13" i="22"/>
  <c r="CY13" i="31" s="1"/>
  <c r="CJ13" i="22"/>
  <c r="CJ13" i="31" s="1"/>
  <c r="DN40" i="22"/>
  <c r="DN40" i="31" s="1"/>
  <c r="CY40" i="22"/>
  <c r="CY40" i="31" s="1"/>
  <c r="CJ40" i="22"/>
  <c r="CJ40" i="31" s="1"/>
  <c r="DN64" i="22"/>
  <c r="DN64" i="31" s="1"/>
  <c r="CY64" i="22"/>
  <c r="CY64" i="31" s="1"/>
  <c r="CJ64" i="22"/>
  <c r="CJ64" i="31" s="1"/>
  <c r="DN20" i="22"/>
  <c r="DN20" i="31" s="1"/>
  <c r="CY20" i="22"/>
  <c r="CY20" i="31" s="1"/>
  <c r="CJ20" i="22"/>
  <c r="CJ20" i="31" s="1"/>
  <c r="DQ33" i="22"/>
  <c r="DQ33" i="31" s="1"/>
  <c r="DB33" i="22"/>
  <c r="DB33" i="31" s="1"/>
  <c r="CM33" i="22"/>
  <c r="CM33" i="31" s="1"/>
  <c r="DQ51" i="22"/>
  <c r="DQ51" i="31" s="1"/>
  <c r="DB51" i="22"/>
  <c r="DB51" i="31" s="1"/>
  <c r="CM51" i="22"/>
  <c r="CM51" i="31" s="1"/>
  <c r="DQ60" i="22"/>
  <c r="DQ60" i="31" s="1"/>
  <c r="DB60" i="22"/>
  <c r="DB60" i="31" s="1"/>
  <c r="CM60" i="22"/>
  <c r="CM60" i="31" s="1"/>
  <c r="DQ26" i="22"/>
  <c r="DQ26" i="31" s="1"/>
  <c r="DB26" i="22"/>
  <c r="DB26" i="31" s="1"/>
  <c r="CM26" i="22"/>
  <c r="CM26" i="31" s="1"/>
  <c r="DQ71" i="22"/>
  <c r="DQ71" i="31" s="1"/>
  <c r="DB71" i="22"/>
  <c r="DB71" i="31" s="1"/>
  <c r="CM71" i="22"/>
  <c r="CM71" i="31" s="1"/>
  <c r="DQ69" i="22"/>
  <c r="DQ69" i="31" s="1"/>
  <c r="DB69" i="22"/>
  <c r="DB69" i="31" s="1"/>
  <c r="CM69" i="22"/>
  <c r="CM69" i="31" s="1"/>
  <c r="DQ78" i="22"/>
  <c r="DQ78" i="31" s="1"/>
  <c r="DB78" i="22"/>
  <c r="DB78" i="31" s="1"/>
  <c r="CM78" i="22"/>
  <c r="CM78" i="31" s="1"/>
  <c r="DQ66" i="22"/>
  <c r="DQ66" i="31" s="1"/>
  <c r="DB66" i="22"/>
  <c r="DB66" i="31" s="1"/>
  <c r="CM66" i="22"/>
  <c r="CM66" i="31" s="1"/>
  <c r="DQ54" i="22"/>
  <c r="DQ54" i="31" s="1"/>
  <c r="DB54" i="22"/>
  <c r="DB54" i="31" s="1"/>
  <c r="CM54" i="22"/>
  <c r="CM54" i="31" s="1"/>
  <c r="DM61" i="22"/>
  <c r="DM61" i="31" s="1"/>
  <c r="CX61" i="22"/>
  <c r="CX61" i="31" s="1"/>
  <c r="CI61" i="22"/>
  <c r="CI61" i="31" s="1"/>
  <c r="DM60" i="22"/>
  <c r="DM60" i="31" s="1"/>
  <c r="CX60" i="22"/>
  <c r="CX60" i="31" s="1"/>
  <c r="CI60" i="22"/>
  <c r="CI60" i="31" s="1"/>
  <c r="DM52" i="22"/>
  <c r="DM52" i="31" s="1"/>
  <c r="CX52" i="22"/>
  <c r="CX52" i="31" s="1"/>
  <c r="CI52" i="22"/>
  <c r="CI52" i="31" s="1"/>
  <c r="DM15" i="22"/>
  <c r="DM15" i="31" s="1"/>
  <c r="CX15" i="22"/>
  <c r="CX15" i="31" s="1"/>
  <c r="CI15" i="22"/>
  <c r="CI15" i="31" s="1"/>
  <c r="DM45" i="22"/>
  <c r="DM45" i="31" s="1"/>
  <c r="CX45" i="22"/>
  <c r="CX45" i="31" s="1"/>
  <c r="CI45" i="22"/>
  <c r="CI45" i="31" s="1"/>
  <c r="DM73" i="22"/>
  <c r="DM73" i="31" s="1"/>
  <c r="CX73" i="22"/>
  <c r="CX73" i="31" s="1"/>
  <c r="CI73" i="22"/>
  <c r="CI73" i="31" s="1"/>
  <c r="DM24" i="22"/>
  <c r="DM24" i="31" s="1"/>
  <c r="CX24" i="22"/>
  <c r="CX24" i="31" s="1"/>
  <c r="CI24" i="22"/>
  <c r="CI24" i="31" s="1"/>
  <c r="DK9" i="22"/>
  <c r="DK9" i="31" s="1"/>
  <c r="CV9" i="22"/>
  <c r="CG9" i="22"/>
  <c r="DR53" i="22"/>
  <c r="DR53" i="31" s="1"/>
  <c r="DC53" i="22"/>
  <c r="DC53" i="31" s="1"/>
  <c r="CN53" i="22"/>
  <c r="CN53" i="31" s="1"/>
  <c r="DO16" i="22"/>
  <c r="DO16" i="31" s="1"/>
  <c r="CZ16" i="22"/>
  <c r="CZ16" i="31" s="1"/>
  <c r="CK16" i="22"/>
  <c r="CK16" i="31" s="1"/>
  <c r="DN29" i="22"/>
  <c r="DN29" i="31" s="1"/>
  <c r="CY29" i="22"/>
  <c r="CY29" i="31" s="1"/>
  <c r="CJ29" i="22"/>
  <c r="CJ29" i="31" s="1"/>
  <c r="DQ41" i="22"/>
  <c r="DQ41" i="31" s="1"/>
  <c r="DB41" i="22"/>
  <c r="DB41" i="31" s="1"/>
  <c r="CM41" i="22"/>
  <c r="CM41" i="31" s="1"/>
  <c r="DM67" i="22"/>
  <c r="DM67" i="31" s="1"/>
  <c r="CX67" i="22"/>
  <c r="CX67" i="31" s="1"/>
  <c r="CI67" i="22"/>
  <c r="CI67" i="31" s="1"/>
  <c r="DP42" i="22"/>
  <c r="DP42" i="31" s="1"/>
  <c r="DA42" i="22"/>
  <c r="DA42" i="31" s="1"/>
  <c r="CL42" i="22"/>
  <c r="CL42" i="31" s="1"/>
  <c r="DR46" i="22"/>
  <c r="DR46" i="31" s="1"/>
  <c r="DC46" i="22"/>
  <c r="DC46" i="31" s="1"/>
  <c r="CN46" i="22"/>
  <c r="CN46" i="31" s="1"/>
  <c r="DN73" i="22"/>
  <c r="DN73" i="31" s="1"/>
  <c r="CY73" i="22"/>
  <c r="CY73" i="31" s="1"/>
  <c r="CJ73" i="22"/>
  <c r="CJ73" i="31" s="1"/>
  <c r="DN21" i="22"/>
  <c r="DN21" i="31" s="1"/>
  <c r="CY21" i="22"/>
  <c r="CY21" i="31" s="1"/>
  <c r="CJ21" i="22"/>
  <c r="CJ21" i="31" s="1"/>
  <c r="CX71" i="22"/>
  <c r="CX71" i="31" s="1"/>
  <c r="DM71" i="22"/>
  <c r="DM71" i="31" s="1"/>
  <c r="CI71" i="22"/>
  <c r="CI71" i="31" s="1"/>
  <c r="DK62" i="22"/>
  <c r="DK62" i="31" s="1"/>
  <c r="CV62" i="22"/>
  <c r="CV62" i="31" s="1"/>
  <c r="CG62" i="22"/>
  <c r="CG62" i="31" s="1"/>
  <c r="CV45" i="22"/>
  <c r="CV45" i="31" s="1"/>
  <c r="DK45" i="22"/>
  <c r="DK45" i="31" s="1"/>
  <c r="CG45" i="22"/>
  <c r="CG45" i="31" s="1"/>
  <c r="DK75" i="22"/>
  <c r="DK75" i="31" s="1"/>
  <c r="CV75" i="22"/>
  <c r="CV75" i="31" s="1"/>
  <c r="CG75" i="22"/>
  <c r="CG75" i="31" s="1"/>
  <c r="DK11" i="22"/>
  <c r="DK11" i="31" s="1"/>
  <c r="CV11" i="22"/>
  <c r="CV11" i="31" s="1"/>
  <c r="CG11" i="22"/>
  <c r="CG11" i="31" s="1"/>
  <c r="DK64" i="22"/>
  <c r="DK64" i="31" s="1"/>
  <c r="CV64" i="22"/>
  <c r="CV64" i="31" s="1"/>
  <c r="CG64" i="22"/>
  <c r="CG64" i="31" s="1"/>
  <c r="DP59" i="22"/>
  <c r="DP59" i="31" s="1"/>
  <c r="DA59" i="22"/>
  <c r="DA59" i="31" s="1"/>
  <c r="CL59" i="22"/>
  <c r="CL59" i="31" s="1"/>
  <c r="DP66" i="22"/>
  <c r="DP66" i="31" s="1"/>
  <c r="DA66" i="22"/>
  <c r="DA66" i="31" s="1"/>
  <c r="CL66" i="22"/>
  <c r="CL66" i="31" s="1"/>
  <c r="DP63" i="22"/>
  <c r="DP63" i="31" s="1"/>
  <c r="DA63" i="22"/>
  <c r="DA63" i="31" s="1"/>
  <c r="CL63" i="22"/>
  <c r="CL63" i="31" s="1"/>
  <c r="DP10" i="22"/>
  <c r="DP10" i="31" s="1"/>
  <c r="DA10" i="22"/>
  <c r="DA10" i="31" s="1"/>
  <c r="CL10" i="22"/>
  <c r="CL10" i="31" s="1"/>
  <c r="DR79" i="22"/>
  <c r="DR79" i="31" s="1"/>
  <c r="DC79" i="22"/>
  <c r="DC79" i="31" s="1"/>
  <c r="CN79" i="22"/>
  <c r="CN79" i="31" s="1"/>
  <c r="DR78" i="22"/>
  <c r="DR78" i="31" s="1"/>
  <c r="DC78" i="22"/>
  <c r="DC78" i="31" s="1"/>
  <c r="CN78" i="22"/>
  <c r="CN78" i="31" s="1"/>
  <c r="DR54" i="22"/>
  <c r="DR54" i="31" s="1"/>
  <c r="DC54" i="22"/>
  <c r="DC54" i="31" s="1"/>
  <c r="CN54" i="22"/>
  <c r="CN54" i="31" s="1"/>
  <c r="DR37" i="22"/>
  <c r="DR37" i="31" s="1"/>
  <c r="DC37" i="22"/>
  <c r="DC37" i="31" s="1"/>
  <c r="CN37" i="22"/>
  <c r="CN37" i="31" s="1"/>
  <c r="DO76" i="22"/>
  <c r="DO76" i="31" s="1"/>
  <c r="CZ76" i="22"/>
  <c r="CZ76" i="31" s="1"/>
  <c r="CK76" i="22"/>
  <c r="CK76" i="31" s="1"/>
  <c r="DO78" i="22"/>
  <c r="DO78" i="31" s="1"/>
  <c r="CZ78" i="22"/>
  <c r="CZ78" i="31" s="1"/>
  <c r="CK78" i="22"/>
  <c r="CK78" i="31" s="1"/>
  <c r="DN28" i="22"/>
  <c r="DN28" i="31" s="1"/>
  <c r="CY28" i="22"/>
  <c r="CY28" i="31" s="1"/>
  <c r="CJ28" i="22"/>
  <c r="CJ28" i="31" s="1"/>
  <c r="DQ49" i="22"/>
  <c r="DQ49" i="31" s="1"/>
  <c r="DB49" i="22"/>
  <c r="DB49" i="31" s="1"/>
  <c r="CM49" i="22"/>
  <c r="CM49" i="31" s="1"/>
  <c r="DQ79" i="22"/>
  <c r="DQ79" i="31" s="1"/>
  <c r="DB79" i="22"/>
  <c r="DB79" i="31" s="1"/>
  <c r="CM79" i="22"/>
  <c r="CM79" i="31" s="1"/>
  <c r="DQ23" i="22"/>
  <c r="DQ23" i="31" s="1"/>
  <c r="DB23" i="22"/>
  <c r="DB23" i="31" s="1"/>
  <c r="CM23" i="22"/>
  <c r="CM23" i="31" s="1"/>
  <c r="DM74" i="22"/>
  <c r="DM74" i="31" s="1"/>
  <c r="CX74" i="22"/>
  <c r="CX74" i="31" s="1"/>
  <c r="CI74" i="22"/>
  <c r="CI74" i="31" s="1"/>
  <c r="CV12" i="22"/>
  <c r="CV12" i="31" s="1"/>
  <c r="DK12" i="22"/>
  <c r="DK12" i="31" s="1"/>
  <c r="CG12" i="22"/>
  <c r="CG12" i="31" s="1"/>
  <c r="DP77" i="22"/>
  <c r="DP77" i="31" s="1"/>
  <c r="DA77" i="22"/>
  <c r="DA77" i="31" s="1"/>
  <c r="CL77" i="22"/>
  <c r="CL77" i="31" s="1"/>
  <c r="DR75" i="22"/>
  <c r="DR75" i="31" s="1"/>
  <c r="DC75" i="22"/>
  <c r="DC75" i="31" s="1"/>
  <c r="CN75" i="22"/>
  <c r="CN75" i="31" s="1"/>
  <c r="DN50" i="22"/>
  <c r="DN50" i="31" s="1"/>
  <c r="CY50" i="22"/>
  <c r="CY50" i="31" s="1"/>
  <c r="CJ50" i="22"/>
  <c r="CJ50" i="31" s="1"/>
  <c r="DM36" i="22"/>
  <c r="DM36" i="31" s="1"/>
  <c r="CX36" i="22"/>
  <c r="CX36" i="31" s="1"/>
  <c r="CI36" i="22"/>
  <c r="CI36" i="31" s="1"/>
  <c r="DK15" i="22"/>
  <c r="DK15" i="31" s="1"/>
  <c r="CV15" i="22"/>
  <c r="CV15" i="31" s="1"/>
  <c r="CG15" i="22"/>
  <c r="CG15" i="31" s="1"/>
  <c r="DK69" i="22"/>
  <c r="DK69" i="31" s="1"/>
  <c r="CV69" i="22"/>
  <c r="CV69" i="31" s="1"/>
  <c r="CG69" i="22"/>
  <c r="CG69" i="31" s="1"/>
  <c r="DK68" i="22"/>
  <c r="DK68" i="31" s="1"/>
  <c r="CV68" i="22"/>
  <c r="CV68" i="31" s="1"/>
  <c r="CG68" i="22"/>
  <c r="CG68" i="31" s="1"/>
  <c r="CV23" i="22"/>
  <c r="CV23" i="31" s="1"/>
  <c r="DK23" i="22"/>
  <c r="DK23" i="31" s="1"/>
  <c r="CG23" i="22"/>
  <c r="CG23" i="31" s="1"/>
  <c r="DK35" i="22"/>
  <c r="DK35" i="31" s="1"/>
  <c r="CV35" i="22"/>
  <c r="CV35" i="31" s="1"/>
  <c r="CG35" i="22"/>
  <c r="CG35" i="31" s="1"/>
  <c r="DK58" i="22"/>
  <c r="DK58" i="31" s="1"/>
  <c r="CV58" i="22"/>
  <c r="CV58" i="31" s="1"/>
  <c r="CG58" i="22"/>
  <c r="CG58" i="31" s="1"/>
  <c r="CV38" i="22"/>
  <c r="CV38" i="31" s="1"/>
  <c r="DK38" i="22"/>
  <c r="DK38" i="31" s="1"/>
  <c r="CG38" i="22"/>
  <c r="CG38" i="31" s="1"/>
  <c r="DK17" i="22"/>
  <c r="DK17" i="31" s="1"/>
  <c r="CV17" i="22"/>
  <c r="CV17" i="31" s="1"/>
  <c r="CG17" i="22"/>
  <c r="CG17" i="31" s="1"/>
  <c r="DK24" i="22"/>
  <c r="DK24" i="31" s="1"/>
  <c r="CV24" i="22"/>
  <c r="CV24" i="31" s="1"/>
  <c r="CG24" i="22"/>
  <c r="CG24" i="31" s="1"/>
  <c r="DP57" i="22"/>
  <c r="DP57" i="31" s="1"/>
  <c r="DA57" i="22"/>
  <c r="DA57" i="31" s="1"/>
  <c r="CL57" i="22"/>
  <c r="CL57" i="31" s="1"/>
  <c r="DP75" i="22"/>
  <c r="DP75" i="31" s="1"/>
  <c r="DA75" i="22"/>
  <c r="DA75" i="31" s="1"/>
  <c r="CL75" i="22"/>
  <c r="CL75" i="31" s="1"/>
  <c r="DA23" i="22"/>
  <c r="DA23" i="31" s="1"/>
  <c r="DP23" i="22"/>
  <c r="DP23" i="31" s="1"/>
  <c r="CL23" i="22"/>
  <c r="CL23" i="31" s="1"/>
  <c r="DP55" i="22"/>
  <c r="DP55" i="31" s="1"/>
  <c r="DA55" i="22"/>
  <c r="DA55" i="31" s="1"/>
  <c r="CL55" i="22"/>
  <c r="CL55" i="31" s="1"/>
  <c r="DP13" i="22"/>
  <c r="DP13" i="31" s="1"/>
  <c r="DA13" i="22"/>
  <c r="DA13" i="31" s="1"/>
  <c r="CL13" i="22"/>
  <c r="CL13" i="31" s="1"/>
  <c r="DP62" i="22"/>
  <c r="DP62" i="31" s="1"/>
  <c r="DA62" i="22"/>
  <c r="DA62" i="31" s="1"/>
  <c r="CL62" i="22"/>
  <c r="CL62" i="31" s="1"/>
  <c r="DP28" i="22"/>
  <c r="DP28" i="31" s="1"/>
  <c r="DA28" i="22"/>
  <c r="DA28" i="31" s="1"/>
  <c r="CL28" i="22"/>
  <c r="CL28" i="31" s="1"/>
  <c r="DP15" i="22"/>
  <c r="DP15" i="31" s="1"/>
  <c r="DA15" i="22"/>
  <c r="DA15" i="31" s="1"/>
  <c r="CL15" i="22"/>
  <c r="CL15" i="31" s="1"/>
  <c r="DP9" i="22"/>
  <c r="DP9" i="31" s="1"/>
  <c r="DA9" i="22"/>
  <c r="DA9" i="31" s="1"/>
  <c r="CL9" i="22"/>
  <c r="CL9" i="31" s="1"/>
  <c r="DR74" i="22"/>
  <c r="DR74" i="31" s="1"/>
  <c r="DC74" i="22"/>
  <c r="DC74" i="31" s="1"/>
  <c r="CN74" i="22"/>
  <c r="CN74" i="31" s="1"/>
  <c r="DR22" i="22"/>
  <c r="DR22" i="31" s="1"/>
  <c r="DC22" i="22"/>
  <c r="DC22" i="31" s="1"/>
  <c r="CN22" i="22"/>
  <c r="CN22" i="31" s="1"/>
  <c r="DR52" i="22"/>
  <c r="DR52" i="31" s="1"/>
  <c r="DC52" i="22"/>
  <c r="DC52" i="31" s="1"/>
  <c r="CN52" i="22"/>
  <c r="CN52" i="31" s="1"/>
  <c r="DR15" i="22"/>
  <c r="DR15" i="31" s="1"/>
  <c r="DC15" i="22"/>
  <c r="DC15" i="31" s="1"/>
  <c r="CN15" i="22"/>
  <c r="CN15" i="31" s="1"/>
  <c r="DR27" i="22"/>
  <c r="DR27" i="31" s="1"/>
  <c r="DC27" i="22"/>
  <c r="DC27" i="31" s="1"/>
  <c r="CN27" i="22"/>
  <c r="CN27" i="31" s="1"/>
  <c r="DR67" i="22"/>
  <c r="DR67" i="31" s="1"/>
  <c r="DC67" i="22"/>
  <c r="DC67" i="31" s="1"/>
  <c r="CN67" i="22"/>
  <c r="CN67" i="31" s="1"/>
  <c r="DR65" i="22"/>
  <c r="DR65" i="31" s="1"/>
  <c r="DC65" i="22"/>
  <c r="DC65" i="31" s="1"/>
  <c r="CN65" i="22"/>
  <c r="CN65" i="31" s="1"/>
  <c r="DR64" i="22"/>
  <c r="DR64" i="31" s="1"/>
  <c r="DC64" i="22"/>
  <c r="DC64" i="31" s="1"/>
  <c r="CN64" i="22"/>
  <c r="CN64" i="31" s="1"/>
  <c r="DO49" i="22"/>
  <c r="DO49" i="31" s="1"/>
  <c r="CZ49" i="22"/>
  <c r="CZ49" i="31" s="1"/>
  <c r="CK49" i="22"/>
  <c r="CK49" i="31" s="1"/>
  <c r="DO52" i="22"/>
  <c r="DO52" i="31" s="1"/>
  <c r="CZ52" i="22"/>
  <c r="CZ52" i="31" s="1"/>
  <c r="CK52" i="22"/>
  <c r="CK52" i="31" s="1"/>
  <c r="DO25" i="22"/>
  <c r="DO25" i="31" s="1"/>
  <c r="CZ25" i="22"/>
  <c r="CZ25" i="31" s="1"/>
  <c r="CK25" i="22"/>
  <c r="CK25" i="31" s="1"/>
  <c r="DO34" i="22"/>
  <c r="DO34" i="31" s="1"/>
  <c r="CZ34" i="22"/>
  <c r="CZ34" i="31" s="1"/>
  <c r="CK34" i="22"/>
  <c r="CK34" i="31" s="1"/>
  <c r="DO67" i="22"/>
  <c r="DO67" i="31" s="1"/>
  <c r="CZ67" i="22"/>
  <c r="CZ67" i="31" s="1"/>
  <c r="CK67" i="22"/>
  <c r="CK67" i="31" s="1"/>
  <c r="DO38" i="22"/>
  <c r="DO38" i="31" s="1"/>
  <c r="CZ38" i="22"/>
  <c r="CZ38" i="31" s="1"/>
  <c r="CK38" i="22"/>
  <c r="CK38" i="31" s="1"/>
  <c r="DO13" i="22"/>
  <c r="DO13" i="31" s="1"/>
  <c r="CZ13" i="22"/>
  <c r="CZ13" i="31" s="1"/>
  <c r="CK13" i="22"/>
  <c r="CK13" i="31" s="1"/>
  <c r="DO77" i="22"/>
  <c r="DO77" i="31" s="1"/>
  <c r="CZ77" i="22"/>
  <c r="CZ77" i="31" s="1"/>
  <c r="CK77" i="22"/>
  <c r="CK77" i="31" s="1"/>
  <c r="DO21" i="22"/>
  <c r="DO21" i="31" s="1"/>
  <c r="CZ21" i="22"/>
  <c r="CZ21" i="31" s="1"/>
  <c r="CK21" i="22"/>
  <c r="CK21" i="31" s="1"/>
  <c r="DN58" i="22"/>
  <c r="DN58" i="31" s="1"/>
  <c r="CY58" i="22"/>
  <c r="CY58" i="31" s="1"/>
  <c r="CJ58" i="22"/>
  <c r="CJ58" i="31" s="1"/>
  <c r="DN70" i="22"/>
  <c r="DN70" i="31" s="1"/>
  <c r="CY70" i="22"/>
  <c r="CY70" i="31" s="1"/>
  <c r="CJ70" i="22"/>
  <c r="CJ70" i="31" s="1"/>
  <c r="DN41" i="22"/>
  <c r="DN41" i="31" s="1"/>
  <c r="CY41" i="22"/>
  <c r="CY41" i="31" s="1"/>
  <c r="CJ41" i="22"/>
  <c r="CJ41" i="31" s="1"/>
  <c r="DN46" i="22"/>
  <c r="DN46" i="31" s="1"/>
  <c r="CY46" i="22"/>
  <c r="CY46" i="31" s="1"/>
  <c r="CJ46" i="22"/>
  <c r="CJ46" i="31" s="1"/>
  <c r="DN43" i="22"/>
  <c r="DN43" i="31" s="1"/>
  <c r="CY43" i="22"/>
  <c r="CY43" i="31" s="1"/>
  <c r="CJ43" i="22"/>
  <c r="CJ43" i="31" s="1"/>
  <c r="DN72" i="22"/>
  <c r="DN72" i="31" s="1"/>
  <c r="CY72" i="22"/>
  <c r="CY72" i="31" s="1"/>
  <c r="CJ72" i="22"/>
  <c r="CJ72" i="31" s="1"/>
  <c r="DN27" i="22"/>
  <c r="DN27" i="31" s="1"/>
  <c r="CY27" i="22"/>
  <c r="CY27" i="31" s="1"/>
  <c r="CJ27" i="22"/>
  <c r="CJ27" i="31" s="1"/>
  <c r="DN52" i="22"/>
  <c r="DN52" i="31" s="1"/>
  <c r="CY52" i="22"/>
  <c r="CY52" i="31" s="1"/>
  <c r="CJ52" i="22"/>
  <c r="CJ52" i="31" s="1"/>
  <c r="DN51" i="22"/>
  <c r="DN51" i="31" s="1"/>
  <c r="CY51" i="22"/>
  <c r="CY51" i="31" s="1"/>
  <c r="CJ51" i="22"/>
  <c r="CJ51" i="31" s="1"/>
  <c r="DQ27" i="22"/>
  <c r="DQ27" i="31" s="1"/>
  <c r="DB27" i="22"/>
  <c r="DB27" i="31" s="1"/>
  <c r="CM27" i="22"/>
  <c r="CM27" i="31" s="1"/>
  <c r="DQ65" i="22"/>
  <c r="DQ65" i="31" s="1"/>
  <c r="DB65" i="22"/>
  <c r="DB65" i="31" s="1"/>
  <c r="CM65" i="22"/>
  <c r="CM65" i="31" s="1"/>
  <c r="DQ10" i="22"/>
  <c r="DQ10" i="31" s="1"/>
  <c r="DB10" i="22"/>
  <c r="DB10" i="31" s="1"/>
  <c r="CM10" i="22"/>
  <c r="CM10" i="31" s="1"/>
  <c r="DQ47" i="22"/>
  <c r="DQ47" i="31" s="1"/>
  <c r="DB47" i="22"/>
  <c r="DB47" i="31" s="1"/>
  <c r="CM47" i="22"/>
  <c r="CM47" i="31" s="1"/>
  <c r="DQ38" i="22"/>
  <c r="DQ38" i="31" s="1"/>
  <c r="DB38" i="22"/>
  <c r="DB38" i="31" s="1"/>
  <c r="CM38" i="22"/>
  <c r="CM38" i="31" s="1"/>
  <c r="DQ50" i="22"/>
  <c r="DQ50" i="31" s="1"/>
  <c r="DB50" i="22"/>
  <c r="DB50" i="31" s="1"/>
  <c r="CM50" i="22"/>
  <c r="CM50" i="31" s="1"/>
  <c r="DB68" i="22"/>
  <c r="DB68" i="31" s="1"/>
  <c r="DQ68" i="22"/>
  <c r="DQ68" i="31" s="1"/>
  <c r="CM68" i="22"/>
  <c r="CM68" i="31" s="1"/>
  <c r="DQ55" i="22"/>
  <c r="DQ55" i="31" s="1"/>
  <c r="DB55" i="22"/>
  <c r="DB55" i="31" s="1"/>
  <c r="CM55" i="22"/>
  <c r="CM55" i="31" s="1"/>
  <c r="DQ44" i="22"/>
  <c r="DQ44" i="31" s="1"/>
  <c r="DB44" i="22"/>
  <c r="DB44" i="31" s="1"/>
  <c r="CM44" i="22"/>
  <c r="CM44" i="31" s="1"/>
  <c r="DM77" i="22"/>
  <c r="DM77" i="31" s="1"/>
  <c r="CX77" i="22"/>
  <c r="CX77" i="31" s="1"/>
  <c r="CI77" i="22"/>
  <c r="CI77" i="31" s="1"/>
  <c r="DM13" i="22"/>
  <c r="DM13" i="31" s="1"/>
  <c r="CX13" i="22"/>
  <c r="CX13" i="31" s="1"/>
  <c r="CI13" i="22"/>
  <c r="CI13" i="31" s="1"/>
  <c r="DM70" i="22"/>
  <c r="DM70" i="31" s="1"/>
  <c r="CX70" i="22"/>
  <c r="CX70" i="31" s="1"/>
  <c r="CI70" i="22"/>
  <c r="CI70" i="31" s="1"/>
  <c r="DM16" i="22"/>
  <c r="DM16" i="31" s="1"/>
  <c r="CX16" i="22"/>
  <c r="CX16" i="31" s="1"/>
  <c r="CI16" i="22"/>
  <c r="CI16" i="31" s="1"/>
  <c r="DM32" i="22"/>
  <c r="DM32" i="31" s="1"/>
  <c r="CX32" i="22"/>
  <c r="CX32" i="31" s="1"/>
  <c r="CI32" i="22"/>
  <c r="CI32" i="31" s="1"/>
  <c r="DM79" i="22"/>
  <c r="DM79" i="31" s="1"/>
  <c r="CX79" i="22"/>
  <c r="CX79" i="31" s="1"/>
  <c r="CI79" i="22"/>
  <c r="CI79" i="31" s="1"/>
  <c r="DM65" i="22"/>
  <c r="DM65" i="31" s="1"/>
  <c r="CX65" i="22"/>
  <c r="CX65" i="31" s="1"/>
  <c r="CI65" i="22"/>
  <c r="CI65" i="31" s="1"/>
  <c r="DM27" i="22"/>
  <c r="DM27" i="31" s="1"/>
  <c r="CX27" i="22"/>
  <c r="CX27" i="31" s="1"/>
  <c r="CI27" i="22"/>
  <c r="CI27" i="31" s="1"/>
  <c r="AN15" i="22"/>
  <c r="AN15" i="31" s="1"/>
  <c r="BR15" i="22"/>
  <c r="BR15" i="31" s="1"/>
  <c r="BC15" i="22"/>
  <c r="BC15" i="31" s="1"/>
  <c r="AN69" i="22"/>
  <c r="AN69" i="31" s="1"/>
  <c r="BR69" i="22"/>
  <c r="BR69" i="31" s="1"/>
  <c r="BC69" i="22"/>
  <c r="BC69" i="31" s="1"/>
  <c r="AN68" i="22"/>
  <c r="AN68" i="31" s="1"/>
  <c r="BR68" i="22"/>
  <c r="BR68" i="31" s="1"/>
  <c r="BC68" i="22"/>
  <c r="BC68" i="31" s="1"/>
  <c r="AN23" i="22"/>
  <c r="AN23" i="31" s="1"/>
  <c r="BC23" i="22"/>
  <c r="BC23" i="31" s="1"/>
  <c r="BR23" i="22"/>
  <c r="BR23" i="31" s="1"/>
  <c r="AN35" i="22"/>
  <c r="AN35" i="31" s="1"/>
  <c r="BR35" i="22"/>
  <c r="BR35" i="31" s="1"/>
  <c r="BC35" i="22"/>
  <c r="BC35" i="31" s="1"/>
  <c r="AN58" i="22"/>
  <c r="AN58" i="31" s="1"/>
  <c r="BR58" i="22"/>
  <c r="BR58" i="31" s="1"/>
  <c r="BC58" i="22"/>
  <c r="BC58" i="31" s="1"/>
  <c r="AN38" i="22"/>
  <c r="AN38" i="31" s="1"/>
  <c r="BR38" i="22"/>
  <c r="BR38" i="31" s="1"/>
  <c r="BC38" i="22"/>
  <c r="BC38" i="31" s="1"/>
  <c r="AN17" i="22"/>
  <c r="AN17" i="31" s="1"/>
  <c r="BR17" i="22"/>
  <c r="BR17" i="31" s="1"/>
  <c r="BC17" i="22"/>
  <c r="BC17" i="31" s="1"/>
  <c r="AN24" i="22"/>
  <c r="AN24" i="31" s="1"/>
  <c r="BR24" i="22"/>
  <c r="BR24" i="31" s="1"/>
  <c r="BC24" i="22"/>
  <c r="BC24" i="31" s="1"/>
  <c r="AS57" i="22"/>
  <c r="AS57" i="31" s="1"/>
  <c r="BW57" i="22"/>
  <c r="BW57" i="31" s="1"/>
  <c r="BH57" i="22"/>
  <c r="BH57" i="31" s="1"/>
  <c r="AS75" i="22"/>
  <c r="AS75" i="31" s="1"/>
  <c r="BH75" i="22"/>
  <c r="BH75" i="31" s="1"/>
  <c r="BW75" i="22"/>
  <c r="BW75" i="31" s="1"/>
  <c r="AS23" i="22"/>
  <c r="AS23" i="31" s="1"/>
  <c r="BW23" i="22"/>
  <c r="BW23" i="31" s="1"/>
  <c r="BH23" i="22"/>
  <c r="BH23" i="31" s="1"/>
  <c r="AS55" i="22"/>
  <c r="AS55" i="31" s="1"/>
  <c r="BW55" i="22"/>
  <c r="BW55" i="31" s="1"/>
  <c r="BH55" i="22"/>
  <c r="BH55" i="31" s="1"/>
  <c r="AS13" i="22"/>
  <c r="AS13" i="31" s="1"/>
  <c r="BW13" i="22"/>
  <c r="BW13" i="31" s="1"/>
  <c r="BH13" i="22"/>
  <c r="BH13" i="31" s="1"/>
  <c r="AS28" i="22"/>
  <c r="AS28" i="31" s="1"/>
  <c r="BW28" i="22"/>
  <c r="BW28" i="31" s="1"/>
  <c r="BH28" i="22"/>
  <c r="BH28" i="31" s="1"/>
  <c r="AS9" i="22"/>
  <c r="AS9" i="31" s="1"/>
  <c r="BW9" i="22"/>
  <c r="BW9" i="31" s="1"/>
  <c r="BH9" i="22"/>
  <c r="BH9" i="31" s="1"/>
  <c r="AU22" i="22"/>
  <c r="AU22" i="31" s="1"/>
  <c r="BY22" i="22"/>
  <c r="BY22" i="31" s="1"/>
  <c r="BJ22" i="22"/>
  <c r="BJ22" i="31" s="1"/>
  <c r="AU15" i="22"/>
  <c r="AU15" i="31" s="1"/>
  <c r="BY15" i="22"/>
  <c r="BY15" i="31" s="1"/>
  <c r="BJ15" i="22"/>
  <c r="BJ15" i="31" s="1"/>
  <c r="AU27" i="22"/>
  <c r="AU27" i="31" s="1"/>
  <c r="BY27" i="22"/>
  <c r="BY27" i="31" s="1"/>
  <c r="BJ27" i="22"/>
  <c r="BJ27" i="31" s="1"/>
  <c r="AU67" i="22"/>
  <c r="AU67" i="31" s="1"/>
  <c r="BY67" i="22"/>
  <c r="BY67" i="31" s="1"/>
  <c r="BJ67" i="22"/>
  <c r="BJ67" i="31" s="1"/>
  <c r="AU65" i="22"/>
  <c r="AU65" i="31" s="1"/>
  <c r="BY65" i="22"/>
  <c r="BY65" i="31" s="1"/>
  <c r="BJ65" i="22"/>
  <c r="BJ65" i="31" s="1"/>
  <c r="AU64" i="22"/>
  <c r="AU64" i="31" s="1"/>
  <c r="BJ64" i="22"/>
  <c r="BJ64" i="31" s="1"/>
  <c r="BY64" i="22"/>
  <c r="BY64" i="31" s="1"/>
  <c r="AR49" i="22"/>
  <c r="AR49" i="31" s="1"/>
  <c r="BV49" i="22"/>
  <c r="BV49" i="31" s="1"/>
  <c r="BG49" i="22"/>
  <c r="BG49" i="31" s="1"/>
  <c r="AR52" i="22"/>
  <c r="AR52" i="31" s="1"/>
  <c r="BV52" i="22"/>
  <c r="BV52" i="31" s="1"/>
  <c r="BG52" i="22"/>
  <c r="BG52" i="31" s="1"/>
  <c r="AR25" i="22"/>
  <c r="AR25" i="31" s="1"/>
  <c r="BV25" i="22"/>
  <c r="BV25" i="31" s="1"/>
  <c r="BG25" i="22"/>
  <c r="BG25" i="31" s="1"/>
  <c r="AR34" i="22"/>
  <c r="AR34" i="31" s="1"/>
  <c r="BV34" i="22"/>
  <c r="BV34" i="31" s="1"/>
  <c r="BG34" i="22"/>
  <c r="BG34" i="31" s="1"/>
  <c r="AR67" i="22"/>
  <c r="AR67" i="31" s="1"/>
  <c r="BV67" i="22"/>
  <c r="BV67" i="31" s="1"/>
  <c r="BG67" i="22"/>
  <c r="BG67" i="31" s="1"/>
  <c r="AR38" i="22"/>
  <c r="AR38" i="31" s="1"/>
  <c r="BV38" i="22"/>
  <c r="BV38" i="31" s="1"/>
  <c r="BG38" i="22"/>
  <c r="BG38" i="31" s="1"/>
  <c r="AR13" i="22"/>
  <c r="AR13" i="31" s="1"/>
  <c r="BG13" i="22"/>
  <c r="BG13" i="31" s="1"/>
  <c r="BV13" i="22"/>
  <c r="BV13" i="31" s="1"/>
  <c r="AR77" i="22"/>
  <c r="AR77" i="31" s="1"/>
  <c r="BV77" i="22"/>
  <c r="BV77" i="31" s="1"/>
  <c r="BG77" i="22"/>
  <c r="BG77" i="31" s="1"/>
  <c r="AR21" i="22"/>
  <c r="AR21" i="31" s="1"/>
  <c r="BV21" i="22"/>
  <c r="BV21" i="31" s="1"/>
  <c r="BG21" i="22"/>
  <c r="BG21" i="31" s="1"/>
  <c r="AQ58" i="22"/>
  <c r="AQ58" i="31" s="1"/>
  <c r="BF58" i="22"/>
  <c r="BF58" i="31" s="1"/>
  <c r="BU58" i="22"/>
  <c r="BU58" i="31" s="1"/>
  <c r="AQ70" i="22"/>
  <c r="AQ70" i="31" s="1"/>
  <c r="BU70" i="22"/>
  <c r="BU70" i="31" s="1"/>
  <c r="BF70" i="22"/>
  <c r="BF70" i="31" s="1"/>
  <c r="AQ41" i="22"/>
  <c r="AQ41" i="31" s="1"/>
  <c r="BU41" i="22"/>
  <c r="BU41" i="31" s="1"/>
  <c r="BF41" i="22"/>
  <c r="BF41" i="31" s="1"/>
  <c r="AQ46" i="22"/>
  <c r="AQ46" i="31" s="1"/>
  <c r="BU46" i="22"/>
  <c r="BU46" i="31" s="1"/>
  <c r="BF46" i="22"/>
  <c r="BF46" i="31" s="1"/>
  <c r="AQ43" i="22"/>
  <c r="AQ43" i="31" s="1"/>
  <c r="BU43" i="22"/>
  <c r="BU43" i="31" s="1"/>
  <c r="BF43" i="22"/>
  <c r="BF43" i="31" s="1"/>
  <c r="AQ72" i="22"/>
  <c r="AQ72" i="31" s="1"/>
  <c r="BU72" i="22"/>
  <c r="BU72" i="31" s="1"/>
  <c r="BF72" i="22"/>
  <c r="BF72" i="31" s="1"/>
  <c r="AQ27" i="22"/>
  <c r="AQ27" i="31" s="1"/>
  <c r="BU27" i="22"/>
  <c r="BU27" i="31" s="1"/>
  <c r="BF27" i="22"/>
  <c r="BF27" i="31" s="1"/>
  <c r="AQ52" i="22"/>
  <c r="AQ52" i="31" s="1"/>
  <c r="BU52" i="22"/>
  <c r="BU52" i="31" s="1"/>
  <c r="BF52" i="22"/>
  <c r="BF52" i="31" s="1"/>
  <c r="AQ51" i="22"/>
  <c r="AQ51" i="31" s="1"/>
  <c r="BU51" i="22"/>
  <c r="BU51" i="31" s="1"/>
  <c r="BF51" i="22"/>
  <c r="BF51" i="31" s="1"/>
  <c r="AT27" i="22"/>
  <c r="AT27" i="31" s="1"/>
  <c r="BX27" i="22"/>
  <c r="BX27" i="31" s="1"/>
  <c r="BI27" i="22"/>
  <c r="BI27" i="31" s="1"/>
  <c r="AT65" i="22"/>
  <c r="AT65" i="31" s="1"/>
  <c r="BX65" i="22"/>
  <c r="BX65" i="31" s="1"/>
  <c r="BI65" i="22"/>
  <c r="BI65" i="31" s="1"/>
  <c r="AT10" i="22"/>
  <c r="AT10" i="31" s="1"/>
  <c r="BX10" i="22"/>
  <c r="BX10" i="31" s="1"/>
  <c r="BI10" i="22"/>
  <c r="BI10" i="31" s="1"/>
  <c r="AT47" i="22"/>
  <c r="AT47" i="31" s="1"/>
  <c r="BX47" i="22"/>
  <c r="BX47" i="31" s="1"/>
  <c r="BI47" i="22"/>
  <c r="BI47" i="31" s="1"/>
  <c r="AT38" i="22"/>
  <c r="AT38" i="31" s="1"/>
  <c r="BI38" i="22"/>
  <c r="BI38" i="31" s="1"/>
  <c r="BX38" i="22"/>
  <c r="BX38" i="31" s="1"/>
  <c r="AT50" i="22"/>
  <c r="AT50" i="31" s="1"/>
  <c r="BX50" i="22"/>
  <c r="BX50" i="31" s="1"/>
  <c r="BI50" i="22"/>
  <c r="BI50" i="31" s="1"/>
  <c r="AT68" i="22"/>
  <c r="AT68" i="31" s="1"/>
  <c r="BX68" i="22"/>
  <c r="BX68" i="31" s="1"/>
  <c r="BI68" i="22"/>
  <c r="BI68" i="31" s="1"/>
  <c r="AT55" i="22"/>
  <c r="AT55" i="31" s="1"/>
  <c r="BX55" i="22"/>
  <c r="BX55" i="31" s="1"/>
  <c r="BI55" i="22"/>
  <c r="BI55" i="31" s="1"/>
  <c r="AT44" i="22"/>
  <c r="AT44" i="31" s="1"/>
  <c r="BX44" i="22"/>
  <c r="BX44" i="31" s="1"/>
  <c r="BI44" i="22"/>
  <c r="BI44" i="31" s="1"/>
  <c r="AP77" i="22"/>
  <c r="AP77" i="31" s="1"/>
  <c r="BT77" i="22"/>
  <c r="BT77" i="31" s="1"/>
  <c r="BE77" i="22"/>
  <c r="BE77" i="31" s="1"/>
  <c r="AP13" i="22"/>
  <c r="AP13" i="31" s="1"/>
  <c r="BT13" i="22"/>
  <c r="BT13" i="31" s="1"/>
  <c r="BE13" i="22"/>
  <c r="BE13" i="31" s="1"/>
  <c r="AP70" i="22"/>
  <c r="AP70" i="31" s="1"/>
  <c r="BT70" i="22"/>
  <c r="BT70" i="31" s="1"/>
  <c r="BE70" i="22"/>
  <c r="BE70" i="31" s="1"/>
  <c r="AP15" i="22"/>
  <c r="AP15" i="31" s="1"/>
  <c r="BT15" i="22"/>
  <c r="BT15" i="31" s="1"/>
  <c r="BE15" i="22"/>
  <c r="BE15" i="31" s="1"/>
  <c r="AN60" i="22"/>
  <c r="AN60" i="31" s="1"/>
  <c r="BR60" i="22"/>
  <c r="BR60" i="31" s="1"/>
  <c r="BC60" i="22"/>
  <c r="BC60" i="31" s="1"/>
  <c r="AN50" i="22"/>
  <c r="AN50" i="31" s="1"/>
  <c r="BR50" i="22"/>
  <c r="BR50" i="31" s="1"/>
  <c r="BC50" i="22"/>
  <c r="BC50" i="31" s="1"/>
  <c r="AN73" i="22"/>
  <c r="AN73" i="31" s="1"/>
  <c r="BR73" i="22"/>
  <c r="BR73" i="31" s="1"/>
  <c r="BC73" i="22"/>
  <c r="BC73" i="31" s="1"/>
  <c r="AN9" i="22"/>
  <c r="AN9" i="31" s="1"/>
  <c r="BR9" i="22"/>
  <c r="BC9" i="22"/>
  <c r="AN16" i="22"/>
  <c r="AN16" i="31" s="1"/>
  <c r="BR16" i="22"/>
  <c r="BR16" i="31" s="1"/>
  <c r="BC16" i="22"/>
  <c r="BC16" i="31" s="1"/>
  <c r="AS51" i="22"/>
  <c r="AS51" i="31" s="1"/>
  <c r="BW51" i="22"/>
  <c r="BW51" i="31" s="1"/>
  <c r="BH51" i="22"/>
  <c r="BH51" i="31" s="1"/>
  <c r="AS25" i="22"/>
  <c r="AS25" i="31" s="1"/>
  <c r="BW25" i="22"/>
  <c r="BW25" i="31" s="1"/>
  <c r="BH25" i="22"/>
  <c r="BH25" i="31" s="1"/>
  <c r="AS53" i="22"/>
  <c r="AS53" i="31" s="1"/>
  <c r="BW53" i="22"/>
  <c r="BW53" i="31" s="1"/>
  <c r="BH53" i="22"/>
  <c r="BH53" i="31" s="1"/>
  <c r="AS40" i="22"/>
  <c r="AS40" i="31" s="1"/>
  <c r="BW40" i="22"/>
  <c r="BW40" i="31" s="1"/>
  <c r="BH40" i="22"/>
  <c r="BH40" i="31" s="1"/>
  <c r="AS52" i="22"/>
  <c r="AS52" i="31" s="1"/>
  <c r="BW52" i="22"/>
  <c r="BW52" i="31" s="1"/>
  <c r="BH52" i="22"/>
  <c r="BH52" i="31" s="1"/>
  <c r="AS44" i="22"/>
  <c r="AS44" i="31" s="1"/>
  <c r="BW44" i="22"/>
  <c r="BW44" i="31" s="1"/>
  <c r="BH44" i="22"/>
  <c r="BH44" i="31" s="1"/>
  <c r="AS16" i="22"/>
  <c r="AS16" i="31" s="1"/>
  <c r="BW16" i="22"/>
  <c r="BW16" i="31" s="1"/>
  <c r="BH16" i="22"/>
  <c r="BH16" i="31" s="1"/>
  <c r="AS78" i="22"/>
  <c r="AS78" i="31" s="1"/>
  <c r="BW78" i="22"/>
  <c r="BW78" i="31" s="1"/>
  <c r="BH78" i="22"/>
  <c r="BH78" i="31" s="1"/>
  <c r="AU18" i="22"/>
  <c r="AU18" i="31" s="1"/>
  <c r="BY18" i="22"/>
  <c r="BY18" i="31" s="1"/>
  <c r="BJ18" i="22"/>
  <c r="BJ18" i="31" s="1"/>
  <c r="AU53" i="22"/>
  <c r="AU53" i="31" s="1"/>
  <c r="BY53" i="22"/>
  <c r="BY53" i="31" s="1"/>
  <c r="BJ53" i="22"/>
  <c r="BJ53" i="31" s="1"/>
  <c r="AU36" i="22"/>
  <c r="AU36" i="31" s="1"/>
  <c r="BJ36" i="22"/>
  <c r="BJ36" i="31" s="1"/>
  <c r="BY36" i="22"/>
  <c r="BY36" i="31" s="1"/>
  <c r="AU57" i="22"/>
  <c r="AU57" i="31" s="1"/>
  <c r="BY57" i="22"/>
  <c r="BY57" i="31" s="1"/>
  <c r="BJ57" i="22"/>
  <c r="BJ57" i="31" s="1"/>
  <c r="AU55" i="22"/>
  <c r="AU55" i="31" s="1"/>
  <c r="BY55" i="22"/>
  <c r="BY55" i="31" s="1"/>
  <c r="BJ55" i="22"/>
  <c r="BJ55" i="31" s="1"/>
  <c r="AR42" i="22"/>
  <c r="AR42" i="31" s="1"/>
  <c r="BV42" i="22"/>
  <c r="BV42" i="31" s="1"/>
  <c r="BG42" i="22"/>
  <c r="BG42" i="31" s="1"/>
  <c r="AR73" i="22"/>
  <c r="AR73" i="31" s="1"/>
  <c r="BG73" i="22"/>
  <c r="BG73" i="31" s="1"/>
  <c r="BV73" i="22"/>
  <c r="BV73" i="31" s="1"/>
  <c r="AR18" i="22"/>
  <c r="AR18" i="31" s="1"/>
  <c r="BV18" i="22"/>
  <c r="BV18" i="31" s="1"/>
  <c r="BG18" i="22"/>
  <c r="BG18" i="31" s="1"/>
  <c r="AR28" i="22"/>
  <c r="AR28" i="31" s="1"/>
  <c r="BV28" i="22"/>
  <c r="BV28" i="31" s="1"/>
  <c r="BG28" i="22"/>
  <c r="BG28" i="31" s="1"/>
  <c r="AR16" i="22"/>
  <c r="AR16" i="31" s="1"/>
  <c r="BV16" i="22"/>
  <c r="BV16" i="31" s="1"/>
  <c r="BG16" i="22"/>
  <c r="BG16" i="31" s="1"/>
  <c r="AR22" i="22"/>
  <c r="AR22" i="31" s="1"/>
  <c r="BV22" i="22"/>
  <c r="BV22" i="31" s="1"/>
  <c r="BG22" i="22"/>
  <c r="BG22" i="31" s="1"/>
  <c r="AR48" i="22"/>
  <c r="AR48" i="31" s="1"/>
  <c r="BV48" i="22"/>
  <c r="BV48" i="31" s="1"/>
  <c r="BG48" i="22"/>
  <c r="BG48" i="31" s="1"/>
  <c r="AR61" i="22"/>
  <c r="AR61" i="31" s="1"/>
  <c r="BV61" i="22"/>
  <c r="BV61" i="31" s="1"/>
  <c r="BG61" i="22"/>
  <c r="BG61" i="31" s="1"/>
  <c r="AR70" i="22"/>
  <c r="AR70" i="31" s="1"/>
  <c r="BV70" i="22"/>
  <c r="BV70" i="31" s="1"/>
  <c r="BG70" i="22"/>
  <c r="BG70" i="31" s="1"/>
  <c r="AQ54" i="22"/>
  <c r="AQ54" i="31" s="1"/>
  <c r="BF54" i="22"/>
  <c r="BF54" i="31" s="1"/>
  <c r="BU54" i="22"/>
  <c r="BU54" i="31" s="1"/>
  <c r="AQ25" i="22"/>
  <c r="AQ25" i="31" s="1"/>
  <c r="BU25" i="22"/>
  <c r="BU25" i="31" s="1"/>
  <c r="BF25" i="22"/>
  <c r="BF25" i="31" s="1"/>
  <c r="AQ29" i="22"/>
  <c r="AQ29" i="31" s="1"/>
  <c r="BU29" i="22"/>
  <c r="BU29" i="31" s="1"/>
  <c r="BF29" i="22"/>
  <c r="BF29" i="31" s="1"/>
  <c r="AQ71" i="22"/>
  <c r="AQ71" i="31" s="1"/>
  <c r="BU71" i="22"/>
  <c r="BU71" i="31" s="1"/>
  <c r="BF71" i="22"/>
  <c r="BF71" i="31" s="1"/>
  <c r="AQ36" i="22"/>
  <c r="AQ36" i="31" s="1"/>
  <c r="BU36" i="22"/>
  <c r="BU36" i="31" s="1"/>
  <c r="BF36" i="22"/>
  <c r="BF36" i="31" s="1"/>
  <c r="AT41" i="22"/>
  <c r="AT41" i="31" s="1"/>
  <c r="BX41" i="22"/>
  <c r="BX41" i="31" s="1"/>
  <c r="BI41" i="22"/>
  <c r="BI41" i="31" s="1"/>
  <c r="AT73" i="22"/>
  <c r="AT73" i="31" s="1"/>
  <c r="BX73" i="22"/>
  <c r="BX73" i="31" s="1"/>
  <c r="BI73" i="22"/>
  <c r="BI73" i="31" s="1"/>
  <c r="AT62" i="22"/>
  <c r="AT62" i="31" s="1"/>
  <c r="BX62" i="22"/>
  <c r="BX62" i="31" s="1"/>
  <c r="BI62" i="22"/>
  <c r="BI62" i="31" s="1"/>
  <c r="AT21" i="22"/>
  <c r="AT21" i="31" s="1"/>
  <c r="BX21" i="22"/>
  <c r="BX21" i="31" s="1"/>
  <c r="BI21" i="22"/>
  <c r="BI21" i="31" s="1"/>
  <c r="AT70" i="22"/>
  <c r="AT70" i="31" s="1"/>
  <c r="BX70" i="22"/>
  <c r="BX70" i="31" s="1"/>
  <c r="BI70" i="22"/>
  <c r="BI70" i="31" s="1"/>
  <c r="AT31" i="22"/>
  <c r="AT31" i="31" s="1"/>
  <c r="BX31" i="22"/>
  <c r="BX31" i="31" s="1"/>
  <c r="BI31" i="22"/>
  <c r="BI31" i="31" s="1"/>
  <c r="AT56" i="22"/>
  <c r="AT56" i="31" s="1"/>
  <c r="BX56" i="22"/>
  <c r="BX56" i="31" s="1"/>
  <c r="BI56" i="22"/>
  <c r="BI56" i="31" s="1"/>
  <c r="AT45" i="22"/>
  <c r="AT45" i="31" s="1"/>
  <c r="BX45" i="22"/>
  <c r="BX45" i="31" s="1"/>
  <c r="BI45" i="22"/>
  <c r="BI45" i="31" s="1"/>
  <c r="AT32" i="22"/>
  <c r="AT32" i="31" s="1"/>
  <c r="BX32" i="22"/>
  <c r="BX32" i="31" s="1"/>
  <c r="BI32" i="22"/>
  <c r="BI32" i="31" s="1"/>
  <c r="AP56" i="22"/>
  <c r="AP56" i="31" s="1"/>
  <c r="BT56" i="22"/>
  <c r="BT56" i="31" s="1"/>
  <c r="BE56" i="22"/>
  <c r="BE56" i="31" s="1"/>
  <c r="AP42" i="22"/>
  <c r="AP42" i="31" s="1"/>
  <c r="BT42" i="22"/>
  <c r="BT42" i="31" s="1"/>
  <c r="BE42" i="22"/>
  <c r="BE42" i="31" s="1"/>
  <c r="AP23" i="22"/>
  <c r="AP23" i="31" s="1"/>
  <c r="BT23" i="22"/>
  <c r="BT23" i="31" s="1"/>
  <c r="BE23" i="22"/>
  <c r="BE23" i="31" s="1"/>
  <c r="AP16" i="22"/>
  <c r="AP16" i="31" s="1"/>
  <c r="BT16" i="22"/>
  <c r="BT16" i="31" s="1"/>
  <c r="BE16" i="22"/>
  <c r="BE16" i="31" s="1"/>
  <c r="AN70" i="22"/>
  <c r="AN70" i="31" s="1"/>
  <c r="BR70" i="22"/>
  <c r="BR70" i="31" s="1"/>
  <c r="BC70" i="22"/>
  <c r="BC70" i="31" s="1"/>
  <c r="AN52" i="22"/>
  <c r="AN52" i="31" s="1"/>
  <c r="BR52" i="22"/>
  <c r="BR52" i="31" s="1"/>
  <c r="BC52" i="22"/>
  <c r="BC52" i="31" s="1"/>
  <c r="AN19" i="22"/>
  <c r="AN19" i="31" s="1"/>
  <c r="BR19" i="22"/>
  <c r="BR19" i="31" s="1"/>
  <c r="BC19" i="22"/>
  <c r="BC19" i="31" s="1"/>
  <c r="AN42" i="22"/>
  <c r="AN42" i="31" s="1"/>
  <c r="BR42" i="22"/>
  <c r="BR42" i="31" s="1"/>
  <c r="BC42" i="22"/>
  <c r="BC42" i="31" s="1"/>
  <c r="AN72" i="22"/>
  <c r="AN72" i="31" s="1"/>
  <c r="BR72" i="22"/>
  <c r="BR72" i="31" s="1"/>
  <c r="BC72" i="22"/>
  <c r="BC72" i="31" s="1"/>
  <c r="AS33" i="22"/>
  <c r="AS33" i="31" s="1"/>
  <c r="BW33" i="22"/>
  <c r="BW33" i="31" s="1"/>
  <c r="BH33" i="22"/>
  <c r="BH33" i="31" s="1"/>
  <c r="AS19" i="22"/>
  <c r="AS19" i="31" s="1"/>
  <c r="BW19" i="22"/>
  <c r="BW19" i="31" s="1"/>
  <c r="BH19" i="22"/>
  <c r="BH19" i="31" s="1"/>
  <c r="AS42" i="22"/>
  <c r="AS42" i="31" s="1"/>
  <c r="BW42" i="22"/>
  <c r="BW42" i="31" s="1"/>
  <c r="BH42" i="22"/>
  <c r="BH42" i="31" s="1"/>
  <c r="AS22" i="22"/>
  <c r="AS22" i="31" s="1"/>
  <c r="BW22" i="22"/>
  <c r="BW22" i="31" s="1"/>
  <c r="BH22" i="22"/>
  <c r="BH22" i="31" s="1"/>
  <c r="AS18" i="22"/>
  <c r="AS18" i="31" s="1"/>
  <c r="BW18" i="22"/>
  <c r="BW18" i="31" s="1"/>
  <c r="BH18" i="22"/>
  <c r="BH18" i="31" s="1"/>
  <c r="AS29" i="22"/>
  <c r="AS29" i="31" s="1"/>
  <c r="BW29" i="22"/>
  <c r="BW29" i="31" s="1"/>
  <c r="BH29" i="22"/>
  <c r="BH29" i="31" s="1"/>
  <c r="AS68" i="22"/>
  <c r="AS68" i="31" s="1"/>
  <c r="BW68" i="22"/>
  <c r="BW68" i="31" s="1"/>
  <c r="BH68" i="22"/>
  <c r="BH68" i="31" s="1"/>
  <c r="AU49" i="22"/>
  <c r="AU49" i="31" s="1"/>
  <c r="BY49" i="22"/>
  <c r="BY49" i="31" s="1"/>
  <c r="BJ49" i="22"/>
  <c r="BJ49" i="31" s="1"/>
  <c r="AU17" i="22"/>
  <c r="AU17" i="31" s="1"/>
  <c r="BY17" i="22"/>
  <c r="BY17" i="31" s="1"/>
  <c r="BJ17" i="22"/>
  <c r="BJ17" i="31" s="1"/>
  <c r="AU23" i="22"/>
  <c r="AU23" i="31" s="1"/>
  <c r="BY23" i="22"/>
  <c r="BY23" i="31" s="1"/>
  <c r="BJ23" i="22"/>
  <c r="BJ23" i="31" s="1"/>
  <c r="AU45" i="22"/>
  <c r="AU45" i="31" s="1"/>
  <c r="BY45" i="22"/>
  <c r="BY45" i="31" s="1"/>
  <c r="BJ45" i="22"/>
  <c r="BJ45" i="31" s="1"/>
  <c r="AU70" i="22"/>
  <c r="AU70" i="31" s="1"/>
  <c r="BY70" i="22"/>
  <c r="BY70" i="31" s="1"/>
  <c r="BJ70" i="22"/>
  <c r="BJ70" i="31" s="1"/>
  <c r="AU47" i="22"/>
  <c r="AU47" i="31" s="1"/>
  <c r="BY47" i="22"/>
  <c r="BY47" i="31" s="1"/>
  <c r="BJ47" i="22"/>
  <c r="BJ47" i="31" s="1"/>
  <c r="AR36" i="22"/>
  <c r="AR36" i="31" s="1"/>
  <c r="BV36" i="22"/>
  <c r="BV36" i="31" s="1"/>
  <c r="BG36" i="22"/>
  <c r="BG36" i="31" s="1"/>
  <c r="AR66" i="22"/>
  <c r="AR66" i="31" s="1"/>
  <c r="BV66" i="22"/>
  <c r="BV66" i="31" s="1"/>
  <c r="BG66" i="22"/>
  <c r="BG66" i="31" s="1"/>
  <c r="AR12" i="22"/>
  <c r="AR12" i="31" s="1"/>
  <c r="BV12" i="22"/>
  <c r="BV12" i="31" s="1"/>
  <c r="BG12" i="22"/>
  <c r="BG12" i="31" s="1"/>
  <c r="AR53" i="22"/>
  <c r="AR53" i="31" s="1"/>
  <c r="BV53" i="22"/>
  <c r="BV53" i="31" s="1"/>
  <c r="BG53" i="22"/>
  <c r="BG53" i="31" s="1"/>
  <c r="AR39" i="22"/>
  <c r="AR39" i="31" s="1"/>
  <c r="BV39" i="22"/>
  <c r="BV39" i="31" s="1"/>
  <c r="BG39" i="22"/>
  <c r="BG39" i="31" s="1"/>
  <c r="AR64" i="22"/>
  <c r="AR64" i="31" s="1"/>
  <c r="BV64" i="22"/>
  <c r="BV64" i="31" s="1"/>
  <c r="BG64" i="22"/>
  <c r="BG64" i="31" s="1"/>
  <c r="AR14" i="22"/>
  <c r="AR14" i="31" s="1"/>
  <c r="BV14" i="22"/>
  <c r="BV14" i="31" s="1"/>
  <c r="BG14" i="22"/>
  <c r="BG14" i="31" s="1"/>
  <c r="AR40" i="22"/>
  <c r="AR40" i="31" s="1"/>
  <c r="BV40" i="22"/>
  <c r="BV40" i="31" s="1"/>
  <c r="BG40" i="22"/>
  <c r="BG40" i="31" s="1"/>
  <c r="AR56" i="22"/>
  <c r="AR56" i="31" s="1"/>
  <c r="BV56" i="22"/>
  <c r="BV56" i="31" s="1"/>
  <c r="BG56" i="22"/>
  <c r="BG56" i="31" s="1"/>
  <c r="AQ73" i="22"/>
  <c r="AQ73" i="31" s="1"/>
  <c r="BU73" i="22"/>
  <c r="BU73" i="31" s="1"/>
  <c r="BF73" i="22"/>
  <c r="BF73" i="31" s="1"/>
  <c r="AQ18" i="22"/>
  <c r="AQ18" i="31" s="1"/>
  <c r="BU18" i="22"/>
  <c r="BU18" i="31" s="1"/>
  <c r="BF18" i="22"/>
  <c r="BF18" i="31" s="1"/>
  <c r="AQ30" i="22"/>
  <c r="AQ30" i="31" s="1"/>
  <c r="BU30" i="22"/>
  <c r="BU30" i="31" s="1"/>
  <c r="BF30" i="22"/>
  <c r="BF30" i="31" s="1"/>
  <c r="AQ61" i="22"/>
  <c r="AQ61" i="31" s="1"/>
  <c r="BU61" i="22"/>
  <c r="BU61" i="31" s="1"/>
  <c r="BF61" i="22"/>
  <c r="BF61" i="31" s="1"/>
  <c r="AQ32" i="22"/>
  <c r="AQ32" i="31" s="1"/>
  <c r="BU32" i="22"/>
  <c r="BU32" i="31" s="1"/>
  <c r="BF32" i="22"/>
  <c r="BF32" i="31" s="1"/>
  <c r="AQ45" i="22"/>
  <c r="AQ45" i="31" s="1"/>
  <c r="BU45" i="22"/>
  <c r="BU45" i="31" s="1"/>
  <c r="BF45" i="22"/>
  <c r="BF45" i="31" s="1"/>
  <c r="AQ67" i="22"/>
  <c r="AQ67" i="31" s="1"/>
  <c r="BU67" i="22"/>
  <c r="BU67" i="31" s="1"/>
  <c r="BF67" i="22"/>
  <c r="BF67" i="31" s="1"/>
  <c r="AQ21" i="22"/>
  <c r="AQ21" i="31" s="1"/>
  <c r="BU21" i="22"/>
  <c r="BU21" i="31" s="1"/>
  <c r="BF21" i="22"/>
  <c r="BF21" i="31" s="1"/>
  <c r="AQ24" i="22"/>
  <c r="AQ24" i="31" s="1"/>
  <c r="BU24" i="22"/>
  <c r="BU24" i="31" s="1"/>
  <c r="BF24" i="22"/>
  <c r="BF24" i="31" s="1"/>
  <c r="AT35" i="22"/>
  <c r="AT35" i="31" s="1"/>
  <c r="BX35" i="22"/>
  <c r="BX35" i="31" s="1"/>
  <c r="BI35" i="22"/>
  <c r="BI35" i="31" s="1"/>
  <c r="AT67" i="22"/>
  <c r="AT67" i="31" s="1"/>
  <c r="BX67" i="22"/>
  <c r="BX67" i="31" s="1"/>
  <c r="BI67" i="22"/>
  <c r="BI67" i="31" s="1"/>
  <c r="AT58" i="22"/>
  <c r="AT58" i="31" s="1"/>
  <c r="BI58" i="22"/>
  <c r="BI58" i="31" s="1"/>
  <c r="BX58" i="22"/>
  <c r="BX58" i="31" s="1"/>
  <c r="AT40" i="22"/>
  <c r="AT40" i="31" s="1"/>
  <c r="BI40" i="22"/>
  <c r="BI40" i="31" s="1"/>
  <c r="BX40" i="22"/>
  <c r="BX40" i="31" s="1"/>
  <c r="AT52" i="22"/>
  <c r="AT52" i="31" s="1"/>
  <c r="BX52" i="22"/>
  <c r="BX52" i="31" s="1"/>
  <c r="BI52" i="22"/>
  <c r="BI52" i="31" s="1"/>
  <c r="AT16" i="22"/>
  <c r="AT16" i="31" s="1"/>
  <c r="BX16" i="22"/>
  <c r="BX16" i="31" s="1"/>
  <c r="BI16" i="22"/>
  <c r="BI16" i="31" s="1"/>
  <c r="AT46" i="22"/>
  <c r="AT46" i="31" s="1"/>
  <c r="BX46" i="22"/>
  <c r="BX46" i="31" s="1"/>
  <c r="BI46" i="22"/>
  <c r="BI46" i="31" s="1"/>
  <c r="AT34" i="22"/>
  <c r="AT34" i="31" s="1"/>
  <c r="BX34" i="22"/>
  <c r="BX34" i="31" s="1"/>
  <c r="BI34" i="22"/>
  <c r="BI34" i="31" s="1"/>
  <c r="AT22" i="22"/>
  <c r="AT22" i="31" s="1"/>
  <c r="BX22" i="22"/>
  <c r="BX22" i="31" s="1"/>
  <c r="BI22" i="22"/>
  <c r="BI22" i="31" s="1"/>
  <c r="AP76" i="22"/>
  <c r="AP76" i="31" s="1"/>
  <c r="BT76" i="22"/>
  <c r="BT76" i="31" s="1"/>
  <c r="BE76" i="22"/>
  <c r="BE76" i="31" s="1"/>
  <c r="AP63" i="22"/>
  <c r="AP63" i="31" s="1"/>
  <c r="BT63" i="22"/>
  <c r="BT63" i="31" s="1"/>
  <c r="BE63" i="22"/>
  <c r="BE63" i="31" s="1"/>
  <c r="AP68" i="22"/>
  <c r="AP68" i="31" s="1"/>
  <c r="BT68" i="22"/>
  <c r="BT68" i="31" s="1"/>
  <c r="BE68" i="22"/>
  <c r="BE68" i="31" s="1"/>
  <c r="AP34" i="22"/>
  <c r="AP34" i="31" s="1"/>
  <c r="BT34" i="22"/>
  <c r="BT34" i="31" s="1"/>
  <c r="BE34" i="22"/>
  <c r="BE34" i="31" s="1"/>
  <c r="AP59" i="22"/>
  <c r="AP59" i="31" s="1"/>
  <c r="BT59" i="22"/>
  <c r="BT59" i="31" s="1"/>
  <c r="BE59" i="22"/>
  <c r="BE59" i="31" s="1"/>
  <c r="AN47" i="22"/>
  <c r="AN47" i="31" s="1"/>
  <c r="BR47" i="22"/>
  <c r="BR47" i="31" s="1"/>
  <c r="BC47" i="22"/>
  <c r="BC47" i="31" s="1"/>
  <c r="AN77" i="22"/>
  <c r="AN77" i="31" s="1"/>
  <c r="BR77" i="22"/>
  <c r="BR77" i="31" s="1"/>
  <c r="BC77" i="22"/>
  <c r="BC77" i="31" s="1"/>
  <c r="AN76" i="22"/>
  <c r="AN76" i="31" s="1"/>
  <c r="BR76" i="22"/>
  <c r="BR76" i="31" s="1"/>
  <c r="BC76" i="22"/>
  <c r="BC76" i="31" s="1"/>
  <c r="AN12" i="22"/>
  <c r="AN12" i="31" s="1"/>
  <c r="BR12" i="22"/>
  <c r="BR12" i="31" s="1"/>
  <c r="BC12" i="22"/>
  <c r="BC12" i="31" s="1"/>
  <c r="AN43" i="22"/>
  <c r="AN43" i="31" s="1"/>
  <c r="BR43" i="22"/>
  <c r="BR43" i="31" s="1"/>
  <c r="BC43" i="22"/>
  <c r="BC43" i="31" s="1"/>
  <c r="AN66" i="22"/>
  <c r="AN66" i="31" s="1"/>
  <c r="BR66" i="22"/>
  <c r="BR66" i="31" s="1"/>
  <c r="BC66" i="22"/>
  <c r="BC66" i="31" s="1"/>
  <c r="AN39" i="22"/>
  <c r="AN39" i="31" s="1"/>
  <c r="BR39" i="22"/>
  <c r="BR39" i="31" s="1"/>
  <c r="BC39" i="22"/>
  <c r="BC39" i="31" s="1"/>
  <c r="AN25" i="22"/>
  <c r="AN25" i="31" s="1"/>
  <c r="BR25" i="22"/>
  <c r="BR25" i="31" s="1"/>
  <c r="BC25" i="22"/>
  <c r="BC25" i="31" s="1"/>
  <c r="AN32" i="22"/>
  <c r="AN32" i="31" s="1"/>
  <c r="BR32" i="22"/>
  <c r="BR32" i="31" s="1"/>
  <c r="BC32" i="22"/>
  <c r="BC32" i="31" s="1"/>
  <c r="AS43" i="22"/>
  <c r="AS43" i="31" s="1"/>
  <c r="BH43" i="22"/>
  <c r="BH43" i="31" s="1"/>
  <c r="BW43" i="22"/>
  <c r="BW43" i="31" s="1"/>
  <c r="AS11" i="22"/>
  <c r="AS11" i="31" s="1"/>
  <c r="BW11" i="22"/>
  <c r="BW11" i="31" s="1"/>
  <c r="BH11" i="22"/>
  <c r="BH11" i="31" s="1"/>
  <c r="AS72" i="22"/>
  <c r="AS72" i="31" s="1"/>
  <c r="BW72" i="22"/>
  <c r="BW72" i="31" s="1"/>
  <c r="BH72" i="22"/>
  <c r="BH72" i="31" s="1"/>
  <c r="AS74" i="22"/>
  <c r="AS74" i="31" s="1"/>
  <c r="BW74" i="22"/>
  <c r="BW74" i="31" s="1"/>
  <c r="BH74" i="22"/>
  <c r="BH74" i="31" s="1"/>
  <c r="AS31" i="22"/>
  <c r="AS31" i="31" s="1"/>
  <c r="BW31" i="22"/>
  <c r="BW31" i="31" s="1"/>
  <c r="BH31" i="22"/>
  <c r="BH31" i="31" s="1"/>
  <c r="AS77" i="22"/>
  <c r="AS77" i="31" s="1"/>
  <c r="BW77" i="22"/>
  <c r="BW77" i="31" s="1"/>
  <c r="BH77" i="22"/>
  <c r="BH77" i="31" s="1"/>
  <c r="AS38" i="22"/>
  <c r="AS38" i="31" s="1"/>
  <c r="BW38" i="22"/>
  <c r="BW38" i="31" s="1"/>
  <c r="BH38" i="22"/>
  <c r="BH38" i="31" s="1"/>
  <c r="AS26" i="22"/>
  <c r="AS26" i="31" s="1"/>
  <c r="BW26" i="22"/>
  <c r="BW26" i="31" s="1"/>
  <c r="BH26" i="22"/>
  <c r="BH26" i="31" s="1"/>
  <c r="AS14" i="22"/>
  <c r="AS14" i="31" s="1"/>
  <c r="BW14" i="22"/>
  <c r="BW14" i="31" s="1"/>
  <c r="BH14" i="22"/>
  <c r="BH14" i="31" s="1"/>
  <c r="AU66" i="22"/>
  <c r="AU66" i="31" s="1"/>
  <c r="BY66" i="22"/>
  <c r="BY66" i="31" s="1"/>
  <c r="BJ66" i="22"/>
  <c r="BJ66" i="31" s="1"/>
  <c r="AU62" i="22"/>
  <c r="AU62" i="31" s="1"/>
  <c r="BY62" i="22"/>
  <c r="BY62" i="31" s="1"/>
  <c r="BJ62" i="22"/>
  <c r="BJ62" i="31" s="1"/>
  <c r="AU68" i="22"/>
  <c r="AU68" i="31" s="1"/>
  <c r="BJ68" i="22"/>
  <c r="BJ68" i="31" s="1"/>
  <c r="BY68" i="22"/>
  <c r="BY68" i="31" s="1"/>
  <c r="AU31" i="22"/>
  <c r="AU31" i="31" s="1"/>
  <c r="BY31" i="22"/>
  <c r="BY31" i="31" s="1"/>
  <c r="BJ31" i="22"/>
  <c r="BJ31" i="31" s="1"/>
  <c r="AU43" i="22"/>
  <c r="AU43" i="31" s="1"/>
  <c r="BY43" i="22"/>
  <c r="BY43" i="31" s="1"/>
  <c r="BJ43" i="22"/>
  <c r="BJ43" i="31" s="1"/>
  <c r="AU76" i="22"/>
  <c r="AU76" i="31" s="1"/>
  <c r="BJ76" i="22"/>
  <c r="BJ76" i="31" s="1"/>
  <c r="BY76" i="22"/>
  <c r="BY76" i="31" s="1"/>
  <c r="AU75" i="22"/>
  <c r="AU75" i="31" s="1"/>
  <c r="BY75" i="22"/>
  <c r="BY75" i="31" s="1"/>
  <c r="BJ75" i="22"/>
  <c r="BJ75" i="31" s="1"/>
  <c r="AU73" i="22"/>
  <c r="AU73" i="31" s="1"/>
  <c r="BY73" i="22"/>
  <c r="BY73" i="31" s="1"/>
  <c r="BJ73" i="22"/>
  <c r="BJ73" i="31" s="1"/>
  <c r="AU10" i="22"/>
  <c r="AU10" i="31" s="1"/>
  <c r="BY10" i="22"/>
  <c r="BY10" i="31" s="1"/>
  <c r="BJ10" i="22"/>
  <c r="BJ10" i="31" s="1"/>
  <c r="AR58" i="22"/>
  <c r="AR58" i="31" s="1"/>
  <c r="BV58" i="22"/>
  <c r="BV58" i="31" s="1"/>
  <c r="BG58" i="22"/>
  <c r="BG58" i="31" s="1"/>
  <c r="AR68" i="22"/>
  <c r="AR68" i="31" s="1"/>
  <c r="BV68" i="22"/>
  <c r="BV68" i="31" s="1"/>
  <c r="BG68" i="22"/>
  <c r="BG68" i="31" s="1"/>
  <c r="AR41" i="22"/>
  <c r="AR41" i="31" s="1"/>
  <c r="BV41" i="22"/>
  <c r="BV41" i="31" s="1"/>
  <c r="BG41" i="22"/>
  <c r="BG41" i="31" s="1"/>
  <c r="AR23" i="22"/>
  <c r="AR23" i="31" s="1"/>
  <c r="BV23" i="22"/>
  <c r="BV23" i="31" s="1"/>
  <c r="BG23" i="22"/>
  <c r="BG23" i="31" s="1"/>
  <c r="AR54" i="22"/>
  <c r="AR54" i="31" s="1"/>
  <c r="BV54" i="22"/>
  <c r="BV54" i="31" s="1"/>
  <c r="BG54" i="22"/>
  <c r="BG54" i="31" s="1"/>
  <c r="AR29" i="22"/>
  <c r="AR29" i="31" s="1"/>
  <c r="BV29" i="22"/>
  <c r="BV29" i="31" s="1"/>
  <c r="BG29" i="22"/>
  <c r="BG29" i="31" s="1"/>
  <c r="AR11" i="22"/>
  <c r="AR11" i="31" s="1"/>
  <c r="BV11" i="22"/>
  <c r="BV11" i="31" s="1"/>
  <c r="BG11" i="22"/>
  <c r="BG11" i="31" s="1"/>
  <c r="AR32" i="22"/>
  <c r="AR32" i="31" s="1"/>
  <c r="BG32" i="22"/>
  <c r="BG32" i="31" s="1"/>
  <c r="BV32" i="22"/>
  <c r="BV32" i="31" s="1"/>
  <c r="AQ65" i="22"/>
  <c r="AQ65" i="31" s="1"/>
  <c r="BU65" i="22"/>
  <c r="BU65" i="31" s="1"/>
  <c r="BF65" i="22"/>
  <c r="BF65" i="31" s="1"/>
  <c r="AQ74" i="22"/>
  <c r="AQ74" i="31" s="1"/>
  <c r="BU74" i="22"/>
  <c r="BU74" i="31" s="1"/>
  <c r="BF74" i="22"/>
  <c r="BF74" i="31" s="1"/>
  <c r="AQ22" i="22"/>
  <c r="AQ22" i="31" s="1"/>
  <c r="BU22" i="22"/>
  <c r="BU22" i="31" s="1"/>
  <c r="BF22" i="22"/>
  <c r="BF22" i="31" s="1"/>
  <c r="AQ50" i="22"/>
  <c r="AQ50" i="31" s="1"/>
  <c r="BU50" i="22"/>
  <c r="BU50" i="31" s="1"/>
  <c r="BF50" i="22"/>
  <c r="BF50" i="31" s="1"/>
  <c r="AQ75" i="22"/>
  <c r="AQ75" i="31" s="1"/>
  <c r="BU75" i="22"/>
  <c r="BU75" i="31" s="1"/>
  <c r="BF75" i="22"/>
  <c r="BF75" i="31" s="1"/>
  <c r="AQ13" i="22"/>
  <c r="AQ13" i="31" s="1"/>
  <c r="BU13" i="22"/>
  <c r="BU13" i="31" s="1"/>
  <c r="BF13" i="22"/>
  <c r="BF13" i="31" s="1"/>
  <c r="AQ40" i="22"/>
  <c r="AQ40" i="31" s="1"/>
  <c r="BU40" i="22"/>
  <c r="BU40" i="31" s="1"/>
  <c r="BF40" i="22"/>
  <c r="BF40" i="31" s="1"/>
  <c r="AQ64" i="22"/>
  <c r="AQ64" i="31" s="1"/>
  <c r="BU64" i="22"/>
  <c r="BU64" i="31" s="1"/>
  <c r="BF64" i="22"/>
  <c r="BF64" i="31" s="1"/>
  <c r="AQ20" i="22"/>
  <c r="AQ20" i="31" s="1"/>
  <c r="BU20" i="22"/>
  <c r="BU20" i="31" s="1"/>
  <c r="BF20" i="22"/>
  <c r="BF20" i="31" s="1"/>
  <c r="AT33" i="22"/>
  <c r="AT33" i="31" s="1"/>
  <c r="BX33" i="22"/>
  <c r="BX33" i="31" s="1"/>
  <c r="BI33" i="22"/>
  <c r="BI33" i="31" s="1"/>
  <c r="AT51" i="22"/>
  <c r="AT51" i="31" s="1"/>
  <c r="BX51" i="22"/>
  <c r="BX51" i="31" s="1"/>
  <c r="BI51" i="22"/>
  <c r="BI51" i="31" s="1"/>
  <c r="AT60" i="22"/>
  <c r="AT60" i="31" s="1"/>
  <c r="BX60" i="22"/>
  <c r="BX60" i="31" s="1"/>
  <c r="BI60" i="22"/>
  <c r="BI60" i="31" s="1"/>
  <c r="AT26" i="22"/>
  <c r="AT26" i="31" s="1"/>
  <c r="BX26" i="22"/>
  <c r="BX26" i="31" s="1"/>
  <c r="BI26" i="22"/>
  <c r="BI26" i="31" s="1"/>
  <c r="AT71" i="22"/>
  <c r="AT71" i="31" s="1"/>
  <c r="BX71" i="22"/>
  <c r="BX71" i="31" s="1"/>
  <c r="BI71" i="22"/>
  <c r="BI71" i="31" s="1"/>
  <c r="AT69" i="22"/>
  <c r="AT69" i="31" s="1"/>
  <c r="BX69" i="22"/>
  <c r="BX69" i="31" s="1"/>
  <c r="BI69" i="22"/>
  <c r="BI69" i="31" s="1"/>
  <c r="AT78" i="22"/>
  <c r="AT78" i="31" s="1"/>
  <c r="BX78" i="22"/>
  <c r="BX78" i="31" s="1"/>
  <c r="BI78" i="22"/>
  <c r="BI78" i="31" s="1"/>
  <c r="AT66" i="22"/>
  <c r="AT66" i="31" s="1"/>
  <c r="BI66" i="22"/>
  <c r="BI66" i="31" s="1"/>
  <c r="BX66" i="22"/>
  <c r="BX66" i="31" s="1"/>
  <c r="AT54" i="22"/>
  <c r="AT54" i="31" s="1"/>
  <c r="BI54" i="22"/>
  <c r="BI54" i="31" s="1"/>
  <c r="BX54" i="22"/>
  <c r="BX54" i="31" s="1"/>
  <c r="AP61" i="22"/>
  <c r="AP61" i="31" s="1"/>
  <c r="BT61" i="22"/>
  <c r="BT61" i="31" s="1"/>
  <c r="BE61" i="22"/>
  <c r="BE61" i="31" s="1"/>
  <c r="AP60" i="22"/>
  <c r="AP60" i="31" s="1"/>
  <c r="BE60" i="22"/>
  <c r="BE60" i="31" s="1"/>
  <c r="BT60" i="22"/>
  <c r="BT60" i="31" s="1"/>
  <c r="AP52" i="22"/>
  <c r="AP52" i="31" s="1"/>
  <c r="BT52" i="22"/>
  <c r="BT52" i="31" s="1"/>
  <c r="BE52" i="22"/>
  <c r="BE52" i="31" s="1"/>
  <c r="AP28" i="22"/>
  <c r="AP28" i="31" s="1"/>
  <c r="BT28" i="22"/>
  <c r="BT28" i="31" s="1"/>
  <c r="BE28" i="22"/>
  <c r="BE28" i="31" s="1"/>
  <c r="AP57" i="22"/>
  <c r="AP57" i="31" s="1"/>
  <c r="BT57" i="22"/>
  <c r="BT57" i="31" s="1"/>
  <c r="BE57" i="22"/>
  <c r="BE57" i="31" s="1"/>
  <c r="AP55" i="22"/>
  <c r="AP55" i="31" s="1"/>
  <c r="BT55" i="22"/>
  <c r="BT55" i="31" s="1"/>
  <c r="BE55" i="22"/>
  <c r="BE55" i="31" s="1"/>
  <c r="AP44" i="22"/>
  <c r="AP44" i="31" s="1"/>
  <c r="BE44" i="22"/>
  <c r="BE44" i="31" s="1"/>
  <c r="BT44" i="22"/>
  <c r="BT44" i="31" s="1"/>
  <c r="AS15" i="22"/>
  <c r="AS15" i="31" s="1"/>
  <c r="BW15" i="22"/>
  <c r="BW15" i="31" s="1"/>
  <c r="BH15" i="22"/>
  <c r="BH15" i="31" s="1"/>
  <c r="AP36" i="22"/>
  <c r="AP36" i="31" s="1"/>
  <c r="BT36" i="22"/>
  <c r="BT36" i="31" s="1"/>
  <c r="BE36" i="22"/>
  <c r="BE36" i="31" s="1"/>
  <c r="AN27" i="22"/>
  <c r="AN27" i="31" s="1"/>
  <c r="BR27" i="22"/>
  <c r="BR27" i="31" s="1"/>
  <c r="BC27" i="22"/>
  <c r="BC27" i="31" s="1"/>
  <c r="AU77" i="22"/>
  <c r="AU77" i="31" s="1"/>
  <c r="BY77" i="22"/>
  <c r="BY77" i="31" s="1"/>
  <c r="BJ77" i="22"/>
  <c r="BJ77" i="31" s="1"/>
  <c r="AQ60" i="22"/>
  <c r="AQ60" i="31" s="1"/>
  <c r="BU60" i="22"/>
  <c r="BU60" i="31" s="1"/>
  <c r="BF60" i="22"/>
  <c r="BF60" i="31" s="1"/>
  <c r="AP65" i="22"/>
  <c r="AP65" i="31" s="1"/>
  <c r="BT65" i="22"/>
  <c r="BT65" i="31" s="1"/>
  <c r="BE65" i="22"/>
  <c r="BE65" i="31" s="1"/>
  <c r="AN53" i="22"/>
  <c r="AN53" i="31" s="1"/>
  <c r="BR53" i="22"/>
  <c r="BR53" i="31" s="1"/>
  <c r="BC53" i="22"/>
  <c r="BC53" i="31" s="1"/>
  <c r="AS79" i="22"/>
  <c r="AS79" i="31" s="1"/>
  <c r="BW79" i="22"/>
  <c r="BW79" i="31" s="1"/>
  <c r="BH79" i="22"/>
  <c r="BH79" i="31" s="1"/>
  <c r="AP30" i="22"/>
  <c r="AP30" i="31" s="1"/>
  <c r="BT30" i="22"/>
  <c r="BT30" i="31" s="1"/>
  <c r="BE30" i="22"/>
  <c r="BE30" i="31" s="1"/>
  <c r="AN79" i="22"/>
  <c r="AN79" i="31" s="1"/>
  <c r="BR79" i="22"/>
  <c r="BR79" i="31" s="1"/>
  <c r="BC79" i="22"/>
  <c r="BC79" i="31" s="1"/>
  <c r="AN62" i="22"/>
  <c r="AN62" i="31" s="1"/>
  <c r="BR62" i="22"/>
  <c r="BR62" i="31" s="1"/>
  <c r="BC62" i="22"/>
  <c r="BC62" i="31" s="1"/>
  <c r="AN45" i="22"/>
  <c r="AN45" i="31" s="1"/>
  <c r="BR45" i="22"/>
  <c r="BR45" i="31" s="1"/>
  <c r="BC45" i="22"/>
  <c r="BC45" i="31" s="1"/>
  <c r="AN44" i="22"/>
  <c r="AN44" i="31" s="1"/>
  <c r="BR44" i="22"/>
  <c r="BR44" i="31" s="1"/>
  <c r="BC44" i="22"/>
  <c r="BC44" i="31" s="1"/>
  <c r="AN75" i="22"/>
  <c r="AN75" i="31" s="1"/>
  <c r="BR75" i="22"/>
  <c r="BR75" i="31" s="1"/>
  <c r="BC75" i="22"/>
  <c r="BC75" i="31" s="1"/>
  <c r="AN11" i="22"/>
  <c r="AN11" i="31" s="1"/>
  <c r="BR11" i="22"/>
  <c r="BR11" i="31" s="1"/>
  <c r="BC11" i="22"/>
  <c r="BC11" i="31" s="1"/>
  <c r="AN34" i="22"/>
  <c r="AN34" i="31" s="1"/>
  <c r="BR34" i="22"/>
  <c r="BR34" i="31" s="1"/>
  <c r="BC34" i="22"/>
  <c r="BC34" i="31" s="1"/>
  <c r="AN57" i="22"/>
  <c r="AN57" i="31" s="1"/>
  <c r="BR57" i="22"/>
  <c r="BR57" i="31" s="1"/>
  <c r="BC57" i="22"/>
  <c r="BC57" i="31" s="1"/>
  <c r="AN64" i="22"/>
  <c r="AN64" i="31" s="1"/>
  <c r="BR64" i="22"/>
  <c r="BR64" i="31" s="1"/>
  <c r="BC64" i="22"/>
  <c r="BC64" i="31" s="1"/>
  <c r="AS27" i="22"/>
  <c r="AS27" i="31" s="1"/>
  <c r="BW27" i="22"/>
  <c r="BW27" i="31" s="1"/>
  <c r="BH27" i="22"/>
  <c r="BH27" i="31" s="1"/>
  <c r="AS59" i="22"/>
  <c r="AS59" i="31" s="1"/>
  <c r="BW59" i="22"/>
  <c r="BW59" i="31" s="1"/>
  <c r="BH59" i="22"/>
  <c r="BH59" i="31" s="1"/>
  <c r="AS54" i="22"/>
  <c r="AS54" i="31" s="1"/>
  <c r="BW54" i="22"/>
  <c r="BW54" i="31" s="1"/>
  <c r="BH54" i="22"/>
  <c r="BH54" i="31" s="1"/>
  <c r="AS71" i="22"/>
  <c r="AS71" i="31" s="1"/>
  <c r="BW71" i="22"/>
  <c r="BW71" i="31" s="1"/>
  <c r="BH71" i="22"/>
  <c r="BH71" i="31" s="1"/>
  <c r="AS66" i="22"/>
  <c r="AS66" i="31" s="1"/>
  <c r="BW66" i="22"/>
  <c r="BW66" i="31" s="1"/>
  <c r="BH66" i="22"/>
  <c r="BH66" i="31" s="1"/>
  <c r="AS63" i="22"/>
  <c r="AS63" i="31" s="1"/>
  <c r="BW63" i="22"/>
  <c r="BW63" i="31" s="1"/>
  <c r="BH63" i="22"/>
  <c r="BH63" i="31" s="1"/>
  <c r="AS10" i="22"/>
  <c r="AS10" i="31" s="1"/>
  <c r="BW10" i="22"/>
  <c r="BW10" i="31" s="1"/>
  <c r="BH10" i="22"/>
  <c r="BH10" i="31" s="1"/>
  <c r="AS69" i="22"/>
  <c r="AS69" i="31" s="1"/>
  <c r="BW69" i="22"/>
  <c r="BW69" i="31" s="1"/>
  <c r="BH69" i="22"/>
  <c r="BH69" i="31" s="1"/>
  <c r="AS56" i="22"/>
  <c r="AS56" i="31" s="1"/>
  <c r="BW56" i="22"/>
  <c r="BW56" i="31" s="1"/>
  <c r="BH56" i="22"/>
  <c r="BH56" i="31" s="1"/>
  <c r="AU34" i="22"/>
  <c r="AU34" i="31" s="1"/>
  <c r="BY34" i="22"/>
  <c r="BY34" i="31" s="1"/>
  <c r="BJ34" i="22"/>
  <c r="BJ34" i="31" s="1"/>
  <c r="AU79" i="22"/>
  <c r="AU79" i="31" s="1"/>
  <c r="BY79" i="22"/>
  <c r="BY79" i="31" s="1"/>
  <c r="BJ79" i="22"/>
  <c r="BJ79" i="31" s="1"/>
  <c r="AU78" i="22"/>
  <c r="AU78" i="31" s="1"/>
  <c r="BY78" i="22"/>
  <c r="BY78" i="31" s="1"/>
  <c r="BJ78" i="22"/>
  <c r="BJ78" i="31" s="1"/>
  <c r="AU61" i="22"/>
  <c r="AU61" i="31" s="1"/>
  <c r="BY61" i="22"/>
  <c r="BY61" i="31" s="1"/>
  <c r="BJ61" i="22"/>
  <c r="BJ61" i="31" s="1"/>
  <c r="AU32" i="22"/>
  <c r="AU32" i="31" s="1"/>
  <c r="BY32" i="22"/>
  <c r="BY32" i="31" s="1"/>
  <c r="BJ32" i="22"/>
  <c r="BJ32" i="31" s="1"/>
  <c r="AU54" i="22"/>
  <c r="AU54" i="31" s="1"/>
  <c r="BY54" i="22"/>
  <c r="BY54" i="31" s="1"/>
  <c r="BJ54" i="22"/>
  <c r="BJ54" i="31" s="1"/>
  <c r="AU39" i="22"/>
  <c r="AU39" i="31" s="1"/>
  <c r="BY39" i="22"/>
  <c r="BY39" i="31" s="1"/>
  <c r="BJ39" i="22"/>
  <c r="BJ39" i="31" s="1"/>
  <c r="AU38" i="22"/>
  <c r="AU38" i="31" s="1"/>
  <c r="BY38" i="22"/>
  <c r="BY38" i="31" s="1"/>
  <c r="BJ38" i="22"/>
  <c r="BJ38" i="31" s="1"/>
  <c r="AU37" i="22"/>
  <c r="AU37" i="31" s="1"/>
  <c r="BY37" i="22"/>
  <c r="BY37" i="31" s="1"/>
  <c r="BJ37" i="22"/>
  <c r="BJ37" i="31" s="1"/>
  <c r="AR57" i="22"/>
  <c r="AR57" i="31" s="1"/>
  <c r="BV57" i="22"/>
  <c r="BV57" i="31" s="1"/>
  <c r="BG57" i="22"/>
  <c r="BG57" i="31" s="1"/>
  <c r="AR60" i="22"/>
  <c r="AR60" i="31" s="1"/>
  <c r="BV60" i="22"/>
  <c r="BV60" i="31" s="1"/>
  <c r="BG60" i="22"/>
  <c r="BG60" i="31" s="1"/>
  <c r="AR76" i="22"/>
  <c r="AR76" i="31" s="1"/>
  <c r="BV76" i="22"/>
  <c r="BV76" i="31" s="1"/>
  <c r="BG76" i="22"/>
  <c r="BG76" i="31" s="1"/>
  <c r="AR55" i="22"/>
  <c r="AR55" i="31" s="1"/>
  <c r="BV55" i="22"/>
  <c r="BV55" i="31" s="1"/>
  <c r="BG55" i="22"/>
  <c r="BG55" i="31" s="1"/>
  <c r="AR35" i="22"/>
  <c r="AR35" i="31" s="1"/>
  <c r="BV35" i="22"/>
  <c r="BV35" i="31" s="1"/>
  <c r="BG35" i="22"/>
  <c r="BG35" i="31" s="1"/>
  <c r="AR30" i="22"/>
  <c r="AR30" i="31" s="1"/>
  <c r="BV30" i="22"/>
  <c r="BV30" i="31" s="1"/>
  <c r="BG30" i="22"/>
  <c r="BG30" i="31" s="1"/>
  <c r="AR78" i="22"/>
  <c r="AR78" i="31" s="1"/>
  <c r="BV78" i="22"/>
  <c r="BV78" i="31" s="1"/>
  <c r="BG78" i="22"/>
  <c r="BG78" i="31" s="1"/>
  <c r="AR24" i="22"/>
  <c r="AR24" i="31" s="1"/>
  <c r="BV24" i="22"/>
  <c r="BV24" i="31" s="1"/>
  <c r="BG24" i="22"/>
  <c r="BG24" i="31" s="1"/>
  <c r="AR45" i="22"/>
  <c r="AR45" i="31" s="1"/>
  <c r="BG45" i="22"/>
  <c r="BG45" i="31" s="1"/>
  <c r="BV45" i="22"/>
  <c r="BV45" i="31" s="1"/>
  <c r="AQ66" i="22"/>
  <c r="AQ66" i="31" s="1"/>
  <c r="BU66" i="22"/>
  <c r="BU66" i="31" s="1"/>
  <c r="BF66" i="22"/>
  <c r="BF66" i="31" s="1"/>
  <c r="AQ14" i="22"/>
  <c r="AQ14" i="31" s="1"/>
  <c r="BU14" i="22"/>
  <c r="BU14" i="31" s="1"/>
  <c r="BF14" i="22"/>
  <c r="BF14" i="31" s="1"/>
  <c r="AQ49" i="22"/>
  <c r="AQ49" i="31" s="1"/>
  <c r="BU49" i="22"/>
  <c r="BU49" i="31" s="1"/>
  <c r="BF49" i="22"/>
  <c r="BF49" i="31" s="1"/>
  <c r="AQ28" i="22"/>
  <c r="AQ28" i="31" s="1"/>
  <c r="BU28" i="22"/>
  <c r="BU28" i="31" s="1"/>
  <c r="BF28" i="22"/>
  <c r="BF28" i="31" s="1"/>
  <c r="AQ56" i="22"/>
  <c r="AQ56" i="31" s="1"/>
  <c r="BF56" i="22"/>
  <c r="BF56" i="31" s="1"/>
  <c r="BU56" i="22"/>
  <c r="BU56" i="31" s="1"/>
  <c r="AQ31" i="22"/>
  <c r="AQ31" i="31" s="1"/>
  <c r="BU31" i="22"/>
  <c r="BU31" i="31" s="1"/>
  <c r="BF31" i="22"/>
  <c r="BF31" i="31" s="1"/>
  <c r="AQ53" i="22"/>
  <c r="AQ53" i="31" s="1"/>
  <c r="BU53" i="22"/>
  <c r="BU53" i="31" s="1"/>
  <c r="BF53" i="22"/>
  <c r="BF53" i="31" s="1"/>
  <c r="AQ76" i="22"/>
  <c r="AQ76" i="31" s="1"/>
  <c r="BU76" i="22"/>
  <c r="BU76" i="31" s="1"/>
  <c r="BF76" i="22"/>
  <c r="BF76" i="31" s="1"/>
  <c r="AQ12" i="22"/>
  <c r="AQ12" i="31" s="1"/>
  <c r="BU12" i="22"/>
  <c r="BU12" i="31" s="1"/>
  <c r="BF12" i="22"/>
  <c r="BF12" i="31" s="1"/>
  <c r="AT49" i="22"/>
  <c r="AT49" i="31" s="1"/>
  <c r="BX49" i="22"/>
  <c r="BX49" i="31" s="1"/>
  <c r="BI49" i="22"/>
  <c r="BI49" i="31" s="1"/>
  <c r="AT59" i="22"/>
  <c r="AT59" i="31" s="1"/>
  <c r="BX59" i="22"/>
  <c r="BX59" i="31" s="1"/>
  <c r="BI59" i="22"/>
  <c r="BI59" i="31" s="1"/>
  <c r="AT39" i="22"/>
  <c r="AT39" i="31" s="1"/>
  <c r="BX39" i="22"/>
  <c r="BX39" i="31" s="1"/>
  <c r="BI39" i="22"/>
  <c r="BI39" i="31" s="1"/>
  <c r="AT79" i="22"/>
  <c r="AT79" i="31" s="1"/>
  <c r="BX79" i="22"/>
  <c r="BX79" i="31" s="1"/>
  <c r="BI79" i="22"/>
  <c r="BI79" i="31" s="1"/>
  <c r="AT37" i="22"/>
  <c r="AT37" i="31" s="1"/>
  <c r="BX37" i="22"/>
  <c r="BX37" i="31" s="1"/>
  <c r="BI37" i="22"/>
  <c r="BI37" i="31" s="1"/>
  <c r="AT63" i="22"/>
  <c r="AT63" i="31" s="1"/>
  <c r="BX63" i="22"/>
  <c r="BX63" i="31" s="1"/>
  <c r="BI63" i="22"/>
  <c r="BI63" i="31" s="1"/>
  <c r="AT36" i="22"/>
  <c r="AT36" i="31" s="1"/>
  <c r="BX36" i="22"/>
  <c r="BX36" i="31" s="1"/>
  <c r="BI36" i="22"/>
  <c r="BI36" i="31" s="1"/>
  <c r="AT23" i="22"/>
  <c r="AT23" i="31" s="1"/>
  <c r="BX23" i="22"/>
  <c r="BX23" i="31" s="1"/>
  <c r="BI23" i="22"/>
  <c r="BI23" i="31" s="1"/>
  <c r="AT12" i="22"/>
  <c r="AT12" i="31" s="1"/>
  <c r="BX12" i="22"/>
  <c r="BX12" i="31" s="1"/>
  <c r="BI12" i="22"/>
  <c r="BI12" i="31" s="1"/>
  <c r="AP51" i="22"/>
  <c r="AP51" i="31" s="1"/>
  <c r="BT51" i="22"/>
  <c r="BT51" i="31" s="1"/>
  <c r="BE51" i="22"/>
  <c r="BE51" i="31" s="1"/>
  <c r="AP22" i="22"/>
  <c r="AP22" i="31" s="1"/>
  <c r="BT22" i="22"/>
  <c r="BT22" i="31" s="1"/>
  <c r="BE22" i="22"/>
  <c r="BE22" i="31" s="1"/>
  <c r="AP10" i="22"/>
  <c r="AP10" i="31" s="1"/>
  <c r="BT10" i="22"/>
  <c r="BT10" i="31" s="1"/>
  <c r="BE10" i="22"/>
  <c r="BE10" i="31" s="1"/>
  <c r="AP31" i="22"/>
  <c r="AP31" i="31" s="1"/>
  <c r="BT31" i="22"/>
  <c r="BT31" i="31" s="1"/>
  <c r="BE31" i="22"/>
  <c r="BE31" i="31" s="1"/>
  <c r="AP17" i="22"/>
  <c r="AP17" i="31" s="1"/>
  <c r="BT17" i="22"/>
  <c r="BT17" i="31" s="1"/>
  <c r="BE17" i="22"/>
  <c r="BE17" i="31" s="1"/>
  <c r="AP21" i="22"/>
  <c r="AP21" i="31" s="1"/>
  <c r="BT21" i="22"/>
  <c r="BT21" i="31" s="1"/>
  <c r="BE21" i="22"/>
  <c r="BE21" i="31" s="1"/>
  <c r="AP18" i="22"/>
  <c r="AP18" i="31" s="1"/>
  <c r="BT18" i="22"/>
  <c r="BT18" i="31" s="1"/>
  <c r="BE18" i="22"/>
  <c r="BE18" i="31" s="1"/>
  <c r="AP39" i="22"/>
  <c r="AP39" i="31" s="1"/>
  <c r="BT39" i="22"/>
  <c r="BT39" i="31" s="1"/>
  <c r="BE39" i="22"/>
  <c r="BE39" i="31" s="1"/>
  <c r="AP71" i="22"/>
  <c r="AP71" i="31" s="1"/>
  <c r="BT71" i="22"/>
  <c r="BT71" i="31" s="1"/>
  <c r="BE71" i="22"/>
  <c r="BE71" i="31" s="1"/>
  <c r="AU74" i="22"/>
  <c r="AU74" i="31" s="1"/>
  <c r="BY74" i="22"/>
  <c r="BY74" i="31" s="1"/>
  <c r="BJ74" i="22"/>
  <c r="BJ74" i="31" s="1"/>
  <c r="AP73" i="22"/>
  <c r="AP73" i="31" s="1"/>
  <c r="BT73" i="22"/>
  <c r="BT73" i="31" s="1"/>
  <c r="BE73" i="22"/>
  <c r="BE73" i="31" s="1"/>
  <c r="AN78" i="22"/>
  <c r="AN78" i="31" s="1"/>
  <c r="BR78" i="22"/>
  <c r="BR78" i="31" s="1"/>
  <c r="BC78" i="22"/>
  <c r="BC78" i="31" s="1"/>
  <c r="AU14" i="22"/>
  <c r="AU14" i="31" s="1"/>
  <c r="BY14" i="22"/>
  <c r="BY14" i="31" s="1"/>
  <c r="BJ14" i="22"/>
  <c r="BJ14" i="31" s="1"/>
  <c r="AQ79" i="22"/>
  <c r="AQ79" i="31" s="1"/>
  <c r="BU79" i="22"/>
  <c r="BU79" i="31" s="1"/>
  <c r="BF79" i="22"/>
  <c r="BF79" i="31" s="1"/>
  <c r="AP79" i="22"/>
  <c r="AP79" i="31" s="1"/>
  <c r="BT79" i="22"/>
  <c r="BT79" i="31" s="1"/>
  <c r="BE79" i="22"/>
  <c r="BE79" i="31" s="1"/>
  <c r="AS65" i="22"/>
  <c r="AS65" i="31" s="1"/>
  <c r="BW65" i="22"/>
  <c r="BW65" i="31" s="1"/>
  <c r="BH65" i="22"/>
  <c r="BH65" i="31" s="1"/>
  <c r="AU46" i="22"/>
  <c r="AU46" i="31" s="1"/>
  <c r="BY46" i="22"/>
  <c r="BY46" i="31" s="1"/>
  <c r="BJ46" i="22"/>
  <c r="BJ46" i="31" s="1"/>
  <c r="AP67" i="22"/>
  <c r="AP67" i="31" s="1"/>
  <c r="BT67" i="22"/>
  <c r="BT67" i="31" s="1"/>
  <c r="BE67" i="22"/>
  <c r="BE67" i="31" s="1"/>
  <c r="AN71" i="22"/>
  <c r="AN71" i="31" s="1"/>
  <c r="BR71" i="22"/>
  <c r="BR71" i="31" s="1"/>
  <c r="BC71" i="22"/>
  <c r="BC71" i="31" s="1"/>
  <c r="AN54" i="22"/>
  <c r="AN54" i="31" s="1"/>
  <c r="BR54" i="22"/>
  <c r="BR54" i="31" s="1"/>
  <c r="BC54" i="22"/>
  <c r="BC54" i="31" s="1"/>
  <c r="AN37" i="22"/>
  <c r="AN37" i="31" s="1"/>
  <c r="BR37" i="22"/>
  <c r="BR37" i="31" s="1"/>
  <c r="BC37" i="22"/>
  <c r="BC37" i="31" s="1"/>
  <c r="AN36" i="22"/>
  <c r="AN36" i="31" s="1"/>
  <c r="BR36" i="22"/>
  <c r="BR36" i="31" s="1"/>
  <c r="BC36" i="22"/>
  <c r="BC36" i="31" s="1"/>
  <c r="AN67" i="22"/>
  <c r="AN67" i="31" s="1"/>
  <c r="BR67" i="22"/>
  <c r="BR67" i="31" s="1"/>
  <c r="BC67" i="22"/>
  <c r="BC67" i="31" s="1"/>
  <c r="AN31" i="22"/>
  <c r="AN31" i="31" s="1"/>
  <c r="BR31" i="22"/>
  <c r="BR31" i="31" s="1"/>
  <c r="BC31" i="22"/>
  <c r="BC31" i="31" s="1"/>
  <c r="AN26" i="22"/>
  <c r="AN26" i="31" s="1"/>
  <c r="BR26" i="22"/>
  <c r="BR26" i="31" s="1"/>
  <c r="BC26" i="22"/>
  <c r="BC26" i="31" s="1"/>
  <c r="AN49" i="22"/>
  <c r="AN49" i="31" s="1"/>
  <c r="BR49" i="22"/>
  <c r="BR49" i="31" s="1"/>
  <c r="BC49" i="22"/>
  <c r="BC49" i="31" s="1"/>
  <c r="AN56" i="22"/>
  <c r="AN56" i="31" s="1"/>
  <c r="BR56" i="22"/>
  <c r="BR56" i="31" s="1"/>
  <c r="BC56" i="22"/>
  <c r="BC56" i="31" s="1"/>
  <c r="AS41" i="22"/>
  <c r="AS41" i="31" s="1"/>
  <c r="BH41" i="22"/>
  <c r="BH41" i="31" s="1"/>
  <c r="BW41" i="22"/>
  <c r="BW41" i="31" s="1"/>
  <c r="AS73" i="22"/>
  <c r="AS73" i="31" s="1"/>
  <c r="BW73" i="22"/>
  <c r="BW73" i="31" s="1"/>
  <c r="BH73" i="22"/>
  <c r="BH73" i="31" s="1"/>
  <c r="AS39" i="22"/>
  <c r="AS39" i="31" s="1"/>
  <c r="BW39" i="22"/>
  <c r="BW39" i="31" s="1"/>
  <c r="BH39" i="22"/>
  <c r="BH39" i="31" s="1"/>
  <c r="AS21" i="22"/>
  <c r="AS21" i="31" s="1"/>
  <c r="BH21" i="22"/>
  <c r="BH21" i="31" s="1"/>
  <c r="BW21" i="22"/>
  <c r="BW21" i="31" s="1"/>
  <c r="AS32" i="22"/>
  <c r="AS32" i="31" s="1"/>
  <c r="BW32" i="22"/>
  <c r="BW32" i="31" s="1"/>
  <c r="BH32" i="22"/>
  <c r="BH32" i="31" s="1"/>
  <c r="AS45" i="22"/>
  <c r="AS45" i="31" s="1"/>
  <c r="BW45" i="22"/>
  <c r="BW45" i="31" s="1"/>
  <c r="BH45" i="22"/>
  <c r="BH45" i="31" s="1"/>
  <c r="AS70" i="22"/>
  <c r="AS70" i="31" s="1"/>
  <c r="BW70" i="22"/>
  <c r="BW70" i="31" s="1"/>
  <c r="BH70" i="22"/>
  <c r="BH70" i="31" s="1"/>
  <c r="AS58" i="22"/>
  <c r="AS58" i="31" s="1"/>
  <c r="BW58" i="22"/>
  <c r="BW58" i="31" s="1"/>
  <c r="BH58" i="22"/>
  <c r="BH58" i="31" s="1"/>
  <c r="AS46" i="22"/>
  <c r="AS46" i="31" s="1"/>
  <c r="BW46" i="22"/>
  <c r="BW46" i="31" s="1"/>
  <c r="BH46" i="22"/>
  <c r="BH46" i="31" s="1"/>
  <c r="AU42" i="22"/>
  <c r="AU42" i="31" s="1"/>
  <c r="BJ42" i="22"/>
  <c r="BJ42" i="31" s="1"/>
  <c r="BY42" i="22"/>
  <c r="BY42" i="31" s="1"/>
  <c r="AU40" i="22"/>
  <c r="AU40" i="31" s="1"/>
  <c r="BY40" i="22"/>
  <c r="BY40" i="31" s="1"/>
  <c r="BJ40" i="22"/>
  <c r="BJ40" i="31" s="1"/>
  <c r="AU35" i="22"/>
  <c r="AU35" i="31" s="1"/>
  <c r="BY35" i="22"/>
  <c r="BY35" i="31" s="1"/>
  <c r="BJ35" i="22"/>
  <c r="BJ35" i="31" s="1"/>
  <c r="AU72" i="22"/>
  <c r="AU72" i="31" s="1"/>
  <c r="BY72" i="22"/>
  <c r="BY72" i="31" s="1"/>
  <c r="BJ72" i="22"/>
  <c r="BJ72" i="31" s="1"/>
  <c r="AU16" i="22"/>
  <c r="AU16" i="31" s="1"/>
  <c r="BY16" i="22"/>
  <c r="BY16" i="31" s="1"/>
  <c r="BJ16" i="22"/>
  <c r="BJ16" i="31" s="1"/>
  <c r="AU41" i="22"/>
  <c r="AU41" i="31" s="1"/>
  <c r="BY41" i="22"/>
  <c r="BY41" i="31" s="1"/>
  <c r="BJ41" i="22"/>
  <c r="BJ41" i="31" s="1"/>
  <c r="AU30" i="22"/>
  <c r="AU30" i="31" s="1"/>
  <c r="BJ30" i="22"/>
  <c r="BJ30" i="31" s="1"/>
  <c r="BY30" i="22"/>
  <c r="BY30" i="31" s="1"/>
  <c r="AU29" i="22"/>
  <c r="AU29" i="31" s="1"/>
  <c r="BY29" i="22"/>
  <c r="BY29" i="31" s="1"/>
  <c r="BJ29" i="22"/>
  <c r="BJ29" i="31" s="1"/>
  <c r="AU28" i="22"/>
  <c r="AU28" i="31" s="1"/>
  <c r="BY28" i="22"/>
  <c r="BY28" i="31" s="1"/>
  <c r="BJ28" i="22"/>
  <c r="BJ28" i="31" s="1"/>
  <c r="AR50" i="22"/>
  <c r="AR50" i="31" s="1"/>
  <c r="BV50" i="22"/>
  <c r="BV50" i="31" s="1"/>
  <c r="BG50" i="22"/>
  <c r="BG50" i="31" s="1"/>
  <c r="AR17" i="22"/>
  <c r="AR17" i="31" s="1"/>
  <c r="BV17" i="22"/>
  <c r="BV17" i="31" s="1"/>
  <c r="BG17" i="22"/>
  <c r="BG17" i="31" s="1"/>
  <c r="AR33" i="22"/>
  <c r="AR33" i="31" s="1"/>
  <c r="BG33" i="22"/>
  <c r="BG33" i="31" s="1"/>
  <c r="BV33" i="22"/>
  <c r="BV33" i="31" s="1"/>
  <c r="AR51" i="22"/>
  <c r="AR51" i="31" s="1"/>
  <c r="BG51" i="22"/>
  <c r="BG51" i="31" s="1"/>
  <c r="BV51" i="22"/>
  <c r="BV51" i="31" s="1"/>
  <c r="AR15" i="22"/>
  <c r="AR15" i="31" s="1"/>
  <c r="BV15" i="22"/>
  <c r="BV15" i="31" s="1"/>
  <c r="BG15" i="22"/>
  <c r="BG15" i="31" s="1"/>
  <c r="AR79" i="22"/>
  <c r="AR79" i="31" s="1"/>
  <c r="BV79" i="22"/>
  <c r="BV79" i="31" s="1"/>
  <c r="BG79" i="22"/>
  <c r="BG79" i="31" s="1"/>
  <c r="AR62" i="22"/>
  <c r="AR62" i="31" s="1"/>
  <c r="BV62" i="22"/>
  <c r="BV62" i="31" s="1"/>
  <c r="BG62" i="22"/>
  <c r="BG62" i="31" s="1"/>
  <c r="AR71" i="22"/>
  <c r="AR71" i="31" s="1"/>
  <c r="BV71" i="22"/>
  <c r="BV71" i="31" s="1"/>
  <c r="BG71" i="22"/>
  <c r="BG71" i="31" s="1"/>
  <c r="AR31" i="22"/>
  <c r="AR31" i="31" s="1"/>
  <c r="BV31" i="22"/>
  <c r="BV31" i="31" s="1"/>
  <c r="BG31" i="22"/>
  <c r="BG31" i="31" s="1"/>
  <c r="AQ62" i="22"/>
  <c r="AQ62" i="31" s="1"/>
  <c r="BU62" i="22"/>
  <c r="BU62" i="31" s="1"/>
  <c r="BF62" i="22"/>
  <c r="BF62" i="31" s="1"/>
  <c r="AQ78" i="22"/>
  <c r="AQ78" i="31" s="1"/>
  <c r="BU78" i="22"/>
  <c r="BU78" i="31" s="1"/>
  <c r="BF78" i="22"/>
  <c r="BF78" i="31" s="1"/>
  <c r="AQ42" i="22"/>
  <c r="AQ42" i="31" s="1"/>
  <c r="BU42" i="22"/>
  <c r="BU42" i="31" s="1"/>
  <c r="BF42" i="22"/>
  <c r="BF42" i="31" s="1"/>
  <c r="AQ59" i="22"/>
  <c r="AQ59" i="31" s="1"/>
  <c r="BU59" i="22"/>
  <c r="BU59" i="31" s="1"/>
  <c r="BF59" i="22"/>
  <c r="BF59" i="31" s="1"/>
  <c r="AQ15" i="22"/>
  <c r="AQ15" i="31" s="1"/>
  <c r="BU15" i="22"/>
  <c r="BU15" i="31" s="1"/>
  <c r="BF15" i="22"/>
  <c r="BF15" i="31" s="1"/>
  <c r="AQ16" i="22"/>
  <c r="AQ16" i="31" s="1"/>
  <c r="BF16" i="22"/>
  <c r="BF16" i="31" s="1"/>
  <c r="BU16" i="22"/>
  <c r="BU16" i="31" s="1"/>
  <c r="AQ39" i="22"/>
  <c r="AQ39" i="31" s="1"/>
  <c r="BU39" i="22"/>
  <c r="BU39" i="31" s="1"/>
  <c r="BF39" i="22"/>
  <c r="BF39" i="31" s="1"/>
  <c r="AQ63" i="22"/>
  <c r="AQ63" i="31" s="1"/>
  <c r="BU63" i="22"/>
  <c r="BU63" i="31" s="1"/>
  <c r="BF63" i="22"/>
  <c r="BF63" i="31" s="1"/>
  <c r="AQ11" i="22"/>
  <c r="AQ11" i="31" s="1"/>
  <c r="BU11" i="22"/>
  <c r="BU11" i="31" s="1"/>
  <c r="BF11" i="22"/>
  <c r="BF11" i="31" s="1"/>
  <c r="AT43" i="22"/>
  <c r="AT43" i="31" s="1"/>
  <c r="BX43" i="22"/>
  <c r="BX43" i="31" s="1"/>
  <c r="BI43" i="22"/>
  <c r="BI43" i="31" s="1"/>
  <c r="AT17" i="22"/>
  <c r="AT17" i="31" s="1"/>
  <c r="BI17" i="22"/>
  <c r="BI17" i="31" s="1"/>
  <c r="BX17" i="22"/>
  <c r="BX17" i="31" s="1"/>
  <c r="AT74" i="22"/>
  <c r="AT74" i="31" s="1"/>
  <c r="BX74" i="22"/>
  <c r="BX74" i="31" s="1"/>
  <c r="BI74" i="22"/>
  <c r="BI74" i="31" s="1"/>
  <c r="AT61" i="22"/>
  <c r="AT61" i="31" s="1"/>
  <c r="BX61" i="22"/>
  <c r="BX61" i="31" s="1"/>
  <c r="BI61" i="22"/>
  <c r="BI61" i="31" s="1"/>
  <c r="AT18" i="22"/>
  <c r="AT18" i="31" s="1"/>
  <c r="BX18" i="22"/>
  <c r="BX18" i="31" s="1"/>
  <c r="BI18" i="22"/>
  <c r="BI18" i="31" s="1"/>
  <c r="AT48" i="22"/>
  <c r="AT48" i="31" s="1"/>
  <c r="BX48" i="22"/>
  <c r="BX48" i="31" s="1"/>
  <c r="BI48" i="22"/>
  <c r="BI48" i="31" s="1"/>
  <c r="AT24" i="22"/>
  <c r="AT24" i="31" s="1"/>
  <c r="BX24" i="22"/>
  <c r="BX24" i="31" s="1"/>
  <c r="BI24" i="22"/>
  <c r="BI24" i="31" s="1"/>
  <c r="AT13" i="22"/>
  <c r="AT13" i="31" s="1"/>
  <c r="BX13" i="22"/>
  <c r="BX13" i="31" s="1"/>
  <c r="BI13" i="22"/>
  <c r="BI13" i="31" s="1"/>
  <c r="AT9" i="22"/>
  <c r="AT9" i="31" s="1"/>
  <c r="BX9" i="22"/>
  <c r="BX9" i="31" s="1"/>
  <c r="BI9" i="22"/>
  <c r="BI9" i="31" s="1"/>
  <c r="AP19" i="22"/>
  <c r="AP19" i="31" s="1"/>
  <c r="BT19" i="22"/>
  <c r="BT19" i="31" s="1"/>
  <c r="BE19" i="22"/>
  <c r="BE19" i="31" s="1"/>
  <c r="AP43" i="22"/>
  <c r="AP43" i="31" s="1"/>
  <c r="BT43" i="22"/>
  <c r="BT43" i="31" s="1"/>
  <c r="BE43" i="22"/>
  <c r="BE43" i="31" s="1"/>
  <c r="AP53" i="22"/>
  <c r="AP53" i="31" s="1"/>
  <c r="BT53" i="22"/>
  <c r="BT53" i="31" s="1"/>
  <c r="BE53" i="22"/>
  <c r="BE53" i="31" s="1"/>
  <c r="AP54" i="22"/>
  <c r="AP54" i="31" s="1"/>
  <c r="BT54" i="22"/>
  <c r="BT54" i="31" s="1"/>
  <c r="BE54" i="22"/>
  <c r="BE54" i="31" s="1"/>
  <c r="AP69" i="22"/>
  <c r="AP69" i="31" s="1"/>
  <c r="BT69" i="22"/>
  <c r="BT69" i="31" s="1"/>
  <c r="BE69" i="22"/>
  <c r="BE69" i="31" s="1"/>
  <c r="AP35" i="22"/>
  <c r="AP35" i="31" s="1"/>
  <c r="BT35" i="22"/>
  <c r="BT35" i="31" s="1"/>
  <c r="BE35" i="22"/>
  <c r="BE35" i="31" s="1"/>
  <c r="AP29" i="22"/>
  <c r="AP29" i="31" s="1"/>
  <c r="BT29" i="22"/>
  <c r="BT29" i="31" s="1"/>
  <c r="BE29" i="22"/>
  <c r="BE29" i="31" s="1"/>
  <c r="AP14" i="22"/>
  <c r="AP14" i="31" s="1"/>
  <c r="BT14" i="22"/>
  <c r="BT14" i="31" s="1"/>
  <c r="BE14" i="22"/>
  <c r="BE14" i="31" s="1"/>
  <c r="AP74" i="22"/>
  <c r="AP74" i="31" s="1"/>
  <c r="BT74" i="22"/>
  <c r="BT74" i="31" s="1"/>
  <c r="BE74" i="22"/>
  <c r="BE74" i="31" s="1"/>
  <c r="AS62" i="22"/>
  <c r="AS62" i="31" s="1"/>
  <c r="BW62" i="22"/>
  <c r="BW62" i="31" s="1"/>
  <c r="BH62" i="22"/>
  <c r="BH62" i="31" s="1"/>
  <c r="AP24" i="22"/>
  <c r="AP24" i="31" s="1"/>
  <c r="BE24" i="22"/>
  <c r="BE24" i="31" s="1"/>
  <c r="BT24" i="22"/>
  <c r="BT24" i="31" s="1"/>
  <c r="AN61" i="22"/>
  <c r="AN61" i="31" s="1"/>
  <c r="BR61" i="22"/>
  <c r="BR61" i="31" s="1"/>
  <c r="BC61" i="22"/>
  <c r="BC61" i="31" s="1"/>
  <c r="AU51" i="22"/>
  <c r="AU51" i="31" s="1"/>
  <c r="BY51" i="22"/>
  <c r="BY51" i="31" s="1"/>
  <c r="BJ51" i="22"/>
  <c r="BJ51" i="31" s="1"/>
  <c r="AQ34" i="22"/>
  <c r="AQ34" i="31" s="1"/>
  <c r="BU34" i="22"/>
  <c r="BU34" i="31" s="1"/>
  <c r="BF34" i="22"/>
  <c r="BF34" i="31" s="1"/>
  <c r="AP27" i="22"/>
  <c r="AP27" i="31" s="1"/>
  <c r="BT27" i="22"/>
  <c r="BT27" i="31" s="1"/>
  <c r="BE27" i="22"/>
  <c r="BE27" i="31" s="1"/>
  <c r="AN21" i="22"/>
  <c r="AN21" i="31" s="1"/>
  <c r="BR21" i="22"/>
  <c r="BR21" i="31" s="1"/>
  <c r="BC21" i="22"/>
  <c r="BC21" i="31" s="1"/>
  <c r="AU26" i="22"/>
  <c r="AU26" i="31" s="1"/>
  <c r="BY26" i="22"/>
  <c r="BY26" i="31" s="1"/>
  <c r="BJ26" i="22"/>
  <c r="BJ26" i="31" s="1"/>
  <c r="AP12" i="22"/>
  <c r="AP12" i="31" s="1"/>
  <c r="BT12" i="22"/>
  <c r="BT12" i="31" s="1"/>
  <c r="BE12" i="22"/>
  <c r="BE12" i="31" s="1"/>
  <c r="AN46" i="22"/>
  <c r="AN46" i="31" s="1"/>
  <c r="BR46" i="22"/>
  <c r="BR46" i="31" s="1"/>
  <c r="BC46" i="22"/>
  <c r="BC46" i="31" s="1"/>
  <c r="AN59" i="22"/>
  <c r="AN59" i="31" s="1"/>
  <c r="BR59" i="22"/>
  <c r="BR59" i="31" s="1"/>
  <c r="BC59" i="22"/>
  <c r="BC59" i="31" s="1"/>
  <c r="AN18" i="22"/>
  <c r="AN18" i="31" s="1"/>
  <c r="BR18" i="22"/>
  <c r="BR18" i="31" s="1"/>
  <c r="BC18" i="22"/>
  <c r="BC18" i="31" s="1"/>
  <c r="AN48" i="22"/>
  <c r="AN48" i="31" s="1"/>
  <c r="BR48" i="22"/>
  <c r="BR48" i="31" s="1"/>
  <c r="BC48" i="22"/>
  <c r="BC48" i="31" s="1"/>
  <c r="AS67" i="22"/>
  <c r="AS67" i="31" s="1"/>
  <c r="BW67" i="22"/>
  <c r="BW67" i="31" s="1"/>
  <c r="BH67" i="22"/>
  <c r="BH67" i="31" s="1"/>
  <c r="AS76" i="22"/>
  <c r="AS76" i="31" s="1"/>
  <c r="BW76" i="22"/>
  <c r="BW76" i="31" s="1"/>
  <c r="BH76" i="22"/>
  <c r="BH76" i="31" s="1"/>
  <c r="AS61" i="22"/>
  <c r="AS61" i="31" s="1"/>
  <c r="BW61" i="22"/>
  <c r="BW61" i="31" s="1"/>
  <c r="BH61" i="22"/>
  <c r="BH61" i="31" s="1"/>
  <c r="AS64" i="22"/>
  <c r="AS64" i="31" s="1"/>
  <c r="BW64" i="22"/>
  <c r="BW64" i="31" s="1"/>
  <c r="BH64" i="22"/>
  <c r="BH64" i="31" s="1"/>
  <c r="AS30" i="22"/>
  <c r="AS30" i="31" s="1"/>
  <c r="BW30" i="22"/>
  <c r="BW30" i="31" s="1"/>
  <c r="BH30" i="22"/>
  <c r="BH30" i="31" s="1"/>
  <c r="AS60" i="22"/>
  <c r="AS60" i="31" s="1"/>
  <c r="BW60" i="22"/>
  <c r="BW60" i="31" s="1"/>
  <c r="BH60" i="22"/>
  <c r="BH60" i="31" s="1"/>
  <c r="AS47" i="22"/>
  <c r="AS47" i="31" s="1"/>
  <c r="BH47" i="22"/>
  <c r="BH47" i="31" s="1"/>
  <c r="BW47" i="22"/>
  <c r="BW47" i="31" s="1"/>
  <c r="AS36" i="22"/>
  <c r="AS36" i="31" s="1"/>
  <c r="BW36" i="22"/>
  <c r="BW36" i="31" s="1"/>
  <c r="BH36" i="22"/>
  <c r="BH36" i="31" s="1"/>
  <c r="AU50" i="22"/>
  <c r="AU50" i="31" s="1"/>
  <c r="BY50" i="22"/>
  <c r="BY50" i="31" s="1"/>
  <c r="BJ50" i="22"/>
  <c r="BJ50" i="31" s="1"/>
  <c r="AU63" i="22"/>
  <c r="AU63" i="31" s="1"/>
  <c r="BY63" i="22"/>
  <c r="BY63" i="31" s="1"/>
  <c r="BJ63" i="22"/>
  <c r="BJ63" i="31" s="1"/>
  <c r="AU69" i="22"/>
  <c r="AU69" i="31" s="1"/>
  <c r="BY69" i="22"/>
  <c r="BY69" i="31" s="1"/>
  <c r="BJ69" i="22"/>
  <c r="BJ69" i="31" s="1"/>
  <c r="AU60" i="22"/>
  <c r="AU60" i="31" s="1"/>
  <c r="BY60" i="22"/>
  <c r="BY60" i="31" s="1"/>
  <c r="BJ60" i="22"/>
  <c r="BJ60" i="31" s="1"/>
  <c r="AU71" i="22"/>
  <c r="AU71" i="31" s="1"/>
  <c r="BY71" i="22"/>
  <c r="BY71" i="31" s="1"/>
  <c r="BJ71" i="22"/>
  <c r="BJ71" i="31" s="1"/>
  <c r="AU25" i="22"/>
  <c r="AU25" i="31" s="1"/>
  <c r="BY25" i="22"/>
  <c r="BY25" i="31" s="1"/>
  <c r="BJ25" i="22"/>
  <c r="BJ25" i="31" s="1"/>
  <c r="AU21" i="22"/>
  <c r="AU21" i="31" s="1"/>
  <c r="BY21" i="22"/>
  <c r="BY21" i="31" s="1"/>
  <c r="BJ21" i="22"/>
  <c r="BJ21" i="31" s="1"/>
  <c r="AU20" i="22"/>
  <c r="AU20" i="31" s="1"/>
  <c r="BY20" i="22"/>
  <c r="BY20" i="31" s="1"/>
  <c r="BJ20" i="22"/>
  <c r="BJ20" i="31" s="1"/>
  <c r="AU19" i="22"/>
  <c r="AU19" i="31" s="1"/>
  <c r="BY19" i="22"/>
  <c r="BY19" i="31" s="1"/>
  <c r="BJ19" i="22"/>
  <c r="BJ19" i="31" s="1"/>
  <c r="AR44" i="22"/>
  <c r="AR44" i="31" s="1"/>
  <c r="BV44" i="22"/>
  <c r="BV44" i="31" s="1"/>
  <c r="BG44" i="22"/>
  <c r="BG44" i="31" s="1"/>
  <c r="AR10" i="22"/>
  <c r="AR10" i="31" s="1"/>
  <c r="BV10" i="22"/>
  <c r="BV10" i="31" s="1"/>
  <c r="BG10" i="22"/>
  <c r="BG10" i="31" s="1"/>
  <c r="AR26" i="22"/>
  <c r="AR26" i="31" s="1"/>
  <c r="BV26" i="22"/>
  <c r="BV26" i="31" s="1"/>
  <c r="BG26" i="22"/>
  <c r="BG26" i="31" s="1"/>
  <c r="AR75" i="22"/>
  <c r="AR75" i="31" s="1"/>
  <c r="BV75" i="22"/>
  <c r="BV75" i="31" s="1"/>
  <c r="BG75" i="22"/>
  <c r="BG75" i="31" s="1"/>
  <c r="AR37" i="22"/>
  <c r="AR37" i="31" s="1"/>
  <c r="BV37" i="22"/>
  <c r="BV37" i="31" s="1"/>
  <c r="BG37" i="22"/>
  <c r="BG37" i="31" s="1"/>
  <c r="AR63" i="22"/>
  <c r="AR63" i="31" s="1"/>
  <c r="BV63" i="22"/>
  <c r="BV63" i="31" s="1"/>
  <c r="BG63" i="22"/>
  <c r="BG63" i="31" s="1"/>
  <c r="AR43" i="22"/>
  <c r="AR43" i="31" s="1"/>
  <c r="BV43" i="22"/>
  <c r="BV43" i="31" s="1"/>
  <c r="BG43" i="22"/>
  <c r="BG43" i="31" s="1"/>
  <c r="AR59" i="22"/>
  <c r="AR59" i="31" s="1"/>
  <c r="BV59" i="22"/>
  <c r="BV59" i="31" s="1"/>
  <c r="BG59" i="22"/>
  <c r="BG59" i="31" s="1"/>
  <c r="AR19" i="22"/>
  <c r="AR19" i="31" s="1"/>
  <c r="BV19" i="22"/>
  <c r="BV19" i="31" s="1"/>
  <c r="BG19" i="22"/>
  <c r="BG19" i="31" s="1"/>
  <c r="AQ17" i="22"/>
  <c r="AQ17" i="31" s="1"/>
  <c r="BU17" i="22"/>
  <c r="BU17" i="31" s="1"/>
  <c r="BF17" i="22"/>
  <c r="BF17" i="31" s="1"/>
  <c r="AQ33" i="22"/>
  <c r="AQ33" i="31" s="1"/>
  <c r="BU33" i="22"/>
  <c r="BU33" i="31" s="1"/>
  <c r="BF33" i="22"/>
  <c r="BF33" i="31" s="1"/>
  <c r="AQ38" i="22"/>
  <c r="AQ38" i="31" s="1"/>
  <c r="BU38" i="22"/>
  <c r="BU38" i="31" s="1"/>
  <c r="BF38" i="22"/>
  <c r="BF38" i="31" s="1"/>
  <c r="AQ19" i="22"/>
  <c r="AQ19" i="31" s="1"/>
  <c r="BU19" i="22"/>
  <c r="BU19" i="31" s="1"/>
  <c r="BF19" i="22"/>
  <c r="BF19" i="31" s="1"/>
  <c r="AQ69" i="22"/>
  <c r="AQ69" i="31" s="1"/>
  <c r="BU69" i="22"/>
  <c r="BU69" i="31" s="1"/>
  <c r="BF69" i="22"/>
  <c r="BF69" i="31" s="1"/>
  <c r="AQ68" i="22"/>
  <c r="AQ68" i="31" s="1"/>
  <c r="BU68" i="22"/>
  <c r="BU68" i="31" s="1"/>
  <c r="BF68" i="22"/>
  <c r="BF68" i="31" s="1"/>
  <c r="AQ23" i="22"/>
  <c r="AQ23" i="31" s="1"/>
  <c r="BU23" i="22"/>
  <c r="BU23" i="31" s="1"/>
  <c r="BF23" i="22"/>
  <c r="BF23" i="31" s="1"/>
  <c r="AQ48" i="22"/>
  <c r="AQ48" i="31" s="1"/>
  <c r="BF48" i="22"/>
  <c r="BF48" i="31" s="1"/>
  <c r="BU48" i="22"/>
  <c r="BU48" i="31" s="1"/>
  <c r="AQ9" i="22"/>
  <c r="AQ9" i="31" s="1"/>
  <c r="BU9" i="22"/>
  <c r="BU9" i="31" s="1"/>
  <c r="BF9" i="22"/>
  <c r="BF9" i="31" s="1"/>
  <c r="AT19" i="22"/>
  <c r="AT19" i="31" s="1"/>
  <c r="BX19" i="22"/>
  <c r="BX19" i="31" s="1"/>
  <c r="BI19" i="22"/>
  <c r="BI19" i="31" s="1"/>
  <c r="AT11" i="22"/>
  <c r="AT11" i="31" s="1"/>
  <c r="BX11" i="22"/>
  <c r="BX11" i="31" s="1"/>
  <c r="BI11" i="22"/>
  <c r="BI11" i="31" s="1"/>
  <c r="AT29" i="22"/>
  <c r="AT29" i="31" s="1"/>
  <c r="BX29" i="22"/>
  <c r="BX29" i="31" s="1"/>
  <c r="BI29" i="22"/>
  <c r="BI29" i="31" s="1"/>
  <c r="AT42" i="22"/>
  <c r="AT42" i="31" s="1"/>
  <c r="BX42" i="22"/>
  <c r="BX42" i="31" s="1"/>
  <c r="BI42" i="22"/>
  <c r="BI42" i="31" s="1"/>
  <c r="AT53" i="22"/>
  <c r="AT53" i="31" s="1"/>
  <c r="BX53" i="22"/>
  <c r="BX53" i="31" s="1"/>
  <c r="BI53" i="22"/>
  <c r="BI53" i="31" s="1"/>
  <c r="AT30" i="22"/>
  <c r="AT30" i="31" s="1"/>
  <c r="BX30" i="22"/>
  <c r="BX30" i="31" s="1"/>
  <c r="BI30" i="22"/>
  <c r="BI30" i="31" s="1"/>
  <c r="AT14" i="22"/>
  <c r="AT14" i="31" s="1"/>
  <c r="BX14" i="22"/>
  <c r="BX14" i="31" s="1"/>
  <c r="BI14" i="22"/>
  <c r="BI14" i="31" s="1"/>
  <c r="AT76" i="22"/>
  <c r="AT76" i="31" s="1"/>
  <c r="BX76" i="22"/>
  <c r="BX76" i="31" s="1"/>
  <c r="BI76" i="22"/>
  <c r="BI76" i="31" s="1"/>
  <c r="AP20" i="22"/>
  <c r="AP20" i="31" s="1"/>
  <c r="BT20" i="22"/>
  <c r="BT20" i="31" s="1"/>
  <c r="BE20" i="22"/>
  <c r="BE20" i="31" s="1"/>
  <c r="AP26" i="22"/>
  <c r="AP26" i="31" s="1"/>
  <c r="BT26" i="22"/>
  <c r="BT26" i="31" s="1"/>
  <c r="BE26" i="22"/>
  <c r="BE26" i="31" s="1"/>
  <c r="AP75" i="22"/>
  <c r="AP75" i="31" s="1"/>
  <c r="BE75" i="22"/>
  <c r="BE75" i="31" s="1"/>
  <c r="BT75" i="22"/>
  <c r="BT75" i="31" s="1"/>
  <c r="AP49" i="22"/>
  <c r="AP49" i="31" s="1"/>
  <c r="BT49" i="22"/>
  <c r="BT49" i="31" s="1"/>
  <c r="BE49" i="22"/>
  <c r="BE49" i="31" s="1"/>
  <c r="AP25" i="22"/>
  <c r="AP25" i="31" s="1"/>
  <c r="BT25" i="22"/>
  <c r="BT25" i="31" s="1"/>
  <c r="BE25" i="22"/>
  <c r="BE25" i="31" s="1"/>
  <c r="AP66" i="22"/>
  <c r="AP66" i="31" s="1"/>
  <c r="BT66" i="22"/>
  <c r="BT66" i="31" s="1"/>
  <c r="BE66" i="22"/>
  <c r="BE66" i="31" s="1"/>
  <c r="AP58" i="22"/>
  <c r="AP58" i="31" s="1"/>
  <c r="BT58" i="22"/>
  <c r="BT58" i="31" s="1"/>
  <c r="BE58" i="22"/>
  <c r="BE58" i="31" s="1"/>
  <c r="AP62" i="22"/>
  <c r="AP62" i="31" s="1"/>
  <c r="BT62" i="22"/>
  <c r="BT62" i="31" s="1"/>
  <c r="BE62" i="22"/>
  <c r="BE62" i="31" s="1"/>
  <c r="AP46" i="22"/>
  <c r="AP46" i="31" s="1"/>
  <c r="BT46" i="22"/>
  <c r="BT46" i="31" s="1"/>
  <c r="BE46" i="22"/>
  <c r="BE46" i="31" s="1"/>
  <c r="AP78" i="22"/>
  <c r="AP78" i="31" s="1"/>
  <c r="BT78" i="22"/>
  <c r="BT78" i="31" s="1"/>
  <c r="BE78" i="22"/>
  <c r="BE78" i="31" s="1"/>
  <c r="AU52" i="22"/>
  <c r="AU52" i="31" s="1"/>
  <c r="BY52" i="22"/>
  <c r="BY52" i="31" s="1"/>
  <c r="BJ52" i="22"/>
  <c r="BJ52" i="31" s="1"/>
  <c r="AP45" i="22"/>
  <c r="AP45" i="31" s="1"/>
  <c r="BT45" i="22"/>
  <c r="BT45" i="31" s="1"/>
  <c r="BE45" i="22"/>
  <c r="BE45" i="31" s="1"/>
  <c r="AN22" i="22"/>
  <c r="AN22" i="31" s="1"/>
  <c r="BR22" i="22"/>
  <c r="BR22" i="31" s="1"/>
  <c r="BC22" i="22"/>
  <c r="BC22" i="31" s="1"/>
  <c r="AU56" i="22"/>
  <c r="AU56" i="31" s="1"/>
  <c r="BY56" i="22"/>
  <c r="BY56" i="31" s="1"/>
  <c r="BJ56" i="22"/>
  <c r="BJ56" i="31" s="1"/>
  <c r="AQ37" i="22"/>
  <c r="AQ37" i="31" s="1"/>
  <c r="BU37" i="22"/>
  <c r="BU37" i="31" s="1"/>
  <c r="BF37" i="22"/>
  <c r="BF37" i="31" s="1"/>
  <c r="AP32" i="22"/>
  <c r="AP32" i="31" s="1"/>
  <c r="BT32" i="22"/>
  <c r="BT32" i="31" s="1"/>
  <c r="BE32" i="22"/>
  <c r="BE32" i="31" s="1"/>
  <c r="AN65" i="22"/>
  <c r="AN65" i="31" s="1"/>
  <c r="BR65" i="22"/>
  <c r="BR65" i="31" s="1"/>
  <c r="BC65" i="22"/>
  <c r="BC65" i="31" s="1"/>
  <c r="AU48" i="22"/>
  <c r="AU48" i="31" s="1"/>
  <c r="BY48" i="22"/>
  <c r="BY48" i="31" s="1"/>
  <c r="BJ48" i="22"/>
  <c r="BJ48" i="31" s="1"/>
  <c r="AP72" i="22"/>
  <c r="AP72" i="31" s="1"/>
  <c r="BT72" i="22"/>
  <c r="BT72" i="31" s="1"/>
  <c r="BE72" i="22"/>
  <c r="BE72" i="31" s="1"/>
  <c r="AN63" i="22"/>
  <c r="AN63" i="31" s="1"/>
  <c r="BR63" i="22"/>
  <c r="BR63" i="31" s="1"/>
  <c r="BC63" i="22"/>
  <c r="BC63" i="31" s="1"/>
  <c r="AN29" i="22"/>
  <c r="AN29" i="31" s="1"/>
  <c r="BR29" i="22"/>
  <c r="BR29" i="31" s="1"/>
  <c r="BC29" i="22"/>
  <c r="BC29" i="31" s="1"/>
  <c r="AN28" i="22"/>
  <c r="AN28" i="31" s="1"/>
  <c r="BR28" i="22"/>
  <c r="BR28" i="31" s="1"/>
  <c r="BC28" i="22"/>
  <c r="BC28" i="31" s="1"/>
  <c r="AN30" i="22"/>
  <c r="AN30" i="31" s="1"/>
  <c r="BR30" i="22"/>
  <c r="BR30" i="31" s="1"/>
  <c r="BC30" i="22"/>
  <c r="BC30" i="31" s="1"/>
  <c r="AN41" i="22"/>
  <c r="AN41" i="31" s="1"/>
  <c r="BR41" i="22"/>
  <c r="BR41" i="31" s="1"/>
  <c r="BC41" i="22"/>
  <c r="BC41" i="31" s="1"/>
  <c r="AS35" i="22"/>
  <c r="AS35" i="31" s="1"/>
  <c r="BW35" i="22"/>
  <c r="BW35" i="31" s="1"/>
  <c r="BH35" i="22"/>
  <c r="BH35" i="31" s="1"/>
  <c r="AN55" i="22"/>
  <c r="AN55" i="31" s="1"/>
  <c r="BR55" i="22"/>
  <c r="BR55" i="31" s="1"/>
  <c r="BC55" i="22"/>
  <c r="BC55" i="31" s="1"/>
  <c r="AN14" i="22"/>
  <c r="AN14" i="31" s="1"/>
  <c r="BR14" i="22"/>
  <c r="BR14" i="31" s="1"/>
  <c r="BC14" i="22"/>
  <c r="BC14" i="31" s="1"/>
  <c r="AN13" i="22"/>
  <c r="AN13" i="31" s="1"/>
  <c r="BR13" i="22"/>
  <c r="BR13" i="31" s="1"/>
  <c r="BC13" i="22"/>
  <c r="BC13" i="31" s="1"/>
  <c r="AN20" i="22"/>
  <c r="AN20" i="31" s="1"/>
  <c r="BR20" i="22"/>
  <c r="BR20" i="31" s="1"/>
  <c r="BC20" i="22"/>
  <c r="BC20" i="31" s="1"/>
  <c r="AN51" i="22"/>
  <c r="AN51" i="31" s="1"/>
  <c r="BR51" i="22"/>
  <c r="BR51" i="31" s="1"/>
  <c r="BC51" i="22"/>
  <c r="BC51" i="31" s="1"/>
  <c r="AN74" i="22"/>
  <c r="AN74" i="31" s="1"/>
  <c r="BR74" i="22"/>
  <c r="BR74" i="31" s="1"/>
  <c r="BC74" i="22"/>
  <c r="BC74" i="31" s="1"/>
  <c r="AN10" i="22"/>
  <c r="AN10" i="31" s="1"/>
  <c r="BR10" i="22"/>
  <c r="BR10" i="31" s="1"/>
  <c r="BC10" i="22"/>
  <c r="BC10" i="31" s="1"/>
  <c r="AN33" i="22"/>
  <c r="AN33" i="31" s="1"/>
  <c r="BR33" i="22"/>
  <c r="BR33" i="31" s="1"/>
  <c r="BC33" i="22"/>
  <c r="BC33" i="31" s="1"/>
  <c r="AN40" i="22"/>
  <c r="AN40" i="31" s="1"/>
  <c r="BR40" i="22"/>
  <c r="BR40" i="31" s="1"/>
  <c r="BC40" i="22"/>
  <c r="BC40" i="31" s="1"/>
  <c r="AS49" i="22"/>
  <c r="AS49" i="31" s="1"/>
  <c r="BH49" i="22"/>
  <c r="BH49" i="31" s="1"/>
  <c r="BW49" i="22"/>
  <c r="BW49" i="31" s="1"/>
  <c r="AS17" i="22"/>
  <c r="AS17" i="31" s="1"/>
  <c r="BW17" i="22"/>
  <c r="BW17" i="31" s="1"/>
  <c r="BH17" i="22"/>
  <c r="BH17" i="31" s="1"/>
  <c r="AS34" i="22"/>
  <c r="AS34" i="31" s="1"/>
  <c r="BW34" i="22"/>
  <c r="BW34" i="31" s="1"/>
  <c r="BH34" i="22"/>
  <c r="BH34" i="31" s="1"/>
  <c r="AS20" i="22"/>
  <c r="AS20" i="31" s="1"/>
  <c r="BW20" i="22"/>
  <c r="BW20" i="31" s="1"/>
  <c r="BH20" i="22"/>
  <c r="BH20" i="31" s="1"/>
  <c r="AS50" i="22"/>
  <c r="AS50" i="31" s="1"/>
  <c r="BW50" i="22"/>
  <c r="BW50" i="31" s="1"/>
  <c r="BH50" i="22"/>
  <c r="BH50" i="31" s="1"/>
  <c r="AS12" i="22"/>
  <c r="AS12" i="31" s="1"/>
  <c r="BW12" i="22"/>
  <c r="BW12" i="31" s="1"/>
  <c r="BH12" i="22"/>
  <c r="BH12" i="31" s="1"/>
  <c r="AS48" i="22"/>
  <c r="AS48" i="31" s="1"/>
  <c r="BW48" i="22"/>
  <c r="BW48" i="31" s="1"/>
  <c r="BH48" i="22"/>
  <c r="BH48" i="31" s="1"/>
  <c r="AS37" i="22"/>
  <c r="AS37" i="31" s="1"/>
  <c r="BW37" i="22"/>
  <c r="BW37" i="31" s="1"/>
  <c r="BH37" i="22"/>
  <c r="BH37" i="31" s="1"/>
  <c r="AS24" i="22"/>
  <c r="AS24" i="31" s="1"/>
  <c r="BW24" i="22"/>
  <c r="BW24" i="31" s="1"/>
  <c r="BH24" i="22"/>
  <c r="BH24" i="31" s="1"/>
  <c r="AU58" i="22"/>
  <c r="AU58" i="31" s="1"/>
  <c r="BY58" i="22"/>
  <c r="BY58" i="31" s="1"/>
  <c r="BJ58" i="22"/>
  <c r="BJ58" i="31" s="1"/>
  <c r="AU24" i="22"/>
  <c r="AU24" i="31" s="1"/>
  <c r="BY24" i="22"/>
  <c r="BY24" i="31" s="1"/>
  <c r="BJ24" i="22"/>
  <c r="BJ24" i="31" s="1"/>
  <c r="AU33" i="22"/>
  <c r="AU33" i="31" s="1"/>
  <c r="BY33" i="22"/>
  <c r="BY33" i="31" s="1"/>
  <c r="BJ33" i="22"/>
  <c r="BJ33" i="31" s="1"/>
  <c r="AU44" i="22"/>
  <c r="AU44" i="31" s="1"/>
  <c r="BY44" i="22"/>
  <c r="BY44" i="31" s="1"/>
  <c r="BJ44" i="22"/>
  <c r="BJ44" i="31" s="1"/>
  <c r="AU59" i="22"/>
  <c r="AU59" i="31" s="1"/>
  <c r="BY59" i="22"/>
  <c r="BY59" i="31" s="1"/>
  <c r="BJ59" i="22"/>
  <c r="BJ59" i="31" s="1"/>
  <c r="AU13" i="22"/>
  <c r="AU13" i="31" s="1"/>
  <c r="BY13" i="22"/>
  <c r="BY13" i="31" s="1"/>
  <c r="BJ13" i="22"/>
  <c r="BJ13" i="31" s="1"/>
  <c r="AU12" i="22"/>
  <c r="AU12" i="31" s="1"/>
  <c r="BY12" i="22"/>
  <c r="BY12" i="31" s="1"/>
  <c r="BJ12" i="22"/>
  <c r="BJ12" i="31" s="1"/>
  <c r="AU11" i="22"/>
  <c r="AU11" i="31" s="1"/>
  <c r="BY11" i="22"/>
  <c r="BY11" i="31" s="1"/>
  <c r="BJ11" i="22"/>
  <c r="BJ11" i="31" s="1"/>
  <c r="AU9" i="22"/>
  <c r="AU9" i="31" s="1"/>
  <c r="BY9" i="22"/>
  <c r="BY9" i="31" s="1"/>
  <c r="BJ9" i="22"/>
  <c r="BJ9" i="31" s="1"/>
  <c r="AR65" i="22"/>
  <c r="AR65" i="31" s="1"/>
  <c r="BG65" i="22"/>
  <c r="BG65" i="31" s="1"/>
  <c r="BV65" i="22"/>
  <c r="BV65" i="31" s="1"/>
  <c r="AR74" i="22"/>
  <c r="AR74" i="31" s="1"/>
  <c r="BV74" i="22"/>
  <c r="BV74" i="31" s="1"/>
  <c r="BG74" i="22"/>
  <c r="BG74" i="31" s="1"/>
  <c r="AR20" i="22"/>
  <c r="AR20" i="31" s="1"/>
  <c r="BG20" i="22"/>
  <c r="BG20" i="31" s="1"/>
  <c r="BV20" i="22"/>
  <c r="BV20" i="31" s="1"/>
  <c r="AR69" i="22"/>
  <c r="AR69" i="31" s="1"/>
  <c r="BV69" i="22"/>
  <c r="BV69" i="31" s="1"/>
  <c r="BG69" i="22"/>
  <c r="BG69" i="31" s="1"/>
  <c r="AR72" i="22"/>
  <c r="AR72" i="31" s="1"/>
  <c r="BV72" i="22"/>
  <c r="BV72" i="31" s="1"/>
  <c r="BG72" i="22"/>
  <c r="BG72" i="31" s="1"/>
  <c r="AR47" i="22"/>
  <c r="AR47" i="31" s="1"/>
  <c r="BV47" i="22"/>
  <c r="BV47" i="31" s="1"/>
  <c r="BG47" i="22"/>
  <c r="BG47" i="31" s="1"/>
  <c r="AR27" i="22"/>
  <c r="AR27" i="31" s="1"/>
  <c r="BV27" i="22"/>
  <c r="BV27" i="31" s="1"/>
  <c r="BG27" i="22"/>
  <c r="BG27" i="31" s="1"/>
  <c r="AR46" i="22"/>
  <c r="AR46" i="31" s="1"/>
  <c r="BV46" i="22"/>
  <c r="BV46" i="31" s="1"/>
  <c r="BG46" i="22"/>
  <c r="BG46" i="31" s="1"/>
  <c r="AR9" i="22"/>
  <c r="AR9" i="31" s="1"/>
  <c r="BV9" i="22"/>
  <c r="BV9" i="31" s="1"/>
  <c r="BG9" i="22"/>
  <c r="BG9" i="31" s="1"/>
  <c r="AQ10" i="22"/>
  <c r="AQ10" i="31" s="1"/>
  <c r="BU10" i="22"/>
  <c r="BU10" i="31" s="1"/>
  <c r="BF10" i="22"/>
  <c r="BF10" i="31" s="1"/>
  <c r="AQ26" i="22"/>
  <c r="AQ26" i="31" s="1"/>
  <c r="BU26" i="22"/>
  <c r="BU26" i="31" s="1"/>
  <c r="BF26" i="22"/>
  <c r="BF26" i="31" s="1"/>
  <c r="AQ57" i="22"/>
  <c r="AQ57" i="31" s="1"/>
  <c r="BU57" i="22"/>
  <c r="BU57" i="31" s="1"/>
  <c r="BF57" i="22"/>
  <c r="BF57" i="31" s="1"/>
  <c r="AQ44" i="22"/>
  <c r="AQ44" i="31" s="1"/>
  <c r="BU44" i="22"/>
  <c r="BU44" i="31" s="1"/>
  <c r="BF44" i="22"/>
  <c r="BF44" i="31" s="1"/>
  <c r="AQ47" i="22"/>
  <c r="AQ47" i="31" s="1"/>
  <c r="BU47" i="22"/>
  <c r="BU47" i="31" s="1"/>
  <c r="BF47" i="22"/>
  <c r="BF47" i="31" s="1"/>
  <c r="AQ55" i="22"/>
  <c r="AQ55" i="31" s="1"/>
  <c r="BU55" i="22"/>
  <c r="BU55" i="31" s="1"/>
  <c r="BF55" i="22"/>
  <c r="BF55" i="31" s="1"/>
  <c r="AQ77" i="22"/>
  <c r="AQ77" i="31" s="1"/>
  <c r="BU77" i="22"/>
  <c r="BU77" i="31" s="1"/>
  <c r="BF77" i="22"/>
  <c r="BF77" i="31" s="1"/>
  <c r="AQ35" i="22"/>
  <c r="AQ35" i="31" s="1"/>
  <c r="BU35" i="22"/>
  <c r="BU35" i="31" s="1"/>
  <c r="BF35" i="22"/>
  <c r="BF35" i="31" s="1"/>
  <c r="AT25" i="22"/>
  <c r="AT25" i="31" s="1"/>
  <c r="BI25" i="22"/>
  <c r="BI25" i="31" s="1"/>
  <c r="BX25" i="22"/>
  <c r="BX25" i="31" s="1"/>
  <c r="AT57" i="22"/>
  <c r="AT57" i="31" s="1"/>
  <c r="BX57" i="22"/>
  <c r="BX57" i="31" s="1"/>
  <c r="BI57" i="22"/>
  <c r="BI57" i="31" s="1"/>
  <c r="AT75" i="22"/>
  <c r="AT75" i="31" s="1"/>
  <c r="BX75" i="22"/>
  <c r="BX75" i="31" s="1"/>
  <c r="BI75" i="22"/>
  <c r="BI75" i="31" s="1"/>
  <c r="AT72" i="22"/>
  <c r="AT72" i="31" s="1"/>
  <c r="BX72" i="22"/>
  <c r="BX72" i="31" s="1"/>
  <c r="BI72" i="22"/>
  <c r="BI72" i="31" s="1"/>
  <c r="AT28" i="22"/>
  <c r="AT28" i="31" s="1"/>
  <c r="BI28" i="22"/>
  <c r="BI28" i="31" s="1"/>
  <c r="BX28" i="22"/>
  <c r="BX28" i="31" s="1"/>
  <c r="AT20" i="22"/>
  <c r="AT20" i="31" s="1"/>
  <c r="BX20" i="22"/>
  <c r="BX20" i="31" s="1"/>
  <c r="BI20" i="22"/>
  <c r="BI20" i="31" s="1"/>
  <c r="AT15" i="22"/>
  <c r="AT15" i="31" s="1"/>
  <c r="BX15" i="22"/>
  <c r="BX15" i="31" s="1"/>
  <c r="BI15" i="22"/>
  <c r="BI15" i="31" s="1"/>
  <c r="AT77" i="22"/>
  <c r="AT77" i="31" s="1"/>
  <c r="BX77" i="22"/>
  <c r="BX77" i="31" s="1"/>
  <c r="BI77" i="22"/>
  <c r="BI77" i="31" s="1"/>
  <c r="AT64" i="22"/>
  <c r="AT64" i="31" s="1"/>
  <c r="BX64" i="22"/>
  <c r="BX64" i="31" s="1"/>
  <c r="BI64" i="22"/>
  <c r="BI64" i="31" s="1"/>
  <c r="AP38" i="22"/>
  <c r="AP38" i="31" s="1"/>
  <c r="BT38" i="22"/>
  <c r="BT38" i="31" s="1"/>
  <c r="BE38" i="22"/>
  <c r="BE38" i="31" s="1"/>
  <c r="AP40" i="22"/>
  <c r="AP40" i="31" s="1"/>
  <c r="BT40" i="22"/>
  <c r="BT40" i="31" s="1"/>
  <c r="BE40" i="22"/>
  <c r="BE40" i="31" s="1"/>
  <c r="AP37" i="22"/>
  <c r="AP37" i="31" s="1"/>
  <c r="BT37" i="22"/>
  <c r="BT37" i="31" s="1"/>
  <c r="BE37" i="22"/>
  <c r="BE37" i="31" s="1"/>
  <c r="AP11" i="22"/>
  <c r="AP11" i="31" s="1"/>
  <c r="BE11" i="22"/>
  <c r="BE11" i="31" s="1"/>
  <c r="BT11" i="22"/>
  <c r="BT11" i="31" s="1"/>
  <c r="AP47" i="22"/>
  <c r="AP47" i="31" s="1"/>
  <c r="BT47" i="22"/>
  <c r="BT47" i="31" s="1"/>
  <c r="BE47" i="22"/>
  <c r="BE47" i="31" s="1"/>
  <c r="AP64" i="22"/>
  <c r="AP64" i="31" s="1"/>
  <c r="BT64" i="22"/>
  <c r="BT64" i="31" s="1"/>
  <c r="BE64" i="22"/>
  <c r="BE64" i="31" s="1"/>
  <c r="AP48" i="22"/>
  <c r="AP48" i="31" s="1"/>
  <c r="BE48" i="22"/>
  <c r="BE48" i="31" s="1"/>
  <c r="BT48" i="22"/>
  <c r="BT48" i="31" s="1"/>
  <c r="AP50" i="22"/>
  <c r="AP50" i="31" s="1"/>
  <c r="BT50" i="22"/>
  <c r="BT50" i="31" s="1"/>
  <c r="BE50" i="22"/>
  <c r="BE50" i="31" s="1"/>
  <c r="AP41" i="22"/>
  <c r="AP41" i="31" s="1"/>
  <c r="BT41" i="22"/>
  <c r="BT41" i="31" s="1"/>
  <c r="BE41" i="22"/>
  <c r="BE41" i="31" s="1"/>
  <c r="AP33" i="22"/>
  <c r="AP33" i="31" s="1"/>
  <c r="BT33" i="22"/>
  <c r="BT33" i="31" s="1"/>
  <c r="BE33" i="22"/>
  <c r="BE33" i="31" s="1"/>
  <c r="R80" i="22"/>
  <c r="R81" i="31" s="1"/>
  <c r="BZ9" i="22" l="1"/>
  <c r="BZ9" i="31" s="1"/>
  <c r="BR9" i="31"/>
  <c r="BK9" i="22"/>
  <c r="BK9" i="31" s="1"/>
  <c r="BC9" i="31"/>
  <c r="DD9" i="22"/>
  <c r="DD9" i="31" s="1"/>
  <c r="CV9" i="31"/>
  <c r="CO9" i="22"/>
  <c r="CO9" i="31" s="1"/>
  <c r="CG9" i="31"/>
  <c r="DS16" i="22"/>
  <c r="DS16" i="31" s="1"/>
  <c r="DK16" i="31"/>
  <c r="BD68" i="22"/>
  <c r="BD68" i="31" s="1"/>
  <c r="BK68" i="22"/>
  <c r="BK68" i="31" s="1"/>
  <c r="CW51" i="22"/>
  <c r="CW51" i="31" s="1"/>
  <c r="DD51" i="22"/>
  <c r="DD51" i="31" s="1"/>
  <c r="BS63" i="22"/>
  <c r="BZ63" i="22"/>
  <c r="BZ63" i="31" s="1"/>
  <c r="BD23" i="22"/>
  <c r="BD23" i="31" s="1"/>
  <c r="BK23" i="22"/>
  <c r="BK23" i="31" s="1"/>
  <c r="CW66" i="22"/>
  <c r="DD66" i="22"/>
  <c r="DD66" i="31" s="1"/>
  <c r="BD13" i="22"/>
  <c r="BD13" i="31" s="1"/>
  <c r="BK13" i="22"/>
  <c r="BK13" i="31" s="1"/>
  <c r="BD18" i="22"/>
  <c r="BK18" i="22"/>
  <c r="BK18" i="31" s="1"/>
  <c r="BD37" i="22"/>
  <c r="BD37" i="31" s="1"/>
  <c r="BK37" i="22"/>
  <c r="BK37" i="31" s="1"/>
  <c r="BS53" i="22"/>
  <c r="BZ53" i="22"/>
  <c r="BZ53" i="31" s="1"/>
  <c r="DL12" i="22"/>
  <c r="DL12" i="31" s="1"/>
  <c r="DS12" i="22"/>
  <c r="DS12" i="31" s="1"/>
  <c r="DL76" i="22"/>
  <c r="DS76" i="22"/>
  <c r="DS76" i="31" s="1"/>
  <c r="DL50" i="22"/>
  <c r="DL50" i="31" s="1"/>
  <c r="DS50" i="22"/>
  <c r="DS50" i="31" s="1"/>
  <c r="DL13" i="22"/>
  <c r="DS13" i="22"/>
  <c r="DS13" i="31" s="1"/>
  <c r="CW48" i="22"/>
  <c r="DD48" i="22"/>
  <c r="DD48" i="31" s="1"/>
  <c r="BS46" i="22"/>
  <c r="BZ46" i="22"/>
  <c r="BZ46" i="31" s="1"/>
  <c r="BD21" i="22"/>
  <c r="BD21" i="31" s="1"/>
  <c r="BK21" i="22"/>
  <c r="BK21" i="31" s="1"/>
  <c r="BS56" i="22"/>
  <c r="BZ56" i="22"/>
  <c r="BZ56" i="31" s="1"/>
  <c r="BD31" i="22"/>
  <c r="BD31" i="31" s="1"/>
  <c r="BK31" i="22"/>
  <c r="BK31" i="31" s="1"/>
  <c r="BS71" i="22"/>
  <c r="BZ71" i="22"/>
  <c r="BZ71" i="31" s="1"/>
  <c r="BS64" i="22"/>
  <c r="BS64" i="31" s="1"/>
  <c r="BZ64" i="22"/>
  <c r="BZ64" i="31" s="1"/>
  <c r="BD11" i="22"/>
  <c r="BK11" i="22"/>
  <c r="BK11" i="31" s="1"/>
  <c r="BS79" i="22"/>
  <c r="BS79" i="31" s="1"/>
  <c r="BZ79" i="22"/>
  <c r="BZ79" i="31" s="1"/>
  <c r="BD53" i="22"/>
  <c r="BK53" i="22"/>
  <c r="BK53" i="31" s="1"/>
  <c r="BS66" i="22"/>
  <c r="BS66" i="31" s="1"/>
  <c r="BZ66" i="22"/>
  <c r="BZ66" i="31" s="1"/>
  <c r="BD76" i="22"/>
  <c r="BD76" i="31" s="1"/>
  <c r="BK76" i="22"/>
  <c r="BK76" i="31" s="1"/>
  <c r="BD72" i="22"/>
  <c r="BD72" i="31" s="1"/>
  <c r="BK72" i="22"/>
  <c r="BK72" i="31" s="1"/>
  <c r="BS16" i="22"/>
  <c r="BZ16" i="22"/>
  <c r="BZ16" i="31" s="1"/>
  <c r="BD50" i="22"/>
  <c r="BD50" i="31" s="1"/>
  <c r="BK50" i="22"/>
  <c r="BK50" i="31" s="1"/>
  <c r="BD38" i="22"/>
  <c r="BD38" i="31" s="1"/>
  <c r="BK38" i="22"/>
  <c r="BK38" i="31" s="1"/>
  <c r="BS69" i="22"/>
  <c r="BS69" i="31" s="1"/>
  <c r="BZ69" i="22"/>
  <c r="BZ69" i="31" s="1"/>
  <c r="DL38" i="22"/>
  <c r="DS38" i="22"/>
  <c r="DS38" i="31" s="1"/>
  <c r="CH23" i="22"/>
  <c r="CH23" i="31" s="1"/>
  <c r="CO23" i="22"/>
  <c r="CO23" i="31" s="1"/>
  <c r="DL69" i="22"/>
  <c r="DS69" i="22"/>
  <c r="DS69" i="31" s="1"/>
  <c r="CH12" i="22"/>
  <c r="CH12" i="31" s="1"/>
  <c r="CO12" i="22"/>
  <c r="CO12" i="31" s="1"/>
  <c r="CH64" i="22"/>
  <c r="CO64" i="22"/>
  <c r="CO64" i="31" s="1"/>
  <c r="DL75" i="22"/>
  <c r="DL75" i="31" s="1"/>
  <c r="DS75" i="22"/>
  <c r="DS75" i="31" s="1"/>
  <c r="CH32" i="22"/>
  <c r="CO32" i="22"/>
  <c r="CO32" i="31" s="1"/>
  <c r="CW39" i="22"/>
  <c r="CW39" i="31" s="1"/>
  <c r="DD39" i="22"/>
  <c r="DD39" i="31" s="1"/>
  <c r="CW76" i="22"/>
  <c r="DD76" i="22"/>
  <c r="DD76" i="31" s="1"/>
  <c r="CH34" i="22"/>
  <c r="CH34" i="31" s="1"/>
  <c r="CO34" i="22"/>
  <c r="CO34" i="31" s="1"/>
  <c r="CW50" i="22"/>
  <c r="DD50" i="22"/>
  <c r="DD50" i="31" s="1"/>
  <c r="DL40" i="22"/>
  <c r="DL40" i="31" s="1"/>
  <c r="DS40" i="22"/>
  <c r="DS40" i="31" s="1"/>
  <c r="DL74" i="22"/>
  <c r="DS74" i="22"/>
  <c r="DS74" i="31" s="1"/>
  <c r="CH13" i="22"/>
  <c r="CH13" i="31" s="1"/>
  <c r="CO13" i="22"/>
  <c r="CO13" i="31" s="1"/>
  <c r="CW55" i="22"/>
  <c r="DD55" i="22"/>
  <c r="DD55" i="31" s="1"/>
  <c r="CW42" i="22"/>
  <c r="CW42" i="31" s="1"/>
  <c r="DD42" i="22"/>
  <c r="DD42" i="31" s="1"/>
  <c r="CH48" i="22"/>
  <c r="CO48" i="22"/>
  <c r="CO48" i="31" s="1"/>
  <c r="DL18" i="22"/>
  <c r="DL18" i="31" s="1"/>
  <c r="DS18" i="22"/>
  <c r="DS18" i="31" s="1"/>
  <c r="DL28" i="22"/>
  <c r="DS28" i="22"/>
  <c r="DS28" i="31" s="1"/>
  <c r="CH63" i="22"/>
  <c r="CH63" i="31" s="1"/>
  <c r="CO63" i="22"/>
  <c r="CO63" i="31" s="1"/>
  <c r="CH26" i="22"/>
  <c r="CO26" i="22"/>
  <c r="CO26" i="31" s="1"/>
  <c r="DL67" i="22"/>
  <c r="DL67" i="31" s="1"/>
  <c r="DS67" i="22"/>
  <c r="DS67" i="31" s="1"/>
  <c r="CW71" i="22"/>
  <c r="CW71" i="31" s="1"/>
  <c r="DD71" i="22"/>
  <c r="DD71" i="31" s="1"/>
  <c r="CH57" i="22"/>
  <c r="CH57" i="31" s="1"/>
  <c r="CO57" i="22"/>
  <c r="CO57" i="31" s="1"/>
  <c r="CW19" i="22"/>
  <c r="DD19" i="22"/>
  <c r="DD19" i="31" s="1"/>
  <c r="CH53" i="22"/>
  <c r="CH53" i="31" s="1"/>
  <c r="CO53" i="22"/>
  <c r="CO53" i="31" s="1"/>
  <c r="DL73" i="22"/>
  <c r="DL73" i="31" s="1"/>
  <c r="DS73" i="22"/>
  <c r="DS73" i="31" s="1"/>
  <c r="DL60" i="22"/>
  <c r="DL60" i="31" s="1"/>
  <c r="DS60" i="22"/>
  <c r="DS60" i="31" s="1"/>
  <c r="BS51" i="22"/>
  <c r="BZ51" i="22"/>
  <c r="BZ51" i="31" s="1"/>
  <c r="BD14" i="22"/>
  <c r="BD14" i="31" s="1"/>
  <c r="BK14" i="22"/>
  <c r="BK14" i="31" s="1"/>
  <c r="BS28" i="22"/>
  <c r="BZ28" i="22"/>
  <c r="BZ28" i="31" s="1"/>
  <c r="BD59" i="22"/>
  <c r="BD59" i="31" s="1"/>
  <c r="BK59" i="22"/>
  <c r="BK59" i="31" s="1"/>
  <c r="BD61" i="22"/>
  <c r="BK61" i="22"/>
  <c r="BK61" i="31" s="1"/>
  <c r="BS67" i="22"/>
  <c r="BS67" i="31" s="1"/>
  <c r="BZ67" i="22"/>
  <c r="BZ67" i="31" s="1"/>
  <c r="BD54" i="22"/>
  <c r="BK54" i="22"/>
  <c r="BK54" i="31" s="1"/>
  <c r="BD78" i="22"/>
  <c r="BD78" i="31" s="1"/>
  <c r="BK78" i="22"/>
  <c r="BK78" i="31" s="1"/>
  <c r="BS75" i="22"/>
  <c r="BZ75" i="22"/>
  <c r="BZ75" i="31" s="1"/>
  <c r="BD62" i="22"/>
  <c r="BD62" i="31" s="1"/>
  <c r="BK62" i="22"/>
  <c r="BK62" i="31" s="1"/>
  <c r="BD27" i="22"/>
  <c r="BK27" i="22"/>
  <c r="BK27" i="31" s="1"/>
  <c r="BD39" i="22"/>
  <c r="BD39" i="31" s="1"/>
  <c r="BK39" i="22"/>
  <c r="BK39" i="31" s="1"/>
  <c r="BS77" i="22"/>
  <c r="BZ77" i="22"/>
  <c r="BZ77" i="31" s="1"/>
  <c r="BS42" i="22"/>
  <c r="BS42" i="31" s="1"/>
  <c r="BZ42" i="22"/>
  <c r="BZ42" i="31" s="1"/>
  <c r="BD70" i="22"/>
  <c r="BK70" i="22"/>
  <c r="BK70" i="31" s="1"/>
  <c r="BS60" i="22"/>
  <c r="BS60" i="31" s="1"/>
  <c r="BZ60" i="22"/>
  <c r="BZ60" i="31" s="1"/>
  <c r="BS58" i="22"/>
  <c r="BZ58" i="22"/>
  <c r="BZ58" i="31" s="1"/>
  <c r="CH17" i="22"/>
  <c r="CH17" i="31" s="1"/>
  <c r="CO17" i="22"/>
  <c r="CO17" i="31" s="1"/>
  <c r="DL58" i="22"/>
  <c r="DS58" i="22"/>
  <c r="DS58" i="31" s="1"/>
  <c r="CW68" i="22"/>
  <c r="CW68" i="31" s="1"/>
  <c r="DD68" i="22"/>
  <c r="DD68" i="31" s="1"/>
  <c r="CW11" i="22"/>
  <c r="DD11" i="22"/>
  <c r="DD11" i="31" s="1"/>
  <c r="CH62" i="22"/>
  <c r="CH62" i="31" s="1"/>
  <c r="CO62" i="22"/>
  <c r="CO62" i="31" s="1"/>
  <c r="CW25" i="22"/>
  <c r="DD25" i="22"/>
  <c r="DD25" i="31" s="1"/>
  <c r="CH43" i="22"/>
  <c r="CH43" i="31" s="1"/>
  <c r="CO43" i="22"/>
  <c r="CO43" i="31" s="1"/>
  <c r="DL77" i="22"/>
  <c r="DS77" i="22"/>
  <c r="DS77" i="31" s="1"/>
  <c r="DL79" i="22"/>
  <c r="DL79" i="31" s="1"/>
  <c r="DS79" i="22"/>
  <c r="DS79" i="31" s="1"/>
  <c r="CH10" i="22"/>
  <c r="CO10" i="22"/>
  <c r="CO10" i="31" s="1"/>
  <c r="DL51" i="22"/>
  <c r="DL51" i="31" s="1"/>
  <c r="DS51" i="22"/>
  <c r="DS51" i="31" s="1"/>
  <c r="DL14" i="22"/>
  <c r="DS14" i="22"/>
  <c r="DS14" i="31" s="1"/>
  <c r="CH54" i="22"/>
  <c r="CH54" i="31" s="1"/>
  <c r="CO54" i="22"/>
  <c r="CO54" i="31" s="1"/>
  <c r="CW61" i="22"/>
  <c r="DD61" i="22"/>
  <c r="DD61" i="31" s="1"/>
  <c r="CW41" i="22"/>
  <c r="CW41" i="31" s="1"/>
  <c r="DD41" i="22"/>
  <c r="DD41" i="31" s="1"/>
  <c r="CH59" i="22"/>
  <c r="CO59" i="22"/>
  <c r="CO59" i="31" s="1"/>
  <c r="CW29" i="22"/>
  <c r="DD29" i="22"/>
  <c r="DD29" i="31" s="1"/>
  <c r="DL56" i="22"/>
  <c r="DS56" i="22"/>
  <c r="DS56" i="31" s="1"/>
  <c r="CW31" i="22"/>
  <c r="CW31" i="31" s="1"/>
  <c r="DD31" i="22"/>
  <c r="DD31" i="31" s="1"/>
  <c r="CH37" i="22"/>
  <c r="CO37" i="22"/>
  <c r="CO37" i="31" s="1"/>
  <c r="DL44" i="22"/>
  <c r="DL44" i="31" s="1"/>
  <c r="DS44" i="22"/>
  <c r="DS44" i="31" s="1"/>
  <c r="CH65" i="22"/>
  <c r="CO65" i="22"/>
  <c r="CO65" i="31" s="1"/>
  <c r="CW21" i="22"/>
  <c r="CW21" i="31" s="1"/>
  <c r="DD21" i="22"/>
  <c r="DD21" i="31" s="1"/>
  <c r="CW70" i="22"/>
  <c r="CW70" i="31" s="1"/>
  <c r="DD70" i="22"/>
  <c r="DD70" i="31" s="1"/>
  <c r="DL78" i="22"/>
  <c r="DL78" i="31" s="1"/>
  <c r="DS78" i="22"/>
  <c r="DS78" i="31" s="1"/>
  <c r="BS33" i="22"/>
  <c r="BZ33" i="22"/>
  <c r="BZ33" i="31" s="1"/>
  <c r="BD51" i="22"/>
  <c r="BD51" i="31" s="1"/>
  <c r="BK51" i="22"/>
  <c r="BK51" i="31" s="1"/>
  <c r="BD28" i="22"/>
  <c r="BK28" i="22"/>
  <c r="BK28" i="31" s="1"/>
  <c r="BS65" i="22"/>
  <c r="BS65" i="31" s="1"/>
  <c r="BZ65" i="22"/>
  <c r="BZ65" i="31" s="1"/>
  <c r="BS49" i="22"/>
  <c r="BZ49" i="22"/>
  <c r="BZ49" i="31" s="1"/>
  <c r="BD67" i="22"/>
  <c r="BD67" i="31" s="1"/>
  <c r="BK67" i="22"/>
  <c r="BK67" i="31" s="1"/>
  <c r="BS57" i="22"/>
  <c r="BZ57" i="22"/>
  <c r="BZ57" i="31" s="1"/>
  <c r="BD75" i="22"/>
  <c r="BD75" i="31" s="1"/>
  <c r="BK75" i="22"/>
  <c r="BK75" i="31" s="1"/>
  <c r="BS43" i="22"/>
  <c r="BZ43" i="22"/>
  <c r="BZ43" i="31" s="1"/>
  <c r="BD42" i="22"/>
  <c r="BD42" i="31" s="1"/>
  <c r="BK42" i="22"/>
  <c r="BK42" i="31" s="1"/>
  <c r="BD60" i="22"/>
  <c r="BK60" i="22"/>
  <c r="BK60" i="31" s="1"/>
  <c r="BS24" i="22"/>
  <c r="BZ24" i="22"/>
  <c r="BZ24" i="31" s="1"/>
  <c r="BD58" i="22"/>
  <c r="BK58" i="22"/>
  <c r="BK58" i="31" s="1"/>
  <c r="BS15" i="22"/>
  <c r="BS15" i="31" s="1"/>
  <c r="BZ15" i="22"/>
  <c r="BZ15" i="31" s="1"/>
  <c r="DL24" i="22"/>
  <c r="DS24" i="22"/>
  <c r="DS24" i="31" s="1"/>
  <c r="CW58" i="22"/>
  <c r="CW58" i="31" s="1"/>
  <c r="DD58" i="22"/>
  <c r="DD58" i="31" s="1"/>
  <c r="CH68" i="22"/>
  <c r="CO68" i="22"/>
  <c r="CO68" i="31" s="1"/>
  <c r="DL15" i="22"/>
  <c r="DL15" i="31" s="1"/>
  <c r="DS15" i="22"/>
  <c r="DS15" i="31" s="1"/>
  <c r="CH11" i="22"/>
  <c r="CO11" i="22"/>
  <c r="CO11" i="31" s="1"/>
  <c r="CW45" i="22"/>
  <c r="CW45" i="31" s="1"/>
  <c r="DD45" i="22"/>
  <c r="DD45" i="31" s="1"/>
  <c r="CH25" i="22"/>
  <c r="CO25" i="22"/>
  <c r="CO25" i="31" s="1"/>
  <c r="DL66" i="22"/>
  <c r="DL66" i="31" s="1"/>
  <c r="DS66" i="22"/>
  <c r="DS66" i="31" s="1"/>
  <c r="CW77" i="22"/>
  <c r="DD77" i="22"/>
  <c r="DD77" i="31" s="1"/>
  <c r="CH79" i="22"/>
  <c r="CO79" i="22"/>
  <c r="CO79" i="31" s="1"/>
  <c r="CH14" i="22"/>
  <c r="CO14" i="22"/>
  <c r="CO14" i="31" s="1"/>
  <c r="CH61" i="22"/>
  <c r="CH61" i="31" s="1"/>
  <c r="CO61" i="22"/>
  <c r="CO61" i="31" s="1"/>
  <c r="CH41" i="22"/>
  <c r="CO41" i="22"/>
  <c r="CO41" i="31" s="1"/>
  <c r="CW30" i="22"/>
  <c r="DD30" i="22"/>
  <c r="DD30" i="31" s="1"/>
  <c r="DL29" i="22"/>
  <c r="DL29" i="31" s="1"/>
  <c r="DS29" i="22"/>
  <c r="DS29" i="31" s="1"/>
  <c r="CW56" i="22"/>
  <c r="CW56" i="31" s="1"/>
  <c r="DD56" i="22"/>
  <c r="DD56" i="31" s="1"/>
  <c r="CH31" i="22"/>
  <c r="CO31" i="22"/>
  <c r="CO31" i="31" s="1"/>
  <c r="CW36" i="22"/>
  <c r="DD36" i="22"/>
  <c r="DD36" i="31" s="1"/>
  <c r="CH44" i="22"/>
  <c r="CO44" i="22"/>
  <c r="CO44" i="31" s="1"/>
  <c r="DL72" i="22"/>
  <c r="DL72" i="31" s="1"/>
  <c r="DS72" i="22"/>
  <c r="DS72" i="31" s="1"/>
  <c r="DL21" i="22"/>
  <c r="DS21" i="22"/>
  <c r="DS21" i="31" s="1"/>
  <c r="CH70" i="22"/>
  <c r="CO70" i="22"/>
  <c r="CO70" i="31" s="1"/>
  <c r="CW78" i="22"/>
  <c r="DD78" i="22"/>
  <c r="DD78" i="31" s="1"/>
  <c r="BD33" i="22"/>
  <c r="BD33" i="31" s="1"/>
  <c r="BK33" i="22"/>
  <c r="BK33" i="31" s="1"/>
  <c r="BS13" i="22"/>
  <c r="BZ13" i="22"/>
  <c r="BZ13" i="31" s="1"/>
  <c r="BD65" i="22"/>
  <c r="BD65" i="31" s="1"/>
  <c r="BK65" i="22"/>
  <c r="BK65" i="31" s="1"/>
  <c r="BD49" i="22"/>
  <c r="BK49" i="22"/>
  <c r="BK49" i="31" s="1"/>
  <c r="BD57" i="22"/>
  <c r="BD57" i="31" s="1"/>
  <c r="BK57" i="22"/>
  <c r="BK57" i="31" s="1"/>
  <c r="BS45" i="22"/>
  <c r="BZ45" i="22"/>
  <c r="BZ45" i="31" s="1"/>
  <c r="BS25" i="22"/>
  <c r="BS25" i="31" s="1"/>
  <c r="BZ25" i="22"/>
  <c r="BZ25" i="31" s="1"/>
  <c r="BS52" i="22"/>
  <c r="BZ52" i="22"/>
  <c r="BZ52" i="31" s="1"/>
  <c r="BD24" i="22"/>
  <c r="BD24" i="31" s="1"/>
  <c r="BK24" i="22"/>
  <c r="BK24" i="31" s="1"/>
  <c r="BD15" i="22"/>
  <c r="BK15" i="22"/>
  <c r="BK15" i="31" s="1"/>
  <c r="CW24" i="22"/>
  <c r="CW24" i="31" s="1"/>
  <c r="DD24" i="22"/>
  <c r="DD24" i="31" s="1"/>
  <c r="CH58" i="22"/>
  <c r="CO58" i="22"/>
  <c r="CO58" i="31" s="1"/>
  <c r="CW23" i="22"/>
  <c r="DD23" i="22"/>
  <c r="DD23" i="31" s="1"/>
  <c r="CW15" i="22"/>
  <c r="DD15" i="22"/>
  <c r="DD15" i="31" s="1"/>
  <c r="DL64" i="22"/>
  <c r="DL64" i="31" s="1"/>
  <c r="DS64" i="22"/>
  <c r="DS64" i="31" s="1"/>
  <c r="DL45" i="22"/>
  <c r="DS45" i="22"/>
  <c r="DS45" i="31" s="1"/>
  <c r="DL32" i="22"/>
  <c r="DL32" i="31" s="1"/>
  <c r="DS32" i="22"/>
  <c r="DS32" i="31" s="1"/>
  <c r="DL34" i="22"/>
  <c r="DS34" i="22"/>
  <c r="DS34" i="31" s="1"/>
  <c r="CW33" i="22"/>
  <c r="CW33" i="31" s="1"/>
  <c r="DD33" i="22"/>
  <c r="DD33" i="31" s="1"/>
  <c r="CH51" i="22"/>
  <c r="CO51" i="22"/>
  <c r="CO51" i="31" s="1"/>
  <c r="CW13" i="22"/>
  <c r="CW13" i="31" s="1"/>
  <c r="DD13" i="22"/>
  <c r="DD13" i="31" s="1"/>
  <c r="DL48" i="22"/>
  <c r="DS48" i="22"/>
  <c r="DS48" i="31" s="1"/>
  <c r="DL30" i="22"/>
  <c r="DS30" i="22"/>
  <c r="DS30" i="31" s="1"/>
  <c r="CH29" i="22"/>
  <c r="CO29" i="22"/>
  <c r="CO29" i="31" s="1"/>
  <c r="DL63" i="22"/>
  <c r="DL63" i="31" s="1"/>
  <c r="DS63" i="22"/>
  <c r="DS63" i="31" s="1"/>
  <c r="CH56" i="22"/>
  <c r="CO56" i="22"/>
  <c r="CO56" i="31" s="1"/>
  <c r="DL26" i="22"/>
  <c r="DL26" i="31" s="1"/>
  <c r="DS26" i="22"/>
  <c r="DS26" i="31" s="1"/>
  <c r="DL36" i="22"/>
  <c r="DS36" i="22"/>
  <c r="DS36" i="31" s="1"/>
  <c r="DL57" i="22"/>
  <c r="DL57" i="31" s="1"/>
  <c r="DS57" i="22"/>
  <c r="DS57" i="31" s="1"/>
  <c r="CW72" i="22"/>
  <c r="DD72" i="22"/>
  <c r="DD72" i="31" s="1"/>
  <c r="CH21" i="22"/>
  <c r="CO21" i="22"/>
  <c r="CO21" i="31" s="1"/>
  <c r="CW53" i="22"/>
  <c r="DD53" i="22"/>
  <c r="DD53" i="31" s="1"/>
  <c r="CH78" i="22"/>
  <c r="CH78" i="31" s="1"/>
  <c r="CO78" i="22"/>
  <c r="CO78" i="31" s="1"/>
  <c r="BS74" i="22"/>
  <c r="BZ74" i="22"/>
  <c r="BZ74" i="31" s="1"/>
  <c r="BD63" i="22"/>
  <c r="BD63" i="31" s="1"/>
  <c r="BK63" i="22"/>
  <c r="BK63" i="31" s="1"/>
  <c r="BS21" i="22"/>
  <c r="BZ21" i="22"/>
  <c r="BZ21" i="31" s="1"/>
  <c r="BS31" i="22"/>
  <c r="BS31" i="31" s="1"/>
  <c r="BZ31" i="22"/>
  <c r="BZ31" i="31" s="1"/>
  <c r="BD45" i="22"/>
  <c r="BK45" i="22"/>
  <c r="BK45" i="31" s="1"/>
  <c r="BD25" i="22"/>
  <c r="BK25" i="22"/>
  <c r="BK25" i="31" s="1"/>
  <c r="BS76" i="22"/>
  <c r="BZ76" i="22"/>
  <c r="BZ76" i="31" s="1"/>
  <c r="BS72" i="22"/>
  <c r="BS72" i="31" s="1"/>
  <c r="BZ72" i="22"/>
  <c r="BZ72" i="31" s="1"/>
  <c r="BD52" i="22"/>
  <c r="BK52" i="22"/>
  <c r="BK52" i="31" s="1"/>
  <c r="BS38" i="22"/>
  <c r="BZ38" i="22"/>
  <c r="BZ38" i="31" s="1"/>
  <c r="BS23" i="22"/>
  <c r="BZ23" i="22"/>
  <c r="BZ23" i="31" s="1"/>
  <c r="CW38" i="22"/>
  <c r="CW38" i="31" s="1"/>
  <c r="DD38" i="22"/>
  <c r="DD38" i="31" s="1"/>
  <c r="DL23" i="22"/>
  <c r="DS23" i="22"/>
  <c r="DS23" i="31" s="1"/>
  <c r="CH15" i="22"/>
  <c r="CH15" i="31" s="1"/>
  <c r="CO15" i="22"/>
  <c r="CO15" i="31" s="1"/>
  <c r="CW64" i="22"/>
  <c r="DD64" i="22"/>
  <c r="DD64" i="31" s="1"/>
  <c r="CW32" i="22"/>
  <c r="CW32" i="31" s="1"/>
  <c r="DD32" i="22"/>
  <c r="DD32" i="31" s="1"/>
  <c r="CH66" i="22"/>
  <c r="CO66" i="22"/>
  <c r="CO66" i="31" s="1"/>
  <c r="CH33" i="22"/>
  <c r="CH33" i="31" s="1"/>
  <c r="CO33" i="22"/>
  <c r="CO33" i="31" s="1"/>
  <c r="CW74" i="22"/>
  <c r="DD74" i="22"/>
  <c r="DD74" i="31" s="1"/>
  <c r="DL42" i="22"/>
  <c r="DL42" i="31" s="1"/>
  <c r="DS42" i="22"/>
  <c r="DS42" i="31" s="1"/>
  <c r="CH30" i="22"/>
  <c r="CO30" i="22"/>
  <c r="CO30" i="31" s="1"/>
  <c r="CW28" i="22"/>
  <c r="CW28" i="31" s="1"/>
  <c r="DD28" i="22"/>
  <c r="DD28" i="31" s="1"/>
  <c r="CW63" i="22"/>
  <c r="DD63" i="22"/>
  <c r="DD63" i="31" s="1"/>
  <c r="CW26" i="22"/>
  <c r="CW26" i="31" s="1"/>
  <c r="DD26" i="22"/>
  <c r="DD26" i="31" s="1"/>
  <c r="DL71" i="22"/>
  <c r="DS71" i="22"/>
  <c r="DS71" i="31" s="1"/>
  <c r="CW57" i="22"/>
  <c r="DD57" i="22"/>
  <c r="DD57" i="31" s="1"/>
  <c r="CH72" i="22"/>
  <c r="CO72" i="22"/>
  <c r="CO72" i="31" s="1"/>
  <c r="DL19" i="22"/>
  <c r="DL19" i="31" s="1"/>
  <c r="DS19" i="22"/>
  <c r="DS19" i="31" s="1"/>
  <c r="DL53" i="22"/>
  <c r="DS53" i="22"/>
  <c r="DS53" i="31" s="1"/>
  <c r="BS40" i="22"/>
  <c r="BS40" i="31" s="1"/>
  <c r="BZ40" i="22"/>
  <c r="BZ40" i="31" s="1"/>
  <c r="BD74" i="22"/>
  <c r="BD74" i="31" s="1"/>
  <c r="BK74" i="22"/>
  <c r="BK74" i="31" s="1"/>
  <c r="BS55" i="22"/>
  <c r="BS55" i="31" s="1"/>
  <c r="BZ55" i="22"/>
  <c r="BZ55" i="31" s="1"/>
  <c r="BD30" i="22"/>
  <c r="BK30" i="22"/>
  <c r="BK30" i="31" s="1"/>
  <c r="BD40" i="22"/>
  <c r="BD40" i="31" s="1"/>
  <c r="BK40" i="22"/>
  <c r="BK40" i="31" s="1"/>
  <c r="BS20" i="22"/>
  <c r="BZ20" i="22"/>
  <c r="BZ20" i="31" s="1"/>
  <c r="BD55" i="22"/>
  <c r="BD55" i="31" s="1"/>
  <c r="BK55" i="22"/>
  <c r="BK55" i="31" s="1"/>
  <c r="BS29" i="22"/>
  <c r="BZ29" i="22"/>
  <c r="BZ29" i="31" s="1"/>
  <c r="BS22" i="22"/>
  <c r="BS22" i="31" s="1"/>
  <c r="BZ22" i="22"/>
  <c r="BZ22" i="31" s="1"/>
  <c r="BS48" i="22"/>
  <c r="BZ48" i="22"/>
  <c r="BZ48" i="31" s="1"/>
  <c r="BD46" i="22"/>
  <c r="BD46" i="31" s="1"/>
  <c r="BK46" i="22"/>
  <c r="BK46" i="31" s="1"/>
  <c r="BD56" i="22"/>
  <c r="BK56" i="22"/>
  <c r="BK56" i="31" s="1"/>
  <c r="BS36" i="22"/>
  <c r="BS36" i="31" s="1"/>
  <c r="BZ36" i="22"/>
  <c r="BZ36" i="31" s="1"/>
  <c r="BD71" i="22"/>
  <c r="BD71" i="31" s="1"/>
  <c r="BK71" i="22"/>
  <c r="BK71" i="31" s="1"/>
  <c r="BD64" i="22"/>
  <c r="BD64" i="31" s="1"/>
  <c r="BK64" i="22"/>
  <c r="BK64" i="31" s="1"/>
  <c r="BS44" i="22"/>
  <c r="BZ44" i="22"/>
  <c r="BZ44" i="31" s="1"/>
  <c r="BD79" i="22"/>
  <c r="BK79" i="22"/>
  <c r="BK79" i="31" s="1"/>
  <c r="BS32" i="22"/>
  <c r="BZ32" i="22"/>
  <c r="BZ32" i="31" s="1"/>
  <c r="BD66" i="22"/>
  <c r="BD66" i="31" s="1"/>
  <c r="BK66" i="22"/>
  <c r="BK66" i="31" s="1"/>
  <c r="BS47" i="22"/>
  <c r="BZ47" i="22"/>
  <c r="BZ47" i="31" s="1"/>
  <c r="BS19" i="22"/>
  <c r="BS19" i="31" s="1"/>
  <c r="BZ19" i="22"/>
  <c r="BZ19" i="31" s="1"/>
  <c r="BD16" i="22"/>
  <c r="BD16" i="31" s="1"/>
  <c r="BK16" i="22"/>
  <c r="BK16" i="31" s="1"/>
  <c r="BS35" i="22"/>
  <c r="BS35" i="31" s="1"/>
  <c r="BZ35" i="22"/>
  <c r="BZ35" i="31" s="1"/>
  <c r="BD69" i="22"/>
  <c r="BK69" i="22"/>
  <c r="BK69" i="31" s="1"/>
  <c r="CH38" i="22"/>
  <c r="CO38" i="22"/>
  <c r="CO38" i="31" s="1"/>
  <c r="DL35" i="22"/>
  <c r="DS35" i="22"/>
  <c r="DS35" i="31" s="1"/>
  <c r="CW69" i="22"/>
  <c r="CW69" i="31" s="1"/>
  <c r="DD69" i="22"/>
  <c r="DD69" i="31" s="1"/>
  <c r="CW75" i="22"/>
  <c r="DD75" i="22"/>
  <c r="DD75" i="31" s="1"/>
  <c r="DL9" i="22"/>
  <c r="DL9" i="31" s="1"/>
  <c r="DS9" i="22"/>
  <c r="DS9" i="31" s="1"/>
  <c r="DL39" i="22"/>
  <c r="DL39" i="31" s="1"/>
  <c r="DS39" i="22"/>
  <c r="DS39" i="31" s="1"/>
  <c r="CH76" i="22"/>
  <c r="CH76" i="31" s="1"/>
  <c r="CO76" i="22"/>
  <c r="CO76" i="31" s="1"/>
  <c r="DL47" i="22"/>
  <c r="DS47" i="22"/>
  <c r="DS47" i="31" s="1"/>
  <c r="CH50" i="22"/>
  <c r="CH50" i="31" s="1"/>
  <c r="CO50" i="22"/>
  <c r="CO50" i="31" s="1"/>
  <c r="CW40" i="22"/>
  <c r="DD40" i="22"/>
  <c r="DD40" i="31" s="1"/>
  <c r="CH74" i="22"/>
  <c r="CH74" i="31" s="1"/>
  <c r="CO74" i="22"/>
  <c r="CO74" i="31" s="1"/>
  <c r="CW20" i="22"/>
  <c r="CW20" i="31" s="1"/>
  <c r="DD20" i="22"/>
  <c r="DD20" i="31" s="1"/>
  <c r="DL55" i="22"/>
  <c r="DL55" i="31" s="1"/>
  <c r="DS55" i="22"/>
  <c r="DS55" i="31" s="1"/>
  <c r="CH42" i="22"/>
  <c r="CO42" i="22"/>
  <c r="CO42" i="31" s="1"/>
  <c r="CW18" i="22"/>
  <c r="CW18" i="31" s="1"/>
  <c r="DD18" i="22"/>
  <c r="DD18" i="31" s="1"/>
  <c r="CH28" i="22"/>
  <c r="CO28" i="22"/>
  <c r="CO28" i="31" s="1"/>
  <c r="CW46" i="22"/>
  <c r="CW46" i="31" s="1"/>
  <c r="DD46" i="22"/>
  <c r="DD46" i="31" s="1"/>
  <c r="DL49" i="22"/>
  <c r="DS49" i="22"/>
  <c r="DS49" i="31" s="1"/>
  <c r="CW67" i="22"/>
  <c r="CW67" i="31" s="1"/>
  <c r="DD67" i="22"/>
  <c r="DD67" i="31" s="1"/>
  <c r="CH71" i="22"/>
  <c r="CO71" i="22"/>
  <c r="CO71" i="31" s="1"/>
  <c r="CH19" i="22"/>
  <c r="CO19" i="22"/>
  <c r="CO19" i="31" s="1"/>
  <c r="CW52" i="22"/>
  <c r="CW52" i="31" s="1"/>
  <c r="DD52" i="22"/>
  <c r="DD52" i="31" s="1"/>
  <c r="CW73" i="22"/>
  <c r="CW73" i="31" s="1"/>
  <c r="DD73" i="22"/>
  <c r="DD73" i="31" s="1"/>
  <c r="CH60" i="22"/>
  <c r="CO60" i="22"/>
  <c r="CO60" i="31" s="1"/>
  <c r="CW16" i="22"/>
  <c r="DD16" i="22"/>
  <c r="DD16" i="31" s="1"/>
  <c r="BD77" i="22"/>
  <c r="BK77" i="22"/>
  <c r="BK77" i="31" s="1"/>
  <c r="CH16" i="22"/>
  <c r="CO16" i="22"/>
  <c r="CO16" i="31" s="1"/>
  <c r="BS18" i="22"/>
  <c r="BS18" i="31" s="1"/>
  <c r="BZ18" i="22"/>
  <c r="BD43" i="22"/>
  <c r="BD43" i="31" s="1"/>
  <c r="BK43" i="22"/>
  <c r="BK43" i="31" s="1"/>
  <c r="BS50" i="22"/>
  <c r="BZ50" i="22"/>
  <c r="BZ50" i="31" s="1"/>
  <c r="CH24" i="22"/>
  <c r="CO24" i="22"/>
  <c r="CO24" i="31" s="1"/>
  <c r="CW34" i="22"/>
  <c r="CW34" i="31" s="1"/>
  <c r="DD34" i="22"/>
  <c r="CH36" i="22"/>
  <c r="CH36" i="31" s="1"/>
  <c r="CO36" i="22"/>
  <c r="CO36" i="31" s="1"/>
  <c r="CH27" i="22"/>
  <c r="CO27" i="22"/>
  <c r="CO27" i="31" s="1"/>
  <c r="BS10" i="22"/>
  <c r="BS10" i="31" s="1"/>
  <c r="BZ10" i="22"/>
  <c r="BZ10" i="31" s="1"/>
  <c r="BD20" i="22"/>
  <c r="BD20" i="31" s="1"/>
  <c r="BK20" i="22"/>
  <c r="BS41" i="22"/>
  <c r="BS41" i="31" s="1"/>
  <c r="BZ41" i="22"/>
  <c r="BZ41" i="31" s="1"/>
  <c r="BD29" i="22"/>
  <c r="BK29" i="22"/>
  <c r="BK29" i="31" s="1"/>
  <c r="BD22" i="22"/>
  <c r="BD22" i="31" s="1"/>
  <c r="BK22" i="22"/>
  <c r="BK22" i="31" s="1"/>
  <c r="BD48" i="22"/>
  <c r="BD48" i="31" s="1"/>
  <c r="BK48" i="22"/>
  <c r="BS26" i="22"/>
  <c r="BS26" i="31" s="1"/>
  <c r="BZ26" i="22"/>
  <c r="BZ26" i="31" s="1"/>
  <c r="BD36" i="22"/>
  <c r="BK36" i="22"/>
  <c r="BK36" i="31" s="1"/>
  <c r="BS34" i="22"/>
  <c r="BS34" i="31" s="1"/>
  <c r="BZ34" i="22"/>
  <c r="BZ34" i="31" s="1"/>
  <c r="BD44" i="22"/>
  <c r="BD44" i="31" s="1"/>
  <c r="BK44" i="22"/>
  <c r="BK44" i="31" s="1"/>
  <c r="BD32" i="22"/>
  <c r="BD32" i="31" s="1"/>
  <c r="BK32" i="22"/>
  <c r="BK32" i="31" s="1"/>
  <c r="BS12" i="22"/>
  <c r="BZ12" i="22"/>
  <c r="BZ12" i="31" s="1"/>
  <c r="BD47" i="22"/>
  <c r="BD47" i="31" s="1"/>
  <c r="BK47" i="22"/>
  <c r="BK47" i="31" s="1"/>
  <c r="BD19" i="22"/>
  <c r="BD19" i="31" s="1"/>
  <c r="BK19" i="22"/>
  <c r="BK19" i="31" s="1"/>
  <c r="BS73" i="22"/>
  <c r="BS73" i="31" s="1"/>
  <c r="BZ73" i="22"/>
  <c r="BZ73" i="31" s="1"/>
  <c r="BS17" i="22"/>
  <c r="BZ17" i="22"/>
  <c r="BZ17" i="31" s="1"/>
  <c r="BD35" i="22"/>
  <c r="BD35" i="31" s="1"/>
  <c r="BK35" i="22"/>
  <c r="BK35" i="31" s="1"/>
  <c r="DL17" i="22"/>
  <c r="DL17" i="31" s="1"/>
  <c r="DS17" i="22"/>
  <c r="CW35" i="22"/>
  <c r="CW35" i="31" s="1"/>
  <c r="DD35" i="22"/>
  <c r="DD35" i="31" s="1"/>
  <c r="CH69" i="22"/>
  <c r="CO69" i="22"/>
  <c r="CO69" i="31" s="1"/>
  <c r="CH75" i="22"/>
  <c r="CH75" i="31" s="1"/>
  <c r="CO75" i="22"/>
  <c r="CO75" i="31" s="1"/>
  <c r="DL62" i="22"/>
  <c r="DL62" i="31" s="1"/>
  <c r="DS62" i="22"/>
  <c r="CH39" i="22"/>
  <c r="CH39" i="31" s="1"/>
  <c r="CO39" i="22"/>
  <c r="CO39" i="31" s="1"/>
  <c r="DL43" i="22"/>
  <c r="DS43" i="22"/>
  <c r="DS43" i="31" s="1"/>
  <c r="CW47" i="22"/>
  <c r="CW47" i="31" s="1"/>
  <c r="DD47" i="22"/>
  <c r="DD47" i="31" s="1"/>
  <c r="CH40" i="22"/>
  <c r="CH40" i="31" s="1"/>
  <c r="CO40" i="22"/>
  <c r="DL10" i="22"/>
  <c r="DL10" i="31" s="1"/>
  <c r="DS10" i="22"/>
  <c r="DS10" i="31" s="1"/>
  <c r="DL20" i="22"/>
  <c r="DS20" i="22"/>
  <c r="DS20" i="31" s="1"/>
  <c r="CH55" i="22"/>
  <c r="CH55" i="31" s="1"/>
  <c r="CO55" i="22"/>
  <c r="CO55" i="31" s="1"/>
  <c r="CW54" i="22"/>
  <c r="DD54" i="22"/>
  <c r="CH18" i="22"/>
  <c r="CH18" i="31" s="1"/>
  <c r="CO18" i="22"/>
  <c r="CO18" i="31" s="1"/>
  <c r="DL59" i="22"/>
  <c r="DS59" i="22"/>
  <c r="DS59" i="31" s="1"/>
  <c r="DL46" i="22"/>
  <c r="DL46" i="31" s="1"/>
  <c r="DS46" i="22"/>
  <c r="DS46" i="31" s="1"/>
  <c r="CW49" i="22"/>
  <c r="CW49" i="31" s="1"/>
  <c r="DD49" i="22"/>
  <c r="CH67" i="22"/>
  <c r="CH67" i="31" s="1"/>
  <c r="CO67" i="22"/>
  <c r="CO67" i="31" s="1"/>
  <c r="CW37" i="22"/>
  <c r="DD37" i="22"/>
  <c r="DD37" i="31" s="1"/>
  <c r="DL65" i="22"/>
  <c r="DL65" i="31" s="1"/>
  <c r="DS65" i="22"/>
  <c r="DS65" i="31" s="1"/>
  <c r="DL52" i="22"/>
  <c r="DL52" i="31" s="1"/>
  <c r="DS52" i="22"/>
  <c r="CH73" i="22"/>
  <c r="CH73" i="31" s="1"/>
  <c r="CO73" i="22"/>
  <c r="CO73" i="31" s="1"/>
  <c r="CW22" i="22"/>
  <c r="DD22" i="22"/>
  <c r="DD22" i="31" s="1"/>
  <c r="CH22" i="22"/>
  <c r="CO22" i="22"/>
  <c r="CO22" i="31" s="1"/>
  <c r="DL33" i="22"/>
  <c r="DS33" i="22"/>
  <c r="DL27" i="22"/>
  <c r="DL27" i="31" s="1"/>
  <c r="DS27" i="22"/>
  <c r="DS27" i="31" s="1"/>
  <c r="BS37" i="22"/>
  <c r="BZ37" i="22"/>
  <c r="BZ37" i="31" s="1"/>
  <c r="CW12" i="22"/>
  <c r="CW12" i="31" s="1"/>
  <c r="DD12" i="22"/>
  <c r="DD12" i="31" s="1"/>
  <c r="CH77" i="22"/>
  <c r="CH77" i="31" s="1"/>
  <c r="CO77" i="22"/>
  <c r="CW27" i="22"/>
  <c r="CW27" i="31" s="1"/>
  <c r="DD27" i="22"/>
  <c r="DD27" i="31" s="1"/>
  <c r="BS30" i="22"/>
  <c r="BZ30" i="22"/>
  <c r="BZ30" i="31" s="1"/>
  <c r="BS11" i="22"/>
  <c r="BZ11" i="22"/>
  <c r="BZ11" i="31" s="1"/>
  <c r="CH45" i="22"/>
  <c r="CH45" i="31" s="1"/>
  <c r="CO45" i="22"/>
  <c r="CW60" i="22"/>
  <c r="CW60" i="31" s="1"/>
  <c r="DD60" i="22"/>
  <c r="DD60" i="31" s="1"/>
  <c r="BD10" i="22"/>
  <c r="BK10" i="22"/>
  <c r="BK10" i="31" s="1"/>
  <c r="BS14" i="22"/>
  <c r="BS14" i="31" s="1"/>
  <c r="BZ14" i="22"/>
  <c r="BZ14" i="31" s="1"/>
  <c r="BD41" i="22"/>
  <c r="BD41" i="31" s="1"/>
  <c r="BK41" i="22"/>
  <c r="BS59" i="22"/>
  <c r="BS59" i="31" s="1"/>
  <c r="BZ59" i="22"/>
  <c r="BZ59" i="31" s="1"/>
  <c r="BS61" i="22"/>
  <c r="BZ61" i="22"/>
  <c r="BZ61" i="31" s="1"/>
  <c r="BD26" i="22"/>
  <c r="BD26" i="31" s="1"/>
  <c r="BK26" i="22"/>
  <c r="BK26" i="31" s="1"/>
  <c r="BS54" i="22"/>
  <c r="BS54" i="31" s="1"/>
  <c r="BZ54" i="22"/>
  <c r="BZ54" i="31" s="1"/>
  <c r="BS78" i="22"/>
  <c r="BS78" i="31" s="1"/>
  <c r="BZ78" i="22"/>
  <c r="BD34" i="22"/>
  <c r="BK34" i="22"/>
  <c r="BK34" i="31" s="1"/>
  <c r="BS62" i="22"/>
  <c r="BZ62" i="22"/>
  <c r="BZ62" i="31" s="1"/>
  <c r="BS27" i="22"/>
  <c r="BZ27" i="22"/>
  <c r="BS39" i="22"/>
  <c r="BS39" i="31" s="1"/>
  <c r="BZ39" i="22"/>
  <c r="BZ39" i="31" s="1"/>
  <c r="BD12" i="22"/>
  <c r="BK12" i="22"/>
  <c r="BK12" i="31" s="1"/>
  <c r="BS70" i="22"/>
  <c r="BZ70" i="22"/>
  <c r="BZ70" i="31" s="1"/>
  <c r="BD73" i="22"/>
  <c r="BD73" i="31" s="1"/>
  <c r="BK73" i="22"/>
  <c r="BK73" i="31" s="1"/>
  <c r="BD17" i="22"/>
  <c r="BD17" i="31" s="1"/>
  <c r="BK17" i="22"/>
  <c r="BK17" i="31" s="1"/>
  <c r="BS68" i="22"/>
  <c r="BZ68" i="22"/>
  <c r="BZ68" i="31" s="1"/>
  <c r="CW17" i="22"/>
  <c r="CW17" i="31" s="1"/>
  <c r="DD17" i="22"/>
  <c r="DD17" i="31" s="1"/>
  <c r="CH35" i="22"/>
  <c r="CO35" i="22"/>
  <c r="DL68" i="22"/>
  <c r="DL68" i="31" s="1"/>
  <c r="DS68" i="22"/>
  <c r="DS68" i="31" s="1"/>
  <c r="DL11" i="22"/>
  <c r="DS11" i="22"/>
  <c r="DS11" i="31" s="1"/>
  <c r="CW62" i="22"/>
  <c r="DD62" i="22"/>
  <c r="DD62" i="31" s="1"/>
  <c r="DL25" i="22"/>
  <c r="DL25" i="31" s="1"/>
  <c r="DS25" i="22"/>
  <c r="CW43" i="22"/>
  <c r="CW43" i="31" s="1"/>
  <c r="DD43" i="22"/>
  <c r="DD43" i="31" s="1"/>
  <c r="CH47" i="22"/>
  <c r="CO47" i="22"/>
  <c r="CO47" i="31" s="1"/>
  <c r="CW79" i="22"/>
  <c r="CW79" i="31" s="1"/>
  <c r="DD79" i="22"/>
  <c r="DD79" i="31" s="1"/>
  <c r="CW10" i="22"/>
  <c r="CW10" i="31" s="1"/>
  <c r="DD10" i="22"/>
  <c r="CH20" i="22"/>
  <c r="CH20" i="31" s="1"/>
  <c r="CO20" i="22"/>
  <c r="CO20" i="31" s="1"/>
  <c r="CW14" i="22"/>
  <c r="DD14" i="22"/>
  <c r="DD14" i="31" s="1"/>
  <c r="DL54" i="22"/>
  <c r="DS54" i="22"/>
  <c r="DS54" i="31" s="1"/>
  <c r="DL61" i="22"/>
  <c r="DS61" i="22"/>
  <c r="DS61" i="31" s="1"/>
  <c r="DL41" i="22"/>
  <c r="DL41" i="31" s="1"/>
  <c r="DS41" i="22"/>
  <c r="DS41" i="31" s="1"/>
  <c r="CW59" i="22"/>
  <c r="DD59" i="22"/>
  <c r="DD59" i="31" s="1"/>
  <c r="CH46" i="22"/>
  <c r="CO46" i="22"/>
  <c r="CO46" i="31" s="1"/>
  <c r="CH49" i="22"/>
  <c r="CO49" i="22"/>
  <c r="DL31" i="22"/>
  <c r="DL31" i="31" s="1"/>
  <c r="DS31" i="22"/>
  <c r="DL37" i="22"/>
  <c r="DS37" i="22"/>
  <c r="DS37" i="31" s="1"/>
  <c r="CW44" i="22"/>
  <c r="DD44" i="22"/>
  <c r="DD44" i="31" s="1"/>
  <c r="CW65" i="22"/>
  <c r="DD65" i="22"/>
  <c r="DD65" i="31" s="1"/>
  <c r="CH52" i="22"/>
  <c r="CH52" i="31" s="1"/>
  <c r="CO52" i="22"/>
  <c r="CO52" i="31" s="1"/>
  <c r="DL70" i="22"/>
  <c r="DS70" i="22"/>
  <c r="DS70" i="31" s="1"/>
  <c r="DL22" i="22"/>
  <c r="DL22" i="31" s="1"/>
  <c r="DS22" i="22"/>
  <c r="DS22" i="31" s="1"/>
  <c r="CI80" i="22"/>
  <c r="CI81" i="31" s="1"/>
  <c r="DN80" i="22"/>
  <c r="DN81" i="31" s="1"/>
  <c r="DM80" i="22"/>
  <c r="DM81" i="31" s="1"/>
  <c r="CK80" i="22"/>
  <c r="CK81" i="31" s="1"/>
  <c r="CY80" i="22"/>
  <c r="CY81" i="31" s="1"/>
  <c r="CZ80" i="22"/>
  <c r="CZ81" i="31" s="1"/>
  <c r="DK80" i="22"/>
  <c r="DK81" i="31" s="1"/>
  <c r="DL16" i="22"/>
  <c r="DL16" i="31" s="1"/>
  <c r="DA80" i="22"/>
  <c r="DA81" i="31" s="1"/>
  <c r="CH9" i="22"/>
  <c r="CH9" i="31" s="1"/>
  <c r="CG80" i="22"/>
  <c r="CG81" i="31" s="1"/>
  <c r="DO80" i="22"/>
  <c r="DO81" i="31" s="1"/>
  <c r="CL80" i="22"/>
  <c r="CL81" i="31" s="1"/>
  <c r="CW9" i="22"/>
  <c r="CW9" i="31" s="1"/>
  <c r="CV80" i="22"/>
  <c r="CV81" i="31" s="1"/>
  <c r="CN80" i="22"/>
  <c r="CN81" i="31" s="1"/>
  <c r="DQ80" i="22"/>
  <c r="DQ81" i="31" s="1"/>
  <c r="CM80" i="22"/>
  <c r="CM81" i="31" s="1"/>
  <c r="DR80" i="22"/>
  <c r="DR81" i="31" s="1"/>
  <c r="CX80" i="22"/>
  <c r="CX81" i="31" s="1"/>
  <c r="DC80" i="22"/>
  <c r="DC81" i="31" s="1"/>
  <c r="DB80" i="22"/>
  <c r="DB81" i="31" s="1"/>
  <c r="DP80" i="22"/>
  <c r="DP81" i="31" s="1"/>
  <c r="CJ80" i="22"/>
  <c r="CJ81" i="31" s="1"/>
  <c r="BH80" i="22"/>
  <c r="BH81" i="31" s="1"/>
  <c r="BJ80" i="22"/>
  <c r="BJ81" i="31" s="1"/>
  <c r="BI80" i="22"/>
  <c r="BI81" i="31" s="1"/>
  <c r="BV80" i="22"/>
  <c r="BV81" i="31" s="1"/>
  <c r="BW80" i="22"/>
  <c r="BW81" i="31" s="1"/>
  <c r="BC80" i="22"/>
  <c r="BC81" i="31" s="1"/>
  <c r="BD9" i="22"/>
  <c r="BD9" i="31" s="1"/>
  <c r="BS9" i="22"/>
  <c r="BS9" i="31" s="1"/>
  <c r="BR80" i="22"/>
  <c r="BR81" i="31" s="1"/>
  <c r="BG80" i="22"/>
  <c r="BG81" i="31" s="1"/>
  <c r="BX80" i="22"/>
  <c r="BX81" i="31" s="1"/>
  <c r="BF80" i="22"/>
  <c r="BF81" i="31" s="1"/>
  <c r="BY80" i="22"/>
  <c r="BY81" i="31" s="1"/>
  <c r="BU80" i="22"/>
  <c r="BU81" i="31" s="1"/>
  <c r="BE80" i="22"/>
  <c r="BE81" i="31" s="1"/>
  <c r="BT80" i="22"/>
  <c r="BT81" i="31" s="1"/>
  <c r="R82" i="22"/>
  <c r="R83" i="31" s="1"/>
  <c r="AE80" i="22"/>
  <c r="AE81" i="31" s="1"/>
  <c r="AB80" i="22"/>
  <c r="AB81" i="31" s="1"/>
  <c r="AG57" i="22"/>
  <c r="AG57" i="31" s="1"/>
  <c r="Z57" i="22"/>
  <c r="Z57" i="31" s="1"/>
  <c r="CD71" i="22" l="1"/>
  <c r="CD71" i="31" s="1"/>
  <c r="DV76" i="22"/>
  <c r="DV76" i="31" s="1"/>
  <c r="CS48" i="22"/>
  <c r="CS48" i="31" s="1"/>
  <c r="DI76" i="22"/>
  <c r="DI76" i="31" s="1"/>
  <c r="BO53" i="22"/>
  <c r="BO53" i="31" s="1"/>
  <c r="CF46" i="22"/>
  <c r="CF46" i="31" s="1"/>
  <c r="BQ18" i="22"/>
  <c r="BQ18" i="31" s="1"/>
  <c r="CU26" i="22"/>
  <c r="CU26" i="31" s="1"/>
  <c r="CP64" i="22"/>
  <c r="CP64" i="31" s="1"/>
  <c r="CC46" i="22"/>
  <c r="CC46" i="31" s="1"/>
  <c r="DE19" i="22"/>
  <c r="DE19" i="31" s="1"/>
  <c r="CQ26" i="22"/>
  <c r="CQ26" i="31" s="1"/>
  <c r="DU74" i="22"/>
  <c r="DU74" i="31" s="1"/>
  <c r="DH76" i="22"/>
  <c r="DH76" i="31" s="1"/>
  <c r="DY38" i="22"/>
  <c r="DY38" i="31" s="1"/>
  <c r="DV74" i="22"/>
  <c r="DV74" i="31" s="1"/>
  <c r="CR26" i="22"/>
  <c r="CR26" i="31" s="1"/>
  <c r="CP48" i="22"/>
  <c r="CP48" i="31" s="1"/>
  <c r="DT74" i="22"/>
  <c r="DT74" i="31" s="1"/>
  <c r="DG76" i="22"/>
  <c r="DG76" i="31" s="1"/>
  <c r="CT64" i="22"/>
  <c r="CT64" i="31" s="1"/>
  <c r="CB16" i="22"/>
  <c r="CB16" i="31" s="1"/>
  <c r="BL53" i="22"/>
  <c r="BL53" i="31" s="1"/>
  <c r="CC71" i="22"/>
  <c r="CC71" i="31" s="1"/>
  <c r="CA46" i="22"/>
  <c r="CA46" i="31" s="1"/>
  <c r="DY76" i="22"/>
  <c r="DY76" i="31" s="1"/>
  <c r="CA63" i="22"/>
  <c r="CA63" i="31" s="1"/>
  <c r="CE63" i="22"/>
  <c r="CE63" i="31" s="1"/>
  <c r="CF63" i="22"/>
  <c r="CF63" i="31" s="1"/>
  <c r="CQ64" i="22"/>
  <c r="CQ64" i="31" s="1"/>
  <c r="CA71" i="22"/>
  <c r="CA71" i="31" s="1"/>
  <c r="CC63" i="22"/>
  <c r="CC63" i="31" s="1"/>
  <c r="DT49" i="22"/>
  <c r="DT49" i="31" s="1"/>
  <c r="CQ42" i="22"/>
  <c r="CQ42" i="31" s="1"/>
  <c r="DH40" i="22"/>
  <c r="DH40" i="31" s="1"/>
  <c r="DY35" i="22"/>
  <c r="DY35" i="31" s="1"/>
  <c r="CF32" i="22"/>
  <c r="CF32" i="31" s="1"/>
  <c r="CD48" i="22"/>
  <c r="CD48" i="31" s="1"/>
  <c r="CF20" i="22"/>
  <c r="CF20" i="31" s="1"/>
  <c r="CP72" i="22"/>
  <c r="CP72" i="31" s="1"/>
  <c r="DG63" i="22"/>
  <c r="DG63" i="31" s="1"/>
  <c r="DE74" i="22"/>
  <c r="DE74" i="31" s="1"/>
  <c r="DI64" i="22"/>
  <c r="DI64" i="31" s="1"/>
  <c r="CD23" i="22"/>
  <c r="CD23" i="31" s="1"/>
  <c r="CA76" i="22"/>
  <c r="CA76" i="31" s="1"/>
  <c r="CB21" i="22"/>
  <c r="CB21" i="31" s="1"/>
  <c r="DH53" i="22"/>
  <c r="DH53" i="31" s="1"/>
  <c r="DY36" i="22"/>
  <c r="DY36" i="31" s="1"/>
  <c r="CU29" i="22"/>
  <c r="CU29" i="31" s="1"/>
  <c r="CU51" i="22"/>
  <c r="CU51" i="31" s="1"/>
  <c r="DY45" i="22"/>
  <c r="DY45" i="31" s="1"/>
  <c r="CS58" i="22"/>
  <c r="CS58" i="31" s="1"/>
  <c r="CF52" i="22"/>
  <c r="CF52" i="31" s="1"/>
  <c r="BM49" i="22"/>
  <c r="BM49" i="31" s="1"/>
  <c r="DF78" i="22"/>
  <c r="DF78" i="31" s="1"/>
  <c r="CS44" i="22"/>
  <c r="CS44" i="31" s="1"/>
  <c r="CU14" i="22"/>
  <c r="CU14" i="31" s="1"/>
  <c r="CS25" i="22"/>
  <c r="CS25" i="31" s="1"/>
  <c r="CU68" i="22"/>
  <c r="CU68" i="31" s="1"/>
  <c r="BL58" i="22"/>
  <c r="BL58" i="31" s="1"/>
  <c r="CE43" i="22"/>
  <c r="CE43" i="31" s="1"/>
  <c r="CF49" i="22"/>
  <c r="CF49" i="31" s="1"/>
  <c r="CF33" i="22"/>
  <c r="CF33" i="31" s="1"/>
  <c r="CT65" i="22"/>
  <c r="CT65" i="31" s="1"/>
  <c r="DV56" i="22"/>
  <c r="DV56" i="31" s="1"/>
  <c r="DH61" i="22"/>
  <c r="DH61" i="31" s="1"/>
  <c r="CT10" i="22"/>
  <c r="CT10" i="31" s="1"/>
  <c r="DE25" i="22"/>
  <c r="DE25" i="31" s="1"/>
  <c r="DY58" i="22"/>
  <c r="DY58" i="31" s="1"/>
  <c r="BO70" i="22"/>
  <c r="BO70" i="31" s="1"/>
  <c r="BN27" i="22"/>
  <c r="BN27" i="31" s="1"/>
  <c r="BN54" i="22"/>
  <c r="BN54" i="31" s="1"/>
  <c r="CF28" i="22"/>
  <c r="CF28" i="31" s="1"/>
  <c r="DF55" i="22"/>
  <c r="DF55" i="31" s="1"/>
  <c r="DH50" i="22"/>
  <c r="DH50" i="31" s="1"/>
  <c r="CP32" i="22"/>
  <c r="CP32" i="31" s="1"/>
  <c r="CE56" i="22"/>
  <c r="CE56" i="31" s="1"/>
  <c r="DX13" i="22"/>
  <c r="DX13" i="31" s="1"/>
  <c r="DG66" i="22"/>
  <c r="DG66" i="31" s="1"/>
  <c r="DT42" i="22"/>
  <c r="DT42" i="31" s="1"/>
  <c r="DE23" i="22"/>
  <c r="DE23" i="31" s="1"/>
  <c r="BQ59" i="22"/>
  <c r="BQ59" i="31" s="1"/>
  <c r="BM26" i="22"/>
  <c r="BM26" i="31" s="1"/>
  <c r="CF55" i="22"/>
  <c r="CF55" i="31" s="1"/>
  <c r="CP76" i="22"/>
  <c r="CP76" i="31" s="1"/>
  <c r="BP46" i="22"/>
  <c r="BP46" i="31" s="1"/>
  <c r="CS74" i="22"/>
  <c r="CS74" i="31" s="1"/>
  <c r="BO33" i="22"/>
  <c r="BO33" i="31" s="1"/>
  <c r="DI21" i="22"/>
  <c r="DI21" i="31" s="1"/>
  <c r="BO54" i="22"/>
  <c r="BO54" i="31" s="1"/>
  <c r="CA16" i="22"/>
  <c r="CA16" i="31" s="1"/>
  <c r="CQ49" i="22"/>
  <c r="CQ49" i="31" s="1"/>
  <c r="DY61" i="22"/>
  <c r="DY61" i="31" s="1"/>
  <c r="DU56" i="22"/>
  <c r="DU56" i="31" s="1"/>
  <c r="DF53" i="22"/>
  <c r="DF53" i="31" s="1"/>
  <c r="CE66" i="22"/>
  <c r="CE66" i="31" s="1"/>
  <c r="DT67" i="22"/>
  <c r="DT67" i="31" s="1"/>
  <c r="DE49" i="22"/>
  <c r="DE49" i="31" s="1"/>
  <c r="BL48" i="22"/>
  <c r="BL48" i="31" s="1"/>
  <c r="BO21" i="22"/>
  <c r="BO21" i="31" s="1"/>
  <c r="CS13" i="22"/>
  <c r="CS13" i="31" s="1"/>
  <c r="BQ37" i="22"/>
  <c r="BQ37" i="31" s="1"/>
  <c r="DV67" i="22"/>
  <c r="DV67" i="31" s="1"/>
  <c r="DU52" i="22"/>
  <c r="DU52" i="31" s="1"/>
  <c r="BM48" i="22"/>
  <c r="BM48" i="31" s="1"/>
  <c r="BP55" i="22"/>
  <c r="BP55" i="31" s="1"/>
  <c r="DX15" i="22"/>
  <c r="DX15" i="31" s="1"/>
  <c r="CT40" i="22"/>
  <c r="CT40" i="31" s="1"/>
  <c r="CS49" i="22"/>
  <c r="CS49" i="31" s="1"/>
  <c r="BO16" i="22"/>
  <c r="BO16" i="31" s="1"/>
  <c r="DW56" i="22"/>
  <c r="DW56" i="31" s="1"/>
  <c r="CQ77" i="22"/>
  <c r="CQ77" i="31" s="1"/>
  <c r="CC20" i="22"/>
  <c r="CC20" i="31" s="1"/>
  <c r="BN58" i="22"/>
  <c r="BN58" i="31" s="1"/>
  <c r="DJ54" i="22"/>
  <c r="DJ54" i="31" s="1"/>
  <c r="DE78" i="22"/>
  <c r="DE78" i="31" s="1"/>
  <c r="CB20" i="22"/>
  <c r="CB20" i="31" s="1"/>
  <c r="BL70" i="22"/>
  <c r="BL70" i="31" s="1"/>
  <c r="CA26" i="22"/>
  <c r="CA26" i="31" s="1"/>
  <c r="CQ51" i="22"/>
  <c r="CQ51" i="31" s="1"/>
  <c r="BM44" i="22"/>
  <c r="BM44" i="31" s="1"/>
  <c r="DI52" i="22"/>
  <c r="DI52" i="31" s="1"/>
  <c r="CF54" i="22"/>
  <c r="CF54" i="31" s="1"/>
  <c r="CU49" i="22"/>
  <c r="CU49" i="31" s="1"/>
  <c r="CP45" i="22"/>
  <c r="CP45" i="31" s="1"/>
  <c r="BM27" i="22"/>
  <c r="BM27" i="31" s="1"/>
  <c r="CB54" i="22"/>
  <c r="CB54" i="31" s="1"/>
  <c r="CP25" i="22"/>
  <c r="CP25" i="31" s="1"/>
  <c r="CF48" i="22"/>
  <c r="CF48" i="31" s="1"/>
  <c r="CT72" i="22"/>
  <c r="CT72" i="31" s="1"/>
  <c r="CP24" i="22"/>
  <c r="CP24" i="31" s="1"/>
  <c r="CU16" i="22"/>
  <c r="CU16" i="31" s="1"/>
  <c r="CA22" i="22"/>
  <c r="CA22" i="31" s="1"/>
  <c r="BO44" i="22"/>
  <c r="BO44" i="31" s="1"/>
  <c r="BP63" i="22"/>
  <c r="BP63" i="31" s="1"/>
  <c r="BN19" i="22"/>
  <c r="BN19" i="31" s="1"/>
  <c r="DW58" i="22"/>
  <c r="DW58" i="31" s="1"/>
  <c r="DE52" i="22"/>
  <c r="DE52" i="31" s="1"/>
  <c r="CT25" i="22"/>
  <c r="CT25" i="31" s="1"/>
  <c r="CE18" i="22"/>
  <c r="CE18" i="31" s="1"/>
  <c r="CR34" i="22"/>
  <c r="CR34" i="31" s="1"/>
  <c r="DX39" i="22"/>
  <c r="DX39" i="31" s="1"/>
  <c r="BL54" i="22"/>
  <c r="BL54" i="31" s="1"/>
  <c r="BQ22" i="22"/>
  <c r="BQ22" i="31" s="1"/>
  <c r="CE48" i="22"/>
  <c r="CE48" i="31" s="1"/>
  <c r="CP75" i="22"/>
  <c r="CP75" i="31" s="1"/>
  <c r="DX35" i="22"/>
  <c r="DX35" i="31" s="1"/>
  <c r="DV36" i="22"/>
  <c r="DV36" i="31" s="1"/>
  <c r="DV39" i="22"/>
  <c r="DV39" i="31" s="1"/>
  <c r="DE45" i="22"/>
  <c r="DE45" i="31" s="1"/>
  <c r="CA64" i="22"/>
  <c r="CA64" i="31" s="1"/>
  <c r="DJ24" i="22"/>
  <c r="DJ24" i="31" s="1"/>
  <c r="DE61" i="22"/>
  <c r="DE61" i="31" s="1"/>
  <c r="BQ58" i="22"/>
  <c r="BQ58" i="31" s="1"/>
  <c r="BM21" i="22"/>
  <c r="BM21" i="31" s="1"/>
  <c r="BP54" i="22"/>
  <c r="BP54" i="31" s="1"/>
  <c r="BL74" i="22"/>
  <c r="BL74" i="31" s="1"/>
  <c r="DW39" i="22"/>
  <c r="DW39" i="31" s="1"/>
  <c r="CB52" i="22"/>
  <c r="CB52" i="31" s="1"/>
  <c r="DF61" i="22"/>
  <c r="DF61" i="31" s="1"/>
  <c r="DI49" i="22"/>
  <c r="DI49" i="31" s="1"/>
  <c r="DF54" i="22"/>
  <c r="DF54" i="31" s="1"/>
  <c r="DV58" i="22"/>
  <c r="DV58" i="31" s="1"/>
  <c r="BN23" i="22"/>
  <c r="BN23" i="31" s="1"/>
  <c r="DF25" i="22"/>
  <c r="DF25" i="31" s="1"/>
  <c r="DY56" i="22"/>
  <c r="DY56" i="31" s="1"/>
  <c r="CA54" i="22"/>
  <c r="CA54" i="31" s="1"/>
  <c r="DH65" i="22"/>
  <c r="DH65" i="31" s="1"/>
  <c r="DT61" i="22"/>
  <c r="DT61" i="31" s="1"/>
  <c r="CQ35" i="22"/>
  <c r="CQ35" i="31" s="1"/>
  <c r="CE27" i="22"/>
  <c r="CE27" i="31" s="1"/>
  <c r="DW33" i="22"/>
  <c r="DW33" i="31" s="1"/>
  <c r="CD36" i="22"/>
  <c r="CD36" i="31" s="1"/>
  <c r="DI23" i="22"/>
  <c r="DI23" i="31" s="1"/>
  <c r="BP49" i="22"/>
  <c r="BP49" i="31" s="1"/>
  <c r="BO74" i="22"/>
  <c r="BO74" i="31" s="1"/>
  <c r="BM16" i="22"/>
  <c r="BM16" i="31" s="1"/>
  <c r="DJ25" i="22"/>
  <c r="DJ25" i="31" s="1"/>
  <c r="CD18" i="22"/>
  <c r="CD18" i="31" s="1"/>
  <c r="CP10" i="22"/>
  <c r="CP10" i="31" s="1"/>
  <c r="CC21" i="22"/>
  <c r="CC21" i="31" s="1"/>
  <c r="CP68" i="22"/>
  <c r="CP68" i="31" s="1"/>
  <c r="DG74" i="22"/>
  <c r="DG74" i="31" s="1"/>
  <c r="BP70" i="22"/>
  <c r="BP70" i="31" s="1"/>
  <c r="BO19" i="22"/>
  <c r="BO19" i="31" s="1"/>
  <c r="CP58" i="22"/>
  <c r="CP58" i="31" s="1"/>
  <c r="CS19" i="22"/>
  <c r="CS19" i="31" s="1"/>
  <c r="DF52" i="22"/>
  <c r="DF52" i="31" s="1"/>
  <c r="DW62" i="22"/>
  <c r="DW62" i="31" s="1"/>
  <c r="CR53" i="22"/>
  <c r="CR53" i="31" s="1"/>
  <c r="CU10" i="22"/>
  <c r="CU10" i="31" s="1"/>
  <c r="CA70" i="22"/>
  <c r="CA70" i="31" s="1"/>
  <c r="CQ19" i="22"/>
  <c r="CQ19" i="31" s="1"/>
  <c r="BO63" i="22"/>
  <c r="BO63" i="31" s="1"/>
  <c r="BM71" i="22"/>
  <c r="BM71" i="31" s="1"/>
  <c r="BN74" i="22"/>
  <c r="BN74" i="31" s="1"/>
  <c r="CE54" i="22"/>
  <c r="CE54" i="31" s="1"/>
  <c r="DG40" i="22"/>
  <c r="DG40" i="31" s="1"/>
  <c r="DG62" i="22"/>
  <c r="DG62" i="31" s="1"/>
  <c r="CS62" i="22"/>
  <c r="CS62" i="31" s="1"/>
  <c r="DI40" i="22"/>
  <c r="DI40" i="31" s="1"/>
  <c r="DH44" i="22"/>
  <c r="DH44" i="31" s="1"/>
  <c r="CP14" i="22"/>
  <c r="CP14" i="31" s="1"/>
  <c r="DF33" i="22"/>
  <c r="DF33" i="31" s="1"/>
  <c r="DW65" i="22"/>
  <c r="DW65" i="31" s="1"/>
  <c r="DJ52" i="22"/>
  <c r="DJ52" i="31" s="1"/>
  <c r="CP51" i="22"/>
  <c r="CP51" i="31" s="1"/>
  <c r="DI12" i="22"/>
  <c r="DI12" i="31" s="1"/>
  <c r="CQ25" i="22"/>
  <c r="CQ25" i="31" s="1"/>
  <c r="BL27" i="22"/>
  <c r="BL27" i="31" s="1"/>
  <c r="CE20" i="22"/>
  <c r="CE20" i="31" s="1"/>
  <c r="CS42" i="22"/>
  <c r="CS42" i="31" s="1"/>
  <c r="DT9" i="22"/>
  <c r="DT9" i="31" s="1"/>
  <c r="CR65" i="22"/>
  <c r="CR65" i="31" s="1"/>
  <c r="DG45" i="22"/>
  <c r="DG45" i="31" s="1"/>
  <c r="CR29" i="22"/>
  <c r="CR29" i="31" s="1"/>
  <c r="CE76" i="22"/>
  <c r="CE76" i="31" s="1"/>
  <c r="DX44" i="22"/>
  <c r="DX44" i="31" s="1"/>
  <c r="CU54" i="22"/>
  <c r="CU54" i="31" s="1"/>
  <c r="CT50" i="22"/>
  <c r="CT50" i="31" s="1"/>
  <c r="CD33" i="22"/>
  <c r="CD33" i="31" s="1"/>
  <c r="DH36" i="22"/>
  <c r="DH36" i="31" s="1"/>
  <c r="CC43" i="22"/>
  <c r="CC43" i="31" s="1"/>
  <c r="DT29" i="22"/>
  <c r="DT29" i="31" s="1"/>
  <c r="BN70" i="22"/>
  <c r="BN70" i="31" s="1"/>
  <c r="BP27" i="22"/>
  <c r="BP27" i="31" s="1"/>
  <c r="BP47" i="22"/>
  <c r="BP47" i="31" s="1"/>
  <c r="BN41" i="22"/>
  <c r="BN41" i="31" s="1"/>
  <c r="BN71" i="22"/>
  <c r="BN71" i="31" s="1"/>
  <c r="BN16" i="22"/>
  <c r="BN16" i="31" s="1"/>
  <c r="BP28" i="22"/>
  <c r="BP28" i="31" s="1"/>
  <c r="BL40" i="22"/>
  <c r="BL40" i="31" s="1"/>
  <c r="DF12" i="22"/>
  <c r="DF12" i="31" s="1"/>
  <c r="CR10" i="22"/>
  <c r="CR10" i="31" s="1"/>
  <c r="DF50" i="22"/>
  <c r="DF50" i="31" s="1"/>
  <c r="CU17" i="22"/>
  <c r="CU17" i="31" s="1"/>
  <c r="CR51" i="22"/>
  <c r="CR51" i="31" s="1"/>
  <c r="DE64" i="22"/>
  <c r="DE64" i="31" s="1"/>
  <c r="DW55" i="22"/>
  <c r="DW55" i="31" s="1"/>
  <c r="CD52" i="22"/>
  <c r="CD52" i="31" s="1"/>
  <c r="DY49" i="22"/>
  <c r="DY49" i="31" s="1"/>
  <c r="BL62" i="22"/>
  <c r="BL62" i="31" s="1"/>
  <c r="DG57" i="22"/>
  <c r="DG57" i="31" s="1"/>
  <c r="DH64" i="22"/>
  <c r="DH64" i="31" s="1"/>
  <c r="CB42" i="22"/>
  <c r="CB42" i="31" s="1"/>
  <c r="DG64" i="22"/>
  <c r="DG64" i="31" s="1"/>
  <c r="DH17" i="22"/>
  <c r="DH17" i="31" s="1"/>
  <c r="DG52" i="22"/>
  <c r="DG52" i="31" s="1"/>
  <c r="CD21" i="22"/>
  <c r="CD21" i="31" s="1"/>
  <c r="CE23" i="22"/>
  <c r="CE23" i="31" s="1"/>
  <c r="CP15" i="22"/>
  <c r="CP15" i="31" s="1"/>
  <c r="DU35" i="22"/>
  <c r="DU35" i="31" s="1"/>
  <c r="DF47" i="22"/>
  <c r="DF47" i="31" s="1"/>
  <c r="DY79" i="22"/>
  <c r="DY79" i="31" s="1"/>
  <c r="BL49" i="22"/>
  <c r="BL49" i="31" s="1"/>
  <c r="DJ30" i="22"/>
  <c r="DJ30" i="31" s="1"/>
  <c r="DF44" i="22"/>
  <c r="DF44" i="31" s="1"/>
  <c r="CP46" i="22"/>
  <c r="CP46" i="31" s="1"/>
  <c r="DY54" i="22"/>
  <c r="DY54" i="31" s="1"/>
  <c r="DJ62" i="22"/>
  <c r="DJ62" i="31" s="1"/>
  <c r="CF70" i="22"/>
  <c r="CF70" i="31" s="1"/>
  <c r="CF62" i="22"/>
  <c r="CF62" i="31" s="1"/>
  <c r="CF11" i="22"/>
  <c r="CF11" i="31" s="1"/>
  <c r="CS22" i="22"/>
  <c r="CS22" i="31" s="1"/>
  <c r="DE22" i="22"/>
  <c r="DE22" i="31" s="1"/>
  <c r="DY59" i="22"/>
  <c r="DY59" i="31" s="1"/>
  <c r="DX20" i="22"/>
  <c r="DX20" i="31" s="1"/>
  <c r="CC17" i="22"/>
  <c r="CC17" i="31" s="1"/>
  <c r="CQ27" i="22"/>
  <c r="CQ27" i="31" s="1"/>
  <c r="BQ71" i="22"/>
  <c r="BQ71" i="31" s="1"/>
  <c r="CS65" i="22"/>
  <c r="CS65" i="31" s="1"/>
  <c r="CD67" i="22"/>
  <c r="CD67" i="31" s="1"/>
  <c r="CT19" i="22"/>
  <c r="CT19" i="31" s="1"/>
  <c r="CU38" i="22"/>
  <c r="CU38" i="31" s="1"/>
  <c r="BP79" i="22"/>
  <c r="BP79" i="31" s="1"/>
  <c r="DE57" i="22"/>
  <c r="DE57" i="31" s="1"/>
  <c r="BQ25" i="22"/>
  <c r="BQ25" i="31" s="1"/>
  <c r="CQ21" i="22"/>
  <c r="CQ21" i="31" s="1"/>
  <c r="CR70" i="22"/>
  <c r="CR70" i="31" s="1"/>
  <c r="DI36" i="22"/>
  <c r="DI36" i="31" s="1"/>
  <c r="DF30" i="22"/>
  <c r="DF30" i="31" s="1"/>
  <c r="CS79" i="22"/>
  <c r="CS79" i="31" s="1"/>
  <c r="CA24" i="22"/>
  <c r="CA24" i="31" s="1"/>
  <c r="DJ29" i="22"/>
  <c r="DJ29" i="31" s="1"/>
  <c r="DV55" i="22"/>
  <c r="DV55" i="31" s="1"/>
  <c r="DG79" i="22"/>
  <c r="DG79" i="31" s="1"/>
  <c r="BO49" i="22"/>
  <c r="BO49" i="31" s="1"/>
  <c r="BQ49" i="22"/>
  <c r="BQ49" i="31" s="1"/>
  <c r="DY25" i="22"/>
  <c r="DY25" i="31" s="1"/>
  <c r="CR55" i="22"/>
  <c r="CR55" i="31" s="1"/>
  <c r="CB48" i="22"/>
  <c r="CB48" i="31" s="1"/>
  <c r="DY30" i="22"/>
  <c r="DY30" i="31" s="1"/>
  <c r="DJ61" i="22"/>
  <c r="DJ61" i="31" s="1"/>
  <c r="CA33" i="22"/>
  <c r="CA33" i="31" s="1"/>
  <c r="BO41" i="22"/>
  <c r="BO41" i="31" s="1"/>
  <c r="BM54" i="22"/>
  <c r="BM54" i="31" s="1"/>
  <c r="BO50" i="22"/>
  <c r="BO50" i="31" s="1"/>
  <c r="BO71" i="22"/>
  <c r="BO71" i="31" s="1"/>
  <c r="BP74" i="22"/>
  <c r="BP74" i="31" s="1"/>
  <c r="BN21" i="22"/>
  <c r="BN21" i="31" s="1"/>
  <c r="CS68" i="22"/>
  <c r="CS68" i="31" s="1"/>
  <c r="CR35" i="22"/>
  <c r="CR35" i="31" s="1"/>
  <c r="CR58" i="22"/>
  <c r="CR58" i="31" s="1"/>
  <c r="CD28" i="22"/>
  <c r="CD28" i="31" s="1"/>
  <c r="CF42" i="22"/>
  <c r="CF42" i="31" s="1"/>
  <c r="CS17" i="22"/>
  <c r="CS17" i="31" s="1"/>
  <c r="DU36" i="22"/>
  <c r="DU36" i="31" s="1"/>
  <c r="DG17" i="22"/>
  <c r="DG17" i="31" s="1"/>
  <c r="DF64" i="22"/>
  <c r="DF64" i="31" s="1"/>
  <c r="CC64" i="22"/>
  <c r="CC64" i="31" s="1"/>
  <c r="DG28" i="22"/>
  <c r="DG28" i="31" s="1"/>
  <c r="DU39" i="22"/>
  <c r="DU39" i="31" s="1"/>
  <c r="CD54" i="22"/>
  <c r="CD54" i="31" s="1"/>
  <c r="DV18" i="22"/>
  <c r="DV18" i="31" s="1"/>
  <c r="CE33" i="22"/>
  <c r="CE33" i="31" s="1"/>
  <c r="CC14" i="22"/>
  <c r="CC14" i="31" s="1"/>
  <c r="CE52" i="22"/>
  <c r="CE52" i="31" s="1"/>
  <c r="CC48" i="22"/>
  <c r="CC48" i="31" s="1"/>
  <c r="CE64" i="22"/>
  <c r="CE64" i="31" s="1"/>
  <c r="CA49" i="22"/>
  <c r="CA49" i="31" s="1"/>
  <c r="CC32" i="22"/>
  <c r="CC32" i="31" s="1"/>
  <c r="DH52" i="22"/>
  <c r="DH52" i="31" s="1"/>
  <c r="DE58" i="22"/>
  <c r="DE58" i="31" s="1"/>
  <c r="CF36" i="22"/>
  <c r="CF36" i="31" s="1"/>
  <c r="CQ14" i="22"/>
  <c r="CQ14" i="31" s="1"/>
  <c r="DV26" i="22"/>
  <c r="DV26" i="31" s="1"/>
  <c r="DT26" i="22"/>
  <c r="DT26" i="31" s="1"/>
  <c r="CS70" i="22"/>
  <c r="CS70" i="31" s="1"/>
  <c r="CB49" i="22"/>
  <c r="CB49" i="31" s="1"/>
  <c r="CR44" i="22"/>
  <c r="CR44" i="31" s="1"/>
  <c r="CC76" i="22"/>
  <c r="CC76" i="31" s="1"/>
  <c r="BP58" i="22"/>
  <c r="BP58" i="31" s="1"/>
  <c r="BP65" i="22"/>
  <c r="BP65" i="31" s="1"/>
  <c r="DX58" i="22"/>
  <c r="DX58" i="31" s="1"/>
  <c r="DY39" i="22"/>
  <c r="DY39" i="31" s="1"/>
  <c r="CT68" i="22"/>
  <c r="CT68" i="31" s="1"/>
  <c r="CU25" i="22"/>
  <c r="CU25" i="31" s="1"/>
  <c r="DU64" i="22"/>
  <c r="DU64" i="31" s="1"/>
  <c r="CA14" i="22"/>
  <c r="CA14" i="31" s="1"/>
  <c r="CS29" i="22"/>
  <c r="CS29" i="31" s="1"/>
  <c r="CR62" i="22"/>
  <c r="CR62" i="31" s="1"/>
  <c r="DJ58" i="22"/>
  <c r="DJ58" i="31" s="1"/>
  <c r="DI74" i="22"/>
  <c r="DI74" i="31" s="1"/>
  <c r="CF43" i="22"/>
  <c r="CF43" i="31" s="1"/>
  <c r="CP33" i="22"/>
  <c r="CP33" i="31" s="1"/>
  <c r="CT29" i="22"/>
  <c r="CT29" i="31" s="1"/>
  <c r="CA43" i="22"/>
  <c r="CA43" i="31" s="1"/>
  <c r="BP71" i="22"/>
  <c r="BP71" i="31" s="1"/>
  <c r="BL71" i="22"/>
  <c r="BL71" i="31" s="1"/>
  <c r="BQ74" i="22"/>
  <c r="BQ74" i="31" s="1"/>
  <c r="BQ75" i="22"/>
  <c r="BQ75" i="31" s="1"/>
  <c r="BQ41" i="22"/>
  <c r="BQ41" i="31" s="1"/>
  <c r="DW29" i="22"/>
  <c r="DW29" i="31" s="1"/>
  <c r="DY29" i="22"/>
  <c r="DY29" i="31" s="1"/>
  <c r="CQ58" i="22"/>
  <c r="CQ58" i="31" s="1"/>
  <c r="CF14" i="22"/>
  <c r="CF14" i="31" s="1"/>
  <c r="CU58" i="22"/>
  <c r="CU58" i="31" s="1"/>
  <c r="DE63" i="22"/>
  <c r="DE63" i="31" s="1"/>
  <c r="CT17" i="22"/>
  <c r="CT17" i="31" s="1"/>
  <c r="CE49" i="22"/>
  <c r="CE49" i="31" s="1"/>
  <c r="CT42" i="22"/>
  <c r="CT42" i="31" s="1"/>
  <c r="CE70" i="22"/>
  <c r="CE70" i="31" s="1"/>
  <c r="CR42" i="22"/>
  <c r="CR42" i="31" s="1"/>
  <c r="CQ62" i="22"/>
  <c r="CQ62" i="31" s="1"/>
  <c r="CU13" i="22"/>
  <c r="CU13" i="31" s="1"/>
  <c r="CE40" i="22"/>
  <c r="CE40" i="31" s="1"/>
  <c r="DT58" i="22"/>
  <c r="DT58" i="31" s="1"/>
  <c r="DU55" i="22"/>
  <c r="DU55" i="31" s="1"/>
  <c r="CF27" i="22"/>
  <c r="CF27" i="31" s="1"/>
  <c r="DJ74" i="22"/>
  <c r="DJ74" i="31" s="1"/>
  <c r="CE19" i="22"/>
  <c r="CE19" i="31" s="1"/>
  <c r="CD40" i="22"/>
  <c r="CD40" i="31" s="1"/>
  <c r="CS51" i="22"/>
  <c r="CS51" i="31" s="1"/>
  <c r="DF63" i="22"/>
  <c r="DF63" i="31" s="1"/>
  <c r="CE38" i="22"/>
  <c r="CE38" i="31" s="1"/>
  <c r="DH33" i="22"/>
  <c r="DH33" i="31" s="1"/>
  <c r="CA25" i="22"/>
  <c r="CA25" i="31" s="1"/>
  <c r="DJ63" i="22"/>
  <c r="DJ63" i="31" s="1"/>
  <c r="DH78" i="22"/>
  <c r="DH78" i="31" s="1"/>
  <c r="DU29" i="22"/>
  <c r="DU29" i="31" s="1"/>
  <c r="CU65" i="22"/>
  <c r="CU65" i="31" s="1"/>
  <c r="BQ23" i="22"/>
  <c r="BQ23" i="31" s="1"/>
  <c r="BM40" i="22"/>
  <c r="BM40" i="31" s="1"/>
  <c r="DT43" i="22"/>
  <c r="DT43" i="31" s="1"/>
  <c r="CB40" i="22"/>
  <c r="CB40" i="31" s="1"/>
  <c r="CQ50" i="22"/>
  <c r="CQ50" i="31" s="1"/>
  <c r="BO14" i="22"/>
  <c r="BO14" i="31" s="1"/>
  <c r="BO75" i="22"/>
  <c r="BO75" i="31" s="1"/>
  <c r="BL79" i="22"/>
  <c r="BL79" i="31" s="1"/>
  <c r="BQ16" i="22"/>
  <c r="BQ16" i="31" s="1"/>
  <c r="DT25" i="22"/>
  <c r="DT25" i="31" s="1"/>
  <c r="CB43" i="22"/>
  <c r="CB43" i="31" s="1"/>
  <c r="DI63" i="22"/>
  <c r="DI63" i="31" s="1"/>
  <c r="CC49" i="22"/>
  <c r="CC49" i="31" s="1"/>
  <c r="DF36" i="22"/>
  <c r="DF36" i="31" s="1"/>
  <c r="CD10" i="22"/>
  <c r="CD10" i="31" s="1"/>
  <c r="DX29" i="22"/>
  <c r="DX29" i="31" s="1"/>
  <c r="CU44" i="22"/>
  <c r="CU44" i="31" s="1"/>
  <c r="BN50" i="22"/>
  <c r="BN50" i="31" s="1"/>
  <c r="BO65" i="22"/>
  <c r="BO65" i="31" s="1"/>
  <c r="BQ73" i="22"/>
  <c r="BQ73" i="31" s="1"/>
  <c r="BM74" i="22"/>
  <c r="BM74" i="31" s="1"/>
  <c r="BP16" i="22"/>
  <c r="BP16" i="31" s="1"/>
  <c r="CP34" i="22"/>
  <c r="CP34" i="31" s="1"/>
  <c r="CU42" i="22"/>
  <c r="CU42" i="31" s="1"/>
  <c r="DT64" i="22"/>
  <c r="DT64" i="31" s="1"/>
  <c r="DY64" i="22"/>
  <c r="DY64" i="31" s="1"/>
  <c r="DH46" i="22"/>
  <c r="DH46" i="31" s="1"/>
  <c r="CT34" i="22"/>
  <c r="CT34" i="31" s="1"/>
  <c r="CQ23" i="22"/>
  <c r="CQ23" i="31" s="1"/>
  <c r="CE65" i="22"/>
  <c r="CE65" i="31" s="1"/>
  <c r="CR17" i="22"/>
  <c r="CR17" i="31" s="1"/>
  <c r="DG50" i="22"/>
  <c r="DG50" i="31" s="1"/>
  <c r="CD64" i="22"/>
  <c r="CD64" i="31" s="1"/>
  <c r="CS75" i="22"/>
  <c r="CS75" i="31" s="1"/>
  <c r="CB23" i="22"/>
  <c r="CB23" i="31" s="1"/>
  <c r="DT39" i="22"/>
  <c r="DT39" i="31" s="1"/>
  <c r="CS21" i="22"/>
  <c r="CS21" i="31" s="1"/>
  <c r="DX26" i="22"/>
  <c r="DX26" i="31" s="1"/>
  <c r="DF28" i="22"/>
  <c r="DF28" i="31" s="1"/>
  <c r="CU36" i="22"/>
  <c r="CU36" i="31" s="1"/>
  <c r="DE30" i="22"/>
  <c r="DE30" i="31" s="1"/>
  <c r="CU60" i="22"/>
  <c r="CU60" i="31" s="1"/>
  <c r="DI75" i="22"/>
  <c r="DI75" i="31" s="1"/>
  <c r="CF47" i="22"/>
  <c r="CF47" i="31" s="1"/>
  <c r="CC29" i="22"/>
  <c r="CC29" i="31" s="1"/>
  <c r="CR30" i="22"/>
  <c r="CR30" i="31" s="1"/>
  <c r="BN52" i="22"/>
  <c r="BN52" i="31" s="1"/>
  <c r="DX34" i="22"/>
  <c r="DX34" i="31" s="1"/>
  <c r="BQ15" i="22"/>
  <c r="BQ15" i="31" s="1"/>
  <c r="DE77" i="22"/>
  <c r="DE77" i="31" s="1"/>
  <c r="CQ11" i="22"/>
  <c r="CQ11" i="31" s="1"/>
  <c r="CD57" i="22"/>
  <c r="CD57" i="31" s="1"/>
  <c r="CS37" i="22"/>
  <c r="CS37" i="31" s="1"/>
  <c r="DY14" i="22"/>
  <c r="DY14" i="31" s="1"/>
  <c r="CC77" i="22"/>
  <c r="CC77" i="31" s="1"/>
  <c r="CE75" i="22"/>
  <c r="CE75" i="31" s="1"/>
  <c r="BL61" i="22"/>
  <c r="BL61" i="31" s="1"/>
  <c r="BQ35" i="22"/>
  <c r="BQ35" i="31" s="1"/>
  <c r="DX46" i="22"/>
  <c r="DX46" i="31" s="1"/>
  <c r="CU75" i="22"/>
  <c r="CU75" i="31" s="1"/>
  <c r="BL47" i="22"/>
  <c r="BL47" i="31" s="1"/>
  <c r="BP35" i="22"/>
  <c r="BP35" i="31" s="1"/>
  <c r="DJ17" i="22"/>
  <c r="DJ17" i="31" s="1"/>
  <c r="CC10" i="22"/>
  <c r="CC10" i="31" s="1"/>
  <c r="DE12" i="22"/>
  <c r="DE12" i="31" s="1"/>
  <c r="CD11" i="22"/>
  <c r="CD11" i="31" s="1"/>
  <c r="CE14" i="22"/>
  <c r="CE14" i="31" s="1"/>
  <c r="CC70" i="22"/>
  <c r="CC70" i="31" s="1"/>
  <c r="DY65" i="22"/>
  <c r="DY65" i="31" s="1"/>
  <c r="CP47" i="22"/>
  <c r="CP47" i="31" s="1"/>
  <c r="CP55" i="22"/>
  <c r="CP55" i="31" s="1"/>
  <c r="DU46" i="22"/>
  <c r="DU46" i="31" s="1"/>
  <c r="DJ12" i="22"/>
  <c r="DJ12" i="31" s="1"/>
  <c r="CE10" i="22"/>
  <c r="CE10" i="31" s="1"/>
  <c r="CC37" i="22"/>
  <c r="CC37" i="31" s="1"/>
  <c r="DX22" i="22"/>
  <c r="DX22" i="31" s="1"/>
  <c r="CR75" i="22"/>
  <c r="CR75" i="31" s="1"/>
  <c r="CA37" i="22"/>
  <c r="CA37" i="31" s="1"/>
  <c r="CR32" i="22"/>
  <c r="CR32" i="31" s="1"/>
  <c r="BO26" i="22"/>
  <c r="BO26" i="31" s="1"/>
  <c r="BL35" i="22"/>
  <c r="BL35" i="31" s="1"/>
  <c r="BN25" i="22"/>
  <c r="BN25" i="31" s="1"/>
  <c r="BL26" i="22"/>
  <c r="BL26" i="31" s="1"/>
  <c r="BM55" i="22"/>
  <c r="BM55" i="31" s="1"/>
  <c r="BL22" i="22"/>
  <c r="BL22" i="31" s="1"/>
  <c r="BN12" i="22"/>
  <c r="BN12" i="31" s="1"/>
  <c r="DY50" i="22"/>
  <c r="DY50" i="31" s="1"/>
  <c r="CT75" i="22"/>
  <c r="CT75" i="31" s="1"/>
  <c r="DH29" i="22"/>
  <c r="DH29" i="31" s="1"/>
  <c r="DU11" i="22"/>
  <c r="DU11" i="31" s="1"/>
  <c r="CE22" i="22"/>
  <c r="CE22" i="31" s="1"/>
  <c r="DE17" i="22"/>
  <c r="DE17" i="31" s="1"/>
  <c r="DF62" i="22"/>
  <c r="DF62" i="31" s="1"/>
  <c r="DW11" i="22"/>
  <c r="DW11" i="31" s="1"/>
  <c r="CD42" i="22"/>
  <c r="CD42" i="31" s="1"/>
  <c r="DJ49" i="22"/>
  <c r="DJ49" i="31" s="1"/>
  <c r="CS55" i="22"/>
  <c r="CS55" i="31" s="1"/>
  <c r="CB34" i="22"/>
  <c r="CB34" i="31" s="1"/>
  <c r="DF79" i="22"/>
  <c r="DF79" i="31" s="1"/>
  <c r="CR79" i="22"/>
  <c r="CR79" i="31" s="1"/>
  <c r="DT75" i="22"/>
  <c r="DT75" i="31" s="1"/>
  <c r="CR13" i="22"/>
  <c r="CR13" i="31" s="1"/>
  <c r="CR38" i="22"/>
  <c r="CR38" i="31" s="1"/>
  <c r="CF25" i="22"/>
  <c r="CF25" i="31" s="1"/>
  <c r="DG34" i="22"/>
  <c r="DG34" i="31" s="1"/>
  <c r="CD19" i="22"/>
  <c r="CD19" i="31" s="1"/>
  <c r="DY22" i="22"/>
  <c r="DY22" i="31" s="1"/>
  <c r="CT38" i="22"/>
  <c r="CT38" i="31" s="1"/>
  <c r="CP38" i="22"/>
  <c r="CP38" i="31" s="1"/>
  <c r="DT78" i="22"/>
  <c r="DT78" i="31" s="1"/>
  <c r="DU54" i="22"/>
  <c r="DU54" i="31" s="1"/>
  <c r="CP22" i="22"/>
  <c r="CP22" i="31" s="1"/>
  <c r="CP21" i="22"/>
  <c r="CP21" i="31" s="1"/>
  <c r="CE55" i="22"/>
  <c r="CE55" i="31" s="1"/>
  <c r="DF38" i="22"/>
  <c r="DF38" i="31" s="1"/>
  <c r="CA11" i="22"/>
  <c r="CA11" i="31" s="1"/>
  <c r="BP23" i="22"/>
  <c r="BP23" i="31" s="1"/>
  <c r="CT15" i="22"/>
  <c r="CT15" i="31" s="1"/>
  <c r="BM79" i="22"/>
  <c r="BM79" i="31" s="1"/>
  <c r="CU22" i="22"/>
  <c r="CU22" i="31" s="1"/>
  <c r="DV37" i="22"/>
  <c r="DV37" i="31" s="1"/>
  <c r="BL12" i="22"/>
  <c r="BL12" i="31" s="1"/>
  <c r="BO34" i="22"/>
  <c r="BO34" i="31" s="1"/>
  <c r="CB61" i="22"/>
  <c r="CB61" i="31" s="1"/>
  <c r="CE30" i="22"/>
  <c r="CE30" i="31" s="1"/>
  <c r="DT55" i="22"/>
  <c r="DT55" i="31" s="1"/>
  <c r="DV44" i="22"/>
  <c r="DV44" i="31" s="1"/>
  <c r="DV29" i="22"/>
  <c r="DV29" i="31" s="1"/>
  <c r="CS16" i="22"/>
  <c r="CS16" i="31" s="1"/>
  <c r="BM76" i="22"/>
  <c r="BM76" i="31" s="1"/>
  <c r="CF75" i="22"/>
  <c r="CF75" i="31" s="1"/>
  <c r="CB10" i="22"/>
  <c r="CB10" i="31" s="1"/>
  <c r="DG47" i="22"/>
  <c r="DG47" i="31" s="1"/>
  <c r="BN35" i="22"/>
  <c r="BN35" i="31" s="1"/>
  <c r="BN22" i="22"/>
  <c r="BN22" i="31" s="1"/>
  <c r="BM22" i="22"/>
  <c r="BM22" i="31" s="1"/>
  <c r="CT55" i="22"/>
  <c r="CT55" i="31" s="1"/>
  <c r="DG12" i="22"/>
  <c r="DG12" i="31" s="1"/>
  <c r="CC34" i="22"/>
  <c r="CC34" i="31" s="1"/>
  <c r="DW46" i="22"/>
  <c r="DW46" i="31" s="1"/>
  <c r="DF17" i="22"/>
  <c r="DF17" i="31" s="1"/>
  <c r="CU24" i="22"/>
  <c r="CU24" i="31" s="1"/>
  <c r="CD62" i="22"/>
  <c r="CD62" i="31" s="1"/>
  <c r="DV54" i="22"/>
  <c r="DV54" i="31" s="1"/>
  <c r="DI79" i="22"/>
  <c r="DI79" i="31" s="1"/>
  <c r="DU22" i="22"/>
  <c r="DU22" i="31" s="1"/>
  <c r="DI47" i="22"/>
  <c r="DI47" i="31" s="1"/>
  <c r="CS46" i="22"/>
  <c r="CS46" i="31" s="1"/>
  <c r="BN75" i="22"/>
  <c r="BN75" i="31" s="1"/>
  <c r="BM20" i="22"/>
  <c r="BM20" i="31" s="1"/>
  <c r="BN14" i="22"/>
  <c r="BN14" i="31" s="1"/>
  <c r="BP75" i="22"/>
  <c r="BP75" i="31" s="1"/>
  <c r="BP21" i="22"/>
  <c r="BP21" i="31" s="1"/>
  <c r="BN26" i="22"/>
  <c r="BN26" i="31" s="1"/>
  <c r="BM47" i="22"/>
  <c r="BM47" i="31" s="1"/>
  <c r="BN44" i="22"/>
  <c r="BN44" i="31" s="1"/>
  <c r="BQ21" i="22"/>
  <c r="BQ21" i="31" s="1"/>
  <c r="DI45" i="22"/>
  <c r="DI45" i="31" s="1"/>
  <c r="CT24" i="22"/>
  <c r="CT24" i="31" s="1"/>
  <c r="DU75" i="22"/>
  <c r="DU75" i="31" s="1"/>
  <c r="DX50" i="22"/>
  <c r="DX50" i="31" s="1"/>
  <c r="CF34" i="22"/>
  <c r="CF34" i="31" s="1"/>
  <c r="DI58" i="22"/>
  <c r="DI58" i="31" s="1"/>
  <c r="DV17" i="22"/>
  <c r="DV17" i="31" s="1"/>
  <c r="DW64" i="22"/>
  <c r="DW64" i="31" s="1"/>
  <c r="CS24" i="22"/>
  <c r="CS24" i="31" s="1"/>
  <c r="CC67" i="22"/>
  <c r="CC67" i="31" s="1"/>
  <c r="CQ75" i="22"/>
  <c r="CQ75" i="31" s="1"/>
  <c r="CQ33" i="22"/>
  <c r="CQ33" i="31" s="1"/>
  <c r="CE62" i="22"/>
  <c r="CE62" i="31" s="1"/>
  <c r="DH12" i="22"/>
  <c r="DH12" i="31" s="1"/>
  <c r="DU65" i="22"/>
  <c r="DU65" i="31" s="1"/>
  <c r="BO68" i="22"/>
  <c r="BO68" i="31" s="1"/>
  <c r="CD70" i="22"/>
  <c r="CD70" i="31" s="1"/>
  <c r="CA62" i="22"/>
  <c r="CA62" i="31" s="1"/>
  <c r="DH60" i="22"/>
  <c r="DH60" i="31" s="1"/>
  <c r="CE34" i="22"/>
  <c r="CE34" i="31" s="1"/>
  <c r="CA66" i="22"/>
  <c r="CA66" i="31" s="1"/>
  <c r="DJ79" i="22"/>
  <c r="DJ79" i="31" s="1"/>
  <c r="DF14" i="22"/>
  <c r="DF14" i="31" s="1"/>
  <c r="DW75" i="22"/>
  <c r="DW75" i="31" s="1"/>
  <c r="DF29" i="22"/>
  <c r="DF29" i="31" s="1"/>
  <c r="DJ70" i="22"/>
  <c r="DJ70" i="31" s="1"/>
  <c r="DI33" i="22"/>
  <c r="DI33" i="31" s="1"/>
  <c r="CQ22" i="22"/>
  <c r="CQ22" i="31" s="1"/>
  <c r="DJ28" i="22"/>
  <c r="DJ28" i="31" s="1"/>
  <c r="DU26" i="22"/>
  <c r="DU26" i="31" s="1"/>
  <c r="CP54" i="22"/>
  <c r="CP54" i="31" s="1"/>
  <c r="DJ45" i="22"/>
  <c r="DJ45" i="31" s="1"/>
  <c r="BQ26" i="22"/>
  <c r="BQ26" i="31" s="1"/>
  <c r="CC65" i="22"/>
  <c r="CC65" i="31" s="1"/>
  <c r="DV22" i="22"/>
  <c r="DV22" i="31" s="1"/>
  <c r="CE24" i="22"/>
  <c r="CE24" i="31" s="1"/>
  <c r="CD66" i="22"/>
  <c r="CD66" i="31" s="1"/>
  <c r="CQ55" i="22"/>
  <c r="CQ55" i="31" s="1"/>
  <c r="DT65" i="22"/>
  <c r="DT65" i="31" s="1"/>
  <c r="BM35" i="22"/>
  <c r="BM35" i="31" s="1"/>
  <c r="BO22" i="22"/>
  <c r="BO22" i="31" s="1"/>
  <c r="BM57" i="22"/>
  <c r="BM57" i="31" s="1"/>
  <c r="BO40" i="22"/>
  <c r="BO40" i="31" s="1"/>
  <c r="BP25" i="22"/>
  <c r="BP25" i="31" s="1"/>
  <c r="BN64" i="22"/>
  <c r="BN64" i="31" s="1"/>
  <c r="BN65" i="22"/>
  <c r="BN65" i="31" s="1"/>
  <c r="BP26" i="22"/>
  <c r="BP26" i="31" s="1"/>
  <c r="BO47" i="22"/>
  <c r="BO47" i="31" s="1"/>
  <c r="BN47" i="22"/>
  <c r="BN47" i="31" s="1"/>
  <c r="BM64" i="22"/>
  <c r="BM64" i="31" s="1"/>
  <c r="BQ14" i="22"/>
  <c r="BQ14" i="31" s="1"/>
  <c r="CQ54" i="22"/>
  <c r="CQ54" i="31" s="1"/>
  <c r="DI34" i="22"/>
  <c r="DI34" i="31" s="1"/>
  <c r="DI17" i="22"/>
  <c r="DI17" i="31" s="1"/>
  <c r="CQ17" i="22"/>
  <c r="CQ17" i="31" s="1"/>
  <c r="DJ66" i="22"/>
  <c r="DJ66" i="31" s="1"/>
  <c r="DI46" i="22"/>
  <c r="DI46" i="31" s="1"/>
  <c r="DH58" i="22"/>
  <c r="DH58" i="31" s="1"/>
  <c r="DH20" i="22"/>
  <c r="DH20" i="31" s="1"/>
  <c r="CB14" i="22"/>
  <c r="CB14" i="31" s="1"/>
  <c r="DV65" i="22"/>
  <c r="DV65" i="31" s="1"/>
  <c r="DX32" i="22"/>
  <c r="DX32" i="31" s="1"/>
  <c r="DE62" i="22"/>
  <c r="DE62" i="31" s="1"/>
  <c r="DV46" i="22"/>
  <c r="DV46" i="31" s="1"/>
  <c r="DY67" i="22"/>
  <c r="DY67" i="31" s="1"/>
  <c r="BL39" i="22"/>
  <c r="BL39" i="31" s="1"/>
  <c r="DJ57" i="22"/>
  <c r="DJ57" i="31" s="1"/>
  <c r="DI59" i="22"/>
  <c r="DI59" i="31" s="1"/>
  <c r="CC22" i="22"/>
  <c r="CC22" i="31" s="1"/>
  <c r="DT46" i="22"/>
  <c r="DT46" i="31" s="1"/>
  <c r="DU67" i="22"/>
  <c r="DU67" i="31" s="1"/>
  <c r="CS34" i="22"/>
  <c r="CS34" i="31" s="1"/>
  <c r="DX65" i="22"/>
  <c r="DX65" i="31" s="1"/>
  <c r="DY46" i="22"/>
  <c r="DY46" i="31" s="1"/>
  <c r="CA34" i="22"/>
  <c r="CA34" i="31" s="1"/>
  <c r="CC66" i="22"/>
  <c r="CC66" i="31" s="1"/>
  <c r="CU53" i="22"/>
  <c r="CU53" i="31" s="1"/>
  <c r="DJ44" i="22"/>
  <c r="DJ44" i="31" s="1"/>
  <c r="CT54" i="22"/>
  <c r="CT54" i="31" s="1"/>
  <c r="DV79" i="22"/>
  <c r="DV79" i="31" s="1"/>
  <c r="DX67" i="22"/>
  <c r="DX67" i="31" s="1"/>
  <c r="DJ33" i="22"/>
  <c r="DJ33" i="31" s="1"/>
  <c r="CR24" i="22"/>
  <c r="CR24" i="31" s="1"/>
  <c r="CB65" i="22"/>
  <c r="CB65" i="31" s="1"/>
  <c r="BN79" i="22"/>
  <c r="BN79" i="31" s="1"/>
  <c r="DX51" i="22"/>
  <c r="DX51" i="31" s="1"/>
  <c r="BQ76" i="22"/>
  <c r="BQ76" i="31" s="1"/>
  <c r="BO35" i="22"/>
  <c r="BO35" i="31" s="1"/>
  <c r="BL44" i="22"/>
  <c r="BL44" i="31" s="1"/>
  <c r="BN42" i="22"/>
  <c r="BN42" i="31" s="1"/>
  <c r="BL25" i="22"/>
  <c r="BL25" i="31" s="1"/>
  <c r="BP44" i="22"/>
  <c r="BP44" i="31" s="1"/>
  <c r="BL38" i="22"/>
  <c r="BL38" i="31" s="1"/>
  <c r="BQ47" i="22"/>
  <c r="BQ47" i="31" s="1"/>
  <c r="BP22" i="22"/>
  <c r="BP22" i="31" s="1"/>
  <c r="CU55" i="22"/>
  <c r="CU55" i="31" s="1"/>
  <c r="DV62" i="22"/>
  <c r="DV62" i="31" s="1"/>
  <c r="CS38" i="22"/>
  <c r="CS38" i="31" s="1"/>
  <c r="CC40" i="22"/>
  <c r="CC40" i="31" s="1"/>
  <c r="BO62" i="22"/>
  <c r="BO62" i="31" s="1"/>
  <c r="DJ47" i="22"/>
  <c r="DJ47" i="31" s="1"/>
  <c r="CP19" i="22"/>
  <c r="CP19" i="31" s="1"/>
  <c r="CF10" i="22"/>
  <c r="CF10" i="31" s="1"/>
  <c r="DI31" i="22"/>
  <c r="DI31" i="31" s="1"/>
  <c r="DT54" i="22"/>
  <c r="DT54" i="31" s="1"/>
  <c r="CU33" i="22"/>
  <c r="CU33" i="31" s="1"/>
  <c r="DY73" i="22"/>
  <c r="DY73" i="31" s="1"/>
  <c r="CA10" i="22"/>
  <c r="CA10" i="31" s="1"/>
  <c r="CQ53" i="22"/>
  <c r="CQ53" i="31" s="1"/>
  <c r="DH47" i="22"/>
  <c r="DH47" i="31" s="1"/>
  <c r="CF65" i="22"/>
  <c r="CF65" i="31" s="1"/>
  <c r="CD34" i="22"/>
  <c r="CD34" i="31" s="1"/>
  <c r="CE60" i="22"/>
  <c r="CE60" i="31" s="1"/>
  <c r="CC25" i="22"/>
  <c r="CC25" i="31" s="1"/>
  <c r="CA67" i="22"/>
  <c r="CA67" i="31" s="1"/>
  <c r="CD24" i="22"/>
  <c r="CD24" i="31" s="1"/>
  <c r="CF19" i="22"/>
  <c r="CF19" i="31" s="1"/>
  <c r="DX55" i="22"/>
  <c r="DX55" i="31" s="1"/>
  <c r="DH79" i="22"/>
  <c r="DH79" i="31" s="1"/>
  <c r="DE47" i="22"/>
  <c r="DE47" i="31" s="1"/>
  <c r="DX78" i="22"/>
  <c r="DX78" i="31" s="1"/>
  <c r="CS33" i="22"/>
  <c r="CS33" i="31" s="1"/>
  <c r="CR33" i="22"/>
  <c r="CR33" i="31" s="1"/>
  <c r="DW18" i="22"/>
  <c r="DW18" i="31" s="1"/>
  <c r="DE33" i="22"/>
  <c r="DE33" i="31" s="1"/>
  <c r="DE36" i="22"/>
  <c r="DE36" i="31" s="1"/>
  <c r="CP37" i="22"/>
  <c r="CP37" i="31" s="1"/>
  <c r="DT44" i="22"/>
  <c r="DT44" i="31" s="1"/>
  <c r="CS23" i="22"/>
  <c r="CS23" i="31" s="1"/>
  <c r="CP71" i="22"/>
  <c r="CP71" i="31" s="1"/>
  <c r="CH71" i="31"/>
  <c r="DW47" i="22"/>
  <c r="DW47" i="31" s="1"/>
  <c r="DL47" i="31"/>
  <c r="BP69" i="22"/>
  <c r="BP69" i="31" s="1"/>
  <c r="BD69" i="31"/>
  <c r="CE44" i="22"/>
  <c r="CE44" i="31" s="1"/>
  <c r="BS44" i="31"/>
  <c r="BP56" i="22"/>
  <c r="BP56" i="31" s="1"/>
  <c r="BD56" i="31"/>
  <c r="BM30" i="22"/>
  <c r="BM30" i="31" s="1"/>
  <c r="BD30" i="31"/>
  <c r="DT71" i="22"/>
  <c r="DT71" i="31" s="1"/>
  <c r="DL71" i="31"/>
  <c r="CS66" i="22"/>
  <c r="CS66" i="31" s="1"/>
  <c r="CH66" i="31"/>
  <c r="BP52" i="22"/>
  <c r="BP52" i="31" s="1"/>
  <c r="BD52" i="31"/>
  <c r="DF72" i="22"/>
  <c r="DF72" i="31" s="1"/>
  <c r="CW72" i="31"/>
  <c r="DX48" i="22"/>
  <c r="DX48" i="31" s="1"/>
  <c r="DL48" i="31"/>
  <c r="DI15" i="22"/>
  <c r="DI15" i="31" s="1"/>
  <c r="CW15" i="31"/>
  <c r="CC45" i="22"/>
  <c r="CC45" i="31" s="1"/>
  <c r="BS45" i="31"/>
  <c r="DY21" i="22"/>
  <c r="DY21" i="31" s="1"/>
  <c r="DL21" i="31"/>
  <c r="CU41" i="22"/>
  <c r="CU41" i="31" s="1"/>
  <c r="CH41" i="31"/>
  <c r="DV24" i="22"/>
  <c r="DV24" i="31" s="1"/>
  <c r="DL24" i="31"/>
  <c r="CB57" i="22"/>
  <c r="CB57" i="31" s="1"/>
  <c r="BS57" i="31"/>
  <c r="CS59" i="22"/>
  <c r="CS59" i="31" s="1"/>
  <c r="CH59" i="31"/>
  <c r="DU77" i="22"/>
  <c r="DU77" i="31" s="1"/>
  <c r="DL77" i="31"/>
  <c r="CF58" i="22"/>
  <c r="CF58" i="31" s="1"/>
  <c r="BS58" i="31"/>
  <c r="CA75" i="22"/>
  <c r="CA75" i="31" s="1"/>
  <c r="BS75" i="31"/>
  <c r="CA51" i="22"/>
  <c r="CA51" i="31" s="1"/>
  <c r="BS51" i="31"/>
  <c r="DJ55" i="22"/>
  <c r="DJ55" i="31" s="1"/>
  <c r="CW55" i="31"/>
  <c r="DX69" i="22"/>
  <c r="DX69" i="31" s="1"/>
  <c r="DL69" i="31"/>
  <c r="CD53" i="22"/>
  <c r="CD53" i="31" s="1"/>
  <c r="BS53" i="31"/>
  <c r="DG65" i="22"/>
  <c r="DG65" i="31" s="1"/>
  <c r="CW65" i="31"/>
  <c r="CT49" i="22"/>
  <c r="CT49" i="31" s="1"/>
  <c r="CH49" i="31"/>
  <c r="DV61" i="22"/>
  <c r="DV61" i="31" s="1"/>
  <c r="DL61" i="31"/>
  <c r="CS35" i="22"/>
  <c r="CS35" i="31" s="1"/>
  <c r="CH35" i="31"/>
  <c r="CA27" i="22"/>
  <c r="CA27" i="31" s="1"/>
  <c r="BS27" i="31"/>
  <c r="DY33" i="22"/>
  <c r="DY33" i="31" s="1"/>
  <c r="DL33" i="31"/>
  <c r="DV52" i="22"/>
  <c r="DV52" i="31" s="1"/>
  <c r="DS52" i="31"/>
  <c r="DG49" i="22"/>
  <c r="DG49" i="31" s="1"/>
  <c r="DD49" i="31"/>
  <c r="DE54" i="22"/>
  <c r="DE54" i="31" s="1"/>
  <c r="DD54" i="31"/>
  <c r="CR40" i="22"/>
  <c r="CR40" i="31" s="1"/>
  <c r="CO40" i="31"/>
  <c r="DY62" i="22"/>
  <c r="DY62" i="31" s="1"/>
  <c r="DS62" i="31"/>
  <c r="DU17" i="22"/>
  <c r="DU17" i="31" s="1"/>
  <c r="DS17" i="31"/>
  <c r="BQ48" i="22"/>
  <c r="BQ48" i="31" s="1"/>
  <c r="BK48" i="31"/>
  <c r="BP20" i="22"/>
  <c r="BP20" i="31" s="1"/>
  <c r="BK20" i="31"/>
  <c r="DE34" i="22"/>
  <c r="DE34" i="31" s="1"/>
  <c r="DD34" i="31"/>
  <c r="CA18" i="22"/>
  <c r="CA18" i="31" s="1"/>
  <c r="BZ18" i="31"/>
  <c r="DG23" i="22"/>
  <c r="DG23" i="31" s="1"/>
  <c r="CW23" i="31"/>
  <c r="CR49" i="22"/>
  <c r="CR49" i="31" s="1"/>
  <c r="CO49" i="31"/>
  <c r="DH10" i="22"/>
  <c r="DH10" i="31" s="1"/>
  <c r="DD10" i="31"/>
  <c r="DW25" i="22"/>
  <c r="DW25" i="31" s="1"/>
  <c r="DS25" i="31"/>
  <c r="CP35" i="22"/>
  <c r="CP35" i="31" s="1"/>
  <c r="CO35" i="31"/>
  <c r="CB27" i="22"/>
  <c r="CB27" i="31" s="1"/>
  <c r="BZ27" i="31"/>
  <c r="BP41" i="22"/>
  <c r="BP41" i="31" s="1"/>
  <c r="BK41" i="31"/>
  <c r="CQ45" i="22"/>
  <c r="CQ45" i="31" s="1"/>
  <c r="CO45" i="31"/>
  <c r="CR77" i="22"/>
  <c r="CR77" i="31" s="1"/>
  <c r="CO77" i="31"/>
  <c r="DV33" i="22"/>
  <c r="DV33" i="31" s="1"/>
  <c r="DS33" i="31"/>
  <c r="DE16" i="22"/>
  <c r="DE16" i="31" s="1"/>
  <c r="CW16" i="31"/>
  <c r="BM38" i="22"/>
  <c r="BM38" i="31" s="1"/>
  <c r="BP30" i="22"/>
  <c r="BP30" i="31" s="1"/>
  <c r="BO30" i="22"/>
  <c r="BO30" i="31" s="1"/>
  <c r="CC58" i="22"/>
  <c r="CC58" i="31" s="1"/>
  <c r="CT52" i="22"/>
  <c r="CT52" i="31" s="1"/>
  <c r="BL76" i="22"/>
  <c r="BL76" i="31" s="1"/>
  <c r="BO76" i="22"/>
  <c r="BO76" i="31" s="1"/>
  <c r="DU20" i="22"/>
  <c r="DU20" i="31" s="1"/>
  <c r="CR18" i="22"/>
  <c r="CR18" i="31" s="1"/>
  <c r="DT73" i="22"/>
  <c r="DT73" i="31" s="1"/>
  <c r="DH55" i="22"/>
  <c r="DH55" i="31" s="1"/>
  <c r="CC41" i="22"/>
  <c r="CC41" i="31" s="1"/>
  <c r="DI22" i="22"/>
  <c r="DI22" i="31" s="1"/>
  <c r="CQ71" i="22"/>
  <c r="CQ71" i="31" s="1"/>
  <c r="CE45" i="22"/>
  <c r="CE45" i="31" s="1"/>
  <c r="DI70" i="22"/>
  <c r="DI70" i="31" s="1"/>
  <c r="DV47" i="22"/>
  <c r="DV47" i="31" s="1"/>
  <c r="CP30" i="22"/>
  <c r="CP30" i="31" s="1"/>
  <c r="DE70" i="22"/>
  <c r="DE70" i="31" s="1"/>
  <c r="BP38" i="22"/>
  <c r="BP38" i="31" s="1"/>
  <c r="CT66" i="22"/>
  <c r="CT66" i="31" s="1"/>
  <c r="CU37" i="22"/>
  <c r="CU37" i="31" s="1"/>
  <c r="DY27" i="22"/>
  <c r="DY27" i="31" s="1"/>
  <c r="DG77" i="22"/>
  <c r="DG77" i="31" s="1"/>
  <c r="DT77" i="22"/>
  <c r="DT77" i="31" s="1"/>
  <c r="DG71" i="22"/>
  <c r="DG71" i="31" s="1"/>
  <c r="BP62" i="22"/>
  <c r="BP62" i="31" s="1"/>
  <c r="BQ40" i="22"/>
  <c r="BQ40" i="31" s="1"/>
  <c r="BL65" i="22"/>
  <c r="BL65" i="31" s="1"/>
  <c r="BL37" i="22"/>
  <c r="BL37" i="31" s="1"/>
  <c r="BN37" i="22"/>
  <c r="BN37" i="31" s="1"/>
  <c r="BM51" i="22"/>
  <c r="BM51" i="31" s="1"/>
  <c r="BP51" i="22"/>
  <c r="BP51" i="31" s="1"/>
  <c r="BL14" i="22"/>
  <c r="BL14" i="31" s="1"/>
  <c r="BL41" i="22"/>
  <c r="BL41" i="31" s="1"/>
  <c r="BM19" i="22"/>
  <c r="BM19" i="31" s="1"/>
  <c r="BP48" i="22"/>
  <c r="BP48" i="31" s="1"/>
  <c r="BM12" i="22"/>
  <c r="BM12" i="31" s="1"/>
  <c r="BP40" i="22"/>
  <c r="BP40" i="31" s="1"/>
  <c r="BQ44" i="22"/>
  <c r="BQ44" i="31" s="1"/>
  <c r="DG18" i="22"/>
  <c r="DG18" i="31" s="1"/>
  <c r="CR50" i="22"/>
  <c r="CR50" i="31" s="1"/>
  <c r="DW67" i="22"/>
  <c r="DW67" i="31" s="1"/>
  <c r="DE75" i="22"/>
  <c r="DE75" i="31" s="1"/>
  <c r="DX25" i="22"/>
  <c r="DX25" i="31" s="1"/>
  <c r="DG58" i="22"/>
  <c r="DG58" i="31" s="1"/>
  <c r="CF67" i="22"/>
  <c r="CF67" i="31" s="1"/>
  <c r="CF51" i="22"/>
  <c r="CF51" i="31" s="1"/>
  <c r="CS40" i="22"/>
  <c r="CS40" i="31" s="1"/>
  <c r="DW44" i="22"/>
  <c r="DW44" i="31" s="1"/>
  <c r="DY26" i="22"/>
  <c r="DY26" i="31" s="1"/>
  <c r="DT17" i="22"/>
  <c r="DT17" i="31" s="1"/>
  <c r="DU33" i="22"/>
  <c r="DU33" i="31" s="1"/>
  <c r="CB64" i="22"/>
  <c r="CB64" i="31" s="1"/>
  <c r="CS53" i="22"/>
  <c r="CS53" i="31" s="1"/>
  <c r="DE20" i="22"/>
  <c r="DE20" i="31" s="1"/>
  <c r="CR23" i="22"/>
  <c r="CR23" i="31" s="1"/>
  <c r="CT23" i="22"/>
  <c r="CT23" i="31" s="1"/>
  <c r="CF31" i="22"/>
  <c r="CF31" i="31" s="1"/>
  <c r="CA78" i="22"/>
  <c r="CA78" i="31" s="1"/>
  <c r="DF45" i="22"/>
  <c r="DF45" i="31" s="1"/>
  <c r="CQ34" i="22"/>
  <c r="CQ34" i="31" s="1"/>
  <c r="DU18" i="22"/>
  <c r="DU18" i="31" s="1"/>
  <c r="DH45" i="22"/>
  <c r="DH45" i="31" s="1"/>
  <c r="DG46" i="22"/>
  <c r="DG46" i="31" s="1"/>
  <c r="CB36" i="22"/>
  <c r="CB36" i="31" s="1"/>
  <c r="CQ37" i="22"/>
  <c r="CQ37" i="31" s="1"/>
  <c r="DV51" i="22"/>
  <c r="DV51" i="31" s="1"/>
  <c r="DG10" i="22"/>
  <c r="DG10" i="31" s="1"/>
  <c r="CP60" i="22"/>
  <c r="CP60" i="31" s="1"/>
  <c r="DF58" i="22"/>
  <c r="DF58" i="31" s="1"/>
  <c r="DE28" i="22"/>
  <c r="DE28" i="31" s="1"/>
  <c r="DE79" i="22"/>
  <c r="DE79" i="31" s="1"/>
  <c r="CB19" i="22"/>
  <c r="CB19" i="31" s="1"/>
  <c r="CE41" i="22"/>
  <c r="CE41" i="31" s="1"/>
  <c r="CA65" i="22"/>
  <c r="CA65" i="31" s="1"/>
  <c r="DW22" i="22"/>
  <c r="DW22" i="31" s="1"/>
  <c r="DI62" i="22"/>
  <c r="DI62" i="31" s="1"/>
  <c r="DE65" i="22"/>
  <c r="DE65" i="31" s="1"/>
  <c r="CS50" i="22"/>
  <c r="CS50" i="31" s="1"/>
  <c r="DV75" i="22"/>
  <c r="DV75" i="31" s="1"/>
  <c r="DF57" i="22"/>
  <c r="DF57" i="31" s="1"/>
  <c r="DH28" i="22"/>
  <c r="DH28" i="31" s="1"/>
  <c r="DY55" i="22"/>
  <c r="DY55" i="31" s="1"/>
  <c r="DV66" i="22"/>
  <c r="DV66" i="31" s="1"/>
  <c r="DW73" i="22"/>
  <c r="DW73" i="31" s="1"/>
  <c r="CT43" i="22"/>
  <c r="CT43" i="31" s="1"/>
  <c r="DF70" i="22"/>
  <c r="DF70" i="31" s="1"/>
  <c r="CE11" i="22"/>
  <c r="CE11" i="31" s="1"/>
  <c r="DG33" i="22"/>
  <c r="DG33" i="31" s="1"/>
  <c r="DU25" i="22"/>
  <c r="DU25" i="31" s="1"/>
  <c r="DX79" i="22"/>
  <c r="DX79" i="31" s="1"/>
  <c r="BO23" i="22"/>
  <c r="BO23" i="31" s="1"/>
  <c r="CT22" i="22"/>
  <c r="CT22" i="31" s="1"/>
  <c r="DY78" i="22"/>
  <c r="DY78" i="31" s="1"/>
  <c r="CC27" i="22"/>
  <c r="CC27" i="31" s="1"/>
  <c r="DF65" i="22"/>
  <c r="DF65" i="31" s="1"/>
  <c r="DV25" i="22"/>
  <c r="DV25" i="31" s="1"/>
  <c r="DH31" i="22"/>
  <c r="DH31" i="31" s="1"/>
  <c r="DV78" i="22"/>
  <c r="DV78" i="31" s="1"/>
  <c r="DT22" i="22"/>
  <c r="DT22" i="31" s="1"/>
  <c r="CU46" i="22"/>
  <c r="CU46" i="31" s="1"/>
  <c r="CS28" i="22"/>
  <c r="CS28" i="31" s="1"/>
  <c r="CH28" i="31"/>
  <c r="DG75" i="22"/>
  <c r="DG75" i="31" s="1"/>
  <c r="CW75" i="31"/>
  <c r="CD47" i="22"/>
  <c r="CD47" i="31" s="1"/>
  <c r="BS47" i="31"/>
  <c r="CA29" i="22"/>
  <c r="CA29" i="31" s="1"/>
  <c r="BS29" i="31"/>
  <c r="DV53" i="22"/>
  <c r="DV53" i="31" s="1"/>
  <c r="DL53" i="31"/>
  <c r="CS30" i="22"/>
  <c r="CS30" i="31" s="1"/>
  <c r="CH30" i="31"/>
  <c r="DU23" i="22"/>
  <c r="DU23" i="31" s="1"/>
  <c r="DL23" i="31"/>
  <c r="BL45" i="22"/>
  <c r="BL45" i="31" s="1"/>
  <c r="BD45" i="31"/>
  <c r="CA74" i="22"/>
  <c r="CA74" i="31" s="1"/>
  <c r="BS74" i="31"/>
  <c r="CR56" i="22"/>
  <c r="CR56" i="31" s="1"/>
  <c r="CH56" i="31"/>
  <c r="DW34" i="22"/>
  <c r="DW34" i="31" s="1"/>
  <c r="DL34" i="31"/>
  <c r="BO15" i="22"/>
  <c r="BO15" i="31" s="1"/>
  <c r="BD15" i="31"/>
  <c r="CB13" i="22"/>
  <c r="CB13" i="31" s="1"/>
  <c r="BS13" i="31"/>
  <c r="CR31" i="22"/>
  <c r="CR31" i="31" s="1"/>
  <c r="CH31" i="31"/>
  <c r="DF77" i="22"/>
  <c r="DF77" i="31" s="1"/>
  <c r="CW77" i="31"/>
  <c r="CU11" i="22"/>
  <c r="CU11" i="31" s="1"/>
  <c r="CH11" i="31"/>
  <c r="BP60" i="22"/>
  <c r="BP60" i="31" s="1"/>
  <c r="BD60" i="31"/>
  <c r="BQ28" i="22"/>
  <c r="BQ28" i="31" s="1"/>
  <c r="BD28" i="31"/>
  <c r="CR37" i="22"/>
  <c r="CR37" i="31" s="1"/>
  <c r="CH37" i="31"/>
  <c r="DV14" i="22"/>
  <c r="DV14" i="31" s="1"/>
  <c r="DL14" i="31"/>
  <c r="DI11" i="22"/>
  <c r="DI11" i="31" s="1"/>
  <c r="CW11" i="31"/>
  <c r="CA77" i="22"/>
  <c r="CA77" i="31" s="1"/>
  <c r="BS77" i="31"/>
  <c r="BQ61" i="22"/>
  <c r="BQ61" i="31" s="1"/>
  <c r="BD61" i="31"/>
  <c r="DU28" i="22"/>
  <c r="DU28" i="31" s="1"/>
  <c r="DL28" i="31"/>
  <c r="DE50" i="22"/>
  <c r="DE50" i="31" s="1"/>
  <c r="CW50" i="31"/>
  <c r="CU32" i="22"/>
  <c r="CU32" i="31" s="1"/>
  <c r="CH32" i="31"/>
  <c r="BL11" i="22"/>
  <c r="BL11" i="31" s="1"/>
  <c r="BD11" i="31"/>
  <c r="CC56" i="22"/>
  <c r="CC56" i="31" s="1"/>
  <c r="BS56" i="31"/>
  <c r="DU13" i="22"/>
  <c r="DU13" i="31" s="1"/>
  <c r="DL13" i="31"/>
  <c r="DW31" i="22"/>
  <c r="DW31" i="31" s="1"/>
  <c r="DS31" i="31"/>
  <c r="CF78" i="22"/>
  <c r="CF78" i="31" s="1"/>
  <c r="BZ78" i="31"/>
  <c r="DF22" i="22"/>
  <c r="DF22" i="31" s="1"/>
  <c r="CW22" i="31"/>
  <c r="DF37" i="22"/>
  <c r="DF37" i="31" s="1"/>
  <c r="CW37" i="31"/>
  <c r="DX59" i="22"/>
  <c r="DX59" i="31" s="1"/>
  <c r="DL59" i="31"/>
  <c r="DW20" i="22"/>
  <c r="DW20" i="31" s="1"/>
  <c r="DL20" i="31"/>
  <c r="CU69" i="22"/>
  <c r="CU69" i="31" s="1"/>
  <c r="CH69" i="31"/>
  <c r="CD12" i="22"/>
  <c r="CD12" i="31" s="1"/>
  <c r="BS12" i="31"/>
  <c r="BP36" i="22"/>
  <c r="BP36" i="31" s="1"/>
  <c r="BD36" i="31"/>
  <c r="BL29" i="22"/>
  <c r="BL29" i="31" s="1"/>
  <c r="BD29" i="31"/>
  <c r="CP27" i="22"/>
  <c r="CP27" i="31" s="1"/>
  <c r="CH27" i="31"/>
  <c r="BO77" i="22"/>
  <c r="BO77" i="31" s="1"/>
  <c r="BD77" i="31"/>
  <c r="DY70" i="22"/>
  <c r="DY70" i="31" s="1"/>
  <c r="DL70" i="31"/>
  <c r="DX37" i="22"/>
  <c r="DX37" i="31" s="1"/>
  <c r="DL37" i="31"/>
  <c r="DG59" i="22"/>
  <c r="DG59" i="31" s="1"/>
  <c r="CW59" i="31"/>
  <c r="DI14" i="22"/>
  <c r="DI14" i="31" s="1"/>
  <c r="CW14" i="31"/>
  <c r="CQ47" i="22"/>
  <c r="CQ47" i="31" s="1"/>
  <c r="CH47" i="31"/>
  <c r="DV11" i="22"/>
  <c r="DV11" i="31" s="1"/>
  <c r="DL11" i="31"/>
  <c r="CC68" i="22"/>
  <c r="CC68" i="31" s="1"/>
  <c r="BS68" i="31"/>
  <c r="BO12" i="22"/>
  <c r="BO12" i="31" s="1"/>
  <c r="BD12" i="31"/>
  <c r="BQ34" i="22"/>
  <c r="BQ34" i="31" s="1"/>
  <c r="BD34" i="31"/>
  <c r="CA61" i="22"/>
  <c r="CA61" i="31" s="1"/>
  <c r="BS61" i="31"/>
  <c r="BM10" i="22"/>
  <c r="BM10" i="31" s="1"/>
  <c r="BD10" i="31"/>
  <c r="CF30" i="22"/>
  <c r="CF30" i="31" s="1"/>
  <c r="BS30" i="31"/>
  <c r="CB37" i="22"/>
  <c r="CB37" i="31" s="1"/>
  <c r="BS37" i="31"/>
  <c r="CR19" i="22"/>
  <c r="CR19" i="31" s="1"/>
  <c r="CH19" i="31"/>
  <c r="CQ38" i="22"/>
  <c r="CQ38" i="31" s="1"/>
  <c r="CH38" i="31"/>
  <c r="BQ79" i="22"/>
  <c r="BQ79" i="31" s="1"/>
  <c r="BD79" i="31"/>
  <c r="DI57" i="22"/>
  <c r="DI57" i="31" s="1"/>
  <c r="CW57" i="31"/>
  <c r="CB38" i="22"/>
  <c r="CB38" i="31" s="1"/>
  <c r="BS38" i="31"/>
  <c r="BO25" i="22"/>
  <c r="BO25" i="31" s="1"/>
  <c r="BD25" i="31"/>
  <c r="CR21" i="22"/>
  <c r="CR21" i="31" s="1"/>
  <c r="CH21" i="31"/>
  <c r="DW30" i="22"/>
  <c r="DW30" i="31" s="1"/>
  <c r="DL30" i="31"/>
  <c r="CP70" i="22"/>
  <c r="CP70" i="31" s="1"/>
  <c r="CH70" i="31"/>
  <c r="DG36" i="22"/>
  <c r="DG36" i="31" s="1"/>
  <c r="CW36" i="31"/>
  <c r="DI30" i="22"/>
  <c r="DI30" i="31" s="1"/>
  <c r="CW30" i="31"/>
  <c r="CP79" i="22"/>
  <c r="CP79" i="31" s="1"/>
  <c r="CH79" i="31"/>
  <c r="CF24" i="22"/>
  <c r="CF24" i="31" s="1"/>
  <c r="BS24" i="31"/>
  <c r="DE29" i="22"/>
  <c r="DE29" i="31" s="1"/>
  <c r="CW29" i="31"/>
  <c r="DI48" i="22"/>
  <c r="DI48" i="31" s="1"/>
  <c r="CW48" i="31"/>
  <c r="CQ24" i="22"/>
  <c r="CQ24" i="31" s="1"/>
  <c r="CH24" i="31"/>
  <c r="CQ16" i="22"/>
  <c r="CQ16" i="31" s="1"/>
  <c r="CH16" i="31"/>
  <c r="BL60" i="22"/>
  <c r="BL60" i="31" s="1"/>
  <c r="BL69" i="22"/>
  <c r="BL69" i="31" s="1"/>
  <c r="CP31" i="22"/>
  <c r="CP31" i="31" s="1"/>
  <c r="CE26" i="22"/>
  <c r="CE26" i="31" s="1"/>
  <c r="CC51" i="22"/>
  <c r="CC51" i="31" s="1"/>
  <c r="CS32" i="22"/>
  <c r="CS32" i="31" s="1"/>
  <c r="DJ50" i="22"/>
  <c r="DJ50" i="31" s="1"/>
  <c r="CC75" i="22"/>
  <c r="CC75" i="31" s="1"/>
  <c r="BL68" i="22"/>
  <c r="BL68" i="31" s="1"/>
  <c r="CF57" i="22"/>
  <c r="CF57" i="31" s="1"/>
  <c r="DW23" i="22"/>
  <c r="DW23" i="31" s="1"/>
  <c r="DX47" i="22"/>
  <c r="DX47" i="31" s="1"/>
  <c r="CF26" i="22"/>
  <c r="CF26" i="31" s="1"/>
  <c r="BN15" i="22"/>
  <c r="BN15" i="31" s="1"/>
  <c r="CU31" i="22"/>
  <c r="CU31" i="31" s="1"/>
  <c r="BM61" i="22"/>
  <c r="BM61" i="31" s="1"/>
  <c r="BM56" i="22"/>
  <c r="BM56" i="31" s="1"/>
  <c r="BN32" i="22"/>
  <c r="BN32" i="31" s="1"/>
  <c r="DV59" i="22"/>
  <c r="DV59" i="31" s="1"/>
  <c r="CB75" i="22"/>
  <c r="CB75" i="31" s="1"/>
  <c r="CD51" i="22"/>
  <c r="CD51" i="31" s="1"/>
  <c r="DT59" i="22"/>
  <c r="DT59" i="31" s="1"/>
  <c r="CU66" i="22"/>
  <c r="CU66" i="31" s="1"/>
  <c r="CB51" i="22"/>
  <c r="CB51" i="31" s="1"/>
  <c r="CR11" i="22"/>
  <c r="CR11" i="31" s="1"/>
  <c r="CD77" i="22"/>
  <c r="CD77" i="31" s="1"/>
  <c r="CA12" i="22"/>
  <c r="CA12" i="31" s="1"/>
  <c r="DW13" i="22"/>
  <c r="DW13" i="31" s="1"/>
  <c r="CF73" i="22"/>
  <c r="CF73" i="31" s="1"/>
  <c r="CB53" i="22"/>
  <c r="CB53" i="31" s="1"/>
  <c r="DJ35" i="22"/>
  <c r="DJ35" i="31" s="1"/>
  <c r="CB47" i="22"/>
  <c r="CB47" i="31" s="1"/>
  <c r="CT69" i="22"/>
  <c r="CT69" i="31" s="1"/>
  <c r="CD45" i="22"/>
  <c r="CD45" i="31" s="1"/>
  <c r="DE72" i="22"/>
  <c r="DE72" i="31" s="1"/>
  <c r="DU48" i="22"/>
  <c r="DU48" i="31" s="1"/>
  <c r="DW61" i="22"/>
  <c r="DW61" i="31" s="1"/>
  <c r="CD27" i="22"/>
  <c r="CD27" i="31" s="1"/>
  <c r="DJ72" i="22"/>
  <c r="DJ72" i="31" s="1"/>
  <c r="DX28" i="22"/>
  <c r="DX28" i="31" s="1"/>
  <c r="BQ19" i="22"/>
  <c r="BQ19" i="31" s="1"/>
  <c r="BN73" i="22"/>
  <c r="BN73" i="31" s="1"/>
  <c r="BM65" i="22"/>
  <c r="BM65" i="31" s="1"/>
  <c r="BQ20" i="22"/>
  <c r="BQ20" i="31" s="1"/>
  <c r="BN34" i="22"/>
  <c r="BN34" i="31" s="1"/>
  <c r="BN69" i="22"/>
  <c r="BN69" i="31" s="1"/>
  <c r="BP34" i="22"/>
  <c r="BP34" i="31" s="1"/>
  <c r="BP37" i="22"/>
  <c r="BP37" i="31" s="1"/>
  <c r="BQ45" i="22"/>
  <c r="BQ45" i="31" s="1"/>
  <c r="BM14" i="22"/>
  <c r="BM14" i="31" s="1"/>
  <c r="BM37" i="22"/>
  <c r="BM37" i="31" s="1"/>
  <c r="BL50" i="22"/>
  <c r="BL50" i="31" s="1"/>
  <c r="BN40" i="22"/>
  <c r="BN40" i="31" s="1"/>
  <c r="BM73" i="22"/>
  <c r="BM73" i="31" s="1"/>
  <c r="BO37" i="22"/>
  <c r="BO37" i="31" s="1"/>
  <c r="BO10" i="22"/>
  <c r="BO10" i="31" s="1"/>
  <c r="BL20" i="22"/>
  <c r="BL20" i="31" s="1"/>
  <c r="BL56" i="22"/>
  <c r="BL56" i="31" s="1"/>
  <c r="BQ10" i="22"/>
  <c r="BQ10" i="31" s="1"/>
  <c r="BQ11" i="22"/>
  <c r="BQ11" i="31" s="1"/>
  <c r="BM75" i="22"/>
  <c r="BM75" i="31" s="1"/>
  <c r="CT70" i="22"/>
  <c r="CT70" i="31" s="1"/>
  <c r="DT14" i="22"/>
  <c r="DT14" i="31" s="1"/>
  <c r="DG37" i="22"/>
  <c r="DG37" i="31" s="1"/>
  <c r="DH24" i="22"/>
  <c r="DH24" i="31" s="1"/>
  <c r="DH54" i="22"/>
  <c r="DH54" i="31" s="1"/>
  <c r="DT52" i="22"/>
  <c r="DT52" i="31" s="1"/>
  <c r="DI10" i="22"/>
  <c r="DI10" i="31" s="1"/>
  <c r="CF53" i="22"/>
  <c r="CF53" i="31" s="1"/>
  <c r="CC54" i="22"/>
  <c r="CC54" i="31" s="1"/>
  <c r="DV73" i="22"/>
  <c r="DV73" i="31" s="1"/>
  <c r="CE67" i="22"/>
  <c r="CE67" i="31" s="1"/>
  <c r="CT45" i="22"/>
  <c r="CT45" i="31" s="1"/>
  <c r="DU61" i="22"/>
  <c r="DU61" i="31" s="1"/>
  <c r="DU62" i="22"/>
  <c r="DU62" i="31" s="1"/>
  <c r="DH67" i="22"/>
  <c r="DH67" i="31" s="1"/>
  <c r="CP28" i="22"/>
  <c r="CP28" i="31" s="1"/>
  <c r="CQ28" i="22"/>
  <c r="CQ28" i="31" s="1"/>
  <c r="CB18" i="22"/>
  <c r="CB18" i="31" s="1"/>
  <c r="CD65" i="22"/>
  <c r="CD65" i="31" s="1"/>
  <c r="DV28" i="22"/>
  <c r="DV28" i="31" s="1"/>
  <c r="CU19" i="22"/>
  <c r="CU19" i="31" s="1"/>
  <c r="CS20" i="22"/>
  <c r="CS20" i="31" s="1"/>
  <c r="CB25" i="22"/>
  <c r="CB25" i="31" s="1"/>
  <c r="DJ36" i="22"/>
  <c r="DJ36" i="31" s="1"/>
  <c r="DW79" i="22"/>
  <c r="DW79" i="31" s="1"/>
  <c r="DG24" i="22"/>
  <c r="DG24" i="31" s="1"/>
  <c r="DY28" i="22"/>
  <c r="DY28" i="31" s="1"/>
  <c r="DW50" i="22"/>
  <c r="DW50" i="31" s="1"/>
  <c r="CF40" i="22"/>
  <c r="CF40" i="31" s="1"/>
  <c r="CB58" i="22"/>
  <c r="CB58" i="31" s="1"/>
  <c r="CU77" i="22"/>
  <c r="CU77" i="31" s="1"/>
  <c r="CT37" i="22"/>
  <c r="CT37" i="31" s="1"/>
  <c r="CP53" i="22"/>
  <c r="CP53" i="31" s="1"/>
  <c r="CT53" i="22"/>
  <c r="CT53" i="31" s="1"/>
  <c r="DU50" i="22"/>
  <c r="DU50" i="31" s="1"/>
  <c r="CF64" i="22"/>
  <c r="CF64" i="31" s="1"/>
  <c r="BM29" i="22"/>
  <c r="BM29" i="31" s="1"/>
  <c r="DY75" i="22"/>
  <c r="DY75" i="31" s="1"/>
  <c r="CD22" i="22"/>
  <c r="CD22" i="31" s="1"/>
  <c r="CE37" i="22"/>
  <c r="CE37" i="31" s="1"/>
  <c r="DE44" i="22"/>
  <c r="DE44" i="31" s="1"/>
  <c r="DI65" i="22"/>
  <c r="DI65" i="31" s="1"/>
  <c r="CD14" i="22"/>
  <c r="CD14" i="31" s="1"/>
  <c r="CC74" i="22"/>
  <c r="CC74" i="31" s="1"/>
  <c r="DI71" i="22"/>
  <c r="DI71" i="31" s="1"/>
  <c r="DJ65" i="22"/>
  <c r="DJ65" i="31" s="1"/>
  <c r="DF20" i="22"/>
  <c r="DF20" i="31" s="1"/>
  <c r="CC24" i="22"/>
  <c r="CC24" i="31" s="1"/>
  <c r="CT35" i="22"/>
  <c r="CT35" i="31" s="1"/>
  <c r="CT33" i="22"/>
  <c r="CT33" i="31" s="1"/>
  <c r="CA40" i="22"/>
  <c r="CA40" i="31" s="1"/>
  <c r="DH71" i="22"/>
  <c r="DH71" i="31" s="1"/>
  <c r="DV50" i="22"/>
  <c r="DV50" i="31" s="1"/>
  <c r="DT50" i="22"/>
  <c r="DT50" i="31" s="1"/>
  <c r="CQ56" i="22"/>
  <c r="CQ56" i="31" s="1"/>
  <c r="CC13" i="22"/>
  <c r="CC13" i="31" s="1"/>
  <c r="CP23" i="22"/>
  <c r="CP23" i="31" s="1"/>
  <c r="DJ71" i="22"/>
  <c r="DJ71" i="31" s="1"/>
  <c r="DG29" i="22"/>
  <c r="DG29" i="31" s="1"/>
  <c r="CE53" i="22"/>
  <c r="CE53" i="31" s="1"/>
  <c r="DV30" i="22"/>
  <c r="DV30" i="31" s="1"/>
  <c r="CE25" i="22"/>
  <c r="CE25" i="31" s="1"/>
  <c r="CU21" i="22"/>
  <c r="CU21" i="31" s="1"/>
  <c r="CA53" i="22"/>
  <c r="CA53" i="31" s="1"/>
  <c r="DG70" i="22"/>
  <c r="DG70" i="31" s="1"/>
  <c r="CT62" i="22"/>
  <c r="CT62" i="31" s="1"/>
  <c r="CS15" i="22"/>
  <c r="CS15" i="31" s="1"/>
  <c r="DX52" i="22"/>
  <c r="DX52" i="31" s="1"/>
  <c r="BM60" i="22"/>
  <c r="BM60" i="31" s="1"/>
  <c r="CC57" i="22"/>
  <c r="CC57" i="31" s="1"/>
  <c r="DV71" i="22"/>
  <c r="DV71" i="31" s="1"/>
  <c r="CT79" i="22"/>
  <c r="CT79" i="31" s="1"/>
  <c r="CQ31" i="22"/>
  <c r="CQ31" i="31" s="1"/>
  <c r="BL23" i="22"/>
  <c r="BL23" i="31" s="1"/>
  <c r="DI29" i="22"/>
  <c r="DI29" i="31" s="1"/>
  <c r="DW37" i="22"/>
  <c r="DW37" i="31" s="1"/>
  <c r="DU43" i="22"/>
  <c r="DU43" i="31" s="1"/>
  <c r="DL43" i="31"/>
  <c r="CC50" i="22"/>
  <c r="CC50" i="31" s="1"/>
  <c r="BS50" i="31"/>
  <c r="DG44" i="22"/>
  <c r="DG44" i="31" s="1"/>
  <c r="CW44" i="31"/>
  <c r="CR46" i="22"/>
  <c r="CR46" i="31" s="1"/>
  <c r="CH46" i="31"/>
  <c r="DX54" i="22"/>
  <c r="DX54" i="31" s="1"/>
  <c r="DL54" i="31"/>
  <c r="DH62" i="22"/>
  <c r="DH62" i="31" s="1"/>
  <c r="CW62" i="31"/>
  <c r="CB70" i="22"/>
  <c r="CB70" i="31" s="1"/>
  <c r="BS70" i="31"/>
  <c r="CC62" i="22"/>
  <c r="CC62" i="31" s="1"/>
  <c r="BS62" i="31"/>
  <c r="CB11" i="22"/>
  <c r="CB11" i="31" s="1"/>
  <c r="BS11" i="31"/>
  <c r="CR22" i="22"/>
  <c r="CR22" i="31" s="1"/>
  <c r="CH22" i="31"/>
  <c r="DW49" i="22"/>
  <c r="DW49" i="31" s="1"/>
  <c r="DL49" i="31"/>
  <c r="CP42" i="22"/>
  <c r="CP42" i="31" s="1"/>
  <c r="CH42" i="31"/>
  <c r="DJ40" i="22"/>
  <c r="DJ40" i="31" s="1"/>
  <c r="CW40" i="31"/>
  <c r="DV35" i="22"/>
  <c r="DV35" i="31" s="1"/>
  <c r="DL35" i="31"/>
  <c r="CD32" i="22"/>
  <c r="CD32" i="31" s="1"/>
  <c r="BS32" i="31"/>
  <c r="CA48" i="22"/>
  <c r="CA48" i="31" s="1"/>
  <c r="BS48" i="31"/>
  <c r="CD20" i="22"/>
  <c r="CD20" i="31" s="1"/>
  <c r="BS20" i="31"/>
  <c r="CU72" i="22"/>
  <c r="CU72" i="31" s="1"/>
  <c r="CH72" i="31"/>
  <c r="DH63" i="22"/>
  <c r="DH63" i="31" s="1"/>
  <c r="CW63" i="31"/>
  <c r="DF74" i="22"/>
  <c r="DF74" i="31" s="1"/>
  <c r="CW74" i="31"/>
  <c r="DJ64" i="22"/>
  <c r="DJ64" i="31" s="1"/>
  <c r="CW64" i="31"/>
  <c r="CA23" i="22"/>
  <c r="CA23" i="31" s="1"/>
  <c r="BS23" i="31"/>
  <c r="CD76" i="22"/>
  <c r="CD76" i="31" s="1"/>
  <c r="BS76" i="31"/>
  <c r="CF21" i="22"/>
  <c r="CF21" i="31" s="1"/>
  <c r="BS21" i="31"/>
  <c r="DJ53" i="22"/>
  <c r="DJ53" i="31" s="1"/>
  <c r="CW53" i="31"/>
  <c r="DX36" i="22"/>
  <c r="DX36" i="31" s="1"/>
  <c r="DL36" i="31"/>
  <c r="CP29" i="22"/>
  <c r="CP29" i="31" s="1"/>
  <c r="CH29" i="31"/>
  <c r="CT51" i="22"/>
  <c r="CT51" i="31" s="1"/>
  <c r="CH51" i="31"/>
  <c r="DV45" i="22"/>
  <c r="DV45" i="31" s="1"/>
  <c r="DL45" i="31"/>
  <c r="CT58" i="22"/>
  <c r="CT58" i="31" s="1"/>
  <c r="CH58" i="31"/>
  <c r="CA52" i="22"/>
  <c r="CA52" i="31" s="1"/>
  <c r="BS52" i="31"/>
  <c r="BN49" i="22"/>
  <c r="BN49" i="31" s="1"/>
  <c r="BD49" i="31"/>
  <c r="DG78" i="22"/>
  <c r="DG78" i="31" s="1"/>
  <c r="CW78" i="31"/>
  <c r="CP44" i="22"/>
  <c r="CP44" i="31" s="1"/>
  <c r="CH44" i="31"/>
  <c r="CS14" i="22"/>
  <c r="CS14" i="31" s="1"/>
  <c r="CH14" i="31"/>
  <c r="CR25" i="22"/>
  <c r="CR25" i="31" s="1"/>
  <c r="CH25" i="31"/>
  <c r="CQ68" i="22"/>
  <c r="CQ68" i="31" s="1"/>
  <c r="CH68" i="31"/>
  <c r="BM58" i="22"/>
  <c r="BM58" i="31" s="1"/>
  <c r="BD58" i="31"/>
  <c r="CD43" i="22"/>
  <c r="CD43" i="31" s="1"/>
  <c r="BS43" i="31"/>
  <c r="CD49" i="22"/>
  <c r="CD49" i="31" s="1"/>
  <c r="BS49" i="31"/>
  <c r="CB33" i="22"/>
  <c r="CB33" i="31" s="1"/>
  <c r="BS33" i="31"/>
  <c r="CQ65" i="22"/>
  <c r="CQ65" i="31" s="1"/>
  <c r="CH65" i="31"/>
  <c r="DT56" i="22"/>
  <c r="DT56" i="31" s="1"/>
  <c r="DL56" i="31"/>
  <c r="DG61" i="22"/>
  <c r="DG61" i="31" s="1"/>
  <c r="CW61" i="31"/>
  <c r="CS10" i="22"/>
  <c r="CS10" i="31" s="1"/>
  <c r="CH10" i="31"/>
  <c r="DI25" i="22"/>
  <c r="DI25" i="31" s="1"/>
  <c r="CW25" i="31"/>
  <c r="DU58" i="22"/>
  <c r="DU58" i="31" s="1"/>
  <c r="DL58" i="31"/>
  <c r="BQ70" i="22"/>
  <c r="BQ70" i="31" s="1"/>
  <c r="BD70" i="31"/>
  <c r="BO27" i="22"/>
  <c r="BO27" i="31" s="1"/>
  <c r="BD27" i="31"/>
  <c r="BQ54" i="22"/>
  <c r="BQ54" i="31" s="1"/>
  <c r="BD54" i="31"/>
  <c r="CA28" i="22"/>
  <c r="CA28" i="31" s="1"/>
  <c r="BS28" i="31"/>
  <c r="DI19" i="22"/>
  <c r="DI19" i="31" s="1"/>
  <c r="CW19" i="31"/>
  <c r="CS26" i="22"/>
  <c r="CS26" i="31" s="1"/>
  <c r="CH26" i="31"/>
  <c r="CR48" i="22"/>
  <c r="CR48" i="31" s="1"/>
  <c r="CH48" i="31"/>
  <c r="DX74" i="22"/>
  <c r="DX74" i="31" s="1"/>
  <c r="DL74" i="31"/>
  <c r="DE76" i="22"/>
  <c r="DE76" i="31" s="1"/>
  <c r="CW76" i="31"/>
  <c r="CR64" i="22"/>
  <c r="CR64" i="31" s="1"/>
  <c r="CH64" i="31"/>
  <c r="DV38" i="22"/>
  <c r="DV38" i="31" s="1"/>
  <c r="DL38" i="31"/>
  <c r="CE16" i="22"/>
  <c r="CE16" i="31" s="1"/>
  <c r="BS16" i="31"/>
  <c r="BM53" i="22"/>
  <c r="BM53" i="31" s="1"/>
  <c r="BD53" i="31"/>
  <c r="CF71" i="22"/>
  <c r="CF71" i="31" s="1"/>
  <c r="BS71" i="31"/>
  <c r="CE46" i="22"/>
  <c r="CE46" i="31" s="1"/>
  <c r="BS46" i="31"/>
  <c r="DX76" i="22"/>
  <c r="DX76" i="31" s="1"/>
  <c r="DL76" i="31"/>
  <c r="BN18" i="22"/>
  <c r="BN18" i="31" s="1"/>
  <c r="BD18" i="31"/>
  <c r="CD63" i="22"/>
  <c r="CD63" i="31" s="1"/>
  <c r="BS63" i="31"/>
  <c r="CS56" i="22"/>
  <c r="CS56" i="31" s="1"/>
  <c r="DW77" i="22"/>
  <c r="DW77" i="31" s="1"/>
  <c r="DT48" i="22"/>
  <c r="DT48" i="31" s="1"/>
  <c r="BP77" i="22"/>
  <c r="BP77" i="31" s="1"/>
  <c r="BM36" i="22"/>
  <c r="BM36" i="31" s="1"/>
  <c r="BN45" i="22"/>
  <c r="BN45" i="31" s="1"/>
  <c r="BP50" i="22"/>
  <c r="BP50" i="31" s="1"/>
  <c r="BQ62" i="22"/>
  <c r="BQ62" i="31" s="1"/>
  <c r="BO79" i="22"/>
  <c r="BO79" i="31" s="1"/>
  <c r="BN38" i="22"/>
  <c r="BN38" i="31" s="1"/>
  <c r="BQ38" i="22"/>
  <c r="BQ38" i="31" s="1"/>
  <c r="BN76" i="22"/>
  <c r="BN76" i="31" s="1"/>
  <c r="BP14" i="22"/>
  <c r="BP14" i="31" s="1"/>
  <c r="BL63" i="22"/>
  <c r="BL63" i="31" s="1"/>
  <c r="BN46" i="22"/>
  <c r="BN46" i="31" s="1"/>
  <c r="BO20" i="22"/>
  <c r="BO20" i="31" s="1"/>
  <c r="BO57" i="22"/>
  <c r="BO57" i="31" s="1"/>
  <c r="BP19" i="22"/>
  <c r="BP19" i="31" s="1"/>
  <c r="BO17" i="22"/>
  <c r="BO17" i="31" s="1"/>
  <c r="BP73" i="22"/>
  <c r="BP73" i="31" s="1"/>
  <c r="BO11" i="22"/>
  <c r="BO11" i="31" s="1"/>
  <c r="BL73" i="22"/>
  <c r="BL73" i="31" s="1"/>
  <c r="BL19" i="22"/>
  <c r="BL19" i="31" s="1"/>
  <c r="DX73" i="22"/>
  <c r="DX73" i="31" s="1"/>
  <c r="CR66" i="22"/>
  <c r="CR66" i="31" s="1"/>
  <c r="DE10" i="22"/>
  <c r="DE10" i="31" s="1"/>
  <c r="DX18" i="22"/>
  <c r="DX18" i="31" s="1"/>
  <c r="DH49" i="22"/>
  <c r="DH49" i="31" s="1"/>
  <c r="DX64" i="22"/>
  <c r="DX64" i="31" s="1"/>
  <c r="DI54" i="22"/>
  <c r="DI54" i="31" s="1"/>
  <c r="DF46" i="22"/>
  <c r="DF46" i="31" s="1"/>
  <c r="CD25" i="22"/>
  <c r="CD25" i="31" s="1"/>
  <c r="BN68" i="22"/>
  <c r="BN68" i="31" s="1"/>
  <c r="CC42" i="22"/>
  <c r="CC42" i="31" s="1"/>
  <c r="CQ79" i="22"/>
  <c r="CQ79" i="31" s="1"/>
  <c r="DT62" i="22"/>
  <c r="DT62" i="31" s="1"/>
  <c r="CP13" i="22"/>
  <c r="CP13" i="31" s="1"/>
  <c r="CE12" i="22"/>
  <c r="CE12" i="31" s="1"/>
  <c r="CA42" i="22"/>
  <c r="CA42" i="31" s="1"/>
  <c r="CU50" i="22"/>
  <c r="CU50" i="31" s="1"/>
  <c r="DW17" i="22"/>
  <c r="DW17" i="31" s="1"/>
  <c r="DF71" i="22"/>
  <c r="DF71" i="31" s="1"/>
  <c r="CC18" i="22"/>
  <c r="CC18" i="31" s="1"/>
  <c r="CA36" i="22"/>
  <c r="CA36" i="31" s="1"/>
  <c r="DG20" i="22"/>
  <c r="DG20" i="31" s="1"/>
  <c r="CT31" i="22"/>
  <c r="CT31" i="31" s="1"/>
  <c r="CP17" i="22"/>
  <c r="CP17" i="31" s="1"/>
  <c r="DJ41" i="22"/>
  <c r="DJ41" i="31" s="1"/>
  <c r="CP62" i="22"/>
  <c r="CP62" i="31" s="1"/>
  <c r="DW69" i="22"/>
  <c r="DW69" i="31" s="1"/>
  <c r="CS77" i="22"/>
  <c r="CS77" i="31" s="1"/>
  <c r="CC36" i="22"/>
  <c r="CC36" i="31" s="1"/>
  <c r="CE36" i="22"/>
  <c r="CE36" i="31" s="1"/>
  <c r="CU62" i="22"/>
  <c r="CU62" i="31" s="1"/>
  <c r="DY18" i="22"/>
  <c r="DY18" i="31" s="1"/>
  <c r="DF49" i="22"/>
  <c r="DF49" i="31" s="1"/>
  <c r="DI24" i="22"/>
  <c r="DI24" i="31" s="1"/>
  <c r="DW24" i="22"/>
  <c r="DW24" i="31" s="1"/>
  <c r="DT28" i="22"/>
  <c r="DT28" i="31" s="1"/>
  <c r="DE71" i="22"/>
  <c r="DE71" i="31" s="1"/>
  <c r="CF22" i="22"/>
  <c r="CF22" i="31" s="1"/>
  <c r="CF18" i="22"/>
  <c r="CF18" i="31" s="1"/>
  <c r="CF38" i="22"/>
  <c r="CF38" i="31" s="1"/>
  <c r="DF10" i="22"/>
  <c r="DF10" i="31" s="1"/>
  <c r="CQ52" i="22"/>
  <c r="CQ52" i="31" s="1"/>
  <c r="DX62" i="22"/>
  <c r="DX62" i="31" s="1"/>
  <c r="CU15" i="22"/>
  <c r="CU15" i="31" s="1"/>
  <c r="CQ13" i="22"/>
  <c r="CQ13" i="31" s="1"/>
  <c r="CD38" i="22"/>
  <c r="CD38" i="31" s="1"/>
  <c r="CF44" i="22"/>
  <c r="CF44" i="31" s="1"/>
  <c r="CU23" i="22"/>
  <c r="CU23" i="31" s="1"/>
  <c r="DW26" i="22"/>
  <c r="DW26" i="31" s="1"/>
  <c r="DE56" i="22"/>
  <c r="DE56" i="31" s="1"/>
  <c r="CT46" i="22"/>
  <c r="CT46" i="31" s="1"/>
  <c r="CU35" i="22"/>
  <c r="CU35" i="31" s="1"/>
  <c r="DJ20" i="22"/>
  <c r="DJ20" i="31" s="1"/>
  <c r="BQ65" i="22"/>
  <c r="BQ65" i="31" s="1"/>
  <c r="CT21" i="22"/>
  <c r="CT21" i="31" s="1"/>
  <c r="DG55" i="22"/>
  <c r="DG55" i="31" s="1"/>
  <c r="DE46" i="22"/>
  <c r="DE46" i="31" s="1"/>
  <c r="DT30" i="22"/>
  <c r="DT30" i="31" s="1"/>
  <c r="BP11" i="22"/>
  <c r="BP11" i="31" s="1"/>
  <c r="CF13" i="22"/>
  <c r="CF13" i="31" s="1"/>
  <c r="DH23" i="22"/>
  <c r="DH23" i="31" s="1"/>
  <c r="DW78" i="22"/>
  <c r="DW78" i="31" s="1"/>
  <c r="DY44" i="22"/>
  <c r="DY44" i="31" s="1"/>
  <c r="DV77" i="22"/>
  <c r="DV77" i="31" s="1"/>
  <c r="CQ70" i="22"/>
  <c r="CQ70" i="31" s="1"/>
  <c r="DI44" i="22"/>
  <c r="DI44" i="31" s="1"/>
  <c r="DG30" i="22"/>
  <c r="DG30" i="31" s="1"/>
  <c r="DH30" i="22"/>
  <c r="DH30" i="31" s="1"/>
  <c r="BL16" i="22"/>
  <c r="BL16" i="31" s="1"/>
  <c r="CU79" i="22"/>
  <c r="CU79" i="31" s="1"/>
  <c r="CP77" i="22"/>
  <c r="CP77" i="31" s="1"/>
  <c r="CB62" i="22"/>
  <c r="CB62" i="31" s="1"/>
  <c r="DT21" i="22"/>
  <c r="DT21" i="31" s="1"/>
  <c r="CF66" i="22"/>
  <c r="CF66" i="31" s="1"/>
  <c r="CR60" i="22"/>
  <c r="CR60" i="31" s="1"/>
  <c r="CH60" i="31"/>
  <c r="DI66" i="22"/>
  <c r="DI66" i="31" s="1"/>
  <c r="CW66" i="31"/>
  <c r="CF17" i="22"/>
  <c r="CF17" i="31" s="1"/>
  <c r="BS17" i="31"/>
  <c r="DG54" i="22"/>
  <c r="DG54" i="31" s="1"/>
  <c r="CW54" i="31"/>
  <c r="BM68" i="22"/>
  <c r="BM68" i="31" s="1"/>
  <c r="DW10" i="22"/>
  <c r="DW10" i="31" s="1"/>
  <c r="CU30" i="22"/>
  <c r="CU30" i="31" s="1"/>
  <c r="DV34" i="22"/>
  <c r="DV34" i="31" s="1"/>
  <c r="BM11" i="22"/>
  <c r="BM11" i="31" s="1"/>
  <c r="DJ11" i="22"/>
  <c r="DJ11" i="31" s="1"/>
  <c r="CR59" i="22"/>
  <c r="CR59" i="31" s="1"/>
  <c r="DT69" i="22"/>
  <c r="DT69" i="31" s="1"/>
  <c r="BN30" i="22"/>
  <c r="BN30" i="31" s="1"/>
  <c r="BP12" i="22"/>
  <c r="BP12" i="31" s="1"/>
  <c r="BM63" i="22"/>
  <c r="BM63" i="31" s="1"/>
  <c r="BM50" i="22"/>
  <c r="BM50" i="31" s="1"/>
  <c r="BL75" i="22"/>
  <c r="BL75" i="31" s="1"/>
  <c r="BN63" i="22"/>
  <c r="BN63" i="31" s="1"/>
  <c r="BN48" i="22"/>
  <c r="BN48" i="31" s="1"/>
  <c r="BO56" i="22"/>
  <c r="BO56" i="31" s="1"/>
  <c r="BO28" i="22"/>
  <c r="BO28" i="31" s="1"/>
  <c r="BM25" i="22"/>
  <c r="BM25" i="31" s="1"/>
  <c r="BN11" i="22"/>
  <c r="BN11" i="31" s="1"/>
  <c r="BQ63" i="22"/>
  <c r="BQ63" i="31" s="1"/>
  <c r="BN20" i="22"/>
  <c r="BN20" i="31" s="1"/>
  <c r="BL30" i="22"/>
  <c r="BL30" i="31" s="1"/>
  <c r="BO73" i="22"/>
  <c r="BO73" i="31" s="1"/>
  <c r="BQ50" i="22"/>
  <c r="BQ50" i="31" s="1"/>
  <c r="BP76" i="22"/>
  <c r="BP76" i="31" s="1"/>
  <c r="BM41" i="22"/>
  <c r="BM41" i="31" s="1"/>
  <c r="BO38" i="22"/>
  <c r="BO38" i="31" s="1"/>
  <c r="DU79" i="22"/>
  <c r="DU79" i="31" s="1"/>
  <c r="CP50" i="22"/>
  <c r="CP50" i="31" s="1"/>
  <c r="DI20" i="22"/>
  <c r="DI20" i="31" s="1"/>
  <c r="CQ40" i="22"/>
  <c r="CQ40" i="31" s="1"/>
  <c r="CB67" i="22"/>
  <c r="CB67" i="31" s="1"/>
  <c r="CA17" i="22"/>
  <c r="CA17" i="31" s="1"/>
  <c r="CE42" i="22"/>
  <c r="CE42" i="31" s="1"/>
  <c r="DT24" i="22"/>
  <c r="DT24" i="31" s="1"/>
  <c r="DJ10" i="22"/>
  <c r="DJ10" i="31" s="1"/>
  <c r="DG48" i="22"/>
  <c r="DG48" i="31" s="1"/>
  <c r="DF66" i="22"/>
  <c r="DF66" i="31" s="1"/>
  <c r="DF23" i="22"/>
  <c r="DF23" i="31" s="1"/>
  <c r="DU73" i="22"/>
  <c r="DU73" i="31" s="1"/>
  <c r="DI50" i="22"/>
  <c r="DI50" i="31" s="1"/>
  <c r="CA56" i="22"/>
  <c r="CA56" i="31" s="1"/>
  <c r="CT32" i="22"/>
  <c r="CT32" i="31" s="1"/>
  <c r="DV64" i="22"/>
  <c r="DV64" i="31" s="1"/>
  <c r="DW28" i="22"/>
  <c r="DW28" i="31" s="1"/>
  <c r="BP68" i="22"/>
  <c r="BP68" i="31" s="1"/>
  <c r="CB22" i="22"/>
  <c r="CB22" i="31" s="1"/>
  <c r="CU34" i="22"/>
  <c r="CU34" i="31" s="1"/>
  <c r="DE24" i="22"/>
  <c r="DE24" i="31" s="1"/>
  <c r="DX21" i="22"/>
  <c r="DX21" i="31" s="1"/>
  <c r="DT68" i="22"/>
  <c r="DT68" i="31" s="1"/>
  <c r="CU40" i="22"/>
  <c r="CU40" i="31" s="1"/>
  <c r="CT13" i="22"/>
  <c r="CT13" i="31" s="1"/>
  <c r="DJ34" i="22"/>
  <c r="DJ34" i="31" s="1"/>
  <c r="DU24" i="22"/>
  <c r="DU24" i="31" s="1"/>
  <c r="CD29" i="22"/>
  <c r="CD29" i="31" s="1"/>
  <c r="CB56" i="22"/>
  <c r="CB56" i="31" s="1"/>
  <c r="DF24" i="22"/>
  <c r="DF24" i="31" s="1"/>
  <c r="DW52" i="22"/>
  <c r="DW52" i="31" s="1"/>
  <c r="DY17" i="22"/>
  <c r="DY17" i="31" s="1"/>
  <c r="DE31" i="22"/>
  <c r="DE31" i="31" s="1"/>
  <c r="CQ15" i="22"/>
  <c r="CQ15" i="31" s="1"/>
  <c r="CT77" i="22"/>
  <c r="CT77" i="31" s="1"/>
  <c r="DJ46" i="22"/>
  <c r="DJ46" i="31" s="1"/>
  <c r="DI55" i="22"/>
  <c r="DI55" i="31" s="1"/>
  <c r="BQ68" i="22"/>
  <c r="BQ68" i="31" s="1"/>
  <c r="BM62" i="22"/>
  <c r="BM62" i="31" s="1"/>
  <c r="DT18" i="22"/>
  <c r="DT18" i="31" s="1"/>
  <c r="DY53" i="22"/>
  <c r="DY53" i="31" s="1"/>
  <c r="CA13" i="22"/>
  <c r="CA13" i="31" s="1"/>
  <c r="CD56" i="22"/>
  <c r="CD56" i="31" s="1"/>
  <c r="DV13" i="22"/>
  <c r="DV13" i="31" s="1"/>
  <c r="CB24" i="22"/>
  <c r="CB24" i="31" s="1"/>
  <c r="CB66" i="22"/>
  <c r="CB66" i="31" s="1"/>
  <c r="CF56" i="22"/>
  <c r="CF56" i="31" s="1"/>
  <c r="CC38" i="22"/>
  <c r="CC38" i="31" s="1"/>
  <c r="CC19" i="22"/>
  <c r="CC19" i="31" s="1"/>
  <c r="CS54" i="22"/>
  <c r="CS54" i="31" s="1"/>
  <c r="DT79" i="22"/>
  <c r="DT79" i="31" s="1"/>
  <c r="CT56" i="22"/>
  <c r="CT56" i="31" s="1"/>
  <c r="DU30" i="22"/>
  <c r="DU30" i="31" s="1"/>
  <c r="DH70" i="22"/>
  <c r="DH70" i="31" s="1"/>
  <c r="DY69" i="22"/>
  <c r="DY69" i="31" s="1"/>
  <c r="DX75" i="22"/>
  <c r="DX75" i="31" s="1"/>
  <c r="BL21" i="22"/>
  <c r="BL21" i="31" s="1"/>
  <c r="DF60" i="22"/>
  <c r="DF60" i="31" s="1"/>
  <c r="DW71" i="22"/>
  <c r="DW71" i="31" s="1"/>
  <c r="DI43" i="22"/>
  <c r="DI43" i="31" s="1"/>
  <c r="DI28" i="22"/>
  <c r="DI28" i="31" s="1"/>
  <c r="DU44" i="22"/>
  <c r="DU44" i="31" s="1"/>
  <c r="BM23" i="22"/>
  <c r="BM23" i="31" s="1"/>
  <c r="CR15" i="22"/>
  <c r="CR15" i="31" s="1"/>
  <c r="BP15" i="22"/>
  <c r="BP15" i="31" s="1"/>
  <c r="CA19" i="22"/>
  <c r="CA19" i="31" s="1"/>
  <c r="DU78" i="22"/>
  <c r="DU78" i="31" s="1"/>
  <c r="CU52" i="22"/>
  <c r="CU52" i="31" s="1"/>
  <c r="DH59" i="22"/>
  <c r="DH59" i="31" s="1"/>
  <c r="CS31" i="22"/>
  <c r="CS31" i="31" s="1"/>
  <c r="CQ46" i="22"/>
  <c r="CQ46" i="31" s="1"/>
  <c r="CR54" i="22"/>
  <c r="CR54" i="31" s="1"/>
  <c r="CA38" i="22"/>
  <c r="CA38" i="31" s="1"/>
  <c r="BN62" i="22"/>
  <c r="BN62" i="31" s="1"/>
  <c r="CP49" i="22"/>
  <c r="CP49" i="31" s="1"/>
  <c r="DV60" i="22"/>
  <c r="DV60" i="31" s="1"/>
  <c r="DT60" i="22"/>
  <c r="DT60" i="31" s="1"/>
  <c r="DW60" i="22"/>
  <c r="DW60" i="31" s="1"/>
  <c r="DY60" i="22"/>
  <c r="DY60" i="31" s="1"/>
  <c r="DU60" i="22"/>
  <c r="DU60" i="31" s="1"/>
  <c r="DX60" i="22"/>
  <c r="DX60" i="31" s="1"/>
  <c r="CP57" i="22"/>
  <c r="CP57" i="31" s="1"/>
  <c r="CR57" i="22"/>
  <c r="CR57" i="31" s="1"/>
  <c r="CQ57" i="22"/>
  <c r="CQ57" i="31" s="1"/>
  <c r="CS57" i="22"/>
  <c r="CS57" i="31" s="1"/>
  <c r="CU57" i="22"/>
  <c r="CU57" i="31" s="1"/>
  <c r="CT57" i="22"/>
  <c r="CT57" i="31" s="1"/>
  <c r="CR63" i="22"/>
  <c r="CR63" i="31" s="1"/>
  <c r="CT63" i="22"/>
  <c r="CT63" i="31" s="1"/>
  <c r="CQ63" i="22"/>
  <c r="CQ63" i="31" s="1"/>
  <c r="CP63" i="22"/>
  <c r="CP63" i="31" s="1"/>
  <c r="CS63" i="22"/>
  <c r="CS63" i="31" s="1"/>
  <c r="CU63" i="22"/>
  <c r="CU63" i="31" s="1"/>
  <c r="DE42" i="22"/>
  <c r="DE42" i="31" s="1"/>
  <c r="DI42" i="22"/>
  <c r="DI42" i="31" s="1"/>
  <c r="DG42" i="22"/>
  <c r="DG42" i="31" s="1"/>
  <c r="DF42" i="22"/>
  <c r="DF42" i="31" s="1"/>
  <c r="DJ42" i="22"/>
  <c r="DJ42" i="31" s="1"/>
  <c r="DT40" i="22"/>
  <c r="DT40" i="31" s="1"/>
  <c r="DY40" i="22"/>
  <c r="DY40" i="31" s="1"/>
  <c r="DX40" i="22"/>
  <c r="DX40" i="31" s="1"/>
  <c r="DW40" i="22"/>
  <c r="DW40" i="31" s="1"/>
  <c r="DF39" i="22"/>
  <c r="DF39" i="31" s="1"/>
  <c r="DI39" i="22"/>
  <c r="DI39" i="31" s="1"/>
  <c r="CP12" i="22"/>
  <c r="CP12" i="31" s="1"/>
  <c r="CR12" i="22"/>
  <c r="CR12" i="31" s="1"/>
  <c r="CQ12" i="22"/>
  <c r="CQ12" i="31" s="1"/>
  <c r="CS12" i="22"/>
  <c r="CS12" i="31" s="1"/>
  <c r="CT12" i="22"/>
  <c r="CT12" i="31" s="1"/>
  <c r="CB69" i="22"/>
  <c r="CB69" i="31" s="1"/>
  <c r="CE69" i="22"/>
  <c r="CE69" i="31" s="1"/>
  <c r="CF69" i="22"/>
  <c r="CF69" i="31" s="1"/>
  <c r="CA69" i="22"/>
  <c r="CA69" i="31" s="1"/>
  <c r="CC69" i="22"/>
  <c r="CC69" i="31" s="1"/>
  <c r="BL72" i="22"/>
  <c r="BL72" i="31" s="1"/>
  <c r="BQ72" i="22"/>
  <c r="BQ72" i="31" s="1"/>
  <c r="BN72" i="22"/>
  <c r="BN72" i="31" s="1"/>
  <c r="CA79" i="22"/>
  <c r="CA79" i="31" s="1"/>
  <c r="CE79" i="22"/>
  <c r="CE79" i="31" s="1"/>
  <c r="CD79" i="22"/>
  <c r="CD79" i="31" s="1"/>
  <c r="CC79" i="22"/>
  <c r="CC79" i="31" s="1"/>
  <c r="CB79" i="22"/>
  <c r="CB79" i="31" s="1"/>
  <c r="BO31" i="22"/>
  <c r="BO31" i="31" s="1"/>
  <c r="BP31" i="22"/>
  <c r="BP31" i="31" s="1"/>
  <c r="BM31" i="22"/>
  <c r="BM31" i="31" s="1"/>
  <c r="BQ31" i="22"/>
  <c r="BQ31" i="31" s="1"/>
  <c r="BN31" i="22"/>
  <c r="BN31" i="31" s="1"/>
  <c r="BL31" i="22"/>
  <c r="BL31" i="31" s="1"/>
  <c r="DI51" i="22"/>
  <c r="DI51" i="31" s="1"/>
  <c r="DF51" i="22"/>
  <c r="DF51" i="31" s="1"/>
  <c r="DH51" i="22"/>
  <c r="DH51" i="31" s="1"/>
  <c r="DE51" i="22"/>
  <c r="DE51" i="31" s="1"/>
  <c r="BS80" i="22"/>
  <c r="BS81" i="31" s="1"/>
  <c r="BZ80" i="22"/>
  <c r="DH73" i="22"/>
  <c r="DH73" i="31" s="1"/>
  <c r="DI73" i="22"/>
  <c r="DI73" i="31" s="1"/>
  <c r="DJ73" i="22"/>
  <c r="DJ73" i="31" s="1"/>
  <c r="DE73" i="22"/>
  <c r="DE73" i="31" s="1"/>
  <c r="DG73" i="22"/>
  <c r="DG73" i="31" s="1"/>
  <c r="DF73" i="22"/>
  <c r="DF73" i="31" s="1"/>
  <c r="DJ67" i="22"/>
  <c r="DJ67" i="31" s="1"/>
  <c r="DG67" i="22"/>
  <c r="DG67" i="31" s="1"/>
  <c r="DI67" i="22"/>
  <c r="DI67" i="31" s="1"/>
  <c r="DE67" i="22"/>
  <c r="DE67" i="31" s="1"/>
  <c r="DF67" i="22"/>
  <c r="DF67" i="31" s="1"/>
  <c r="DH18" i="22"/>
  <c r="DH18" i="31" s="1"/>
  <c r="DJ18" i="22"/>
  <c r="DJ18" i="31" s="1"/>
  <c r="DI18" i="22"/>
  <c r="DI18" i="31" s="1"/>
  <c r="DE18" i="22"/>
  <c r="DE18" i="31" s="1"/>
  <c r="CU74" i="22"/>
  <c r="CU74" i="31" s="1"/>
  <c r="CQ74" i="22"/>
  <c r="CQ74" i="31" s="1"/>
  <c r="CR74" i="22"/>
  <c r="CR74" i="31" s="1"/>
  <c r="CT74" i="22"/>
  <c r="CT74" i="31" s="1"/>
  <c r="CR76" i="22"/>
  <c r="CR76" i="31" s="1"/>
  <c r="CU76" i="22"/>
  <c r="CU76" i="31" s="1"/>
  <c r="CQ76" i="22"/>
  <c r="CQ76" i="31" s="1"/>
  <c r="CS76" i="22"/>
  <c r="CS76" i="31" s="1"/>
  <c r="CT76" i="22"/>
  <c r="CT76" i="31" s="1"/>
  <c r="DJ69" i="22"/>
  <c r="DJ69" i="31" s="1"/>
  <c r="DH69" i="22"/>
  <c r="DH69" i="31" s="1"/>
  <c r="DE69" i="22"/>
  <c r="DE69" i="31" s="1"/>
  <c r="DG69" i="22"/>
  <c r="DG69" i="31" s="1"/>
  <c r="DF69" i="22"/>
  <c r="DF69" i="31" s="1"/>
  <c r="DI69" i="22"/>
  <c r="DI69" i="31" s="1"/>
  <c r="CA35" i="22"/>
  <c r="CA35" i="31" s="1"/>
  <c r="CC35" i="22"/>
  <c r="CC35" i="31" s="1"/>
  <c r="CB35" i="22"/>
  <c r="CB35" i="31" s="1"/>
  <c r="CE35" i="22"/>
  <c r="CE35" i="31" s="1"/>
  <c r="CD35" i="22"/>
  <c r="CD35" i="31" s="1"/>
  <c r="CF35" i="22"/>
  <c r="CF35" i="31" s="1"/>
  <c r="BO66" i="22"/>
  <c r="BO66" i="31" s="1"/>
  <c r="BL66" i="22"/>
  <c r="BL66" i="31" s="1"/>
  <c r="BN66" i="22"/>
  <c r="BN66" i="31" s="1"/>
  <c r="BQ66" i="22"/>
  <c r="BQ66" i="31" s="1"/>
  <c r="BP64" i="22"/>
  <c r="BP64" i="31" s="1"/>
  <c r="BO64" i="22"/>
  <c r="BO64" i="31" s="1"/>
  <c r="BL64" i="22"/>
  <c r="BL64" i="31" s="1"/>
  <c r="BQ64" i="22"/>
  <c r="BQ64" i="31" s="1"/>
  <c r="BO46" i="22"/>
  <c r="BO46" i="31" s="1"/>
  <c r="BM46" i="22"/>
  <c r="BM46" i="31" s="1"/>
  <c r="BL46" i="22"/>
  <c r="BL46" i="31" s="1"/>
  <c r="BQ46" i="22"/>
  <c r="BQ46" i="31" s="1"/>
  <c r="BO55" i="22"/>
  <c r="BO55" i="31" s="1"/>
  <c r="BQ55" i="22"/>
  <c r="BQ55" i="31" s="1"/>
  <c r="BN55" i="22"/>
  <c r="BN55" i="31" s="1"/>
  <c r="BL55" i="22"/>
  <c r="BL55" i="31" s="1"/>
  <c r="CC55" i="22"/>
  <c r="CC55" i="31" s="1"/>
  <c r="CA55" i="22"/>
  <c r="CA55" i="31" s="1"/>
  <c r="DX19" i="22"/>
  <c r="DX19" i="31" s="1"/>
  <c r="DV19" i="22"/>
  <c r="DV19" i="31" s="1"/>
  <c r="DY19" i="22"/>
  <c r="DY19" i="31" s="1"/>
  <c r="DW19" i="22"/>
  <c r="DW19" i="31" s="1"/>
  <c r="DT19" i="22"/>
  <c r="DT19" i="31" s="1"/>
  <c r="DF26" i="22"/>
  <c r="DF26" i="31" s="1"/>
  <c r="DH26" i="22"/>
  <c r="DH26" i="31" s="1"/>
  <c r="DJ26" i="22"/>
  <c r="DJ26" i="31" s="1"/>
  <c r="DE26" i="22"/>
  <c r="DE26" i="31" s="1"/>
  <c r="DG26" i="22"/>
  <c r="DG26" i="31" s="1"/>
  <c r="DI26" i="22"/>
  <c r="DI26" i="31" s="1"/>
  <c r="DX42" i="22"/>
  <c r="DX42" i="31" s="1"/>
  <c r="DY42" i="22"/>
  <c r="DY42" i="31" s="1"/>
  <c r="DW42" i="22"/>
  <c r="DW42" i="31" s="1"/>
  <c r="DU42" i="22"/>
  <c r="DU42" i="31" s="1"/>
  <c r="DV42" i="22"/>
  <c r="DV42" i="31" s="1"/>
  <c r="DJ32" i="22"/>
  <c r="DJ32" i="31" s="1"/>
  <c r="DF32" i="22"/>
  <c r="DF32" i="31" s="1"/>
  <c r="DG32" i="22"/>
  <c r="DG32" i="31" s="1"/>
  <c r="DI32" i="22"/>
  <c r="DI32" i="31" s="1"/>
  <c r="DE32" i="22"/>
  <c r="DE32" i="31" s="1"/>
  <c r="DH32" i="22"/>
  <c r="DH32" i="31" s="1"/>
  <c r="DE38" i="22"/>
  <c r="DE38" i="31" s="1"/>
  <c r="DJ38" i="22"/>
  <c r="DJ38" i="31" s="1"/>
  <c r="DG38" i="22"/>
  <c r="DG38" i="31" s="1"/>
  <c r="DI38" i="22"/>
  <c r="DI38" i="31" s="1"/>
  <c r="CA72" i="22"/>
  <c r="CA72" i="31" s="1"/>
  <c r="CF72" i="22"/>
  <c r="CF72" i="31" s="1"/>
  <c r="CE72" i="22"/>
  <c r="CE72" i="31" s="1"/>
  <c r="CB72" i="22"/>
  <c r="CB72" i="31" s="1"/>
  <c r="CC72" i="22"/>
  <c r="CC72" i="31" s="1"/>
  <c r="CD72" i="22"/>
  <c r="CD72" i="31" s="1"/>
  <c r="CD31" i="22"/>
  <c r="CD31" i="31" s="1"/>
  <c r="CC31" i="22"/>
  <c r="CC31" i="31" s="1"/>
  <c r="CA31" i="22"/>
  <c r="CA31" i="31" s="1"/>
  <c r="CE31" i="22"/>
  <c r="CE31" i="31" s="1"/>
  <c r="CR78" i="22"/>
  <c r="CR78" i="31" s="1"/>
  <c r="CU78" i="22"/>
  <c r="CU78" i="31" s="1"/>
  <c r="CS78" i="22"/>
  <c r="CS78" i="31" s="1"/>
  <c r="CT78" i="22"/>
  <c r="CT78" i="31" s="1"/>
  <c r="CQ78" i="22"/>
  <c r="CQ78" i="31" s="1"/>
  <c r="CP78" i="22"/>
  <c r="CP78" i="31" s="1"/>
  <c r="DT57" i="22"/>
  <c r="DT57" i="31" s="1"/>
  <c r="DW57" i="22"/>
  <c r="DW57" i="31" s="1"/>
  <c r="DV57" i="22"/>
  <c r="DV57" i="31" s="1"/>
  <c r="DX57" i="22"/>
  <c r="DX57" i="31" s="1"/>
  <c r="DY57" i="22"/>
  <c r="DY57" i="31" s="1"/>
  <c r="DU57" i="22"/>
  <c r="DU57" i="31" s="1"/>
  <c r="DX63" i="22"/>
  <c r="DX63" i="31" s="1"/>
  <c r="DU63" i="22"/>
  <c r="DU63" i="31" s="1"/>
  <c r="DV63" i="22"/>
  <c r="DV63" i="31" s="1"/>
  <c r="DY63" i="22"/>
  <c r="DY63" i="31" s="1"/>
  <c r="DT63" i="22"/>
  <c r="DT63" i="31" s="1"/>
  <c r="DW63" i="22"/>
  <c r="DW63" i="31" s="1"/>
  <c r="DF13" i="22"/>
  <c r="DF13" i="31" s="1"/>
  <c r="DH13" i="22"/>
  <c r="DH13" i="31" s="1"/>
  <c r="DI13" i="22"/>
  <c r="DI13" i="31" s="1"/>
  <c r="DG13" i="22"/>
  <c r="DG13" i="31" s="1"/>
  <c r="DE13" i="22"/>
  <c r="DE13" i="31" s="1"/>
  <c r="DW32" i="22"/>
  <c r="DW32" i="31" s="1"/>
  <c r="DV32" i="22"/>
  <c r="DV32" i="31" s="1"/>
  <c r="DY32" i="22"/>
  <c r="DY32" i="31" s="1"/>
  <c r="DT32" i="22"/>
  <c r="DT32" i="31" s="1"/>
  <c r="DU32" i="22"/>
  <c r="DU32" i="31" s="1"/>
  <c r="BM24" i="22"/>
  <c r="BM24" i="31" s="1"/>
  <c r="BP24" i="22"/>
  <c r="BP24" i="31" s="1"/>
  <c r="BQ24" i="22"/>
  <c r="BQ24" i="31" s="1"/>
  <c r="BN24" i="22"/>
  <c r="BN24" i="31" s="1"/>
  <c r="BL24" i="22"/>
  <c r="BL24" i="31" s="1"/>
  <c r="BO24" i="22"/>
  <c r="BO24" i="31" s="1"/>
  <c r="BP57" i="22"/>
  <c r="BP57" i="31" s="1"/>
  <c r="BQ57" i="22"/>
  <c r="BQ57" i="31" s="1"/>
  <c r="BL57" i="22"/>
  <c r="BL57" i="31" s="1"/>
  <c r="BN57" i="22"/>
  <c r="BN57" i="31" s="1"/>
  <c r="BQ33" i="22"/>
  <c r="BQ33" i="31" s="1"/>
  <c r="BL33" i="22"/>
  <c r="BL33" i="31" s="1"/>
  <c r="BM33" i="22"/>
  <c r="BM33" i="31" s="1"/>
  <c r="BP33" i="22"/>
  <c r="BP33" i="31" s="1"/>
  <c r="BN33" i="22"/>
  <c r="BN33" i="31" s="1"/>
  <c r="DV72" i="22"/>
  <c r="DV72" i="31" s="1"/>
  <c r="DX72" i="22"/>
  <c r="DX72" i="31" s="1"/>
  <c r="DY72" i="22"/>
  <c r="DY72" i="31" s="1"/>
  <c r="DW72" i="22"/>
  <c r="DW72" i="31" s="1"/>
  <c r="DT72" i="22"/>
  <c r="DT72" i="31" s="1"/>
  <c r="DU72" i="22"/>
  <c r="DU72" i="31" s="1"/>
  <c r="DI56" i="22"/>
  <c r="DI56" i="31" s="1"/>
  <c r="DG56" i="22"/>
  <c r="DG56" i="31" s="1"/>
  <c r="DJ56" i="22"/>
  <c r="DJ56" i="31" s="1"/>
  <c r="DH56" i="22"/>
  <c r="DH56" i="31" s="1"/>
  <c r="DF56" i="22"/>
  <c r="DF56" i="31" s="1"/>
  <c r="CQ61" i="22"/>
  <c r="CQ61" i="31" s="1"/>
  <c r="CR61" i="22"/>
  <c r="CR61" i="31" s="1"/>
  <c r="CS61" i="22"/>
  <c r="CS61" i="31" s="1"/>
  <c r="CT61" i="22"/>
  <c r="CT61" i="31" s="1"/>
  <c r="CP61" i="22"/>
  <c r="CP61" i="31" s="1"/>
  <c r="CU61" i="22"/>
  <c r="CU61" i="31" s="1"/>
  <c r="DW66" i="22"/>
  <c r="DW66" i="31" s="1"/>
  <c r="DX66" i="22"/>
  <c r="DX66" i="31" s="1"/>
  <c r="DT66" i="22"/>
  <c r="DT66" i="31" s="1"/>
  <c r="DU66" i="22"/>
  <c r="DU66" i="31" s="1"/>
  <c r="DY15" i="22"/>
  <c r="DY15" i="31" s="1"/>
  <c r="DU15" i="22"/>
  <c r="DU15" i="31" s="1"/>
  <c r="DT15" i="22"/>
  <c r="DT15" i="31" s="1"/>
  <c r="DW15" i="22"/>
  <c r="DW15" i="31" s="1"/>
  <c r="CB15" i="22"/>
  <c r="CB15" i="31" s="1"/>
  <c r="CD15" i="22"/>
  <c r="CD15" i="31" s="1"/>
  <c r="CC15" i="22"/>
  <c r="CC15" i="31" s="1"/>
  <c r="CA15" i="22"/>
  <c r="CA15" i="31" s="1"/>
  <c r="CE15" i="22"/>
  <c r="CE15" i="31" s="1"/>
  <c r="BM42" i="22"/>
  <c r="BM42" i="31" s="1"/>
  <c r="BL42" i="22"/>
  <c r="BL42" i="31" s="1"/>
  <c r="BO42" i="22"/>
  <c r="BO42" i="31" s="1"/>
  <c r="BP42" i="22"/>
  <c r="BP42" i="31" s="1"/>
  <c r="BQ42" i="22"/>
  <c r="BQ42" i="31" s="1"/>
  <c r="BM67" i="22"/>
  <c r="BM67" i="31" s="1"/>
  <c r="BL67" i="22"/>
  <c r="BL67" i="31" s="1"/>
  <c r="BQ67" i="22"/>
  <c r="BQ67" i="31" s="1"/>
  <c r="BP67" i="22"/>
  <c r="BP67" i="31" s="1"/>
  <c r="BN67" i="22"/>
  <c r="BN67" i="31" s="1"/>
  <c r="BO67" i="22"/>
  <c r="BO67" i="31" s="1"/>
  <c r="BL51" i="22"/>
  <c r="BL51" i="31" s="1"/>
  <c r="BO51" i="22"/>
  <c r="BO51" i="31" s="1"/>
  <c r="BN51" i="22"/>
  <c r="BN51" i="31" s="1"/>
  <c r="BQ51" i="22"/>
  <c r="BQ51" i="31" s="1"/>
  <c r="DH21" i="22"/>
  <c r="DH21" i="31" s="1"/>
  <c r="DF21" i="22"/>
  <c r="DF21" i="31" s="1"/>
  <c r="DE21" i="22"/>
  <c r="DE21" i="31" s="1"/>
  <c r="DG21" i="22"/>
  <c r="DG21" i="31" s="1"/>
  <c r="DJ21" i="22"/>
  <c r="DJ21" i="31" s="1"/>
  <c r="DF31" i="22"/>
  <c r="DF31" i="31" s="1"/>
  <c r="DJ31" i="22"/>
  <c r="DJ31" i="31" s="1"/>
  <c r="DG31" i="22"/>
  <c r="DG31" i="31" s="1"/>
  <c r="DG41" i="22"/>
  <c r="DG41" i="31" s="1"/>
  <c r="DE41" i="22"/>
  <c r="DE41" i="31" s="1"/>
  <c r="DF41" i="22"/>
  <c r="DF41" i="31" s="1"/>
  <c r="DI41" i="22"/>
  <c r="DI41" i="31" s="1"/>
  <c r="DH41" i="22"/>
  <c r="DH41" i="31" s="1"/>
  <c r="DT51" i="22"/>
  <c r="DT51" i="31" s="1"/>
  <c r="DW51" i="22"/>
  <c r="DW51" i="31" s="1"/>
  <c r="DY51" i="22"/>
  <c r="DY51" i="31" s="1"/>
  <c r="DU51" i="22"/>
  <c r="DU51" i="31" s="1"/>
  <c r="CU43" i="22"/>
  <c r="CU43" i="31" s="1"/>
  <c r="CR43" i="22"/>
  <c r="CR43" i="31" s="1"/>
  <c r="CP43" i="22"/>
  <c r="CP43" i="31" s="1"/>
  <c r="CQ43" i="22"/>
  <c r="CQ43" i="31" s="1"/>
  <c r="DH68" i="22"/>
  <c r="DH68" i="31" s="1"/>
  <c r="DI68" i="22"/>
  <c r="DI68" i="31" s="1"/>
  <c r="DJ68" i="22"/>
  <c r="DJ68" i="31" s="1"/>
  <c r="DF68" i="22"/>
  <c r="DF68" i="31" s="1"/>
  <c r="DE68" i="22"/>
  <c r="DE68" i="31" s="1"/>
  <c r="DG68" i="22"/>
  <c r="DG68" i="31" s="1"/>
  <c r="CA60" i="22"/>
  <c r="CA60" i="31" s="1"/>
  <c r="CB60" i="22"/>
  <c r="CB60" i="31" s="1"/>
  <c r="CD60" i="22"/>
  <c r="CD60" i="31" s="1"/>
  <c r="CC60" i="22"/>
  <c r="CC60" i="31" s="1"/>
  <c r="BN39" i="22"/>
  <c r="BN39" i="31" s="1"/>
  <c r="BM39" i="22"/>
  <c r="BM39" i="31" s="1"/>
  <c r="BP39" i="22"/>
  <c r="BP39" i="31" s="1"/>
  <c r="BO39" i="22"/>
  <c r="BO39" i="31" s="1"/>
  <c r="BQ39" i="22"/>
  <c r="BQ39" i="31" s="1"/>
  <c r="BM78" i="22"/>
  <c r="BM78" i="31" s="1"/>
  <c r="BQ78" i="22"/>
  <c r="BQ78" i="31" s="1"/>
  <c r="BP78" i="22"/>
  <c r="BP78" i="31" s="1"/>
  <c r="BO78" i="22"/>
  <c r="BO78" i="31" s="1"/>
  <c r="BN78" i="22"/>
  <c r="BN78" i="31" s="1"/>
  <c r="BL78" i="22"/>
  <c r="BL78" i="31" s="1"/>
  <c r="BP59" i="22"/>
  <c r="BP59" i="31" s="1"/>
  <c r="BN59" i="22"/>
  <c r="BN59" i="31" s="1"/>
  <c r="BO59" i="22"/>
  <c r="BO59" i="31" s="1"/>
  <c r="BL59" i="22"/>
  <c r="BL59" i="31" s="1"/>
  <c r="BM59" i="22"/>
  <c r="BM59" i="31" s="1"/>
  <c r="DV40" i="22"/>
  <c r="DV40" i="31" s="1"/>
  <c r="BM72" i="22"/>
  <c r="BM72" i="31" s="1"/>
  <c r="DG39" i="22"/>
  <c r="DG39" i="31" s="1"/>
  <c r="DJ51" i="22"/>
  <c r="DJ51" i="31" s="1"/>
  <c r="CU12" i="22"/>
  <c r="CU12" i="31" s="1"/>
  <c r="BO72" i="22"/>
  <c r="BO72" i="31" s="1"/>
  <c r="BM66" i="22"/>
  <c r="BM66" i="31" s="1"/>
  <c r="DH39" i="22"/>
  <c r="DH39" i="31" s="1"/>
  <c r="CF15" i="22"/>
  <c r="CF15" i="31" s="1"/>
  <c r="DJ23" i="22"/>
  <c r="DJ23" i="31" s="1"/>
  <c r="CS43" i="22"/>
  <c r="CS43" i="31" s="1"/>
  <c r="DU40" i="22"/>
  <c r="DU40" i="31" s="1"/>
  <c r="BP13" i="22"/>
  <c r="BP13" i="31" s="1"/>
  <c r="BN13" i="22"/>
  <c r="BN13" i="31" s="1"/>
  <c r="BL13" i="22"/>
  <c r="BL13" i="31" s="1"/>
  <c r="BO13" i="22"/>
  <c r="BO13" i="31" s="1"/>
  <c r="BM13" i="22"/>
  <c r="BM13" i="31" s="1"/>
  <c r="BQ13" i="22"/>
  <c r="BQ13" i="31" s="1"/>
  <c r="CT73" i="22"/>
  <c r="CT73" i="31" s="1"/>
  <c r="CS73" i="22"/>
  <c r="CS73" i="31" s="1"/>
  <c r="CR73" i="22"/>
  <c r="CR73" i="31" s="1"/>
  <c r="CP73" i="22"/>
  <c r="CP73" i="31" s="1"/>
  <c r="CQ73" i="22"/>
  <c r="CQ73" i="31" s="1"/>
  <c r="CU73" i="22"/>
  <c r="CU73" i="31" s="1"/>
  <c r="CU67" i="22"/>
  <c r="CU67" i="31" s="1"/>
  <c r="CT67" i="22"/>
  <c r="CT67" i="31" s="1"/>
  <c r="CR67" i="22"/>
  <c r="CR67" i="31" s="1"/>
  <c r="CQ67" i="22"/>
  <c r="CQ67" i="31" s="1"/>
  <c r="CS67" i="22"/>
  <c r="CS67" i="31" s="1"/>
  <c r="CP67" i="22"/>
  <c r="CP67" i="31" s="1"/>
  <c r="CS18" i="22"/>
  <c r="CS18" i="31" s="1"/>
  <c r="CU18" i="22"/>
  <c r="CU18" i="31" s="1"/>
  <c r="CQ18" i="22"/>
  <c r="CQ18" i="31" s="1"/>
  <c r="CP18" i="22"/>
  <c r="CP18" i="31" s="1"/>
  <c r="CT18" i="22"/>
  <c r="CT18" i="31" s="1"/>
  <c r="DX10" i="22"/>
  <c r="DX10" i="31" s="1"/>
  <c r="DT10" i="22"/>
  <c r="DT10" i="31" s="1"/>
  <c r="DV10" i="22"/>
  <c r="DV10" i="31" s="1"/>
  <c r="DU10" i="22"/>
  <c r="DU10" i="31" s="1"/>
  <c r="DY10" i="22"/>
  <c r="DY10" i="31" s="1"/>
  <c r="CQ39" i="22"/>
  <c r="CQ39" i="31" s="1"/>
  <c r="CS39" i="22"/>
  <c r="CS39" i="31" s="1"/>
  <c r="CP39" i="22"/>
  <c r="CP39" i="31" s="1"/>
  <c r="CT39" i="22"/>
  <c r="CT39" i="31" s="1"/>
  <c r="CU39" i="22"/>
  <c r="CU39" i="31" s="1"/>
  <c r="CR39" i="22"/>
  <c r="CR39" i="31" s="1"/>
  <c r="DE35" i="22"/>
  <c r="DE35" i="31" s="1"/>
  <c r="DF35" i="22"/>
  <c r="DF35" i="31" s="1"/>
  <c r="DH35" i="22"/>
  <c r="DH35" i="31" s="1"/>
  <c r="DG35" i="22"/>
  <c r="DG35" i="31" s="1"/>
  <c r="DI35" i="22"/>
  <c r="DI35" i="31" s="1"/>
  <c r="CB73" i="22"/>
  <c r="CB73" i="31" s="1"/>
  <c r="CA73" i="22"/>
  <c r="CA73" i="31" s="1"/>
  <c r="CD73" i="22"/>
  <c r="CD73" i="31" s="1"/>
  <c r="CC73" i="22"/>
  <c r="CC73" i="31" s="1"/>
  <c r="CE73" i="22"/>
  <c r="CE73" i="31" s="1"/>
  <c r="BQ32" i="22"/>
  <c r="BQ32" i="31" s="1"/>
  <c r="BO32" i="22"/>
  <c r="BO32" i="31" s="1"/>
  <c r="BP32" i="22"/>
  <c r="BP32" i="31" s="1"/>
  <c r="BL32" i="22"/>
  <c r="BL32" i="31" s="1"/>
  <c r="BM32" i="22"/>
  <c r="BM32" i="31" s="1"/>
  <c r="CB26" i="22"/>
  <c r="CB26" i="31" s="1"/>
  <c r="CC26" i="22"/>
  <c r="CC26" i="31" s="1"/>
  <c r="CD26" i="22"/>
  <c r="CD26" i="31" s="1"/>
  <c r="CA41" i="22"/>
  <c r="CA41" i="31" s="1"/>
  <c r="CF41" i="22"/>
  <c r="CF41" i="31" s="1"/>
  <c r="CB41" i="22"/>
  <c r="CB41" i="31" s="1"/>
  <c r="CD41" i="22"/>
  <c r="CD41" i="31" s="1"/>
  <c r="CP36" i="22"/>
  <c r="CP36" i="31" s="1"/>
  <c r="CT36" i="22"/>
  <c r="CT36" i="31" s="1"/>
  <c r="CQ36" i="22"/>
  <c r="CQ36" i="31" s="1"/>
  <c r="CR36" i="22"/>
  <c r="CR36" i="31" s="1"/>
  <c r="CS36" i="22"/>
  <c r="CS36" i="31" s="1"/>
  <c r="BM43" i="22"/>
  <c r="BM43" i="31" s="1"/>
  <c r="BO43" i="22"/>
  <c r="BO43" i="31" s="1"/>
  <c r="BP43" i="22"/>
  <c r="BP43" i="31" s="1"/>
  <c r="BQ43" i="22"/>
  <c r="BQ43" i="31" s="1"/>
  <c r="BN43" i="22"/>
  <c r="BN43" i="31" s="1"/>
  <c r="BL43" i="22"/>
  <c r="BL43" i="31" s="1"/>
  <c r="DG16" i="22"/>
  <c r="DG16" i="31" s="1"/>
  <c r="DH16" i="22"/>
  <c r="DH16" i="31" s="1"/>
  <c r="DF16" i="22"/>
  <c r="DF16" i="31" s="1"/>
  <c r="BP72" i="22"/>
  <c r="BP72" i="31" s="1"/>
  <c r="DG51" i="22"/>
  <c r="DG51" i="31" s="1"/>
  <c r="DV15" i="22"/>
  <c r="DV15" i="31" s="1"/>
  <c r="CF60" i="22"/>
  <c r="CF60" i="31" s="1"/>
  <c r="CB31" i="22"/>
  <c r="CB31" i="31" s="1"/>
  <c r="CB55" i="22"/>
  <c r="CB55" i="31" s="1"/>
  <c r="CR52" i="22"/>
  <c r="CR52" i="31" s="1"/>
  <c r="CQ20" i="22"/>
  <c r="CQ20" i="31" s="1"/>
  <c r="DY66" i="22"/>
  <c r="DY66" i="31" s="1"/>
  <c r="DJ13" i="22"/>
  <c r="DJ13" i="31" s="1"/>
  <c r="CD69" i="22"/>
  <c r="CD69" i="31" s="1"/>
  <c r="DX12" i="22"/>
  <c r="DX12" i="31" s="1"/>
  <c r="DV12" i="22"/>
  <c r="DV12" i="31" s="1"/>
  <c r="DY12" i="22"/>
  <c r="DY12" i="31" s="1"/>
  <c r="DW12" i="22"/>
  <c r="DW12" i="31" s="1"/>
  <c r="DT12" i="22"/>
  <c r="DT12" i="31" s="1"/>
  <c r="DU12" i="22"/>
  <c r="DU12" i="31" s="1"/>
  <c r="CS52" i="22"/>
  <c r="CS52" i="31" s="1"/>
  <c r="CP52" i="22"/>
  <c r="CP52" i="31" s="1"/>
  <c r="DT31" i="22"/>
  <c r="DT31" i="31" s="1"/>
  <c r="DX31" i="22"/>
  <c r="DX31" i="31" s="1"/>
  <c r="DY31" i="22"/>
  <c r="DY31" i="31" s="1"/>
  <c r="DU31" i="22"/>
  <c r="DU31" i="31" s="1"/>
  <c r="DV31" i="22"/>
  <c r="DV31" i="31" s="1"/>
  <c r="DY41" i="22"/>
  <c r="DY41" i="31" s="1"/>
  <c r="DU41" i="22"/>
  <c r="DU41" i="31" s="1"/>
  <c r="DW41" i="22"/>
  <c r="DW41" i="31" s="1"/>
  <c r="DV41" i="22"/>
  <c r="DV41" i="31" s="1"/>
  <c r="DT41" i="22"/>
  <c r="DT41" i="31" s="1"/>
  <c r="DX41" i="22"/>
  <c r="DX41" i="31" s="1"/>
  <c r="CR20" i="22"/>
  <c r="CR20" i="31" s="1"/>
  <c r="CT20" i="22"/>
  <c r="CT20" i="31" s="1"/>
  <c r="CU20" i="22"/>
  <c r="CU20" i="31" s="1"/>
  <c r="CP20" i="22"/>
  <c r="CP20" i="31" s="1"/>
  <c r="DH43" i="22"/>
  <c r="DH43" i="31" s="1"/>
  <c r="DF43" i="22"/>
  <c r="DF43" i="31" s="1"/>
  <c r="DE43" i="22"/>
  <c r="DE43" i="31" s="1"/>
  <c r="DJ43" i="22"/>
  <c r="DJ43" i="31" s="1"/>
  <c r="DX68" i="22"/>
  <c r="DX68" i="31" s="1"/>
  <c r="DV68" i="22"/>
  <c r="DV68" i="31" s="1"/>
  <c r="DY68" i="22"/>
  <c r="DY68" i="31" s="1"/>
  <c r="DU68" i="22"/>
  <c r="DU68" i="31" s="1"/>
  <c r="DW68" i="22"/>
  <c r="DW68" i="31" s="1"/>
  <c r="BL17" i="22"/>
  <c r="BL17" i="31" s="1"/>
  <c r="BQ17" i="22"/>
  <c r="BQ17" i="31" s="1"/>
  <c r="BM17" i="22"/>
  <c r="BM17" i="31" s="1"/>
  <c r="BN17" i="22"/>
  <c r="BN17" i="31" s="1"/>
  <c r="BP17" i="22"/>
  <c r="BP17" i="31" s="1"/>
  <c r="CB39" i="22"/>
  <c r="CB39" i="31" s="1"/>
  <c r="CA39" i="22"/>
  <c r="CA39" i="31" s="1"/>
  <c r="CE39" i="22"/>
  <c r="CE39" i="31" s="1"/>
  <c r="CD39" i="22"/>
  <c r="CD39" i="31" s="1"/>
  <c r="CF39" i="22"/>
  <c r="CF39" i="31" s="1"/>
  <c r="CC39" i="22"/>
  <c r="CC39" i="31" s="1"/>
  <c r="CE78" i="22"/>
  <c r="CE78" i="31" s="1"/>
  <c r="CB78" i="22"/>
  <c r="CB78" i="31" s="1"/>
  <c r="CC78" i="22"/>
  <c r="CC78" i="31" s="1"/>
  <c r="CD78" i="22"/>
  <c r="CD78" i="31" s="1"/>
  <c r="CC59" i="22"/>
  <c r="CC59" i="31" s="1"/>
  <c r="CB59" i="22"/>
  <c r="CB59" i="31" s="1"/>
  <c r="CF59" i="22"/>
  <c r="CF59" i="31" s="1"/>
  <c r="CD59" i="22"/>
  <c r="CD59" i="31" s="1"/>
  <c r="CA59" i="22"/>
  <c r="CA59" i="31" s="1"/>
  <c r="CE59" i="22"/>
  <c r="CE59" i="31" s="1"/>
  <c r="DE60" i="22"/>
  <c r="DE60" i="31" s="1"/>
  <c r="DJ60" i="22"/>
  <c r="DJ60" i="31" s="1"/>
  <c r="DG60" i="22"/>
  <c r="DG60" i="31" s="1"/>
  <c r="DI60" i="22"/>
  <c r="DI60" i="31" s="1"/>
  <c r="DG27" i="22"/>
  <c r="DG27" i="31" s="1"/>
  <c r="DF27" i="22"/>
  <c r="DF27" i="31" s="1"/>
  <c r="DE27" i="22"/>
  <c r="DE27" i="31" s="1"/>
  <c r="DH27" i="22"/>
  <c r="DH27" i="31" s="1"/>
  <c r="DJ27" i="22"/>
  <c r="DJ27" i="31" s="1"/>
  <c r="DX27" i="22"/>
  <c r="DX27" i="31" s="1"/>
  <c r="DV27" i="22"/>
  <c r="DV27" i="31" s="1"/>
  <c r="DT27" i="22"/>
  <c r="DT27" i="31" s="1"/>
  <c r="DW27" i="22"/>
  <c r="DW27" i="31" s="1"/>
  <c r="DU27" i="22"/>
  <c r="DU27" i="31" s="1"/>
  <c r="CP74" i="22"/>
  <c r="CP74" i="31" s="1"/>
  <c r="DU19" i="22"/>
  <c r="DU19" i="31" s="1"/>
  <c r="CF79" i="22"/>
  <c r="CF79" i="31" s="1"/>
  <c r="BP66" i="22"/>
  <c r="BP66" i="31" s="1"/>
  <c r="DH48" i="22"/>
  <c r="DH48" i="31" s="1"/>
  <c r="DE48" i="22"/>
  <c r="DE48" i="31" s="1"/>
  <c r="DF48" i="22"/>
  <c r="DF48" i="31" s="1"/>
  <c r="DJ48" i="22"/>
  <c r="DJ48" i="31" s="1"/>
  <c r="BD80" i="22"/>
  <c r="BK80" i="22"/>
  <c r="BK81" i="31" s="1"/>
  <c r="DF18" i="22"/>
  <c r="DF18" i="31" s="1"/>
  <c r="DJ39" i="22"/>
  <c r="DJ39" i="31" s="1"/>
  <c r="DE39" i="22"/>
  <c r="DE39" i="31" s="1"/>
  <c r="CD55" i="22"/>
  <c r="CD55" i="31" s="1"/>
  <c r="DH38" i="22"/>
  <c r="DH38" i="31" s="1"/>
  <c r="DH42" i="22"/>
  <c r="DH42" i="31" s="1"/>
  <c r="DG43" i="22"/>
  <c r="DG43" i="31" s="1"/>
  <c r="DI27" i="22"/>
  <c r="DI27" i="31" s="1"/>
  <c r="DJ16" i="22"/>
  <c r="DJ16" i="31" s="1"/>
  <c r="DL80" i="22"/>
  <c r="DL81" i="31" s="1"/>
  <c r="DS80" i="22"/>
  <c r="BM77" i="22"/>
  <c r="BM77" i="31" s="1"/>
  <c r="BM34" i="22"/>
  <c r="BM34" i="31" s="1"/>
  <c r="CE68" i="22"/>
  <c r="CE68" i="31" s="1"/>
  <c r="CU47" i="22"/>
  <c r="CU47" i="31" s="1"/>
  <c r="CC30" i="22"/>
  <c r="CC30" i="31" s="1"/>
  <c r="DW43" i="22"/>
  <c r="DW43" i="31" s="1"/>
  <c r="DJ22" i="22"/>
  <c r="DJ22" i="31" s="1"/>
  <c r="CA30" i="22"/>
  <c r="CA30" i="31" s="1"/>
  <c r="DH37" i="22"/>
  <c r="DH37" i="31" s="1"/>
  <c r="CS27" i="22"/>
  <c r="CS27" i="31" s="1"/>
  <c r="CS69" i="22"/>
  <c r="CS69" i="31" s="1"/>
  <c r="DV43" i="22"/>
  <c r="DV43" i="31" s="1"/>
  <c r="DX11" i="22"/>
  <c r="DX11" i="31" s="1"/>
  <c r="CT27" i="22"/>
  <c r="CT27" i="31" s="1"/>
  <c r="BQ77" i="22"/>
  <c r="BQ77" i="31" s="1"/>
  <c r="BN56" i="22"/>
  <c r="BN56" i="31" s="1"/>
  <c r="BN28" i="22"/>
  <c r="BN28" i="31" s="1"/>
  <c r="BQ56" i="22"/>
  <c r="BQ56" i="31" s="1"/>
  <c r="DY47" i="22"/>
  <c r="DY47" i="31" s="1"/>
  <c r="DW74" i="22"/>
  <c r="DW74" i="31" s="1"/>
  <c r="CE47" i="22"/>
  <c r="CE47" i="31" s="1"/>
  <c r="DJ14" i="22"/>
  <c r="DJ14" i="31" s="1"/>
  <c r="DF75" i="22"/>
  <c r="DF75" i="31" s="1"/>
  <c r="CC12" i="22"/>
  <c r="CC12" i="31" s="1"/>
  <c r="CF61" i="22"/>
  <c r="CF61" i="31" s="1"/>
  <c r="CR28" i="22"/>
  <c r="CR28" i="31" s="1"/>
  <c r="DY23" i="22"/>
  <c r="DY23" i="31" s="1"/>
  <c r="CT30" i="22"/>
  <c r="CT30" i="31" s="1"/>
  <c r="DY34" i="22"/>
  <c r="DY34" i="31" s="1"/>
  <c r="DG11" i="22"/>
  <c r="DG11" i="31" s="1"/>
  <c r="CA68" i="22"/>
  <c r="CA68" i="31" s="1"/>
  <c r="CD30" i="22"/>
  <c r="CD30" i="31" s="1"/>
  <c r="DU14" i="22"/>
  <c r="DU14" i="31" s="1"/>
  <c r="CS64" i="22"/>
  <c r="CS64" i="31" s="1"/>
  <c r="DX14" i="22"/>
  <c r="DX14" i="31" s="1"/>
  <c r="DT38" i="22"/>
  <c r="DT38" i="31" s="1"/>
  <c r="CB63" i="22"/>
  <c r="CB63" i="31" s="1"/>
  <c r="CT60" i="22"/>
  <c r="CT60" i="31" s="1"/>
  <c r="DU76" i="22"/>
  <c r="DU76" i="31" s="1"/>
  <c r="DF76" i="22"/>
  <c r="DF76" i="31" s="1"/>
  <c r="CD75" i="22"/>
  <c r="CD75" i="31" s="1"/>
  <c r="CP11" i="22"/>
  <c r="CP11" i="31" s="1"/>
  <c r="DH75" i="22"/>
  <c r="DH75" i="31" s="1"/>
  <c r="CB46" i="22"/>
  <c r="CB46" i="31" s="1"/>
  <c r="CE17" i="22"/>
  <c r="CE17" i="31" s="1"/>
  <c r="DT37" i="22"/>
  <c r="DT37" i="31" s="1"/>
  <c r="DX71" i="22"/>
  <c r="DX71" i="31" s="1"/>
  <c r="CA57" i="22"/>
  <c r="CA57" i="31" s="1"/>
  <c r="CF50" i="22"/>
  <c r="CF50" i="31" s="1"/>
  <c r="CQ69" i="22"/>
  <c r="CQ69" i="31" s="1"/>
  <c r="DT47" i="22"/>
  <c r="DT47" i="31" s="1"/>
  <c r="DU71" i="22"/>
  <c r="DU71" i="31" s="1"/>
  <c r="BL10" i="22"/>
  <c r="BL10" i="31" s="1"/>
  <c r="BN77" i="22"/>
  <c r="BN77" i="31" s="1"/>
  <c r="BL34" i="22"/>
  <c r="BL34" i="31" s="1"/>
  <c r="BQ69" i="22"/>
  <c r="BQ69" i="31" s="1"/>
  <c r="BP29" i="22"/>
  <c r="BP29" i="31" s="1"/>
  <c r="BQ36" i="22"/>
  <c r="BQ36" i="31" s="1"/>
  <c r="BQ30" i="22"/>
  <c r="BQ30" i="31" s="1"/>
  <c r="BM28" i="22"/>
  <c r="BM28" i="31" s="1"/>
  <c r="BQ12" i="22"/>
  <c r="BQ12" i="31" s="1"/>
  <c r="BO52" i="22"/>
  <c r="BO52" i="31" s="1"/>
  <c r="BQ53" i="22"/>
  <c r="BQ53" i="31" s="1"/>
  <c r="DF19" i="22"/>
  <c r="DF19" i="31" s="1"/>
  <c r="CU48" i="22"/>
  <c r="CU48" i="31" s="1"/>
  <c r="CD17" i="22"/>
  <c r="CD17" i="31" s="1"/>
  <c r="CP66" i="22"/>
  <c r="CP66" i="31" s="1"/>
  <c r="CA58" i="22"/>
  <c r="CA58" i="31" s="1"/>
  <c r="DE15" i="22"/>
  <c r="DE15" i="31" s="1"/>
  <c r="DE59" i="22"/>
  <c r="DE59" i="31" s="1"/>
  <c r="CQ66" i="22"/>
  <c r="CQ66" i="31" s="1"/>
  <c r="DU59" i="22"/>
  <c r="DU59" i="31" s="1"/>
  <c r="CU64" i="22"/>
  <c r="CU64" i="31" s="1"/>
  <c r="CF45" i="22"/>
  <c r="CF45" i="31" s="1"/>
  <c r="CE51" i="22"/>
  <c r="CE51" i="31" s="1"/>
  <c r="CD58" i="22"/>
  <c r="CD58" i="31" s="1"/>
  <c r="DY24" i="22"/>
  <c r="DY24" i="31" s="1"/>
  <c r="DT23" i="22"/>
  <c r="DT23" i="31" s="1"/>
  <c r="DG15" i="22"/>
  <c r="DG15" i="31" s="1"/>
  <c r="DH11" i="22"/>
  <c r="DH11" i="31" s="1"/>
  <c r="DY74" i="22"/>
  <c r="DY74" i="31" s="1"/>
  <c r="BL77" i="22"/>
  <c r="BL77" i="31" s="1"/>
  <c r="CE71" i="22"/>
  <c r="CE71" i="31" s="1"/>
  <c r="CP56" i="22"/>
  <c r="CP56" i="31" s="1"/>
  <c r="CP69" i="22"/>
  <c r="CP69" i="31" s="1"/>
  <c r="DT76" i="22"/>
  <c r="DT76" i="31" s="1"/>
  <c r="DG22" i="22"/>
  <c r="DG22" i="31" s="1"/>
  <c r="CT47" i="22"/>
  <c r="CT47" i="31" s="1"/>
  <c r="CB50" i="22"/>
  <c r="CB50" i="31" s="1"/>
  <c r="CD46" i="22"/>
  <c r="CD46" i="31" s="1"/>
  <c r="CE29" i="22"/>
  <c r="CE29" i="31" s="1"/>
  <c r="DU53" i="22"/>
  <c r="DU53" i="31" s="1"/>
  <c r="CD13" i="22"/>
  <c r="CD13" i="31" s="1"/>
  <c r="CE13" i="22"/>
  <c r="CE13" i="31" s="1"/>
  <c r="CD16" i="22"/>
  <c r="CD16" i="31" s="1"/>
  <c r="CT71" i="22"/>
  <c r="CT71" i="31" s="1"/>
  <c r="CC16" i="22"/>
  <c r="CC16" i="31" s="1"/>
  <c r="BQ60" i="22"/>
  <c r="BQ60" i="31" s="1"/>
  <c r="CS47" i="22"/>
  <c r="CS47" i="31" s="1"/>
  <c r="DW38" i="22"/>
  <c r="DW38" i="31" s="1"/>
  <c r="CC47" i="22"/>
  <c r="CC47" i="31" s="1"/>
  <c r="DG14" i="22"/>
  <c r="DG14" i="31" s="1"/>
  <c r="DX24" i="22"/>
  <c r="DX24" i="31" s="1"/>
  <c r="CD44" i="22"/>
  <c r="CD44" i="31" s="1"/>
  <c r="CT48" i="22"/>
  <c r="CT48" i="31" s="1"/>
  <c r="CQ48" i="22"/>
  <c r="CQ48" i="31" s="1"/>
  <c r="DE11" i="22"/>
  <c r="DE11" i="31" s="1"/>
  <c r="CU27" i="22"/>
  <c r="CU27" i="31" s="1"/>
  <c r="CD37" i="22"/>
  <c r="CD37" i="31" s="1"/>
  <c r="CU56" i="22"/>
  <c r="CU56" i="31" s="1"/>
  <c r="CQ60" i="22"/>
  <c r="CQ60" i="31" s="1"/>
  <c r="CR47" i="22"/>
  <c r="CR47" i="31" s="1"/>
  <c r="DJ59" i="22"/>
  <c r="DJ59" i="31" s="1"/>
  <c r="DV21" i="22"/>
  <c r="DV21" i="31" s="1"/>
  <c r="CA45" i="22"/>
  <c r="CA45" i="31" s="1"/>
  <c r="CB17" i="22"/>
  <c r="CB17" i="31" s="1"/>
  <c r="DX33" i="22"/>
  <c r="DX33" i="31" s="1"/>
  <c r="CP41" i="22"/>
  <c r="CP41" i="31" s="1"/>
  <c r="DI72" i="22"/>
  <c r="DI72" i="31" s="1"/>
  <c r="DU21" i="22"/>
  <c r="DU21" i="31" s="1"/>
  <c r="CD68" i="22"/>
  <c r="CD68" i="31" s="1"/>
  <c r="BQ27" i="22"/>
  <c r="BQ27" i="31" s="1"/>
  <c r="BP45" i="22"/>
  <c r="BP45" i="31" s="1"/>
  <c r="BN29" i="22"/>
  <c r="BN29" i="31" s="1"/>
  <c r="BM52" i="22"/>
  <c r="BM52" i="31" s="1"/>
  <c r="BM70" i="22"/>
  <c r="BM70" i="31" s="1"/>
  <c r="BM45" i="22"/>
  <c r="BM45" i="31" s="1"/>
  <c r="BO61" i="22"/>
  <c r="BO61" i="31" s="1"/>
  <c r="BO18" i="22"/>
  <c r="BO18" i="31" s="1"/>
  <c r="BP53" i="22"/>
  <c r="BP53" i="31" s="1"/>
  <c r="BM18" i="22"/>
  <c r="BM18" i="31" s="1"/>
  <c r="BO45" i="22"/>
  <c r="BO45" i="31" s="1"/>
  <c r="BO48" i="22"/>
  <c r="BO48" i="31" s="1"/>
  <c r="BO69" i="22"/>
  <c r="BO69" i="31" s="1"/>
  <c r="BM69" i="22"/>
  <c r="BM69" i="31" s="1"/>
  <c r="DV48" i="22"/>
  <c r="DV48" i="31" s="1"/>
  <c r="DH19" i="22"/>
  <c r="DH19" i="31" s="1"/>
  <c r="CQ30" i="22"/>
  <c r="CQ30" i="31" s="1"/>
  <c r="CR69" i="22"/>
  <c r="CR69" i="31" s="1"/>
  <c r="CP40" i="22"/>
  <c r="CP40" i="31" s="1"/>
  <c r="DV23" i="22"/>
  <c r="DV23" i="31" s="1"/>
  <c r="CE58" i="22"/>
  <c r="CE58" i="31" s="1"/>
  <c r="CF77" i="22"/>
  <c r="CF77" i="31" s="1"/>
  <c r="CU28" i="22"/>
  <c r="CU28" i="31" s="1"/>
  <c r="DF15" i="22"/>
  <c r="DF15" i="31" s="1"/>
  <c r="DF34" i="22"/>
  <c r="DF34" i="31" s="1"/>
  <c r="CS60" i="22"/>
  <c r="CS60" i="31" s="1"/>
  <c r="DT20" i="22"/>
  <c r="DT20" i="31" s="1"/>
  <c r="DY13" i="22"/>
  <c r="DY13" i="31" s="1"/>
  <c r="CC61" i="22"/>
  <c r="CC61" i="31" s="1"/>
  <c r="DU45" i="22"/>
  <c r="DU45" i="31" s="1"/>
  <c r="CR68" i="22"/>
  <c r="CR68" i="31" s="1"/>
  <c r="CC28" i="22"/>
  <c r="CC28" i="31" s="1"/>
  <c r="DW45" i="22"/>
  <c r="DW45" i="31" s="1"/>
  <c r="DU69" i="22"/>
  <c r="DU69" i="31" s="1"/>
  <c r="DE37" i="22"/>
  <c r="DE37" i="31" s="1"/>
  <c r="CT26" i="22"/>
  <c r="CT26" i="31" s="1"/>
  <c r="DX49" i="22"/>
  <c r="DX49" i="31" s="1"/>
  <c r="CF12" i="22"/>
  <c r="CF12" i="31" s="1"/>
  <c r="DY20" i="22"/>
  <c r="DY20" i="31" s="1"/>
  <c r="CQ32" i="22"/>
  <c r="CQ32" i="31" s="1"/>
  <c r="DV20" i="22"/>
  <c r="DV20" i="31" s="1"/>
  <c r="CA21" i="22"/>
  <c r="CA21" i="31" s="1"/>
  <c r="CB68" i="22"/>
  <c r="CB68" i="31" s="1"/>
  <c r="BP10" i="22"/>
  <c r="BP10" i="31" s="1"/>
  <c r="DX45" i="22"/>
  <c r="DX45" i="31" s="1"/>
  <c r="CR14" i="22"/>
  <c r="CR14" i="31" s="1"/>
  <c r="CS71" i="22"/>
  <c r="CS71" i="31" s="1"/>
  <c r="DY11" i="22"/>
  <c r="DY11" i="31" s="1"/>
  <c r="DE40" i="22"/>
  <c r="DE40" i="31" s="1"/>
  <c r="DJ76" i="22"/>
  <c r="DJ76" i="31" s="1"/>
  <c r="CD74" i="22"/>
  <c r="CD74" i="31" s="1"/>
  <c r="CB28" i="22"/>
  <c r="CB28" i="31" s="1"/>
  <c r="DT45" i="22"/>
  <c r="DT45" i="31" s="1"/>
  <c r="CB29" i="22"/>
  <c r="CB29" i="31" s="1"/>
  <c r="CC23" i="22"/>
  <c r="CC23" i="31" s="1"/>
  <c r="CA47" i="22"/>
  <c r="CA47" i="31" s="1"/>
  <c r="CB44" i="22"/>
  <c r="CB44" i="31" s="1"/>
  <c r="CR27" i="22"/>
  <c r="CR27" i="31" s="1"/>
  <c r="DY43" i="22"/>
  <c r="DY43" i="31" s="1"/>
  <c r="DJ75" i="22"/>
  <c r="DJ75" i="31" s="1"/>
  <c r="DX38" i="22"/>
  <c r="DX38" i="31" s="1"/>
  <c r="CE32" i="22"/>
  <c r="CE32" i="31" s="1"/>
  <c r="CC11" i="22"/>
  <c r="CC11" i="31" s="1"/>
  <c r="CB12" i="22"/>
  <c r="CB12" i="31" s="1"/>
  <c r="CA50" i="22"/>
  <c r="CA50" i="31" s="1"/>
  <c r="DX43" i="22"/>
  <c r="DX43" i="31" s="1"/>
  <c r="DU47" i="22"/>
  <c r="DU47" i="31" s="1"/>
  <c r="CC44" i="22"/>
  <c r="CC44" i="31" s="1"/>
  <c r="DH74" i="22"/>
  <c r="DH74" i="31" s="1"/>
  <c r="DH25" i="22"/>
  <c r="DH25" i="31" s="1"/>
  <c r="DT34" i="22"/>
  <c r="DT34" i="31" s="1"/>
  <c r="DI61" i="22"/>
  <c r="DI61" i="31" s="1"/>
  <c r="DY48" i="22"/>
  <c r="DY48" i="31" s="1"/>
  <c r="DV69" i="22"/>
  <c r="DV69" i="31" s="1"/>
  <c r="BL15" i="22"/>
  <c r="BL15" i="31" s="1"/>
  <c r="CF16" i="22"/>
  <c r="CF16" i="31" s="1"/>
  <c r="DU37" i="22"/>
  <c r="DU37" i="31" s="1"/>
  <c r="DX61" i="22"/>
  <c r="DX61" i="31" s="1"/>
  <c r="DX77" i="22"/>
  <c r="DX77" i="31" s="1"/>
  <c r="DH57" i="22"/>
  <c r="DH57" i="31" s="1"/>
  <c r="CB76" i="22"/>
  <c r="CB76" i="31" s="1"/>
  <c r="DX30" i="22"/>
  <c r="DX30" i="31" s="1"/>
  <c r="CU71" i="22"/>
  <c r="CU71" i="31" s="1"/>
  <c r="DX56" i="22"/>
  <c r="DX56" i="31" s="1"/>
  <c r="CQ59" i="22"/>
  <c r="CQ59" i="31" s="1"/>
  <c r="CP65" i="22"/>
  <c r="CP65" i="31" s="1"/>
  <c r="CU70" i="22"/>
  <c r="CU70" i="31" s="1"/>
  <c r="CE57" i="22"/>
  <c r="CE57" i="31" s="1"/>
  <c r="BO36" i="22"/>
  <c r="BO36" i="31" s="1"/>
  <c r="DT13" i="22"/>
  <c r="DT13" i="31" s="1"/>
  <c r="CR41" i="22"/>
  <c r="CR41" i="31" s="1"/>
  <c r="DU70" i="22"/>
  <c r="DU70" i="31" s="1"/>
  <c r="BO58" i="22"/>
  <c r="BO58" i="31" s="1"/>
  <c r="CQ72" i="22"/>
  <c r="CQ72" i="31" s="1"/>
  <c r="DI16" i="22"/>
  <c r="DI16" i="31" s="1"/>
  <c r="DG72" i="22"/>
  <c r="DG72" i="31" s="1"/>
  <c r="DW14" i="22"/>
  <c r="DW14" i="31" s="1"/>
  <c r="DH15" i="22"/>
  <c r="DH15" i="31" s="1"/>
  <c r="DI78" i="22"/>
  <c r="DI78" i="31" s="1"/>
  <c r="DW21" i="22"/>
  <c r="DW21" i="31" s="1"/>
  <c r="CP26" i="22"/>
  <c r="CP26" i="31" s="1"/>
  <c r="DE55" i="22"/>
  <c r="DE55" i="31" s="1"/>
  <c r="DG25" i="22"/>
  <c r="DG25" i="31" s="1"/>
  <c r="CC52" i="22"/>
  <c r="CC52" i="31" s="1"/>
  <c r="CB30" i="22"/>
  <c r="CB30" i="31" s="1"/>
  <c r="DY77" i="22"/>
  <c r="DY77" i="31" s="1"/>
  <c r="DW36" i="22"/>
  <c r="DW36" i="31" s="1"/>
  <c r="CS72" i="22"/>
  <c r="CS72" i="31" s="1"/>
  <c r="BM15" i="22"/>
  <c r="BM15" i="31" s="1"/>
  <c r="DH66" i="22"/>
  <c r="DH66" i="31" s="1"/>
  <c r="CQ29" i="22"/>
  <c r="CQ29" i="31" s="1"/>
  <c r="CS45" i="22"/>
  <c r="CS45" i="31" s="1"/>
  <c r="DH72" i="22"/>
  <c r="DH72" i="31" s="1"/>
  <c r="DX23" i="22"/>
  <c r="DX23" i="31" s="1"/>
  <c r="DU49" i="22"/>
  <c r="DU49" i="31" s="1"/>
  <c r="CA32" i="22"/>
  <c r="CA32" i="31" s="1"/>
  <c r="CT59" i="22"/>
  <c r="CT59" i="31" s="1"/>
  <c r="DT11" i="22"/>
  <c r="DT11" i="31" s="1"/>
  <c r="DI77" i="22"/>
  <c r="DI77" i="31" s="1"/>
  <c r="DT33" i="22"/>
  <c r="DT33" i="31" s="1"/>
  <c r="CT14" i="22"/>
  <c r="CT14" i="31" s="1"/>
  <c r="CT44" i="22"/>
  <c r="CT44" i="31" s="1"/>
  <c r="CR71" i="22"/>
  <c r="CR71" i="31" s="1"/>
  <c r="DW54" i="22"/>
  <c r="DW54" i="31" s="1"/>
  <c r="DJ78" i="22"/>
  <c r="DJ78" i="31" s="1"/>
  <c r="CT16" i="22"/>
  <c r="CT16" i="31" s="1"/>
  <c r="CQ44" i="22"/>
  <c r="CQ44" i="31" s="1"/>
  <c r="BL52" i="22"/>
  <c r="BL52" i="31" s="1"/>
  <c r="CD50" i="22"/>
  <c r="CD50" i="31" s="1"/>
  <c r="BN60" i="22"/>
  <c r="BN60" i="31" s="1"/>
  <c r="CU59" i="22"/>
  <c r="CU59" i="31" s="1"/>
  <c r="DG19" i="22"/>
  <c r="DG19" i="31" s="1"/>
  <c r="DJ15" i="22"/>
  <c r="DJ15" i="31" s="1"/>
  <c r="DE14" i="22"/>
  <c r="DE14" i="31" s="1"/>
  <c r="DJ19" i="22"/>
  <c r="DJ19" i="31" s="1"/>
  <c r="CE77" i="22"/>
  <c r="CE77" i="31" s="1"/>
  <c r="BN36" i="22"/>
  <c r="BN36" i="31" s="1"/>
  <c r="BL28" i="22"/>
  <c r="BL28" i="31" s="1"/>
  <c r="BQ29" i="22"/>
  <c r="BQ29" i="31" s="1"/>
  <c r="BN61" i="22"/>
  <c r="BN61" i="31" s="1"/>
  <c r="CF37" i="22"/>
  <c r="CF37" i="31" s="1"/>
  <c r="CB77" i="22"/>
  <c r="CB77" i="31" s="1"/>
  <c r="DW59" i="22"/>
  <c r="DW59" i="31" s="1"/>
  <c r="DU34" i="22"/>
  <c r="DU34" i="31" s="1"/>
  <c r="CQ10" i="22"/>
  <c r="CQ10" i="31" s="1"/>
  <c r="CB32" i="22"/>
  <c r="CB32" i="31" s="1"/>
  <c r="CE61" i="22"/>
  <c r="CE61" i="31" s="1"/>
  <c r="DE66" i="22"/>
  <c r="DE66" i="31" s="1"/>
  <c r="DV70" i="22"/>
  <c r="DV70" i="31" s="1"/>
  <c r="DH22" i="22"/>
  <c r="DH22" i="31" s="1"/>
  <c r="DF59" i="22"/>
  <c r="DF59" i="31" s="1"/>
  <c r="DW76" i="22"/>
  <c r="DW76" i="31" s="1"/>
  <c r="DV49" i="22"/>
  <c r="DV49" i="31" s="1"/>
  <c r="CE28" i="22"/>
  <c r="CE28" i="31" s="1"/>
  <c r="DI37" i="22"/>
  <c r="DI37" i="31" s="1"/>
  <c r="CR45" i="22"/>
  <c r="CR45" i="31" s="1"/>
  <c r="DX17" i="22"/>
  <c r="DX17" i="31" s="1"/>
  <c r="CU45" i="22"/>
  <c r="CU45" i="31" s="1"/>
  <c r="DF40" i="22"/>
  <c r="DF40" i="31" s="1"/>
  <c r="CE21" i="22"/>
  <c r="CE21" i="31" s="1"/>
  <c r="CB74" i="22"/>
  <c r="CB74" i="31" s="1"/>
  <c r="CF74" i="22"/>
  <c r="CF74" i="31" s="1"/>
  <c r="CE74" i="22"/>
  <c r="CE74" i="31" s="1"/>
  <c r="CA20" i="22"/>
  <c r="CA20" i="31" s="1"/>
  <c r="CB45" i="22"/>
  <c r="CB45" i="31" s="1"/>
  <c r="CA44" i="22"/>
  <c r="CA44" i="31" s="1"/>
  <c r="CF23" i="22"/>
  <c r="CF23" i="31" s="1"/>
  <c r="CE50" i="22"/>
  <c r="CE50" i="31" s="1"/>
  <c r="BO60" i="22"/>
  <c r="BO60" i="31" s="1"/>
  <c r="DY37" i="22"/>
  <c r="DY37" i="31" s="1"/>
  <c r="DU38" i="22"/>
  <c r="DU38" i="31" s="1"/>
  <c r="DW35" i="22"/>
  <c r="DW35" i="31" s="1"/>
  <c r="DJ77" i="22"/>
  <c r="DJ77" i="31" s="1"/>
  <c r="DH34" i="22"/>
  <c r="DH34" i="31" s="1"/>
  <c r="DT36" i="22"/>
  <c r="DT36" i="31" s="1"/>
  <c r="CC53" i="22"/>
  <c r="CC53" i="31" s="1"/>
  <c r="DX53" i="22"/>
  <c r="DX53" i="31" s="1"/>
  <c r="DW48" i="22"/>
  <c r="DW48" i="31" s="1"/>
  <c r="CT28" i="22"/>
  <c r="CT28" i="31" s="1"/>
  <c r="CT11" i="22"/>
  <c r="CT11" i="31" s="1"/>
  <c r="CS41" i="22"/>
  <c r="CS41" i="31" s="1"/>
  <c r="DW70" i="22"/>
  <c r="DW70" i="31" s="1"/>
  <c r="CR16" i="22"/>
  <c r="CR16" i="31" s="1"/>
  <c r="CR72" i="22"/>
  <c r="CR72" i="31" s="1"/>
  <c r="CF76" i="22"/>
  <c r="CF76" i="31" s="1"/>
  <c r="CQ41" i="22"/>
  <c r="CQ41" i="31" s="1"/>
  <c r="CT41" i="22"/>
  <c r="CT41" i="31" s="1"/>
  <c r="CW80" i="22"/>
  <c r="CW81" i="31" s="1"/>
  <c r="DD80" i="22"/>
  <c r="CH80" i="22"/>
  <c r="CO80" i="22"/>
  <c r="CO81" i="31" s="1"/>
  <c r="BL36" i="22"/>
  <c r="BL36" i="31" s="1"/>
  <c r="BP18" i="22"/>
  <c r="BP18" i="31" s="1"/>
  <c r="CS11" i="22"/>
  <c r="CS11" i="31" s="1"/>
  <c r="BO29" i="22"/>
  <c r="BO29" i="31" s="1"/>
  <c r="BP61" i="22"/>
  <c r="BP61" i="31" s="1"/>
  <c r="BN53" i="22"/>
  <c r="BN53" i="31" s="1"/>
  <c r="BL18" i="22"/>
  <c r="BL18" i="31" s="1"/>
  <c r="BN10" i="22"/>
  <c r="BN10" i="31" s="1"/>
  <c r="BQ52" i="22"/>
  <c r="BQ52" i="31" s="1"/>
  <c r="DW53" i="22"/>
  <c r="DW53" i="31" s="1"/>
  <c r="CB71" i="22"/>
  <c r="CB71" i="31" s="1"/>
  <c r="CF68" i="22"/>
  <c r="CF68" i="31" s="1"/>
  <c r="CD61" i="22"/>
  <c r="CD61" i="31" s="1"/>
  <c r="DY52" i="22"/>
  <c r="DY52" i="31" s="1"/>
  <c r="DF11" i="22"/>
  <c r="DF11" i="31" s="1"/>
  <c r="DH77" i="22"/>
  <c r="DH77" i="31" s="1"/>
  <c r="CC33" i="22"/>
  <c r="CC33" i="31" s="1"/>
  <c r="CP59" i="22"/>
  <c r="CP59" i="31" s="1"/>
  <c r="DT35" i="22"/>
  <c r="DT35" i="31" s="1"/>
  <c r="DJ37" i="22"/>
  <c r="DJ37" i="31" s="1"/>
  <c r="CF29" i="22"/>
  <c r="CF29" i="31" s="1"/>
  <c r="DH14" i="22"/>
  <c r="DH14" i="31" s="1"/>
  <c r="DE53" i="22"/>
  <c r="DE53" i="31" s="1"/>
  <c r="DI53" i="22"/>
  <c r="DI53" i="31" s="1"/>
  <c r="DG53" i="22"/>
  <c r="DG53" i="31" s="1"/>
  <c r="DT53" i="22"/>
  <c r="DT53" i="31" s="1"/>
  <c r="DY71" i="22"/>
  <c r="DY71" i="31" s="1"/>
  <c r="DX70" i="22"/>
  <c r="DX70" i="31" s="1"/>
  <c r="DT70" i="22"/>
  <c r="DT70" i="31" s="1"/>
  <c r="CP16" i="22"/>
  <c r="CP16" i="31" s="1"/>
  <c r="DW16" i="22"/>
  <c r="DW16" i="31" s="1"/>
  <c r="DW9" i="22"/>
  <c r="DW9" i="31" s="1"/>
  <c r="DU9" i="22"/>
  <c r="DU9" i="31" s="1"/>
  <c r="DY9" i="22"/>
  <c r="DY9" i="31" s="1"/>
  <c r="DV9" i="22"/>
  <c r="DV9" i="31" s="1"/>
  <c r="DX9" i="22"/>
  <c r="DX9" i="31" s="1"/>
  <c r="DU16" i="22"/>
  <c r="DU16" i="31" s="1"/>
  <c r="DX16" i="22"/>
  <c r="DX16" i="31" s="1"/>
  <c r="DV16" i="22"/>
  <c r="DV16" i="31" s="1"/>
  <c r="DT16" i="22"/>
  <c r="DT16" i="31" s="1"/>
  <c r="CS9" i="22"/>
  <c r="CS9" i="31" s="1"/>
  <c r="CF9" i="22"/>
  <c r="CF9" i="31" s="1"/>
  <c r="DE9" i="22"/>
  <c r="DE9" i="31" s="1"/>
  <c r="DY16" i="22"/>
  <c r="DY16" i="31" s="1"/>
  <c r="AH57" i="22"/>
  <c r="AH57" i="31" s="1"/>
  <c r="AJ57" i="22"/>
  <c r="AJ57" i="31" s="1"/>
  <c r="AL57" i="22"/>
  <c r="AL57" i="31" s="1"/>
  <c r="AM57" i="22"/>
  <c r="AM57" i="31" s="1"/>
  <c r="AK57" i="22"/>
  <c r="AK57" i="31" s="1"/>
  <c r="AI57" i="22"/>
  <c r="AI57" i="31" s="1"/>
  <c r="AG54" i="22"/>
  <c r="AG54" i="31" s="1"/>
  <c r="AG29" i="22"/>
  <c r="AG29" i="31" s="1"/>
  <c r="Z15" i="22"/>
  <c r="Z15" i="31" s="1"/>
  <c r="AG58" i="22"/>
  <c r="AG58" i="31" s="1"/>
  <c r="Z64" i="22"/>
  <c r="Z64" i="31" s="1"/>
  <c r="Z72" i="22"/>
  <c r="Z72" i="31" s="1"/>
  <c r="AG9" i="22"/>
  <c r="AG9" i="31" s="1"/>
  <c r="AD80" i="22"/>
  <c r="AD81" i="31" s="1"/>
  <c r="AC80" i="22"/>
  <c r="AC81" i="31" s="1"/>
  <c r="AF80" i="22"/>
  <c r="AF81" i="31" s="1"/>
  <c r="AG17" i="22"/>
  <c r="AG17" i="31" s="1"/>
  <c r="Z51" i="22"/>
  <c r="Z51" i="31" s="1"/>
  <c r="Z35" i="22"/>
  <c r="Z35" i="31" s="1"/>
  <c r="AG27" i="22"/>
  <c r="AG27" i="31" s="1"/>
  <c r="Z65" i="22"/>
  <c r="Z65" i="31" s="1"/>
  <c r="AG72" i="22"/>
  <c r="AG72" i="31" s="1"/>
  <c r="Z48" i="22"/>
  <c r="Z48" i="31" s="1"/>
  <c r="AG70" i="22"/>
  <c r="AG70" i="31" s="1"/>
  <c r="AG13" i="22"/>
  <c r="AG13" i="31" s="1"/>
  <c r="Z36" i="22"/>
  <c r="Z36" i="31" s="1"/>
  <c r="AG78" i="22"/>
  <c r="AG78" i="31" s="1"/>
  <c r="AG21" i="22"/>
  <c r="AG21" i="31" s="1"/>
  <c r="Z30" i="22"/>
  <c r="Z30" i="31" s="1"/>
  <c r="Z16" i="22"/>
  <c r="Z16" i="31" s="1"/>
  <c r="Z74" i="22"/>
  <c r="Z74" i="31" s="1"/>
  <c r="AG33" i="22"/>
  <c r="AG33" i="31" s="1"/>
  <c r="AG42" i="22"/>
  <c r="AG42" i="31" s="1"/>
  <c r="Z40" i="22"/>
  <c r="Z40" i="31" s="1"/>
  <c r="AG39" i="22"/>
  <c r="AG39" i="31" s="1"/>
  <c r="AG25" i="22"/>
  <c r="AG25" i="31" s="1"/>
  <c r="AG50" i="22"/>
  <c r="AG50" i="31" s="1"/>
  <c r="AG18" i="22"/>
  <c r="AG18" i="31" s="1"/>
  <c r="Z31" i="22"/>
  <c r="Z31" i="31" s="1"/>
  <c r="Z38" i="22"/>
  <c r="Z38" i="31" s="1"/>
  <c r="Z43" i="22"/>
  <c r="Z43" i="31" s="1"/>
  <c r="Z47" i="22"/>
  <c r="Z47" i="31" s="1"/>
  <c r="Z77" i="22"/>
  <c r="Z77" i="31" s="1"/>
  <c r="AG62" i="22"/>
  <c r="AG62" i="31" s="1"/>
  <c r="AG55" i="22"/>
  <c r="AG55" i="31" s="1"/>
  <c r="Z12" i="22"/>
  <c r="Z12" i="31" s="1"/>
  <c r="AG23" i="22"/>
  <c r="AG23" i="31" s="1"/>
  <c r="AG71" i="22"/>
  <c r="AG71" i="31" s="1"/>
  <c r="Z26" i="22"/>
  <c r="Z26" i="31" s="1"/>
  <c r="Z9" i="22"/>
  <c r="Z9" i="31" s="1"/>
  <c r="AG79" i="22"/>
  <c r="AG79" i="31" s="1"/>
  <c r="AG66" i="22"/>
  <c r="AG66" i="31" s="1"/>
  <c r="Z32" i="22"/>
  <c r="Z32" i="31" s="1"/>
  <c r="Z54" i="22"/>
  <c r="Z54" i="31" s="1"/>
  <c r="Z29" i="22"/>
  <c r="Z29" i="31" s="1"/>
  <c r="AG15" i="22"/>
  <c r="AG15" i="31" s="1"/>
  <c r="Z58" i="22"/>
  <c r="Z58" i="31" s="1"/>
  <c r="Z46" i="22"/>
  <c r="Z46" i="31" s="1"/>
  <c r="AG64" i="22"/>
  <c r="AG64" i="31" s="1"/>
  <c r="AG73" i="22"/>
  <c r="AG73" i="31" s="1"/>
  <c r="AG61" i="22"/>
  <c r="AG61" i="31" s="1"/>
  <c r="AG60" i="22"/>
  <c r="AG60" i="31" s="1"/>
  <c r="AG41" i="22"/>
  <c r="AG41" i="31" s="1"/>
  <c r="Z24" i="22"/>
  <c r="Z24" i="31" s="1"/>
  <c r="Z53" i="22"/>
  <c r="Z53" i="31" s="1"/>
  <c r="AG14" i="22"/>
  <c r="AG14" i="31" s="1"/>
  <c r="AG75" i="22"/>
  <c r="AG75" i="31" s="1"/>
  <c r="AG59" i="22"/>
  <c r="AG59" i="31" s="1"/>
  <c r="Z34" i="22"/>
  <c r="Z34" i="31" s="1"/>
  <c r="AG45" i="22"/>
  <c r="AG45" i="31" s="1"/>
  <c r="AG28" i="22"/>
  <c r="AG28" i="31" s="1"/>
  <c r="Z63" i="22"/>
  <c r="Z63" i="31" s="1"/>
  <c r="AG49" i="22"/>
  <c r="AG49" i="31" s="1"/>
  <c r="AG37" i="22"/>
  <c r="AG37" i="31" s="1"/>
  <c r="AG69" i="22"/>
  <c r="AG69" i="31" s="1"/>
  <c r="Z20" i="22"/>
  <c r="Z20" i="31" s="1"/>
  <c r="Z68" i="22"/>
  <c r="Z68" i="31" s="1"/>
  <c r="AG22" i="22"/>
  <c r="AG22" i="31" s="1"/>
  <c r="Z44" i="22"/>
  <c r="Z44" i="31" s="1"/>
  <c r="Z56" i="22"/>
  <c r="Z56" i="31" s="1"/>
  <c r="Z76" i="22"/>
  <c r="Z76" i="31" s="1"/>
  <c r="Z11" i="22"/>
  <c r="Z11" i="31" s="1"/>
  <c r="Z19" i="22"/>
  <c r="Z19" i="31" s="1"/>
  <c r="Z67" i="22"/>
  <c r="Z67" i="31" s="1"/>
  <c r="AG10" i="22"/>
  <c r="AG10" i="31" s="1"/>
  <c r="AG52" i="22"/>
  <c r="AG52" i="31" s="1"/>
  <c r="Z25" i="22"/>
  <c r="Z25" i="31" s="1"/>
  <c r="AG43" i="22"/>
  <c r="AG43" i="31" s="1"/>
  <c r="AG32" i="22"/>
  <c r="AG32" i="31" s="1"/>
  <c r="Z39" i="22"/>
  <c r="Z39" i="31" s="1"/>
  <c r="AG24" i="22"/>
  <c r="AG24" i="31" s="1"/>
  <c r="Z18" i="22"/>
  <c r="Z18" i="31" s="1"/>
  <c r="Z27" i="22"/>
  <c r="Z27" i="31" s="1"/>
  <c r="AG34" i="22"/>
  <c r="AG34" i="31" s="1"/>
  <c r="AG53" i="22"/>
  <c r="AG53" i="31" s="1"/>
  <c r="Z71" i="22"/>
  <c r="Z71" i="31" s="1"/>
  <c r="Z13" i="22"/>
  <c r="Z13" i="31" s="1"/>
  <c r="Z45" i="22"/>
  <c r="Z45" i="31" s="1"/>
  <c r="AG51" i="22"/>
  <c r="AG51" i="31" s="1"/>
  <c r="AG74" i="22"/>
  <c r="AG74" i="31" s="1"/>
  <c r="Z33" i="22"/>
  <c r="Z33" i="31" s="1"/>
  <c r="Z42" i="22"/>
  <c r="Z42" i="31" s="1"/>
  <c r="AG65" i="22"/>
  <c r="AG65" i="31" s="1"/>
  <c r="Z75" i="22"/>
  <c r="Z75" i="31" s="1"/>
  <c r="AG46" i="22"/>
  <c r="AG46" i="31" s="1"/>
  <c r="AG31" i="22"/>
  <c r="AG31" i="31" s="1"/>
  <c r="AG11" i="22"/>
  <c r="AG11" i="31" s="1"/>
  <c r="Z28" i="22"/>
  <c r="Z28" i="31" s="1"/>
  <c r="AG63" i="22"/>
  <c r="AG63" i="31" s="1"/>
  <c r="AG44" i="22"/>
  <c r="AG44" i="31" s="1"/>
  <c r="AG20" i="22"/>
  <c r="AG20" i="31" s="1"/>
  <c r="Z22" i="22"/>
  <c r="Z22" i="31" s="1"/>
  <c r="Z59" i="22"/>
  <c r="Z59" i="31" s="1"/>
  <c r="AG67" i="22"/>
  <c r="AG67" i="31" s="1"/>
  <c r="Z17" i="22"/>
  <c r="Z17" i="31" s="1"/>
  <c r="AG76" i="22"/>
  <c r="AG76" i="31" s="1"/>
  <c r="Z49" i="22"/>
  <c r="Z49" i="31" s="1"/>
  <c r="Z14" i="22"/>
  <c r="Z14" i="31" s="1"/>
  <c r="Z52" i="22"/>
  <c r="Z52" i="31" s="1"/>
  <c r="AG35" i="22"/>
  <c r="AG35" i="31" s="1"/>
  <c r="Y80" i="22"/>
  <c r="Y81" i="31" s="1"/>
  <c r="Z37" i="22"/>
  <c r="Z37" i="31" s="1"/>
  <c r="Z41" i="22"/>
  <c r="Z41" i="31" s="1"/>
  <c r="AG56" i="22"/>
  <c r="AG56" i="31" s="1"/>
  <c r="Z60" i="22"/>
  <c r="Z60" i="31" s="1"/>
  <c r="AG19" i="22"/>
  <c r="AG19" i="31" s="1"/>
  <c r="AG68" i="22"/>
  <c r="AG68" i="31" s="1"/>
  <c r="AG47" i="22"/>
  <c r="AG47" i="31" s="1"/>
  <c r="Z69" i="22"/>
  <c r="Z69" i="31" s="1"/>
  <c r="AG38" i="22"/>
  <c r="AG38" i="31" s="1"/>
  <c r="Z50" i="22"/>
  <c r="Z50" i="31" s="1"/>
  <c r="Z70" i="22"/>
  <c r="Z70" i="31" s="1"/>
  <c r="AG36" i="22"/>
  <c r="AG36" i="31" s="1"/>
  <c r="AG12" i="22"/>
  <c r="AG12" i="31" s="1"/>
  <c r="Z23" i="22"/>
  <c r="Z23" i="31" s="1"/>
  <c r="Z21" i="22"/>
  <c r="Z21" i="31" s="1"/>
  <c r="Z55" i="22"/>
  <c r="Z55" i="31" s="1"/>
  <c r="AG40" i="22"/>
  <c r="AG40" i="31" s="1"/>
  <c r="AG26" i="22"/>
  <c r="AG26" i="31" s="1"/>
  <c r="Z79" i="22"/>
  <c r="Z79" i="31" s="1"/>
  <c r="Z62" i="22"/>
  <c r="Z62" i="31" s="1"/>
  <c r="AG48" i="22"/>
  <c r="AG48" i="31" s="1"/>
  <c r="AG30" i="22"/>
  <c r="AG30" i="31" s="1"/>
  <c r="AG16" i="22"/>
  <c r="AG16" i="31" s="1"/>
  <c r="Z78" i="22"/>
  <c r="Z78" i="31" s="1"/>
  <c r="Z73" i="22"/>
  <c r="Z73" i="31" s="1"/>
  <c r="Z10" i="22"/>
  <c r="Z10" i="31" s="1"/>
  <c r="Z66" i="22"/>
  <c r="Z66" i="31" s="1"/>
  <c r="Z61" i="22"/>
  <c r="Z61" i="31" s="1"/>
  <c r="AG77" i="22"/>
  <c r="AG77" i="31" s="1"/>
  <c r="CP80" i="22" l="1"/>
  <c r="CP81" i="31" s="1"/>
  <c r="BQ80" i="22"/>
  <c r="BQ81" i="31" s="1"/>
  <c r="DU80" i="22"/>
  <c r="DU81" i="31" s="1"/>
  <c r="DY80" i="22"/>
  <c r="DY81" i="31" s="1"/>
  <c r="CF80" i="22"/>
  <c r="CF81" i="31" s="1"/>
  <c r="BZ81" i="31"/>
  <c r="DW80" i="22"/>
  <c r="DW81" i="31" s="1"/>
  <c r="CB80" i="22"/>
  <c r="CB81" i="31" s="1"/>
  <c r="BO80" i="22"/>
  <c r="BO81" i="31" s="1"/>
  <c r="BD81" i="31"/>
  <c r="DJ80" i="22"/>
  <c r="DJ81" i="31" s="1"/>
  <c r="DD81" i="31"/>
  <c r="CT80" i="22"/>
  <c r="CT81" i="31" s="1"/>
  <c r="CH81" i="31"/>
  <c r="DV80" i="22"/>
  <c r="DV81" i="31" s="1"/>
  <c r="DS81" i="31"/>
  <c r="CU80" i="22"/>
  <c r="CU81" i="31" s="1"/>
  <c r="DI80" i="22"/>
  <c r="DI81" i="31" s="1"/>
  <c r="DG80" i="22"/>
  <c r="DG81" i="31" s="1"/>
  <c r="CR80" i="22"/>
  <c r="CR81" i="31" s="1"/>
  <c r="BM80" i="22"/>
  <c r="BM81" i="31" s="1"/>
  <c r="CS80" i="22"/>
  <c r="CS81" i="31" s="1"/>
  <c r="CE80" i="22"/>
  <c r="CE81" i="31" s="1"/>
  <c r="BP80" i="22"/>
  <c r="BP81" i="31" s="1"/>
  <c r="CC80" i="22"/>
  <c r="CC81" i="31" s="1"/>
  <c r="BL80" i="22"/>
  <c r="BL81" i="31" s="1"/>
  <c r="CA80" i="22"/>
  <c r="CA81" i="31" s="1"/>
  <c r="DH80" i="22"/>
  <c r="DH81" i="31" s="1"/>
  <c r="DF80" i="22"/>
  <c r="DF81" i="31" s="1"/>
  <c r="DT80" i="22"/>
  <c r="DT81" i="31" s="1"/>
  <c r="DX80" i="22"/>
  <c r="DX81" i="31" s="1"/>
  <c r="CD80" i="22"/>
  <c r="CD81" i="31" s="1"/>
  <c r="BN80" i="22"/>
  <c r="BN81" i="31" s="1"/>
  <c r="DE80" i="22"/>
  <c r="DE81" i="31" s="1"/>
  <c r="CQ80" i="22"/>
  <c r="CQ81" i="31" s="1"/>
  <c r="CA9" i="22"/>
  <c r="CA9" i="31" s="1"/>
  <c r="CR9" i="22"/>
  <c r="CR9" i="31" s="1"/>
  <c r="CT9" i="22"/>
  <c r="CT9" i="31" s="1"/>
  <c r="CP9" i="22"/>
  <c r="CP9" i="31" s="1"/>
  <c r="CQ9" i="22"/>
  <c r="CQ9" i="31" s="1"/>
  <c r="DI9" i="22"/>
  <c r="DI9" i="31" s="1"/>
  <c r="DG9" i="22"/>
  <c r="DG9" i="31" s="1"/>
  <c r="DH9" i="22"/>
  <c r="DH9" i="31" s="1"/>
  <c r="CU9" i="22"/>
  <c r="CU9" i="31" s="1"/>
  <c r="DJ9" i="22"/>
  <c r="DJ9" i="31" s="1"/>
  <c r="CE9" i="22"/>
  <c r="CE9" i="31" s="1"/>
  <c r="CB9" i="22"/>
  <c r="CB9" i="31" s="1"/>
  <c r="CC9" i="22"/>
  <c r="CC9" i="31" s="1"/>
  <c r="DF9" i="22"/>
  <c r="DF9" i="31" s="1"/>
  <c r="CD9" i="22"/>
  <c r="CD9" i="31" s="1"/>
  <c r="BN9" i="22"/>
  <c r="BN9" i="31" s="1"/>
  <c r="BO9" i="22"/>
  <c r="BO9" i="31" s="1"/>
  <c r="BQ9" i="22"/>
  <c r="BQ9" i="31" s="1"/>
  <c r="BM9" i="22"/>
  <c r="BM9" i="31" s="1"/>
  <c r="BL9" i="22"/>
  <c r="BL9" i="31" s="1"/>
  <c r="BP9" i="22"/>
  <c r="BP9" i="31" s="1"/>
  <c r="AH31" i="22"/>
  <c r="AH31" i="31" s="1"/>
  <c r="AL31" i="22"/>
  <c r="AL31" i="31" s="1"/>
  <c r="AK31" i="22"/>
  <c r="AK31" i="31" s="1"/>
  <c r="AJ31" i="22"/>
  <c r="AJ31" i="31" s="1"/>
  <c r="AM31" i="22"/>
  <c r="AM31" i="31" s="1"/>
  <c r="AI31" i="22"/>
  <c r="AI31" i="31" s="1"/>
  <c r="AH65" i="22"/>
  <c r="AH65" i="31" s="1"/>
  <c r="AK65" i="22"/>
  <c r="AK65" i="31" s="1"/>
  <c r="AI65" i="22"/>
  <c r="AI65" i="31" s="1"/>
  <c r="AM65" i="22"/>
  <c r="AM65" i="31" s="1"/>
  <c r="AL65" i="22"/>
  <c r="AL65" i="31" s="1"/>
  <c r="AJ65" i="22"/>
  <c r="AJ65" i="31" s="1"/>
  <c r="AH66" i="22"/>
  <c r="AH66" i="31" s="1"/>
  <c r="AJ66" i="22"/>
  <c r="AJ66" i="31" s="1"/>
  <c r="AI66" i="22"/>
  <c r="AI66" i="31" s="1"/>
  <c r="AK66" i="22"/>
  <c r="AK66" i="31" s="1"/>
  <c r="AM66" i="22"/>
  <c r="AM66" i="31" s="1"/>
  <c r="AL66" i="22"/>
  <c r="AL66" i="31" s="1"/>
  <c r="AH28" i="22"/>
  <c r="AH28" i="31" s="1"/>
  <c r="AM28" i="22"/>
  <c r="AM28" i="31" s="1"/>
  <c r="AL28" i="22"/>
  <c r="AL28" i="31" s="1"/>
  <c r="AJ28" i="22"/>
  <c r="AJ28" i="31" s="1"/>
  <c r="AK28" i="22"/>
  <c r="AK28" i="31" s="1"/>
  <c r="AI28" i="22"/>
  <c r="AI28" i="31" s="1"/>
  <c r="AH18" i="22"/>
  <c r="AH18" i="31" s="1"/>
  <c r="AJ18" i="22"/>
  <c r="AJ18" i="31" s="1"/>
  <c r="AI18" i="22"/>
  <c r="AI18" i="31" s="1"/>
  <c r="AK18" i="22"/>
  <c r="AK18" i="31" s="1"/>
  <c r="AM18" i="22"/>
  <c r="AM18" i="31" s="1"/>
  <c r="AL18" i="22"/>
  <c r="AL18" i="31" s="1"/>
  <c r="AH73" i="22"/>
  <c r="AH73" i="31" s="1"/>
  <c r="AJ73" i="22"/>
  <c r="AJ73" i="31" s="1"/>
  <c r="AI73" i="22"/>
  <c r="AI73" i="31" s="1"/>
  <c r="AM73" i="22"/>
  <c r="AM73" i="31" s="1"/>
  <c r="AL73" i="22"/>
  <c r="AL73" i="31" s="1"/>
  <c r="AK73" i="22"/>
  <c r="AK73" i="31" s="1"/>
  <c r="AH39" i="22"/>
  <c r="AH39" i="31" s="1"/>
  <c r="AI39" i="22"/>
  <c r="AI39" i="31" s="1"/>
  <c r="AK39" i="22"/>
  <c r="AK39" i="31" s="1"/>
  <c r="AM39" i="22"/>
  <c r="AM39" i="31" s="1"/>
  <c r="AL39" i="22"/>
  <c r="AL39" i="31" s="1"/>
  <c r="AJ39" i="22"/>
  <c r="AJ39" i="31" s="1"/>
  <c r="AH11" i="22"/>
  <c r="AH11" i="31" s="1"/>
  <c r="AM11" i="22"/>
  <c r="AM11" i="31" s="1"/>
  <c r="AK11" i="22"/>
  <c r="AK11" i="31" s="1"/>
  <c r="AI11" i="22"/>
  <c r="AI11" i="31" s="1"/>
  <c r="AJ11" i="22"/>
  <c r="AJ11" i="31" s="1"/>
  <c r="AL11" i="22"/>
  <c r="AL11" i="31" s="1"/>
  <c r="AH46" i="22"/>
  <c r="AH46" i="31" s="1"/>
  <c r="AI46" i="22"/>
  <c r="AI46" i="31" s="1"/>
  <c r="AK46" i="22"/>
  <c r="AK46" i="31" s="1"/>
  <c r="AJ46" i="22"/>
  <c r="AJ46" i="31" s="1"/>
  <c r="AM46" i="22"/>
  <c r="AM46" i="31" s="1"/>
  <c r="AL46" i="22"/>
  <c r="AL46" i="31" s="1"/>
  <c r="AH47" i="22"/>
  <c r="AH47" i="31" s="1"/>
  <c r="AK47" i="22"/>
  <c r="AK47" i="31" s="1"/>
  <c r="AI47" i="22"/>
  <c r="AI47" i="31" s="1"/>
  <c r="AM47" i="22"/>
  <c r="AM47" i="31" s="1"/>
  <c r="AJ47" i="22"/>
  <c r="AJ47" i="31" s="1"/>
  <c r="AL47" i="22"/>
  <c r="AL47" i="31" s="1"/>
  <c r="AH36" i="22"/>
  <c r="AH36" i="31" s="1"/>
  <c r="AK36" i="22"/>
  <c r="AK36" i="31" s="1"/>
  <c r="AL36" i="22"/>
  <c r="AL36" i="31" s="1"/>
  <c r="AI36" i="22"/>
  <c r="AI36" i="31" s="1"/>
  <c r="AJ36" i="22"/>
  <c r="AJ36" i="31" s="1"/>
  <c r="AM36" i="22"/>
  <c r="AM36" i="31" s="1"/>
  <c r="AH51" i="22"/>
  <c r="AH51" i="31" s="1"/>
  <c r="AK51" i="22"/>
  <c r="AK51" i="31" s="1"/>
  <c r="AI51" i="22"/>
  <c r="AI51" i="31" s="1"/>
  <c r="AM51" i="22"/>
  <c r="AM51" i="31" s="1"/>
  <c r="AJ51" i="22"/>
  <c r="AJ51" i="31" s="1"/>
  <c r="AL51" i="22"/>
  <c r="AL51" i="31" s="1"/>
  <c r="AH21" i="22"/>
  <c r="AH21" i="31" s="1"/>
  <c r="AJ21" i="22"/>
  <c r="AJ21" i="31" s="1"/>
  <c r="AL21" i="22"/>
  <c r="AL21" i="31" s="1"/>
  <c r="AK21" i="22"/>
  <c r="AK21" i="31" s="1"/>
  <c r="AI21" i="22"/>
  <c r="AI21" i="31" s="1"/>
  <c r="AM21" i="22"/>
  <c r="AM21" i="31" s="1"/>
  <c r="AH22" i="22"/>
  <c r="AH22" i="31" s="1"/>
  <c r="AL22" i="22"/>
  <c r="AL22" i="31" s="1"/>
  <c r="AM22" i="22"/>
  <c r="AM22" i="31" s="1"/>
  <c r="AK22" i="22"/>
  <c r="AK22" i="31" s="1"/>
  <c r="AJ22" i="22"/>
  <c r="AJ22" i="31" s="1"/>
  <c r="AI22" i="22"/>
  <c r="AI22" i="31" s="1"/>
  <c r="AH75" i="22"/>
  <c r="AH75" i="31" s="1"/>
  <c r="AK75" i="22"/>
  <c r="AK75" i="31" s="1"/>
  <c r="AJ75" i="22"/>
  <c r="AJ75" i="31" s="1"/>
  <c r="AI75" i="22"/>
  <c r="AI75" i="31" s="1"/>
  <c r="AL75" i="22"/>
  <c r="AL75" i="31" s="1"/>
  <c r="AM75" i="22"/>
  <c r="AM75" i="31" s="1"/>
  <c r="AH71" i="22"/>
  <c r="AH71" i="31" s="1"/>
  <c r="AJ71" i="22"/>
  <c r="AJ71" i="31" s="1"/>
  <c r="AI71" i="22"/>
  <c r="AI71" i="31" s="1"/>
  <c r="AL71" i="22"/>
  <c r="AL71" i="31" s="1"/>
  <c r="AK71" i="22"/>
  <c r="AK71" i="31" s="1"/>
  <c r="AM71" i="22"/>
  <c r="AM71" i="31" s="1"/>
  <c r="AH56" i="22"/>
  <c r="AH56" i="31" s="1"/>
  <c r="AK56" i="22"/>
  <c r="AK56" i="31" s="1"/>
  <c r="AI56" i="22"/>
  <c r="AI56" i="31" s="1"/>
  <c r="AM56" i="22"/>
  <c r="AM56" i="31" s="1"/>
  <c r="AL56" i="22"/>
  <c r="AL56" i="31" s="1"/>
  <c r="AJ56" i="22"/>
  <c r="AJ56" i="31" s="1"/>
  <c r="AH63" i="22"/>
  <c r="AH63" i="31" s="1"/>
  <c r="AL63" i="22"/>
  <c r="AL63" i="31" s="1"/>
  <c r="AM63" i="22"/>
  <c r="AM63" i="31" s="1"/>
  <c r="AI63" i="22"/>
  <c r="AI63" i="31" s="1"/>
  <c r="AJ63" i="22"/>
  <c r="AJ63" i="31" s="1"/>
  <c r="AK63" i="22"/>
  <c r="AK63" i="31" s="1"/>
  <c r="AH24" i="22"/>
  <c r="AH24" i="31" s="1"/>
  <c r="AI24" i="22"/>
  <c r="AI24" i="31" s="1"/>
  <c r="AJ24" i="22"/>
  <c r="AJ24" i="31" s="1"/>
  <c r="AL24" i="22"/>
  <c r="AL24" i="31" s="1"/>
  <c r="AM24" i="22"/>
  <c r="AM24" i="31" s="1"/>
  <c r="AK24" i="22"/>
  <c r="AK24" i="31" s="1"/>
  <c r="AH38" i="22"/>
  <c r="AH38" i="31" s="1"/>
  <c r="AI38" i="22"/>
  <c r="AI38" i="31" s="1"/>
  <c r="AK38" i="22"/>
  <c r="AK38" i="31" s="1"/>
  <c r="AM38" i="22"/>
  <c r="AM38" i="31" s="1"/>
  <c r="AJ38" i="22"/>
  <c r="AJ38" i="31" s="1"/>
  <c r="AL38" i="22"/>
  <c r="AL38" i="31" s="1"/>
  <c r="AH44" i="22"/>
  <c r="AH44" i="31" s="1"/>
  <c r="AI44" i="22"/>
  <c r="AI44" i="31" s="1"/>
  <c r="AM44" i="22"/>
  <c r="AM44" i="31" s="1"/>
  <c r="AL44" i="22"/>
  <c r="AL44" i="31" s="1"/>
  <c r="AK44" i="22"/>
  <c r="AK44" i="31" s="1"/>
  <c r="AJ44" i="22"/>
  <c r="AJ44" i="31" s="1"/>
  <c r="AH16" i="22"/>
  <c r="AH16" i="31" s="1"/>
  <c r="AM16" i="22"/>
  <c r="AM16" i="31" s="1"/>
  <c r="AL16" i="22"/>
  <c r="AL16" i="31" s="1"/>
  <c r="AJ16" i="22"/>
  <c r="AJ16" i="31" s="1"/>
  <c r="AI16" i="22"/>
  <c r="AI16" i="31" s="1"/>
  <c r="AK16" i="22"/>
  <c r="AK16" i="31" s="1"/>
  <c r="AH61" i="22"/>
  <c r="AH61" i="31" s="1"/>
  <c r="AM61" i="22"/>
  <c r="AM61" i="31" s="1"/>
  <c r="AJ61" i="22"/>
  <c r="AJ61" i="31" s="1"/>
  <c r="AI61" i="22"/>
  <c r="AI61" i="31" s="1"/>
  <c r="AK61" i="22"/>
  <c r="AK61" i="31" s="1"/>
  <c r="AL61" i="22"/>
  <c r="AL61" i="31" s="1"/>
  <c r="AH34" i="22"/>
  <c r="AH34" i="31" s="1"/>
  <c r="AL34" i="22"/>
  <c r="AL34" i="31" s="1"/>
  <c r="AJ34" i="22"/>
  <c r="AJ34" i="31" s="1"/>
  <c r="AI34" i="22"/>
  <c r="AI34" i="31" s="1"/>
  <c r="AK34" i="22"/>
  <c r="AK34" i="31" s="1"/>
  <c r="AM34" i="22"/>
  <c r="AM34" i="31" s="1"/>
  <c r="AH20" i="22"/>
  <c r="AH20" i="31" s="1"/>
  <c r="AJ20" i="22"/>
  <c r="AJ20" i="31" s="1"/>
  <c r="AL20" i="22"/>
  <c r="AL20" i="31" s="1"/>
  <c r="AK20" i="22"/>
  <c r="AK20" i="31" s="1"/>
  <c r="AI20" i="22"/>
  <c r="AI20" i="31" s="1"/>
  <c r="AM20" i="22"/>
  <c r="AM20" i="31" s="1"/>
  <c r="AH23" i="22"/>
  <c r="AH23" i="31" s="1"/>
  <c r="AI23" i="22"/>
  <c r="AI23" i="31" s="1"/>
  <c r="AM23" i="22"/>
  <c r="AM23" i="31" s="1"/>
  <c r="AL23" i="22"/>
  <c r="AL23" i="31" s="1"/>
  <c r="AK23" i="22"/>
  <c r="AK23" i="31" s="1"/>
  <c r="AJ23" i="22"/>
  <c r="AJ23" i="31" s="1"/>
  <c r="AH29" i="22"/>
  <c r="AH29" i="31" s="1"/>
  <c r="AI29" i="22"/>
  <c r="AI29" i="31" s="1"/>
  <c r="AJ29" i="22"/>
  <c r="AJ29" i="31" s="1"/>
  <c r="AL29" i="22"/>
  <c r="AL29" i="31" s="1"/>
  <c r="AM29" i="22"/>
  <c r="AM29" i="31" s="1"/>
  <c r="AK29" i="22"/>
  <c r="AK29" i="31" s="1"/>
  <c r="AH48" i="22"/>
  <c r="AH48" i="31" s="1"/>
  <c r="AL48" i="22"/>
  <c r="AL48" i="31" s="1"/>
  <c r="AM48" i="22"/>
  <c r="AM48" i="31" s="1"/>
  <c r="AK48" i="22"/>
  <c r="AK48" i="31" s="1"/>
  <c r="AI48" i="22"/>
  <c r="AI48" i="31" s="1"/>
  <c r="AJ48" i="22"/>
  <c r="AJ48" i="31" s="1"/>
  <c r="AH42" i="22"/>
  <c r="AH42" i="31" s="1"/>
  <c r="AM42" i="22"/>
  <c r="AM42" i="31" s="1"/>
  <c r="AK42" i="22"/>
  <c r="AK42" i="31" s="1"/>
  <c r="AI42" i="22"/>
  <c r="AI42" i="31" s="1"/>
  <c r="AL42" i="22"/>
  <c r="AL42" i="31" s="1"/>
  <c r="AJ42" i="22"/>
  <c r="AJ42" i="31" s="1"/>
  <c r="AH62" i="22"/>
  <c r="AH62" i="31" s="1"/>
  <c r="AM62" i="22"/>
  <c r="AM62" i="31" s="1"/>
  <c r="AK62" i="22"/>
  <c r="AK62" i="31" s="1"/>
  <c r="AI62" i="22"/>
  <c r="AI62" i="31" s="1"/>
  <c r="AL62" i="22"/>
  <c r="AL62" i="31" s="1"/>
  <c r="AJ62" i="22"/>
  <c r="AJ62" i="31" s="1"/>
  <c r="AH49" i="22"/>
  <c r="AH49" i="31" s="1"/>
  <c r="AJ49" i="22"/>
  <c r="AJ49" i="31" s="1"/>
  <c r="AI49" i="22"/>
  <c r="AI49" i="31" s="1"/>
  <c r="AK49" i="22"/>
  <c r="AK49" i="31" s="1"/>
  <c r="AL49" i="22"/>
  <c r="AL49" i="31" s="1"/>
  <c r="AM49" i="22"/>
  <c r="AM49" i="31" s="1"/>
  <c r="AH68" i="22"/>
  <c r="AH68" i="31" s="1"/>
  <c r="AI68" i="22"/>
  <c r="AI68" i="31" s="1"/>
  <c r="AL68" i="22"/>
  <c r="AL68" i="31" s="1"/>
  <c r="AM68" i="22"/>
  <c r="AM68" i="31" s="1"/>
  <c r="AJ68" i="22"/>
  <c r="AJ68" i="31" s="1"/>
  <c r="AK68" i="22"/>
  <c r="AK68" i="31" s="1"/>
  <c r="AH79" i="22"/>
  <c r="AH79" i="31" s="1"/>
  <c r="AK79" i="22"/>
  <c r="AK79" i="31" s="1"/>
  <c r="AI79" i="22"/>
  <c r="AI79" i="31" s="1"/>
  <c r="AL79" i="22"/>
  <c r="AL79" i="31" s="1"/>
  <c r="AJ79" i="22"/>
  <c r="AJ79" i="31" s="1"/>
  <c r="AM79" i="22"/>
  <c r="AM79" i="31" s="1"/>
  <c r="AH10" i="22"/>
  <c r="AH10" i="31" s="1"/>
  <c r="AK10" i="22"/>
  <c r="AK10" i="31" s="1"/>
  <c r="AJ10" i="22"/>
  <c r="AJ10" i="31" s="1"/>
  <c r="AL10" i="22"/>
  <c r="AL10" i="31" s="1"/>
  <c r="AI10" i="22"/>
  <c r="AI10" i="31" s="1"/>
  <c r="AM10" i="22"/>
  <c r="AM10" i="31" s="1"/>
  <c r="AH50" i="22"/>
  <c r="AH50" i="31" s="1"/>
  <c r="AK50" i="22"/>
  <c r="AK50" i="31" s="1"/>
  <c r="AM50" i="22"/>
  <c r="AM50" i="31" s="1"/>
  <c r="AJ50" i="22"/>
  <c r="AJ50" i="31" s="1"/>
  <c r="AI50" i="22"/>
  <c r="AI50" i="31" s="1"/>
  <c r="AL50" i="22"/>
  <c r="AL50" i="31" s="1"/>
  <c r="AH41" i="22"/>
  <c r="AH41" i="31" s="1"/>
  <c r="AK41" i="22"/>
  <c r="AK41" i="31" s="1"/>
  <c r="AI41" i="22"/>
  <c r="AI41" i="31" s="1"/>
  <c r="AL41" i="22"/>
  <c r="AL41" i="31" s="1"/>
  <c r="AJ41" i="22"/>
  <c r="AJ41" i="31" s="1"/>
  <c r="AM41" i="22"/>
  <c r="AM41" i="31" s="1"/>
  <c r="AH17" i="22"/>
  <c r="AH17" i="31" s="1"/>
  <c r="AM17" i="22"/>
  <c r="AM17" i="31" s="1"/>
  <c r="AL17" i="22"/>
  <c r="AL17" i="31" s="1"/>
  <c r="AJ17" i="22"/>
  <c r="AJ17" i="31" s="1"/>
  <c r="AI17" i="22"/>
  <c r="AI17" i="31" s="1"/>
  <c r="AK17" i="22"/>
  <c r="AK17" i="31" s="1"/>
  <c r="AH19" i="22"/>
  <c r="AH19" i="31" s="1"/>
  <c r="AM19" i="22"/>
  <c r="AM19" i="31" s="1"/>
  <c r="AK19" i="22"/>
  <c r="AK19" i="31" s="1"/>
  <c r="AI19" i="22"/>
  <c r="AI19" i="31" s="1"/>
  <c r="AJ19" i="22"/>
  <c r="AJ19" i="31" s="1"/>
  <c r="AL19" i="22"/>
  <c r="AL19" i="31" s="1"/>
  <c r="AH77" i="22"/>
  <c r="AH77" i="31" s="1"/>
  <c r="AM77" i="22"/>
  <c r="AM77" i="31" s="1"/>
  <c r="AL77" i="22"/>
  <c r="AL77" i="31" s="1"/>
  <c r="AK77" i="22"/>
  <c r="AK77" i="31" s="1"/>
  <c r="AI77" i="22"/>
  <c r="AI77" i="31" s="1"/>
  <c r="AJ77" i="22"/>
  <c r="AJ77" i="31" s="1"/>
  <c r="AH35" i="22"/>
  <c r="AH35" i="31" s="1"/>
  <c r="AJ35" i="22"/>
  <c r="AJ35" i="31" s="1"/>
  <c r="AL35" i="22"/>
  <c r="AL35" i="31" s="1"/>
  <c r="AK35" i="22"/>
  <c r="AK35" i="31" s="1"/>
  <c r="AM35" i="22"/>
  <c r="AM35" i="31" s="1"/>
  <c r="AI35" i="22"/>
  <c r="AI35" i="31" s="1"/>
  <c r="AH15" i="22"/>
  <c r="AH15" i="31" s="1"/>
  <c r="AI15" i="22"/>
  <c r="AI15" i="31" s="1"/>
  <c r="AL15" i="22"/>
  <c r="AL15" i="31" s="1"/>
  <c r="AM15" i="22"/>
  <c r="AM15" i="31" s="1"/>
  <c r="AK15" i="22"/>
  <c r="AK15" i="31" s="1"/>
  <c r="AJ15" i="22"/>
  <c r="AJ15" i="31" s="1"/>
  <c r="AH14" i="22"/>
  <c r="AH14" i="31" s="1"/>
  <c r="AJ14" i="22"/>
  <c r="AJ14" i="31" s="1"/>
  <c r="AL14" i="22"/>
  <c r="AL14" i="31" s="1"/>
  <c r="AI14" i="22"/>
  <c r="AI14" i="31" s="1"/>
  <c r="AK14" i="22"/>
  <c r="AK14" i="31" s="1"/>
  <c r="AM14" i="22"/>
  <c r="AM14" i="31" s="1"/>
  <c r="AH54" i="22"/>
  <c r="AH54" i="31" s="1"/>
  <c r="AI54" i="22"/>
  <c r="AI54" i="31" s="1"/>
  <c r="AL54" i="22"/>
  <c r="AL54" i="31" s="1"/>
  <c r="AK54" i="22"/>
  <c r="AK54" i="31" s="1"/>
  <c r="AM54" i="22"/>
  <c r="AM54" i="31" s="1"/>
  <c r="AJ54" i="22"/>
  <c r="AJ54" i="31" s="1"/>
  <c r="AH33" i="22"/>
  <c r="AH33" i="31" s="1"/>
  <c r="AL33" i="22"/>
  <c r="AL33" i="31" s="1"/>
  <c r="AI33" i="22"/>
  <c r="AI33" i="31" s="1"/>
  <c r="AM33" i="22"/>
  <c r="AM33" i="31" s="1"/>
  <c r="AJ33" i="22"/>
  <c r="AJ33" i="31" s="1"/>
  <c r="AK33" i="22"/>
  <c r="AK33" i="31" s="1"/>
  <c r="AH40" i="22"/>
  <c r="AH40" i="31" s="1"/>
  <c r="AJ40" i="22"/>
  <c r="AJ40" i="31" s="1"/>
  <c r="AM40" i="22"/>
  <c r="AM40" i="31" s="1"/>
  <c r="AK40" i="22"/>
  <c r="AK40" i="31" s="1"/>
  <c r="AL40" i="22"/>
  <c r="AL40" i="31" s="1"/>
  <c r="AI40" i="22"/>
  <c r="AI40" i="31" s="1"/>
  <c r="AH52" i="22"/>
  <c r="AH52" i="31" s="1"/>
  <c r="AM52" i="22"/>
  <c r="AM52" i="31" s="1"/>
  <c r="AL52" i="22"/>
  <c r="AL52" i="31" s="1"/>
  <c r="AJ52" i="22"/>
  <c r="AJ52" i="31" s="1"/>
  <c r="AK52" i="22"/>
  <c r="AK52" i="31" s="1"/>
  <c r="AI52" i="22"/>
  <c r="AI52" i="31" s="1"/>
  <c r="AH25" i="22"/>
  <c r="AH25" i="31" s="1"/>
  <c r="AI25" i="22"/>
  <c r="AI25" i="31" s="1"/>
  <c r="AK25" i="22"/>
  <c r="AK25" i="31" s="1"/>
  <c r="AL25" i="22"/>
  <c r="AL25" i="31" s="1"/>
  <c r="AM25" i="22"/>
  <c r="AM25" i="31" s="1"/>
  <c r="AJ25" i="22"/>
  <c r="AJ25" i="31" s="1"/>
  <c r="AH74" i="22"/>
  <c r="AH74" i="31" s="1"/>
  <c r="AM74" i="22"/>
  <c r="AM74" i="31" s="1"/>
  <c r="AK74" i="22"/>
  <c r="AK74" i="31" s="1"/>
  <c r="AJ74" i="22"/>
  <c r="AJ74" i="31" s="1"/>
  <c r="AL74" i="22"/>
  <c r="AL74" i="31" s="1"/>
  <c r="AI74" i="22"/>
  <c r="AI74" i="31" s="1"/>
  <c r="AH64" i="22"/>
  <c r="AH64" i="31" s="1"/>
  <c r="AI64" i="22"/>
  <c r="AI64" i="31" s="1"/>
  <c r="AK64" i="22"/>
  <c r="AK64" i="31" s="1"/>
  <c r="AM64" i="22"/>
  <c r="AM64" i="31" s="1"/>
  <c r="AJ64" i="22"/>
  <c r="AJ64" i="31" s="1"/>
  <c r="AL64" i="22"/>
  <c r="AL64" i="31" s="1"/>
  <c r="AH12" i="22"/>
  <c r="AH12" i="31" s="1"/>
  <c r="AJ12" i="22"/>
  <c r="AJ12" i="31" s="1"/>
  <c r="AI12" i="22"/>
  <c r="AI12" i="31" s="1"/>
  <c r="AL12" i="22"/>
  <c r="AL12" i="31" s="1"/>
  <c r="AK12" i="22"/>
  <c r="AK12" i="31" s="1"/>
  <c r="AM12" i="22"/>
  <c r="AM12" i="31" s="1"/>
  <c r="AH60" i="22"/>
  <c r="AH60" i="31" s="1"/>
  <c r="AL60" i="22"/>
  <c r="AL60" i="31" s="1"/>
  <c r="AI60" i="22"/>
  <c r="AI60" i="31" s="1"/>
  <c r="AJ60" i="22"/>
  <c r="AJ60" i="31" s="1"/>
  <c r="AK60" i="22"/>
  <c r="AK60" i="31" s="1"/>
  <c r="AM60" i="22"/>
  <c r="AM60" i="31" s="1"/>
  <c r="AH27" i="22"/>
  <c r="AH27" i="31" s="1"/>
  <c r="AK27" i="22"/>
  <c r="AK27" i="31" s="1"/>
  <c r="AM27" i="22"/>
  <c r="AM27" i="31" s="1"/>
  <c r="AI27" i="22"/>
  <c r="AI27" i="31" s="1"/>
  <c r="AL27" i="22"/>
  <c r="AL27" i="31" s="1"/>
  <c r="AJ27" i="22"/>
  <c r="AJ27" i="31" s="1"/>
  <c r="AH32" i="22"/>
  <c r="AH32" i="31" s="1"/>
  <c r="AL32" i="22"/>
  <c r="AL32" i="31" s="1"/>
  <c r="AI32" i="22"/>
  <c r="AI32" i="31" s="1"/>
  <c r="AM32" i="22"/>
  <c r="AM32" i="31" s="1"/>
  <c r="AK32" i="22"/>
  <c r="AK32" i="31" s="1"/>
  <c r="AJ32" i="22"/>
  <c r="AJ32" i="31" s="1"/>
  <c r="AH30" i="22"/>
  <c r="AH30" i="31" s="1"/>
  <c r="AL30" i="22"/>
  <c r="AL30" i="31" s="1"/>
  <c r="AI30" i="22"/>
  <c r="AI30" i="31" s="1"/>
  <c r="AM30" i="22"/>
  <c r="AM30" i="31" s="1"/>
  <c r="AK30" i="22"/>
  <c r="AK30" i="31" s="1"/>
  <c r="AJ30" i="22"/>
  <c r="AJ30" i="31" s="1"/>
  <c r="AH70" i="22"/>
  <c r="AH70" i="31" s="1"/>
  <c r="AM70" i="22"/>
  <c r="AM70" i="31" s="1"/>
  <c r="AK70" i="22"/>
  <c r="AK70" i="31" s="1"/>
  <c r="AI70" i="22"/>
  <c r="AI70" i="31" s="1"/>
  <c r="AL70" i="22"/>
  <c r="AL70" i="31" s="1"/>
  <c r="AJ70" i="22"/>
  <c r="AJ70" i="31" s="1"/>
  <c r="AH67" i="22"/>
  <c r="AH67" i="31" s="1"/>
  <c r="AL67" i="22"/>
  <c r="AL67" i="31" s="1"/>
  <c r="AM67" i="22"/>
  <c r="AM67" i="31" s="1"/>
  <c r="AJ67" i="22"/>
  <c r="AJ67" i="31" s="1"/>
  <c r="AK67" i="22"/>
  <c r="AK67" i="31" s="1"/>
  <c r="AI67" i="22"/>
  <c r="AI67" i="31" s="1"/>
  <c r="AH37" i="22"/>
  <c r="AH37" i="31" s="1"/>
  <c r="AI37" i="22"/>
  <c r="AI37" i="31" s="1"/>
  <c r="AK37" i="22"/>
  <c r="AK37" i="31" s="1"/>
  <c r="AJ37" i="22"/>
  <c r="AJ37" i="31" s="1"/>
  <c r="AM37" i="22"/>
  <c r="AM37" i="31" s="1"/>
  <c r="AL37" i="22"/>
  <c r="AL37" i="31" s="1"/>
  <c r="AH45" i="22"/>
  <c r="AH45" i="31" s="1"/>
  <c r="AL45" i="22"/>
  <c r="AL45" i="31" s="1"/>
  <c r="AJ45" i="22"/>
  <c r="AJ45" i="31" s="1"/>
  <c r="AM45" i="22"/>
  <c r="AM45" i="31" s="1"/>
  <c r="AK45" i="22"/>
  <c r="AK45" i="31" s="1"/>
  <c r="AI45" i="22"/>
  <c r="AI45" i="31" s="1"/>
  <c r="AH9" i="22"/>
  <c r="AH9" i="31" s="1"/>
  <c r="AM9" i="22"/>
  <c r="AM9" i="31" s="1"/>
  <c r="AK9" i="22"/>
  <c r="AK9" i="31" s="1"/>
  <c r="AJ9" i="22"/>
  <c r="AJ9" i="31" s="1"/>
  <c r="AI9" i="22"/>
  <c r="AI9" i="31" s="1"/>
  <c r="AL9" i="22"/>
  <c r="AL9" i="31" s="1"/>
  <c r="AH78" i="22"/>
  <c r="AH78" i="31" s="1"/>
  <c r="AM78" i="22"/>
  <c r="AM78" i="31" s="1"/>
  <c r="AI78" i="22"/>
  <c r="AI78" i="31" s="1"/>
  <c r="AL78" i="22"/>
  <c r="AL78" i="31" s="1"/>
  <c r="AK78" i="22"/>
  <c r="AK78" i="31" s="1"/>
  <c r="AJ78" i="22"/>
  <c r="AJ78" i="31" s="1"/>
  <c r="AH55" i="22"/>
  <c r="AH55" i="31" s="1"/>
  <c r="AK55" i="22"/>
  <c r="AK55" i="31" s="1"/>
  <c r="AL55" i="22"/>
  <c r="AL55" i="31" s="1"/>
  <c r="AI55" i="22"/>
  <c r="AI55" i="31" s="1"/>
  <c r="AJ55" i="22"/>
  <c r="AJ55" i="31" s="1"/>
  <c r="AM55" i="22"/>
  <c r="AM55" i="31" s="1"/>
  <c r="AH69" i="22"/>
  <c r="AH69" i="31" s="1"/>
  <c r="AL69" i="22"/>
  <c r="AL69" i="31" s="1"/>
  <c r="AJ69" i="22"/>
  <c r="AJ69" i="31" s="1"/>
  <c r="AM69" i="22"/>
  <c r="AM69" i="31" s="1"/>
  <c r="AK69" i="22"/>
  <c r="AK69" i="31" s="1"/>
  <c r="AI69" i="22"/>
  <c r="AI69" i="31" s="1"/>
  <c r="AH59" i="22"/>
  <c r="AH59" i="31" s="1"/>
  <c r="AM59" i="22"/>
  <c r="AM59" i="31" s="1"/>
  <c r="AK59" i="22"/>
  <c r="AK59" i="31" s="1"/>
  <c r="AJ59" i="22"/>
  <c r="AJ59" i="31" s="1"/>
  <c r="AI59" i="22"/>
  <c r="AI59" i="31" s="1"/>
  <c r="AL59" i="22"/>
  <c r="AL59" i="31" s="1"/>
  <c r="AH13" i="22"/>
  <c r="AH13" i="31" s="1"/>
  <c r="AM13" i="22"/>
  <c r="AM13" i="31" s="1"/>
  <c r="AK13" i="22"/>
  <c r="AK13" i="31" s="1"/>
  <c r="AJ13" i="22"/>
  <c r="AJ13" i="31" s="1"/>
  <c r="AL13" i="22"/>
  <c r="AL13" i="31" s="1"/>
  <c r="AI13" i="22"/>
  <c r="AI13" i="31" s="1"/>
  <c r="AH76" i="22"/>
  <c r="AH76" i="31" s="1"/>
  <c r="AI76" i="22"/>
  <c r="AI76" i="31" s="1"/>
  <c r="AK76" i="22"/>
  <c r="AK76" i="31" s="1"/>
  <c r="AM76" i="22"/>
  <c r="AM76" i="31" s="1"/>
  <c r="AL76" i="22"/>
  <c r="AL76" i="31" s="1"/>
  <c r="AJ76" i="22"/>
  <c r="AJ76" i="31" s="1"/>
  <c r="AH53" i="22"/>
  <c r="AH53" i="31" s="1"/>
  <c r="AL53" i="22"/>
  <c r="AL53" i="31" s="1"/>
  <c r="AI53" i="22"/>
  <c r="AI53" i="31" s="1"/>
  <c r="AJ53" i="22"/>
  <c r="AJ53" i="31" s="1"/>
  <c r="AK53" i="22"/>
  <c r="AK53" i="31" s="1"/>
  <c r="AM53" i="22"/>
  <c r="AM53" i="31" s="1"/>
  <c r="AH58" i="22"/>
  <c r="AH58" i="31" s="1"/>
  <c r="AM58" i="22"/>
  <c r="AM58" i="31" s="1"/>
  <c r="AJ58" i="22"/>
  <c r="AJ58" i="31" s="1"/>
  <c r="AI58" i="22"/>
  <c r="AI58" i="31" s="1"/>
  <c r="AK58" i="22"/>
  <c r="AK58" i="31" s="1"/>
  <c r="AL58" i="22"/>
  <c r="AL58" i="31" s="1"/>
  <c r="AH26" i="22"/>
  <c r="AH26" i="31" s="1"/>
  <c r="AL26" i="22"/>
  <c r="AL26" i="31" s="1"/>
  <c r="AJ26" i="22"/>
  <c r="AJ26" i="31" s="1"/>
  <c r="AK26" i="22"/>
  <c r="AK26" i="31" s="1"/>
  <c r="AI26" i="22"/>
  <c r="AI26" i="31" s="1"/>
  <c r="AM26" i="22"/>
  <c r="AM26" i="31" s="1"/>
  <c r="AH43" i="22"/>
  <c r="AH43" i="31" s="1"/>
  <c r="AJ43" i="22"/>
  <c r="AJ43" i="31" s="1"/>
  <c r="AK43" i="22"/>
  <c r="AK43" i="31" s="1"/>
  <c r="AM43" i="22"/>
  <c r="AM43" i="31" s="1"/>
  <c r="AL43" i="22"/>
  <c r="AL43" i="31" s="1"/>
  <c r="AI43" i="22"/>
  <c r="AI43" i="31" s="1"/>
  <c r="AH72" i="22"/>
  <c r="AH72" i="31" s="1"/>
  <c r="AL72" i="22"/>
  <c r="AL72" i="31" s="1"/>
  <c r="AI72" i="22"/>
  <c r="AI72" i="31" s="1"/>
  <c r="AJ72" i="22"/>
  <c r="AJ72" i="31" s="1"/>
  <c r="AM72" i="22"/>
  <c r="AM72" i="31" s="1"/>
  <c r="AK72" i="22"/>
  <c r="AK72" i="31" s="1"/>
  <c r="AV56" i="22"/>
  <c r="AV56" i="31" s="1"/>
  <c r="AO10" i="22"/>
  <c r="AO10" i="31" s="1"/>
  <c r="AO61" i="22"/>
  <c r="AO61" i="31" s="1"/>
  <c r="AO50" i="22"/>
  <c r="AO50" i="31" s="1"/>
  <c r="AO26" i="22"/>
  <c r="AO26" i="31" s="1"/>
  <c r="AO11" i="22"/>
  <c r="AO11" i="31" s="1"/>
  <c r="AO51" i="22"/>
  <c r="AO51" i="31" s="1"/>
  <c r="AV59" i="22"/>
  <c r="AV59" i="31" s="1"/>
  <c r="AO73" i="22"/>
  <c r="AO73" i="31" s="1"/>
  <c r="AO66" i="22"/>
  <c r="AO66" i="31" s="1"/>
  <c r="AV25" i="22"/>
  <c r="AV25" i="31" s="1"/>
  <c r="AO27" i="22"/>
  <c r="AO27" i="31" s="1"/>
  <c r="AO40" i="22"/>
  <c r="AO40" i="31" s="1"/>
  <c r="AO38" i="22"/>
  <c r="AO38" i="31" s="1"/>
  <c r="AV67" i="22"/>
  <c r="AV67" i="31" s="1"/>
  <c r="AV31" i="22"/>
  <c r="AV31" i="31" s="1"/>
  <c r="AV24" i="22"/>
  <c r="AV24" i="31" s="1"/>
  <c r="AO69" i="22"/>
  <c r="AO69" i="31" s="1"/>
  <c r="AV75" i="22"/>
  <c r="AV75" i="31" s="1"/>
  <c r="AO79" i="22"/>
  <c r="AO79" i="31" s="1"/>
  <c r="AO39" i="22"/>
  <c r="AO39" i="31" s="1"/>
  <c r="AV78" i="22"/>
  <c r="AV78" i="31" s="1"/>
  <c r="AG80" i="22"/>
  <c r="AG81" i="31" s="1"/>
  <c r="AV46" i="22"/>
  <c r="AV46" i="31" s="1"/>
  <c r="AV9" i="22"/>
  <c r="AV9" i="31" s="1"/>
  <c r="AO37" i="22"/>
  <c r="AO37" i="31" s="1"/>
  <c r="AV57" i="22"/>
  <c r="AV57" i="31" s="1"/>
  <c r="AV35" i="22"/>
  <c r="AV35" i="31" s="1"/>
  <c r="AV32" i="22"/>
  <c r="AV32" i="31" s="1"/>
  <c r="AO13" i="22"/>
  <c r="AO13" i="31" s="1"/>
  <c r="AV17" i="22"/>
  <c r="AV17" i="31" s="1"/>
  <c r="AO30" i="22"/>
  <c r="AO30" i="31" s="1"/>
  <c r="AV20" i="22"/>
  <c r="AV20" i="31" s="1"/>
  <c r="AV33" i="22"/>
  <c r="AV33" i="31" s="1"/>
  <c r="AO57" i="22"/>
  <c r="AO57" i="31" s="1"/>
  <c r="AO12" i="22"/>
  <c r="AO12" i="31" s="1"/>
  <c r="AO19" i="22"/>
  <c r="AO19" i="31" s="1"/>
  <c r="AV28" i="22"/>
  <c r="AV28" i="31" s="1"/>
  <c r="AV52" i="22"/>
  <c r="AV52" i="31" s="1"/>
  <c r="AO22" i="22"/>
  <c r="AO22" i="31" s="1"/>
  <c r="AO18" i="22"/>
  <c r="AO18" i="31" s="1"/>
  <c r="AV72" i="22"/>
  <c r="AV72" i="31" s="1"/>
  <c r="AT80" i="22"/>
  <c r="AT81" i="31" s="1"/>
  <c r="AQ80" i="22"/>
  <c r="AQ81" i="31" s="1"/>
  <c r="Z80" i="22"/>
  <c r="Z81" i="31" s="1"/>
  <c r="AZ57" i="22" l="1"/>
  <c r="AZ57" i="31" s="1"/>
  <c r="AW57" i="22"/>
  <c r="AW57" i="31" s="1"/>
  <c r="BA57" i="22"/>
  <c r="BA57" i="31" s="1"/>
  <c r="AY57" i="22"/>
  <c r="AY57" i="31" s="1"/>
  <c r="AX57" i="22"/>
  <c r="AX57" i="31" s="1"/>
  <c r="BB57" i="22"/>
  <c r="BB57" i="31" s="1"/>
  <c r="AL80" i="22"/>
  <c r="AI80" i="22"/>
  <c r="AM80" i="22"/>
  <c r="AK80" i="22"/>
  <c r="AJ80" i="22"/>
  <c r="AV53" i="22"/>
  <c r="AV53" i="31" s="1"/>
  <c r="AO48" i="22"/>
  <c r="AO48" i="31" s="1"/>
  <c r="AV48" i="22"/>
  <c r="AV48" i="31" s="1"/>
  <c r="Z82" i="22"/>
  <c r="Z83" i="31" s="1"/>
  <c r="AO71" i="22"/>
  <c r="AO71" i="31" s="1"/>
  <c r="AO68" i="22"/>
  <c r="AO68" i="31" s="1"/>
  <c r="AO42" i="22"/>
  <c r="AO42" i="31" s="1"/>
  <c r="AV47" i="22"/>
  <c r="AV47" i="31" s="1"/>
  <c r="AV23" i="22"/>
  <c r="AV23" i="31" s="1"/>
  <c r="AO60" i="22"/>
  <c r="AO60" i="31" s="1"/>
  <c r="AO63" i="22"/>
  <c r="AO63" i="31" s="1"/>
  <c r="AO44" i="22"/>
  <c r="AO44" i="31" s="1"/>
  <c r="AV77" i="22"/>
  <c r="AV77" i="31" s="1"/>
  <c r="AO46" i="22"/>
  <c r="AO46" i="31" s="1"/>
  <c r="AV79" i="22"/>
  <c r="AO24" i="22"/>
  <c r="AO24" i="31" s="1"/>
  <c r="AV40" i="22"/>
  <c r="AV62" i="22"/>
  <c r="AV62" i="31" s="1"/>
  <c r="AO55" i="22"/>
  <c r="AO55" i="31" s="1"/>
  <c r="AV44" i="22"/>
  <c r="AV44" i="31" s="1"/>
  <c r="AV41" i="22"/>
  <c r="AV41" i="31" s="1"/>
  <c r="AO43" i="22"/>
  <c r="AO43" i="31" s="1"/>
  <c r="AV43" i="22"/>
  <c r="AV43" i="31" s="1"/>
  <c r="AV30" i="22"/>
  <c r="AO49" i="22"/>
  <c r="AO49" i="31" s="1"/>
  <c r="AV16" i="22"/>
  <c r="AV16" i="31" s="1"/>
  <c r="AO77" i="22"/>
  <c r="AO77" i="31" s="1"/>
  <c r="AV74" i="22"/>
  <c r="AV74" i="31" s="1"/>
  <c r="AO54" i="22"/>
  <c r="AO54" i="31" s="1"/>
  <c r="AV54" i="22"/>
  <c r="AV54" i="31" s="1"/>
  <c r="AV45" i="22"/>
  <c r="AV45" i="31" s="1"/>
  <c r="AV36" i="22"/>
  <c r="AV36" i="31" s="1"/>
  <c r="AV19" i="22"/>
  <c r="AV29" i="22"/>
  <c r="AV29" i="31" s="1"/>
  <c r="AO29" i="22"/>
  <c r="AO29" i="31" s="1"/>
  <c r="AV64" i="22"/>
  <c r="AV64" i="31" s="1"/>
  <c r="AO31" i="22"/>
  <c r="AO31" i="31" s="1"/>
  <c r="AV58" i="22"/>
  <c r="AV58" i="31" s="1"/>
  <c r="AO58" i="22"/>
  <c r="AO58" i="31" s="1"/>
  <c r="AV66" i="22"/>
  <c r="AV61" i="22"/>
  <c r="AV68" i="22"/>
  <c r="AV68" i="31" s="1"/>
  <c r="AO36" i="22"/>
  <c r="AO36" i="31" s="1"/>
  <c r="AO45" i="22"/>
  <c r="AO45" i="31" s="1"/>
  <c r="AV55" i="22"/>
  <c r="AV55" i="31" s="1"/>
  <c r="AO21" i="22"/>
  <c r="AO21" i="31" s="1"/>
  <c r="AV65" i="22"/>
  <c r="AV65" i="31" s="1"/>
  <c r="AO17" i="22"/>
  <c r="AO17" i="31" s="1"/>
  <c r="AO32" i="22"/>
  <c r="AO32" i="31" s="1"/>
  <c r="AO16" i="22"/>
  <c r="AO16" i="31" s="1"/>
  <c r="AO65" i="22"/>
  <c r="AO65" i="31" s="1"/>
  <c r="AV71" i="22"/>
  <c r="AV71" i="31" s="1"/>
  <c r="AO62" i="22"/>
  <c r="AO62" i="31" s="1"/>
  <c r="AV49" i="22"/>
  <c r="AV49" i="31" s="1"/>
  <c r="AV76" i="22"/>
  <c r="AV76" i="31" s="1"/>
  <c r="AO72" i="22"/>
  <c r="AO72" i="31" s="1"/>
  <c r="AV22" i="22"/>
  <c r="AV22" i="31" s="1"/>
  <c r="AO28" i="22"/>
  <c r="AO28" i="31" s="1"/>
  <c r="AV12" i="22"/>
  <c r="AV12" i="31" s="1"/>
  <c r="AO78" i="22"/>
  <c r="AO78" i="31" s="1"/>
  <c r="AO75" i="22"/>
  <c r="AO75" i="31" s="1"/>
  <c r="AO67" i="22"/>
  <c r="AO67" i="31" s="1"/>
  <c r="AV27" i="22"/>
  <c r="AV73" i="22"/>
  <c r="AV73" i="31" s="1"/>
  <c r="AV26" i="22"/>
  <c r="AV26" i="31" s="1"/>
  <c r="AV10" i="22"/>
  <c r="AV51" i="22"/>
  <c r="AV42" i="22"/>
  <c r="AV42" i="31" s="1"/>
  <c r="AV11" i="22"/>
  <c r="AV70" i="22"/>
  <c r="AV70" i="31" s="1"/>
  <c r="AO33" i="22"/>
  <c r="AO33" i="31" s="1"/>
  <c r="AO20" i="22"/>
  <c r="AO20" i="31" s="1"/>
  <c r="AV13" i="22"/>
  <c r="AO35" i="22"/>
  <c r="AO35" i="31" s="1"/>
  <c r="AV37" i="22"/>
  <c r="AO47" i="22"/>
  <c r="AO47" i="31" s="1"/>
  <c r="AV63" i="22"/>
  <c r="AV63" i="31" s="1"/>
  <c r="AV60" i="22"/>
  <c r="AV60" i="31" s="1"/>
  <c r="AO64" i="22"/>
  <c r="AO64" i="31" s="1"/>
  <c r="AV18" i="22"/>
  <c r="AO52" i="22"/>
  <c r="AO52" i="31" s="1"/>
  <c r="AO53" i="22"/>
  <c r="AO53" i="31" s="1"/>
  <c r="AO9" i="22"/>
  <c r="AO9" i="31" s="1"/>
  <c r="AV39" i="22"/>
  <c r="AV69" i="22"/>
  <c r="AV38" i="22"/>
  <c r="AO25" i="22"/>
  <c r="AO25" i="31" s="1"/>
  <c r="AO59" i="22"/>
  <c r="AO59" i="31" s="1"/>
  <c r="AV50" i="22"/>
  <c r="AV50" i="31" s="1"/>
  <c r="AO56" i="22"/>
  <c r="AO56" i="31" s="1"/>
  <c r="AU80" i="22"/>
  <c r="AU81" i="31" s="1"/>
  <c r="AR80" i="22"/>
  <c r="AR81" i="31" s="1"/>
  <c r="AS80" i="22"/>
  <c r="AS81" i="31" s="1"/>
  <c r="AO70" i="22"/>
  <c r="AO70" i="31" s="1"/>
  <c r="AO76" i="22"/>
  <c r="AO76" i="31" s="1"/>
  <c r="AO41" i="22"/>
  <c r="AO41" i="31" s="1"/>
  <c r="AO74" i="22"/>
  <c r="AO74" i="31" s="1"/>
  <c r="AV14" i="22"/>
  <c r="AV14" i="31" s="1"/>
  <c r="AV15" i="22"/>
  <c r="AV15" i="31" s="1"/>
  <c r="AO15" i="22"/>
  <c r="AO15" i="31" s="1"/>
  <c r="AV34" i="22"/>
  <c r="AV34" i="31" s="1"/>
  <c r="AO34" i="22"/>
  <c r="AO34" i="31" s="1"/>
  <c r="AO23" i="22"/>
  <c r="AO23" i="31" s="1"/>
  <c r="AV21" i="22"/>
  <c r="AV21" i="31" s="1"/>
  <c r="AN80" i="22"/>
  <c r="AN81" i="31" s="1"/>
  <c r="AO14" i="22"/>
  <c r="AO14" i="31" s="1"/>
  <c r="Y82" i="22"/>
  <c r="Y83" i="31" s="1"/>
  <c r="AX11" i="22" l="1"/>
  <c r="AX11" i="31" s="1"/>
  <c r="AV11" i="31"/>
  <c r="AZ10" i="22"/>
  <c r="AZ10" i="31" s="1"/>
  <c r="AV10" i="31"/>
  <c r="AY37" i="22"/>
  <c r="AY37" i="31" s="1"/>
  <c r="AV37" i="31"/>
  <c r="AX51" i="22"/>
  <c r="AX51" i="31" s="1"/>
  <c r="AV51" i="31"/>
  <c r="AZ39" i="22"/>
  <c r="AZ39" i="31" s="1"/>
  <c r="AV39" i="31"/>
  <c r="AZ38" i="22"/>
  <c r="AZ38" i="31" s="1"/>
  <c r="AV38" i="31"/>
  <c r="BB27" i="22"/>
  <c r="BB27" i="31" s="1"/>
  <c r="AV27" i="31"/>
  <c r="AY79" i="22"/>
  <c r="AY79" i="31" s="1"/>
  <c r="AV79" i="31"/>
  <c r="AZ69" i="22"/>
  <c r="AZ69" i="31" s="1"/>
  <c r="AV69" i="31"/>
  <c r="AX18" i="22"/>
  <c r="AX18" i="31" s="1"/>
  <c r="AV18" i="31"/>
  <c r="AW66" i="22"/>
  <c r="AW66" i="31" s="1"/>
  <c r="AV66" i="31"/>
  <c r="AZ30" i="22"/>
  <c r="AZ30" i="31" s="1"/>
  <c r="AV30" i="31"/>
  <c r="AX13" i="22"/>
  <c r="AX13" i="31" s="1"/>
  <c r="AV13" i="31"/>
  <c r="AY61" i="22"/>
  <c r="AY61" i="31" s="1"/>
  <c r="AV61" i="31"/>
  <c r="BA19" i="22"/>
  <c r="BA19" i="31" s="1"/>
  <c r="AV19" i="31"/>
  <c r="AW40" i="22"/>
  <c r="AW40" i="31" s="1"/>
  <c r="AV40" i="31"/>
  <c r="AW10" i="22"/>
  <c r="AW10" i="31" s="1"/>
  <c r="BB18" i="22"/>
  <c r="BB18" i="31" s="1"/>
  <c r="BA39" i="22"/>
  <c r="BA39" i="31" s="1"/>
  <c r="BB79" i="22"/>
  <c r="BB79" i="31" s="1"/>
  <c r="AX37" i="22"/>
  <c r="AX37" i="31" s="1"/>
  <c r="AW39" i="22"/>
  <c r="AW39" i="31" s="1"/>
  <c r="AW30" i="22"/>
  <c r="AW30" i="31" s="1"/>
  <c r="AY66" i="22"/>
  <c r="AY66" i="31" s="1"/>
  <c r="AZ40" i="22"/>
  <c r="AZ40" i="31" s="1"/>
  <c r="BB61" i="22"/>
  <c r="BB61" i="31" s="1"/>
  <c r="AY51" i="22"/>
  <c r="AY51" i="31" s="1"/>
  <c r="BB37" i="22"/>
  <c r="BB37" i="31" s="1"/>
  <c r="AZ19" i="22"/>
  <c r="AZ19" i="31" s="1"/>
  <c r="AY13" i="22"/>
  <c r="AY13" i="31" s="1"/>
  <c r="BA18" i="22"/>
  <c r="BA18" i="31" s="1"/>
  <c r="AZ51" i="22"/>
  <c r="AZ51" i="31" s="1"/>
  <c r="BB19" i="22"/>
  <c r="BB19" i="31" s="1"/>
  <c r="AZ13" i="22"/>
  <c r="AZ13" i="31" s="1"/>
  <c r="AZ50" i="22"/>
  <c r="AZ50" i="31" s="1"/>
  <c r="BA27" i="22"/>
  <c r="BA27" i="31" s="1"/>
  <c r="AX69" i="22"/>
  <c r="AX69" i="31" s="1"/>
  <c r="BA50" i="22"/>
  <c r="BA50" i="31" s="1"/>
  <c r="AX27" i="22"/>
  <c r="AX27" i="31" s="1"/>
  <c r="AW12" i="22"/>
  <c r="AW12" i="31" s="1"/>
  <c r="AX79" i="22"/>
  <c r="AX79" i="31" s="1"/>
  <c r="BB78" i="22"/>
  <c r="BB78" i="31" s="1"/>
  <c r="AY78" i="22"/>
  <c r="AY78" i="31" s="1"/>
  <c r="AX78" i="22"/>
  <c r="AX78" i="31" s="1"/>
  <c r="AW78" i="22"/>
  <c r="AW78" i="31" s="1"/>
  <c r="BA78" i="22"/>
  <c r="BA78" i="31" s="1"/>
  <c r="AZ78" i="22"/>
  <c r="AZ78" i="31" s="1"/>
  <c r="AX23" i="22"/>
  <c r="AX23" i="31" s="1"/>
  <c r="AY23" i="22"/>
  <c r="AY23" i="31" s="1"/>
  <c r="AW23" i="22"/>
  <c r="AW23" i="31" s="1"/>
  <c r="AZ23" i="22"/>
  <c r="AZ23" i="31" s="1"/>
  <c r="BB23" i="22"/>
  <c r="BB23" i="31" s="1"/>
  <c r="BA23" i="22"/>
  <c r="BA23" i="31" s="1"/>
  <c r="AX64" i="22"/>
  <c r="AX64" i="31" s="1"/>
  <c r="BA64" i="22"/>
  <c r="BA64" i="31" s="1"/>
  <c r="AZ64" i="22"/>
  <c r="AZ64" i="31" s="1"/>
  <c r="AY64" i="22"/>
  <c r="AY64" i="31" s="1"/>
  <c r="BB64" i="22"/>
  <c r="BB64" i="31" s="1"/>
  <c r="AW64" i="22"/>
  <c r="AW64" i="31" s="1"/>
  <c r="AY75" i="22"/>
  <c r="AY75" i="31" s="1"/>
  <c r="AX75" i="22"/>
  <c r="AX75" i="31" s="1"/>
  <c r="AW75" i="22"/>
  <c r="AW75" i="31" s="1"/>
  <c r="BB75" i="22"/>
  <c r="BB75" i="31" s="1"/>
  <c r="AZ75" i="22"/>
  <c r="AZ75" i="31" s="1"/>
  <c r="BA75" i="22"/>
  <c r="BA75" i="31" s="1"/>
  <c r="AZ65" i="22"/>
  <c r="AZ65" i="31" s="1"/>
  <c r="BB65" i="22"/>
  <c r="BB65" i="31" s="1"/>
  <c r="AY65" i="22"/>
  <c r="AY65" i="31" s="1"/>
  <c r="BA65" i="22"/>
  <c r="BA65" i="31" s="1"/>
  <c r="AX65" i="22"/>
  <c r="AX65" i="31" s="1"/>
  <c r="AW65" i="22"/>
  <c r="AW65" i="31" s="1"/>
  <c r="AX43" i="22"/>
  <c r="AX43" i="31" s="1"/>
  <c r="AW43" i="22"/>
  <c r="AW43" i="31" s="1"/>
  <c r="BB43" i="22"/>
  <c r="BB43" i="31" s="1"/>
  <c r="BA43" i="22"/>
  <c r="BA43" i="31" s="1"/>
  <c r="AZ43" i="22"/>
  <c r="AZ43" i="31" s="1"/>
  <c r="AY43" i="22"/>
  <c r="AY43" i="31" s="1"/>
  <c r="AY22" i="22"/>
  <c r="AY22" i="31" s="1"/>
  <c r="BB26" i="22"/>
  <c r="BB26" i="31" s="1"/>
  <c r="AW34" i="22"/>
  <c r="AW34" i="31" s="1"/>
  <c r="BB34" i="22"/>
  <c r="BB34" i="31" s="1"/>
  <c r="BA34" i="22"/>
  <c r="BA34" i="31" s="1"/>
  <c r="AZ34" i="22"/>
  <c r="AZ34" i="31" s="1"/>
  <c r="AY34" i="22"/>
  <c r="AY34" i="31" s="1"/>
  <c r="AX34" i="22"/>
  <c r="AX34" i="31" s="1"/>
  <c r="BB74" i="22"/>
  <c r="BB74" i="31" s="1"/>
  <c r="AW74" i="22"/>
  <c r="AW74" i="31" s="1"/>
  <c r="AZ74" i="22"/>
  <c r="AZ74" i="31" s="1"/>
  <c r="AY74" i="22"/>
  <c r="AY74" i="31" s="1"/>
  <c r="AX74" i="22"/>
  <c r="AX74" i="31" s="1"/>
  <c r="BA74" i="22"/>
  <c r="BA74" i="31" s="1"/>
  <c r="BB25" i="22"/>
  <c r="BB25" i="31" s="1"/>
  <c r="BA25" i="22"/>
  <c r="BA25" i="31" s="1"/>
  <c r="AZ25" i="22"/>
  <c r="AZ25" i="31" s="1"/>
  <c r="AY25" i="22"/>
  <c r="AY25" i="31" s="1"/>
  <c r="AX25" i="22"/>
  <c r="AX25" i="31" s="1"/>
  <c r="AW25" i="22"/>
  <c r="AW25" i="31" s="1"/>
  <c r="BA16" i="22"/>
  <c r="BA16" i="31" s="1"/>
  <c r="AX16" i="22"/>
  <c r="AX16" i="31" s="1"/>
  <c r="AW16" i="22"/>
  <c r="AW16" i="31" s="1"/>
  <c r="BB16" i="22"/>
  <c r="BB16" i="31" s="1"/>
  <c r="AZ16" i="22"/>
  <c r="AZ16" i="31" s="1"/>
  <c r="AY16" i="22"/>
  <c r="AY16" i="31" s="1"/>
  <c r="BB21" i="22"/>
  <c r="BB21" i="31" s="1"/>
  <c r="BA21" i="22"/>
  <c r="BA21" i="31" s="1"/>
  <c r="AZ21" i="22"/>
  <c r="AZ21" i="31" s="1"/>
  <c r="AX21" i="22"/>
  <c r="AX21" i="31" s="1"/>
  <c r="AY21" i="22"/>
  <c r="AY21" i="31" s="1"/>
  <c r="AW21" i="22"/>
  <c r="AW21" i="31" s="1"/>
  <c r="BB29" i="22"/>
  <c r="BB29" i="31" s="1"/>
  <c r="AY29" i="22"/>
  <c r="AY29" i="31" s="1"/>
  <c r="AX29" i="22"/>
  <c r="AX29" i="31" s="1"/>
  <c r="BA29" i="22"/>
  <c r="BA29" i="31" s="1"/>
  <c r="AZ29" i="22"/>
  <c r="AZ29" i="31" s="1"/>
  <c r="AW29" i="22"/>
  <c r="AW29" i="31" s="1"/>
  <c r="BB71" i="22"/>
  <c r="BB71" i="31" s="1"/>
  <c r="AY71" i="22"/>
  <c r="AY71" i="31" s="1"/>
  <c r="AX71" i="22"/>
  <c r="AX71" i="31" s="1"/>
  <c r="AW71" i="22"/>
  <c r="AW71" i="31" s="1"/>
  <c r="AZ71" i="22"/>
  <c r="AZ71" i="31" s="1"/>
  <c r="BA71" i="22"/>
  <c r="BA71" i="31" s="1"/>
  <c r="AW11" i="22"/>
  <c r="AW11" i="31" s="1"/>
  <c r="AZ66" i="22"/>
  <c r="AZ66" i="31" s="1"/>
  <c r="AW61" i="22"/>
  <c r="AW61" i="31" s="1"/>
  <c r="AZ61" i="22"/>
  <c r="AZ61" i="31" s="1"/>
  <c r="AY39" i="22"/>
  <c r="AY39" i="31" s="1"/>
  <c r="AW51" i="22"/>
  <c r="AW51" i="31" s="1"/>
  <c r="AX38" i="22"/>
  <c r="AX38" i="31" s="1"/>
  <c r="AW69" i="22"/>
  <c r="AW69" i="31" s="1"/>
  <c r="AX30" i="22"/>
  <c r="AX30" i="31" s="1"/>
  <c r="AZ22" i="22"/>
  <c r="AZ22" i="31" s="1"/>
  <c r="AY19" i="22"/>
  <c r="AY19" i="31" s="1"/>
  <c r="AX26" i="22"/>
  <c r="AX26" i="31" s="1"/>
  <c r="AW73" i="22"/>
  <c r="AW73" i="31" s="1"/>
  <c r="AZ73" i="22"/>
  <c r="AZ73" i="31" s="1"/>
  <c r="AY10" i="22"/>
  <c r="AY10" i="31" s="1"/>
  <c r="AX47" i="22"/>
  <c r="AX47" i="31" s="1"/>
  <c r="BA47" i="22"/>
  <c r="BA47" i="31" s="1"/>
  <c r="AZ47" i="22"/>
  <c r="AZ47" i="31" s="1"/>
  <c r="AW47" i="22"/>
  <c r="AW47" i="31" s="1"/>
  <c r="BB47" i="22"/>
  <c r="BB47" i="31" s="1"/>
  <c r="AY47" i="22"/>
  <c r="AY47" i="31" s="1"/>
  <c r="AZ44" i="22"/>
  <c r="AZ44" i="31" s="1"/>
  <c r="BA44" i="22"/>
  <c r="BA44" i="31" s="1"/>
  <c r="AY44" i="22"/>
  <c r="AY44" i="31" s="1"/>
  <c r="AW44" i="22"/>
  <c r="AW44" i="31" s="1"/>
  <c r="BB44" i="22"/>
  <c r="BB44" i="31" s="1"/>
  <c r="AX44" i="22"/>
  <c r="AX44" i="31" s="1"/>
  <c r="AY73" i="22"/>
  <c r="AY73" i="31" s="1"/>
  <c r="AZ36" i="22"/>
  <c r="AZ36" i="31" s="1"/>
  <c r="BB36" i="22"/>
  <c r="BB36" i="31" s="1"/>
  <c r="AY36" i="22"/>
  <c r="AY36" i="31" s="1"/>
  <c r="BA36" i="22"/>
  <c r="BA36" i="31" s="1"/>
  <c r="AX36" i="22"/>
  <c r="AX36" i="31" s="1"/>
  <c r="AW36" i="22"/>
  <c r="AW36" i="31" s="1"/>
  <c r="AZ11" i="22"/>
  <c r="AZ11" i="31" s="1"/>
  <c r="AX66" i="22"/>
  <c r="AX66" i="31" s="1"/>
  <c r="BA40" i="22"/>
  <c r="BA40" i="31" s="1"/>
  <c r="AY50" i="22"/>
  <c r="AY50" i="31" s="1"/>
  <c r="BA61" i="22"/>
  <c r="BA61" i="31" s="1"/>
  <c r="BB39" i="22"/>
  <c r="BB39" i="31" s="1"/>
  <c r="AX12" i="22"/>
  <c r="AX12" i="31" s="1"/>
  <c r="BA12" i="22"/>
  <c r="BA12" i="31" s="1"/>
  <c r="AW18" i="22"/>
  <c r="AW18" i="31" s="1"/>
  <c r="BB51" i="22"/>
  <c r="BB51" i="31" s="1"/>
  <c r="AW38" i="22"/>
  <c r="AW38" i="31" s="1"/>
  <c r="BA73" i="22"/>
  <c r="BA73" i="31" s="1"/>
  <c r="BA13" i="22"/>
  <c r="BA13" i="31" s="1"/>
  <c r="AX72" i="22"/>
  <c r="AX72" i="31" s="1"/>
  <c r="AY72" i="22"/>
  <c r="AY72" i="31" s="1"/>
  <c r="AW72" i="22"/>
  <c r="AW72" i="31" s="1"/>
  <c r="BB72" i="22"/>
  <c r="BB72" i="31" s="1"/>
  <c r="BA72" i="22"/>
  <c r="BA72" i="31" s="1"/>
  <c r="AZ72" i="22"/>
  <c r="AZ72" i="31" s="1"/>
  <c r="BB22" i="22"/>
  <c r="BB22" i="31" s="1"/>
  <c r="AY26" i="22"/>
  <c r="AY26" i="31" s="1"/>
  <c r="AX76" i="22"/>
  <c r="AX76" i="31" s="1"/>
  <c r="BB76" i="22"/>
  <c r="BB76" i="31" s="1"/>
  <c r="BA76" i="22"/>
  <c r="BA76" i="31" s="1"/>
  <c r="AZ76" i="22"/>
  <c r="AZ76" i="31" s="1"/>
  <c r="AW76" i="22"/>
  <c r="AW76" i="31" s="1"/>
  <c r="AY76" i="22"/>
  <c r="AY76" i="31" s="1"/>
  <c r="BB53" i="22"/>
  <c r="BB53" i="31" s="1"/>
  <c r="BA53" i="22"/>
  <c r="BA53" i="31" s="1"/>
  <c r="AZ53" i="22"/>
  <c r="AZ53" i="31" s="1"/>
  <c r="AX53" i="22"/>
  <c r="AX53" i="31" s="1"/>
  <c r="AY53" i="22"/>
  <c r="AY53" i="31" s="1"/>
  <c r="AW53" i="22"/>
  <c r="AW53" i="31" s="1"/>
  <c r="AZ32" i="22"/>
  <c r="AZ32" i="31" s="1"/>
  <c r="AY32" i="22"/>
  <c r="AY32" i="31" s="1"/>
  <c r="AX32" i="22"/>
  <c r="AX32" i="31" s="1"/>
  <c r="BB32" i="22"/>
  <c r="BB32" i="31" s="1"/>
  <c r="BA32" i="22"/>
  <c r="BA32" i="31" s="1"/>
  <c r="AW32" i="22"/>
  <c r="AW32" i="31" s="1"/>
  <c r="BA54" i="22"/>
  <c r="BA54" i="31" s="1"/>
  <c r="BB54" i="22"/>
  <c r="BB54" i="31" s="1"/>
  <c r="AZ54" i="22"/>
  <c r="AZ54" i="31" s="1"/>
  <c r="AY54" i="22"/>
  <c r="AY54" i="31" s="1"/>
  <c r="AX54" i="22"/>
  <c r="AX54" i="31" s="1"/>
  <c r="AW54" i="22"/>
  <c r="AW54" i="31" s="1"/>
  <c r="AZ24" i="22"/>
  <c r="AZ24" i="31" s="1"/>
  <c r="BB24" i="22"/>
  <c r="BB24" i="31" s="1"/>
  <c r="BA24" i="22"/>
  <c r="BA24" i="31" s="1"/>
  <c r="AX24" i="22"/>
  <c r="AX24" i="31" s="1"/>
  <c r="AY24" i="22"/>
  <c r="AY24" i="31" s="1"/>
  <c r="AW24" i="22"/>
  <c r="AW24" i="31" s="1"/>
  <c r="BB38" i="22"/>
  <c r="BB38" i="31" s="1"/>
  <c r="AZ14" i="22"/>
  <c r="AZ14" i="31" s="1"/>
  <c r="AY14" i="22"/>
  <c r="AY14" i="31" s="1"/>
  <c r="AW14" i="22"/>
  <c r="AW14" i="31" s="1"/>
  <c r="BB14" i="22"/>
  <c r="BB14" i="31" s="1"/>
  <c r="BA14" i="22"/>
  <c r="BA14" i="31" s="1"/>
  <c r="AX14" i="22"/>
  <c r="AX14" i="31" s="1"/>
  <c r="AZ52" i="22"/>
  <c r="AZ52" i="31" s="1"/>
  <c r="AX52" i="22"/>
  <c r="AX52" i="31" s="1"/>
  <c r="AW52" i="22"/>
  <c r="AW52" i="31" s="1"/>
  <c r="BA52" i="22"/>
  <c r="BA52" i="31" s="1"/>
  <c r="AY52" i="22"/>
  <c r="AY52" i="31" s="1"/>
  <c r="BB52" i="22"/>
  <c r="BB52" i="31" s="1"/>
  <c r="BB33" i="22"/>
  <c r="BB33" i="31" s="1"/>
  <c r="BA33" i="22"/>
  <c r="BA33" i="31" s="1"/>
  <c r="AY33" i="22"/>
  <c r="AY33" i="31" s="1"/>
  <c r="AW33" i="22"/>
  <c r="AW33" i="31" s="1"/>
  <c r="AZ33" i="22"/>
  <c r="AZ33" i="31" s="1"/>
  <c r="AX33" i="22"/>
  <c r="AX33" i="31" s="1"/>
  <c r="BB17" i="22"/>
  <c r="BB17" i="31" s="1"/>
  <c r="AX17" i="22"/>
  <c r="AX17" i="31" s="1"/>
  <c r="AW17" i="22"/>
  <c r="AW17" i="31" s="1"/>
  <c r="BA17" i="22"/>
  <c r="BA17" i="31" s="1"/>
  <c r="AZ17" i="22"/>
  <c r="AZ17" i="31" s="1"/>
  <c r="AY17" i="22"/>
  <c r="AY17" i="31" s="1"/>
  <c r="AX55" i="22"/>
  <c r="AX55" i="31" s="1"/>
  <c r="AY55" i="22"/>
  <c r="AY55" i="31" s="1"/>
  <c r="AW55" i="22"/>
  <c r="AW55" i="31" s="1"/>
  <c r="BB55" i="22"/>
  <c r="BB55" i="31" s="1"/>
  <c r="BA55" i="22"/>
  <c r="BA55" i="31" s="1"/>
  <c r="AZ55" i="22"/>
  <c r="AZ55" i="31" s="1"/>
  <c r="BB63" i="22"/>
  <c r="BB63" i="31" s="1"/>
  <c r="BA63" i="22"/>
  <c r="BA63" i="31" s="1"/>
  <c r="AY63" i="22"/>
  <c r="AY63" i="31" s="1"/>
  <c r="AX63" i="22"/>
  <c r="AX63" i="31" s="1"/>
  <c r="AW63" i="22"/>
  <c r="AW63" i="31" s="1"/>
  <c r="AZ63" i="22"/>
  <c r="AZ63" i="31" s="1"/>
  <c r="BB42" i="22"/>
  <c r="BB42" i="31" s="1"/>
  <c r="AZ42" i="22"/>
  <c r="AZ42" i="31" s="1"/>
  <c r="BA42" i="22"/>
  <c r="BA42" i="31" s="1"/>
  <c r="AY42" i="22"/>
  <c r="AY42" i="31" s="1"/>
  <c r="AX42" i="22"/>
  <c r="AX42" i="31" s="1"/>
  <c r="AW42" i="22"/>
  <c r="AW42" i="31" s="1"/>
  <c r="AZ48" i="22"/>
  <c r="AZ48" i="31" s="1"/>
  <c r="BA48" i="22"/>
  <c r="BA48" i="31" s="1"/>
  <c r="BB48" i="22"/>
  <c r="BB48" i="31" s="1"/>
  <c r="AY48" i="22"/>
  <c r="AY48" i="31" s="1"/>
  <c r="AW48" i="22"/>
  <c r="AW48" i="31" s="1"/>
  <c r="AX48" i="22"/>
  <c r="AX48" i="31" s="1"/>
  <c r="AY11" i="22"/>
  <c r="AY11" i="31" s="1"/>
  <c r="BB40" i="22"/>
  <c r="BB40" i="31" s="1"/>
  <c r="BB50" i="22"/>
  <c r="BB50" i="31" s="1"/>
  <c r="AW27" i="22"/>
  <c r="AW27" i="31" s="1"/>
  <c r="AX61" i="22"/>
  <c r="AX61" i="31" s="1"/>
  <c r="AX39" i="22"/>
  <c r="AX39" i="31" s="1"/>
  <c r="AY12" i="22"/>
  <c r="AY12" i="31" s="1"/>
  <c r="AY18" i="22"/>
  <c r="AY18" i="31" s="1"/>
  <c r="BA51" i="22"/>
  <c r="BA51" i="31" s="1"/>
  <c r="AY38" i="22"/>
  <c r="AY38" i="31" s="1"/>
  <c r="AY69" i="22"/>
  <c r="AY69" i="31" s="1"/>
  <c r="AZ37" i="22"/>
  <c r="AZ37" i="31" s="1"/>
  <c r="AY30" i="22"/>
  <c r="AY30" i="31" s="1"/>
  <c r="BA22" i="22"/>
  <c r="BA22" i="31" s="1"/>
  <c r="AX19" i="22"/>
  <c r="AX19" i="31" s="1"/>
  <c r="AW26" i="22"/>
  <c r="AW26" i="31" s="1"/>
  <c r="BB13" i="22"/>
  <c r="BB13" i="31" s="1"/>
  <c r="AX10" i="22"/>
  <c r="AX10" i="31" s="1"/>
  <c r="AW79" i="22"/>
  <c r="AW79" i="31" s="1"/>
  <c r="BB58" i="22"/>
  <c r="BB58" i="31" s="1"/>
  <c r="AX58" i="22"/>
  <c r="AX58" i="31" s="1"/>
  <c r="BA58" i="22"/>
  <c r="BA58" i="31" s="1"/>
  <c r="AZ58" i="22"/>
  <c r="AZ58" i="31" s="1"/>
  <c r="AW58" i="22"/>
  <c r="AW58" i="31" s="1"/>
  <c r="AY58" i="22"/>
  <c r="AY58" i="31" s="1"/>
  <c r="AX56" i="22"/>
  <c r="AX56" i="31" s="1"/>
  <c r="BA56" i="22"/>
  <c r="BA56" i="31" s="1"/>
  <c r="BB56" i="22"/>
  <c r="BB56" i="31" s="1"/>
  <c r="AY56" i="22"/>
  <c r="AY56" i="31" s="1"/>
  <c r="AZ56" i="22"/>
  <c r="AZ56" i="31" s="1"/>
  <c r="AW56" i="22"/>
  <c r="AW56" i="31" s="1"/>
  <c r="BB45" i="22"/>
  <c r="BB45" i="31" s="1"/>
  <c r="AZ45" i="22"/>
  <c r="AZ45" i="31" s="1"/>
  <c r="AX45" i="22"/>
  <c r="AX45" i="31" s="1"/>
  <c r="AW45" i="22"/>
  <c r="AW45" i="31" s="1"/>
  <c r="BA45" i="22"/>
  <c r="BA45" i="31" s="1"/>
  <c r="AY45" i="22"/>
  <c r="AY45" i="31" s="1"/>
  <c r="BA67" i="22"/>
  <c r="BA67" i="31" s="1"/>
  <c r="AZ67" i="22"/>
  <c r="AZ67" i="31" s="1"/>
  <c r="AY67" i="22"/>
  <c r="AY67" i="31" s="1"/>
  <c r="AW67" i="22"/>
  <c r="AW67" i="31" s="1"/>
  <c r="BB67" i="22"/>
  <c r="BB67" i="31" s="1"/>
  <c r="AX67" i="22"/>
  <c r="AX67" i="31" s="1"/>
  <c r="AZ28" i="22"/>
  <c r="AZ28" i="31" s="1"/>
  <c r="BB28" i="22"/>
  <c r="BB28" i="31" s="1"/>
  <c r="AX28" i="22"/>
  <c r="AX28" i="31" s="1"/>
  <c r="AW28" i="22"/>
  <c r="AW28" i="31" s="1"/>
  <c r="AY28" i="22"/>
  <c r="AY28" i="31" s="1"/>
  <c r="BA28" i="22"/>
  <c r="BA28" i="31" s="1"/>
  <c r="BB62" i="22"/>
  <c r="BB62" i="31" s="1"/>
  <c r="BA62" i="22"/>
  <c r="BA62" i="31" s="1"/>
  <c r="AX62" i="22"/>
  <c r="AX62" i="31" s="1"/>
  <c r="AW62" i="22"/>
  <c r="AW62" i="31" s="1"/>
  <c r="AZ62" i="22"/>
  <c r="AZ62" i="31" s="1"/>
  <c r="AY62" i="22"/>
  <c r="AY62" i="31" s="1"/>
  <c r="AX31" i="22"/>
  <c r="AX31" i="31" s="1"/>
  <c r="BB31" i="22"/>
  <c r="BB31" i="31" s="1"/>
  <c r="BA31" i="22"/>
  <c r="BA31" i="31" s="1"/>
  <c r="AZ31" i="22"/>
  <c r="AZ31" i="31" s="1"/>
  <c r="AY31" i="22"/>
  <c r="AY31" i="31" s="1"/>
  <c r="AW31" i="22"/>
  <c r="AW31" i="31" s="1"/>
  <c r="BA11" i="22"/>
  <c r="BA11" i="31" s="1"/>
  <c r="BA66" i="22"/>
  <c r="BA66" i="31" s="1"/>
  <c r="BB66" i="22"/>
  <c r="BB66" i="31" s="1"/>
  <c r="AX40" i="22"/>
  <c r="AX40" i="31" s="1"/>
  <c r="AW50" i="22"/>
  <c r="AW50" i="31" s="1"/>
  <c r="AZ27" i="22"/>
  <c r="AZ27" i="31" s="1"/>
  <c r="AZ12" i="22"/>
  <c r="AZ12" i="31" s="1"/>
  <c r="BA69" i="22"/>
  <c r="BA69" i="31" s="1"/>
  <c r="BA37" i="22"/>
  <c r="BA37" i="31" s="1"/>
  <c r="BA30" i="22"/>
  <c r="BA30" i="31" s="1"/>
  <c r="AW22" i="22"/>
  <c r="AW22" i="31" s="1"/>
  <c r="AZ26" i="22"/>
  <c r="AZ26" i="31" s="1"/>
  <c r="BB73" i="22"/>
  <c r="BB73" i="31" s="1"/>
  <c r="BA10" i="22"/>
  <c r="BA10" i="31" s="1"/>
  <c r="AZ79" i="22"/>
  <c r="AZ79" i="31" s="1"/>
  <c r="BB41" i="22"/>
  <c r="BB41" i="31" s="1"/>
  <c r="AZ41" i="22"/>
  <c r="AZ41" i="31" s="1"/>
  <c r="AY41" i="22"/>
  <c r="AY41" i="31" s="1"/>
  <c r="AW41" i="22"/>
  <c r="AW41" i="31" s="1"/>
  <c r="BA41" i="22"/>
  <c r="BA41" i="31" s="1"/>
  <c r="AX41" i="22"/>
  <c r="AX41" i="31" s="1"/>
  <c r="AX73" i="22"/>
  <c r="AX73" i="31" s="1"/>
  <c r="BB15" i="22"/>
  <c r="BB15" i="31" s="1"/>
  <c r="BA15" i="22"/>
  <c r="BA15" i="31" s="1"/>
  <c r="AY15" i="22"/>
  <c r="AY15" i="31" s="1"/>
  <c r="AZ15" i="22"/>
  <c r="AZ15" i="31" s="1"/>
  <c r="AX15" i="22"/>
  <c r="AX15" i="31" s="1"/>
  <c r="AW15" i="22"/>
  <c r="AW15" i="31" s="1"/>
  <c r="AZ20" i="22"/>
  <c r="AZ20" i="31" s="1"/>
  <c r="AX20" i="22"/>
  <c r="AX20" i="31" s="1"/>
  <c r="AW20" i="22"/>
  <c r="AW20" i="31" s="1"/>
  <c r="BB20" i="22"/>
  <c r="BB20" i="31" s="1"/>
  <c r="BA20" i="22"/>
  <c r="BA20" i="31" s="1"/>
  <c r="AY20" i="22"/>
  <c r="AY20" i="31" s="1"/>
  <c r="BB49" i="22"/>
  <c r="BB49" i="31" s="1"/>
  <c r="AX49" i="22"/>
  <c r="AX49" i="31" s="1"/>
  <c r="AW49" i="22"/>
  <c r="AW49" i="31" s="1"/>
  <c r="BA49" i="22"/>
  <c r="BA49" i="31" s="1"/>
  <c r="AZ49" i="22"/>
  <c r="AZ49" i="31" s="1"/>
  <c r="AY49" i="22"/>
  <c r="AY49" i="31" s="1"/>
  <c r="BB70" i="22"/>
  <c r="BB70" i="31" s="1"/>
  <c r="BA70" i="22"/>
  <c r="BA70" i="31" s="1"/>
  <c r="AZ70" i="22"/>
  <c r="AZ70" i="31" s="1"/>
  <c r="AY70" i="22"/>
  <c r="AY70" i="31" s="1"/>
  <c r="AX70" i="22"/>
  <c r="AX70" i="31" s="1"/>
  <c r="AW70" i="22"/>
  <c r="AW70" i="31" s="1"/>
  <c r="BA59" i="22"/>
  <c r="BA59" i="31" s="1"/>
  <c r="BB59" i="22"/>
  <c r="BB59" i="31" s="1"/>
  <c r="AZ59" i="22"/>
  <c r="AZ59" i="31" s="1"/>
  <c r="AY59" i="22"/>
  <c r="AY59" i="31" s="1"/>
  <c r="AX59" i="22"/>
  <c r="AX59" i="31" s="1"/>
  <c r="AW59" i="22"/>
  <c r="AW59" i="31" s="1"/>
  <c r="AX35" i="22"/>
  <c r="AX35" i="31" s="1"/>
  <c r="AZ35" i="22"/>
  <c r="AZ35" i="31" s="1"/>
  <c r="AY35" i="22"/>
  <c r="AY35" i="31" s="1"/>
  <c r="BA35" i="22"/>
  <c r="BA35" i="31" s="1"/>
  <c r="AW35" i="22"/>
  <c r="AW35" i="31" s="1"/>
  <c r="BB35" i="22"/>
  <c r="BB35" i="31" s="1"/>
  <c r="AZ77" i="22"/>
  <c r="AZ77" i="31" s="1"/>
  <c r="BA77" i="22"/>
  <c r="BA77" i="31" s="1"/>
  <c r="BB77" i="22"/>
  <c r="BB77" i="31" s="1"/>
  <c r="AY77" i="22"/>
  <c r="AY77" i="31" s="1"/>
  <c r="AX77" i="22"/>
  <c r="AX77" i="31" s="1"/>
  <c r="AW77" i="22"/>
  <c r="AW77" i="31" s="1"/>
  <c r="AX46" i="22"/>
  <c r="AX46" i="31" s="1"/>
  <c r="AW46" i="22"/>
  <c r="AW46" i="31" s="1"/>
  <c r="BB46" i="22"/>
  <c r="BB46" i="31" s="1"/>
  <c r="BA46" i="22"/>
  <c r="BA46" i="31" s="1"/>
  <c r="AZ46" i="22"/>
  <c r="AZ46" i="31" s="1"/>
  <c r="AY46" i="22"/>
  <c r="AY46" i="31" s="1"/>
  <c r="AX60" i="22"/>
  <c r="AX60" i="31" s="1"/>
  <c r="AZ60" i="22"/>
  <c r="AZ60" i="31" s="1"/>
  <c r="AY60" i="22"/>
  <c r="AY60" i="31" s="1"/>
  <c r="BA60" i="22"/>
  <c r="BA60" i="31" s="1"/>
  <c r="AW60" i="22"/>
  <c r="AW60" i="31" s="1"/>
  <c r="BB60" i="22"/>
  <c r="BB60" i="31" s="1"/>
  <c r="AX68" i="22"/>
  <c r="AX68" i="31" s="1"/>
  <c r="BB68" i="22"/>
  <c r="BB68" i="31" s="1"/>
  <c r="BA68" i="22"/>
  <c r="BA68" i="31" s="1"/>
  <c r="AZ68" i="22"/>
  <c r="AZ68" i="31" s="1"/>
  <c r="AW68" i="22"/>
  <c r="AW68" i="31" s="1"/>
  <c r="AY68" i="22"/>
  <c r="AY68" i="31" s="1"/>
  <c r="BB11" i="22"/>
  <c r="BB11" i="31" s="1"/>
  <c r="AY40" i="22"/>
  <c r="AY40" i="31" s="1"/>
  <c r="AX50" i="22"/>
  <c r="AX50" i="31" s="1"/>
  <c r="AY27" i="22"/>
  <c r="AY27" i="31" s="1"/>
  <c r="BB12" i="22"/>
  <c r="BB12" i="31" s="1"/>
  <c r="AZ18" i="22"/>
  <c r="AZ18" i="31" s="1"/>
  <c r="BA38" i="22"/>
  <c r="BA38" i="31" s="1"/>
  <c r="BB69" i="22"/>
  <c r="BB69" i="31" s="1"/>
  <c r="AW37" i="22"/>
  <c r="AW37" i="31" s="1"/>
  <c r="BB30" i="22"/>
  <c r="BB30" i="31" s="1"/>
  <c r="AX22" i="22"/>
  <c r="AX22" i="31" s="1"/>
  <c r="AW19" i="22"/>
  <c r="AW19" i="31" s="1"/>
  <c r="BA26" i="22"/>
  <c r="BA26" i="31" s="1"/>
  <c r="AW13" i="22"/>
  <c r="AW13" i="31" s="1"/>
  <c r="BB10" i="22"/>
  <c r="BB10" i="31" s="1"/>
  <c r="BA79" i="22"/>
  <c r="BA79" i="31" s="1"/>
  <c r="AX9" i="22"/>
  <c r="AX9" i="31" s="1"/>
  <c r="AW9" i="22"/>
  <c r="AW9" i="31" s="1"/>
  <c r="BA9" i="22"/>
  <c r="BA9" i="31" s="1"/>
  <c r="AZ9" i="22"/>
  <c r="AZ9" i="31" s="1"/>
  <c r="AY9" i="22"/>
  <c r="AY9" i="31" s="1"/>
  <c r="BB9" i="22"/>
  <c r="BB9" i="31" s="1"/>
  <c r="AA80" i="22"/>
  <c r="AA81" i="31" s="1"/>
  <c r="AV80" i="22"/>
  <c r="AV81" i="31" s="1"/>
  <c r="AO80" i="22"/>
  <c r="AO81" i="31" s="1"/>
  <c r="BB80" i="22" l="1"/>
  <c r="AY80" i="22"/>
  <c r="AX80" i="22"/>
  <c r="BA80" i="22"/>
  <c r="AZ80" i="22"/>
  <c r="AH80" i="22"/>
  <c r="AP80" i="22" l="1"/>
  <c r="AP81" i="31" s="1"/>
  <c r="AW80" i="22" l="1"/>
</calcChain>
</file>

<file path=xl/sharedStrings.xml><?xml version="1.0" encoding="utf-8"?>
<sst xmlns="http://schemas.openxmlformats.org/spreadsheetml/2006/main" count="3249" uniqueCount="350">
  <si>
    <t>001001</t>
  </si>
  <si>
    <t>002001</t>
  </si>
  <si>
    <t>003001</t>
  </si>
  <si>
    <t>004001</t>
  </si>
  <si>
    <t>004002</t>
  </si>
  <si>
    <t>004003</t>
  </si>
  <si>
    <t>005001</t>
  </si>
  <si>
    <t>006001</t>
  </si>
  <si>
    <t>007001</t>
  </si>
  <si>
    <t>008001</t>
  </si>
  <si>
    <t>008002</t>
  </si>
  <si>
    <t>009001</t>
  </si>
  <si>
    <t>009002</t>
  </si>
  <si>
    <t>010001</t>
  </si>
  <si>
    <t>010002</t>
  </si>
  <si>
    <t>011001</t>
  </si>
  <si>
    <t>012001</t>
  </si>
  <si>
    <t>013001</t>
  </si>
  <si>
    <t>013002</t>
  </si>
  <si>
    <t>014001</t>
  </si>
  <si>
    <t>015001</t>
  </si>
  <si>
    <t>016001</t>
  </si>
  <si>
    <t>016002</t>
  </si>
  <si>
    <t>016003</t>
  </si>
  <si>
    <t>017001</t>
  </si>
  <si>
    <t>018001</t>
  </si>
  <si>
    <t>019001</t>
  </si>
  <si>
    <t>019002</t>
  </si>
  <si>
    <t>019003</t>
  </si>
  <si>
    <t>020001</t>
  </si>
  <si>
    <t>020002</t>
  </si>
  <si>
    <t>020003</t>
  </si>
  <si>
    <t>021001</t>
  </si>
  <si>
    <t>021002</t>
  </si>
  <si>
    <t>021003</t>
  </si>
  <si>
    <t>022001</t>
  </si>
  <si>
    <t>023001</t>
  </si>
  <si>
    <t>024001</t>
  </si>
  <si>
    <t>025001</t>
  </si>
  <si>
    <t>025002</t>
  </si>
  <si>
    <t>026001</t>
  </si>
  <si>
    <t>026002</t>
  </si>
  <si>
    <t>027001</t>
  </si>
  <si>
    <t>027002</t>
  </si>
  <si>
    <t>028001</t>
  </si>
  <si>
    <t>028002</t>
  </si>
  <si>
    <t>029001</t>
  </si>
  <si>
    <t>030001</t>
  </si>
  <si>
    <t>031001</t>
  </si>
  <si>
    <t>032001</t>
  </si>
  <si>
    <t>033001</t>
  </si>
  <si>
    <t>033002</t>
  </si>
  <si>
    <t>034001</t>
  </si>
  <si>
    <t>035001</t>
  </si>
  <si>
    <t>035002</t>
  </si>
  <si>
    <t>036001</t>
  </si>
  <si>
    <t>036002</t>
  </si>
  <si>
    <t>037001</t>
  </si>
  <si>
    <t>038001</t>
  </si>
  <si>
    <t>038002</t>
  </si>
  <si>
    <t>039001</t>
  </si>
  <si>
    <t>040001</t>
  </si>
  <si>
    <t>041001</t>
  </si>
  <si>
    <t>042001</t>
  </si>
  <si>
    <t>043001</t>
  </si>
  <si>
    <t>044001</t>
  </si>
  <si>
    <t>044002</t>
  </si>
  <si>
    <t>045001</t>
  </si>
  <si>
    <t>045002</t>
  </si>
  <si>
    <t>046001</t>
  </si>
  <si>
    <t>047001</t>
  </si>
  <si>
    <t>No. de orden</t>
  </si>
  <si>
    <t>Servicios de reparación y mantenimiento de vehículos de motor y motocicletas</t>
  </si>
  <si>
    <t>Servicios de enseñanza privado</t>
  </si>
  <si>
    <t>Servicios de enseñanza público (no de mercado)</t>
  </si>
  <si>
    <t>Servicios sociales y de salud no de mercado</t>
  </si>
  <si>
    <t>Servicios de asociaciones; esparcimiento; culturales y deportivos</t>
  </si>
  <si>
    <t>Utilización
total</t>
  </si>
  <si>
    <t>TOTAL CONSUMO INTERMEDIO A PRECIOS BÁSICOS</t>
  </si>
  <si>
    <t>VALOR AGREGADO BRUTO</t>
  </si>
  <si>
    <t>REMUNERACIONES</t>
  </si>
  <si>
    <t>Miles de Dólares</t>
  </si>
  <si>
    <t>MENÚ PRINCIPAL</t>
  </si>
  <si>
    <t>Gasto de consumo final de los Hogares Residentes (pb)</t>
  </si>
  <si>
    <t>Gasto de consumo final del Gobierno General (pb)</t>
  </si>
  <si>
    <t>Gasto de consumo final de las Instituciones sin Fines de Lucro que sirven a los hogares
(pb)</t>
  </si>
  <si>
    <t>Encadenamientos directos hacia atrás</t>
  </si>
  <si>
    <t>ENCADENAMIENTOS DIRECTOS</t>
  </si>
  <si>
    <t>HACIA ATRÁS</t>
  </si>
  <si>
    <t>HACIA ADELANTE</t>
  </si>
  <si>
    <t>SECTORES MANUFACTUREROS/ DESTINO INTERMEDIO</t>
  </si>
  <si>
    <t>SECTORES MANUFACTUREROS/ DESTINO FINAL</t>
  </si>
  <si>
    <t>SECTORES MANUFACTUREROS/DESTINO FINAL</t>
  </si>
  <si>
    <t>SECTORES NO MANUFACTUREROS/ DESTINO INTERMEDIO</t>
  </si>
  <si>
    <t>SECTORES NO MANUFACTUREROS/DESTINO INTERMEDIO</t>
  </si>
  <si>
    <t>SECTORES NO MANUFACTUREROS/ DESTINO FINAL</t>
  </si>
  <si>
    <t>SECTORES NO MANUFACTUREROS/DESTINO FINAL</t>
  </si>
  <si>
    <t>MULTIPLICADORES DE DEMANDA</t>
  </si>
  <si>
    <t>ENCADENAMIENTOS TOTALES</t>
  </si>
  <si>
    <t>SECTORES CLAVE</t>
  </si>
  <si>
    <t>SECTORES MOTOR</t>
  </si>
  <si>
    <t>SECTORES BASE</t>
  </si>
  <si>
    <t>SECTORES ISLA</t>
  </si>
  <si>
    <r>
      <rPr>
        <b/>
        <sz val="12"/>
        <color indexed="56"/>
        <rFont val="Calibri"/>
        <family val="2"/>
      </rPr>
      <t xml:space="preserve">Elaboración:  </t>
    </r>
    <r>
      <rPr>
        <b/>
        <sz val="12"/>
        <color indexed="62"/>
        <rFont val="Calibri"/>
        <family val="2"/>
      </rPr>
      <t xml:space="preserve"> Subgerencia de Programación y Regulación. </t>
    </r>
    <r>
      <rPr>
        <b/>
        <sz val="10"/>
        <color indexed="62"/>
        <rFont val="Calibri"/>
        <family val="2"/>
      </rPr>
      <t xml:space="preserve">
</t>
    </r>
    <r>
      <rPr>
        <b/>
        <sz val="10"/>
        <color indexed="36"/>
        <rFont val="Calibri"/>
        <family val="2"/>
      </rPr>
      <t>Dirección Nacional de Síntesis Macroeconómica</t>
    </r>
  </si>
  <si>
    <t>Demanda Final</t>
  </si>
  <si>
    <t>Total
consumo
 intermedio (pb)</t>
  </si>
  <si>
    <t>Formación bruta de capital fijo (pb)</t>
  </si>
  <si>
    <t>Variación de existencias (pb)</t>
  </si>
  <si>
    <t>Exportaciones de bienes y servicios (pb)</t>
  </si>
  <si>
    <r>
      <rPr>
        <b/>
        <sz val="12"/>
        <color indexed="56"/>
        <rFont val="Calibri"/>
        <family val="2"/>
      </rPr>
      <t xml:space="preserve">Elaboración:  </t>
    </r>
    <r>
      <rPr>
        <b/>
        <sz val="12"/>
        <color indexed="62"/>
        <rFont val="Calibri"/>
        <family val="2"/>
      </rPr>
      <t xml:space="preserve"> Subgerencia de Programación y Regulación. </t>
    </r>
    <r>
      <rPr>
        <b/>
        <sz val="10"/>
        <color indexed="62"/>
        <rFont val="Calibri"/>
        <family val="2"/>
      </rPr>
      <t xml:space="preserve">
</t>
    </r>
    <r>
      <rPr>
        <b/>
        <sz val="10"/>
        <color indexed="36"/>
        <rFont val="Calibri"/>
        <family val="2"/>
      </rPr>
      <t>Dirección Nacional de Síntesis Macroeconómica</t>
    </r>
  </si>
  <si>
    <t>Cultivo de banano, café y cacao</t>
  </si>
  <si>
    <t>Cultivo de cereales</t>
  </si>
  <si>
    <t>Cultivo de flores</t>
  </si>
  <si>
    <t>Cultivo de tubérculos, vegetales, melones y frutas</t>
  </si>
  <si>
    <t>Cultivo oleaginosas e industriales</t>
  </si>
  <si>
    <t>Actividades de apoyo a los cultivos</t>
  </si>
  <si>
    <t>Cría de ganado, otros animales; productos animales; y actividades de apoyo</t>
  </si>
  <si>
    <t>Silvicultura, extracción de madera y actividades relacionadas</t>
  </si>
  <si>
    <t>Acuicultura y pesca de camarón</t>
  </si>
  <si>
    <t>Pesca (excepto camarón)</t>
  </si>
  <si>
    <t>Acuicultura (excepto camarón)</t>
  </si>
  <si>
    <t>Extracción de petróleo crudo y gas natural</t>
  </si>
  <si>
    <t>Actividades de apoyo a la extracción de petróleo y gas natural</t>
  </si>
  <si>
    <t>Explotación de minerales metálicos</t>
  </si>
  <si>
    <t>Explotación de minerales no metálicos y actividades de apoyo a las minas y canteras</t>
  </si>
  <si>
    <t>Procesamiento y conservación de carne</t>
  </si>
  <si>
    <t>Procesamiento y conservación de camarón</t>
  </si>
  <si>
    <t>Procesamiento de pescado y otros productos acuáticos elaborados</t>
  </si>
  <si>
    <t>Conservación de especies acuáticas</t>
  </si>
  <si>
    <t>Elaboración de aceites y grasas origen vegetal y animal</t>
  </si>
  <si>
    <t>Elaboración de productos lácteos</t>
  </si>
  <si>
    <t>Elaboración de productos de molinería</t>
  </si>
  <si>
    <t>Elaboración de productos de la panadería</t>
  </si>
  <si>
    <t>Elaboración de  fideos y de otros productos farináceos</t>
  </si>
  <si>
    <t>Elaboración y refinación de azúcar</t>
  </si>
  <si>
    <t>Elaboración de cacao, chocolate y productos de confitería</t>
  </si>
  <si>
    <t>Elaboración de alimentos preparados para animales</t>
  </si>
  <si>
    <t>Elaboración de café</t>
  </si>
  <si>
    <t>Elaboración de otros productos alimenticios diversos</t>
  </si>
  <si>
    <t>Elaboración bebidas no alcohólicas</t>
  </si>
  <si>
    <t>Elaboración de productos de tabaco</t>
  </si>
  <si>
    <t>Fabricación de hilos, hilados; tejidos y confecciones</t>
  </si>
  <si>
    <t>Fabricación de cuero, productos de cuero y calzado</t>
  </si>
  <si>
    <t>Producción de madera y de productos de madera</t>
  </si>
  <si>
    <t>Fabricación de papel y productos de papel</t>
  </si>
  <si>
    <t>Fabricación de productos refinados de petróleo y de otros</t>
  </si>
  <si>
    <t>Fabricación de sustancias químicas básicas, abonos y plásticos primarios</t>
  </si>
  <si>
    <t>Fabricación de otros productos químicos</t>
  </si>
  <si>
    <t>Fabricación de productos de caucho</t>
  </si>
  <si>
    <t>Fabricación de productos de plástico</t>
  </si>
  <si>
    <t>Fabricación de cemento, artículos de hormigón y piedra</t>
  </si>
  <si>
    <t>Fabricación de productos derivados del metal, excepto maquinaria y equipo</t>
  </si>
  <si>
    <t>Fabricación de maquinaria y equipo</t>
  </si>
  <si>
    <t>Fabricación de equipo de transporte</t>
  </si>
  <si>
    <t>Fabricación de muebles</t>
  </si>
  <si>
    <t>Industrias manufactureras ncp</t>
  </si>
  <si>
    <t>Generación, captación y distribución de energía eléctrica</t>
  </si>
  <si>
    <t>Captación, depuración y distribución de agua; y saneamiento</t>
  </si>
  <si>
    <t>Construcción</t>
  </si>
  <si>
    <t>Comercio al por mayor y al por menor; incluido comercio de vehículos automotores y motocicletas</t>
  </si>
  <si>
    <t>Alojamiento</t>
  </si>
  <si>
    <t>Servicio de alimento y bebida</t>
  </si>
  <si>
    <t>Transporte y almacenamiento</t>
  </si>
  <si>
    <t>Actividades postales y de correo</t>
  </si>
  <si>
    <t>Comunicaciones e información</t>
  </si>
  <si>
    <t>Actividades de servicios financieros</t>
  </si>
  <si>
    <t>Financiación de planes de seguro, excepto seguridad social</t>
  </si>
  <si>
    <t>Actividades profesionales, técnicas y administrativas</t>
  </si>
  <si>
    <t>Administración pública, defensa; planes de seguridad social obligatoria</t>
  </si>
  <si>
    <t>Hogares privados con servicio doméstico</t>
  </si>
  <si>
    <t>048001</t>
  </si>
  <si>
    <t>1 Banano, café y cacao</t>
  </si>
  <si>
    <t>ORDEN</t>
  </si>
  <si>
    <t>DEMANDA FINAL</t>
  </si>
  <si>
    <t>EFECTO DIRECTO EN LA DEMANDA FINAL</t>
  </si>
  <si>
    <t>INCREMENTO ABSOLUTO DEL VALOR DE LA PRODUCCIÓN</t>
  </si>
  <si>
    <t>TASA DE CRECIMIENTO DE LA PRODUCCIÓN</t>
  </si>
  <si>
    <t>INCREMENTO ABSOLUTO DEL EMPLEO</t>
  </si>
  <si>
    <t>TASA DE CRECIMIENTO DEL EMPLEO</t>
  </si>
  <si>
    <t>2 Cereales</t>
  </si>
  <si>
    <t>3 Flores y capullos</t>
  </si>
  <si>
    <t>4 Tubérculos, Vegetales, melones y frutas</t>
  </si>
  <si>
    <t>5 Oleaginosas e industrializables</t>
  </si>
  <si>
    <t>6 Servicios relacionados con la agricultura</t>
  </si>
  <si>
    <t>7 Animales vivos y productos animales</t>
  </si>
  <si>
    <t>8 Productos de la silvicultura</t>
  </si>
  <si>
    <t>9 Camarón vivo o fresco y larvas de camarón</t>
  </si>
  <si>
    <t>10 Pescado y otros productos acuáticos (excepto camarón)</t>
  </si>
  <si>
    <t>11 Productos de la acuicultura (excepto camarón)</t>
  </si>
  <si>
    <t>12 Petróleo crudo y gas natural</t>
  </si>
  <si>
    <t>13 Servicios relacionados con el petróleo y gas natural</t>
  </si>
  <si>
    <t>14 Minerales metálicos</t>
  </si>
  <si>
    <t>15 Minerales no metálicos</t>
  </si>
  <si>
    <t>16 Carne, productos de la carne y subproductos</t>
  </si>
  <si>
    <t>17 Camarón elaborado</t>
  </si>
  <si>
    <t>18 Pescado y otros productos acuáticos elaborados</t>
  </si>
  <si>
    <t>19 Preparados y conservas de pescado y de otras especies acuáticas</t>
  </si>
  <si>
    <t>20 Aceites crudos y refinados</t>
  </si>
  <si>
    <t>21 Productos lácteos elaborados</t>
  </si>
  <si>
    <t>22 Productos de molinería</t>
  </si>
  <si>
    <t>23 Productos de la panadería</t>
  </si>
  <si>
    <t>24 Fideos, macarrones y otros productos farináceos similares</t>
  </si>
  <si>
    <t>25 Azúcar, panela y melaza</t>
  </si>
  <si>
    <t>26 Cacao elaborado, chocolate y productos de confitería</t>
  </si>
  <si>
    <t xml:space="preserve">27 Alimento para animales </t>
  </si>
  <si>
    <t>28 Productos de café elaborado</t>
  </si>
  <si>
    <t>29 Productos alimenticios diversos</t>
  </si>
  <si>
    <t>30 Bebidas alcohólicas</t>
  </si>
  <si>
    <t>31 Bebidas no alcohólicas</t>
  </si>
  <si>
    <t>32 Tabaco elaborado</t>
  </si>
  <si>
    <t>33 Hilos, hilados; tejidos y confecciones</t>
  </si>
  <si>
    <t>34 Prendas de vestir</t>
  </si>
  <si>
    <t>35 Cuero, productos de cuero y calzado</t>
  </si>
  <si>
    <t>36 Productos de madera tratada, corcho y otros material</t>
  </si>
  <si>
    <t>37 Pasta de papel, papel y cartón, productos editoriales y otros</t>
  </si>
  <si>
    <t>38 Aceites refinados de petróleo y de otros productos</t>
  </si>
  <si>
    <t>39 Productos químicos básicos, abonos y plásticos primarios</t>
  </si>
  <si>
    <t xml:space="preserve">40 Otros productos químicos </t>
  </si>
  <si>
    <t>41 Productos de caucho</t>
  </si>
  <si>
    <t>42 Productos de plástico</t>
  </si>
  <si>
    <t>43 Vidrio, cerámica y refractarios</t>
  </si>
  <si>
    <t>44 Cemento, artículos de hormigón y piedra</t>
  </si>
  <si>
    <t xml:space="preserve">45 Metales comunes </t>
  </si>
  <si>
    <t xml:space="preserve">46 Productos metálicos elaborados </t>
  </si>
  <si>
    <t>47 Maquinaria, equipo y aparatos eléctricos</t>
  </si>
  <si>
    <t>48 Equipo de transporte</t>
  </si>
  <si>
    <t>49 Muebles</t>
  </si>
  <si>
    <t>50 Otros productos manufacturados</t>
  </si>
  <si>
    <t>51 Electricidad</t>
  </si>
  <si>
    <t>52 Agua, servicios de saneamiento y gas (excepto de petróleo)</t>
  </si>
  <si>
    <t>53 Trabajos de construcción y construcción</t>
  </si>
  <si>
    <t xml:space="preserve">54 Servicios de comercio </t>
  </si>
  <si>
    <t>55 Servicios de reparación y mantenimiento de vehículos de motor y motocicletas</t>
  </si>
  <si>
    <t>56 Servicios de alojamiento</t>
  </si>
  <si>
    <t>57 Servicios de restaurante</t>
  </si>
  <si>
    <t>58 Servicios de transporte y almacenamiento</t>
  </si>
  <si>
    <t>59 Servicios postales y de mensajería</t>
  </si>
  <si>
    <t>60 Servicios de telecomunicaciones, transmisión e información</t>
  </si>
  <si>
    <t>61 Servicios de intermediación financiera</t>
  </si>
  <si>
    <t>62 Servicios de seguros y fondos de pensiones</t>
  </si>
  <si>
    <t xml:space="preserve">63 Servicios inmobiliarios </t>
  </si>
  <si>
    <t>64 Servicios prestados a las empresas y de producción</t>
  </si>
  <si>
    <t>65 Servicios administrativos del gobierno y para la comunidad en general</t>
  </si>
  <si>
    <t>66 Servicios de enseñanza privado</t>
  </si>
  <si>
    <t>67 Servicios de enseñanza público (no de mercado)</t>
  </si>
  <si>
    <t>68 Servicios sociales y de salud de mercado</t>
  </si>
  <si>
    <t>69 Servicios sociales y de salud no de mercado</t>
  </si>
  <si>
    <t>70 Servicios de asociaciones; esparcimiento; culturales y deportivos</t>
  </si>
  <si>
    <t>71 Servicio doméstico</t>
  </si>
  <si>
    <t>TOTALES</t>
  </si>
  <si>
    <t>Multiplicador de la industria</t>
  </si>
  <si>
    <t>N°</t>
  </si>
  <si>
    <t>DATOS INICIALES</t>
  </si>
  <si>
    <t>SI</t>
  </si>
  <si>
    <t>NO</t>
  </si>
  <si>
    <t>INCREMENTO ABSOLUTO DEL VALOR DE LA PRODUCCIÓN DEBIDO A:</t>
  </si>
  <si>
    <t>INCREMENTO ABSOLUTO DEL EMPLEO DEBIDO A:</t>
  </si>
  <si>
    <t>CAMARÓN</t>
  </si>
  <si>
    <t>EFECTO DIRECTO TOTAL EN LA DEMANDA FINAL</t>
  </si>
  <si>
    <t>VALOR INICIAL DE LA PRODUCCIÓN</t>
  </si>
  <si>
    <t>VALOR FINAL DE LA PRODUCCIÓN</t>
  </si>
  <si>
    <t>TASA DE CRECIMIENTO DE LA PRODUCCIÓN DEBIDO A:</t>
  </si>
  <si>
    <t>EMPLEO SITUACION FINAL</t>
  </si>
  <si>
    <t>EMPLEO SITUACIÓN INICIAL</t>
  </si>
  <si>
    <t>Incremento total en la demanda</t>
  </si>
  <si>
    <r>
      <rPr>
        <b/>
        <sz val="11"/>
        <color indexed="56"/>
        <rFont val="Calibri"/>
        <family val="2"/>
      </rPr>
      <t xml:space="preserve">Elaboración:  </t>
    </r>
    <r>
      <rPr>
        <b/>
        <sz val="11"/>
        <color indexed="62"/>
        <rFont val="Calibri"/>
        <family val="2"/>
      </rPr>
      <t xml:space="preserve"> Subgerencia de Programación y Regulación. 
</t>
    </r>
    <r>
      <rPr>
        <b/>
        <sz val="11"/>
        <color indexed="36"/>
        <rFont val="Calibri"/>
        <family val="2"/>
      </rPr>
      <t>Dirección Nacional de Síntesis Macroeconómica
Gestión de Cuentas Nacionales</t>
    </r>
  </si>
  <si>
    <t>Servicios sociales y de salud privado</t>
  </si>
  <si>
    <t>petró</t>
  </si>
  <si>
    <t>Total gasto de consumo final de los hogares residentes
(pb)</t>
  </si>
  <si>
    <t>Total gasto de consumo final de las Instituciones sin Fines de Lucro que sirven a los hogares
(pb)</t>
  </si>
  <si>
    <t>Variación de existencias</t>
  </si>
  <si>
    <t>Utilización
total
(pb)</t>
  </si>
  <si>
    <t>Consumo Doméstico (pb)</t>
  </si>
  <si>
    <t>Importaciones (pb)</t>
  </si>
  <si>
    <t>Total Consumo (pb)</t>
  </si>
  <si>
    <t>Impuestos netos sobre productos</t>
  </si>
  <si>
    <t>Total Consumo (pc)</t>
  </si>
  <si>
    <t>Valor Agregado Bruto</t>
  </si>
  <si>
    <t>Remuneraciones</t>
  </si>
  <si>
    <t>Impuestos netos sobre la producción</t>
  </si>
  <si>
    <t>EBE / IMB</t>
  </si>
  <si>
    <t>Producción Total</t>
  </si>
  <si>
    <t>Empleo Total</t>
  </si>
  <si>
    <t>Encadenamientos directos hacia delante</t>
  </si>
  <si>
    <t>ENCADENAMIENTOS DIRECTOS NORMALIZADOS</t>
  </si>
  <si>
    <t xml:space="preserve">Elaboración bebidas alcohólicas </t>
  </si>
  <si>
    <t xml:space="preserve">Fabricación de prendas de vestir </t>
  </si>
  <si>
    <t xml:space="preserve">Fabricación de vidrio, productos refractarios y de cerámica </t>
  </si>
  <si>
    <t xml:space="preserve">Fabricación de metales comunes </t>
  </si>
  <si>
    <t xml:space="preserve">Actividades inmobiliarias </t>
  </si>
  <si>
    <t>Compras directas de no residentes en Ecuador</t>
  </si>
  <si>
    <t>ENCADENAMIENTOS TOTALES HACIA ATRÁS</t>
  </si>
  <si>
    <t>ENCADENAMIENTOS TOTALES NORMALIZADOS</t>
  </si>
  <si>
    <t>Empleo</t>
  </si>
  <si>
    <t>VAB</t>
  </si>
  <si>
    <t>Salarios</t>
  </si>
  <si>
    <t>Impuestos a la pcc</t>
  </si>
  <si>
    <t>EBE/IMX</t>
  </si>
  <si>
    <t>Producción</t>
  </si>
  <si>
    <t>Importaciones</t>
  </si>
  <si>
    <t>CI IMPORTADO</t>
  </si>
  <si>
    <t>INCREMENTO ABSOLUTO DEL CI IMPORTADO</t>
  </si>
  <si>
    <t>INCREMENTO ABSOLUTO DEL CI IMPORTADO DEBIDO A:</t>
  </si>
  <si>
    <t>TASA DE CRECIMIENTO DEL CI IMPORTADO</t>
  </si>
  <si>
    <t>IMPUESTOS A LA PRODUCCIÓN</t>
  </si>
  <si>
    <t>EBE</t>
  </si>
  <si>
    <t>PRODUCCIÓN</t>
  </si>
  <si>
    <t>EMPLEO</t>
  </si>
  <si>
    <t>CONSUMO INTERMEDIO IMPORTADO</t>
  </si>
  <si>
    <t>INCREMENTO ABSOLUTO DEL VAB DEBIDO A:</t>
  </si>
  <si>
    <t>TASA DE CRECIMIENTO DEL VAB</t>
  </si>
  <si>
    <t>INCREMENTO ABSOLUTO DE LAS REMUNERACIONES DEBIDO A:</t>
  </si>
  <si>
    <t>TASA DE CRECIMIENTO DE LAS REMUNERACIONES</t>
  </si>
  <si>
    <t>INCREMENTO ABSOLUTO DE LAS REMUNERACIONES</t>
  </si>
  <si>
    <t>INCREMENTO ABSOLUTO DE LOS IMPUESTOS A LA PRODUCCIÓN DEBIDO A:</t>
  </si>
  <si>
    <t>TASA DE CRECIMIENTO DE LOS IMPUESTOS A LA PRODUCCIÓN</t>
  </si>
  <si>
    <t>INCREMENTO ABSOLUTO DE LOS IMPUESTOS A LA PRODUCCIÓN</t>
  </si>
  <si>
    <t>INCREMENTO ABSOLUTO DEL EBE DEBIDO A:</t>
  </si>
  <si>
    <t>TASA DE CRECIMIENTO DEL EBE A LA PRODUCCIÓN</t>
  </si>
  <si>
    <t>INCREMENTO ABSOLUTO DEL EBE</t>
  </si>
  <si>
    <t>TASA DE CRECIMIENTO DEL EBE</t>
  </si>
  <si>
    <r>
      <rPr>
        <b/>
        <sz val="12"/>
        <color indexed="56"/>
        <rFont val="Calibri"/>
        <family val="2"/>
      </rPr>
      <t xml:space="preserve">Elaboración:  </t>
    </r>
    <r>
      <rPr>
        <b/>
        <sz val="12"/>
        <color indexed="62"/>
        <rFont val="Calibri"/>
        <family val="2"/>
      </rPr>
      <t xml:space="preserve"> Subgerencia de Programación y Regulación. </t>
    </r>
    <r>
      <rPr>
        <b/>
        <sz val="10"/>
        <color indexed="62"/>
        <rFont val="Calibri"/>
        <family val="2"/>
      </rPr>
      <t xml:space="preserve">
</t>
    </r>
  </si>
  <si>
    <t>Dirección Nacional de Síntesis Macroeconómica</t>
  </si>
  <si>
    <t>TABLA DE UTILIZACIÓN</t>
  </si>
  <si>
    <t>NACIONAL A PRECIOS BÁSICOS</t>
  </si>
  <si>
    <t>IMPORTADA A PRECIOS BÁSICOS</t>
  </si>
  <si>
    <t>CICN</t>
  </si>
  <si>
    <t>INDUSTRIAS</t>
  </si>
  <si>
    <t xml:space="preserve">MATRIZ SIMÉTRICA INDUSTRIA-INDUSTRIA, ESTRUCTURA DE VENTAS DEL PRODUCTO </t>
  </si>
  <si>
    <t>ENCADENAMIENTOS TOTALES HACIA ADELANTE</t>
  </si>
  <si>
    <t>MATRIZ DE COEFICIENTES TÉCNICOS</t>
  </si>
  <si>
    <t>Estructura fija de ventas de producto</t>
  </si>
  <si>
    <t>ENCADENAMIENTOS DIRECTOS HACIA ATRÁS Y HACIA ADELANTE</t>
  </si>
  <si>
    <t>MULTIPLICADORES DE PRODUCTO Y DE DEMANDA</t>
  </si>
  <si>
    <t>VAB 
SITUACIÓN INICIAL</t>
  </si>
  <si>
    <t>CI IMPORTADO 
SITUACIÓN INICIAL</t>
  </si>
  <si>
    <t>REMUNERACIONES
SITUACIÓN INICIAL</t>
  </si>
  <si>
    <t>IMPUESTOS A LA PRODUCCIÓN
SITUACIÓN INICIAL</t>
  </si>
  <si>
    <t>EBE
SITUACIÓN INICIAL</t>
  </si>
  <si>
    <t>Compras directas de residentes fuera del Ecuador</t>
  </si>
  <si>
    <t>MATRIZ INVERSA INDUSTRIA - INDUSTRIA</t>
  </si>
  <si>
    <r>
      <t>Ingrese</t>
    </r>
    <r>
      <rPr>
        <b/>
        <sz val="18"/>
        <color theme="4" tint="-0.249977111117893"/>
        <rFont val="Calibri"/>
        <family val="2"/>
        <scheme val="minor"/>
      </rPr>
      <t xml:space="preserve"> "Industria" </t>
    </r>
    <r>
      <rPr>
        <b/>
        <sz val="18"/>
        <rFont val="Calibri"/>
        <family val="2"/>
        <scheme val="minor"/>
      </rPr>
      <t>a buscar:</t>
    </r>
  </si>
  <si>
    <t>Ingrese CICN a buscar:</t>
  </si>
  <si>
    <t>COMPONENTES DE LA DEMANDA FINAL POR INDUSTRIAS</t>
  </si>
  <si>
    <r>
      <rPr>
        <b/>
        <sz val="12"/>
        <color indexed="56"/>
        <rFont val="Calibri"/>
        <family val="2"/>
      </rPr>
      <t xml:space="preserve">Elaboración:  </t>
    </r>
    <r>
      <rPr>
        <b/>
        <sz val="12"/>
        <color indexed="62"/>
        <rFont val="Calibri"/>
        <family val="2"/>
      </rPr>
      <t xml:space="preserve"> Subgerencia de Programación y Regulación. </t>
    </r>
    <r>
      <rPr>
        <b/>
        <sz val="10"/>
        <color indexed="62"/>
        <rFont val="Calibri"/>
        <family val="2"/>
      </rPr>
      <t xml:space="preserve">
</t>
    </r>
    <r>
      <rPr>
        <b/>
        <sz val="10"/>
        <color theme="3" tint="-0.249977111117893"/>
        <rFont val="Calibri"/>
        <family val="2"/>
      </rPr>
      <t>Dirección Nacional de Síntesis Macroeconómica</t>
    </r>
    <r>
      <rPr>
        <b/>
        <sz val="10"/>
        <color indexed="36"/>
        <rFont val="Calibri"/>
        <family val="2"/>
      </rPr>
      <t xml:space="preserve">
</t>
    </r>
    <r>
      <rPr>
        <b/>
        <sz val="10"/>
        <color theme="7" tint="0.39997558519241921"/>
        <rFont val="Calibri"/>
        <family val="2"/>
      </rPr>
      <t>Gestión de Cuentas Nacionales</t>
    </r>
  </si>
  <si>
    <r>
      <t xml:space="preserve">Ingrese </t>
    </r>
    <r>
      <rPr>
        <b/>
        <sz val="18"/>
        <color theme="4" tint="-0.249977111117893"/>
        <rFont val="Calibri"/>
        <family val="2"/>
        <scheme val="minor"/>
      </rPr>
      <t>"Industria"</t>
    </r>
    <r>
      <rPr>
        <b/>
        <sz val="18"/>
        <rFont val="Calibri"/>
        <family val="2"/>
        <scheme val="minor"/>
      </rPr>
      <t xml:space="preserve"> a buscar:</t>
    </r>
  </si>
  <si>
    <t>Contáctenos: (593 2) 3938600 Ext. 2869      Correo: pub.econ@bce.ec</t>
  </si>
  <si>
    <t>2018 C (Prov)</t>
  </si>
  <si>
    <t>AÑO: 2018 C (Prov)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</si>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</sst>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-* #,##0.00\ _$_-;\-* #,##0.00\ _$_-;_-* &quot;-&quot;??\ _$_-;_-@_-"/>
    <numFmt numFmtId="165" formatCode="0.0000"/>
    <numFmt numFmtId="166" formatCode="#,##0.00000"/>
    <numFmt numFmtId="167" formatCode="#,##0.0000"/>
    <numFmt numFmtId="168" formatCode="#,##0_ ;[Red]\-#,##0\ "/>
  </numFmts>
  <fonts count="5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color indexed="56"/>
      <name val="Calibri"/>
      <family val="2"/>
    </font>
    <font>
      <b/>
      <sz val="12"/>
      <color indexed="62"/>
      <name val="Calibri"/>
      <family val="2"/>
    </font>
    <font>
      <b/>
      <sz val="10"/>
      <color indexed="62"/>
      <name val="Calibri"/>
      <family val="2"/>
    </font>
    <font>
      <b/>
      <sz val="10"/>
      <color indexed="36"/>
      <name val="Calibri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8.8000000000000007"/>
      <color theme="10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8.8000000000000007"/>
      <color theme="10"/>
      <name val="Calibri"/>
      <family val="2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8.8000000000000007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2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10"/>
      <color theme="3" tint="-0.499984740745262"/>
      <name val="Calibri"/>
      <family val="2"/>
      <scheme val="minor"/>
    </font>
    <font>
      <b/>
      <sz val="18"/>
      <color theme="8" tint="-0.499984740745262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1"/>
      <color theme="3" tint="-0.499984740745262"/>
      <name val="Calibri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36"/>
      <name val="Calibri"/>
      <family val="2"/>
    </font>
    <font>
      <b/>
      <sz val="11"/>
      <color theme="3" tint="-0.499984740745262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4" tint="-0.249977111117893"/>
      <name val="Calibri"/>
      <family val="2"/>
      <scheme val="minor"/>
    </font>
    <font>
      <u/>
      <sz val="8"/>
      <color indexed="12"/>
      <name val="Arial"/>
      <family val="2"/>
    </font>
    <font>
      <b/>
      <sz val="20"/>
      <color theme="1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8"/>
      <color theme="3" tint="0.39997558519241921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6"/>
      <color theme="3" tint="0.39997558519241921"/>
      <name val="Calibri"/>
      <family val="2"/>
      <scheme val="minor"/>
    </font>
    <font>
      <sz val="16"/>
      <color theme="3" tint="0.3999755851924192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3" tint="0.3999755851924192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3" tint="-0.499984740745262"/>
      <name val="Calibri"/>
      <family val="2"/>
    </font>
    <font>
      <b/>
      <sz val="10"/>
      <color theme="3" tint="-0.249977111117893"/>
      <name val="Calibri"/>
      <family val="2"/>
    </font>
    <font>
      <b/>
      <sz val="10"/>
      <color theme="7" tint="0.39997558519241921"/>
      <name val="Calibri"/>
      <family val="2"/>
    </font>
    <font>
      <sz val="13"/>
      <name val="Calibri"/>
      <family val="2"/>
      <scheme val="minor"/>
    </font>
    <font>
      <b/>
      <sz val="13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BF3F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DF2FF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EAF1F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-0.49998474074526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10">
    <xf numFmtId="0" fontId="0" fillId="0" borderId="0"/>
    <xf numFmtId="0" fontId="1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>
      <alignment vertical="top"/>
      <protection locked="0"/>
    </xf>
    <xf numFmtId="43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9" fontId="8" fillId="0" borderId="0" applyFont="0" applyFill="0" applyBorder="0" applyAlignment="0" applyProtection="0"/>
  </cellStyleXfs>
  <cellXfs count="581">
    <xf numFmtId="0" fontId="0" fillId="0" borderId="0" xfId="0"/>
    <xf numFmtId="0" fontId="12" fillId="0" borderId="2" xfId="0" applyFont="1" applyFill="1" applyBorder="1" applyAlignment="1" applyProtection="1">
      <alignment vertical="center"/>
      <protection locked="0"/>
    </xf>
    <xf numFmtId="0" fontId="12" fillId="0" borderId="0" xfId="0" applyFont="1" applyFill="1" applyProtection="1"/>
    <xf numFmtId="1" fontId="13" fillId="0" borderId="0" xfId="2" applyNumberFormat="1" applyFont="1" applyFill="1" applyAlignment="1" applyProtection="1">
      <alignment vertical="center"/>
    </xf>
    <xf numFmtId="0" fontId="12" fillId="0" borderId="9" xfId="0" applyFont="1" applyFill="1" applyBorder="1" applyAlignment="1" applyProtection="1">
      <alignment vertical="center"/>
      <protection locked="0"/>
    </xf>
    <xf numFmtId="0" fontId="12" fillId="0" borderId="10" xfId="0" applyFont="1" applyFill="1" applyBorder="1" applyAlignment="1" applyProtection="1">
      <alignment vertical="center"/>
      <protection locked="0"/>
    </xf>
    <xf numFmtId="3" fontId="15" fillId="0" borderId="20" xfId="5" applyNumberFormat="1" applyFont="1" applyFill="1" applyBorder="1" applyAlignment="1" applyProtection="1">
      <alignment horizontal="right" vertical="center"/>
    </xf>
    <xf numFmtId="3" fontId="15" fillId="0" borderId="21" xfId="5" applyNumberFormat="1" applyFont="1" applyFill="1" applyBorder="1" applyAlignment="1" applyProtection="1">
      <alignment horizontal="right" vertical="center"/>
    </xf>
    <xf numFmtId="3" fontId="12" fillId="0" borderId="18" xfId="5" applyNumberFormat="1" applyFont="1" applyFill="1" applyBorder="1" applyAlignment="1" applyProtection="1">
      <alignment horizontal="right" vertical="center"/>
    </xf>
    <xf numFmtId="3" fontId="12" fillId="0" borderId="17" xfId="5" applyNumberFormat="1" applyFont="1" applyFill="1" applyBorder="1" applyAlignment="1" applyProtection="1">
      <alignment horizontal="right" vertical="center"/>
    </xf>
    <xf numFmtId="3" fontId="15" fillId="0" borderId="24" xfId="0" applyNumberFormat="1" applyFont="1" applyFill="1" applyBorder="1" applyAlignment="1" applyProtection="1">
      <alignment vertical="center"/>
    </xf>
    <xf numFmtId="3" fontId="15" fillId="0" borderId="25" xfId="0" applyNumberFormat="1" applyFont="1" applyFill="1" applyBorder="1" applyAlignment="1" applyProtection="1">
      <alignment vertical="center"/>
    </xf>
    <xf numFmtId="3" fontId="15" fillId="0" borderId="24" xfId="0" applyNumberFormat="1" applyFont="1" applyFill="1" applyBorder="1" applyAlignment="1" applyProtection="1">
      <alignment horizontal="right" vertical="center"/>
    </xf>
    <xf numFmtId="3" fontId="15" fillId="0" borderId="20" xfId="0" applyNumberFormat="1" applyFont="1" applyFill="1" applyBorder="1" applyAlignment="1" applyProtection="1">
      <alignment horizontal="right" vertical="center"/>
    </xf>
    <xf numFmtId="0" fontId="12" fillId="0" borderId="26" xfId="0" applyFont="1" applyFill="1" applyBorder="1" applyAlignment="1" applyProtection="1">
      <alignment horizontal="left" vertical="center"/>
    </xf>
    <xf numFmtId="0" fontId="12" fillId="0" borderId="27" xfId="0" applyFont="1" applyFill="1" applyBorder="1" applyAlignment="1" applyProtection="1">
      <alignment horizontal="left" vertical="center"/>
    </xf>
    <xf numFmtId="3" fontId="12" fillId="0" borderId="26" xfId="5" applyNumberFormat="1" applyFont="1" applyFill="1" applyBorder="1" applyAlignment="1" applyProtection="1">
      <alignment horizontal="right" vertical="center"/>
    </xf>
    <xf numFmtId="3" fontId="12" fillId="0" borderId="28" xfId="5" applyNumberFormat="1" applyFont="1" applyFill="1" applyBorder="1" applyAlignment="1" applyProtection="1">
      <alignment horizontal="right" vertical="center"/>
    </xf>
    <xf numFmtId="0" fontId="15" fillId="0" borderId="24" xfId="0" applyFont="1" applyFill="1" applyBorder="1" applyAlignment="1" applyProtection="1">
      <alignment horizontal="left" vertical="center"/>
    </xf>
    <xf numFmtId="0" fontId="15" fillId="0" borderId="25" xfId="0" applyFont="1" applyFill="1" applyBorder="1" applyAlignment="1" applyProtection="1">
      <alignment horizontal="left" vertical="center"/>
    </xf>
    <xf numFmtId="3" fontId="15" fillId="0" borderId="24" xfId="5" applyNumberFormat="1" applyFont="1" applyFill="1" applyBorder="1" applyAlignment="1" applyProtection="1">
      <alignment horizontal="right" vertical="center"/>
    </xf>
    <xf numFmtId="3" fontId="12" fillId="0" borderId="22" xfId="0" applyNumberFormat="1" applyFont="1" applyFill="1" applyBorder="1" applyAlignment="1" applyProtection="1">
      <alignment horizontal="left" vertical="center"/>
    </xf>
    <xf numFmtId="0" fontId="12" fillId="0" borderId="29" xfId="0" applyFont="1" applyFill="1" applyBorder="1" applyAlignment="1" applyProtection="1">
      <alignment horizontal="left" vertical="center"/>
    </xf>
    <xf numFmtId="3" fontId="12" fillId="0" borderId="22" xfId="5" applyNumberFormat="1" applyFont="1" applyFill="1" applyBorder="1" applyAlignment="1" applyProtection="1">
      <alignment horizontal="right" vertical="center"/>
    </xf>
    <xf numFmtId="3" fontId="12" fillId="0" borderId="23" xfId="5" applyNumberFormat="1" applyFont="1" applyFill="1" applyBorder="1" applyAlignment="1" applyProtection="1">
      <alignment horizontal="right" vertical="center"/>
    </xf>
    <xf numFmtId="0" fontId="12" fillId="0" borderId="30" xfId="0" applyFont="1" applyFill="1" applyBorder="1" applyAlignment="1" applyProtection="1">
      <alignment vertical="center"/>
    </xf>
    <xf numFmtId="0" fontId="12" fillId="0" borderId="31" xfId="0" applyFont="1" applyFill="1" applyBorder="1" applyAlignment="1" applyProtection="1">
      <alignment vertical="center"/>
    </xf>
    <xf numFmtId="3" fontId="12" fillId="0" borderId="30" xfId="5" applyNumberFormat="1" applyFont="1" applyFill="1" applyBorder="1" applyAlignment="1" applyProtection="1">
      <alignment horizontal="right" vertical="center"/>
    </xf>
    <xf numFmtId="3" fontId="12" fillId="0" borderId="32" xfId="5" applyNumberFormat="1" applyFont="1" applyFill="1" applyBorder="1" applyAlignment="1" applyProtection="1">
      <alignment horizontal="right" vertical="center"/>
    </xf>
    <xf numFmtId="3" fontId="15" fillId="0" borderId="24" xfId="0" applyNumberFormat="1" applyFont="1" applyFill="1" applyBorder="1" applyAlignment="1" applyProtection="1">
      <alignment horizontal="left" vertical="center"/>
    </xf>
    <xf numFmtId="0" fontId="16" fillId="0" borderId="0" xfId="0" applyFont="1"/>
    <xf numFmtId="0" fontId="9" fillId="0" borderId="0" xfId="2" applyAlignment="1" applyProtection="1"/>
    <xf numFmtId="0" fontId="19" fillId="0" borderId="0" xfId="2" applyFont="1" applyAlignment="1" applyProtection="1"/>
    <xf numFmtId="0" fontId="18" fillId="0" borderId="0" xfId="0" applyFont="1" applyFill="1" applyBorder="1" applyAlignment="1" applyProtection="1">
      <alignment vertical="center"/>
    </xf>
    <xf numFmtId="1" fontId="9" fillId="0" borderId="0" xfId="2" applyNumberFormat="1" applyFill="1" applyAlignment="1" applyProtection="1">
      <alignment vertical="center"/>
    </xf>
    <xf numFmtId="3" fontId="12" fillId="0" borderId="0" xfId="0" applyNumberFormat="1" applyFont="1" applyFill="1" applyProtection="1"/>
    <xf numFmtId="3" fontId="12" fillId="0" borderId="18" xfId="0" applyNumberFormat="1" applyFont="1" applyFill="1" applyBorder="1" applyAlignment="1" applyProtection="1">
      <alignment horizontal="right" vertical="center"/>
    </xf>
    <xf numFmtId="3" fontId="12" fillId="0" borderId="12" xfId="0" applyNumberFormat="1" applyFont="1" applyFill="1" applyBorder="1" applyAlignment="1" applyProtection="1">
      <alignment horizontal="right" vertical="center"/>
    </xf>
    <xf numFmtId="3" fontId="12" fillId="0" borderId="17" xfId="0" applyNumberFormat="1" applyFont="1" applyFill="1" applyBorder="1" applyAlignment="1" applyProtection="1">
      <alignment horizontal="right" vertical="center"/>
    </xf>
    <xf numFmtId="167" fontId="15" fillId="0" borderId="37" xfId="0" applyNumberFormat="1" applyFont="1" applyFill="1" applyBorder="1" applyAlignment="1" applyProtection="1">
      <alignment horizontal="right" vertical="center"/>
    </xf>
    <xf numFmtId="0" fontId="23" fillId="0" borderId="0" xfId="2" applyFont="1" applyAlignment="1" applyProtection="1"/>
    <xf numFmtId="3" fontId="15" fillId="0" borderId="37" xfId="0" applyNumberFormat="1" applyFont="1" applyFill="1" applyBorder="1" applyAlignment="1" applyProtection="1">
      <alignment horizontal="right" vertical="center"/>
    </xf>
    <xf numFmtId="3" fontId="15" fillId="0" borderId="30" xfId="5" applyNumberFormat="1" applyFont="1" applyFill="1" applyBorder="1" applyAlignment="1" applyProtection="1">
      <alignment horizontal="right" vertical="center"/>
    </xf>
    <xf numFmtId="3" fontId="15" fillId="0" borderId="32" xfId="5" applyNumberFormat="1" applyFont="1" applyFill="1" applyBorder="1" applyAlignment="1" applyProtection="1">
      <alignment horizontal="right" vertical="center"/>
    </xf>
    <xf numFmtId="3" fontId="12" fillId="0" borderId="53" xfId="0" applyNumberFormat="1" applyFont="1" applyFill="1" applyBorder="1" applyAlignment="1" applyProtection="1">
      <alignment horizontal="right" vertical="center"/>
    </xf>
    <xf numFmtId="3" fontId="12" fillId="0" borderId="29" xfId="0" applyNumberFormat="1" applyFont="1" applyFill="1" applyBorder="1" applyAlignment="1" applyProtection="1">
      <alignment horizontal="right" vertical="center"/>
    </xf>
    <xf numFmtId="3" fontId="15" fillId="0" borderId="25" xfId="0" applyNumberFormat="1" applyFont="1" applyFill="1" applyBorder="1" applyAlignment="1" applyProtection="1">
      <alignment horizontal="right" vertical="center"/>
    </xf>
    <xf numFmtId="3" fontId="12" fillId="0" borderId="27" xfId="5" applyNumberFormat="1" applyFont="1" applyFill="1" applyBorder="1" applyAlignment="1" applyProtection="1">
      <alignment horizontal="right" vertical="center"/>
    </xf>
    <xf numFmtId="3" fontId="12" fillId="0" borderId="53" xfId="5" applyNumberFormat="1" applyFont="1" applyFill="1" applyBorder="1" applyAlignment="1" applyProtection="1">
      <alignment horizontal="right" vertical="center"/>
    </xf>
    <xf numFmtId="3" fontId="12" fillId="0" borderId="29" xfId="5" applyNumberFormat="1" applyFont="1" applyFill="1" applyBorder="1" applyAlignment="1" applyProtection="1">
      <alignment horizontal="right" vertical="center"/>
    </xf>
    <xf numFmtId="3" fontId="12" fillId="0" borderId="31" xfId="5" applyNumberFormat="1" applyFont="1" applyFill="1" applyBorder="1" applyAlignment="1" applyProtection="1">
      <alignment horizontal="right" vertical="center"/>
    </xf>
    <xf numFmtId="3" fontId="12" fillId="0" borderId="6" xfId="0" applyNumberFormat="1" applyFont="1" applyFill="1" applyBorder="1" applyAlignment="1" applyProtection="1">
      <alignment horizontal="right" vertical="center"/>
    </xf>
    <xf numFmtId="3" fontId="15" fillId="0" borderId="52" xfId="5" applyNumberFormat="1" applyFont="1" applyFill="1" applyBorder="1" applyAlignment="1" applyProtection="1">
      <alignment horizontal="right" vertical="center"/>
    </xf>
    <xf numFmtId="3" fontId="0" fillId="0" borderId="0" xfId="0" applyNumberFormat="1"/>
    <xf numFmtId="1" fontId="0" fillId="0" borderId="0" xfId="0" applyNumberFormat="1"/>
    <xf numFmtId="9" fontId="0" fillId="0" borderId="0" xfId="0" applyNumberFormat="1"/>
    <xf numFmtId="0" fontId="0" fillId="0" borderId="0" xfId="0" applyAlignment="1"/>
    <xf numFmtId="3" fontId="12" fillId="0" borderId="28" xfId="4" applyNumberFormat="1" applyFont="1" applyFill="1" applyBorder="1"/>
    <xf numFmtId="3" fontId="0" fillId="0" borderId="41" xfId="0" applyNumberFormat="1" applyBorder="1"/>
    <xf numFmtId="0" fontId="0" fillId="0" borderId="46" xfId="0" applyBorder="1" applyAlignment="1">
      <alignment horizontal="center" vertical="center"/>
    </xf>
    <xf numFmtId="3" fontId="0" fillId="0" borderId="34" xfId="0" applyNumberFormat="1" applyBorder="1"/>
    <xf numFmtId="3" fontId="0" fillId="0" borderId="34" xfId="0" applyNumberFormat="1" applyBorder="1" applyAlignment="1">
      <alignment vertical="center"/>
    </xf>
    <xf numFmtId="3" fontId="0" fillId="0" borderId="10" xfId="0" applyNumberFormat="1" applyBorder="1"/>
    <xf numFmtId="10" fontId="8" fillId="0" borderId="0" xfId="9" applyNumberFormat="1" applyFont="1" applyAlignment="1">
      <alignment horizontal="center"/>
    </xf>
    <xf numFmtId="165" fontId="11" fillId="0" borderId="37" xfId="0" applyNumberFormat="1" applyFont="1" applyBorder="1"/>
    <xf numFmtId="0" fontId="11" fillId="0" borderId="0" xfId="0" applyFont="1" applyAlignment="1">
      <alignment wrapText="1"/>
    </xf>
    <xf numFmtId="3" fontId="2" fillId="0" borderId="37" xfId="0" applyNumberFormat="1" applyFont="1" applyFill="1" applyBorder="1" applyAlignment="1" applyProtection="1">
      <alignment horizontal="right" vertical="center"/>
    </xf>
    <xf numFmtId="3" fontId="1" fillId="0" borderId="33" xfId="0" applyNumberFormat="1" applyFont="1" applyFill="1" applyBorder="1" applyAlignment="1" applyProtection="1">
      <alignment vertical="center"/>
    </xf>
    <xf numFmtId="3" fontId="15" fillId="0" borderId="11" xfId="0" applyNumberFormat="1" applyFont="1" applyFill="1" applyBorder="1" applyAlignment="1" applyProtection="1">
      <alignment vertical="center"/>
    </xf>
    <xf numFmtId="3" fontId="15" fillId="0" borderId="44" xfId="0" applyNumberFormat="1" applyFont="1" applyFill="1" applyBorder="1" applyAlignment="1" applyProtection="1">
      <alignment vertical="center"/>
    </xf>
    <xf numFmtId="3" fontId="1" fillId="0" borderId="11" xfId="0" applyNumberFormat="1" applyFont="1" applyFill="1" applyBorder="1" applyAlignment="1" applyProtection="1">
      <alignment horizontal="right" vertical="center"/>
    </xf>
    <xf numFmtId="3" fontId="1" fillId="0" borderId="12" xfId="0" applyNumberFormat="1" applyFont="1" applyFill="1" applyBorder="1" applyAlignment="1" applyProtection="1">
      <alignment horizontal="right" vertical="center"/>
    </xf>
    <xf numFmtId="3" fontId="12" fillId="0" borderId="44" xfId="0" applyNumberFormat="1" applyFont="1" applyFill="1" applyBorder="1" applyAlignment="1" applyProtection="1">
      <alignment horizontal="right" vertical="center"/>
    </xf>
    <xf numFmtId="3" fontId="12" fillId="0" borderId="47" xfId="0" applyNumberFormat="1" applyFont="1" applyFill="1" applyBorder="1" applyAlignment="1" applyProtection="1">
      <alignment horizontal="right" vertical="center"/>
    </xf>
    <xf numFmtId="3" fontId="1" fillId="0" borderId="50" xfId="0" applyNumberFormat="1" applyFont="1" applyFill="1" applyBorder="1" applyAlignment="1" applyProtection="1">
      <alignment horizontal="right" vertical="center"/>
    </xf>
    <xf numFmtId="3" fontId="12" fillId="0" borderId="51" xfId="0" applyNumberFormat="1" applyFont="1" applyFill="1" applyBorder="1" applyAlignment="1" applyProtection="1">
      <alignment horizontal="right" vertical="center"/>
    </xf>
    <xf numFmtId="3" fontId="12" fillId="0" borderId="38" xfId="0" applyNumberFormat="1" applyFont="1" applyFill="1" applyBorder="1" applyAlignment="1" applyProtection="1">
      <alignment horizontal="right" vertical="center"/>
    </xf>
    <xf numFmtId="3" fontId="1" fillId="0" borderId="62" xfId="0" applyNumberFormat="1" applyFont="1" applyFill="1" applyBorder="1" applyAlignment="1" applyProtection="1">
      <alignment horizontal="right" vertical="center"/>
    </xf>
    <xf numFmtId="3" fontId="15" fillId="0" borderId="13" xfId="0" applyNumberFormat="1" applyFont="1" applyFill="1" applyBorder="1" applyAlignment="1" applyProtection="1">
      <alignment vertical="center"/>
    </xf>
    <xf numFmtId="3" fontId="15" fillId="0" borderId="48" xfId="0" applyNumberFormat="1" applyFont="1" applyFill="1" applyBorder="1" applyAlignment="1" applyProtection="1">
      <alignment vertical="center"/>
    </xf>
    <xf numFmtId="3" fontId="12" fillId="0" borderId="5" xfId="5" applyNumberFormat="1" applyFont="1" applyFill="1" applyBorder="1" applyAlignment="1" applyProtection="1">
      <alignment horizontal="right" vertical="center"/>
    </xf>
    <xf numFmtId="3" fontId="12" fillId="0" borderId="6" xfId="5" applyNumberFormat="1" applyFont="1" applyFill="1" applyBorder="1" applyAlignment="1" applyProtection="1">
      <alignment horizontal="right" vertical="center"/>
    </xf>
    <xf numFmtId="3" fontId="12" fillId="0" borderId="7" xfId="5" applyNumberFormat="1" applyFont="1" applyFill="1" applyBorder="1" applyAlignment="1" applyProtection="1">
      <alignment horizontal="right" vertical="center"/>
    </xf>
    <xf numFmtId="3" fontId="12" fillId="0" borderId="4" xfId="0" applyNumberFormat="1" applyFont="1" applyFill="1" applyBorder="1" applyAlignment="1">
      <alignment vertical="center" wrapText="1"/>
    </xf>
    <xf numFmtId="3" fontId="15" fillId="0" borderId="63" xfId="0" applyNumberFormat="1" applyFont="1" applyFill="1" applyBorder="1" applyAlignment="1" applyProtection="1">
      <alignment horizontal="right" vertical="center"/>
    </xf>
    <xf numFmtId="3" fontId="12" fillId="0" borderId="8" xfId="0" applyNumberFormat="1" applyFont="1" applyFill="1" applyBorder="1" applyAlignment="1" applyProtection="1">
      <alignment horizontal="right" vertical="center"/>
    </xf>
    <xf numFmtId="3" fontId="12" fillId="0" borderId="37" xfId="5" applyNumberFormat="1" applyFont="1" applyFill="1" applyBorder="1" applyAlignment="1" applyProtection="1">
      <alignment horizontal="right" vertical="center"/>
    </xf>
    <xf numFmtId="167" fontId="1" fillId="0" borderId="0" xfId="0" applyNumberFormat="1" applyFont="1" applyFill="1" applyBorder="1" applyAlignment="1" applyProtection="1">
      <alignment vertical="center"/>
    </xf>
    <xf numFmtId="0" fontId="0" fillId="0" borderId="33" xfId="0" applyBorder="1" applyAlignment="1">
      <alignment horizontal="center" vertical="center"/>
    </xf>
    <xf numFmtId="0" fontId="25" fillId="0" borderId="0" xfId="0" applyFont="1" applyAlignment="1">
      <alignment vertical="center" wrapText="1"/>
    </xf>
    <xf numFmtId="0" fontId="24" fillId="3" borderId="0" xfId="0" applyFont="1" applyFill="1" applyAlignment="1">
      <alignment vertical="center" wrapText="1"/>
    </xf>
    <xf numFmtId="0" fontId="24" fillId="3" borderId="0" xfId="0" applyFont="1" applyFill="1" applyAlignment="1">
      <alignment vertical="center"/>
    </xf>
    <xf numFmtId="0" fontId="7" fillId="3" borderId="0" xfId="2" applyFont="1" applyFill="1" applyAlignment="1" applyProtection="1">
      <alignment vertical="center"/>
    </xf>
    <xf numFmtId="3" fontId="12" fillId="0" borderId="18" xfId="0" applyNumberFormat="1" applyFont="1" applyFill="1" applyBorder="1" applyAlignment="1">
      <alignment vertical="center" wrapText="1"/>
    </xf>
    <xf numFmtId="3" fontId="12" fillId="0" borderId="14" xfId="0" applyNumberFormat="1" applyFont="1" applyFill="1" applyBorder="1" applyAlignment="1">
      <alignment vertical="center" wrapText="1"/>
    </xf>
    <xf numFmtId="3" fontId="12" fillId="0" borderId="38" xfId="0" applyNumberFormat="1" applyFont="1" applyFill="1" applyBorder="1" applyAlignment="1">
      <alignment vertical="center" wrapText="1"/>
    </xf>
    <xf numFmtId="3" fontId="12" fillId="5" borderId="28" xfId="4" applyNumberFormat="1" applyFont="1" applyFill="1" applyBorder="1"/>
    <xf numFmtId="3" fontId="0" fillId="5" borderId="5" xfId="0" applyNumberFormat="1" applyFill="1" applyBorder="1"/>
    <xf numFmtId="3" fontId="0" fillId="5" borderId="6" xfId="0" applyNumberFormat="1" applyFill="1" applyBorder="1"/>
    <xf numFmtId="3" fontId="0" fillId="5" borderId="6" xfId="0" applyNumberFormat="1" applyFill="1" applyBorder="1" applyAlignment="1">
      <alignment vertical="center"/>
    </xf>
    <xf numFmtId="3" fontId="0" fillId="5" borderId="8" xfId="0" applyNumberFormat="1" applyFill="1" applyBorder="1"/>
    <xf numFmtId="165" fontId="11" fillId="0" borderId="0" xfId="0" applyNumberFormat="1" applyFont="1" applyBorder="1"/>
    <xf numFmtId="2" fontId="0" fillId="0" borderId="18" xfId="0" applyNumberFormat="1" applyBorder="1"/>
    <xf numFmtId="3" fontId="0" fillId="0" borderId="18" xfId="0" applyNumberFormat="1" applyBorder="1"/>
    <xf numFmtId="2" fontId="12" fillId="5" borderId="55" xfId="0" applyNumberFormat="1" applyFont="1" applyFill="1" applyBorder="1"/>
    <xf numFmtId="2" fontId="12" fillId="5" borderId="56" xfId="0" applyNumberFormat="1" applyFont="1" applyFill="1" applyBorder="1"/>
    <xf numFmtId="2" fontId="12" fillId="5" borderId="56" xfId="0" applyNumberFormat="1" applyFont="1" applyFill="1" applyBorder="1" applyAlignment="1">
      <alignment vertical="center"/>
    </xf>
    <xf numFmtId="2" fontId="12" fillId="5" borderId="65" xfId="0" applyNumberFormat="1" applyFont="1" applyFill="1" applyBorder="1"/>
    <xf numFmtId="3" fontId="12" fillId="5" borderId="18" xfId="0" applyNumberFormat="1" applyFont="1" applyFill="1" applyBorder="1"/>
    <xf numFmtId="3" fontId="0" fillId="5" borderId="55" xfId="0" applyNumberFormat="1" applyFill="1" applyBorder="1"/>
    <xf numFmtId="3" fontId="0" fillId="5" borderId="56" xfId="0" applyNumberFormat="1" applyFill="1" applyBorder="1"/>
    <xf numFmtId="3" fontId="0" fillId="5" borderId="56" xfId="0" applyNumberFormat="1" applyFill="1" applyBorder="1" applyAlignment="1">
      <alignment vertical="center"/>
    </xf>
    <xf numFmtId="3" fontId="0" fillId="5" borderId="65" xfId="0" applyNumberFormat="1" applyFill="1" applyBorder="1"/>
    <xf numFmtId="2" fontId="0" fillId="0" borderId="61" xfId="0" applyNumberFormat="1" applyBorder="1"/>
    <xf numFmtId="2" fontId="0" fillId="5" borderId="18" xfId="0" applyNumberFormat="1" applyFill="1" applyBorder="1"/>
    <xf numFmtId="2" fontId="0" fillId="5" borderId="18" xfId="0" applyNumberFormat="1" applyFill="1" applyBorder="1" applyAlignment="1">
      <alignment vertical="center"/>
    </xf>
    <xf numFmtId="3" fontId="12" fillId="4" borderId="16" xfId="0" applyNumberFormat="1" applyFont="1" applyFill="1" applyBorder="1" applyAlignment="1">
      <alignment vertical="center" wrapText="1"/>
    </xf>
    <xf numFmtId="3" fontId="12" fillId="4" borderId="9" xfId="0" applyNumberFormat="1" applyFont="1" applyFill="1" applyBorder="1" applyAlignment="1">
      <alignment vertical="center" wrapText="1"/>
    </xf>
    <xf numFmtId="3" fontId="12" fillId="0" borderId="23" xfId="0" applyNumberFormat="1" applyFont="1" applyFill="1" applyBorder="1" applyAlignment="1">
      <alignment vertical="center" wrapText="1"/>
    </xf>
    <xf numFmtId="0" fontId="0" fillId="0" borderId="23" xfId="0" applyFont="1" applyBorder="1"/>
    <xf numFmtId="3" fontId="0" fillId="0" borderId="23" xfId="0" applyNumberFormat="1" applyBorder="1"/>
    <xf numFmtId="2" fontId="0" fillId="5" borderId="23" xfId="0" applyNumberFormat="1" applyFill="1" applyBorder="1"/>
    <xf numFmtId="2" fontId="0" fillId="0" borderId="66" xfId="0" applyNumberFormat="1" applyBorder="1"/>
    <xf numFmtId="2" fontId="0" fillId="0" borderId="23" xfId="0" applyNumberFormat="1" applyBorder="1"/>
    <xf numFmtId="3" fontId="12" fillId="5" borderId="23" xfId="0" applyNumberFormat="1" applyFont="1" applyFill="1" applyBorder="1"/>
    <xf numFmtId="3" fontId="1" fillId="7" borderId="18" xfId="0" applyNumberFormat="1" applyFont="1" applyFill="1" applyBorder="1" applyAlignment="1" applyProtection="1">
      <alignment vertical="center" wrapText="1"/>
      <protection locked="0"/>
    </xf>
    <xf numFmtId="3" fontId="0" fillId="7" borderId="18" xfId="0" applyNumberFormat="1" applyFill="1" applyBorder="1"/>
    <xf numFmtId="3" fontId="0" fillId="7" borderId="18" xfId="0" applyNumberFormat="1" applyFont="1" applyFill="1" applyBorder="1"/>
    <xf numFmtId="2" fontId="0" fillId="7" borderId="18" xfId="0" applyNumberFormat="1" applyFill="1" applyBorder="1"/>
    <xf numFmtId="3" fontId="12" fillId="7" borderId="18" xfId="0" applyNumberFormat="1" applyFont="1" applyFill="1" applyBorder="1"/>
    <xf numFmtId="2" fontId="12" fillId="7" borderId="18" xfId="0" applyNumberFormat="1" applyFont="1" applyFill="1" applyBorder="1"/>
    <xf numFmtId="3" fontId="18" fillId="0" borderId="0" xfId="0" applyNumberFormat="1" applyFont="1" applyFill="1" applyAlignment="1" applyProtection="1">
      <alignment vertical="center"/>
    </xf>
    <xf numFmtId="1" fontId="22" fillId="0" borderId="0" xfId="0" applyNumberFormat="1" applyFont="1" applyFill="1" applyAlignment="1" applyProtection="1">
      <alignment horizontal="left" vertical="center"/>
    </xf>
    <xf numFmtId="1" fontId="14" fillId="0" borderId="0" xfId="0" applyNumberFormat="1" applyFont="1" applyFill="1" applyAlignment="1" applyProtection="1">
      <alignment horizontal="left"/>
    </xf>
    <xf numFmtId="0" fontId="12" fillId="0" borderId="18" xfId="0" applyFont="1" applyFill="1" applyBorder="1" applyAlignment="1" applyProtection="1">
      <alignment horizontal="center" vertical="center"/>
    </xf>
    <xf numFmtId="0" fontId="12" fillId="0" borderId="18" xfId="0" applyFont="1" applyFill="1" applyBorder="1" applyAlignment="1" applyProtection="1">
      <alignment horizontal="center"/>
    </xf>
    <xf numFmtId="0" fontId="12" fillId="0" borderId="18" xfId="0" applyFont="1" applyFill="1" applyBorder="1" applyAlignment="1" applyProtection="1">
      <alignment vertical="center"/>
    </xf>
    <xf numFmtId="3" fontId="12" fillId="0" borderId="39" xfId="0" applyNumberFormat="1" applyFont="1" applyFill="1" applyBorder="1" applyAlignment="1" applyProtection="1">
      <alignment horizontal="center" vertical="center" wrapText="1"/>
    </xf>
    <xf numFmtId="3" fontId="12" fillId="0" borderId="6" xfId="0" applyNumberFormat="1" applyFont="1" applyFill="1" applyBorder="1" applyAlignment="1" applyProtection="1">
      <alignment horizontal="center" vertical="center" wrapText="1"/>
    </xf>
    <xf numFmtId="3" fontId="12" fillId="0" borderId="38" xfId="0" applyNumberFormat="1" applyFont="1" applyFill="1" applyBorder="1" applyAlignment="1" applyProtection="1">
      <alignment horizontal="center" vertical="center" wrapText="1"/>
    </xf>
    <xf numFmtId="0" fontId="24" fillId="3" borderId="0" xfId="0" applyFont="1" applyFill="1" applyAlignment="1" applyProtection="1">
      <alignment horizontal="left" vertical="center"/>
    </xf>
    <xf numFmtId="1" fontId="22" fillId="8" borderId="0" xfId="0" applyNumberFormat="1" applyFont="1" applyFill="1" applyAlignment="1" applyProtection="1">
      <alignment vertical="center"/>
    </xf>
    <xf numFmtId="0" fontId="0" fillId="0" borderId="9" xfId="0" applyBorder="1" applyAlignment="1">
      <alignment horizontal="center" vertical="center"/>
    </xf>
    <xf numFmtId="3" fontId="12" fillId="4" borderId="0" xfId="0" applyNumberFormat="1" applyFont="1" applyFill="1" applyBorder="1" applyAlignment="1">
      <alignment vertical="center" wrapText="1"/>
    </xf>
    <xf numFmtId="3" fontId="12" fillId="0" borderId="65" xfId="0" applyNumberFormat="1" applyFont="1" applyFill="1" applyBorder="1" applyAlignment="1">
      <alignment vertical="center" wrapText="1"/>
    </xf>
    <xf numFmtId="3" fontId="12" fillId="9" borderId="18" xfId="0" applyNumberFormat="1" applyFont="1" applyFill="1" applyBorder="1" applyAlignment="1" applyProtection="1">
      <alignment vertical="center"/>
    </xf>
    <xf numFmtId="3" fontId="12" fillId="0" borderId="18" xfId="0" applyNumberFormat="1" applyFont="1" applyFill="1" applyBorder="1" applyAlignment="1" applyProtection="1">
      <alignment vertical="center"/>
      <protection locked="0"/>
    </xf>
    <xf numFmtId="3" fontId="11" fillId="0" borderId="37" xfId="0" applyNumberFormat="1" applyFont="1" applyBorder="1"/>
    <xf numFmtId="0" fontId="0" fillId="0" borderId="0" xfId="0" applyAlignment="1">
      <alignment horizontal="center"/>
    </xf>
    <xf numFmtId="1" fontId="14" fillId="6" borderId="67" xfId="0" applyNumberFormat="1" applyFont="1" applyFill="1" applyBorder="1" applyAlignment="1" applyProtection="1">
      <alignment horizontal="left" vertical="center"/>
      <protection locked="0"/>
    </xf>
    <xf numFmtId="0" fontId="0" fillId="0" borderId="33" xfId="0" applyBorder="1" applyAlignment="1" applyProtection="1">
      <alignment horizontal="center" vertical="center"/>
    </xf>
    <xf numFmtId="0" fontId="12" fillId="0" borderId="9" xfId="0" applyFont="1" applyFill="1" applyBorder="1" applyAlignment="1" applyProtection="1">
      <alignment vertical="center"/>
    </xf>
    <xf numFmtId="0" fontId="0" fillId="0" borderId="46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12" fillId="0" borderId="0" xfId="0" applyFont="1" applyFill="1" applyBorder="1" applyAlignment="1" applyProtection="1">
      <alignment vertical="center"/>
    </xf>
    <xf numFmtId="0" fontId="0" fillId="0" borderId="0" xfId="0" applyBorder="1" applyProtection="1"/>
    <xf numFmtId="3" fontId="1" fillId="7" borderId="18" xfId="0" applyNumberFormat="1" applyFont="1" applyFill="1" applyBorder="1" applyAlignment="1" applyProtection="1">
      <alignment vertical="center" wrapText="1"/>
    </xf>
    <xf numFmtId="0" fontId="0" fillId="0" borderId="0" xfId="0" applyProtection="1"/>
    <xf numFmtId="0" fontId="26" fillId="3" borderId="0" xfId="0" applyFont="1" applyFill="1" applyAlignment="1" applyProtection="1">
      <alignment vertical="center" wrapText="1"/>
    </xf>
    <xf numFmtId="1" fontId="14" fillId="0" borderId="0" xfId="0" applyNumberFormat="1" applyFont="1" applyFill="1" applyAlignment="1" applyProtection="1">
      <alignment horizontal="left"/>
    </xf>
    <xf numFmtId="3" fontId="1" fillId="10" borderId="5" xfId="0" applyNumberFormat="1" applyFont="1" applyFill="1" applyBorder="1" applyAlignment="1" applyProtection="1">
      <alignment horizontal="center" vertical="center"/>
    </xf>
    <xf numFmtId="3" fontId="12" fillId="0" borderId="18" xfId="0" applyNumberFormat="1" applyFont="1" applyFill="1" applyBorder="1" applyAlignment="1" applyProtection="1">
      <alignment vertical="center"/>
    </xf>
    <xf numFmtId="3" fontId="12" fillId="0" borderId="4" xfId="0" applyNumberFormat="1" applyFont="1" applyFill="1" applyBorder="1" applyAlignment="1" applyProtection="1">
      <alignment vertical="center" wrapText="1"/>
    </xf>
    <xf numFmtId="4" fontId="12" fillId="0" borderId="18" xfId="0" applyNumberFormat="1" applyFont="1" applyFill="1" applyBorder="1" applyAlignment="1" applyProtection="1">
      <alignment vertical="center"/>
    </xf>
    <xf numFmtId="3" fontId="12" fillId="12" borderId="16" xfId="0" applyNumberFormat="1" applyFont="1" applyFill="1" applyBorder="1" applyAlignment="1" applyProtection="1">
      <alignment vertical="center" wrapText="1"/>
    </xf>
    <xf numFmtId="3" fontId="12" fillId="12" borderId="9" xfId="0" applyNumberFormat="1" applyFont="1" applyFill="1" applyBorder="1" applyAlignment="1" applyProtection="1">
      <alignment vertical="center" wrapText="1"/>
    </xf>
    <xf numFmtId="3" fontId="12" fillId="0" borderId="28" xfId="0" applyNumberFormat="1" applyFont="1" applyFill="1" applyBorder="1" applyAlignment="1" applyProtection="1">
      <alignment vertical="center"/>
    </xf>
    <xf numFmtId="0" fontId="0" fillId="11" borderId="33" xfId="0" applyFill="1" applyBorder="1" applyAlignment="1"/>
    <xf numFmtId="3" fontId="0" fillId="7" borderId="15" xfId="0" applyNumberFormat="1" applyFill="1" applyBorder="1" applyProtection="1"/>
    <xf numFmtId="3" fontId="0" fillId="7" borderId="6" xfId="0" applyNumberFormat="1" applyFill="1" applyBorder="1" applyProtection="1"/>
    <xf numFmtId="3" fontId="0" fillId="7" borderId="6" xfId="0" applyNumberFormat="1" applyFill="1" applyBorder="1" applyAlignment="1" applyProtection="1">
      <alignment vertical="center"/>
    </xf>
    <xf numFmtId="3" fontId="0" fillId="7" borderId="8" xfId="0" applyNumberFormat="1" applyFill="1" applyBorder="1" applyProtection="1"/>
    <xf numFmtId="4" fontId="12" fillId="13" borderId="28" xfId="4" applyNumberFormat="1" applyFont="1" applyFill="1" applyBorder="1" applyProtection="1"/>
    <xf numFmtId="1" fontId="33" fillId="8" borderId="0" xfId="0" applyNumberFormat="1" applyFont="1" applyFill="1" applyAlignment="1" applyProtection="1">
      <alignment vertical="center"/>
    </xf>
    <xf numFmtId="0" fontId="11" fillId="0" borderId="0" xfId="0" applyFont="1" applyProtection="1"/>
    <xf numFmtId="1" fontId="22" fillId="0" borderId="0" xfId="0" applyNumberFormat="1" applyFont="1" applyFill="1" applyAlignment="1" applyProtection="1">
      <alignment vertical="center"/>
    </xf>
    <xf numFmtId="1" fontId="14" fillId="0" borderId="0" xfId="0" applyNumberFormat="1" applyFont="1" applyFill="1" applyAlignment="1" applyProtection="1"/>
    <xf numFmtId="3" fontId="12" fillId="0" borderId="11" xfId="0" applyNumberFormat="1" applyFont="1" applyFill="1" applyBorder="1" applyAlignment="1" applyProtection="1">
      <alignment horizontal="center" vertical="center" wrapText="1"/>
    </xf>
    <xf numFmtId="3" fontId="12" fillId="0" borderId="12" xfId="0" applyNumberFormat="1" applyFont="1" applyFill="1" applyBorder="1" applyAlignment="1" applyProtection="1">
      <alignment horizontal="center" vertical="center" wrapText="1"/>
    </xf>
    <xf numFmtId="3" fontId="12" fillId="0" borderId="13" xfId="0" applyNumberFormat="1" applyFont="1" applyFill="1" applyBorder="1" applyAlignment="1" applyProtection="1">
      <alignment horizontal="center" vertical="center" wrapText="1"/>
    </xf>
    <xf numFmtId="3" fontId="12" fillId="0" borderId="17" xfId="0" applyNumberFormat="1" applyFont="1" applyFill="1" applyBorder="1" applyAlignment="1" applyProtection="1">
      <alignment horizontal="center" vertical="center" wrapText="1"/>
    </xf>
    <xf numFmtId="3" fontId="12" fillId="0" borderId="18" xfId="0" applyNumberFormat="1" applyFont="1" applyFill="1" applyBorder="1" applyAlignment="1" applyProtection="1">
      <alignment horizontal="center" vertical="center" wrapText="1"/>
    </xf>
    <xf numFmtId="3" fontId="12" fillId="0" borderId="19" xfId="0" applyNumberFormat="1" applyFont="1" applyFill="1" applyBorder="1" applyAlignment="1" applyProtection="1">
      <alignment horizontal="center" vertical="center" wrapText="1"/>
    </xf>
    <xf numFmtId="3" fontId="12" fillId="0" borderId="44" xfId="0" applyNumberFormat="1" applyFont="1" applyFill="1" applyBorder="1" applyAlignment="1" applyProtection="1">
      <alignment horizontal="center" vertical="center" wrapText="1"/>
    </xf>
    <xf numFmtId="3" fontId="12" fillId="0" borderId="47" xfId="0" applyNumberFormat="1" applyFont="1" applyFill="1" applyBorder="1" applyAlignment="1" applyProtection="1">
      <alignment horizontal="center" vertical="center" wrapText="1"/>
    </xf>
    <xf numFmtId="3" fontId="12" fillId="0" borderId="48" xfId="0" applyNumberFormat="1" applyFont="1" applyFill="1" applyBorder="1" applyAlignment="1" applyProtection="1">
      <alignment horizontal="center" vertical="center" wrapText="1"/>
    </xf>
    <xf numFmtId="0" fontId="12" fillId="0" borderId="5" xfId="0" applyFont="1" applyFill="1" applyBorder="1" applyAlignment="1" applyProtection="1">
      <alignment horizontal="center" vertical="center"/>
    </xf>
    <xf numFmtId="0" fontId="12" fillId="0" borderId="5" xfId="0" applyFont="1" applyFill="1" applyBorder="1" applyAlignment="1" applyProtection="1">
      <alignment horizontal="center"/>
    </xf>
    <xf numFmtId="3" fontId="12" fillId="0" borderId="11" xfId="0" applyNumberFormat="1" applyFont="1" applyFill="1" applyBorder="1" applyAlignment="1" applyProtection="1">
      <alignment horizontal="right" vertical="center"/>
    </xf>
    <xf numFmtId="3" fontId="12" fillId="0" borderId="13" xfId="0" applyNumberFormat="1" applyFont="1" applyFill="1" applyBorder="1" applyAlignment="1" applyProtection="1">
      <alignment horizontal="right" vertical="center"/>
    </xf>
    <xf numFmtId="3" fontId="12" fillId="0" borderId="14" xfId="0" applyNumberFormat="1" applyFont="1" applyFill="1" applyBorder="1" applyAlignment="1" applyProtection="1">
      <alignment vertical="center"/>
    </xf>
    <xf numFmtId="0" fontId="12" fillId="0" borderId="6" xfId="0" applyFont="1" applyFill="1" applyBorder="1" applyAlignment="1" applyProtection="1">
      <alignment horizontal="center" vertical="center"/>
    </xf>
    <xf numFmtId="0" fontId="12" fillId="0" borderId="6" xfId="0" applyFont="1" applyFill="1" applyBorder="1" applyAlignment="1" applyProtection="1">
      <alignment horizontal="center"/>
    </xf>
    <xf numFmtId="0" fontId="12" fillId="0" borderId="10" xfId="0" applyFont="1" applyFill="1" applyBorder="1" applyAlignment="1" applyProtection="1">
      <alignment vertical="center"/>
    </xf>
    <xf numFmtId="3" fontId="12" fillId="0" borderId="19" xfId="0" applyNumberFormat="1" applyFont="1" applyFill="1" applyBorder="1" applyAlignment="1" applyProtection="1">
      <alignment horizontal="right" vertical="center"/>
    </xf>
    <xf numFmtId="0" fontId="12" fillId="0" borderId="29" xfId="0" applyFont="1" applyFill="1" applyBorder="1" applyAlignment="1" applyProtection="1">
      <alignment vertical="center"/>
    </xf>
    <xf numFmtId="0" fontId="12" fillId="0" borderId="7" xfId="0" applyFont="1" applyFill="1" applyBorder="1" applyAlignment="1" applyProtection="1">
      <alignment horizontal="center" vertical="center"/>
    </xf>
    <xf numFmtId="0" fontId="12" fillId="0" borderId="8" xfId="0" applyFont="1" applyFill="1" applyBorder="1" applyAlignment="1" applyProtection="1">
      <alignment horizontal="center"/>
    </xf>
    <xf numFmtId="3" fontId="12" fillId="0" borderId="22" xfId="0" applyNumberFormat="1" applyFont="1" applyFill="1" applyBorder="1" applyAlignment="1" applyProtection="1">
      <alignment horizontal="right" vertical="center"/>
    </xf>
    <xf numFmtId="3" fontId="12" fillId="0" borderId="23" xfId="0" applyNumberFormat="1" applyFont="1" applyFill="1" applyBorder="1" applyAlignment="1" applyProtection="1">
      <alignment horizontal="right" vertical="center"/>
    </xf>
    <xf numFmtId="3" fontId="12" fillId="0" borderId="2" xfId="0" applyNumberFormat="1" applyFont="1" applyFill="1" applyBorder="1" applyAlignment="1" applyProtection="1">
      <alignment horizontal="right" vertical="center"/>
    </xf>
    <xf numFmtId="0" fontId="12" fillId="0" borderId="0" xfId="0" applyFont="1" applyFill="1" applyBorder="1" applyAlignment="1" applyProtection="1">
      <alignment horizontal="center" vertical="center"/>
    </xf>
    <xf numFmtId="168" fontId="12" fillId="0" borderId="11" xfId="0" applyNumberFormat="1" applyFont="1" applyFill="1" applyBorder="1" applyProtection="1"/>
    <xf numFmtId="168" fontId="12" fillId="0" borderId="12" xfId="0" applyNumberFormat="1" applyFont="1" applyFill="1" applyBorder="1" applyProtection="1"/>
    <xf numFmtId="168" fontId="12" fillId="0" borderId="13" xfId="0" applyNumberFormat="1" applyFont="1" applyFill="1" applyBorder="1" applyProtection="1"/>
    <xf numFmtId="168" fontId="12" fillId="0" borderId="39" xfId="0" applyNumberFormat="1" applyFont="1" applyFill="1" applyBorder="1" applyProtection="1"/>
    <xf numFmtId="3" fontId="2" fillId="0" borderId="15" xfId="0" applyNumberFormat="1" applyFont="1" applyFill="1" applyBorder="1" applyAlignment="1" applyProtection="1">
      <alignment vertical="center"/>
    </xf>
    <xf numFmtId="3" fontId="12" fillId="0" borderId="5" xfId="0" applyNumberFormat="1" applyFont="1" applyFill="1" applyBorder="1" applyAlignment="1" applyProtection="1">
      <alignment vertical="center" wrapText="1"/>
    </xf>
    <xf numFmtId="3" fontId="1" fillId="0" borderId="15" xfId="0" applyNumberFormat="1" applyFont="1" applyFill="1" applyBorder="1" applyAlignment="1" applyProtection="1">
      <alignment vertical="center"/>
    </xf>
    <xf numFmtId="3" fontId="12" fillId="0" borderId="16" xfId="0" applyNumberFormat="1" applyFont="1" applyFill="1" applyBorder="1" applyAlignment="1" applyProtection="1">
      <alignment vertical="center"/>
    </xf>
    <xf numFmtId="168" fontId="12" fillId="0" borderId="17" xfId="0" applyNumberFormat="1" applyFont="1" applyFill="1" applyBorder="1" applyProtection="1"/>
    <xf numFmtId="168" fontId="12" fillId="0" borderId="18" xfId="0" applyNumberFormat="1" applyFont="1" applyFill="1" applyBorder="1" applyProtection="1"/>
    <xf numFmtId="168" fontId="12" fillId="0" borderId="19" xfId="0" applyNumberFormat="1" applyFont="1" applyFill="1" applyBorder="1" applyProtection="1"/>
    <xf numFmtId="168" fontId="12" fillId="0" borderId="38" xfId="0" applyNumberFormat="1" applyFont="1" applyFill="1" applyBorder="1" applyProtection="1"/>
    <xf numFmtId="3" fontId="12" fillId="0" borderId="6" xfId="0" applyNumberFormat="1" applyFont="1" applyFill="1" applyBorder="1" applyAlignment="1" applyProtection="1">
      <alignment vertical="center" wrapText="1"/>
    </xf>
    <xf numFmtId="168" fontId="12" fillId="0" borderId="61" xfId="0" applyNumberFormat="1" applyFont="1" applyFill="1" applyBorder="1" applyProtection="1"/>
    <xf numFmtId="0" fontId="12" fillId="0" borderId="2" xfId="0" applyFont="1" applyFill="1" applyBorder="1" applyAlignment="1" applyProtection="1">
      <alignment vertical="center"/>
    </xf>
    <xf numFmtId="3" fontId="12" fillId="0" borderId="7" xfId="0" applyNumberFormat="1" applyFont="1" applyFill="1" applyBorder="1" applyAlignment="1" applyProtection="1">
      <alignment vertical="center" wrapText="1"/>
    </xf>
    <xf numFmtId="3" fontId="12" fillId="0" borderId="3" xfId="0" applyNumberFormat="1" applyFont="1" applyFill="1" applyBorder="1" applyAlignment="1" applyProtection="1">
      <alignment vertical="center" wrapText="1"/>
    </xf>
    <xf numFmtId="3" fontId="12" fillId="0" borderId="46" xfId="0" applyNumberFormat="1" applyFont="1" applyFill="1" applyBorder="1" applyAlignment="1" applyProtection="1">
      <alignment vertical="center"/>
    </xf>
    <xf numFmtId="3" fontId="12" fillId="0" borderId="8" xfId="0" applyNumberFormat="1" applyFont="1" applyFill="1" applyBorder="1" applyAlignment="1" applyProtection="1">
      <alignment vertical="center"/>
    </xf>
    <xf numFmtId="3" fontId="12" fillId="0" borderId="0" xfId="0" applyNumberFormat="1" applyFont="1" applyFill="1" applyBorder="1" applyAlignment="1" applyProtection="1">
      <alignment horizontal="right"/>
    </xf>
    <xf numFmtId="166" fontId="12" fillId="0" borderId="0" xfId="0" applyNumberFormat="1" applyFont="1" applyFill="1" applyProtection="1"/>
    <xf numFmtId="0" fontId="17" fillId="0" borderId="0" xfId="0" applyFont="1" applyAlignment="1" applyProtection="1"/>
    <xf numFmtId="0" fontId="16" fillId="0" borderId="0" xfId="0" applyFont="1" applyAlignment="1" applyProtection="1">
      <alignment horizontal="left"/>
    </xf>
    <xf numFmtId="3" fontId="12" fillId="0" borderId="46" xfId="0" applyNumberFormat="1" applyFont="1" applyFill="1" applyBorder="1" applyAlignment="1" applyProtection="1">
      <alignment horizontal="center" vertical="center"/>
    </xf>
    <xf numFmtId="0" fontId="12" fillId="0" borderId="15" xfId="0" applyFont="1" applyFill="1" applyBorder="1" applyAlignment="1" applyProtection="1">
      <alignment horizontal="center"/>
    </xf>
    <xf numFmtId="0" fontId="12" fillId="0" borderId="3" xfId="0" applyFont="1" applyFill="1" applyBorder="1" applyAlignment="1" applyProtection="1">
      <alignment vertical="center"/>
    </xf>
    <xf numFmtId="167" fontId="12" fillId="0" borderId="45" xfId="0" applyNumberFormat="1" applyFont="1" applyFill="1" applyBorder="1" applyAlignment="1" applyProtection="1">
      <alignment horizontal="right" vertical="center"/>
    </xf>
    <xf numFmtId="3" fontId="12" fillId="0" borderId="6" xfId="0" applyNumberFormat="1" applyFont="1" applyFill="1" applyBorder="1" applyAlignment="1" applyProtection="1">
      <alignment horizontal="center" vertical="center"/>
    </xf>
    <xf numFmtId="0" fontId="12" fillId="0" borderId="4" xfId="0" applyFont="1" applyFill="1" applyBorder="1" applyAlignment="1" applyProtection="1">
      <alignment vertical="center"/>
    </xf>
    <xf numFmtId="3" fontId="12" fillId="0" borderId="7" xfId="0" applyNumberFormat="1" applyFont="1" applyFill="1" applyBorder="1" applyAlignment="1" applyProtection="1">
      <alignment horizontal="center" vertical="center"/>
    </xf>
    <xf numFmtId="0" fontId="12" fillId="0" borderId="7" xfId="0" applyFont="1" applyFill="1" applyBorder="1" applyAlignment="1" applyProtection="1">
      <alignment horizontal="center"/>
    </xf>
    <xf numFmtId="3" fontId="15" fillId="0" borderId="0" xfId="0" applyNumberFormat="1" applyFont="1" applyFill="1" applyBorder="1" applyAlignment="1" applyProtection="1">
      <alignment vertical="center"/>
    </xf>
    <xf numFmtId="0" fontId="12" fillId="0" borderId="33" xfId="0" applyFont="1" applyFill="1" applyBorder="1" applyAlignment="1" applyProtection="1">
      <alignment vertical="center"/>
    </xf>
    <xf numFmtId="167" fontId="15" fillId="0" borderId="15" xfId="0" applyNumberFormat="1" applyFont="1" applyFill="1" applyBorder="1" applyAlignment="1" applyProtection="1">
      <alignment vertical="center"/>
    </xf>
    <xf numFmtId="0" fontId="12" fillId="0" borderId="8" xfId="0" applyFont="1" applyFill="1" applyBorder="1" applyAlignment="1" applyProtection="1">
      <alignment vertical="center"/>
    </xf>
    <xf numFmtId="0" fontId="12" fillId="0" borderId="7" xfId="0" applyFont="1" applyFill="1" applyBorder="1" applyAlignment="1" applyProtection="1">
      <alignment vertical="center"/>
    </xf>
    <xf numFmtId="0" fontId="12" fillId="0" borderId="0" xfId="0" applyFont="1" applyFill="1" applyBorder="1" applyProtection="1"/>
    <xf numFmtId="3" fontId="2" fillId="0" borderId="0" xfId="0" applyNumberFormat="1" applyFont="1" applyFill="1" applyBorder="1" applyAlignment="1" applyProtection="1">
      <alignment vertical="center"/>
    </xf>
    <xf numFmtId="0" fontId="12" fillId="0" borderId="26" xfId="0" applyFont="1" applyFill="1" applyBorder="1" applyAlignment="1" applyProtection="1">
      <alignment horizontal="center"/>
    </xf>
    <xf numFmtId="0" fontId="12" fillId="0" borderId="1" xfId="0" applyFont="1" applyFill="1" applyBorder="1" applyAlignment="1" applyProtection="1">
      <alignment vertical="center"/>
    </xf>
    <xf numFmtId="167" fontId="12" fillId="0" borderId="0" xfId="0" applyNumberFormat="1" applyFont="1" applyFill="1" applyProtection="1"/>
    <xf numFmtId="0" fontId="12" fillId="0" borderId="17" xfId="0" applyFont="1" applyFill="1" applyBorder="1" applyAlignment="1" applyProtection="1">
      <alignment horizontal="center"/>
    </xf>
    <xf numFmtId="3" fontId="1" fillId="0" borderId="0" xfId="0" applyNumberFormat="1" applyFont="1" applyFill="1" applyBorder="1" applyAlignment="1" applyProtection="1">
      <alignment vertical="center"/>
    </xf>
    <xf numFmtId="0" fontId="0" fillId="0" borderId="0" xfId="0" applyFont="1" applyProtection="1"/>
    <xf numFmtId="165" fontId="12" fillId="0" borderId="5" xfId="0" applyNumberFormat="1" applyFont="1" applyBorder="1" applyProtection="1"/>
    <xf numFmtId="165" fontId="0" fillId="0" borderId="0" xfId="0" applyNumberFormat="1" applyFont="1" applyProtection="1"/>
    <xf numFmtId="0" fontId="17" fillId="0" borderId="0" xfId="0" applyFont="1" applyProtection="1"/>
    <xf numFmtId="0" fontId="20" fillId="0" borderId="37" xfId="0" applyFont="1" applyBorder="1" applyAlignment="1" applyProtection="1">
      <alignment horizontal="center" vertical="center" wrapText="1" readingOrder="1"/>
    </xf>
    <xf numFmtId="165" fontId="12" fillId="0" borderId="15" xfId="0" applyNumberFormat="1" applyFont="1" applyBorder="1" applyProtection="1"/>
    <xf numFmtId="165" fontId="12" fillId="0" borderId="36" xfId="0" applyNumberFormat="1" applyFont="1" applyBorder="1" applyProtection="1"/>
    <xf numFmtId="165" fontId="0" fillId="0" borderId="0" xfId="0" applyNumberFormat="1" applyProtection="1"/>
    <xf numFmtId="0" fontId="35" fillId="3" borderId="0" xfId="2" applyFont="1" applyFill="1" applyAlignment="1" applyProtection="1">
      <alignment horizontal="left" vertical="center"/>
    </xf>
    <xf numFmtId="1" fontId="22" fillId="0" borderId="0" xfId="0" applyNumberFormat="1" applyFont="1" applyFill="1" applyAlignment="1" applyProtection="1">
      <alignment horizontal="left" vertical="center"/>
    </xf>
    <xf numFmtId="1" fontId="14" fillId="0" borderId="0" xfId="0" applyNumberFormat="1" applyFont="1" applyFill="1" applyAlignment="1" applyProtection="1">
      <alignment horizontal="left"/>
    </xf>
    <xf numFmtId="0" fontId="0" fillId="0" borderId="33" xfId="0" applyBorder="1" applyAlignment="1">
      <alignment horizontal="center" vertical="center"/>
    </xf>
    <xf numFmtId="3" fontId="12" fillId="0" borderId="34" xfId="0" applyNumberFormat="1" applyFont="1" applyFill="1" applyBorder="1" applyAlignment="1" applyProtection="1">
      <alignment vertical="center"/>
    </xf>
    <xf numFmtId="3" fontId="12" fillId="0" borderId="56" xfId="0" applyNumberFormat="1" applyFont="1" applyFill="1" applyBorder="1" applyAlignment="1" applyProtection="1">
      <alignment vertical="center"/>
    </xf>
    <xf numFmtId="3" fontId="15" fillId="0" borderId="34" xfId="0" applyNumberFormat="1" applyFont="1" applyFill="1" applyBorder="1" applyAlignment="1" applyProtection="1">
      <alignment vertical="center"/>
    </xf>
    <xf numFmtId="3" fontId="15" fillId="0" borderId="38" xfId="0" applyNumberFormat="1" applyFont="1" applyFill="1" applyBorder="1" applyAlignment="1" applyProtection="1">
      <alignment vertical="center"/>
    </xf>
    <xf numFmtId="3" fontId="12" fillId="14" borderId="16" xfId="0" applyNumberFormat="1" applyFont="1" applyFill="1" applyBorder="1" applyAlignment="1" applyProtection="1">
      <alignment vertical="center"/>
    </xf>
    <xf numFmtId="3" fontId="15" fillId="14" borderId="15" xfId="0" applyNumberFormat="1" applyFont="1" applyFill="1" applyBorder="1" applyAlignment="1" applyProtection="1">
      <alignment vertical="center"/>
    </xf>
    <xf numFmtId="3" fontId="2" fillId="14" borderId="37" xfId="0" applyNumberFormat="1" applyFont="1" applyFill="1" applyBorder="1" applyAlignment="1" applyProtection="1">
      <alignment horizontal="right" vertical="center"/>
    </xf>
    <xf numFmtId="3" fontId="12" fillId="14" borderId="46" xfId="0" applyNumberFormat="1" applyFont="1" applyFill="1" applyBorder="1" applyAlignment="1" applyProtection="1">
      <alignment vertical="center"/>
    </xf>
    <xf numFmtId="3" fontId="12" fillId="14" borderId="33" xfId="0" applyNumberFormat="1" applyFont="1" applyFill="1" applyBorder="1" applyAlignment="1" applyProtection="1">
      <alignment vertical="center"/>
    </xf>
    <xf numFmtId="3" fontId="12" fillId="14" borderId="6" xfId="0" applyNumberFormat="1" applyFont="1" applyFill="1" applyBorder="1" applyAlignment="1" applyProtection="1">
      <alignment horizontal="right" vertical="center"/>
    </xf>
    <xf numFmtId="3" fontId="12" fillId="14" borderId="8" xfId="0" applyNumberFormat="1" applyFont="1" applyFill="1" applyBorder="1" applyAlignment="1" applyProtection="1">
      <alignment vertical="center"/>
    </xf>
    <xf numFmtId="3" fontId="15" fillId="14" borderId="20" xfId="0" applyNumberFormat="1" applyFont="1" applyFill="1" applyBorder="1" applyAlignment="1" applyProtection="1">
      <alignment horizontal="right" vertical="center"/>
    </xf>
    <xf numFmtId="167" fontId="12" fillId="0" borderId="27" xfId="0" applyNumberFormat="1" applyFont="1" applyFill="1" applyBorder="1" applyAlignment="1" applyProtection="1">
      <alignment horizontal="right" vertical="center"/>
    </xf>
    <xf numFmtId="0" fontId="15" fillId="0" borderId="33" xfId="0" applyFont="1" applyFill="1" applyBorder="1" applyAlignment="1" applyProtection="1">
      <alignment wrapText="1"/>
    </xf>
    <xf numFmtId="167" fontId="15" fillId="0" borderId="5" xfId="0" applyNumberFormat="1" applyFont="1" applyFill="1" applyBorder="1" applyProtection="1"/>
    <xf numFmtId="0" fontId="12" fillId="0" borderId="0" xfId="0" applyFont="1" applyFill="1" applyBorder="1" applyAlignment="1" applyProtection="1">
      <alignment vertical="center"/>
      <protection locked="0"/>
    </xf>
    <xf numFmtId="3" fontId="0" fillId="0" borderId="68" xfId="0" applyNumberFormat="1" applyBorder="1"/>
    <xf numFmtId="3" fontId="0" fillId="0" borderId="68" xfId="0" applyNumberFormat="1" applyBorder="1" applyAlignment="1">
      <alignment vertical="center"/>
    </xf>
    <xf numFmtId="3" fontId="0" fillId="0" borderId="0" xfId="0" applyNumberFormat="1" applyBorder="1"/>
    <xf numFmtId="0" fontId="0" fillId="7" borderId="0" xfId="0" applyFill="1"/>
    <xf numFmtId="0" fontId="0" fillId="15" borderId="0" xfId="0" applyFill="1"/>
    <xf numFmtId="0" fontId="0" fillId="16" borderId="0" xfId="0" applyFill="1"/>
    <xf numFmtId="0" fontId="0" fillId="4" borderId="0" xfId="0" applyFill="1"/>
    <xf numFmtId="0" fontId="0" fillId="17" borderId="0" xfId="0" applyFill="1"/>
    <xf numFmtId="0" fontId="0" fillId="5" borderId="0" xfId="0" applyFill="1"/>
    <xf numFmtId="0" fontId="0" fillId="18" borderId="0" xfId="0" applyFill="1"/>
    <xf numFmtId="0" fontId="11" fillId="0" borderId="33" xfId="0" applyFont="1" applyBorder="1" applyAlignment="1" applyProtection="1">
      <alignment vertical="center"/>
    </xf>
    <xf numFmtId="0" fontId="15" fillId="0" borderId="46" xfId="0" applyFont="1" applyFill="1" applyBorder="1" applyAlignment="1" applyProtection="1">
      <alignment vertical="center" wrapText="1"/>
    </xf>
    <xf numFmtId="0" fontId="11" fillId="0" borderId="36" xfId="0" applyFont="1" applyBorder="1" applyAlignment="1" applyProtection="1">
      <alignment vertical="center"/>
    </xf>
    <xf numFmtId="2" fontId="0" fillId="0" borderId="0" xfId="0" applyNumberFormat="1" applyFont="1" applyProtection="1"/>
    <xf numFmtId="0" fontId="24" fillId="3" borderId="0" xfId="0" applyFont="1" applyFill="1" applyAlignment="1" applyProtection="1">
      <alignment vertical="center" wrapText="1"/>
    </xf>
    <xf numFmtId="3" fontId="21" fillId="0" borderId="0" xfId="0" applyNumberFormat="1" applyFont="1" applyFill="1" applyBorder="1" applyAlignment="1" applyProtection="1">
      <alignment horizontal="center" vertical="center"/>
    </xf>
    <xf numFmtId="0" fontId="12" fillId="0" borderId="0" xfId="0" applyFont="1" applyFill="1" applyBorder="1" applyAlignment="1" applyProtection="1">
      <alignment horizontal="center"/>
    </xf>
    <xf numFmtId="1" fontId="12" fillId="0" borderId="0" xfId="0" applyNumberFormat="1" applyFont="1" applyFill="1" applyBorder="1" applyAlignment="1" applyProtection="1">
      <alignment vertical="center"/>
    </xf>
    <xf numFmtId="2" fontId="12" fillId="0" borderId="0" xfId="0" applyNumberFormat="1" applyFont="1" applyBorder="1" applyAlignment="1" applyProtection="1">
      <alignment vertical="center"/>
    </xf>
    <xf numFmtId="2" fontId="0" fillId="0" borderId="0" xfId="0" applyNumberFormat="1" applyFont="1" applyBorder="1" applyProtection="1"/>
    <xf numFmtId="0" fontId="0" fillId="0" borderId="0" xfId="0" applyFont="1" applyBorder="1" applyAlignment="1" applyProtection="1">
      <alignment horizontal="center"/>
    </xf>
    <xf numFmtId="0" fontId="0" fillId="0" borderId="0" xfId="0" applyFont="1" applyBorder="1" applyProtection="1"/>
    <xf numFmtId="2" fontId="24" fillId="3" borderId="0" xfId="0" applyNumberFormat="1" applyFont="1" applyFill="1" applyBorder="1" applyAlignment="1" applyProtection="1">
      <alignment horizontal="left" vertical="center"/>
    </xf>
    <xf numFmtId="0" fontId="20" fillId="0" borderId="64" xfId="0" applyFont="1" applyBorder="1" applyAlignment="1" applyProtection="1">
      <alignment horizontal="center" vertical="center" wrapText="1" readingOrder="1"/>
    </xf>
    <xf numFmtId="0" fontId="12" fillId="0" borderId="39" xfId="0" applyFont="1" applyFill="1" applyBorder="1" applyAlignment="1" applyProtection="1">
      <alignment horizontal="center"/>
    </xf>
    <xf numFmtId="0" fontId="12" fillId="0" borderId="38" xfId="0" applyFont="1" applyFill="1" applyBorder="1" applyAlignment="1" applyProtection="1">
      <alignment horizontal="center"/>
    </xf>
    <xf numFmtId="0" fontId="12" fillId="0" borderId="40" xfId="0" applyFont="1" applyFill="1" applyBorder="1" applyAlignment="1" applyProtection="1">
      <alignment horizontal="center"/>
    </xf>
    <xf numFmtId="0" fontId="12" fillId="0" borderId="18" xfId="0" applyFont="1" applyBorder="1" applyAlignment="1" applyProtection="1">
      <alignment horizontal="center"/>
    </xf>
    <xf numFmtId="0" fontId="37" fillId="0" borderId="0" xfId="0" applyFont="1"/>
    <xf numFmtId="1" fontId="38" fillId="0" borderId="0" xfId="0" applyNumberFormat="1" applyFont="1" applyFill="1" applyAlignment="1" applyProtection="1">
      <alignment vertical="center"/>
    </xf>
    <xf numFmtId="0" fontId="39" fillId="0" borderId="0" xfId="0" applyFont="1" applyProtection="1"/>
    <xf numFmtId="0" fontId="40" fillId="0" borderId="0" xfId="0" applyFont="1" applyProtection="1"/>
    <xf numFmtId="0" fontId="41" fillId="0" borderId="0" xfId="0" applyFont="1" applyProtection="1"/>
    <xf numFmtId="1" fontId="40" fillId="0" borderId="0" xfId="0" applyNumberFormat="1" applyFont="1" applyFill="1" applyAlignment="1" applyProtection="1">
      <alignment vertical="center"/>
    </xf>
    <xf numFmtId="1" fontId="40" fillId="0" borderId="0" xfId="0" applyNumberFormat="1" applyFont="1" applyFill="1" applyAlignment="1" applyProtection="1">
      <alignment horizontal="left" vertical="center"/>
    </xf>
    <xf numFmtId="0" fontId="40" fillId="0" borderId="0" xfId="0" applyFont="1" applyAlignment="1" applyProtection="1"/>
    <xf numFmtId="3" fontId="12" fillId="0" borderId="68" xfId="0" applyNumberFormat="1" applyFont="1" applyFill="1" applyBorder="1" applyAlignment="1" applyProtection="1">
      <alignment vertical="center"/>
    </xf>
    <xf numFmtId="3" fontId="12" fillId="0" borderId="28" xfId="0" applyNumberFormat="1" applyFont="1" applyFill="1" applyBorder="1" applyAlignment="1" applyProtection="1">
      <alignment horizontal="right" vertical="center"/>
    </xf>
    <xf numFmtId="3" fontId="12" fillId="0" borderId="27" xfId="0" applyNumberFormat="1" applyFont="1" applyFill="1" applyBorder="1" applyAlignment="1" applyProtection="1">
      <alignment horizontal="right" vertical="center"/>
    </xf>
    <xf numFmtId="3" fontId="12" fillId="0" borderId="5" xfId="0" applyNumberFormat="1" applyFont="1" applyFill="1" applyBorder="1" applyAlignment="1" applyProtection="1">
      <alignment horizontal="right" vertical="center"/>
    </xf>
    <xf numFmtId="3" fontId="12" fillId="0" borderId="68" xfId="0" applyNumberFormat="1" applyFont="1" applyFill="1" applyBorder="1" applyAlignment="1" applyProtection="1">
      <alignment vertical="center" wrapText="1"/>
    </xf>
    <xf numFmtId="3" fontId="12" fillId="0" borderId="56" xfId="0" applyNumberFormat="1" applyFont="1" applyFill="1" applyBorder="1" applyAlignment="1" applyProtection="1">
      <alignment vertical="center" wrapText="1"/>
    </xf>
    <xf numFmtId="3" fontId="12" fillId="0" borderId="65" xfId="0" applyNumberFormat="1" applyFont="1" applyFill="1" applyBorder="1" applyAlignment="1" applyProtection="1">
      <alignment vertical="center" wrapText="1"/>
    </xf>
    <xf numFmtId="3" fontId="0" fillId="7" borderId="53" xfId="0" applyNumberFormat="1" applyFont="1" applyFill="1" applyBorder="1"/>
    <xf numFmtId="3" fontId="12" fillId="13" borderId="67" xfId="4" applyNumberFormat="1" applyFont="1" applyFill="1" applyBorder="1" applyProtection="1"/>
    <xf numFmtId="3" fontId="12" fillId="5" borderId="67" xfId="4" applyNumberFormat="1" applyFont="1" applyFill="1" applyBorder="1"/>
    <xf numFmtId="3" fontId="0" fillId="7" borderId="61" xfId="0" applyNumberFormat="1" applyFill="1" applyBorder="1"/>
    <xf numFmtId="3" fontId="0" fillId="0" borderId="18" xfId="0" applyNumberFormat="1" applyBorder="1" applyProtection="1"/>
    <xf numFmtId="3" fontId="0" fillId="0" borderId="18" xfId="0" applyNumberFormat="1" applyBorder="1" applyAlignment="1" applyProtection="1">
      <alignment vertical="center"/>
    </xf>
    <xf numFmtId="3" fontId="12" fillId="0" borderId="11" xfId="0" applyNumberFormat="1" applyFont="1" applyFill="1" applyBorder="1" applyAlignment="1" applyProtection="1">
      <alignment horizontal="center" vertical="center" wrapText="1"/>
    </xf>
    <xf numFmtId="3" fontId="12" fillId="0" borderId="17" xfId="0" applyNumberFormat="1" applyFont="1" applyFill="1" applyBorder="1" applyAlignment="1" applyProtection="1">
      <alignment horizontal="center" vertical="center" wrapText="1"/>
    </xf>
    <xf numFmtId="3" fontId="12" fillId="0" borderId="44" xfId="0" applyNumberFormat="1" applyFont="1" applyFill="1" applyBorder="1" applyAlignment="1" applyProtection="1">
      <alignment horizontal="center" vertical="center" wrapText="1"/>
    </xf>
    <xf numFmtId="3" fontId="12" fillId="0" borderId="12" xfId="0" applyNumberFormat="1" applyFont="1" applyFill="1" applyBorder="1" applyAlignment="1" applyProtection="1">
      <alignment horizontal="center" vertical="center" wrapText="1"/>
    </xf>
    <xf numFmtId="3" fontId="12" fillId="0" borderId="18" xfId="0" applyNumberFormat="1" applyFont="1" applyFill="1" applyBorder="1" applyAlignment="1" applyProtection="1">
      <alignment horizontal="center" vertical="center" wrapText="1"/>
    </xf>
    <xf numFmtId="3" fontId="12" fillId="0" borderId="47" xfId="0" applyNumberFormat="1" applyFont="1" applyFill="1" applyBorder="1" applyAlignment="1" applyProtection="1">
      <alignment horizontal="center" vertical="center" wrapText="1"/>
    </xf>
    <xf numFmtId="0" fontId="11" fillId="0" borderId="46" xfId="0" applyFont="1" applyBorder="1" applyAlignment="1" applyProtection="1">
      <alignment horizontal="center" vertical="center"/>
    </xf>
    <xf numFmtId="0" fontId="11" fillId="0" borderId="9" xfId="0" applyFont="1" applyBorder="1" applyAlignment="1" applyProtection="1">
      <alignment horizontal="center" vertical="center"/>
    </xf>
    <xf numFmtId="3" fontId="0" fillId="0" borderId="28" xfId="0" applyNumberFormat="1" applyBorder="1" applyProtection="1"/>
    <xf numFmtId="1" fontId="43" fillId="0" borderId="0" xfId="0" applyNumberFormat="1" applyFont="1" applyFill="1" applyAlignment="1" applyProtection="1">
      <alignment vertical="center"/>
    </xf>
    <xf numFmtId="1" fontId="15" fillId="0" borderId="42" xfId="0" applyNumberFormat="1" applyFont="1" applyFill="1" applyBorder="1" applyAlignment="1" applyProtection="1">
      <alignment horizontal="center" vertical="center" wrapText="1"/>
    </xf>
    <xf numFmtId="0" fontId="20" fillId="0" borderId="42" xfId="0" applyFont="1" applyBorder="1" applyAlignment="1" applyProtection="1">
      <alignment horizontal="center" vertical="center" wrapText="1" readingOrder="1"/>
    </xf>
    <xf numFmtId="0" fontId="11" fillId="0" borderId="37" xfId="0" applyFont="1" applyBorder="1" applyAlignment="1" applyProtection="1">
      <alignment vertical="center"/>
    </xf>
    <xf numFmtId="1" fontId="15" fillId="0" borderId="9" xfId="0" applyNumberFormat="1" applyFont="1" applyFill="1" applyBorder="1" applyAlignment="1" applyProtection="1">
      <alignment horizontal="center" vertical="center" wrapText="1"/>
    </xf>
    <xf numFmtId="0" fontId="20" fillId="0" borderId="9" xfId="0" applyFont="1" applyBorder="1" applyAlignment="1" applyProtection="1">
      <alignment horizontal="center" vertical="center" wrapText="1" readingOrder="1"/>
    </xf>
    <xf numFmtId="3" fontId="21" fillId="0" borderId="18" xfId="0" applyNumberFormat="1" applyFont="1" applyFill="1" applyBorder="1" applyAlignment="1" applyProtection="1">
      <alignment horizontal="center" vertical="center"/>
    </xf>
    <xf numFmtId="165" fontId="12" fillId="0" borderId="18" xfId="0" applyNumberFormat="1" applyFont="1" applyBorder="1" applyProtection="1"/>
    <xf numFmtId="3" fontId="21" fillId="0" borderId="11" xfId="0" applyNumberFormat="1" applyFont="1" applyFill="1" applyBorder="1" applyAlignment="1" applyProtection="1">
      <alignment horizontal="center" vertical="center"/>
    </xf>
    <xf numFmtId="3" fontId="21" fillId="0" borderId="12" xfId="0" applyNumberFormat="1" applyFont="1" applyFill="1" applyBorder="1" applyAlignment="1" applyProtection="1">
      <alignment horizontal="center" vertical="center"/>
    </xf>
    <xf numFmtId="165" fontId="12" fillId="0" borderId="12" xfId="0" applyNumberFormat="1" applyFont="1" applyBorder="1" applyProtection="1"/>
    <xf numFmtId="165" fontId="12" fillId="0" borderId="13" xfId="0" applyNumberFormat="1" applyFont="1" applyBorder="1" applyProtection="1"/>
    <xf numFmtId="3" fontId="21" fillId="0" borderId="17" xfId="0" applyNumberFormat="1" applyFont="1" applyFill="1" applyBorder="1" applyAlignment="1" applyProtection="1">
      <alignment horizontal="center" vertical="center"/>
    </xf>
    <xf numFmtId="165" fontId="12" fillId="0" borderId="19" xfId="0" applyNumberFormat="1" applyFont="1" applyBorder="1" applyProtection="1"/>
    <xf numFmtId="3" fontId="21" fillId="0" borderId="44" xfId="0" applyNumberFormat="1" applyFont="1" applyFill="1" applyBorder="1" applyAlignment="1" applyProtection="1">
      <alignment horizontal="center" vertical="center"/>
    </xf>
    <xf numFmtId="3" fontId="21" fillId="0" borderId="47" xfId="0" applyNumberFormat="1" applyFont="1" applyFill="1" applyBorder="1" applyAlignment="1" applyProtection="1">
      <alignment horizontal="center" vertical="center"/>
    </xf>
    <xf numFmtId="165" fontId="12" fillId="0" borderId="47" xfId="0" applyNumberFormat="1" applyFont="1" applyBorder="1" applyProtection="1"/>
    <xf numFmtId="165" fontId="12" fillId="0" borderId="48" xfId="0" applyNumberFormat="1" applyFont="1" applyBorder="1" applyProtection="1"/>
    <xf numFmtId="0" fontId="12" fillId="0" borderId="28" xfId="0" applyFont="1" applyFill="1" applyBorder="1" applyAlignment="1" applyProtection="1">
      <alignment horizontal="center" vertical="center"/>
    </xf>
    <xf numFmtId="0" fontId="12" fillId="0" borderId="28" xfId="0" applyFont="1" applyFill="1" applyBorder="1" applyAlignment="1" applyProtection="1">
      <alignment horizontal="center"/>
    </xf>
    <xf numFmtId="0" fontId="12" fillId="0" borderId="28" xfId="0" applyFont="1" applyFill="1" applyBorder="1" applyAlignment="1" applyProtection="1">
      <alignment vertical="center"/>
    </xf>
    <xf numFmtId="3" fontId="12" fillId="9" borderId="28" xfId="0" applyNumberFormat="1" applyFont="1" applyFill="1" applyBorder="1" applyAlignment="1" applyProtection="1">
      <alignment vertical="center"/>
    </xf>
    <xf numFmtId="3" fontId="12" fillId="0" borderId="28" xfId="0" applyNumberFormat="1" applyFont="1" applyFill="1" applyBorder="1" applyAlignment="1" applyProtection="1">
      <alignment vertical="center"/>
      <protection locked="0"/>
    </xf>
    <xf numFmtId="0" fontId="11" fillId="0" borderId="37" xfId="0" applyFont="1" applyBorder="1" applyAlignment="1" applyProtection="1">
      <alignment vertical="center" wrapText="1"/>
    </xf>
    <xf numFmtId="0" fontId="48" fillId="0" borderId="0" xfId="0" applyFont="1" applyFill="1" applyProtection="1"/>
    <xf numFmtId="0" fontId="49" fillId="0" borderId="0" xfId="0" applyFont="1" applyFill="1" applyProtection="1"/>
    <xf numFmtId="0" fontId="37" fillId="0" borderId="0" xfId="0" applyFont="1" applyAlignment="1">
      <alignment horizontal="right"/>
    </xf>
    <xf numFmtId="0" fontId="45" fillId="3" borderId="0" xfId="0" applyFont="1" applyFill="1" applyAlignment="1">
      <alignment horizontal="left" vertical="center" wrapText="1"/>
    </xf>
    <xf numFmtId="0" fontId="24" fillId="3" borderId="0" xfId="0" applyFont="1" applyFill="1" applyAlignment="1">
      <alignment horizontal="left" vertical="center" wrapText="1"/>
    </xf>
    <xf numFmtId="0" fontId="9" fillId="3" borderId="0" xfId="2" applyFill="1" applyAlignment="1" applyProtection="1">
      <alignment horizontal="left" vertical="center"/>
    </xf>
    <xf numFmtId="3" fontId="15" fillId="0" borderId="5" xfId="0" applyNumberFormat="1" applyFont="1" applyFill="1" applyBorder="1" applyAlignment="1" applyProtection="1">
      <alignment horizontal="center" vertical="center" wrapText="1"/>
    </xf>
    <xf numFmtId="3" fontId="15" fillId="0" borderId="6" xfId="0" applyNumberFormat="1" applyFont="1" applyFill="1" applyBorder="1" applyAlignment="1" applyProtection="1">
      <alignment horizontal="center" vertical="center" wrapText="1"/>
    </xf>
    <xf numFmtId="3" fontId="15" fillId="0" borderId="7" xfId="0" applyNumberFormat="1" applyFont="1" applyFill="1" applyBorder="1" applyAlignment="1" applyProtection="1">
      <alignment horizontal="center" vertical="center" wrapText="1"/>
    </xf>
    <xf numFmtId="3" fontId="12" fillId="0" borderId="50" xfId="0" applyNumberFormat="1" applyFont="1" applyFill="1" applyBorder="1" applyAlignment="1" applyProtection="1">
      <alignment horizontal="center" vertical="center" wrapText="1"/>
    </xf>
    <xf numFmtId="3" fontId="12" fillId="0" borderId="53" xfId="0" applyNumberFormat="1" applyFont="1" applyFill="1" applyBorder="1" applyAlignment="1" applyProtection="1">
      <alignment horizontal="center" vertical="center" wrapText="1"/>
    </xf>
    <xf numFmtId="3" fontId="12" fillId="0" borderId="51" xfId="0" applyNumberFormat="1" applyFont="1" applyFill="1" applyBorder="1" applyAlignment="1" applyProtection="1">
      <alignment horizontal="center" vertical="center" wrapText="1"/>
    </xf>
    <xf numFmtId="3" fontId="12" fillId="0" borderId="12" xfId="0" applyNumberFormat="1" applyFont="1" applyFill="1" applyBorder="1" applyAlignment="1" applyProtection="1">
      <alignment horizontal="center" vertical="center" wrapText="1"/>
    </xf>
    <xf numFmtId="3" fontId="12" fillId="0" borderId="18" xfId="0" applyNumberFormat="1" applyFont="1" applyFill="1" applyBorder="1" applyAlignment="1" applyProtection="1">
      <alignment horizontal="center" vertical="center" wrapText="1"/>
    </xf>
    <xf numFmtId="3" fontId="12" fillId="0" borderId="47" xfId="0" applyNumberFormat="1" applyFont="1" applyFill="1" applyBorder="1" applyAlignment="1" applyProtection="1">
      <alignment horizontal="center" vertical="center" wrapText="1"/>
    </xf>
    <xf numFmtId="0" fontId="24" fillId="3" borderId="0" xfId="0" applyFont="1" applyFill="1" applyAlignment="1" applyProtection="1">
      <alignment horizontal="left" vertical="center" wrapText="1"/>
    </xf>
    <xf numFmtId="0" fontId="24" fillId="3" borderId="0" xfId="0" applyFont="1" applyFill="1" applyAlignment="1" applyProtection="1">
      <alignment horizontal="left" vertical="center"/>
    </xf>
    <xf numFmtId="3" fontId="12" fillId="0" borderId="11" xfId="0" applyNumberFormat="1" applyFont="1" applyFill="1" applyBorder="1" applyAlignment="1" applyProtection="1">
      <alignment horizontal="center" vertical="center" wrapText="1"/>
    </xf>
    <xf numFmtId="3" fontId="12" fillId="0" borderId="17" xfId="0" applyNumberFormat="1" applyFont="1" applyFill="1" applyBorder="1" applyAlignment="1" applyProtection="1">
      <alignment horizontal="center" vertical="center" wrapText="1"/>
    </xf>
    <xf numFmtId="3" fontId="12" fillId="0" borderId="44" xfId="0" applyNumberFormat="1" applyFont="1" applyFill="1" applyBorder="1" applyAlignment="1" applyProtection="1">
      <alignment horizontal="center" vertical="center" wrapText="1"/>
    </xf>
    <xf numFmtId="0" fontId="15" fillId="0" borderId="33" xfId="0" applyFont="1" applyFill="1" applyBorder="1" applyAlignment="1" applyProtection="1">
      <alignment horizontal="center" vertical="center" wrapText="1"/>
    </xf>
    <xf numFmtId="0" fontId="15" fillId="0" borderId="46" xfId="0" applyFont="1" applyFill="1" applyBorder="1" applyAlignment="1" applyProtection="1">
      <alignment horizontal="center" vertical="center" wrapText="1"/>
    </xf>
    <xf numFmtId="0" fontId="15" fillId="0" borderId="36" xfId="0" applyFont="1" applyFill="1" applyBorder="1" applyAlignment="1" applyProtection="1">
      <alignment horizontal="center" vertical="center" wrapText="1"/>
    </xf>
    <xf numFmtId="0" fontId="15" fillId="0" borderId="33" xfId="0" applyFont="1" applyFill="1" applyBorder="1" applyAlignment="1" applyProtection="1">
      <alignment horizontal="center" vertical="center"/>
    </xf>
    <xf numFmtId="0" fontId="15" fillId="0" borderId="46" xfId="0" applyFont="1" applyFill="1" applyBorder="1" applyAlignment="1" applyProtection="1">
      <alignment horizontal="center" vertical="center"/>
    </xf>
    <xf numFmtId="0" fontId="15" fillId="0" borderId="36" xfId="0" applyFont="1" applyFill="1" applyBorder="1" applyAlignment="1" applyProtection="1">
      <alignment horizontal="center" vertical="center"/>
    </xf>
    <xf numFmtId="0" fontId="12" fillId="0" borderId="43" xfId="0" applyFont="1" applyFill="1" applyBorder="1" applyAlignment="1" applyProtection="1">
      <alignment horizontal="center"/>
    </xf>
    <xf numFmtId="0" fontId="12" fillId="0" borderId="9" xfId="0" applyFont="1" applyFill="1" applyBorder="1" applyAlignment="1" applyProtection="1">
      <alignment horizontal="center"/>
    </xf>
    <xf numFmtId="0" fontId="12" fillId="0" borderId="58" xfId="0" applyFont="1" applyFill="1" applyBorder="1" applyAlignment="1" applyProtection="1">
      <alignment horizontal="center"/>
    </xf>
    <xf numFmtId="3" fontId="15" fillId="0" borderId="43" xfId="0" applyNumberFormat="1" applyFont="1" applyFill="1" applyBorder="1" applyAlignment="1" applyProtection="1">
      <alignment horizontal="center" vertical="center" wrapText="1"/>
    </xf>
    <xf numFmtId="3" fontId="15" fillId="0" borderId="9" xfId="0" applyNumberFormat="1" applyFont="1" applyFill="1" applyBorder="1" applyAlignment="1" applyProtection="1">
      <alignment horizontal="center" vertical="center" wrapText="1"/>
    </xf>
    <xf numFmtId="3" fontId="15" fillId="0" borderId="58" xfId="0" applyNumberFormat="1" applyFont="1" applyFill="1" applyBorder="1" applyAlignment="1" applyProtection="1">
      <alignment horizontal="center" vertical="center" wrapText="1"/>
    </xf>
    <xf numFmtId="0" fontId="15" fillId="14" borderId="33" xfId="0" applyFont="1" applyFill="1" applyBorder="1" applyAlignment="1" applyProtection="1">
      <alignment horizontal="center" vertical="center" wrapText="1"/>
    </xf>
    <xf numFmtId="0" fontId="15" fillId="14" borderId="46" xfId="0" applyFont="1" applyFill="1" applyBorder="1" applyAlignment="1" applyProtection="1">
      <alignment horizontal="center" vertical="center" wrapText="1"/>
    </xf>
    <xf numFmtId="0" fontId="15" fillId="14" borderId="36" xfId="0" applyFont="1" applyFill="1" applyBorder="1" applyAlignment="1" applyProtection="1">
      <alignment horizontal="center" vertical="center" wrapText="1"/>
    </xf>
    <xf numFmtId="1" fontId="40" fillId="0" borderId="0" xfId="0" applyNumberFormat="1" applyFont="1" applyFill="1" applyAlignment="1" applyProtection="1">
      <alignment horizontal="left" vertical="center"/>
    </xf>
    <xf numFmtId="1" fontId="22" fillId="0" borderId="0" xfId="0" applyNumberFormat="1" applyFont="1" applyFill="1" applyAlignment="1" applyProtection="1">
      <alignment horizontal="left"/>
    </xf>
    <xf numFmtId="1" fontId="14" fillId="0" borderId="0" xfId="0" applyNumberFormat="1" applyFont="1" applyFill="1" applyAlignment="1" applyProtection="1">
      <alignment horizontal="left"/>
    </xf>
    <xf numFmtId="3" fontId="15" fillId="0" borderId="33" xfId="0" applyNumberFormat="1" applyFont="1" applyFill="1" applyBorder="1" applyAlignment="1" applyProtection="1">
      <alignment horizontal="center" vertical="center" wrapText="1"/>
    </xf>
    <xf numFmtId="3" fontId="15" fillId="0" borderId="46" xfId="0" applyNumberFormat="1" applyFont="1" applyFill="1" applyBorder="1" applyAlignment="1" applyProtection="1">
      <alignment horizontal="center" vertical="center" wrapText="1"/>
    </xf>
    <xf numFmtId="3" fontId="15" fillId="0" borderId="36" xfId="0" applyNumberFormat="1" applyFont="1" applyFill="1" applyBorder="1" applyAlignment="1" applyProtection="1">
      <alignment horizontal="center" vertical="center" wrapText="1"/>
    </xf>
    <xf numFmtId="0" fontId="11" fillId="0" borderId="42" xfId="0" applyFont="1" applyBorder="1" applyAlignment="1" applyProtection="1">
      <alignment horizontal="left" vertical="center"/>
    </xf>
    <xf numFmtId="0" fontId="11" fillId="0" borderId="52" xfId="0" applyFont="1" applyBorder="1" applyAlignment="1" applyProtection="1">
      <alignment horizontal="left" vertical="center"/>
    </xf>
    <xf numFmtId="0" fontId="17" fillId="0" borderId="0" xfId="0" applyFont="1" applyAlignment="1" applyProtection="1">
      <alignment horizontal="left"/>
    </xf>
    <xf numFmtId="0" fontId="12" fillId="0" borderId="49" xfId="0" applyFont="1" applyFill="1" applyBorder="1" applyAlignment="1" applyProtection="1">
      <alignment horizontal="center"/>
    </xf>
    <xf numFmtId="0" fontId="12" fillId="0" borderId="3" xfId="0" applyFont="1" applyFill="1" applyBorder="1" applyAlignment="1" applyProtection="1">
      <alignment horizontal="center"/>
    </xf>
    <xf numFmtId="0" fontId="12" fillId="0" borderId="60" xfId="0" applyFont="1" applyFill="1" applyBorder="1" applyAlignment="1" applyProtection="1">
      <alignment horizontal="center"/>
    </xf>
    <xf numFmtId="1" fontId="39" fillId="0" borderId="0" xfId="0" applyNumberFormat="1" applyFont="1" applyFill="1" applyBorder="1" applyAlignment="1" applyProtection="1">
      <alignment horizontal="left" vertical="center"/>
    </xf>
    <xf numFmtId="0" fontId="11" fillId="0" borderId="42" xfId="0" applyFont="1" applyBorder="1" applyAlignment="1" applyProtection="1">
      <alignment horizontal="center" vertical="center" wrapText="1"/>
    </xf>
    <xf numFmtId="0" fontId="11" fillId="0" borderId="52" xfId="0" applyFont="1" applyBorder="1" applyAlignment="1" applyProtection="1">
      <alignment horizontal="center" vertical="center" wrapText="1"/>
    </xf>
    <xf numFmtId="0" fontId="11" fillId="0" borderId="42" xfId="0" applyFont="1" applyBorder="1" applyAlignment="1" applyProtection="1">
      <alignment horizontal="center" vertical="center"/>
    </xf>
    <xf numFmtId="0" fontId="11" fillId="0" borderId="52" xfId="0" applyFont="1" applyBorder="1" applyAlignment="1" applyProtection="1">
      <alignment horizontal="center" vertical="center"/>
    </xf>
    <xf numFmtId="0" fontId="11" fillId="0" borderId="33" xfId="0" applyFont="1" applyBorder="1" applyAlignment="1" applyProtection="1">
      <alignment horizontal="center" vertical="center"/>
    </xf>
    <xf numFmtId="0" fontId="11" fillId="0" borderId="46" xfId="0" applyFont="1" applyBorder="1" applyAlignment="1" applyProtection="1">
      <alignment horizontal="center" vertical="center"/>
    </xf>
    <xf numFmtId="0" fontId="20" fillId="0" borderId="33" xfId="0" applyFont="1" applyBorder="1" applyAlignment="1" applyProtection="1">
      <alignment horizontal="center" vertical="center" wrapText="1"/>
    </xf>
    <xf numFmtId="0" fontId="20" fillId="0" borderId="36" xfId="0" applyFont="1" applyBorder="1" applyAlignment="1" applyProtection="1">
      <alignment horizontal="center" vertical="center" wrapText="1"/>
    </xf>
    <xf numFmtId="0" fontId="11" fillId="0" borderId="43" xfId="0" applyFont="1" applyBorder="1" applyAlignment="1" applyProtection="1">
      <alignment horizontal="center" vertical="center"/>
    </xf>
    <xf numFmtId="0" fontId="11" fillId="0" borderId="57" xfId="0" applyFont="1" applyBorder="1" applyAlignment="1" applyProtection="1">
      <alignment horizontal="center" vertical="center"/>
    </xf>
    <xf numFmtId="0" fontId="11" fillId="0" borderId="49" xfId="0" applyFont="1" applyBorder="1" applyAlignment="1" applyProtection="1">
      <alignment horizontal="center" vertical="center"/>
    </xf>
    <xf numFmtId="0" fontId="11" fillId="0" borderId="58" xfId="0" applyFont="1" applyBorder="1" applyAlignment="1" applyProtection="1">
      <alignment horizontal="center" vertical="center"/>
    </xf>
    <xf numFmtId="0" fontId="11" fillId="0" borderId="59" xfId="0" applyFont="1" applyBorder="1" applyAlignment="1" applyProtection="1">
      <alignment horizontal="center" vertical="center"/>
    </xf>
    <xf numFmtId="0" fontId="11" fillId="0" borderId="60" xfId="0" applyFont="1" applyBorder="1" applyAlignment="1" applyProtection="1">
      <alignment horizontal="center" vertical="center"/>
    </xf>
    <xf numFmtId="3" fontId="15" fillId="0" borderId="42" xfId="0" applyNumberFormat="1" applyFont="1" applyFill="1" applyBorder="1" applyAlignment="1" applyProtection="1">
      <alignment horizontal="center" vertical="center"/>
    </xf>
    <xf numFmtId="3" fontId="15" fillId="0" borderId="54" xfId="0" applyNumberFormat="1" applyFont="1" applyFill="1" applyBorder="1" applyAlignment="1" applyProtection="1">
      <alignment horizontal="center" vertical="center"/>
    </xf>
    <xf numFmtId="3" fontId="15" fillId="0" borderId="52" xfId="0" applyNumberFormat="1" applyFont="1" applyFill="1" applyBorder="1" applyAlignment="1" applyProtection="1">
      <alignment horizontal="center" vertical="center"/>
    </xf>
    <xf numFmtId="0" fontId="12" fillId="0" borderId="33" xfId="0" applyFont="1" applyFill="1" applyBorder="1" applyAlignment="1" applyProtection="1">
      <alignment horizontal="center"/>
    </xf>
    <xf numFmtId="0" fontId="12" fillId="0" borderId="46" xfId="0" applyFont="1" applyFill="1" applyBorder="1" applyAlignment="1" applyProtection="1">
      <alignment horizontal="center"/>
    </xf>
    <xf numFmtId="0" fontId="12" fillId="0" borderId="36" xfId="0" applyFont="1" applyFill="1" applyBorder="1" applyAlignment="1" applyProtection="1">
      <alignment horizontal="center"/>
    </xf>
    <xf numFmtId="1" fontId="22" fillId="0" borderId="0" xfId="0" applyNumberFormat="1" applyFont="1" applyFill="1" applyAlignment="1" applyProtection="1">
      <alignment horizontal="left" vertical="center"/>
    </xf>
    <xf numFmtId="0" fontId="11" fillId="0" borderId="43" xfId="0" applyFont="1" applyBorder="1" applyAlignment="1" applyProtection="1">
      <alignment horizontal="center" vertical="center" wrapText="1"/>
    </xf>
    <xf numFmtId="0" fontId="11" fillId="0" borderId="49" xfId="0" applyFont="1" applyBorder="1" applyAlignment="1" applyProtection="1">
      <alignment horizontal="center" vertical="center" wrapText="1"/>
    </xf>
    <xf numFmtId="0" fontId="11" fillId="0" borderId="58" xfId="0" applyFont="1" applyBorder="1" applyAlignment="1" applyProtection="1">
      <alignment horizontal="center" vertical="center" wrapText="1"/>
    </xf>
    <xf numFmtId="0" fontId="11" fillId="0" borderId="60" xfId="0" applyFont="1" applyBorder="1" applyAlignment="1" applyProtection="1">
      <alignment horizontal="center" vertical="center" wrapText="1"/>
    </xf>
    <xf numFmtId="1" fontId="15" fillId="0" borderId="33" xfId="0" applyNumberFormat="1" applyFont="1" applyFill="1" applyBorder="1" applyAlignment="1" applyProtection="1">
      <alignment horizontal="center" vertical="center" wrapText="1"/>
    </xf>
    <xf numFmtId="1" fontId="15" fillId="0" borderId="36" xfId="0" applyNumberFormat="1" applyFont="1" applyFill="1" applyBorder="1" applyAlignment="1" applyProtection="1">
      <alignment horizontal="center" vertical="center" wrapText="1"/>
    </xf>
    <xf numFmtId="0" fontId="27" fillId="3" borderId="0" xfId="0" applyFont="1" applyFill="1" applyAlignment="1" applyProtection="1">
      <alignment horizontal="left" vertical="center" wrapText="1"/>
    </xf>
    <xf numFmtId="0" fontId="31" fillId="3" borderId="0" xfId="0" applyFont="1" applyFill="1" applyAlignment="1" applyProtection="1">
      <alignment horizontal="left" vertical="center"/>
    </xf>
    <xf numFmtId="1" fontId="33" fillId="8" borderId="0" xfId="0" applyNumberFormat="1" applyFont="1" applyFill="1" applyAlignment="1" applyProtection="1">
      <alignment horizontal="center" vertical="center"/>
    </xf>
    <xf numFmtId="0" fontId="42" fillId="23" borderId="42" xfId="0" applyFont="1" applyFill="1" applyBorder="1" applyAlignment="1">
      <alignment horizontal="center" vertical="center"/>
    </xf>
    <xf numFmtId="0" fontId="42" fillId="23" borderId="54" xfId="0" applyFont="1" applyFill="1" applyBorder="1" applyAlignment="1">
      <alignment horizontal="center" vertical="center"/>
    </xf>
    <xf numFmtId="0" fontId="42" fillId="23" borderId="52" xfId="0" applyFont="1" applyFill="1" applyBorder="1" applyAlignment="1">
      <alignment horizontal="center" vertical="center"/>
    </xf>
    <xf numFmtId="0" fontId="42" fillId="24" borderId="42" xfId="0" applyFont="1" applyFill="1" applyBorder="1" applyAlignment="1">
      <alignment horizontal="center" vertical="center"/>
    </xf>
    <xf numFmtId="0" fontId="42" fillId="24" borderId="54" xfId="0" applyFont="1" applyFill="1" applyBorder="1" applyAlignment="1">
      <alignment horizontal="center" vertical="center"/>
    </xf>
    <xf numFmtId="0" fontId="42" fillId="24" borderId="52" xfId="0" applyFont="1" applyFill="1" applyBorder="1" applyAlignment="1">
      <alignment horizontal="center" vertical="center"/>
    </xf>
    <xf numFmtId="0" fontId="36" fillId="17" borderId="42" xfId="0" applyFont="1" applyFill="1" applyBorder="1" applyAlignment="1">
      <alignment horizontal="center" vertical="center"/>
    </xf>
    <xf numFmtId="0" fontId="36" fillId="17" borderId="54" xfId="0" applyFont="1" applyFill="1" applyBorder="1" applyAlignment="1">
      <alignment horizontal="center" vertical="center"/>
    </xf>
    <xf numFmtId="0" fontId="36" fillId="17" borderId="52" xfId="0" applyFont="1" applyFill="1" applyBorder="1" applyAlignment="1">
      <alignment horizontal="center" vertical="center"/>
    </xf>
    <xf numFmtId="0" fontId="42" fillId="20" borderId="43" xfId="0" applyFont="1" applyFill="1" applyBorder="1" applyAlignment="1">
      <alignment horizontal="center" vertical="center"/>
    </xf>
    <xf numFmtId="0" fontId="42" fillId="20" borderId="57" xfId="0" applyFont="1" applyFill="1" applyBorder="1" applyAlignment="1">
      <alignment horizontal="center" vertical="center"/>
    </xf>
    <xf numFmtId="0" fontId="42" fillId="20" borderId="49" xfId="0" applyFont="1" applyFill="1" applyBorder="1" applyAlignment="1">
      <alignment horizontal="center" vertical="center"/>
    </xf>
    <xf numFmtId="0" fontId="0" fillId="17" borderId="12" xfId="0" applyFont="1" applyFill="1" applyBorder="1" applyAlignment="1">
      <alignment horizontal="center" vertical="center" wrapText="1"/>
    </xf>
    <xf numFmtId="0" fontId="0" fillId="17" borderId="47" xfId="0" applyFont="1" applyFill="1" applyBorder="1" applyAlignment="1">
      <alignment horizontal="center" vertical="center" wrapText="1"/>
    </xf>
    <xf numFmtId="0" fontId="0" fillId="17" borderId="13" xfId="0" applyFont="1" applyFill="1" applyBorder="1" applyAlignment="1">
      <alignment horizontal="center" vertical="center" wrapText="1"/>
    </xf>
    <xf numFmtId="0" fontId="0" fillId="17" borderId="48" xfId="0" applyFont="1" applyFill="1" applyBorder="1" applyAlignment="1">
      <alignment horizontal="center" vertical="center" wrapText="1"/>
    </xf>
    <xf numFmtId="0" fontId="12" fillId="12" borderId="12" xfId="0" applyFont="1" applyFill="1" applyBorder="1" applyAlignment="1">
      <alignment horizontal="center" vertical="center" wrapText="1"/>
    </xf>
    <xf numFmtId="0" fontId="12" fillId="12" borderId="47" xfId="0" applyFont="1" applyFill="1" applyBorder="1" applyAlignment="1">
      <alignment horizontal="center" vertical="center" wrapText="1"/>
    </xf>
    <xf numFmtId="0" fontId="11" fillId="17" borderId="11" xfId="0" applyFont="1" applyFill="1" applyBorder="1" applyAlignment="1">
      <alignment horizontal="center" vertical="center" wrapText="1"/>
    </xf>
    <xf numFmtId="0" fontId="11" fillId="17" borderId="44" xfId="0" applyFont="1" applyFill="1" applyBorder="1" applyAlignment="1">
      <alignment horizontal="center" vertical="center" wrapText="1"/>
    </xf>
    <xf numFmtId="0" fontId="11" fillId="11" borderId="46" xfId="0" applyFont="1" applyFill="1" applyBorder="1" applyAlignment="1">
      <alignment horizontal="center" vertical="top" wrapText="1"/>
    </xf>
    <xf numFmtId="0" fontId="11" fillId="11" borderId="36" xfId="0" applyFont="1" applyFill="1" applyBorder="1" applyAlignment="1">
      <alignment horizontal="center" vertical="top" wrapText="1"/>
    </xf>
    <xf numFmtId="0" fontId="11" fillId="12" borderId="11" xfId="0" applyFont="1" applyFill="1" applyBorder="1" applyAlignment="1">
      <alignment horizontal="center" vertical="center" wrapText="1"/>
    </xf>
    <xf numFmtId="0" fontId="11" fillId="12" borderId="44" xfId="0" applyFont="1" applyFill="1" applyBorder="1" applyAlignment="1">
      <alignment horizontal="center" vertical="center" wrapText="1"/>
    </xf>
    <xf numFmtId="0" fontId="0" fillId="17" borderId="50" xfId="0" applyFont="1" applyFill="1" applyBorder="1" applyAlignment="1">
      <alignment horizontal="center" vertical="center" wrapText="1"/>
    </xf>
    <xf numFmtId="0" fontId="0" fillId="17" borderId="51" xfId="0" applyFont="1" applyFill="1" applyBorder="1" applyAlignment="1">
      <alignment horizontal="center" vertical="center" wrapText="1"/>
    </xf>
    <xf numFmtId="0" fontId="11" fillId="11" borderId="3" xfId="0" applyFont="1" applyFill="1" applyBorder="1" applyAlignment="1">
      <alignment horizontal="center" vertical="top" wrapText="1"/>
    </xf>
    <xf numFmtId="0" fontId="11" fillId="11" borderId="60" xfId="0" applyFont="1" applyFill="1" applyBorder="1" applyAlignment="1">
      <alignment horizontal="center" vertical="top" wrapText="1"/>
    </xf>
    <xf numFmtId="0" fontId="32" fillId="4" borderId="43" xfId="0" applyFont="1" applyFill="1" applyBorder="1" applyAlignment="1">
      <alignment horizontal="center" vertical="center"/>
    </xf>
    <xf numFmtId="0" fontId="32" fillId="4" borderId="57" xfId="0" applyFont="1" applyFill="1" applyBorder="1" applyAlignment="1">
      <alignment horizontal="center" vertical="center"/>
    </xf>
    <xf numFmtId="0" fontId="32" fillId="4" borderId="49" xfId="0" applyFont="1" applyFill="1" applyBorder="1" applyAlignment="1">
      <alignment horizontal="center" vertical="center"/>
    </xf>
    <xf numFmtId="0" fontId="11" fillId="2" borderId="42" xfId="0" applyFont="1" applyFill="1" applyBorder="1" applyAlignment="1">
      <alignment horizontal="center" vertical="center"/>
    </xf>
    <xf numFmtId="0" fontId="11" fillId="2" borderId="54" xfId="0" applyFont="1" applyFill="1" applyBorder="1" applyAlignment="1">
      <alignment horizontal="center" vertical="center"/>
    </xf>
    <xf numFmtId="0" fontId="11" fillId="2" borderId="52" xfId="0" applyFont="1" applyFill="1" applyBorder="1" applyAlignment="1">
      <alignment horizontal="center" vertical="center"/>
    </xf>
    <xf numFmtId="0" fontId="42" fillId="21" borderId="42" xfId="0" applyFont="1" applyFill="1" applyBorder="1" applyAlignment="1">
      <alignment horizontal="center" vertical="center"/>
    </xf>
    <xf numFmtId="0" fontId="42" fillId="21" borderId="54" xfId="0" applyFont="1" applyFill="1" applyBorder="1" applyAlignment="1">
      <alignment horizontal="center" vertical="center"/>
    </xf>
    <xf numFmtId="0" fontId="42" fillId="21" borderId="52" xfId="0" applyFont="1" applyFill="1" applyBorder="1" applyAlignment="1">
      <alignment horizontal="center" vertical="center"/>
    </xf>
    <xf numFmtId="0" fontId="42" fillId="22" borderId="42" xfId="0" applyFont="1" applyFill="1" applyBorder="1" applyAlignment="1">
      <alignment horizontal="center" vertical="center"/>
    </xf>
    <xf numFmtId="0" fontId="42" fillId="22" borderId="54" xfId="0" applyFont="1" applyFill="1" applyBorder="1" applyAlignment="1">
      <alignment horizontal="center" vertical="center"/>
    </xf>
    <xf numFmtId="0" fontId="42" fillId="22" borderId="52" xfId="0" applyFont="1" applyFill="1" applyBorder="1" applyAlignment="1">
      <alignment horizontal="center" vertical="center"/>
    </xf>
    <xf numFmtId="0" fontId="11" fillId="11" borderId="46" xfId="0" applyFont="1" applyFill="1" applyBorder="1" applyAlignment="1">
      <alignment horizontal="center" vertical="center" wrapText="1"/>
    </xf>
    <xf numFmtId="0" fontId="11" fillId="11" borderId="36" xfId="0" applyFont="1" applyFill="1" applyBorder="1" applyAlignment="1">
      <alignment horizontal="center" vertical="center" wrapText="1"/>
    </xf>
    <xf numFmtId="0" fontId="0" fillId="12" borderId="28" xfId="0" applyFill="1" applyBorder="1" applyAlignment="1">
      <alignment horizontal="center" vertical="center" wrapText="1"/>
    </xf>
    <xf numFmtId="0" fontId="0" fillId="12" borderId="47" xfId="0" applyFill="1" applyBorder="1" applyAlignment="1">
      <alignment horizontal="center" vertical="center" wrapText="1"/>
    </xf>
    <xf numFmtId="0" fontId="0" fillId="12" borderId="45" xfId="0" applyFill="1" applyBorder="1" applyAlignment="1">
      <alignment horizontal="center" vertical="center" wrapText="1"/>
    </xf>
    <xf numFmtId="0" fontId="0" fillId="12" borderId="48" xfId="0" applyFill="1" applyBorder="1" applyAlignment="1">
      <alignment horizontal="center" vertical="center" wrapText="1"/>
    </xf>
    <xf numFmtId="0" fontId="0" fillId="13" borderId="12" xfId="0" applyFont="1" applyFill="1" applyBorder="1" applyAlignment="1">
      <alignment horizontal="center" vertical="center" wrapText="1"/>
    </xf>
    <xf numFmtId="0" fontId="0" fillId="13" borderId="47" xfId="0" applyFont="1" applyFill="1" applyBorder="1" applyAlignment="1">
      <alignment horizontal="center" vertical="center" wrapText="1"/>
    </xf>
    <xf numFmtId="0" fontId="0" fillId="13" borderId="13" xfId="0" applyFont="1" applyFill="1" applyBorder="1" applyAlignment="1">
      <alignment horizontal="center" vertical="center" wrapText="1"/>
    </xf>
    <xf numFmtId="0" fontId="0" fillId="13" borderId="48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1" fontId="14" fillId="6" borderId="0" xfId="0" applyNumberFormat="1" applyFont="1" applyFill="1" applyBorder="1" applyAlignment="1" applyProtection="1">
      <alignment horizontal="center" vertical="center"/>
      <protection locked="0"/>
    </xf>
    <xf numFmtId="1" fontId="14" fillId="6" borderId="71" xfId="0" applyNumberFormat="1" applyFont="1" applyFill="1" applyBorder="1" applyAlignment="1" applyProtection="1">
      <alignment horizontal="center" vertical="center"/>
      <protection locked="0"/>
    </xf>
    <xf numFmtId="0" fontId="32" fillId="8" borderId="57" xfId="0" applyFont="1" applyFill="1" applyBorder="1" applyAlignment="1">
      <alignment horizontal="center" vertical="center"/>
    </xf>
    <xf numFmtId="0" fontId="11" fillId="4" borderId="42" xfId="0" applyFont="1" applyFill="1" applyBorder="1" applyAlignment="1">
      <alignment horizontal="center" vertical="center"/>
    </xf>
    <xf numFmtId="0" fontId="11" fillId="4" borderId="54" xfId="0" applyFont="1" applyFill="1" applyBorder="1" applyAlignment="1">
      <alignment horizontal="center" vertical="center"/>
    </xf>
    <xf numFmtId="0" fontId="11" fillId="4" borderId="52" xfId="0" applyFont="1" applyFill="1" applyBorder="1" applyAlignment="1">
      <alignment horizontal="center" vertical="center"/>
    </xf>
    <xf numFmtId="0" fontId="42" fillId="19" borderId="42" xfId="0" applyFont="1" applyFill="1" applyBorder="1" applyAlignment="1">
      <alignment horizontal="center" vertical="center"/>
    </xf>
    <xf numFmtId="0" fontId="42" fillId="19" borderId="54" xfId="0" applyFont="1" applyFill="1" applyBorder="1" applyAlignment="1">
      <alignment horizontal="center" vertical="center"/>
    </xf>
    <xf numFmtId="0" fontId="42" fillId="19" borderId="52" xfId="0" applyFont="1" applyFill="1" applyBorder="1" applyAlignment="1">
      <alignment horizontal="center" vertical="center"/>
    </xf>
    <xf numFmtId="0" fontId="44" fillId="0" borderId="33" xfId="0" applyFont="1" applyBorder="1" applyAlignment="1">
      <alignment horizontal="center" vertical="center"/>
    </xf>
    <xf numFmtId="0" fontId="44" fillId="0" borderId="36" xfId="0" applyFon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11" fillId="12" borderId="26" xfId="0" applyFont="1" applyFill="1" applyBorder="1" applyAlignment="1">
      <alignment horizontal="center" vertical="center" wrapText="1"/>
    </xf>
    <xf numFmtId="0" fontId="12" fillId="12" borderId="28" xfId="0" applyFont="1" applyFill="1" applyBorder="1" applyAlignment="1">
      <alignment horizontal="center" vertical="center" wrapText="1"/>
    </xf>
    <xf numFmtId="0" fontId="0" fillId="12" borderId="27" xfId="0" applyFill="1" applyBorder="1" applyAlignment="1">
      <alignment horizontal="center" vertical="center" wrapText="1"/>
    </xf>
    <xf numFmtId="0" fontId="0" fillId="12" borderId="51" xfId="0" applyFill="1" applyBorder="1" applyAlignment="1">
      <alignment horizontal="center" vertical="center" wrapText="1"/>
    </xf>
    <xf numFmtId="0" fontId="11" fillId="13" borderId="69" xfId="0" applyFont="1" applyFill="1" applyBorder="1" applyAlignment="1">
      <alignment horizontal="center" vertical="center" wrapText="1"/>
    </xf>
    <xf numFmtId="0" fontId="11" fillId="13" borderId="70" xfId="0" applyFont="1" applyFill="1" applyBorder="1" applyAlignment="1">
      <alignment horizontal="center" vertical="center" wrapText="1"/>
    </xf>
    <xf numFmtId="0" fontId="0" fillId="18" borderId="33" xfId="0" applyFont="1" applyFill="1" applyBorder="1" applyAlignment="1">
      <alignment horizontal="center" vertical="center" wrapText="1"/>
    </xf>
    <xf numFmtId="0" fontId="0" fillId="18" borderId="46" xfId="0" applyFont="1" applyFill="1" applyBorder="1" applyAlignment="1">
      <alignment horizontal="center" vertical="center" wrapText="1"/>
    </xf>
    <xf numFmtId="0" fontId="0" fillId="17" borderId="33" xfId="0" applyFont="1" applyFill="1" applyBorder="1" applyAlignment="1">
      <alignment horizontal="center" vertical="center" wrapText="1"/>
    </xf>
    <xf numFmtId="0" fontId="0" fillId="17" borderId="46" xfId="0" applyFont="1" applyFill="1" applyBorder="1" applyAlignment="1">
      <alignment horizontal="center" vertical="center" wrapText="1"/>
    </xf>
    <xf numFmtId="0" fontId="36" fillId="18" borderId="0" xfId="0" applyFont="1" applyFill="1" applyAlignment="1">
      <alignment horizontal="center" vertical="center"/>
    </xf>
    <xf numFmtId="0" fontId="11" fillId="18" borderId="42" xfId="0" applyFont="1" applyFill="1" applyBorder="1" applyAlignment="1">
      <alignment horizontal="center" vertical="center"/>
    </xf>
    <xf numFmtId="0" fontId="11" fillId="18" borderId="54" xfId="0" applyFont="1" applyFill="1" applyBorder="1" applyAlignment="1">
      <alignment horizontal="center" vertical="center"/>
    </xf>
    <xf numFmtId="0" fontId="11" fillId="18" borderId="52" xfId="0" applyFont="1" applyFill="1" applyBorder="1" applyAlignment="1">
      <alignment horizontal="center" vertical="center"/>
    </xf>
    <xf numFmtId="0" fontId="11" fillId="18" borderId="33" xfId="0" applyFont="1" applyFill="1" applyBorder="1" applyAlignment="1">
      <alignment horizontal="center" vertical="center" wrapText="1"/>
    </xf>
    <xf numFmtId="0" fontId="11" fillId="18" borderId="15" xfId="0" applyFont="1" applyFill="1" applyBorder="1" applyAlignment="1">
      <alignment horizontal="center" vertical="center" wrapText="1"/>
    </xf>
    <xf numFmtId="0" fontId="11" fillId="18" borderId="36" xfId="0" applyFont="1" applyFill="1" applyBorder="1" applyAlignment="1">
      <alignment horizontal="center" vertical="center" wrapText="1"/>
    </xf>
    <xf numFmtId="0" fontId="36" fillId="17" borderId="0" xfId="0" applyFont="1" applyFill="1" applyAlignment="1">
      <alignment horizontal="center" vertical="center"/>
    </xf>
    <xf numFmtId="0" fontId="11" fillId="17" borderId="42" xfId="0" applyFont="1" applyFill="1" applyBorder="1" applyAlignment="1">
      <alignment horizontal="center" vertical="center"/>
    </xf>
    <xf numFmtId="0" fontId="11" fillId="17" borderId="54" xfId="0" applyFont="1" applyFill="1" applyBorder="1" applyAlignment="1">
      <alignment horizontal="center" vertical="center"/>
    </xf>
    <xf numFmtId="0" fontId="11" fillId="17" borderId="52" xfId="0" applyFont="1" applyFill="1" applyBorder="1" applyAlignment="1">
      <alignment horizontal="center" vertical="center"/>
    </xf>
    <xf numFmtId="0" fontId="11" fillId="17" borderId="33" xfId="0" applyFont="1" applyFill="1" applyBorder="1" applyAlignment="1">
      <alignment horizontal="center" vertical="center" wrapText="1"/>
    </xf>
    <xf numFmtId="0" fontId="11" fillId="17" borderId="15" xfId="0" applyFont="1" applyFill="1" applyBorder="1" applyAlignment="1">
      <alignment horizontal="center" vertical="center" wrapText="1"/>
    </xf>
    <xf numFmtId="0" fontId="0" fillId="15" borderId="33" xfId="0" applyFont="1" applyFill="1" applyBorder="1" applyAlignment="1">
      <alignment horizontal="center" vertical="center" wrapText="1"/>
    </xf>
    <xf numFmtId="0" fontId="0" fillId="15" borderId="46" xfId="0" applyFont="1" applyFill="1" applyBorder="1" applyAlignment="1">
      <alignment horizontal="center" vertical="center" wrapText="1"/>
    </xf>
    <xf numFmtId="0" fontId="0" fillId="16" borderId="33" xfId="0" applyFont="1" applyFill="1" applyBorder="1" applyAlignment="1">
      <alignment horizontal="center" vertical="center" wrapText="1"/>
    </xf>
    <xf numFmtId="0" fontId="0" fillId="16" borderId="46" xfId="0" applyFont="1" applyFill="1" applyBorder="1" applyAlignment="1">
      <alignment horizontal="center" vertical="center" wrapText="1"/>
    </xf>
    <xf numFmtId="0" fontId="11" fillId="17" borderId="36" xfId="0" applyFont="1" applyFill="1" applyBorder="1" applyAlignment="1">
      <alignment horizontal="center" vertical="center" wrapText="1"/>
    </xf>
    <xf numFmtId="0" fontId="36" fillId="15" borderId="0" xfId="0" applyFont="1" applyFill="1" applyAlignment="1">
      <alignment horizontal="center" vertical="center"/>
    </xf>
    <xf numFmtId="0" fontId="11" fillId="15" borderId="42" xfId="0" applyFont="1" applyFill="1" applyBorder="1" applyAlignment="1">
      <alignment horizontal="center" vertical="center"/>
    </xf>
    <xf numFmtId="0" fontId="11" fillId="15" borderId="54" xfId="0" applyFont="1" applyFill="1" applyBorder="1" applyAlignment="1">
      <alignment horizontal="center" vertical="center"/>
    </xf>
    <xf numFmtId="0" fontId="11" fillId="15" borderId="52" xfId="0" applyFont="1" applyFill="1" applyBorder="1" applyAlignment="1">
      <alignment horizontal="center" vertical="center"/>
    </xf>
    <xf numFmtId="0" fontId="11" fillId="15" borderId="33" xfId="0" applyFont="1" applyFill="1" applyBorder="1" applyAlignment="1">
      <alignment horizontal="center" vertical="center" wrapText="1"/>
    </xf>
    <xf numFmtId="0" fontId="11" fillId="15" borderId="15" xfId="0" applyFont="1" applyFill="1" applyBorder="1" applyAlignment="1">
      <alignment horizontal="center" vertical="center" wrapText="1"/>
    </xf>
    <xf numFmtId="0" fontId="11" fillId="15" borderId="36" xfId="0" applyFont="1" applyFill="1" applyBorder="1" applyAlignment="1">
      <alignment horizontal="center" vertical="center" wrapText="1"/>
    </xf>
    <xf numFmtId="0" fontId="11" fillId="16" borderId="33" xfId="0" applyFont="1" applyFill="1" applyBorder="1" applyAlignment="1">
      <alignment horizontal="center" vertical="center" wrapText="1"/>
    </xf>
    <xf numFmtId="0" fontId="11" fillId="16" borderId="36" xfId="0" applyFont="1" applyFill="1" applyBorder="1" applyAlignment="1">
      <alignment horizontal="center" vertical="center" wrapText="1"/>
    </xf>
    <xf numFmtId="0" fontId="36" fillId="4" borderId="0" xfId="0" applyFont="1" applyFill="1" applyAlignment="1">
      <alignment horizontal="center" vertical="center"/>
    </xf>
    <xf numFmtId="0" fontId="36" fillId="5" borderId="0" xfId="0" applyFont="1" applyFill="1" applyAlignment="1">
      <alignment horizontal="center" vertical="center"/>
    </xf>
    <xf numFmtId="0" fontId="36" fillId="7" borderId="0" xfId="0" applyFont="1" applyFill="1" applyAlignment="1">
      <alignment horizontal="center" vertical="center"/>
    </xf>
    <xf numFmtId="0" fontId="36" fillId="16" borderId="0" xfId="0" applyFont="1" applyFill="1" applyAlignment="1">
      <alignment horizontal="center" vertical="center"/>
    </xf>
    <xf numFmtId="0" fontId="11" fillId="16" borderId="42" xfId="0" applyFont="1" applyFill="1" applyBorder="1" applyAlignment="1">
      <alignment horizontal="center" vertical="center"/>
    </xf>
    <xf numFmtId="0" fontId="11" fillId="16" borderId="54" xfId="0" applyFont="1" applyFill="1" applyBorder="1" applyAlignment="1">
      <alignment horizontal="center" vertical="center"/>
    </xf>
    <xf numFmtId="0" fontId="11" fillId="16" borderId="52" xfId="0" applyFont="1" applyFill="1" applyBorder="1" applyAlignment="1">
      <alignment horizontal="center" vertical="center"/>
    </xf>
    <xf numFmtId="0" fontId="11" fillId="7" borderId="33" xfId="0" applyFont="1" applyFill="1" applyBorder="1" applyAlignment="1">
      <alignment horizontal="center" vertical="center" wrapText="1"/>
    </xf>
    <xf numFmtId="0" fontId="11" fillId="7" borderId="36" xfId="0" applyFont="1" applyFill="1" applyBorder="1" applyAlignment="1">
      <alignment horizontal="center" vertical="center" wrapText="1"/>
    </xf>
    <xf numFmtId="0" fontId="0" fillId="7" borderId="33" xfId="0" applyFont="1" applyFill="1" applyBorder="1" applyAlignment="1">
      <alignment horizontal="center" vertical="center" wrapText="1"/>
    </xf>
    <xf numFmtId="0" fontId="0" fillId="7" borderId="46" xfId="0" applyFont="1" applyFill="1" applyBorder="1" applyAlignment="1">
      <alignment horizontal="center" vertical="center" wrapText="1"/>
    </xf>
    <xf numFmtId="0" fontId="0" fillId="5" borderId="33" xfId="0" applyFont="1" applyFill="1" applyBorder="1" applyAlignment="1">
      <alignment horizontal="center" vertical="center" wrapText="1"/>
    </xf>
    <xf numFmtId="0" fontId="0" fillId="5" borderId="46" xfId="0" applyFont="1" applyFill="1" applyBorder="1" applyAlignment="1">
      <alignment horizontal="center" vertical="center" wrapText="1"/>
    </xf>
    <xf numFmtId="0" fontId="11" fillId="5" borderId="42" xfId="0" applyFont="1" applyFill="1" applyBorder="1" applyAlignment="1">
      <alignment horizontal="center" vertical="center"/>
    </xf>
    <xf numFmtId="0" fontId="11" fillId="5" borderId="54" xfId="0" applyFont="1" applyFill="1" applyBorder="1" applyAlignment="1">
      <alignment horizontal="center" vertical="center"/>
    </xf>
    <xf numFmtId="0" fontId="11" fillId="5" borderId="52" xfId="0" applyFont="1" applyFill="1" applyBorder="1" applyAlignment="1">
      <alignment horizontal="center" vertical="center"/>
    </xf>
    <xf numFmtId="0" fontId="11" fillId="7" borderId="42" xfId="0" applyFont="1" applyFill="1" applyBorder="1" applyAlignment="1">
      <alignment horizontal="center" vertical="center"/>
    </xf>
    <xf numFmtId="0" fontId="11" fillId="7" borderId="54" xfId="0" applyFont="1" applyFill="1" applyBorder="1" applyAlignment="1">
      <alignment horizontal="center" vertical="center"/>
    </xf>
    <xf numFmtId="0" fontId="11" fillId="7" borderId="52" xfId="0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 wrapText="1"/>
    </xf>
    <xf numFmtId="0" fontId="11" fillId="16" borderId="15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1" fillId="5" borderId="33" xfId="0" applyFont="1" applyFill="1" applyBorder="1" applyAlignment="1">
      <alignment horizontal="center" vertical="center" wrapText="1"/>
    </xf>
    <xf numFmtId="0" fontId="11" fillId="5" borderId="36" xfId="0" applyFont="1" applyFill="1" applyBorder="1" applyAlignment="1">
      <alignment horizontal="center" vertical="center" wrapText="1"/>
    </xf>
    <xf numFmtId="0" fontId="0" fillId="4" borderId="33" xfId="0" applyFont="1" applyFill="1" applyBorder="1" applyAlignment="1">
      <alignment horizontal="center" vertical="center" wrapText="1"/>
    </xf>
    <xf numFmtId="0" fontId="0" fillId="4" borderId="46" xfId="0" applyFont="1" applyFill="1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12" fillId="0" borderId="18" xfId="0" applyFont="1" applyFill="1" applyBorder="1" applyAlignment="1">
      <alignment horizontal="center" vertical="center" wrapText="1"/>
    </xf>
    <xf numFmtId="0" fontId="11" fillId="4" borderId="33" xfId="0" applyFont="1" applyFill="1" applyBorder="1" applyAlignment="1">
      <alignment horizontal="center" vertical="center" wrapText="1"/>
    </xf>
    <xf numFmtId="0" fontId="11" fillId="4" borderId="36" xfId="0" applyFont="1" applyFill="1" applyBorder="1" applyAlignment="1">
      <alignment horizontal="center" vertical="center" wrapText="1"/>
    </xf>
    <xf numFmtId="0" fontId="0" fillId="5" borderId="36" xfId="0" applyFont="1" applyFill="1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1" fontId="14" fillId="6" borderId="0" xfId="0" applyNumberFormat="1" applyFont="1" applyFill="1" applyBorder="1" applyAlignment="1" applyProtection="1">
      <alignment horizontal="left"/>
      <protection locked="0"/>
    </xf>
    <xf numFmtId="0" fontId="11" fillId="5" borderId="15" xfId="0" applyFont="1" applyFill="1" applyBorder="1" applyAlignment="1">
      <alignment horizontal="center" vertical="center" wrapText="1"/>
    </xf>
    <xf numFmtId="0" fontId="11" fillId="6" borderId="42" xfId="0" applyFont="1" applyFill="1" applyBorder="1" applyAlignment="1">
      <alignment horizontal="center" vertical="center"/>
    </xf>
    <xf numFmtId="0" fontId="11" fillId="6" borderId="54" xfId="0" applyFont="1" applyFill="1" applyBorder="1" applyAlignment="1">
      <alignment horizontal="center" vertical="center"/>
    </xf>
    <xf numFmtId="0" fontId="11" fillId="6" borderId="52" xfId="0" applyFont="1" applyFill="1" applyBorder="1" applyAlignment="1">
      <alignment horizontal="center" vertical="center"/>
    </xf>
    <xf numFmtId="0" fontId="11" fillId="4" borderId="46" xfId="0" applyFont="1" applyFill="1" applyBorder="1" applyAlignment="1">
      <alignment horizontal="center" vertical="center" wrapText="1"/>
    </xf>
    <xf numFmtId="0" fontId="11" fillId="8" borderId="58" xfId="0" applyFont="1" applyFill="1" applyBorder="1" applyAlignment="1">
      <alignment horizontal="center" vertical="center"/>
    </xf>
    <xf numFmtId="0" fontId="11" fillId="8" borderId="59" xfId="0" applyFont="1" applyFill="1" applyBorder="1" applyAlignment="1">
      <alignment horizontal="center" vertical="center"/>
    </xf>
    <xf numFmtId="0" fontId="11" fillId="8" borderId="60" xfId="0" applyFont="1" applyFill="1" applyBorder="1" applyAlignment="1">
      <alignment horizontal="center" vertical="center"/>
    </xf>
  </cellXfs>
  <cellStyles count="10">
    <cellStyle name="ANCLAS,REZONES Y SUS PARTES,DE FUNDICION,DE HIERRO O DE ACERO" xfId="1" xr:uid="{00000000-0005-0000-0000-000000000000}"/>
    <cellStyle name="Comma" xfId="4" builtinId="3"/>
    <cellStyle name="Hipervínculo 2" xfId="3" xr:uid="{00000000-0005-0000-0000-000002000000}"/>
    <cellStyle name="Hyperlink" xfId="2" builtinId="8"/>
    <cellStyle name="Millares 2" xfId="5" xr:uid="{00000000-0005-0000-0000-000004000000}"/>
    <cellStyle name="Millares 2 2" xfId="6" xr:uid="{00000000-0005-0000-0000-000005000000}"/>
    <cellStyle name="Normal" xfId="0" builtinId="0"/>
    <cellStyle name="Normal 2" xfId="7" xr:uid="{00000000-0005-0000-0000-000007000000}"/>
    <cellStyle name="Normal 2 2" xfId="8" xr:uid="{00000000-0005-0000-0000-000008000000}"/>
    <cellStyle name="Percent" xfId="9" builtinId="5"/>
  </cellStyles>
  <dxfs count="34">
    <dxf>
      <font>
        <b/>
        <i val="0"/>
        <color theme="4" tint="0.79995117038483843"/>
      </font>
      <fill>
        <patternFill>
          <bgColor theme="8" tint="-0.499984740745262"/>
        </patternFill>
      </fill>
    </dxf>
    <dxf>
      <font>
        <b/>
        <i val="0"/>
        <color theme="4" tint="0.79995117038483843"/>
      </font>
      <fill>
        <patternFill>
          <bgColor theme="8" tint="-0.499984740745262"/>
        </patternFill>
      </fill>
    </dxf>
    <dxf>
      <font>
        <b/>
        <i val="0"/>
        <color theme="4" tint="0.79995117038483843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i val="0"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EF6F0"/>
      <color rgb="FFEAF1FA"/>
      <color rgb="FFD1E0FF"/>
      <color rgb="FFDAE7F6"/>
      <color rgb="FFF5F8FD"/>
      <color rgb="FFECF2FA"/>
      <color rgb="FFE4E4E4"/>
      <color rgb="FFB3CCFF"/>
      <color rgb="FF6699FF"/>
      <color rgb="FFBFD5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SECTORES MANUFACTUREROS/DESTINO INTERMEDIO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861-42B3-B452-792B84993D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861-42B3-B452-792B84993D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861-42B3-B452-792B84993D84}"/>
                </c:ext>
              </c:extLst>
            </c:dLbl>
            <c:dLbl>
              <c:idx val="3"/>
              <c:layout>
                <c:manualLayout>
                  <c:x val="-8.5197012388987282E-3"/>
                  <c:y val="1.92053811360814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61-42B3-B452-792B84993D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861-42B3-B452-792B84993D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861-42B3-B452-792B84993D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861-42B3-B452-792B84993D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861-42B3-B452-792B84993D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861-42B3-B452-792B84993D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861-42B3-B452-792B84993D84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'Manufactureros Destino Intermed'!mdiT</c:f>
              <c:numCache>
                <c:formatCode>0.00</c:formatCode>
                <c:ptCount val="7"/>
                <c:pt idx="0">
                  <c:v>1.7452389995696538</c:v>
                </c:pt>
                <c:pt idx="1">
                  <c:v>1.4082978807444326</c:v>
                </c:pt>
                <c:pt idx="2">
                  <c:v>1.0309291787267973</c:v>
                </c:pt>
                <c:pt idx="3">
                  <c:v>1.489066033821032</c:v>
                </c:pt>
                <c:pt idx="4">
                  <c:v>1.3258320239034629</c:v>
                </c:pt>
                <c:pt idx="5">
                  <c:v>1.5638322206304534</c:v>
                </c:pt>
                <c:pt idx="6">
                  <c:v>1.5834324208990331</c:v>
                </c:pt>
              </c:numCache>
            </c:numRef>
          </c:xVal>
          <c:yVal>
            <c:numRef>
              <c:f>'Manufactureros Destino Intermed'!mdiD</c:f>
              <c:numCache>
                <c:formatCode>0.00</c:formatCode>
                <c:ptCount val="7"/>
                <c:pt idx="0">
                  <c:v>1.8230561969394741</c:v>
                </c:pt>
                <c:pt idx="1">
                  <c:v>1.4029522932422829</c:v>
                </c:pt>
                <c:pt idx="2">
                  <c:v>1.3000104853155381</c:v>
                </c:pt>
                <c:pt idx="3">
                  <c:v>1.3219852912124865</c:v>
                </c:pt>
                <c:pt idx="4">
                  <c:v>1.4377451512382708</c:v>
                </c:pt>
                <c:pt idx="5">
                  <c:v>2.0477660433095344</c:v>
                </c:pt>
                <c:pt idx="6">
                  <c:v>1.2782605170745207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861-42B3-B452-792B84993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06080"/>
        <c:axId val="985008000"/>
      </c:scatterChart>
      <c:valAx>
        <c:axId val="9850060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 directos hacia atrás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08000"/>
        <c:crosses val="autoZero"/>
        <c:crossBetween val="midCat"/>
      </c:valAx>
      <c:valAx>
        <c:axId val="98500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</a:t>
                </a:r>
                <a:r>
                  <a:rPr lang="es-EC" baseline="0"/>
                  <a:t> directos hacia adelante</a:t>
                </a:r>
                <a:endParaRPr lang="es-EC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0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SECTORES NO MANUFACTUREROS/DESTINO FINAL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1D-4B3F-98AC-E130679A92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51D-4B3F-98AC-E130679A927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1D-4B3F-98AC-E130679A9273}"/>
                </c:ext>
              </c:extLst>
            </c:dLbl>
            <c:dLbl>
              <c:idx val="3"/>
              <c:layout>
                <c:manualLayout>
                  <c:x val="-1.8743342725577202E-2"/>
                  <c:y val="-3.841076227216293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1D-4B3F-98AC-E130679A927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1D-4B3F-98AC-E130679A927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51D-4B3F-98AC-E130679A927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1D-4B3F-98AC-E130679A927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1D-4B3F-98AC-E130679A927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1D-4B3F-98AC-E130679A927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51D-4B3F-98AC-E130679A9273}"/>
                </c:ext>
              </c:extLst>
            </c:dLbl>
            <c:dLbl>
              <c:idx val="10"/>
              <c:layout>
                <c:manualLayout>
                  <c:x val="-3.4078804955594913E-3"/>
                  <c:y val="-7.041891734695644E-1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1D-4B3F-98AC-E130679A927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1D-4B3F-98AC-E130679A927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1D-4B3F-98AC-E130679A927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51D-4B3F-98AC-E130679A927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51D-4B3F-98AC-E130679A927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51D-4B3F-98AC-E130679A927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51D-4B3F-98AC-E130679A927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51D-4B3F-98AC-E130679A927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51D-4B3F-98AC-E130679A9273}"/>
                </c:ext>
              </c:extLst>
            </c:dLbl>
            <c:dLbl>
              <c:idx val="19"/>
              <c:layout>
                <c:manualLayout>
                  <c:x val="-2.2151223221136693E-2"/>
                  <c:y val="2.68875335905140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51D-4B3F-98AC-E130679A927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51D-4B3F-98AC-E130679A927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51D-4B3F-98AC-E130679A927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51D-4B3F-98AC-E130679A9273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'No Manufactureros Destino Final'!mdiT</c:f>
              <c:numCache>
                <c:formatCode>0.00</c:formatCode>
                <c:ptCount val="22"/>
                <c:pt idx="0">
                  <c:v>0.33136863752675333</c:v>
                </c:pt>
                <c:pt idx="1">
                  <c:v>0.86702171629810509</c:v>
                </c:pt>
                <c:pt idx="2">
                  <c:v>0.75365304232092079</c:v>
                </c:pt>
                <c:pt idx="3">
                  <c:v>0.77429301252409077</c:v>
                </c:pt>
                <c:pt idx="4">
                  <c:v>0.98620148620619985</c:v>
                </c:pt>
                <c:pt idx="5">
                  <c:v>0.99091758022098775</c:v>
                </c:pt>
                <c:pt idx="6">
                  <c:v>0.67002512356179789</c:v>
                </c:pt>
                <c:pt idx="7">
                  <c:v>0.64169328810196413</c:v>
                </c:pt>
                <c:pt idx="8">
                  <c:v>0.82984830054325431</c:v>
                </c:pt>
                <c:pt idx="9">
                  <c:v>0.91639937102140678</c:v>
                </c:pt>
                <c:pt idx="10">
                  <c:v>0.61363428069554926</c:v>
                </c:pt>
                <c:pt idx="11">
                  <c:v>0.63894004003728022</c:v>
                </c:pt>
                <c:pt idx="12">
                  <c:v>0.87317525831759901</c:v>
                </c:pt>
                <c:pt idx="13">
                  <c:v>0.24711392901576462</c:v>
                </c:pt>
                <c:pt idx="14">
                  <c:v>0.96473381326350605</c:v>
                </c:pt>
                <c:pt idx="15">
                  <c:v>0.4032983577740562</c:v>
                </c:pt>
                <c:pt idx="16">
                  <c:v>0.33473697478514153</c:v>
                </c:pt>
                <c:pt idx="17">
                  <c:v>0.33446693081723672</c:v>
                </c:pt>
                <c:pt idx="18">
                  <c:v>0.43268504182165046</c:v>
                </c:pt>
                <c:pt idx="19">
                  <c:v>0.6305962578038703</c:v>
                </c:pt>
                <c:pt idx="20">
                  <c:v>0.8901427625589351</c:v>
                </c:pt>
                <c:pt idx="21">
                  <c:v>0</c:v>
                </c:pt>
              </c:numCache>
            </c:numRef>
          </c:xVal>
          <c:yVal>
            <c:numRef>
              <c:f>'No Manufactureros Destino Final'!mdiD</c:f>
              <c:numCache>
                <c:formatCode>0.00</c:formatCode>
                <c:ptCount val="22"/>
                <c:pt idx="0">
                  <c:v>0.95955862744005072</c:v>
                </c:pt>
                <c:pt idx="1">
                  <c:v>0.43719905297847406</c:v>
                </c:pt>
                <c:pt idx="2">
                  <c:v>0.48380640110924056</c:v>
                </c:pt>
                <c:pt idx="3">
                  <c:v>0.22413842134707584</c:v>
                </c:pt>
                <c:pt idx="4">
                  <c:v>0.4230138619872133</c:v>
                </c:pt>
                <c:pt idx="5">
                  <c:v>0</c:v>
                </c:pt>
                <c:pt idx="6">
                  <c:v>0.70688625831658092</c:v>
                </c:pt>
                <c:pt idx="7">
                  <c:v>8.0941384921794785E-2</c:v>
                </c:pt>
                <c:pt idx="8">
                  <c:v>0.1709199980201162</c:v>
                </c:pt>
                <c:pt idx="9">
                  <c:v>0.42442724344594912</c:v>
                </c:pt>
                <c:pt idx="10">
                  <c:v>0.27336574915037132</c:v>
                </c:pt>
                <c:pt idx="11">
                  <c:v>0.47492619095261285</c:v>
                </c:pt>
                <c:pt idx="12">
                  <c:v>0.57115509974849077</c:v>
                </c:pt>
                <c:pt idx="13">
                  <c:v>0.28511797814072348</c:v>
                </c:pt>
                <c:pt idx="14">
                  <c:v>0.23321121184852509</c:v>
                </c:pt>
                <c:pt idx="15">
                  <c:v>7.4882060071004772E-2</c:v>
                </c:pt>
                <c:pt idx="16">
                  <c:v>1.9292070247035348E-2</c:v>
                </c:pt>
                <c:pt idx="17">
                  <c:v>0</c:v>
                </c:pt>
                <c:pt idx="18">
                  <c:v>1.6304687744026953E-2</c:v>
                </c:pt>
                <c:pt idx="19">
                  <c:v>0</c:v>
                </c:pt>
                <c:pt idx="20">
                  <c:v>0.52094523462684639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51D-4B3F-98AC-E130679A9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416448"/>
        <c:axId val="985418368"/>
      </c:scatterChart>
      <c:valAx>
        <c:axId val="9854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 directos hacia atrás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418368"/>
        <c:crosses val="autoZero"/>
        <c:crossBetween val="midCat"/>
      </c:valAx>
      <c:valAx>
        <c:axId val="98541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</a:t>
                </a:r>
                <a:r>
                  <a:rPr lang="es-EC" baseline="0"/>
                  <a:t> directos hacia adelante</a:t>
                </a:r>
                <a:endParaRPr lang="es-EC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416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SECTORES NO MANUFACTUREROS/DESTINO INTERMEDIO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20-43B8-9B8A-12EEC616CAAC}"/>
                </c:ext>
              </c:extLst>
            </c:dLbl>
            <c:dLbl>
              <c:idx val="1"/>
              <c:layout>
                <c:manualLayout>
                  <c:x val="-1.5335462230017711E-2"/>
                  <c:y val="-3.45696860449466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720-43B8-9B8A-12EEC616CA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720-43B8-9B8A-12EEC616CA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720-43B8-9B8A-12EEC616CA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720-43B8-9B8A-12EEC616CAA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720-43B8-9B8A-12EEC616CAA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720-43B8-9B8A-12EEC616CAA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720-43B8-9B8A-12EEC616CAA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720-43B8-9B8A-12EEC616CAA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720-43B8-9B8A-12EEC616CAA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720-43B8-9B8A-12EEC616CAA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720-43B8-9B8A-12EEC616CAA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720-43B8-9B8A-12EEC616CAAC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'No Manufactureros Destino Inter'!mdiT</c:f>
              <c:numCache>
                <c:formatCode>0.00</c:formatCode>
                <c:ptCount val="12"/>
                <c:pt idx="0">
                  <c:v>0.76360265614219147</c:v>
                </c:pt>
                <c:pt idx="1">
                  <c:v>0.95246221651461505</c:v>
                </c:pt>
                <c:pt idx="2">
                  <c:v>0.86911765977891853</c:v>
                </c:pt>
                <c:pt idx="3">
                  <c:v>0.83341241558796919</c:v>
                </c:pt>
                <c:pt idx="4">
                  <c:v>0.63274072981835938</c:v>
                </c:pt>
                <c:pt idx="5">
                  <c:v>0.42183128203970549</c:v>
                </c:pt>
                <c:pt idx="6">
                  <c:v>0.6807738065522243</c:v>
                </c:pt>
                <c:pt idx="7">
                  <c:v>0.77500877391958944</c:v>
                </c:pt>
                <c:pt idx="8">
                  <c:v>0.88939233761361869</c:v>
                </c:pt>
                <c:pt idx="9">
                  <c:v>0.78125577293473558</c:v>
                </c:pt>
                <c:pt idx="10">
                  <c:v>0.74330902118502351</c:v>
                </c:pt>
                <c:pt idx="11">
                  <c:v>0.52792216689227345</c:v>
                </c:pt>
              </c:numCache>
            </c:numRef>
          </c:xVal>
          <c:yVal>
            <c:numRef>
              <c:f>'No Manufactureros Destino Inter'!mdiD</c:f>
              <c:numCache>
                <c:formatCode>0.00</c:formatCode>
                <c:ptCount val="12"/>
                <c:pt idx="0">
                  <c:v>1.0369124055486907</c:v>
                </c:pt>
                <c:pt idx="1">
                  <c:v>1.2849815119185051</c:v>
                </c:pt>
                <c:pt idx="2">
                  <c:v>1.4807254162880319</c:v>
                </c:pt>
                <c:pt idx="3">
                  <c:v>1.7679871038885888</c:v>
                </c:pt>
                <c:pt idx="4">
                  <c:v>1.0709590817664774</c:v>
                </c:pt>
                <c:pt idx="5">
                  <c:v>1.5933321492383921</c:v>
                </c:pt>
                <c:pt idx="6">
                  <c:v>1.7608288407419916</c:v>
                </c:pt>
                <c:pt idx="7">
                  <c:v>8.9682058459622915</c:v>
                </c:pt>
                <c:pt idx="8">
                  <c:v>4.2896075938813603</c:v>
                </c:pt>
                <c:pt idx="9">
                  <c:v>2.5892073073848825</c:v>
                </c:pt>
                <c:pt idx="10">
                  <c:v>1.2275457284455342</c:v>
                </c:pt>
                <c:pt idx="11">
                  <c:v>10.28570140380252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720-43B8-9B8A-12EEC616C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052096"/>
        <c:axId val="986305664"/>
      </c:scatterChart>
      <c:valAx>
        <c:axId val="986052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 directos hacia atrás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305664"/>
        <c:crosses val="autoZero"/>
        <c:crossBetween val="midCat"/>
      </c:valAx>
      <c:valAx>
        <c:axId val="98630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</a:t>
                </a:r>
                <a:r>
                  <a:rPr lang="es-EC" baseline="0"/>
                  <a:t> directos hacia adelante</a:t>
                </a:r>
                <a:endParaRPr lang="es-EC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052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SECTORES </a:t>
            </a:r>
          </a:p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MANUFACTUREROS/DESTINO FINAL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0670924460035422E-2"/>
                  <c:y val="-2.6887533590514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7A-4645-A9D8-F33684FEB6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47A-4645-A9D8-F33684FEB6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7A-4645-A9D8-F33684FEB6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7A-4645-A9D8-F33684FEB605}"/>
                </c:ext>
              </c:extLst>
            </c:dLbl>
            <c:dLbl>
              <c:idx val="4"/>
              <c:layout>
                <c:manualLayout>
                  <c:x val="-6.815760991119045E-3"/>
                  <c:y val="-2.3106971937461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7A-4645-A9D8-F33684FEB60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47A-4645-A9D8-F33684FEB60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7A-4645-A9D8-F33684FEB605}"/>
                </c:ext>
              </c:extLst>
            </c:dLbl>
            <c:dLbl>
              <c:idx val="7"/>
              <c:layout>
                <c:manualLayout>
                  <c:x val="-1.1927581734458344E-2"/>
                  <c:y val="3.07488737631810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7A-4645-A9D8-F33684FEB605}"/>
                </c:ext>
              </c:extLst>
            </c:dLbl>
            <c:dLbl>
              <c:idx val="8"/>
              <c:layout>
                <c:manualLayout>
                  <c:x val="-2.8966984212255801E-2"/>
                  <c:y val="-2.68875335905140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7A-4645-A9D8-F33684FEB60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47A-4645-A9D8-F33684FEB60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7A-4645-A9D8-F33684FEB605}"/>
                </c:ext>
              </c:extLst>
            </c:dLbl>
            <c:dLbl>
              <c:idx val="11"/>
              <c:layout>
                <c:manualLayout>
                  <c:x val="-6.8157609911189826E-3"/>
                  <c:y val="-7.7023239791539936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7A-4645-A9D8-F33684FEB605}"/>
                </c:ext>
              </c:extLst>
            </c:dLbl>
            <c:dLbl>
              <c:idx val="12"/>
              <c:layout>
                <c:manualLayout>
                  <c:x val="-1.192758173445822E-2"/>
                  <c:y val="1.91851171906307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7A-4645-A9D8-F33684FEB60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47A-4645-A9D8-F33684FEB605}"/>
                </c:ext>
              </c:extLst>
            </c:dLbl>
            <c:dLbl>
              <c:idx val="14"/>
              <c:layout>
                <c:manualLayout>
                  <c:x val="-3.4078804955594913E-3"/>
                  <c:y val="2.3106971937461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47A-4645-A9D8-F33684FEB60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47A-4645-A9D8-F33684FEB60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47A-4645-A9D8-F33684FEB605}"/>
                </c:ext>
              </c:extLst>
            </c:dLbl>
            <c:dLbl>
              <c:idx val="17"/>
              <c:layout>
                <c:manualLayout>
                  <c:x val="-5.1118207433392369E-3"/>
                  <c:y val="1.92053811360815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47A-4645-A9D8-F33684FEB605}"/>
                </c:ext>
              </c:extLst>
            </c:dLbl>
            <c:dLbl>
              <c:idx val="18"/>
              <c:layout>
                <c:manualLayout>
                  <c:x val="-1.1927581734458282E-2"/>
                  <c:y val="-3.45696860449466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47A-4645-A9D8-F33684FEB605}"/>
                </c:ext>
              </c:extLst>
            </c:dLbl>
            <c:dLbl>
              <c:idx val="19"/>
              <c:layout>
                <c:manualLayout>
                  <c:x val="-5.1118207433392994E-3"/>
                  <c:y val="-7.6821524544325864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47A-4645-A9D8-F33684FEB605}"/>
                </c:ext>
              </c:extLst>
            </c:dLbl>
            <c:dLbl>
              <c:idx val="20"/>
              <c:layout>
                <c:manualLayout>
                  <c:x val="-2.3855163468916439E-2"/>
                  <c:y val="-4.60929147265955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47A-4645-A9D8-F33684FEB605}"/>
                </c:ext>
              </c:extLst>
            </c:dLbl>
            <c:dLbl>
              <c:idx val="21"/>
              <c:layout>
                <c:manualLayout>
                  <c:x val="-2.7263043964475993E-2"/>
                  <c:y val="-4.60929147265955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947A-4645-A9D8-F33684FEB605}"/>
                </c:ext>
              </c:extLst>
            </c:dLbl>
            <c:dLbl>
              <c:idx val="22"/>
              <c:layout>
                <c:manualLayout>
                  <c:x val="-6.815760991119045E-3"/>
                  <c:y val="-7.6821524544325864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947A-4645-A9D8-F33684FEB605}"/>
                </c:ext>
              </c:extLst>
            </c:dLbl>
            <c:dLbl>
              <c:idx val="23"/>
              <c:layout>
                <c:manualLayout>
                  <c:x val="-1.874334272557714E-2"/>
                  <c:y val="-2.695813392703897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947A-4645-A9D8-F33684FEB60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947A-4645-A9D8-F33684FEB605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'Manufactureros Destino Final'!mdiT</c:f>
              <c:numCache>
                <c:formatCode>0.00</c:formatCode>
                <c:ptCount val="24"/>
                <c:pt idx="0">
                  <c:v>1.0566656058793067</c:v>
                </c:pt>
                <c:pt idx="1">
                  <c:v>1.1106661621610934</c:v>
                </c:pt>
                <c:pt idx="2">
                  <c:v>1.6857572636334575</c:v>
                </c:pt>
                <c:pt idx="3">
                  <c:v>1.8635771430849855</c:v>
                </c:pt>
                <c:pt idx="4">
                  <c:v>1.078339088009828</c:v>
                </c:pt>
                <c:pt idx="5">
                  <c:v>1.5306340571836448</c:v>
                </c:pt>
                <c:pt idx="6">
                  <c:v>1.5365132654938254</c:v>
                </c:pt>
                <c:pt idx="7">
                  <c:v>1.6997176230225111</c:v>
                </c:pt>
                <c:pt idx="8">
                  <c:v>1.3010926109131957</c:v>
                </c:pt>
                <c:pt idx="9">
                  <c:v>1.6022632145642532</c:v>
                </c:pt>
                <c:pt idx="10">
                  <c:v>2.1311980516642692</c:v>
                </c:pt>
                <c:pt idx="11">
                  <c:v>1.9864356652802588</c:v>
                </c:pt>
                <c:pt idx="12">
                  <c:v>1.4599767784231927</c:v>
                </c:pt>
                <c:pt idx="13">
                  <c:v>1.7567345654004949</c:v>
                </c:pt>
                <c:pt idx="14">
                  <c:v>1.0585684037830427</c:v>
                </c:pt>
                <c:pt idx="15">
                  <c:v>1.1611224297317613</c:v>
                </c:pt>
                <c:pt idx="16">
                  <c:v>1.1006023380088803</c:v>
                </c:pt>
                <c:pt idx="17">
                  <c:v>1.2365299403764667</c:v>
                </c:pt>
                <c:pt idx="18">
                  <c:v>1.3033318293352143</c:v>
                </c:pt>
                <c:pt idx="19">
                  <c:v>1.2627587386207544</c:v>
                </c:pt>
                <c:pt idx="20">
                  <c:v>1.5808244265684079</c:v>
                </c:pt>
                <c:pt idx="21">
                  <c:v>1.0844163651716079</c:v>
                </c:pt>
                <c:pt idx="22">
                  <c:v>1.338852931539311</c:v>
                </c:pt>
                <c:pt idx="23">
                  <c:v>1.1431134746874709</c:v>
                </c:pt>
              </c:numCache>
            </c:numRef>
          </c:xVal>
          <c:yVal>
            <c:numRef>
              <c:f>'Manufactureros Destino Final'!mdiD</c:f>
              <c:numCache>
                <c:formatCode>0.00</c:formatCode>
                <c:ptCount val="24"/>
                <c:pt idx="0">
                  <c:v>0.28988739095628163</c:v>
                </c:pt>
                <c:pt idx="1">
                  <c:v>0.77155886540169716</c:v>
                </c:pt>
                <c:pt idx="2">
                  <c:v>0.99390888947570322</c:v>
                </c:pt>
                <c:pt idx="3">
                  <c:v>0.32801655484784081</c:v>
                </c:pt>
                <c:pt idx="4">
                  <c:v>0.3109447569998452</c:v>
                </c:pt>
                <c:pt idx="5">
                  <c:v>0.24492042640592765</c:v>
                </c:pt>
                <c:pt idx="6">
                  <c:v>0.82069528399902525</c:v>
                </c:pt>
                <c:pt idx="7">
                  <c:v>0.21100642698814884</c:v>
                </c:pt>
                <c:pt idx="8">
                  <c:v>0.12237631164077294</c:v>
                </c:pt>
                <c:pt idx="9">
                  <c:v>3.3111542051772053E-2</c:v>
                </c:pt>
                <c:pt idx="10">
                  <c:v>0.43402699732805161</c:v>
                </c:pt>
                <c:pt idx="11">
                  <c:v>0.8044242298289469</c:v>
                </c:pt>
                <c:pt idx="12">
                  <c:v>0.17194833754145231</c:v>
                </c:pt>
                <c:pt idx="13">
                  <c:v>0.17440609793546141</c:v>
                </c:pt>
                <c:pt idx="14">
                  <c:v>0.14235147899290357</c:v>
                </c:pt>
                <c:pt idx="15">
                  <c:v>4.9842335801159911E-2</c:v>
                </c:pt>
                <c:pt idx="16">
                  <c:v>9.5547079292284107E-2</c:v>
                </c:pt>
                <c:pt idx="17">
                  <c:v>0.36281830860739944</c:v>
                </c:pt>
                <c:pt idx="18">
                  <c:v>0.4138949151351668</c:v>
                </c:pt>
                <c:pt idx="19">
                  <c:v>0.95493422840950648</c:v>
                </c:pt>
                <c:pt idx="20">
                  <c:v>6.4726640695056306E-2</c:v>
                </c:pt>
                <c:pt idx="21">
                  <c:v>0.13376042682605468</c:v>
                </c:pt>
                <c:pt idx="22">
                  <c:v>0.12023547745422426</c:v>
                </c:pt>
                <c:pt idx="23">
                  <c:v>0.75234957579987283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47A-4645-A9D8-F33684FEB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709440"/>
        <c:axId val="987711744"/>
      </c:scatterChart>
      <c:valAx>
        <c:axId val="98770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 directos hacia atrás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711744"/>
        <c:crosses val="autoZero"/>
        <c:crossBetween val="midCat"/>
      </c:valAx>
      <c:valAx>
        <c:axId val="9877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</a:t>
                </a:r>
                <a:r>
                  <a:rPr lang="es-EC" baseline="0"/>
                  <a:t> directos hacia adelante</a:t>
                </a:r>
                <a:endParaRPr lang="es-EC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70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SECTORES CLAVE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9D-46A9-AED0-0E674E0D01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9D-46A9-AED0-0E674E0D01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9D-46A9-AED0-0E674E0D01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9D-46A9-AED0-0E674E0D01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9D-46A9-AED0-0E674E0D016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79D-46A9-AED0-0E674E0D016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9D-46A9-AED0-0E674E0D016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9D-46A9-AED0-0E674E0D016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79D-46A9-AED0-0E674E0D0165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'Sectores Clave'!mdiT</c:f>
              <c:numCache>
                <c:formatCode>0.00</c:formatCode>
                <c:ptCount val="8"/>
                <c:pt idx="0">
                  <c:v>1.2433984901452477</c:v>
                </c:pt>
                <c:pt idx="1">
                  <c:v>1.2063581068925735</c:v>
                </c:pt>
                <c:pt idx="2">
                  <c:v>1.0237205141032193</c:v>
                </c:pt>
                <c:pt idx="3">
                  <c:v>1.1385891089009856</c:v>
                </c:pt>
                <c:pt idx="4">
                  <c:v>1.1172564298501093</c:v>
                </c:pt>
                <c:pt idx="5">
                  <c:v>1.1275473772509839</c:v>
                </c:pt>
                <c:pt idx="6">
                  <c:v>1.3227951722799953</c:v>
                </c:pt>
                <c:pt idx="7">
                  <c:v>1.3245321581760556</c:v>
                </c:pt>
              </c:numCache>
            </c:numRef>
          </c:xVal>
          <c:yVal>
            <c:numRef>
              <c:f>'Sectores Clave'!mdiD</c:f>
              <c:numCache>
                <c:formatCode>0.00</c:formatCode>
                <c:ptCount val="8"/>
                <c:pt idx="0">
                  <c:v>1.2178999454078929</c:v>
                </c:pt>
                <c:pt idx="1">
                  <c:v>1.0888468480340336</c:v>
                </c:pt>
                <c:pt idx="2">
                  <c:v>1.0546633854678431</c:v>
                </c:pt>
                <c:pt idx="3">
                  <c:v>1.0119249589620427</c:v>
                </c:pt>
                <c:pt idx="4">
                  <c:v>1.1352059485986234</c:v>
                </c:pt>
                <c:pt idx="5">
                  <c:v>1.0009839627917367</c:v>
                </c:pt>
                <c:pt idx="6">
                  <c:v>1.6211360363012657</c:v>
                </c:pt>
                <c:pt idx="7">
                  <c:v>1.189982360310299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79D-46A9-AED0-0E674E0D0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8783360"/>
        <c:axId val="989925376"/>
      </c:scatterChart>
      <c:valAx>
        <c:axId val="98878336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 directos hacia atrás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925376"/>
        <c:crosses val="autoZero"/>
        <c:crossBetween val="midCat"/>
      </c:valAx>
      <c:valAx>
        <c:axId val="98992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</a:t>
                </a:r>
                <a:r>
                  <a:rPr lang="es-EC" baseline="0"/>
                  <a:t> directos hacia adelante</a:t>
                </a:r>
                <a:endParaRPr lang="es-EC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78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SECTORES MOTOR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DA-4408-BDE2-F60469F849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6DA-4408-BDE2-F60469F8493D}"/>
                </c:ext>
              </c:extLst>
            </c:dLbl>
            <c:dLbl>
              <c:idx val="2"/>
              <c:layout>
                <c:manualLayout>
                  <c:x val="-3.4078804955595225E-3"/>
                  <c:y val="-1.92053811360814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DA-4408-BDE2-F60469F8493D}"/>
                </c:ext>
              </c:extLst>
            </c:dLbl>
            <c:dLbl>
              <c:idx val="3"/>
              <c:layout>
                <c:manualLayout>
                  <c:x val="-3.405401825349038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DA-4408-BDE2-F60469F849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DA-4408-BDE2-F60469F849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DA-4408-BDE2-F60469F849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DA-4408-BDE2-F60469F849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DA-4408-BDE2-F60469F849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DA-4408-BDE2-F60469F849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6DA-4408-BDE2-F60469F8493D}"/>
                </c:ext>
              </c:extLst>
            </c:dLbl>
            <c:dLbl>
              <c:idx val="10"/>
              <c:layout>
                <c:manualLayout>
                  <c:x val="-2.3855163468916439E-2"/>
                  <c:y val="4.22518384993792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DA-4408-BDE2-F60469F849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DA-4408-BDE2-F60469F8493D}"/>
                </c:ext>
              </c:extLst>
            </c:dLbl>
            <c:dLbl>
              <c:idx val="12"/>
              <c:layout>
                <c:manualLayout>
                  <c:x val="-3.9188210665512105E-2"/>
                  <c:y val="3.45696860449465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DA-4408-BDE2-F60469F8493D}"/>
                </c:ext>
              </c:extLst>
            </c:dLbl>
            <c:dLbl>
              <c:idx val="13"/>
              <c:layout>
                <c:manualLayout>
                  <c:x val="-1.532929047793917E-2"/>
                  <c:y val="4.630220801393675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6DA-4408-BDE2-F60469F8493D}"/>
                </c:ext>
              </c:extLst>
            </c:dLbl>
            <c:dLbl>
              <c:idx val="14"/>
              <c:layout>
                <c:manualLayout>
                  <c:x val="-2.726304396447593E-2"/>
                  <c:y val="-3.841076227216293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6DA-4408-BDE2-F60469F8493D}"/>
                </c:ext>
              </c:extLst>
            </c:dLbl>
            <c:dLbl>
              <c:idx val="15"/>
              <c:layout>
                <c:manualLayout>
                  <c:x val="-8.5135045633725169E-3"/>
                  <c:y val="7.7286548397962436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6DA-4408-BDE2-F60469F8493D}"/>
                </c:ext>
              </c:extLst>
            </c:dLbl>
            <c:dLbl>
              <c:idx val="16"/>
              <c:layout>
                <c:manualLayout>
                  <c:x val="-2.2147466502480173E-2"/>
                  <c:y val="-3.070532140280942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6DA-4408-BDE2-F60469F8493D}"/>
                </c:ext>
              </c:extLst>
            </c:dLbl>
            <c:dLbl>
              <c:idx val="17"/>
              <c:layout>
                <c:manualLayout>
                  <c:x val="-5.1081027380235101E-3"/>
                  <c:y val="-1.15929822596943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6DA-4408-BDE2-F60469F8493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6DA-4408-BDE2-F60469F8493D}"/>
                </c:ext>
              </c:extLst>
            </c:dLbl>
            <c:dLbl>
              <c:idx val="19"/>
              <c:layout>
                <c:manualLayout>
                  <c:x val="-4.2598506194493645E-2"/>
                  <c:y val="1.1523228681648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6DA-4408-BDE2-F60469F8493D}"/>
                </c:ext>
              </c:extLst>
            </c:dLbl>
            <c:dLbl>
              <c:idx val="20"/>
              <c:layout>
                <c:manualLayout>
                  <c:x val="-1.8738378490209654E-2"/>
                  <c:y val="-3.06124701900727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6DA-4408-BDE2-F60469F8493D}"/>
                </c:ext>
              </c:extLst>
            </c:dLbl>
            <c:dLbl>
              <c:idx val="21"/>
              <c:layout>
                <c:manualLayout>
                  <c:x val="-1.0217469734599933E-2"/>
                  <c:y val="1.149994026672789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6DA-4408-BDE2-F60469F8493D}"/>
                </c:ext>
              </c:extLst>
            </c:dLbl>
            <c:dLbl>
              <c:idx val="22"/>
              <c:layout>
                <c:manualLayout>
                  <c:x val="-1.0216339546985026E-2"/>
                  <c:y val="-2.3185964519388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6DA-4408-BDE2-F60469F8493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24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6DA-4408-BDE2-F60469F8493D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'Sectores Motor'!mdiT</c:f>
              <c:numCache>
                <c:formatCode>0.00</c:formatCode>
                <c:ptCount val="21"/>
                <c:pt idx="0">
                  <c:v>1.3647855597236414</c:v>
                </c:pt>
                <c:pt idx="1">
                  <c:v>1.4239577357498479</c:v>
                </c:pt>
                <c:pt idx="2">
                  <c:v>1.0255894325060448</c:v>
                </c:pt>
                <c:pt idx="3">
                  <c:v>1.1890995206714168</c:v>
                </c:pt>
                <c:pt idx="4">
                  <c:v>1.1836639539786349</c:v>
                </c:pt>
                <c:pt idx="5">
                  <c:v>1.3477627807347339</c:v>
                </c:pt>
                <c:pt idx="6">
                  <c:v>1.12822470335268</c:v>
                </c:pt>
                <c:pt idx="7">
                  <c:v>1.2261954061060452</c:v>
                </c:pt>
                <c:pt idx="8">
                  <c:v>1.3009227487349682</c:v>
                </c:pt>
                <c:pt idx="9">
                  <c:v>1.4827713746643878</c:v>
                </c:pt>
                <c:pt idx="10">
                  <c:v>1.1583598211932749</c:v>
                </c:pt>
                <c:pt idx="11">
                  <c:v>1.2702793821916865</c:v>
                </c:pt>
                <c:pt idx="12">
                  <c:v>1.0471354849440819</c:v>
                </c:pt>
                <c:pt idx="13">
                  <c:v>1.0391629814388723</c:v>
                </c:pt>
                <c:pt idx="14">
                  <c:v>1.1112636183302065</c:v>
                </c:pt>
                <c:pt idx="15">
                  <c:v>1.1119400265391213</c:v>
                </c:pt>
                <c:pt idx="16">
                  <c:v>1.267592224509611</c:v>
                </c:pt>
                <c:pt idx="17">
                  <c:v>1.0481102253565679</c:v>
                </c:pt>
                <c:pt idx="18">
                  <c:v>1.026902163056858</c:v>
                </c:pt>
                <c:pt idx="19">
                  <c:v>1.0613784562932203</c:v>
                </c:pt>
                <c:pt idx="20">
                  <c:v>1.0357942591017624</c:v>
                </c:pt>
              </c:numCache>
            </c:numRef>
          </c:xVal>
          <c:yVal>
            <c:numRef>
              <c:f>'Sectores Motor'!mdiD</c:f>
              <c:numCache>
                <c:formatCode>0.00</c:formatCode>
                <c:ptCount val="21"/>
                <c:pt idx="0">
                  <c:v>0.94940040753278676</c:v>
                </c:pt>
                <c:pt idx="1">
                  <c:v>0.74523148767372027</c:v>
                </c:pt>
                <c:pt idx="2">
                  <c:v>0.71643033951724489</c:v>
                </c:pt>
                <c:pt idx="3">
                  <c:v>0.69589756305132244</c:v>
                </c:pt>
                <c:pt idx="4">
                  <c:v>0.88820985249858464</c:v>
                </c:pt>
                <c:pt idx="5">
                  <c:v>0.68719112891534107</c:v>
                </c:pt>
                <c:pt idx="6">
                  <c:v>0.66206263798528786</c:v>
                </c:pt>
                <c:pt idx="7">
                  <c:v>0.63588078250223068</c:v>
                </c:pt>
                <c:pt idx="8">
                  <c:v>0.74674885586197859</c:v>
                </c:pt>
                <c:pt idx="9">
                  <c:v>0.90326201292846897</c:v>
                </c:pt>
                <c:pt idx="10">
                  <c:v>0.67177091726090454</c:v>
                </c:pt>
                <c:pt idx="11">
                  <c:v>0.67590912531766079</c:v>
                </c:pt>
                <c:pt idx="12">
                  <c:v>0.6412543499931469</c:v>
                </c:pt>
                <c:pt idx="13">
                  <c:v>0.65608988580919625</c:v>
                </c:pt>
                <c:pt idx="14">
                  <c:v>0.73156767652980814</c:v>
                </c:pt>
                <c:pt idx="15">
                  <c:v>0.75868600513300088</c:v>
                </c:pt>
                <c:pt idx="16">
                  <c:v>0.6475299580770516</c:v>
                </c:pt>
                <c:pt idx="17">
                  <c:v>0.67820986227932145</c:v>
                </c:pt>
                <c:pt idx="18">
                  <c:v>0.73032220196970121</c:v>
                </c:pt>
                <c:pt idx="19">
                  <c:v>0.67402652146624675</c:v>
                </c:pt>
                <c:pt idx="20">
                  <c:v>0.95403537137423711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6DA-4408-BDE2-F60469F84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146944"/>
        <c:axId val="990149248"/>
      </c:scatterChart>
      <c:valAx>
        <c:axId val="99014694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 directos hacia atrás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149248"/>
        <c:crosses val="autoZero"/>
        <c:crossBetween val="midCat"/>
      </c:valAx>
      <c:valAx>
        <c:axId val="99014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</a:t>
                </a:r>
                <a:r>
                  <a:rPr lang="es-EC" baseline="0"/>
                  <a:t> directos hacia adelante</a:t>
                </a:r>
                <a:endParaRPr lang="es-EC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146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SECTORES BASE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6F-41E4-87B2-A2B4263A43F9}"/>
                </c:ext>
              </c:extLst>
            </c:dLbl>
            <c:dLbl>
              <c:idx val="1"/>
              <c:layout>
                <c:manualLayout>
                  <c:x val="-6.8157609911189826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6F-41E4-87B2-A2B4263A43F9}"/>
                </c:ext>
              </c:extLst>
            </c:dLbl>
            <c:dLbl>
              <c:idx val="2"/>
              <c:layout>
                <c:manualLayout>
                  <c:x val="-5.1118207433392369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6F-41E4-87B2-A2B4263A43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6F-41E4-87B2-A2B4263A43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6F-41E4-87B2-A2B4263A43F9}"/>
                </c:ext>
              </c:extLst>
            </c:dLbl>
            <c:dLbl>
              <c:idx val="5"/>
              <c:layout>
                <c:manualLayout>
                  <c:x val="-6.8157609911189826E-3"/>
                  <c:y val="-7.7148377287153246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C6F-41E4-87B2-A2B4263A43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6F-41E4-87B2-A2B4263A43F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6F-41E4-87B2-A2B4263A43F9}"/>
                </c:ext>
              </c:extLst>
            </c:dLbl>
            <c:dLbl>
              <c:idx val="8"/>
              <c:layout>
                <c:manualLayout>
                  <c:x val="-2.0447282973356948E-2"/>
                  <c:y val="3.47167697792189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6F-41E4-87B2-A2B4263A43F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C6F-41E4-87B2-A2B4263A43F9}"/>
                </c:ext>
              </c:extLst>
            </c:dLbl>
            <c:dLbl>
              <c:idx val="10"/>
              <c:layout>
                <c:manualLayout>
                  <c:x val="-1.7039402477797456E-2"/>
                  <c:y val="-3.085995838239899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6F-41E4-87B2-A2B4263A43F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6F-41E4-87B2-A2B4263A43F9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'Sectores Base'!mdiT</c:f>
              <c:numCache>
                <c:formatCode>0.00</c:formatCode>
                <c:ptCount val="10"/>
                <c:pt idx="0">
                  <c:v>0.99798127766044153</c:v>
                </c:pt>
                <c:pt idx="1">
                  <c:v>0.93572880744313169</c:v>
                </c:pt>
                <c:pt idx="2">
                  <c:v>0.94994432944492357</c:v>
                </c:pt>
                <c:pt idx="3">
                  <c:v>0.78225524498938859</c:v>
                </c:pt>
                <c:pt idx="4">
                  <c:v>0.90667504030907653</c:v>
                </c:pt>
                <c:pt idx="5">
                  <c:v>0.90165027094907224</c:v>
                </c:pt>
                <c:pt idx="6">
                  <c:v>0.94184464037458526</c:v>
                </c:pt>
                <c:pt idx="7">
                  <c:v>0.89467726215058729</c:v>
                </c:pt>
                <c:pt idx="8">
                  <c:v>0.89173720990316341</c:v>
                </c:pt>
                <c:pt idx="9">
                  <c:v>0.80585787683089416</c:v>
                </c:pt>
              </c:numCache>
            </c:numRef>
          </c:xVal>
          <c:yVal>
            <c:numRef>
              <c:f>'Sectores Base'!mdiD</c:f>
              <c:numCache>
                <c:formatCode>0.00</c:formatCode>
                <c:ptCount val="10"/>
                <c:pt idx="0">
                  <c:v>1.0257032196724631</c:v>
                </c:pt>
                <c:pt idx="1">
                  <c:v>1.1870694316672801</c:v>
                </c:pt>
                <c:pt idx="2">
                  <c:v>1.4425710358672206</c:v>
                </c:pt>
                <c:pt idx="3">
                  <c:v>1.1952005840046944</c:v>
                </c:pt>
                <c:pt idx="4">
                  <c:v>1.2524546128309748</c:v>
                </c:pt>
                <c:pt idx="5">
                  <c:v>3.6795988266549822</c:v>
                </c:pt>
                <c:pt idx="6">
                  <c:v>2.7040212032611848</c:v>
                </c:pt>
                <c:pt idx="7">
                  <c:v>1.8078695297252603</c:v>
                </c:pt>
                <c:pt idx="8">
                  <c:v>1.1672925538360175</c:v>
                </c:pt>
                <c:pt idx="9">
                  <c:v>4.7309967738963827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C6F-41E4-87B2-A2B4263A4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272128"/>
        <c:axId val="990276608"/>
      </c:scatterChart>
      <c:valAx>
        <c:axId val="99027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 directos hacia atrás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276608"/>
        <c:crosses val="autoZero"/>
        <c:crossBetween val="midCat"/>
      </c:valAx>
      <c:valAx>
        <c:axId val="99027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</a:t>
                </a:r>
                <a:r>
                  <a:rPr lang="es-EC" baseline="0"/>
                  <a:t> directos hacia adelante</a:t>
                </a:r>
                <a:endParaRPr lang="es-EC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272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60000"/>
                    <a:lumOff val="40000"/>
                  </a:schemeClr>
                </a:solidFill>
              </a:rPr>
              <a:t>SECTORES ISLA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BC-4776-A89E-EFB7564ABBE4}"/>
                </c:ext>
              </c:extLst>
            </c:dLbl>
            <c:dLbl>
              <c:idx val="1"/>
              <c:layout>
                <c:manualLayout>
                  <c:x val="-6.8157609911189826E-3"/>
                  <c:y val="2.310986618416986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BC-4776-A89E-EFB7564ABBE4}"/>
                </c:ext>
              </c:extLst>
            </c:dLbl>
            <c:dLbl>
              <c:idx val="2"/>
              <c:layout>
                <c:manualLayout>
                  <c:x val="-6.8157609911189826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BC-4776-A89E-EFB7564ABBE4}"/>
                </c:ext>
              </c:extLst>
            </c:dLbl>
            <c:dLbl>
              <c:idx val="3"/>
              <c:layout>
                <c:manualLayout>
                  <c:x val="-6.8157609911189826E-3"/>
                  <c:y val="-1.155493309208493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BC-4776-A89E-EFB7564ABBE4}"/>
                </c:ext>
              </c:extLst>
            </c:dLbl>
            <c:dLbl>
              <c:idx val="4"/>
              <c:layout>
                <c:manualLayout>
                  <c:x val="-4.0894565946713896E-2"/>
                  <c:y val="-1.14385435364819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5BC-4776-A89E-EFB7564ABBE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5BC-4776-A89E-EFB7564ABBE4}"/>
                </c:ext>
              </c:extLst>
            </c:dLbl>
            <c:dLbl>
              <c:idx val="6"/>
              <c:layout>
                <c:manualLayout>
                  <c:x val="-8.5197012388987282E-3"/>
                  <c:y val="-1.155493309208493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5BC-4776-A89E-EFB7564ABBE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BC-4776-A89E-EFB7564ABBE4}"/>
                </c:ext>
              </c:extLst>
            </c:dLbl>
            <c:dLbl>
              <c:idx val="8"/>
              <c:layout>
                <c:manualLayout>
                  <c:x val="-6.8157609911189826E-3"/>
                  <c:y val="1.535371926571923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5BC-4776-A89E-EFB7564ABBE4}"/>
                </c:ext>
              </c:extLst>
            </c:dLbl>
            <c:dLbl>
              <c:idx val="9"/>
              <c:layout>
                <c:manualLayout>
                  <c:x val="-8.5197012388987282E-3"/>
                  <c:y val="3.45485147586548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5BC-4776-A89E-EFB7564ABBE4}"/>
                </c:ext>
              </c:extLst>
            </c:dLbl>
            <c:dLbl>
              <c:idx val="10"/>
              <c:layout>
                <c:manualLayout>
                  <c:x val="-1.7039402477797581E-2"/>
                  <c:y val="-3.45696860449466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5BC-4776-A89E-EFB7564ABBE4}"/>
                </c:ext>
              </c:extLst>
            </c:dLbl>
            <c:dLbl>
              <c:idx val="11"/>
              <c:layout>
                <c:manualLayout>
                  <c:x val="-4.0894565946713896E-2"/>
                  <c:y val="-1.92053811360814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5BC-4776-A89E-EFB7564ABBE4}"/>
                </c:ext>
              </c:extLst>
            </c:dLbl>
            <c:dLbl>
              <c:idx val="12"/>
              <c:layout>
                <c:manualLayout>
                  <c:x val="-3.0670924460035422E-2"/>
                  <c:y val="4.9870477094936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5BC-4776-A89E-EFB7564ABBE4}"/>
                </c:ext>
              </c:extLst>
            </c:dLbl>
            <c:dLbl>
              <c:idx val="13"/>
              <c:layout>
                <c:manualLayout>
                  <c:x val="-8.5197012388988531E-3"/>
                  <c:y val="-1.92053811360815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5BC-4776-A89E-EFB7564ABBE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5BC-4776-A89E-EFB7564ABBE4}"/>
                </c:ext>
              </c:extLst>
            </c:dLbl>
            <c:dLbl>
              <c:idx val="15"/>
              <c:layout>
                <c:manualLayout>
                  <c:x val="-4.7710326937832878E-2"/>
                  <c:y val="7.597467309265613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5BC-4776-A89E-EFB7564ABBE4}"/>
                </c:ext>
              </c:extLst>
            </c:dLbl>
            <c:dLbl>
              <c:idx val="16"/>
              <c:layout>
                <c:manualLayout>
                  <c:x val="-1.1900478268040001E-2"/>
                  <c:y val="-3.10922150418383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5BC-4776-A89E-EFB7564ABBE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5BC-4776-A89E-EFB7564ABBE4}"/>
                </c:ext>
              </c:extLst>
            </c:dLbl>
            <c:dLbl>
              <c:idx val="18"/>
              <c:layout>
                <c:manualLayout>
                  <c:x val="-4.089456594671402E-2"/>
                  <c:y val="-3.067568160200099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5BC-4776-A89E-EFB7564ABBE4}"/>
                </c:ext>
              </c:extLst>
            </c:dLbl>
            <c:dLbl>
              <c:idx val="19"/>
              <c:layout>
                <c:manualLayout>
                  <c:x val="-2.3855163468916439E-2"/>
                  <c:y val="4.23365236445462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5BC-4776-A89E-EFB7564ABBE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5BC-4776-A89E-EFB7564ABBE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5BC-4776-A89E-EFB7564ABBE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5BC-4776-A89E-EFB7564ABBE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24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5BC-4776-A89E-EFB7564ABBE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5BC-4776-A89E-EFB7564ABBE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26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1DB-4990-9F7A-2B69A9BC3A3E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'Sectores Isla'!mdiT</c:f>
              <c:numCache>
                <c:formatCode>0.00</c:formatCode>
                <c:ptCount val="26"/>
                <c:pt idx="0">
                  <c:v>0.73781403085065722</c:v>
                </c:pt>
                <c:pt idx="1">
                  <c:v>0.91884261606305073</c:v>
                </c:pt>
                <c:pt idx="2">
                  <c:v>0.98970907241982498</c:v>
                </c:pt>
                <c:pt idx="3">
                  <c:v>0.94537337744559757</c:v>
                </c:pt>
                <c:pt idx="4">
                  <c:v>0.89435849548912272</c:v>
                </c:pt>
                <c:pt idx="5">
                  <c:v>0.88848688445778301</c:v>
                </c:pt>
                <c:pt idx="6">
                  <c:v>0.94995281077241267</c:v>
                </c:pt>
                <c:pt idx="7">
                  <c:v>0.99293126749922511</c:v>
                </c:pt>
                <c:pt idx="8">
                  <c:v>0.96541410597708144</c:v>
                </c:pt>
                <c:pt idx="9">
                  <c:v>0.94123544902402556</c:v>
                </c:pt>
                <c:pt idx="10">
                  <c:v>0.86606336220177282</c:v>
                </c:pt>
                <c:pt idx="11">
                  <c:v>0.84678521424307063</c:v>
                </c:pt>
                <c:pt idx="12">
                  <c:v>0.8523520934910972</c:v>
                </c:pt>
                <c:pt idx="13">
                  <c:v>0.9283852873011833</c:v>
                </c:pt>
                <c:pt idx="14">
                  <c:v>0.98663815668668609</c:v>
                </c:pt>
                <c:pt idx="15">
                  <c:v>0.84181187561681425</c:v>
                </c:pt>
                <c:pt idx="16">
                  <c:v>0.86056651030407949</c:v>
                </c:pt>
                <c:pt idx="17">
                  <c:v>0.95554505633329379</c:v>
                </c:pt>
                <c:pt idx="18">
                  <c:v>0.71249256556666751</c:v>
                </c:pt>
                <c:pt idx="19">
                  <c:v>0.77829016876554058</c:v>
                </c:pt>
                <c:pt idx="20">
                  <c:v>0.74833774406090403</c:v>
                </c:pt>
                <c:pt idx="21">
                  <c:v>0.74942249685307427</c:v>
                </c:pt>
                <c:pt idx="22">
                  <c:v>0.7817689517505112</c:v>
                </c:pt>
                <c:pt idx="23">
                  <c:v>0.85027457194185063</c:v>
                </c:pt>
                <c:pt idx="24">
                  <c:v>0.95281976692180714</c:v>
                </c:pt>
                <c:pt idx="25">
                  <c:v>0.62656157948979685</c:v>
                </c:pt>
              </c:numCache>
            </c:numRef>
          </c:xVal>
          <c:yVal>
            <c:numRef>
              <c:f>'Sectores Isla'!mdiD</c:f>
              <c:numCache>
                <c:formatCode>0.00</c:formatCode>
                <c:ptCount val="26"/>
                <c:pt idx="0">
                  <c:v>0.96923776486830782</c:v>
                </c:pt>
                <c:pt idx="1">
                  <c:v>0.91062424570630651</c:v>
                </c:pt>
                <c:pt idx="2">
                  <c:v>0.70763644788565905</c:v>
                </c:pt>
                <c:pt idx="3">
                  <c:v>0.80639064183395981</c:v>
                </c:pt>
                <c:pt idx="4">
                  <c:v>0.84056621272456244</c:v>
                </c:pt>
                <c:pt idx="5">
                  <c:v>0.69402959247284846</c:v>
                </c:pt>
                <c:pt idx="6">
                  <c:v>0.95804583609899308</c:v>
                </c:pt>
                <c:pt idx="7">
                  <c:v>0.79322044467343111</c:v>
                </c:pt>
                <c:pt idx="8">
                  <c:v>0.66758683493682824</c:v>
                </c:pt>
                <c:pt idx="9">
                  <c:v>0.62656157948979641</c:v>
                </c:pt>
                <c:pt idx="10">
                  <c:v>0.87010243458847902</c:v>
                </c:pt>
                <c:pt idx="11">
                  <c:v>0.96466488923847538</c:v>
                </c:pt>
                <c:pt idx="12">
                  <c:v>0.65177209641341882</c:v>
                </c:pt>
                <c:pt idx="13">
                  <c:v>0.67666461593894967</c:v>
                </c:pt>
                <c:pt idx="14">
                  <c:v>0.76101387242977736</c:v>
                </c:pt>
                <c:pt idx="15">
                  <c:v>0.73244592837281075</c:v>
                </c:pt>
                <c:pt idx="16">
                  <c:v>0.79987611379746326</c:v>
                </c:pt>
                <c:pt idx="17">
                  <c:v>0.86214139775717014</c:v>
                </c:pt>
                <c:pt idx="18">
                  <c:v>0.81979558512123651</c:v>
                </c:pt>
                <c:pt idx="19">
                  <c:v>0.65684133786795318</c:v>
                </c:pt>
                <c:pt idx="20">
                  <c:v>0.63602423204204284</c:v>
                </c:pt>
                <c:pt idx="21">
                  <c:v>0.62656157948979641</c:v>
                </c:pt>
                <c:pt idx="22">
                  <c:v>0.63206876643964671</c:v>
                </c:pt>
                <c:pt idx="23">
                  <c:v>0.62656157948979641</c:v>
                </c:pt>
                <c:pt idx="24">
                  <c:v>0.84701776091690495</c:v>
                </c:pt>
                <c:pt idx="25">
                  <c:v>0.62656157948979641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5BC-4776-A89E-EFB7564AB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454144"/>
        <c:axId val="990456064"/>
      </c:scatterChart>
      <c:valAx>
        <c:axId val="99045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 directos hacia atrás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456064"/>
        <c:crosses val="autoZero"/>
        <c:crossBetween val="midCat"/>
      </c:valAx>
      <c:valAx>
        <c:axId val="99045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Encadenamientos</a:t>
                </a:r>
                <a:r>
                  <a:rPr lang="es-EC" baseline="0"/>
                  <a:t> directos hacia adelante</a:t>
                </a:r>
                <a:endParaRPr lang="es-EC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454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'Datos Simulación Dinámica'!$C$9:$C$20</c:f>
              <c:strCache>
                <c:ptCount val="12"/>
                <c:pt idx="0">
                  <c:v>Cultivo de banano, café y cacao</c:v>
                </c:pt>
                <c:pt idx="1">
                  <c:v>Cultivo de cereales</c:v>
                </c:pt>
                <c:pt idx="2">
                  <c:v>Cultivo de flores</c:v>
                </c:pt>
                <c:pt idx="3">
                  <c:v>Cultivo de tubérculos, vegetales, melones y frutas</c:v>
                </c:pt>
                <c:pt idx="4">
                  <c:v>Cultivo oleaginosas e industriales</c:v>
                </c:pt>
                <c:pt idx="5">
                  <c:v>Actividades de apoyo a los cultivos</c:v>
                </c:pt>
                <c:pt idx="6">
                  <c:v>Cría de ganado, otros animales; productos animales; y actividades de apoyo</c:v>
                </c:pt>
                <c:pt idx="7">
                  <c:v>Silvicultura, extracción de madera y actividades relacionadas</c:v>
                </c:pt>
                <c:pt idx="8">
                  <c:v>Acuicultura y pesca de camarón</c:v>
                </c:pt>
                <c:pt idx="9">
                  <c:v>Pesca (excepto camarón)</c:v>
                </c:pt>
                <c:pt idx="10">
                  <c:v>Acuicultura (excepto camarón)</c:v>
                </c:pt>
                <c:pt idx="11">
                  <c:v>Extracción de petróleo crudo y gas natural</c:v>
                </c:pt>
              </c:strCache>
            </c:strRef>
          </c:cat>
          <c:val>
            <c:numRef>
              <c:f>'Datos Simulación Dinámica'!$Z$9:$Z$20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14-4D8B-8B40-CACD801F25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91039872"/>
        <c:axId val="991041792"/>
      </c:barChart>
      <c:catAx>
        <c:axId val="991039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RAMAS</a:t>
                </a:r>
                <a:r>
                  <a:rPr lang="es-EC" baseline="0"/>
                  <a:t> DE ACTIVIDAD</a:t>
                </a:r>
                <a:endParaRPr lang="es-EC"/>
              </a:p>
            </c:rich>
          </c:tx>
          <c:layout>
            <c:manualLayout>
              <c:xMode val="edge"/>
              <c:yMode val="edge"/>
              <c:x val="0.39514872351087815"/>
              <c:y val="0.90645815106445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crossAx val="991041792"/>
        <c:crosses val="autoZero"/>
        <c:auto val="1"/>
        <c:lblAlgn val="ctr"/>
        <c:lblOffset val="100"/>
        <c:noMultiLvlLbl val="0"/>
      </c:catAx>
      <c:valAx>
        <c:axId val="99104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C"/>
                  <a:t>MILES</a:t>
                </a:r>
                <a:r>
                  <a:rPr lang="es-EC" baseline="0"/>
                  <a:t> DE DÓLARES</a:t>
                </a:r>
              </a:p>
            </c:rich>
          </c:tx>
          <c:layout>
            <c:manualLayout>
              <c:xMode val="edge"/>
              <c:yMode val="edge"/>
              <c:x val="1.0897695523535591E-2"/>
              <c:y val="1.8587416156313801E-2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9910398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'Datos Simulación Dinámica'!$C$9:$C$20</c:f>
              <c:strCache>
                <c:ptCount val="12"/>
                <c:pt idx="0">
                  <c:v>Cultivo de banano, café y cacao</c:v>
                </c:pt>
                <c:pt idx="1">
                  <c:v>Cultivo de cereales</c:v>
                </c:pt>
                <c:pt idx="2">
                  <c:v>Cultivo de flores</c:v>
                </c:pt>
                <c:pt idx="3">
                  <c:v>Cultivo de tubérculos, vegetales, melones y frutas</c:v>
                </c:pt>
                <c:pt idx="4">
                  <c:v>Cultivo oleaginosas e industriales</c:v>
                </c:pt>
                <c:pt idx="5">
                  <c:v>Actividades de apoyo a los cultivos</c:v>
                </c:pt>
                <c:pt idx="6">
                  <c:v>Cría de ganado, otros animales; productos animales; y actividades de apoyo</c:v>
                </c:pt>
                <c:pt idx="7">
                  <c:v>Silvicultura, extracción de madera y actividades relacionadas</c:v>
                </c:pt>
                <c:pt idx="8">
                  <c:v>Acuicultura y pesca de camarón</c:v>
                </c:pt>
                <c:pt idx="9">
                  <c:v>Pesca (excepto camarón)</c:v>
                </c:pt>
                <c:pt idx="10">
                  <c:v>Acuicultura (excepto camarón)</c:v>
                </c:pt>
                <c:pt idx="11">
                  <c:v>Extracción de petróleo crudo y gas natural</c:v>
                </c:pt>
              </c:strCache>
            </c:strRef>
          </c:cat>
          <c:val>
            <c:numRef>
              <c:f>'Datos Simulación Dinámica'!$AO$9:$AO$20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A3-4306-97AE-7825340BE60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91100928"/>
        <c:axId val="991102848"/>
      </c:barChart>
      <c:catAx>
        <c:axId val="991100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RAMAS DE ACTIVIDAD</a:t>
                </a:r>
              </a:p>
            </c:rich>
          </c:tx>
          <c:layout>
            <c:manualLayout>
              <c:xMode val="edge"/>
              <c:yMode val="edge"/>
              <c:x val="0.42951497601499727"/>
              <c:y val="0.90165780638451776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crossAx val="991102848"/>
        <c:crosses val="autoZero"/>
        <c:auto val="1"/>
        <c:lblAlgn val="ctr"/>
        <c:lblOffset val="100"/>
        <c:noMultiLvlLbl val="0"/>
      </c:catAx>
      <c:valAx>
        <c:axId val="99110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C"/>
                  <a:t>EMPLEO</a:t>
                </a:r>
              </a:p>
            </c:rich>
          </c:tx>
          <c:layout>
            <c:manualLayout>
              <c:xMode val="edge"/>
              <c:yMode val="edge"/>
              <c:x val="1.8672581813494623E-2"/>
              <c:y val="0.12652723925098908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9911009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0D35A058-B2DE-4D6B-8F50-76C64DF85E0E}" type="doc">
      <dgm:prSet loTypeId="urn:microsoft.com/office/officeart/2009/3/layout/HorizontalOrganizationChart" loCatId="hierarchy" qsTypeId="urn:microsoft.com/office/officeart/2005/8/quickstyle/simple3" qsCatId="simple" csTypeId="urn:microsoft.com/office/officeart/2005/8/colors/accent1_2" csCatId="accent1" phldr="1"/>
      <dgm:spPr/>
      <dgm:t>
        <a:bodyPr/>
        <a:lstStyle/>
        <a:p>
          <a:endParaRPr lang="es-EC"/>
        </a:p>
      </dgm:t>
    </dgm:pt>
    <dgm:pt modelId="{9E0C72F1-A080-406B-80A2-AC5F824E892A}">
      <dgm:prSet phldrT="[Texto]" custT="1"/>
      <dgm:spPr>
        <a:solidFill>
          <a:schemeClr val="accent3">
            <a:lumMod val="20000"/>
            <a:lumOff val="80000"/>
            <a:alpha val="34000"/>
          </a:schemeClr>
        </a:solidFill>
        <a:effectLst>
          <a:glow rad="63500">
            <a:schemeClr val="accent4">
              <a:satMod val="175000"/>
              <a:alpha val="40000"/>
            </a:schemeClr>
          </a:glow>
          <a:reflection blurRad="25400" stA="52000" endA="300" endPos="35000" dir="5400000" sy="-100000" algn="bl" rotWithShape="0"/>
        </a:effectLst>
        <a:scene3d>
          <a:camera prst="perspectiveAbove"/>
          <a:lightRig rig="flat" dir="t"/>
        </a:scene3d>
        <a:sp3d prstMaterial="dkEdge">
          <a:bevelT w="8200" h="38100"/>
        </a:sp3d>
      </dgm:spPr>
      <dgm:t>
        <a:bodyPr tIns="0" bIns="0" anchor="t"/>
        <a:lstStyle/>
        <a:p>
          <a:pPr algn="ctr"/>
          <a:endParaRPr lang="es-EC" sz="1200" b="1"/>
        </a:p>
        <a:p>
          <a:pPr algn="ctr"/>
          <a:r>
            <a:rPr lang="es-EC" sz="1200" b="1"/>
            <a:t>MATRIZ INSUMO PRODUCTO </a:t>
          </a:r>
        </a:p>
        <a:p>
          <a:pPr algn="ctr"/>
          <a:r>
            <a:rPr lang="es-EC" sz="1200" b="1"/>
            <a:t>(Industria por Industria)</a:t>
          </a:r>
        </a:p>
      </dgm:t>
    </dgm:pt>
    <dgm:pt modelId="{55DEA350-74DA-4CFF-BEA0-0231B8928762}" type="parTrans" cxnId="{06400C87-3C30-41CF-B309-28C37DB41C2B}">
      <dgm:prSet/>
      <dgm:spPr/>
      <dgm:t>
        <a:bodyPr/>
        <a:lstStyle/>
        <a:p>
          <a:endParaRPr lang="es-EC" sz="1100"/>
        </a:p>
      </dgm:t>
    </dgm:pt>
    <dgm:pt modelId="{3053BC04-75A4-43BC-A543-FB42F90B487F}" type="sibTrans" cxnId="{06400C87-3C30-41CF-B309-28C37DB41C2B}">
      <dgm:prSet/>
      <dgm:spPr/>
      <dgm:t>
        <a:bodyPr/>
        <a:lstStyle/>
        <a:p>
          <a:endParaRPr lang="es-EC" sz="1100"/>
        </a:p>
      </dgm:t>
    </dgm:pt>
    <dgm:pt modelId="{13A002DF-0741-4647-87C0-85B33878F93C}">
      <dgm:prSet phldrT="[Texto]" custT="1"/>
      <dgm:spPr>
        <a:solidFill>
          <a:srgbClr val="3288A0"/>
        </a:solidFill>
        <a:effectLst>
          <a:glow rad="63500">
            <a:schemeClr val="accent5">
              <a:lumMod val="20000"/>
              <a:lumOff val="80000"/>
              <a:alpha val="40000"/>
            </a:schemeClr>
          </a:glow>
          <a:reflection blurRad="6350" stA="50000" endA="300" endPos="38500" dist="50800" dir="5400000" sy="-100000" algn="bl" rotWithShape="0"/>
        </a:effectLst>
        <a:scene3d>
          <a:camera prst="perspectiveBelow"/>
          <a:lightRig rig="flat" dir="t"/>
        </a:scene3d>
        <a:sp3d prstMaterial="dkEdge">
          <a:bevelT w="8200" h="38100"/>
        </a:sp3d>
      </dgm:spPr>
      <dgm:t>
        <a:bodyPr/>
        <a:lstStyle/>
        <a:p>
          <a:pPr algn="ctr"/>
          <a:r>
            <a:rPr lang="es-MX" sz="1100" b="1">
              <a:solidFill>
                <a:srgbClr val="EBF6F9"/>
              </a:solidFill>
            </a:rPr>
            <a:t>Estructura</a:t>
          </a:r>
          <a:r>
            <a:rPr lang="es-MX" sz="1100"/>
            <a:t> </a:t>
          </a:r>
          <a:r>
            <a:rPr lang="es-MX" sz="1100" b="1">
              <a:solidFill>
                <a:srgbClr val="EBF6F9"/>
              </a:solidFill>
            </a:rPr>
            <a:t>de</a:t>
          </a:r>
          <a:r>
            <a:rPr lang="es-MX" sz="1100"/>
            <a:t> </a:t>
          </a:r>
          <a:r>
            <a:rPr lang="es-MX" sz="1100" b="1">
              <a:solidFill>
                <a:srgbClr val="EBF6F9"/>
              </a:solidFill>
            </a:rPr>
            <a:t>ventas</a:t>
          </a:r>
          <a:r>
            <a:rPr lang="es-MX" sz="1100"/>
            <a:t> </a:t>
          </a:r>
          <a:r>
            <a:rPr lang="es-MX" sz="1100" b="1">
              <a:solidFill>
                <a:srgbClr val="EBF6F9"/>
              </a:solidFill>
            </a:rPr>
            <a:t>de</a:t>
          </a:r>
          <a:r>
            <a:rPr lang="es-MX" sz="1100"/>
            <a:t> </a:t>
          </a:r>
          <a:r>
            <a:rPr lang="es-MX" sz="1100" b="1">
              <a:solidFill>
                <a:srgbClr val="EBF6F9"/>
              </a:solidFill>
            </a:rPr>
            <a:t>producto</a:t>
          </a:r>
          <a:endParaRPr lang="es-EC" sz="1100" b="1">
            <a:solidFill>
              <a:srgbClr val="EBF6F9"/>
            </a:solidFill>
          </a:endParaRPr>
        </a:p>
      </dgm:t>
    </dgm:pt>
    <dgm:pt modelId="{2CA9E83F-D310-4E42-84FC-AB0590F4A875}" type="parTrans" cxnId="{8BE05413-302B-49EE-B48C-7C83952C90C2}">
      <dgm:prSet/>
      <dgm:spPr>
        <a:ln>
          <a:solidFill>
            <a:schemeClr val="tx2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8823756F-C6E0-4104-AE14-1E097F10C04B}" type="sibTrans" cxnId="{8BE05413-302B-49EE-B48C-7C83952C90C2}">
      <dgm:prSet/>
      <dgm:spPr/>
      <dgm:t>
        <a:bodyPr/>
        <a:lstStyle/>
        <a:p>
          <a:endParaRPr lang="es-EC" sz="1100"/>
        </a:p>
      </dgm:t>
    </dgm:pt>
    <dgm:pt modelId="{B2B70F26-C83F-465F-839C-3CFD4C9853F2}">
      <dgm:prSet phldrT="[Texto]" custT="1"/>
      <dgm:spPr>
        <a:solidFill>
          <a:srgbClr val="C8E6EE"/>
        </a:solidFill>
        <a:effectLst>
          <a:glow rad="63500">
            <a:schemeClr val="accent3">
              <a:lumMod val="20000"/>
              <a:lumOff val="80000"/>
              <a:alpha val="40000"/>
            </a:schemeClr>
          </a:glow>
        </a:effectLst>
      </dgm:spPr>
      <dgm:t>
        <a:bodyPr/>
        <a:lstStyle/>
        <a:p>
          <a:pPr algn="ctr"/>
          <a:r>
            <a:rPr lang="es-MX" sz="1100" b="1">
              <a:solidFill>
                <a:schemeClr val="accent5">
                  <a:lumMod val="75000"/>
                </a:schemeClr>
              </a:solidFill>
            </a:rPr>
            <a:t>Tablas de utilización</a:t>
          </a:r>
          <a:endParaRPr lang="es-EC" sz="1100" b="1">
            <a:solidFill>
              <a:schemeClr val="accent5">
                <a:lumMod val="75000"/>
              </a:schemeClr>
            </a:solidFill>
          </a:endParaRPr>
        </a:p>
      </dgm:t>
    </dgm:pt>
    <dgm:pt modelId="{27548560-205E-4D16-9C0D-EC82568FA3DA}" type="parTrans" cxnId="{6E7BD383-72B7-4073-A763-3DD451B90BED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C9290286-FE56-49F8-9659-E99C7691DB60}" type="sibTrans" cxnId="{6E7BD383-72B7-4073-A763-3DD451B90BED}">
      <dgm:prSet/>
      <dgm:spPr/>
      <dgm:t>
        <a:bodyPr/>
        <a:lstStyle/>
        <a:p>
          <a:endParaRPr lang="es-EC" sz="1100"/>
        </a:p>
      </dgm:t>
    </dgm:pt>
    <dgm:pt modelId="{C6BD6A3E-D856-42C6-B895-1B41B0DC32FB}">
      <dgm:prSet phldrT="[Texto]" custT="1"/>
      <dgm:spPr>
        <a:solidFill>
          <a:schemeClr val="accent5">
            <a:lumMod val="60000"/>
            <a:lumOff val="40000"/>
          </a:schemeClr>
        </a:solidFill>
        <a:ln>
          <a:noFill/>
        </a:ln>
        <a:effectLst>
          <a:glow rad="63500">
            <a:schemeClr val="accent3">
              <a:lumMod val="20000"/>
              <a:lumOff val="80000"/>
              <a:alpha val="40000"/>
            </a:schemeClr>
          </a:glow>
        </a:effectLst>
      </dgm:spPr>
      <dgm:t>
        <a:bodyPr/>
        <a:lstStyle/>
        <a:p>
          <a:pPr algn="ctr"/>
          <a:r>
            <a:rPr lang="es-MX" sz="1100" b="1">
              <a:solidFill>
                <a:schemeClr val="bg1"/>
              </a:solidFill>
            </a:rPr>
            <a:t>Matriz Insumo Producto</a:t>
          </a:r>
          <a:endParaRPr lang="es-EC" sz="1100" b="1">
            <a:solidFill>
              <a:schemeClr val="bg1"/>
            </a:solidFill>
          </a:endParaRPr>
        </a:p>
      </dgm:t>
    </dgm:pt>
    <dgm:pt modelId="{D156583E-0244-443B-9C53-ACF5CEC022CA}" type="parTrans" cxnId="{2387B42D-5005-4913-BC72-7747F2E7811C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56BF3E08-C05A-49E4-B35F-FCACCE9C48A9}" type="sibTrans" cxnId="{2387B42D-5005-4913-BC72-7747F2E7811C}">
      <dgm:prSet/>
      <dgm:spPr/>
      <dgm:t>
        <a:bodyPr/>
        <a:lstStyle/>
        <a:p>
          <a:endParaRPr lang="es-EC" sz="1100"/>
        </a:p>
      </dgm:t>
    </dgm:pt>
    <dgm:pt modelId="{EA0D38B2-55F6-4416-BDBF-033BACBE386D}">
      <dgm:prSet phldrT="[Texto]" custT="1">
        <dgm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dgm:style>
      </dgm:prSet>
      <dgm:spPr>
        <a:solidFill>
          <a:srgbClr val="E4E4E4"/>
        </a:solidFill>
        <a:ln>
          <a:noFill/>
        </a:ln>
        <a:effectLst>
          <a:glow rad="63500">
            <a:schemeClr val="bg1">
              <a:lumMod val="95000"/>
              <a:alpha val="40000"/>
            </a:schemeClr>
          </a:glow>
          <a:reflection blurRad="6350" stA="52000" endA="300" endPos="35000" dir="5400000" sy="-100000" algn="bl" rotWithShape="0"/>
        </a:effectLst>
      </dgm:spPr>
      <dgm:t>
        <a:bodyPr/>
        <a:lstStyle/>
        <a:p>
          <a:pPr algn="ctr"/>
          <a:r>
            <a:rPr lang="es-EC" sz="1100" b="1">
              <a:solidFill>
                <a:schemeClr val="bg1">
                  <a:lumMod val="50000"/>
                </a:schemeClr>
              </a:solidFill>
            </a:rPr>
            <a:t>ENCADENAMIENTOS</a:t>
          </a:r>
        </a:p>
      </dgm:t>
    </dgm:pt>
    <dgm:pt modelId="{50F1520B-3F88-4990-A7C2-8DA33C235CA2}" type="parTrans" cxnId="{5F350FBC-5EA3-439D-B4CA-6B1705E01ECF}">
      <dgm:prSet/>
      <dgm:spPr>
        <a:ln>
          <a:solidFill>
            <a:schemeClr val="tx2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241703EC-E263-4F78-A62A-032202948B87}" type="sibTrans" cxnId="{5F350FBC-5EA3-439D-B4CA-6B1705E01ECF}">
      <dgm:prSet/>
      <dgm:spPr/>
      <dgm:t>
        <a:bodyPr/>
        <a:lstStyle/>
        <a:p>
          <a:endParaRPr lang="es-EC" sz="1100"/>
        </a:p>
      </dgm:t>
    </dgm:pt>
    <dgm:pt modelId="{02224F50-2220-4E52-A44E-A6ED771BF8B4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chemeClr val="tx2">
            <a:lumMod val="40000"/>
            <a:lumOff val="6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reflection blurRad="6350" stA="52000" endA="300" endPos="35000" dir="5400000" sy="-100000" algn="bl" rotWithShape="0"/>
        </a:effectLst>
      </dgm:spPr>
      <dgm:t>
        <a:bodyPr/>
        <a:lstStyle/>
        <a:p>
          <a:pPr algn="ctr"/>
          <a:r>
            <a:rPr lang="es-EC" sz="1100" b="1">
              <a:solidFill>
                <a:schemeClr val="bg1"/>
              </a:solidFill>
            </a:rPr>
            <a:t>CLASIFICACIÓN DE LOS SECTORES</a:t>
          </a:r>
        </a:p>
      </dgm:t>
    </dgm:pt>
    <dgm:pt modelId="{B3F6D9FA-6BDC-43B0-8E1E-B063E6AC2A00}" type="parTrans" cxnId="{51C1E222-ACAC-4848-A819-3F8123E74B42}">
      <dgm:prSet/>
      <dgm:spPr>
        <a:ln>
          <a:solidFill>
            <a:schemeClr val="tx2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37C443B4-5C5F-49A7-BF80-4407A1AC01E7}" type="sibTrans" cxnId="{51C1E222-ACAC-4848-A819-3F8123E74B42}">
      <dgm:prSet/>
      <dgm:spPr/>
      <dgm:t>
        <a:bodyPr/>
        <a:lstStyle/>
        <a:p>
          <a:endParaRPr lang="es-EC" sz="1100"/>
        </a:p>
      </dgm:t>
    </dgm:pt>
    <dgm:pt modelId="{37C9A17B-9F47-4801-A0EA-F73A8A6321A2}">
      <dgm:prSet phldrT="[Texto]" custT="1">
        <dgm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dgm:style>
      </dgm:prSet>
      <dgm:spPr>
        <a:solidFill>
          <a:srgbClr val="F5F8FD"/>
        </a:solidFill>
      </dgm:spPr>
      <dgm:t>
        <a:bodyPr/>
        <a:lstStyle/>
        <a:p>
          <a:pPr algn="ctr"/>
          <a:r>
            <a:rPr lang="es-MX" sz="1100">
              <a:solidFill>
                <a:schemeClr val="accent5">
                  <a:lumMod val="75000"/>
                </a:schemeClr>
              </a:solidFill>
            </a:rPr>
            <a:t>Tabla de Utilización Nacional a Precios Básicos </a:t>
          </a:r>
          <a:endParaRPr lang="es-EC" sz="1100">
            <a:solidFill>
              <a:schemeClr val="accent5">
                <a:lumMod val="75000"/>
              </a:schemeClr>
            </a:solidFill>
          </a:endParaRP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BAA23E04-0182-4456-BED1-35305914942B}" type="parTrans" cxnId="{FEC29AA3-F9C6-49D7-9AE6-FD5F8AFCCA95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A56CAAB1-D0FF-4E49-91C9-8E87781278B2}" type="sibTrans" cxnId="{FEC29AA3-F9C6-49D7-9AE6-FD5F8AFCCA95}">
      <dgm:prSet/>
      <dgm:spPr/>
      <dgm:t>
        <a:bodyPr/>
        <a:lstStyle/>
        <a:p>
          <a:endParaRPr lang="es-EC" sz="1100"/>
        </a:p>
      </dgm:t>
    </dgm:pt>
    <dgm:pt modelId="{B7DDA895-DC4C-4470-B767-5F62CB3CBF4F}">
      <dgm:prSet phldrT="[Texto]" custT="1">
        <dgm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dgm:style>
      </dgm:prSet>
      <dgm:spPr>
        <a:solidFill>
          <a:srgbClr val="F5F8FD"/>
        </a:solidFill>
      </dgm:spPr>
      <dgm:t>
        <a:bodyPr/>
        <a:lstStyle/>
        <a:p>
          <a:pPr algn="ctr"/>
          <a:r>
            <a:rPr lang="es-MX" sz="1100">
              <a:solidFill>
                <a:schemeClr val="accent5">
                  <a:lumMod val="75000"/>
                </a:schemeClr>
              </a:solidFill>
            </a:rPr>
            <a:t>Tabla de Utilización Importada a Precios Básicos</a:t>
          </a:r>
          <a:endParaRPr lang="es-EC" sz="1100">
            <a:solidFill>
              <a:schemeClr val="accent5">
                <a:lumMod val="75000"/>
              </a:schemeClr>
            </a:solidFill>
          </a:endParaRP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592295A1-03D2-42E9-A549-440679441341}" type="parTrans" cxnId="{C31D6DD5-59A9-4AC3-B7B9-C1644060BF81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BD9E8730-D92F-40F0-88C9-2F670E4D8AB4}" type="sibTrans" cxnId="{C31D6DD5-59A9-4AC3-B7B9-C1644060BF81}">
      <dgm:prSet/>
      <dgm:spPr/>
      <dgm:t>
        <a:bodyPr/>
        <a:lstStyle/>
        <a:p>
          <a:endParaRPr lang="es-EC" sz="1100"/>
        </a:p>
      </dgm:t>
    </dgm:pt>
    <dgm:pt modelId="{CCF51627-E630-484D-9CD9-F0AA3615AE9E}">
      <dgm:prSet phldrT="[Texto]" custT="1">
        <dgm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dgm:style>
      </dgm:prSet>
      <dgm:spPr>
        <a:solidFill>
          <a:schemeClr val="accent5">
            <a:lumMod val="20000"/>
            <a:lumOff val="80000"/>
          </a:schemeClr>
        </a:solidFill>
      </dgm:spPr>
      <dgm:t>
        <a:bodyPr/>
        <a:lstStyle/>
        <a:p>
          <a:pPr algn="ctr"/>
          <a:r>
            <a:rPr lang="es-EC" sz="1100">
              <a:solidFill>
                <a:schemeClr val="accent5">
                  <a:lumMod val="50000"/>
                </a:schemeClr>
              </a:solidFill>
            </a:rPr>
            <a:t>Matriz Simétrica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67607A5A-49C7-4F64-B1DE-4737E9003E77}" type="parTrans" cxnId="{5490464A-11AB-40CE-951A-0921515350F6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330EF13A-94B3-4D07-B4D2-E03E0CF3085F}" type="sibTrans" cxnId="{5490464A-11AB-40CE-951A-0921515350F6}">
      <dgm:prSet/>
      <dgm:spPr/>
      <dgm:t>
        <a:bodyPr/>
        <a:lstStyle/>
        <a:p>
          <a:endParaRPr lang="es-EC" sz="1100"/>
        </a:p>
      </dgm:t>
    </dgm:pt>
    <dgm:pt modelId="{3BAE21EF-216E-4BE9-A2F2-2AAC975115F8}">
      <dgm:prSet phldrT="[Texto]" custT="1">
        <dgm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dgm:style>
      </dgm:prSet>
      <dgm:spPr>
        <a:ln>
          <a:noFill/>
        </a:ln>
        <a:effectLst>
          <a:glow rad="63500">
            <a:srgbClr val="EAF1FA">
              <a:alpha val="40000"/>
            </a:srgbClr>
          </a:glow>
          <a:reflection blurRad="101600" stA="52000" endA="300" endPos="35000" dir="5400000" sy="-100000" algn="bl" rotWithShape="0"/>
        </a:effectLst>
      </dgm:spPr>
      <dgm:t>
        <a:bodyPr/>
        <a:lstStyle/>
        <a:p>
          <a:pPr algn="ctr"/>
          <a:r>
            <a:rPr lang="es-EC" sz="1100" b="1">
              <a:solidFill>
                <a:schemeClr val="accent1">
                  <a:lumMod val="50000"/>
                </a:schemeClr>
              </a:solidFill>
            </a:rPr>
            <a:t>SIMULACIONES</a:t>
          </a:r>
          <a:r>
            <a:rPr lang="es-EC" sz="1100" b="1">
              <a:solidFill>
                <a:schemeClr val="accent1">
                  <a:lumMod val="75000"/>
                </a:schemeClr>
              </a:solidFill>
            </a:rPr>
            <a:t> DE IMPACTOS EN LA PRODUCCIÓN POR CAMBIOS EN LA DEMANDA FINAL</a:t>
          </a:r>
        </a:p>
      </dgm:t>
    </dgm:pt>
    <dgm:pt modelId="{98F3F03C-0C11-4C98-89C1-6528823E58A1}" type="parTrans" cxnId="{D1FAADDB-1B7F-42EC-8FCB-9850BCA19114}">
      <dgm:prSet/>
      <dgm:spPr>
        <a:ln>
          <a:solidFill>
            <a:schemeClr val="tx2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25249884-0E99-4A8A-9CEB-F41D871E8E9F}" type="sibTrans" cxnId="{D1FAADDB-1B7F-42EC-8FCB-9850BCA19114}">
      <dgm:prSet/>
      <dgm:spPr/>
      <dgm:t>
        <a:bodyPr/>
        <a:lstStyle/>
        <a:p>
          <a:endParaRPr lang="es-EC" sz="1100"/>
        </a:p>
      </dgm:t>
    </dgm:pt>
    <dgm:pt modelId="{8DD93AE2-363E-4D67-89DB-A244DD5E1CD8}">
      <dgm:prSet phldrT="[Texto]" custT="1">
        <dgm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dgm:style>
      </dgm:prSet>
      <dgm:spPr>
        <a:solidFill>
          <a:schemeClr val="bg1">
            <a:lumMod val="95000"/>
          </a:schemeClr>
        </a:solidFill>
        <a:ln>
          <a:noFill/>
        </a:ln>
      </dgm:spPr>
      <dgm:t>
        <a:bodyPr/>
        <a:lstStyle/>
        <a:p>
          <a:pPr algn="ctr"/>
          <a:r>
            <a:rPr lang="es-EC" sz="1100" b="1">
              <a:solidFill>
                <a:schemeClr val="bg1">
                  <a:lumMod val="50000"/>
                </a:schemeClr>
              </a:solidFill>
            </a:rPr>
            <a:t>Directos</a:t>
          </a:r>
          <a:r>
            <a:rPr lang="es-EC" sz="1100">
              <a:solidFill>
                <a:schemeClr val="bg1">
                  <a:lumMod val="50000"/>
                </a:schemeClr>
              </a:solidFill>
            </a:rPr>
            <a:t> hacia atrás y hacia adelante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777D39E7-D78B-495F-9A1D-8C496226FBCF}" type="parTrans" cxnId="{6AB9F8FB-A7E3-4AC9-8C3F-FF19DA3E7F9D}">
      <dgm:prSet/>
      <dgm:spPr>
        <a:solidFill>
          <a:schemeClr val="bg1">
            <a:lumMod val="95000"/>
          </a:schemeClr>
        </a:solidFill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0BDE4986-B395-42F8-8CDD-98B9306797C8}" type="sibTrans" cxnId="{6AB9F8FB-A7E3-4AC9-8C3F-FF19DA3E7F9D}">
      <dgm:prSet/>
      <dgm:spPr/>
      <dgm:t>
        <a:bodyPr/>
        <a:lstStyle/>
        <a:p>
          <a:endParaRPr lang="es-EC" sz="1100"/>
        </a:p>
      </dgm:t>
    </dgm:pt>
    <dgm:pt modelId="{3964EB5D-1D24-445D-BB25-4F22D198ECD8}">
      <dgm:prSet phldrT="[Texto]" custT="1">
        <dgm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dgm:style>
      </dgm:prSet>
      <dgm:spPr>
        <a:solidFill>
          <a:schemeClr val="bg1">
            <a:lumMod val="95000"/>
          </a:schemeClr>
        </a:solidFill>
        <a:ln>
          <a:noFill/>
        </a:ln>
      </dgm:spPr>
      <dgm:t>
        <a:bodyPr/>
        <a:lstStyle/>
        <a:p>
          <a:pPr algn="ctr"/>
          <a:r>
            <a:rPr lang="es-EC" sz="1100" b="1">
              <a:solidFill>
                <a:schemeClr val="bg1">
                  <a:lumMod val="50000"/>
                </a:schemeClr>
              </a:solidFill>
            </a:rPr>
            <a:t>Totales </a:t>
          </a:r>
          <a:r>
            <a:rPr lang="es-EC" sz="1100">
              <a:solidFill>
                <a:schemeClr val="bg1">
                  <a:lumMod val="50000"/>
                </a:schemeClr>
              </a:solidFill>
            </a:rPr>
            <a:t>hacia atrás y hacia adelante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A8CD5F79-E462-4F87-AAA7-D4400FA649E4}" type="parTrans" cxnId="{0B45C2E2-9326-41DA-8361-F47DC8C54AF8}">
      <dgm:prSet/>
      <dgm:spPr>
        <a:solidFill>
          <a:schemeClr val="bg1">
            <a:lumMod val="95000"/>
          </a:schemeClr>
        </a:solidFill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ADB4505A-426E-4576-91F8-2AA796CBC3E8}" type="sibTrans" cxnId="{0B45C2E2-9326-41DA-8361-F47DC8C54AF8}">
      <dgm:prSet/>
      <dgm:spPr/>
      <dgm:t>
        <a:bodyPr/>
        <a:lstStyle/>
        <a:p>
          <a:endParaRPr lang="es-EC" sz="1100"/>
        </a:p>
      </dgm:t>
    </dgm:pt>
    <dgm:pt modelId="{52E08461-0AB8-4E47-8922-DD600D3D8C43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BFD5EF"/>
        </a:solidFill>
        <a:ln>
          <a:noFill/>
        </a:ln>
        <a:effectLst>
          <a:glow rad="63500">
            <a:schemeClr val="accent3">
              <a:lumMod val="20000"/>
              <a:lumOff val="80000"/>
              <a:alpha val="40000"/>
            </a:schemeClr>
          </a:glow>
        </a:effectLst>
      </dgm:spPr>
      <dgm:t>
        <a:bodyPr/>
        <a:lstStyle/>
        <a:p>
          <a:pPr algn="ctr"/>
          <a:r>
            <a:rPr lang="es-EC" sz="1100">
              <a:solidFill>
                <a:schemeClr val="accent1">
                  <a:lumMod val="75000"/>
                </a:schemeClr>
              </a:solidFill>
            </a:rPr>
            <a:t>Según encadenamientos </a:t>
          </a:r>
          <a:r>
            <a:rPr lang="es-EC" sz="1100" b="1">
              <a:solidFill>
                <a:schemeClr val="accent1">
                  <a:lumMod val="75000"/>
                </a:schemeClr>
              </a:solidFill>
            </a:rPr>
            <a:t>directos</a:t>
          </a:r>
        </a:p>
      </dgm:t>
    </dgm:pt>
    <dgm:pt modelId="{B86495C9-D840-4C76-BEFA-48B6F9DEFD82}" type="parTrans" cxnId="{6917BBB7-C077-45F3-8293-59D0C94530C3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F793F36E-5E6B-4D4B-95D0-DCD9833D4A7C}" type="sibTrans" cxnId="{6917BBB7-C077-45F3-8293-59D0C94530C3}">
      <dgm:prSet/>
      <dgm:spPr/>
      <dgm:t>
        <a:bodyPr/>
        <a:lstStyle/>
        <a:p>
          <a:endParaRPr lang="es-EC" sz="1100"/>
        </a:p>
      </dgm:t>
    </dgm:pt>
    <dgm:pt modelId="{C6C2D68F-62E5-4594-A7E3-CEDD1B476FD4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B3CCFF"/>
        </a:solidFill>
        <a:ln>
          <a:noFill/>
        </a:ln>
        <a:effectLst>
          <a:glow rad="63500">
            <a:schemeClr val="accent3">
              <a:lumMod val="20000"/>
              <a:lumOff val="80000"/>
              <a:alpha val="40000"/>
            </a:schemeClr>
          </a:glow>
        </a:effectLst>
      </dgm:spPr>
      <dgm:t>
        <a:bodyPr/>
        <a:lstStyle/>
        <a:p>
          <a:pPr algn="ctr"/>
          <a:r>
            <a:rPr lang="es-EC" sz="1100">
              <a:solidFill>
                <a:schemeClr val="bg2">
                  <a:lumMod val="25000"/>
                </a:schemeClr>
              </a:solidFill>
            </a:rPr>
            <a:t>Según encadenamientos </a:t>
          </a:r>
          <a:r>
            <a:rPr lang="es-EC" sz="1100" b="1">
              <a:solidFill>
                <a:schemeClr val="bg2">
                  <a:lumMod val="25000"/>
                </a:schemeClr>
              </a:solidFill>
            </a:rPr>
            <a:t>totales</a:t>
          </a:r>
        </a:p>
      </dgm:t>
    </dgm:pt>
    <dgm:pt modelId="{4DB2B3D7-8DA1-4ABE-A48D-8891B69EAC29}" type="parTrans" cxnId="{7D3C219C-DAA1-481D-BA48-2AEE49C855F9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DA7A5107-11B2-40A3-9BC7-B38FA2BFA451}" type="sibTrans" cxnId="{7D3C219C-DAA1-481D-BA48-2AEE49C855F9}">
      <dgm:prSet/>
      <dgm:spPr/>
      <dgm:t>
        <a:bodyPr/>
        <a:lstStyle/>
        <a:p>
          <a:endParaRPr lang="es-EC" sz="1100"/>
        </a:p>
      </dgm:t>
    </dgm:pt>
    <dgm:pt modelId="{A0F0C9DC-4C8B-4572-A6E1-AED0AD364518}">
      <dgm:prSet phldrT="[Texto]" custT="1">
        <dgm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dgm:style>
      </dgm:prSet>
      <dgm:spPr>
        <a:solidFill>
          <a:schemeClr val="accent5">
            <a:lumMod val="20000"/>
            <a:lumOff val="80000"/>
          </a:schemeClr>
        </a:solidFill>
      </dgm:spPr>
      <dgm:t>
        <a:bodyPr/>
        <a:lstStyle/>
        <a:p>
          <a:pPr algn="ctr"/>
          <a:r>
            <a:rPr lang="es-EC" sz="1100">
              <a:solidFill>
                <a:schemeClr val="accent5">
                  <a:lumMod val="50000"/>
                </a:schemeClr>
              </a:solidFill>
            </a:rPr>
            <a:t>Matriz de coeficientes técnicos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4F38F815-DF24-4005-9CD1-12068AC29E90}" type="parTrans" cxnId="{381D4C76-A9BD-44E6-8211-A6D3C7A8803A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B7D07F08-8620-4E1D-B9F4-DDFC913002D1}" type="sibTrans" cxnId="{381D4C76-A9BD-44E6-8211-A6D3C7A8803A}">
      <dgm:prSet/>
      <dgm:spPr/>
      <dgm:t>
        <a:bodyPr/>
        <a:lstStyle/>
        <a:p>
          <a:endParaRPr lang="es-EC" sz="1100"/>
        </a:p>
      </dgm:t>
    </dgm:pt>
    <dgm:pt modelId="{EFDF2CBE-FD1F-4F32-801B-E157776BE440}">
      <dgm:prSet phldrT="[Texto]" custT="1">
        <dgm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dgm:style>
      </dgm:prSet>
      <dgm:spPr>
        <a:solidFill>
          <a:schemeClr val="accent5">
            <a:lumMod val="20000"/>
            <a:lumOff val="80000"/>
          </a:schemeClr>
        </a:solidFill>
      </dgm:spPr>
      <dgm:t>
        <a:bodyPr/>
        <a:lstStyle/>
        <a:p>
          <a:pPr algn="ctr"/>
          <a:r>
            <a:rPr lang="es-EC" sz="1100">
              <a:solidFill>
                <a:schemeClr val="accent5">
                  <a:lumMod val="50000"/>
                </a:schemeClr>
              </a:solidFill>
            </a:rPr>
            <a:t>Matriz Inversa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E40BB985-D8F5-46C3-B09C-97859298197C}" type="parTrans" cxnId="{1AA1B5CC-83AA-4C88-A86C-8482262D0D96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pPr algn="ctr"/>
          <a:endParaRPr lang="es-EC" sz="1100"/>
        </a:p>
      </dgm:t>
    </dgm:pt>
    <dgm:pt modelId="{0C5B7808-D3D1-44BA-8B20-8DBF57CAAFBE}" type="sibTrans" cxnId="{1AA1B5CC-83AA-4C88-A86C-8482262D0D96}">
      <dgm:prSet/>
      <dgm:spPr/>
      <dgm:t>
        <a:bodyPr/>
        <a:lstStyle/>
        <a:p>
          <a:endParaRPr lang="es-EC" sz="1100"/>
        </a:p>
      </dgm:t>
    </dgm:pt>
    <dgm:pt modelId="{DC1DE864-A26B-422F-9DAF-D1EFD88BCF3A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DAE7F6"/>
        </a:solidFill>
        <a:ln>
          <a:noFill/>
        </a:ln>
      </dgm:spPr>
      <dgm:t>
        <a:bodyPr/>
        <a:lstStyle/>
        <a:p>
          <a:pPr algn="ctr"/>
          <a:r>
            <a:rPr lang="es-EC" sz="1100">
              <a:solidFill>
                <a:schemeClr val="bg2">
                  <a:lumMod val="25000"/>
                </a:schemeClr>
              </a:solidFill>
            </a:rPr>
            <a:t>Sectores Manufacturero / Destino Intermedio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1CCC5E5C-21B9-4D8F-9823-8F26E679BD61}" type="parTrans" cxnId="{E47AAE4C-CC38-422D-A479-9B01BD793787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 sz="1100"/>
        </a:p>
      </dgm:t>
    </dgm:pt>
    <dgm:pt modelId="{949DAE7E-7F6B-4C84-821C-E5203DE2D11C}" type="sibTrans" cxnId="{E47AAE4C-CC38-422D-A479-9B01BD793787}">
      <dgm:prSet/>
      <dgm:spPr/>
      <dgm:t>
        <a:bodyPr/>
        <a:lstStyle/>
        <a:p>
          <a:endParaRPr lang="es-EC" sz="1100"/>
        </a:p>
      </dgm:t>
    </dgm:pt>
    <dgm:pt modelId="{E71372CA-6460-44F6-A83A-F6B2EA1FCB25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DAE7F6"/>
        </a:solidFill>
        <a:ln>
          <a:noFill/>
        </a:ln>
      </dgm:spPr>
      <dgm:t>
        <a:bodyPr/>
        <a:lstStyle/>
        <a:p>
          <a:pPr algn="ctr"/>
          <a:r>
            <a:rPr lang="es-EC" sz="1100">
              <a:solidFill>
                <a:schemeClr val="bg2">
                  <a:lumMod val="25000"/>
                </a:schemeClr>
              </a:solidFill>
            </a:rPr>
            <a:t>Sectores Manufacturero / Destino Final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CD1DE918-5CED-4884-857D-AB23DFC61B12}" type="parTrans" cxnId="{33E666FE-F4A9-4B2B-9D46-1E185F344F70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 sz="1100"/>
        </a:p>
      </dgm:t>
    </dgm:pt>
    <dgm:pt modelId="{9F97DAC0-37EC-45AA-87AF-2ADDBDB99729}" type="sibTrans" cxnId="{33E666FE-F4A9-4B2B-9D46-1E185F344F70}">
      <dgm:prSet/>
      <dgm:spPr/>
      <dgm:t>
        <a:bodyPr/>
        <a:lstStyle/>
        <a:p>
          <a:endParaRPr lang="es-EC" sz="1100"/>
        </a:p>
      </dgm:t>
    </dgm:pt>
    <dgm:pt modelId="{27643B4D-AEDC-4BE3-9800-F0463BBF5682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DAE7F6"/>
        </a:solidFill>
        <a:ln>
          <a:noFill/>
        </a:ln>
      </dgm:spPr>
      <dgm:t>
        <a:bodyPr/>
        <a:lstStyle/>
        <a:p>
          <a:pPr algn="ctr"/>
          <a:r>
            <a:rPr lang="es-EC" sz="1050">
              <a:solidFill>
                <a:schemeClr val="bg2">
                  <a:lumMod val="25000"/>
                </a:schemeClr>
              </a:solidFill>
            </a:rPr>
            <a:t>Sectores no Manufacturero / Destino Intermedio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112A71CA-6F31-4DB8-9089-2276D9063E1C}" type="parTrans" cxnId="{0C787263-02C8-4931-9441-2636FD644C3B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 sz="1100"/>
        </a:p>
      </dgm:t>
    </dgm:pt>
    <dgm:pt modelId="{99B98CB5-ABB1-4D80-BCED-4709EC2B3D66}" type="sibTrans" cxnId="{0C787263-02C8-4931-9441-2636FD644C3B}">
      <dgm:prSet/>
      <dgm:spPr/>
      <dgm:t>
        <a:bodyPr/>
        <a:lstStyle/>
        <a:p>
          <a:endParaRPr lang="es-EC" sz="1100"/>
        </a:p>
      </dgm:t>
    </dgm:pt>
    <dgm:pt modelId="{35872C4D-AB5D-4549-B091-EDB9A2D5E76F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DAE7F6"/>
        </a:solidFill>
        <a:ln>
          <a:noFill/>
        </a:ln>
      </dgm:spPr>
      <dgm:t>
        <a:bodyPr/>
        <a:lstStyle/>
        <a:p>
          <a:pPr algn="ctr"/>
          <a:r>
            <a:rPr lang="es-EC" sz="1100">
              <a:solidFill>
                <a:schemeClr val="bg2">
                  <a:lumMod val="25000"/>
                </a:schemeClr>
              </a:solidFill>
            </a:rPr>
            <a:t>Sectores no Manufacturero / Destino Final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9CC395A0-AC85-4E2C-B74A-459840D5827F}" type="parTrans" cxnId="{91C237E7-4654-4869-82AF-22C66CDBDEB8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 sz="1100"/>
        </a:p>
      </dgm:t>
    </dgm:pt>
    <dgm:pt modelId="{FA3EAB9C-9449-4C33-A70C-5FC49B17C191}" type="sibTrans" cxnId="{91C237E7-4654-4869-82AF-22C66CDBDEB8}">
      <dgm:prSet/>
      <dgm:spPr/>
      <dgm:t>
        <a:bodyPr/>
        <a:lstStyle/>
        <a:p>
          <a:endParaRPr lang="es-EC" sz="1100"/>
        </a:p>
      </dgm:t>
    </dgm:pt>
    <dgm:pt modelId="{B95CD3CE-E222-4730-94F5-42BC11FC14F1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D1E0FF"/>
        </a:solidFill>
        <a:ln>
          <a:noFill/>
        </a:ln>
      </dgm:spPr>
      <dgm:t>
        <a:bodyPr/>
        <a:lstStyle/>
        <a:p>
          <a:pPr algn="ctr"/>
          <a:r>
            <a:rPr lang="es-EC" sz="1100" b="0">
              <a:solidFill>
                <a:schemeClr val="bg2">
                  <a:lumMod val="25000"/>
                </a:schemeClr>
              </a:solidFill>
            </a:rPr>
            <a:t>Sectores Clave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144A81A4-B50A-4464-85E9-68C7C2723486}" type="parTrans" cxnId="{D40D4A99-320E-4AA1-AB93-D02C53E5BBF9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 sz="1100"/>
        </a:p>
      </dgm:t>
    </dgm:pt>
    <dgm:pt modelId="{714366EC-DA1A-4733-9BE9-A652257770F8}" type="sibTrans" cxnId="{D40D4A99-320E-4AA1-AB93-D02C53E5BBF9}">
      <dgm:prSet/>
      <dgm:spPr/>
      <dgm:t>
        <a:bodyPr/>
        <a:lstStyle/>
        <a:p>
          <a:endParaRPr lang="es-EC" sz="1100"/>
        </a:p>
      </dgm:t>
    </dgm:pt>
    <dgm:pt modelId="{611D9582-8CAE-43AA-A3F9-7EE19C3A05E4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D1E0FF"/>
        </a:solidFill>
        <a:ln>
          <a:noFill/>
        </a:ln>
      </dgm:spPr>
      <dgm:t>
        <a:bodyPr/>
        <a:lstStyle/>
        <a:p>
          <a:pPr algn="ctr"/>
          <a:r>
            <a:rPr lang="es-EC" sz="1100" b="0">
              <a:solidFill>
                <a:schemeClr val="bg2">
                  <a:lumMod val="25000"/>
                </a:schemeClr>
              </a:solidFill>
            </a:rPr>
            <a:t>Sectores Motor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5F815DD8-2B73-4354-9197-8440F2FF6FE7}" type="parTrans" cxnId="{70FD1F46-25DE-4FE6-82ED-12F68DB1070A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 sz="1100"/>
        </a:p>
      </dgm:t>
    </dgm:pt>
    <dgm:pt modelId="{9C4029DF-CC24-43F8-82F9-F870D234AAEE}" type="sibTrans" cxnId="{70FD1F46-25DE-4FE6-82ED-12F68DB1070A}">
      <dgm:prSet/>
      <dgm:spPr/>
      <dgm:t>
        <a:bodyPr/>
        <a:lstStyle/>
        <a:p>
          <a:endParaRPr lang="es-EC" sz="1100"/>
        </a:p>
      </dgm:t>
    </dgm:pt>
    <dgm:pt modelId="{F2DBAF04-5D44-4380-9DBC-166F7929CF96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D1E0FF"/>
        </a:solidFill>
        <a:ln>
          <a:noFill/>
        </a:ln>
      </dgm:spPr>
      <dgm:t>
        <a:bodyPr/>
        <a:lstStyle/>
        <a:p>
          <a:pPr algn="ctr"/>
          <a:r>
            <a:rPr lang="es-EC" sz="1100" b="0">
              <a:solidFill>
                <a:schemeClr val="bg2">
                  <a:lumMod val="25000"/>
                </a:schemeClr>
              </a:solidFill>
            </a:rPr>
            <a:t>Sectores Base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ACD25A1B-D566-4513-AF18-C1B75C1F3A04}" type="parTrans" cxnId="{C8954411-6BF1-4C59-A008-99829366E5FF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 sz="1100"/>
        </a:p>
      </dgm:t>
    </dgm:pt>
    <dgm:pt modelId="{5FFBBFDC-69D4-4E72-8C7D-FCC48E30EC24}" type="sibTrans" cxnId="{C8954411-6BF1-4C59-A008-99829366E5FF}">
      <dgm:prSet/>
      <dgm:spPr/>
      <dgm:t>
        <a:bodyPr/>
        <a:lstStyle/>
        <a:p>
          <a:endParaRPr lang="es-EC" sz="1100"/>
        </a:p>
      </dgm:t>
    </dgm:pt>
    <dgm:pt modelId="{FA460E8B-C5E5-431D-90F3-9B92D6FBB90C}">
      <dgm:prSet phldrT="[Texto]" custT="1">
        <dgm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dgm:style>
      </dgm:prSet>
      <dgm:spPr>
        <a:solidFill>
          <a:srgbClr val="D1E0FF"/>
        </a:solidFill>
        <a:ln>
          <a:noFill/>
        </a:ln>
      </dgm:spPr>
      <dgm:t>
        <a:bodyPr/>
        <a:lstStyle/>
        <a:p>
          <a:pPr algn="ctr"/>
          <a:r>
            <a:rPr lang="es-EC" sz="1100" b="0">
              <a:solidFill>
                <a:schemeClr val="bg2">
                  <a:lumMod val="25000"/>
                </a:schemeClr>
              </a:solidFill>
            </a:rPr>
            <a:t>Sectores Isla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63111E1D-6609-48B1-9704-D2630A15CBC0}" type="parTrans" cxnId="{76E3E3BB-513F-4C39-B750-2FC0FAB9FDBB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 sz="1100"/>
        </a:p>
      </dgm:t>
    </dgm:pt>
    <dgm:pt modelId="{530E3BAA-1B97-48B8-945C-41D42C17AE79}" type="sibTrans" cxnId="{76E3E3BB-513F-4C39-B750-2FC0FAB9FDBB}">
      <dgm:prSet/>
      <dgm:spPr/>
      <dgm:t>
        <a:bodyPr/>
        <a:lstStyle/>
        <a:p>
          <a:endParaRPr lang="es-EC" sz="1100"/>
        </a:p>
      </dgm:t>
    </dgm:pt>
    <dgm:pt modelId="{BAF68DFE-C0A3-48D3-83C9-EB0D06A54C74}">
      <dgm:prSet phldrT="[Texto]" custT="1">
        <dgm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dgm:style>
      </dgm:prSet>
      <dgm:spPr>
        <a:ln>
          <a:noFill/>
        </a:ln>
      </dgm:spPr>
      <dgm:t>
        <a:bodyPr/>
        <a:lstStyle/>
        <a:p>
          <a:pPr algn="ctr"/>
          <a:r>
            <a:rPr lang="es-EC" sz="1100" b="1">
              <a:solidFill>
                <a:schemeClr val="accent1">
                  <a:lumMod val="75000"/>
                </a:schemeClr>
              </a:solidFill>
            </a:rPr>
            <a:t>Ingreso de Supuestos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09FF15B7-7205-4CF5-B141-8AA35F1DE6BE}" type="parTrans" cxnId="{2651D4B4-0BFA-47A4-9BB2-729180A836E9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/>
        </a:p>
      </dgm:t>
    </dgm:pt>
    <dgm:pt modelId="{25FCB516-4AD9-4FCD-A39E-602B3315BE8E}" type="sibTrans" cxnId="{2651D4B4-0BFA-47A4-9BB2-729180A836E9}">
      <dgm:prSet/>
      <dgm:spPr/>
      <dgm:t>
        <a:bodyPr/>
        <a:lstStyle/>
        <a:p>
          <a:endParaRPr lang="es-EC"/>
        </a:p>
      </dgm:t>
    </dgm:pt>
    <dgm:pt modelId="{5102C391-CAB1-4FD6-B87B-AB31EB1273D6}">
      <dgm:prSet phldrT="[Texto]" custT="1">
        <dgm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dgm:style>
      </dgm:prSet>
      <dgm:spPr>
        <a:ln>
          <a:noFill/>
        </a:ln>
      </dgm:spPr>
      <dgm:t>
        <a:bodyPr/>
        <a:lstStyle/>
        <a:p>
          <a:pPr algn="ctr"/>
          <a:r>
            <a:rPr lang="es-EC" sz="1100" b="1">
              <a:solidFill>
                <a:schemeClr val="accent1">
                  <a:lumMod val="75000"/>
                </a:schemeClr>
              </a:solidFill>
            </a:rPr>
            <a:t>Resultados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"/>
          </dgm14:cNvPr>
        </a:ext>
      </dgm:extLst>
    </dgm:pt>
    <dgm:pt modelId="{F59498AF-0BFD-4314-A658-12BFFE2E2929}" type="parTrans" cxnId="{1C2F9D35-A9AF-4940-87B8-4FCB0E0BD92D}">
      <dgm:prSet/>
      <dgm:spPr>
        <a:ln>
          <a:solidFill>
            <a:schemeClr val="accent1">
              <a:lumMod val="20000"/>
              <a:lumOff val="80000"/>
            </a:schemeClr>
          </a:solidFill>
        </a:ln>
      </dgm:spPr>
      <dgm:t>
        <a:bodyPr/>
        <a:lstStyle/>
        <a:p>
          <a:endParaRPr lang="es-EC"/>
        </a:p>
      </dgm:t>
    </dgm:pt>
    <dgm:pt modelId="{88635D82-2112-4E00-BEC0-8A98EB2533A8}" type="sibTrans" cxnId="{1C2F9D35-A9AF-4940-87B8-4FCB0E0BD92D}">
      <dgm:prSet/>
      <dgm:spPr/>
      <dgm:t>
        <a:bodyPr/>
        <a:lstStyle/>
        <a:p>
          <a:endParaRPr lang="es-EC"/>
        </a:p>
      </dgm:t>
    </dgm:pt>
    <dgm:pt modelId="{03953A0E-07CC-44EA-A1EC-BA5ED69FD1B5}" type="pres">
      <dgm:prSet presAssocID="{0D35A058-B2DE-4D6B-8F50-76C64DF85E0E}" presName="hierChild1" presStyleCnt="0">
        <dgm:presLayoutVars>
          <dgm:orgChart val="1"/>
          <dgm:chPref val="1"/>
          <dgm:dir/>
          <dgm:animOne val="branch"/>
          <dgm:animLvl val="lvl"/>
          <dgm:resizeHandles/>
        </dgm:presLayoutVars>
      </dgm:prSet>
      <dgm:spPr/>
    </dgm:pt>
    <dgm:pt modelId="{B725278D-FBE4-4220-BF63-F0F49E848147}" type="pres">
      <dgm:prSet presAssocID="{9E0C72F1-A080-406B-80A2-AC5F824E892A}" presName="hierRoot1" presStyleCnt="0">
        <dgm:presLayoutVars>
          <dgm:hierBranch val="init"/>
        </dgm:presLayoutVars>
      </dgm:prSet>
      <dgm:spPr/>
    </dgm:pt>
    <dgm:pt modelId="{95B71B94-2935-4998-BADF-302E92A867E4}" type="pres">
      <dgm:prSet presAssocID="{9E0C72F1-A080-406B-80A2-AC5F824E892A}" presName="rootComposite1" presStyleCnt="0"/>
      <dgm:spPr/>
    </dgm:pt>
    <dgm:pt modelId="{0A3B3562-E555-4CAA-934E-59AA68364239}" type="pres">
      <dgm:prSet presAssocID="{9E0C72F1-A080-406B-80A2-AC5F824E892A}" presName="rootText1" presStyleLbl="node0" presStyleIdx="0" presStyleCnt="1" custScaleX="198299" custScaleY="365601">
        <dgm:presLayoutVars>
          <dgm:chPref val="3"/>
        </dgm:presLayoutVars>
      </dgm:prSet>
      <dgm:spPr/>
    </dgm:pt>
    <dgm:pt modelId="{7907997A-DA57-423E-9B0F-A8853B6148A0}" type="pres">
      <dgm:prSet presAssocID="{9E0C72F1-A080-406B-80A2-AC5F824E892A}" presName="rootConnector1" presStyleLbl="node1" presStyleIdx="0" presStyleCnt="0"/>
      <dgm:spPr/>
    </dgm:pt>
    <dgm:pt modelId="{B11ED003-8CDF-47DC-8676-4FA9D6620AB2}" type="pres">
      <dgm:prSet presAssocID="{9E0C72F1-A080-406B-80A2-AC5F824E892A}" presName="hierChild2" presStyleCnt="0"/>
      <dgm:spPr/>
    </dgm:pt>
    <dgm:pt modelId="{2480EC42-7083-4F1E-BBB0-28F285794D20}" type="pres">
      <dgm:prSet presAssocID="{2CA9E83F-D310-4E42-84FC-AB0590F4A875}" presName="Name64" presStyleLbl="parChTrans1D2" presStyleIdx="0" presStyleCnt="4"/>
      <dgm:spPr/>
    </dgm:pt>
    <dgm:pt modelId="{FECF43A5-D9D8-47E3-800D-2EED4E8FA88C}" type="pres">
      <dgm:prSet presAssocID="{13A002DF-0741-4647-87C0-85B33878F93C}" presName="hierRoot2" presStyleCnt="0">
        <dgm:presLayoutVars>
          <dgm:hierBranch val="init"/>
        </dgm:presLayoutVars>
      </dgm:prSet>
      <dgm:spPr/>
    </dgm:pt>
    <dgm:pt modelId="{D0B92E9F-3714-441F-ADD2-AD7029BFE448}" type="pres">
      <dgm:prSet presAssocID="{13A002DF-0741-4647-87C0-85B33878F93C}" presName="rootComposite" presStyleCnt="0"/>
      <dgm:spPr/>
    </dgm:pt>
    <dgm:pt modelId="{C52FAE04-4ADE-478A-BBA1-64049A03750E}" type="pres">
      <dgm:prSet presAssocID="{13A002DF-0741-4647-87C0-85B33878F93C}" presName="rootText" presStyleLbl="node2" presStyleIdx="0" presStyleCnt="4" custScaleX="133244" custScaleY="133991" custLinFactNeighborX="-5303" custLinFactNeighborY="3477">
        <dgm:presLayoutVars>
          <dgm:chPref val="3"/>
        </dgm:presLayoutVars>
      </dgm:prSet>
      <dgm:spPr/>
    </dgm:pt>
    <dgm:pt modelId="{9E9F137E-9B1F-4245-AFAD-704D32B56109}" type="pres">
      <dgm:prSet presAssocID="{13A002DF-0741-4647-87C0-85B33878F93C}" presName="rootConnector" presStyleLbl="node2" presStyleIdx="0" presStyleCnt="4"/>
      <dgm:spPr/>
    </dgm:pt>
    <dgm:pt modelId="{7CA53D20-D7E9-460B-8FE0-9E38EADED95A}" type="pres">
      <dgm:prSet presAssocID="{13A002DF-0741-4647-87C0-85B33878F93C}" presName="hierChild4" presStyleCnt="0"/>
      <dgm:spPr/>
    </dgm:pt>
    <dgm:pt modelId="{60DAC74C-785E-4AD5-92E6-2117C779C408}" type="pres">
      <dgm:prSet presAssocID="{27548560-205E-4D16-9C0D-EC82568FA3DA}" presName="Name64" presStyleLbl="parChTrans1D3" presStyleIdx="0" presStyleCnt="8"/>
      <dgm:spPr/>
    </dgm:pt>
    <dgm:pt modelId="{7F2FE943-F5FD-4E3A-90E4-D0FA51358147}" type="pres">
      <dgm:prSet presAssocID="{B2B70F26-C83F-465F-839C-3CFD4C9853F2}" presName="hierRoot2" presStyleCnt="0">
        <dgm:presLayoutVars>
          <dgm:hierBranch val="init"/>
        </dgm:presLayoutVars>
      </dgm:prSet>
      <dgm:spPr/>
    </dgm:pt>
    <dgm:pt modelId="{26D74995-A935-4042-91E1-87FF7E45762F}" type="pres">
      <dgm:prSet presAssocID="{B2B70F26-C83F-465F-839C-3CFD4C9853F2}" presName="rootComposite" presStyleCnt="0"/>
      <dgm:spPr/>
    </dgm:pt>
    <dgm:pt modelId="{49FF2424-6DAE-46E5-B93F-C0BC57116A3E}" type="pres">
      <dgm:prSet presAssocID="{B2B70F26-C83F-465F-839C-3CFD4C9853F2}" presName="rootText" presStyleLbl="node3" presStyleIdx="0" presStyleCnt="8" custScaleX="138210" custScaleY="188246" custLinFactY="-16974" custLinFactNeighborX="-1019" custLinFactNeighborY="-100000">
        <dgm:presLayoutVars>
          <dgm:chPref val="3"/>
        </dgm:presLayoutVars>
      </dgm:prSet>
      <dgm:spPr/>
    </dgm:pt>
    <dgm:pt modelId="{7079A4A7-540C-42F6-8965-4E29D5583C5E}" type="pres">
      <dgm:prSet presAssocID="{B2B70F26-C83F-465F-839C-3CFD4C9853F2}" presName="rootConnector" presStyleLbl="node3" presStyleIdx="0" presStyleCnt="8"/>
      <dgm:spPr/>
    </dgm:pt>
    <dgm:pt modelId="{40FCFC0D-B7DD-4AE7-8FC9-27E707AD95F5}" type="pres">
      <dgm:prSet presAssocID="{B2B70F26-C83F-465F-839C-3CFD4C9853F2}" presName="hierChild4" presStyleCnt="0"/>
      <dgm:spPr/>
    </dgm:pt>
    <dgm:pt modelId="{851C1265-28D3-4D78-BDBE-371B4DC56BB9}" type="pres">
      <dgm:prSet presAssocID="{BAA23E04-0182-4456-BED1-35305914942B}" presName="Name64" presStyleLbl="parChTrans1D4" presStyleIdx="0" presStyleCnt="13"/>
      <dgm:spPr/>
    </dgm:pt>
    <dgm:pt modelId="{F3FED24D-D9B0-4C35-8DC1-A643A80A6375}" type="pres">
      <dgm:prSet presAssocID="{37C9A17B-9F47-4801-A0EA-F73A8A6321A2}" presName="hierRoot2" presStyleCnt="0">
        <dgm:presLayoutVars>
          <dgm:hierBranch val="init"/>
        </dgm:presLayoutVars>
      </dgm:prSet>
      <dgm:spPr/>
    </dgm:pt>
    <dgm:pt modelId="{BA1EAF5C-563D-4B90-A1D4-7EFC42AE4871}" type="pres">
      <dgm:prSet presAssocID="{37C9A17B-9F47-4801-A0EA-F73A8A6321A2}" presName="rootComposite" presStyleCnt="0"/>
      <dgm:spPr/>
    </dgm:pt>
    <dgm:pt modelId="{43C7976C-D092-477F-A193-DB54F5F451A0}" type="pres">
      <dgm:prSet presAssocID="{37C9A17B-9F47-4801-A0EA-F73A8A6321A2}" presName="rootText" presStyleLbl="node4" presStyleIdx="0" presStyleCnt="13" custScaleX="290078" custScaleY="134723" custLinFactY="-20316" custLinFactNeighborY="-100000">
        <dgm:presLayoutVars>
          <dgm:chPref val="3"/>
        </dgm:presLayoutVars>
      </dgm:prSet>
      <dgm:spPr>
        <a:prstGeom prst="roundRect">
          <a:avLst/>
        </a:prstGeom>
      </dgm:spPr>
    </dgm:pt>
    <dgm:pt modelId="{89306A7B-32CB-4F03-B240-7C093DC5E6E7}" type="pres">
      <dgm:prSet presAssocID="{37C9A17B-9F47-4801-A0EA-F73A8A6321A2}" presName="rootConnector" presStyleLbl="node4" presStyleIdx="0" presStyleCnt="13"/>
      <dgm:spPr/>
    </dgm:pt>
    <dgm:pt modelId="{88BE9187-6ED4-4843-9DCA-DEEEAFDE1337}" type="pres">
      <dgm:prSet presAssocID="{37C9A17B-9F47-4801-A0EA-F73A8A6321A2}" presName="hierChild4" presStyleCnt="0"/>
      <dgm:spPr/>
    </dgm:pt>
    <dgm:pt modelId="{01B05C90-7212-400E-86A1-032F29842B49}" type="pres">
      <dgm:prSet presAssocID="{37C9A17B-9F47-4801-A0EA-F73A8A6321A2}" presName="hierChild5" presStyleCnt="0"/>
      <dgm:spPr/>
    </dgm:pt>
    <dgm:pt modelId="{FEA6DDE1-A77D-42AB-A749-F48A76713535}" type="pres">
      <dgm:prSet presAssocID="{592295A1-03D2-42E9-A549-440679441341}" presName="Name64" presStyleLbl="parChTrans1D4" presStyleIdx="1" presStyleCnt="13"/>
      <dgm:spPr/>
    </dgm:pt>
    <dgm:pt modelId="{CC0EA779-C489-487A-8807-4507D417D56E}" type="pres">
      <dgm:prSet presAssocID="{B7DDA895-DC4C-4470-B767-5F62CB3CBF4F}" presName="hierRoot2" presStyleCnt="0">
        <dgm:presLayoutVars>
          <dgm:hierBranch val="init"/>
        </dgm:presLayoutVars>
      </dgm:prSet>
      <dgm:spPr/>
    </dgm:pt>
    <dgm:pt modelId="{29CE13E9-FC42-4E01-8307-F2664EF2CA4F}" type="pres">
      <dgm:prSet presAssocID="{B7DDA895-DC4C-4470-B767-5F62CB3CBF4F}" presName="rootComposite" presStyleCnt="0"/>
      <dgm:spPr/>
    </dgm:pt>
    <dgm:pt modelId="{C0F97070-1739-4A96-B7B9-EA107F92AAE1}" type="pres">
      <dgm:prSet presAssocID="{B7DDA895-DC4C-4470-B767-5F62CB3CBF4F}" presName="rootText" presStyleLbl="node4" presStyleIdx="1" presStyleCnt="13" custScaleX="289634" custScaleY="114979" custLinFactY="-7963" custLinFactNeighborX="17329" custLinFactNeighborY="-100000">
        <dgm:presLayoutVars>
          <dgm:chPref val="3"/>
        </dgm:presLayoutVars>
      </dgm:prSet>
      <dgm:spPr>
        <a:prstGeom prst="roundRect">
          <a:avLst/>
        </a:prstGeom>
      </dgm:spPr>
    </dgm:pt>
    <dgm:pt modelId="{8101B5D3-F041-4972-9E3D-6FD659ACBB5F}" type="pres">
      <dgm:prSet presAssocID="{B7DDA895-DC4C-4470-B767-5F62CB3CBF4F}" presName="rootConnector" presStyleLbl="node4" presStyleIdx="1" presStyleCnt="13"/>
      <dgm:spPr/>
    </dgm:pt>
    <dgm:pt modelId="{81FD3DD6-DB48-43E9-A1D0-C2DDDDDC6341}" type="pres">
      <dgm:prSet presAssocID="{B7DDA895-DC4C-4470-B767-5F62CB3CBF4F}" presName="hierChild4" presStyleCnt="0"/>
      <dgm:spPr/>
    </dgm:pt>
    <dgm:pt modelId="{816E0B2A-2F62-4EBB-993B-38F5EA5D2690}" type="pres">
      <dgm:prSet presAssocID="{B7DDA895-DC4C-4470-B767-5F62CB3CBF4F}" presName="hierChild5" presStyleCnt="0"/>
      <dgm:spPr/>
    </dgm:pt>
    <dgm:pt modelId="{5A1F6D65-A8BB-49CF-890D-145BE56CA8FE}" type="pres">
      <dgm:prSet presAssocID="{B2B70F26-C83F-465F-839C-3CFD4C9853F2}" presName="hierChild5" presStyleCnt="0"/>
      <dgm:spPr/>
    </dgm:pt>
    <dgm:pt modelId="{CF5404E3-4107-490F-B138-75E719755634}" type="pres">
      <dgm:prSet presAssocID="{D156583E-0244-443B-9C53-ACF5CEC022CA}" presName="Name64" presStyleLbl="parChTrans1D3" presStyleIdx="1" presStyleCnt="8"/>
      <dgm:spPr/>
    </dgm:pt>
    <dgm:pt modelId="{07DE76F0-8AED-47F8-96E4-0FBED6AFB3FC}" type="pres">
      <dgm:prSet presAssocID="{C6BD6A3E-D856-42C6-B895-1B41B0DC32FB}" presName="hierRoot2" presStyleCnt="0">
        <dgm:presLayoutVars>
          <dgm:hierBranch val="init"/>
        </dgm:presLayoutVars>
      </dgm:prSet>
      <dgm:spPr/>
    </dgm:pt>
    <dgm:pt modelId="{F4C8B7E8-29C4-445D-A566-59C272AD3CE0}" type="pres">
      <dgm:prSet presAssocID="{C6BD6A3E-D856-42C6-B895-1B41B0DC32FB}" presName="rootComposite" presStyleCnt="0"/>
      <dgm:spPr/>
    </dgm:pt>
    <dgm:pt modelId="{79A98FFB-6AC6-485C-B42D-1CD42E37A1C8}" type="pres">
      <dgm:prSet presAssocID="{C6BD6A3E-D856-42C6-B895-1B41B0DC32FB}" presName="rootText" presStyleLbl="node3" presStyleIdx="1" presStyleCnt="8" custScaleX="138210" custLinFactY="-5892" custLinFactNeighborY="-100000">
        <dgm:presLayoutVars>
          <dgm:chPref val="3"/>
        </dgm:presLayoutVars>
      </dgm:prSet>
      <dgm:spPr/>
    </dgm:pt>
    <dgm:pt modelId="{FD6CAC6B-CE2D-4D27-A12B-F7C2EFB68795}" type="pres">
      <dgm:prSet presAssocID="{C6BD6A3E-D856-42C6-B895-1B41B0DC32FB}" presName="rootConnector" presStyleLbl="node3" presStyleIdx="1" presStyleCnt="8"/>
      <dgm:spPr/>
    </dgm:pt>
    <dgm:pt modelId="{115D4FA7-B874-4AC2-936E-A4E762B72D80}" type="pres">
      <dgm:prSet presAssocID="{C6BD6A3E-D856-42C6-B895-1B41B0DC32FB}" presName="hierChild4" presStyleCnt="0"/>
      <dgm:spPr/>
    </dgm:pt>
    <dgm:pt modelId="{E5A676F1-4227-4F2D-860D-0AF808D21C5C}" type="pres">
      <dgm:prSet presAssocID="{67607A5A-49C7-4F64-B1DE-4737E9003E77}" presName="Name64" presStyleLbl="parChTrans1D4" presStyleIdx="2" presStyleCnt="13"/>
      <dgm:spPr/>
    </dgm:pt>
    <dgm:pt modelId="{CE4E844D-5159-43E2-A5CC-FA466158F7FD}" type="pres">
      <dgm:prSet presAssocID="{CCF51627-E630-484D-9CD9-F0AA3615AE9E}" presName="hierRoot2" presStyleCnt="0">
        <dgm:presLayoutVars>
          <dgm:hierBranch val="init"/>
        </dgm:presLayoutVars>
      </dgm:prSet>
      <dgm:spPr/>
    </dgm:pt>
    <dgm:pt modelId="{43BFCFFB-3C88-492A-BF8D-58613C623E0C}" type="pres">
      <dgm:prSet presAssocID="{CCF51627-E630-484D-9CD9-F0AA3615AE9E}" presName="rootComposite" presStyleCnt="0"/>
      <dgm:spPr/>
    </dgm:pt>
    <dgm:pt modelId="{2A3F2AD8-1CB9-45BD-A7B8-5D8AEC971CDF}" type="pres">
      <dgm:prSet presAssocID="{CCF51627-E630-484D-9CD9-F0AA3615AE9E}" presName="rootText" presStyleLbl="node4" presStyleIdx="2" presStyleCnt="13" custScaleX="290679" custLinFactNeighborX="-2039" custLinFactNeighborY="-86895">
        <dgm:presLayoutVars>
          <dgm:chPref val="3"/>
        </dgm:presLayoutVars>
      </dgm:prSet>
      <dgm:spPr>
        <a:prstGeom prst="roundRect">
          <a:avLst/>
        </a:prstGeom>
      </dgm:spPr>
    </dgm:pt>
    <dgm:pt modelId="{A6A9E5F6-542D-4846-941A-1A102B4AD128}" type="pres">
      <dgm:prSet presAssocID="{CCF51627-E630-484D-9CD9-F0AA3615AE9E}" presName="rootConnector" presStyleLbl="node4" presStyleIdx="2" presStyleCnt="13"/>
      <dgm:spPr/>
    </dgm:pt>
    <dgm:pt modelId="{1365A732-447D-40B0-9729-DC3B952F6D2E}" type="pres">
      <dgm:prSet presAssocID="{CCF51627-E630-484D-9CD9-F0AA3615AE9E}" presName="hierChild4" presStyleCnt="0"/>
      <dgm:spPr/>
    </dgm:pt>
    <dgm:pt modelId="{1850F352-44AD-4FD4-A433-889858DE9151}" type="pres">
      <dgm:prSet presAssocID="{CCF51627-E630-484D-9CD9-F0AA3615AE9E}" presName="hierChild5" presStyleCnt="0"/>
      <dgm:spPr/>
    </dgm:pt>
    <dgm:pt modelId="{C69C4104-01E6-4240-824C-63A30EEF9777}" type="pres">
      <dgm:prSet presAssocID="{4F38F815-DF24-4005-9CD1-12068AC29E90}" presName="Name64" presStyleLbl="parChTrans1D4" presStyleIdx="3" presStyleCnt="13"/>
      <dgm:spPr/>
    </dgm:pt>
    <dgm:pt modelId="{BCB90BC0-7DBF-4FC0-8E2C-8F5CF53BC3FB}" type="pres">
      <dgm:prSet presAssocID="{A0F0C9DC-4C8B-4572-A6E1-AED0AD364518}" presName="hierRoot2" presStyleCnt="0">
        <dgm:presLayoutVars>
          <dgm:hierBranch val="init"/>
        </dgm:presLayoutVars>
      </dgm:prSet>
      <dgm:spPr/>
    </dgm:pt>
    <dgm:pt modelId="{D454C39E-6536-429B-B380-A6EEED364781}" type="pres">
      <dgm:prSet presAssocID="{A0F0C9DC-4C8B-4572-A6E1-AED0AD364518}" presName="rootComposite" presStyleCnt="0"/>
      <dgm:spPr/>
    </dgm:pt>
    <dgm:pt modelId="{11C0AEE9-809E-4C84-91E4-537F61E4791E}" type="pres">
      <dgm:prSet presAssocID="{A0F0C9DC-4C8B-4572-A6E1-AED0AD364518}" presName="rootText" presStyleLbl="node4" presStyleIdx="3" presStyleCnt="13" custScaleX="290679" custLinFactY="-8174" custLinFactNeighborX="0" custLinFactNeighborY="-100000">
        <dgm:presLayoutVars>
          <dgm:chPref val="3"/>
        </dgm:presLayoutVars>
      </dgm:prSet>
      <dgm:spPr>
        <a:prstGeom prst="roundRect">
          <a:avLst/>
        </a:prstGeom>
      </dgm:spPr>
    </dgm:pt>
    <dgm:pt modelId="{2AFA4B69-7E80-4979-854B-9FE576764AFE}" type="pres">
      <dgm:prSet presAssocID="{A0F0C9DC-4C8B-4572-A6E1-AED0AD364518}" presName="rootConnector" presStyleLbl="node4" presStyleIdx="3" presStyleCnt="13"/>
      <dgm:spPr/>
    </dgm:pt>
    <dgm:pt modelId="{DE78B612-04F1-4506-B797-699399441B65}" type="pres">
      <dgm:prSet presAssocID="{A0F0C9DC-4C8B-4572-A6E1-AED0AD364518}" presName="hierChild4" presStyleCnt="0"/>
      <dgm:spPr/>
    </dgm:pt>
    <dgm:pt modelId="{051EE6E3-8DC2-4D84-B31C-A2C922F497AC}" type="pres">
      <dgm:prSet presAssocID="{A0F0C9DC-4C8B-4572-A6E1-AED0AD364518}" presName="hierChild5" presStyleCnt="0"/>
      <dgm:spPr/>
    </dgm:pt>
    <dgm:pt modelId="{2F9EE084-AB3D-4C54-9D36-409E6EF9A765}" type="pres">
      <dgm:prSet presAssocID="{E40BB985-D8F5-46C3-B09C-97859298197C}" presName="Name64" presStyleLbl="parChTrans1D4" presStyleIdx="4" presStyleCnt="13"/>
      <dgm:spPr/>
    </dgm:pt>
    <dgm:pt modelId="{D96AAF8A-EF9E-4215-AC92-F7B84FF7B826}" type="pres">
      <dgm:prSet presAssocID="{EFDF2CBE-FD1F-4F32-801B-E157776BE440}" presName="hierRoot2" presStyleCnt="0">
        <dgm:presLayoutVars>
          <dgm:hierBranch val="init"/>
        </dgm:presLayoutVars>
      </dgm:prSet>
      <dgm:spPr/>
    </dgm:pt>
    <dgm:pt modelId="{4500309F-B88E-401B-837D-2E80AB9221AC}" type="pres">
      <dgm:prSet presAssocID="{EFDF2CBE-FD1F-4F32-801B-E157776BE440}" presName="rootComposite" presStyleCnt="0"/>
      <dgm:spPr/>
    </dgm:pt>
    <dgm:pt modelId="{71DF23CA-3739-422F-B16C-31D6E977FC5B}" type="pres">
      <dgm:prSet presAssocID="{EFDF2CBE-FD1F-4F32-801B-E157776BE440}" presName="rootText" presStyleLbl="node4" presStyleIdx="4" presStyleCnt="13" custScaleX="290679" custLinFactY="-27339" custLinFactNeighborX="-1020" custLinFactNeighborY="-100000">
        <dgm:presLayoutVars>
          <dgm:chPref val="3"/>
        </dgm:presLayoutVars>
      </dgm:prSet>
      <dgm:spPr>
        <a:prstGeom prst="roundRect">
          <a:avLst/>
        </a:prstGeom>
      </dgm:spPr>
    </dgm:pt>
    <dgm:pt modelId="{FAFE1D15-3C08-40EA-BF91-C1E0D0A18351}" type="pres">
      <dgm:prSet presAssocID="{EFDF2CBE-FD1F-4F32-801B-E157776BE440}" presName="rootConnector" presStyleLbl="node4" presStyleIdx="4" presStyleCnt="13"/>
      <dgm:spPr/>
    </dgm:pt>
    <dgm:pt modelId="{AE53F38D-0EA2-494A-A038-F093FE1126EC}" type="pres">
      <dgm:prSet presAssocID="{EFDF2CBE-FD1F-4F32-801B-E157776BE440}" presName="hierChild4" presStyleCnt="0"/>
      <dgm:spPr/>
    </dgm:pt>
    <dgm:pt modelId="{93A80073-37E4-4464-8744-0033378254AE}" type="pres">
      <dgm:prSet presAssocID="{EFDF2CBE-FD1F-4F32-801B-E157776BE440}" presName="hierChild5" presStyleCnt="0"/>
      <dgm:spPr/>
    </dgm:pt>
    <dgm:pt modelId="{A6D77903-9B4D-41B1-9330-AC5E1817807D}" type="pres">
      <dgm:prSet presAssocID="{C6BD6A3E-D856-42C6-B895-1B41B0DC32FB}" presName="hierChild5" presStyleCnt="0"/>
      <dgm:spPr/>
    </dgm:pt>
    <dgm:pt modelId="{F4259023-EDA3-45E0-BC6C-1A7299F8FC91}" type="pres">
      <dgm:prSet presAssocID="{13A002DF-0741-4647-87C0-85B33878F93C}" presName="hierChild5" presStyleCnt="0"/>
      <dgm:spPr/>
    </dgm:pt>
    <dgm:pt modelId="{09F61A20-71F1-4EF3-8776-E1D07C977586}" type="pres">
      <dgm:prSet presAssocID="{50F1520B-3F88-4990-A7C2-8DA33C235CA2}" presName="Name64" presStyleLbl="parChTrans1D2" presStyleIdx="1" presStyleCnt="4"/>
      <dgm:spPr/>
    </dgm:pt>
    <dgm:pt modelId="{31270ADE-6531-4F0D-9AEC-B88A5A290EAA}" type="pres">
      <dgm:prSet presAssocID="{EA0D38B2-55F6-4416-BDBF-033BACBE386D}" presName="hierRoot2" presStyleCnt="0">
        <dgm:presLayoutVars>
          <dgm:hierBranch val="init"/>
        </dgm:presLayoutVars>
      </dgm:prSet>
      <dgm:spPr/>
    </dgm:pt>
    <dgm:pt modelId="{51BD8555-9488-4700-BF01-655ED51F0BA4}" type="pres">
      <dgm:prSet presAssocID="{EA0D38B2-55F6-4416-BDBF-033BACBE386D}" presName="rootComposite" presStyleCnt="0"/>
      <dgm:spPr/>
    </dgm:pt>
    <dgm:pt modelId="{1E872460-4717-4972-AB6F-D7DD64862F89}" type="pres">
      <dgm:prSet presAssocID="{EA0D38B2-55F6-4416-BDBF-033BACBE386D}" presName="rootText" presStyleLbl="node2" presStyleIdx="1" presStyleCnt="4" custScaleX="139195" custLinFactY="-15919" custLinFactNeighborY="-100000">
        <dgm:presLayoutVars>
          <dgm:chPref val="3"/>
        </dgm:presLayoutVars>
      </dgm:prSet>
      <dgm:spPr/>
    </dgm:pt>
    <dgm:pt modelId="{2A4E8DB2-ED49-4579-8B42-1D78B5A44AC7}" type="pres">
      <dgm:prSet presAssocID="{EA0D38B2-55F6-4416-BDBF-033BACBE386D}" presName="rootConnector" presStyleLbl="node2" presStyleIdx="1" presStyleCnt="4"/>
      <dgm:spPr/>
    </dgm:pt>
    <dgm:pt modelId="{E90B0E9A-6D54-424F-A83F-338D7B162306}" type="pres">
      <dgm:prSet presAssocID="{EA0D38B2-55F6-4416-BDBF-033BACBE386D}" presName="hierChild4" presStyleCnt="0"/>
      <dgm:spPr/>
    </dgm:pt>
    <dgm:pt modelId="{CB694EC4-2D73-4627-896F-EAEDFA6C7CE7}" type="pres">
      <dgm:prSet presAssocID="{777D39E7-D78B-495F-9A1D-8C496226FBCF}" presName="Name64" presStyleLbl="parChTrans1D3" presStyleIdx="2" presStyleCnt="8"/>
      <dgm:spPr/>
    </dgm:pt>
    <dgm:pt modelId="{D1DCBEBF-35DA-4766-BA55-96044E69706E}" type="pres">
      <dgm:prSet presAssocID="{8DD93AE2-363E-4D67-89DB-A244DD5E1CD8}" presName="hierRoot2" presStyleCnt="0">
        <dgm:presLayoutVars>
          <dgm:hierBranch val="init"/>
        </dgm:presLayoutVars>
      </dgm:prSet>
      <dgm:spPr/>
    </dgm:pt>
    <dgm:pt modelId="{D8C23D9E-DCD7-41D3-9769-711A1A5FDEE8}" type="pres">
      <dgm:prSet presAssocID="{8DD93AE2-363E-4D67-89DB-A244DD5E1CD8}" presName="rootComposite" presStyleCnt="0"/>
      <dgm:spPr/>
    </dgm:pt>
    <dgm:pt modelId="{D93443DB-22E3-49C3-9904-88BB9297509E}" type="pres">
      <dgm:prSet presAssocID="{8DD93AE2-363E-4D67-89DB-A244DD5E1CD8}" presName="rootText" presStyleLbl="node3" presStyleIdx="2" presStyleCnt="8" custScaleX="137954" custScaleY="107246" custLinFactY="-9235" custLinFactNeighborX="-7135" custLinFactNeighborY="-100000">
        <dgm:presLayoutVars>
          <dgm:chPref val="3"/>
        </dgm:presLayoutVars>
      </dgm:prSet>
      <dgm:spPr>
        <a:prstGeom prst="flowChartAlternateProcess">
          <a:avLst/>
        </a:prstGeom>
      </dgm:spPr>
    </dgm:pt>
    <dgm:pt modelId="{7D459CC3-18D3-4587-8B7B-01AD03D4AC04}" type="pres">
      <dgm:prSet presAssocID="{8DD93AE2-363E-4D67-89DB-A244DD5E1CD8}" presName="rootConnector" presStyleLbl="node3" presStyleIdx="2" presStyleCnt="8"/>
      <dgm:spPr/>
    </dgm:pt>
    <dgm:pt modelId="{14FA2A07-CE89-4B74-97D9-9AC0488A817B}" type="pres">
      <dgm:prSet presAssocID="{8DD93AE2-363E-4D67-89DB-A244DD5E1CD8}" presName="hierChild4" presStyleCnt="0"/>
      <dgm:spPr/>
    </dgm:pt>
    <dgm:pt modelId="{9FEFB098-AE4E-4325-89C3-3C49DF816273}" type="pres">
      <dgm:prSet presAssocID="{8DD93AE2-363E-4D67-89DB-A244DD5E1CD8}" presName="hierChild5" presStyleCnt="0"/>
      <dgm:spPr/>
    </dgm:pt>
    <dgm:pt modelId="{F5A5AE55-730D-478D-9E47-E9078E5C8DCC}" type="pres">
      <dgm:prSet presAssocID="{A8CD5F79-E462-4F87-AAA7-D4400FA649E4}" presName="Name64" presStyleLbl="parChTrans1D3" presStyleIdx="3" presStyleCnt="8"/>
      <dgm:spPr/>
    </dgm:pt>
    <dgm:pt modelId="{E1687C18-651A-40BB-BA40-0D7F8577C1C3}" type="pres">
      <dgm:prSet presAssocID="{3964EB5D-1D24-445D-BB25-4F22D198ECD8}" presName="hierRoot2" presStyleCnt="0">
        <dgm:presLayoutVars>
          <dgm:hierBranch val="init"/>
        </dgm:presLayoutVars>
      </dgm:prSet>
      <dgm:spPr/>
    </dgm:pt>
    <dgm:pt modelId="{D1D94A41-CFE2-4B6F-9A6E-6E739FA62DA1}" type="pres">
      <dgm:prSet presAssocID="{3964EB5D-1D24-445D-BB25-4F22D198ECD8}" presName="rootComposite" presStyleCnt="0"/>
      <dgm:spPr/>
    </dgm:pt>
    <dgm:pt modelId="{7AC810C3-C92B-41C6-817B-CC3518A70D20}" type="pres">
      <dgm:prSet presAssocID="{3964EB5D-1D24-445D-BB25-4F22D198ECD8}" presName="rootText" presStyleLbl="node3" presStyleIdx="3" presStyleCnt="8" custScaleX="138379" custScaleY="104960" custLinFactY="-15920" custLinFactNeighborX="-7135" custLinFactNeighborY="-100000">
        <dgm:presLayoutVars>
          <dgm:chPref val="3"/>
        </dgm:presLayoutVars>
      </dgm:prSet>
      <dgm:spPr>
        <a:prstGeom prst="flowChartAlternateProcess">
          <a:avLst/>
        </a:prstGeom>
      </dgm:spPr>
    </dgm:pt>
    <dgm:pt modelId="{122E91AC-CB01-4EB6-9489-243714E9C7F8}" type="pres">
      <dgm:prSet presAssocID="{3964EB5D-1D24-445D-BB25-4F22D198ECD8}" presName="rootConnector" presStyleLbl="node3" presStyleIdx="3" presStyleCnt="8"/>
      <dgm:spPr/>
    </dgm:pt>
    <dgm:pt modelId="{2611903F-5B41-410C-9349-AA462CCD9E5B}" type="pres">
      <dgm:prSet presAssocID="{3964EB5D-1D24-445D-BB25-4F22D198ECD8}" presName="hierChild4" presStyleCnt="0"/>
      <dgm:spPr/>
    </dgm:pt>
    <dgm:pt modelId="{76E68D1E-F38F-4175-AF42-DF3C278C0160}" type="pres">
      <dgm:prSet presAssocID="{3964EB5D-1D24-445D-BB25-4F22D198ECD8}" presName="hierChild5" presStyleCnt="0"/>
      <dgm:spPr/>
    </dgm:pt>
    <dgm:pt modelId="{0C52B234-C9E3-4B47-8320-8A51B1E69E38}" type="pres">
      <dgm:prSet presAssocID="{EA0D38B2-55F6-4416-BDBF-033BACBE386D}" presName="hierChild5" presStyleCnt="0"/>
      <dgm:spPr/>
    </dgm:pt>
    <dgm:pt modelId="{D0ADBC2C-F634-41C8-BE86-0C44DD2BD1AF}" type="pres">
      <dgm:prSet presAssocID="{B3F6D9FA-6BDC-43B0-8E1E-B063E6AC2A00}" presName="Name64" presStyleLbl="parChTrans1D2" presStyleIdx="2" presStyleCnt="4"/>
      <dgm:spPr/>
    </dgm:pt>
    <dgm:pt modelId="{90397711-EE9C-4ED2-AF92-A90F1C6042EA}" type="pres">
      <dgm:prSet presAssocID="{02224F50-2220-4E52-A44E-A6ED771BF8B4}" presName="hierRoot2" presStyleCnt="0">
        <dgm:presLayoutVars>
          <dgm:hierBranch val="init"/>
        </dgm:presLayoutVars>
      </dgm:prSet>
      <dgm:spPr/>
    </dgm:pt>
    <dgm:pt modelId="{576883E2-0229-4122-B42A-755EF64AD165}" type="pres">
      <dgm:prSet presAssocID="{02224F50-2220-4E52-A44E-A6ED771BF8B4}" presName="rootComposite" presStyleCnt="0"/>
      <dgm:spPr/>
    </dgm:pt>
    <dgm:pt modelId="{A24DA89B-33E4-4AAA-B3A6-155A993A9F2F}" type="pres">
      <dgm:prSet presAssocID="{02224F50-2220-4E52-A44E-A6ED771BF8B4}" presName="rootText" presStyleLbl="node2" presStyleIdx="2" presStyleCnt="4" custScaleX="137302" custLinFactY="-31107" custLinFactNeighborY="-100000">
        <dgm:presLayoutVars>
          <dgm:chPref val="3"/>
        </dgm:presLayoutVars>
      </dgm:prSet>
      <dgm:spPr/>
    </dgm:pt>
    <dgm:pt modelId="{1D338ED9-85A4-43C9-B0B8-671A5301A051}" type="pres">
      <dgm:prSet presAssocID="{02224F50-2220-4E52-A44E-A6ED771BF8B4}" presName="rootConnector" presStyleLbl="node2" presStyleIdx="2" presStyleCnt="4"/>
      <dgm:spPr/>
    </dgm:pt>
    <dgm:pt modelId="{870B3515-B50D-4627-8F31-58E91562CD86}" type="pres">
      <dgm:prSet presAssocID="{02224F50-2220-4E52-A44E-A6ED771BF8B4}" presName="hierChild4" presStyleCnt="0"/>
      <dgm:spPr/>
    </dgm:pt>
    <dgm:pt modelId="{B2A8D81E-1FCD-4849-80F1-9D8BAF34312B}" type="pres">
      <dgm:prSet presAssocID="{B86495C9-D840-4C76-BEFA-48B6F9DEFD82}" presName="Name64" presStyleLbl="parChTrans1D3" presStyleIdx="4" presStyleCnt="8"/>
      <dgm:spPr/>
    </dgm:pt>
    <dgm:pt modelId="{4F412522-8A97-4631-8870-4EB9827CDF30}" type="pres">
      <dgm:prSet presAssocID="{52E08461-0AB8-4E47-8922-DD600D3D8C43}" presName="hierRoot2" presStyleCnt="0">
        <dgm:presLayoutVars>
          <dgm:hierBranch val="init"/>
        </dgm:presLayoutVars>
      </dgm:prSet>
      <dgm:spPr/>
    </dgm:pt>
    <dgm:pt modelId="{6BBD7356-1956-4C98-861F-1B8119ACAFC2}" type="pres">
      <dgm:prSet presAssocID="{52E08461-0AB8-4E47-8922-DD600D3D8C43}" presName="rootComposite" presStyleCnt="0"/>
      <dgm:spPr/>
    </dgm:pt>
    <dgm:pt modelId="{AC366E0A-B237-4E3D-99E1-8AFF703F01E9}" type="pres">
      <dgm:prSet presAssocID="{52E08461-0AB8-4E47-8922-DD600D3D8C43}" presName="rootText" presStyleLbl="node3" presStyleIdx="4" presStyleCnt="8" custScaleX="135478" custScaleY="166048" custLinFactNeighborX="-1019" custLinFactNeighborY="-77633">
        <dgm:presLayoutVars>
          <dgm:chPref val="3"/>
        </dgm:presLayoutVars>
      </dgm:prSet>
      <dgm:spPr>
        <a:prstGeom prst="flowChartProcess">
          <a:avLst/>
        </a:prstGeom>
      </dgm:spPr>
    </dgm:pt>
    <dgm:pt modelId="{00AD26A0-823D-41DF-B883-6FEE105C8D69}" type="pres">
      <dgm:prSet presAssocID="{52E08461-0AB8-4E47-8922-DD600D3D8C43}" presName="rootConnector" presStyleLbl="node3" presStyleIdx="4" presStyleCnt="8"/>
      <dgm:spPr/>
    </dgm:pt>
    <dgm:pt modelId="{E2C59CDF-0DC0-41B0-99A3-109C56173F3D}" type="pres">
      <dgm:prSet presAssocID="{52E08461-0AB8-4E47-8922-DD600D3D8C43}" presName="hierChild4" presStyleCnt="0"/>
      <dgm:spPr/>
    </dgm:pt>
    <dgm:pt modelId="{35329D67-E604-4A52-8E07-63FD88AD6B7B}" type="pres">
      <dgm:prSet presAssocID="{1CCC5E5C-21B9-4D8F-9823-8F26E679BD61}" presName="Name64" presStyleLbl="parChTrans1D4" presStyleIdx="5" presStyleCnt="13"/>
      <dgm:spPr/>
    </dgm:pt>
    <dgm:pt modelId="{A4EE3FDE-B6D7-443D-8F49-588B1A363E39}" type="pres">
      <dgm:prSet presAssocID="{DC1DE864-A26B-422F-9DAF-D1EFD88BCF3A}" presName="hierRoot2" presStyleCnt="0">
        <dgm:presLayoutVars>
          <dgm:hierBranch val="init"/>
        </dgm:presLayoutVars>
      </dgm:prSet>
      <dgm:spPr/>
    </dgm:pt>
    <dgm:pt modelId="{21DB0C75-CD66-4DAD-B632-30A491710C55}" type="pres">
      <dgm:prSet presAssocID="{DC1DE864-A26B-422F-9DAF-D1EFD88BCF3A}" presName="rootComposite" presStyleCnt="0"/>
      <dgm:spPr/>
    </dgm:pt>
    <dgm:pt modelId="{3B1B1734-D2F7-4E6E-9428-DEB4D1A8548A}" type="pres">
      <dgm:prSet presAssocID="{DC1DE864-A26B-422F-9DAF-D1EFD88BCF3A}" presName="rootText" presStyleLbl="node4" presStyleIdx="5" presStyleCnt="13" custScaleX="288517" custLinFactNeighborY="-94519">
        <dgm:presLayoutVars>
          <dgm:chPref val="3"/>
        </dgm:presLayoutVars>
      </dgm:prSet>
      <dgm:spPr>
        <a:prstGeom prst="flowChartAlternateProcess">
          <a:avLst/>
        </a:prstGeom>
      </dgm:spPr>
    </dgm:pt>
    <dgm:pt modelId="{19B58DBF-7760-4CC4-A8FC-5558916596E6}" type="pres">
      <dgm:prSet presAssocID="{DC1DE864-A26B-422F-9DAF-D1EFD88BCF3A}" presName="rootConnector" presStyleLbl="node4" presStyleIdx="5" presStyleCnt="13"/>
      <dgm:spPr/>
    </dgm:pt>
    <dgm:pt modelId="{5406F61E-343A-41F3-82DD-7E1875BC50F5}" type="pres">
      <dgm:prSet presAssocID="{DC1DE864-A26B-422F-9DAF-D1EFD88BCF3A}" presName="hierChild4" presStyleCnt="0"/>
      <dgm:spPr/>
    </dgm:pt>
    <dgm:pt modelId="{189AF1C2-8671-4E8A-A70E-DA9BFA712579}" type="pres">
      <dgm:prSet presAssocID="{DC1DE864-A26B-422F-9DAF-D1EFD88BCF3A}" presName="hierChild5" presStyleCnt="0"/>
      <dgm:spPr/>
    </dgm:pt>
    <dgm:pt modelId="{3932F617-BC52-4BA4-8356-E0B8F8AF2300}" type="pres">
      <dgm:prSet presAssocID="{CD1DE918-5CED-4884-857D-AB23DFC61B12}" presName="Name64" presStyleLbl="parChTrans1D4" presStyleIdx="6" presStyleCnt="13"/>
      <dgm:spPr/>
    </dgm:pt>
    <dgm:pt modelId="{E622BF49-B62C-475F-B54A-CC796C91FA42}" type="pres">
      <dgm:prSet presAssocID="{E71372CA-6460-44F6-A83A-F6B2EA1FCB25}" presName="hierRoot2" presStyleCnt="0">
        <dgm:presLayoutVars>
          <dgm:hierBranch val="init"/>
        </dgm:presLayoutVars>
      </dgm:prSet>
      <dgm:spPr/>
    </dgm:pt>
    <dgm:pt modelId="{E8C4038C-23BE-4BB9-A7FC-CB7265C1214B}" type="pres">
      <dgm:prSet presAssocID="{E71372CA-6460-44F6-A83A-F6B2EA1FCB25}" presName="rootComposite" presStyleCnt="0"/>
      <dgm:spPr/>
    </dgm:pt>
    <dgm:pt modelId="{4C0A9892-0237-4717-BF18-2B82E1BDACA4}" type="pres">
      <dgm:prSet presAssocID="{E71372CA-6460-44F6-A83A-F6B2EA1FCB25}" presName="rootText" presStyleLbl="node4" presStyleIdx="6" presStyleCnt="13" custScaleX="287982" custLinFactY="-18911" custLinFactNeighborY="-100000">
        <dgm:presLayoutVars>
          <dgm:chPref val="3"/>
        </dgm:presLayoutVars>
      </dgm:prSet>
      <dgm:spPr>
        <a:prstGeom prst="flowChartAlternateProcess">
          <a:avLst/>
        </a:prstGeom>
      </dgm:spPr>
    </dgm:pt>
    <dgm:pt modelId="{588E2054-F4A9-4B77-BDF0-CB0B0604EA80}" type="pres">
      <dgm:prSet presAssocID="{E71372CA-6460-44F6-A83A-F6B2EA1FCB25}" presName="rootConnector" presStyleLbl="node4" presStyleIdx="6" presStyleCnt="13"/>
      <dgm:spPr/>
    </dgm:pt>
    <dgm:pt modelId="{00D3B57B-DC39-455F-AA3E-F39DF161BF55}" type="pres">
      <dgm:prSet presAssocID="{E71372CA-6460-44F6-A83A-F6B2EA1FCB25}" presName="hierChild4" presStyleCnt="0"/>
      <dgm:spPr/>
    </dgm:pt>
    <dgm:pt modelId="{4CFCA1B8-C71E-4AA9-9F53-3FF4CC9512E8}" type="pres">
      <dgm:prSet presAssocID="{E71372CA-6460-44F6-A83A-F6B2EA1FCB25}" presName="hierChild5" presStyleCnt="0"/>
      <dgm:spPr/>
    </dgm:pt>
    <dgm:pt modelId="{E325FA8E-8FA7-4BB1-B292-2B5AB2CBF6AB}" type="pres">
      <dgm:prSet presAssocID="{112A71CA-6F31-4DB8-9089-2276D9063E1C}" presName="Name64" presStyleLbl="parChTrans1D4" presStyleIdx="7" presStyleCnt="13"/>
      <dgm:spPr/>
    </dgm:pt>
    <dgm:pt modelId="{B6D29C03-7217-4F72-80F6-D617A55ED05B}" type="pres">
      <dgm:prSet presAssocID="{27643B4D-AEDC-4BE3-9800-F0463BBF5682}" presName="hierRoot2" presStyleCnt="0">
        <dgm:presLayoutVars>
          <dgm:hierBranch val="init"/>
        </dgm:presLayoutVars>
      </dgm:prSet>
      <dgm:spPr/>
    </dgm:pt>
    <dgm:pt modelId="{2C4ABE7E-5124-41BB-AA89-1006B3ED78BD}" type="pres">
      <dgm:prSet presAssocID="{27643B4D-AEDC-4BE3-9800-F0463BBF5682}" presName="rootComposite" presStyleCnt="0"/>
      <dgm:spPr/>
    </dgm:pt>
    <dgm:pt modelId="{8B4089BC-F37E-4300-A9E6-CE9C17667E22}" type="pres">
      <dgm:prSet presAssocID="{27643B4D-AEDC-4BE3-9800-F0463BBF5682}" presName="rootText" presStyleLbl="node4" presStyleIdx="7" presStyleCnt="13" custScaleX="288513" custLinFactY="-37205" custLinFactNeighborY="-100000">
        <dgm:presLayoutVars>
          <dgm:chPref val="3"/>
        </dgm:presLayoutVars>
      </dgm:prSet>
      <dgm:spPr>
        <a:prstGeom prst="flowChartAlternateProcess">
          <a:avLst/>
        </a:prstGeom>
      </dgm:spPr>
    </dgm:pt>
    <dgm:pt modelId="{4AED130A-8272-4449-8F80-EB7CA1ECF6F5}" type="pres">
      <dgm:prSet presAssocID="{27643B4D-AEDC-4BE3-9800-F0463BBF5682}" presName="rootConnector" presStyleLbl="node4" presStyleIdx="7" presStyleCnt="13"/>
      <dgm:spPr/>
    </dgm:pt>
    <dgm:pt modelId="{1465B6A5-519E-47BA-8D60-4525BFC46338}" type="pres">
      <dgm:prSet presAssocID="{27643B4D-AEDC-4BE3-9800-F0463BBF5682}" presName="hierChild4" presStyleCnt="0"/>
      <dgm:spPr/>
    </dgm:pt>
    <dgm:pt modelId="{A76F48E5-F01C-45B3-A149-1B3D714956E9}" type="pres">
      <dgm:prSet presAssocID="{27643B4D-AEDC-4BE3-9800-F0463BBF5682}" presName="hierChild5" presStyleCnt="0"/>
      <dgm:spPr/>
    </dgm:pt>
    <dgm:pt modelId="{4033DD6A-7B64-4249-8787-8F782720889F}" type="pres">
      <dgm:prSet presAssocID="{9CC395A0-AC85-4E2C-B74A-459840D5827F}" presName="Name64" presStyleLbl="parChTrans1D4" presStyleIdx="8" presStyleCnt="13"/>
      <dgm:spPr/>
    </dgm:pt>
    <dgm:pt modelId="{6035BF4E-2819-44AC-84F8-9F196AF8AF3E}" type="pres">
      <dgm:prSet presAssocID="{35872C4D-AB5D-4549-B091-EDB9A2D5E76F}" presName="hierRoot2" presStyleCnt="0">
        <dgm:presLayoutVars>
          <dgm:hierBranch val="init"/>
        </dgm:presLayoutVars>
      </dgm:prSet>
      <dgm:spPr/>
    </dgm:pt>
    <dgm:pt modelId="{937B2D8A-A4B1-4382-AF49-913C28D155C1}" type="pres">
      <dgm:prSet presAssocID="{35872C4D-AB5D-4549-B091-EDB9A2D5E76F}" presName="rootComposite" presStyleCnt="0"/>
      <dgm:spPr/>
    </dgm:pt>
    <dgm:pt modelId="{234D594B-7E3D-4BFB-B9B6-EC7D1D723D3B}" type="pres">
      <dgm:prSet presAssocID="{35872C4D-AB5D-4549-B091-EDB9A2D5E76F}" presName="rootText" presStyleLbl="node4" presStyleIdx="8" presStyleCnt="13" custScaleX="287651" custLinFactY="-55499" custLinFactNeighborY="-100000">
        <dgm:presLayoutVars>
          <dgm:chPref val="3"/>
        </dgm:presLayoutVars>
      </dgm:prSet>
      <dgm:spPr>
        <a:prstGeom prst="flowChartAlternateProcess">
          <a:avLst/>
        </a:prstGeom>
      </dgm:spPr>
    </dgm:pt>
    <dgm:pt modelId="{94DD54C7-77EF-4F92-B7F8-2FC9882F5325}" type="pres">
      <dgm:prSet presAssocID="{35872C4D-AB5D-4549-B091-EDB9A2D5E76F}" presName="rootConnector" presStyleLbl="node4" presStyleIdx="8" presStyleCnt="13"/>
      <dgm:spPr/>
    </dgm:pt>
    <dgm:pt modelId="{0895F40D-FC25-42A8-AE41-97EBFD50537A}" type="pres">
      <dgm:prSet presAssocID="{35872C4D-AB5D-4549-B091-EDB9A2D5E76F}" presName="hierChild4" presStyleCnt="0"/>
      <dgm:spPr/>
    </dgm:pt>
    <dgm:pt modelId="{6C3E2F6C-45A4-453A-91F8-15C884BDEB5F}" type="pres">
      <dgm:prSet presAssocID="{35872C4D-AB5D-4549-B091-EDB9A2D5E76F}" presName="hierChild5" presStyleCnt="0"/>
      <dgm:spPr/>
    </dgm:pt>
    <dgm:pt modelId="{3BCAA3F8-3832-49D8-8257-EE3EDC806F1A}" type="pres">
      <dgm:prSet presAssocID="{52E08461-0AB8-4E47-8922-DD600D3D8C43}" presName="hierChild5" presStyleCnt="0"/>
      <dgm:spPr/>
    </dgm:pt>
    <dgm:pt modelId="{5204EA05-5452-45D6-80FE-9B3FC53D1133}" type="pres">
      <dgm:prSet presAssocID="{4DB2B3D7-8DA1-4ABE-A48D-8891B69EAC29}" presName="Name64" presStyleLbl="parChTrans1D3" presStyleIdx="5" presStyleCnt="8"/>
      <dgm:spPr/>
    </dgm:pt>
    <dgm:pt modelId="{1A3F33EE-8616-4860-9D94-7BDC416C1CD8}" type="pres">
      <dgm:prSet presAssocID="{C6C2D68F-62E5-4594-A7E3-CEDD1B476FD4}" presName="hierRoot2" presStyleCnt="0">
        <dgm:presLayoutVars>
          <dgm:hierBranch val="init"/>
        </dgm:presLayoutVars>
      </dgm:prSet>
      <dgm:spPr/>
    </dgm:pt>
    <dgm:pt modelId="{97474059-0FE1-42C0-89AD-68942A390B1E}" type="pres">
      <dgm:prSet presAssocID="{C6C2D68F-62E5-4594-A7E3-CEDD1B476FD4}" presName="rootComposite" presStyleCnt="0"/>
      <dgm:spPr/>
    </dgm:pt>
    <dgm:pt modelId="{A7449B0D-BA4D-4770-975D-58073C286789}" type="pres">
      <dgm:prSet presAssocID="{C6C2D68F-62E5-4594-A7E3-CEDD1B476FD4}" presName="rootText" presStyleLbl="node3" presStyleIdx="5" presStyleCnt="8" custScaleX="136711" custScaleY="168624" custLinFactY="-76842" custLinFactNeighborY="-100000">
        <dgm:presLayoutVars>
          <dgm:chPref val="3"/>
        </dgm:presLayoutVars>
      </dgm:prSet>
      <dgm:spPr>
        <a:prstGeom prst="flowChartProcess">
          <a:avLst/>
        </a:prstGeom>
      </dgm:spPr>
    </dgm:pt>
    <dgm:pt modelId="{615FBD34-ACB6-4531-82DA-5A0FAB8FE300}" type="pres">
      <dgm:prSet presAssocID="{C6C2D68F-62E5-4594-A7E3-CEDD1B476FD4}" presName="rootConnector" presStyleLbl="node3" presStyleIdx="5" presStyleCnt="8"/>
      <dgm:spPr/>
    </dgm:pt>
    <dgm:pt modelId="{C0C5AFB7-BB18-40C7-BCA3-A951F4130177}" type="pres">
      <dgm:prSet presAssocID="{C6C2D68F-62E5-4594-A7E3-CEDD1B476FD4}" presName="hierChild4" presStyleCnt="0"/>
      <dgm:spPr/>
    </dgm:pt>
    <dgm:pt modelId="{4E95D2C6-2419-4B13-A522-F16EA42041A5}" type="pres">
      <dgm:prSet presAssocID="{144A81A4-B50A-4464-85E9-68C7C2723486}" presName="Name64" presStyleLbl="parChTrans1D4" presStyleIdx="9" presStyleCnt="13"/>
      <dgm:spPr/>
    </dgm:pt>
    <dgm:pt modelId="{7CAEE478-66DE-4552-ACB0-92DC94C94623}" type="pres">
      <dgm:prSet presAssocID="{B95CD3CE-E222-4730-94F5-42BC11FC14F1}" presName="hierRoot2" presStyleCnt="0">
        <dgm:presLayoutVars>
          <dgm:hierBranch val="init"/>
        </dgm:presLayoutVars>
      </dgm:prSet>
      <dgm:spPr/>
    </dgm:pt>
    <dgm:pt modelId="{A8BBC43C-0914-40A4-9BFD-B46652CDD242}" type="pres">
      <dgm:prSet presAssocID="{B95CD3CE-E222-4730-94F5-42BC11FC14F1}" presName="rootComposite" presStyleCnt="0"/>
      <dgm:spPr/>
    </dgm:pt>
    <dgm:pt modelId="{7124785D-6F1C-4497-8DF6-836D5FA9A66B}" type="pres">
      <dgm:prSet presAssocID="{B95CD3CE-E222-4730-94F5-42BC11FC14F1}" presName="rootText" presStyleLbl="node4" presStyleIdx="9" presStyleCnt="13" custScaleX="288120" custScaleY="85779" custLinFactY="-58548" custLinFactNeighborY="-100000">
        <dgm:presLayoutVars>
          <dgm:chPref val="3"/>
        </dgm:presLayoutVars>
      </dgm:prSet>
      <dgm:spPr>
        <a:prstGeom prst="flowChartAlternateProcess">
          <a:avLst/>
        </a:prstGeom>
      </dgm:spPr>
    </dgm:pt>
    <dgm:pt modelId="{4D7BD24D-2E6C-4142-8378-D5FC9A8CF595}" type="pres">
      <dgm:prSet presAssocID="{B95CD3CE-E222-4730-94F5-42BC11FC14F1}" presName="rootConnector" presStyleLbl="node4" presStyleIdx="9" presStyleCnt="13"/>
      <dgm:spPr/>
    </dgm:pt>
    <dgm:pt modelId="{1E99CF46-2F7A-4049-9A9B-1C16DE78C0DB}" type="pres">
      <dgm:prSet presAssocID="{B95CD3CE-E222-4730-94F5-42BC11FC14F1}" presName="hierChild4" presStyleCnt="0"/>
      <dgm:spPr/>
    </dgm:pt>
    <dgm:pt modelId="{17367995-439D-4E53-B5E0-6595E64402D3}" type="pres">
      <dgm:prSet presAssocID="{B95CD3CE-E222-4730-94F5-42BC11FC14F1}" presName="hierChild5" presStyleCnt="0"/>
      <dgm:spPr/>
    </dgm:pt>
    <dgm:pt modelId="{D6935055-C229-473F-954B-95CFE4728866}" type="pres">
      <dgm:prSet presAssocID="{5F815DD8-2B73-4354-9197-8440F2FF6FE7}" presName="Name64" presStyleLbl="parChTrans1D4" presStyleIdx="10" presStyleCnt="13"/>
      <dgm:spPr/>
    </dgm:pt>
    <dgm:pt modelId="{C6F82A56-1C28-46BE-923C-AAB025FFB68D}" type="pres">
      <dgm:prSet presAssocID="{611D9582-8CAE-43AA-A3F9-7EE19C3A05E4}" presName="hierRoot2" presStyleCnt="0">
        <dgm:presLayoutVars>
          <dgm:hierBranch val="init"/>
        </dgm:presLayoutVars>
      </dgm:prSet>
      <dgm:spPr/>
    </dgm:pt>
    <dgm:pt modelId="{25893EB1-DBEA-4929-B989-E5E42045200B}" type="pres">
      <dgm:prSet presAssocID="{611D9582-8CAE-43AA-A3F9-7EE19C3A05E4}" presName="rootComposite" presStyleCnt="0"/>
      <dgm:spPr/>
    </dgm:pt>
    <dgm:pt modelId="{AAB7A20F-C580-4466-8CE2-BFD3D968197B}" type="pres">
      <dgm:prSet presAssocID="{611D9582-8CAE-43AA-A3F9-7EE19C3A05E4}" presName="rootText" presStyleLbl="node4" presStyleIdx="10" presStyleCnt="13" custScaleX="287974" custScaleY="89786" custLinFactY="-77092" custLinFactNeighborY="-100000">
        <dgm:presLayoutVars>
          <dgm:chPref val="3"/>
        </dgm:presLayoutVars>
      </dgm:prSet>
      <dgm:spPr>
        <a:prstGeom prst="flowChartAlternateProcess">
          <a:avLst/>
        </a:prstGeom>
      </dgm:spPr>
    </dgm:pt>
    <dgm:pt modelId="{3D336859-FAE1-4619-909A-996FF8C83E18}" type="pres">
      <dgm:prSet presAssocID="{611D9582-8CAE-43AA-A3F9-7EE19C3A05E4}" presName="rootConnector" presStyleLbl="node4" presStyleIdx="10" presStyleCnt="13"/>
      <dgm:spPr/>
    </dgm:pt>
    <dgm:pt modelId="{41AECEB5-3C52-4609-9B93-D774042D5A3E}" type="pres">
      <dgm:prSet presAssocID="{611D9582-8CAE-43AA-A3F9-7EE19C3A05E4}" presName="hierChild4" presStyleCnt="0"/>
      <dgm:spPr/>
    </dgm:pt>
    <dgm:pt modelId="{F4C1AE21-5B50-4F02-9EFC-A5995B6D7238}" type="pres">
      <dgm:prSet presAssocID="{611D9582-8CAE-43AA-A3F9-7EE19C3A05E4}" presName="hierChild5" presStyleCnt="0"/>
      <dgm:spPr/>
    </dgm:pt>
    <dgm:pt modelId="{DB69E9DB-52B5-4B28-B40A-18A2ADCCD67E}" type="pres">
      <dgm:prSet presAssocID="{ACD25A1B-D566-4513-AF18-C1B75C1F3A04}" presName="Name64" presStyleLbl="parChTrans1D4" presStyleIdx="11" presStyleCnt="13"/>
      <dgm:spPr/>
    </dgm:pt>
    <dgm:pt modelId="{67470F8B-B9C7-4E48-AAA6-83B345DA778E}" type="pres">
      <dgm:prSet presAssocID="{F2DBAF04-5D44-4380-9DBC-166F7929CF96}" presName="hierRoot2" presStyleCnt="0">
        <dgm:presLayoutVars>
          <dgm:hierBranch val="init"/>
        </dgm:presLayoutVars>
      </dgm:prSet>
      <dgm:spPr/>
    </dgm:pt>
    <dgm:pt modelId="{D679EF05-C483-49ED-991E-C832512A2104}" type="pres">
      <dgm:prSet presAssocID="{F2DBAF04-5D44-4380-9DBC-166F7929CF96}" presName="rootComposite" presStyleCnt="0"/>
      <dgm:spPr/>
    </dgm:pt>
    <dgm:pt modelId="{BF58B124-7408-4D5D-BA72-594B079F9A83}" type="pres">
      <dgm:prSet presAssocID="{F2DBAF04-5D44-4380-9DBC-166F7929CF96}" presName="rootText" presStyleLbl="node4" presStyleIdx="11" presStyleCnt="13" custScaleX="287974" custScaleY="80803" custLinFactY="-92487" custLinFactNeighborY="-100000">
        <dgm:presLayoutVars>
          <dgm:chPref val="3"/>
        </dgm:presLayoutVars>
      </dgm:prSet>
      <dgm:spPr>
        <a:prstGeom prst="flowChartAlternateProcess">
          <a:avLst/>
        </a:prstGeom>
      </dgm:spPr>
    </dgm:pt>
    <dgm:pt modelId="{36CE5B56-8EFD-4AF8-852F-F9909C437613}" type="pres">
      <dgm:prSet presAssocID="{F2DBAF04-5D44-4380-9DBC-166F7929CF96}" presName="rootConnector" presStyleLbl="node4" presStyleIdx="11" presStyleCnt="13"/>
      <dgm:spPr/>
    </dgm:pt>
    <dgm:pt modelId="{CEF71A57-8E53-4002-A5FF-56533AF65A08}" type="pres">
      <dgm:prSet presAssocID="{F2DBAF04-5D44-4380-9DBC-166F7929CF96}" presName="hierChild4" presStyleCnt="0"/>
      <dgm:spPr/>
    </dgm:pt>
    <dgm:pt modelId="{7E51A262-BBF2-4579-889D-8C819280ED7B}" type="pres">
      <dgm:prSet presAssocID="{F2DBAF04-5D44-4380-9DBC-166F7929CF96}" presName="hierChild5" presStyleCnt="0"/>
      <dgm:spPr/>
    </dgm:pt>
    <dgm:pt modelId="{35FDA641-DCAF-4C70-896B-BF236AE9E14F}" type="pres">
      <dgm:prSet presAssocID="{63111E1D-6609-48B1-9704-D2630A15CBC0}" presName="Name64" presStyleLbl="parChTrans1D4" presStyleIdx="12" presStyleCnt="13"/>
      <dgm:spPr/>
    </dgm:pt>
    <dgm:pt modelId="{63793778-7F1D-4504-898E-5DF2CAA272F9}" type="pres">
      <dgm:prSet presAssocID="{FA460E8B-C5E5-431D-90F3-9B92D6FBB90C}" presName="hierRoot2" presStyleCnt="0">
        <dgm:presLayoutVars>
          <dgm:hierBranch val="init"/>
        </dgm:presLayoutVars>
      </dgm:prSet>
      <dgm:spPr/>
    </dgm:pt>
    <dgm:pt modelId="{C7EEB4F9-AC58-4EF1-BEB3-7F7C884784F7}" type="pres">
      <dgm:prSet presAssocID="{FA460E8B-C5E5-431D-90F3-9B92D6FBB90C}" presName="rootComposite" presStyleCnt="0"/>
      <dgm:spPr/>
    </dgm:pt>
    <dgm:pt modelId="{F89FD2B7-8091-40D3-BD97-B1D1D49B336A}" type="pres">
      <dgm:prSet presAssocID="{FA460E8B-C5E5-431D-90F3-9B92D6FBB90C}" presName="rootText" presStyleLbl="node4" presStyleIdx="12" presStyleCnt="13" custScaleX="288381" custScaleY="94709" custLinFactY="-100000" custLinFactNeighborY="-110837">
        <dgm:presLayoutVars>
          <dgm:chPref val="3"/>
        </dgm:presLayoutVars>
      </dgm:prSet>
      <dgm:spPr>
        <a:prstGeom prst="flowChartAlternateProcess">
          <a:avLst/>
        </a:prstGeom>
      </dgm:spPr>
    </dgm:pt>
    <dgm:pt modelId="{0B687C8C-2339-4A13-B5FB-52929BF8D5AE}" type="pres">
      <dgm:prSet presAssocID="{FA460E8B-C5E5-431D-90F3-9B92D6FBB90C}" presName="rootConnector" presStyleLbl="node4" presStyleIdx="12" presStyleCnt="13"/>
      <dgm:spPr/>
    </dgm:pt>
    <dgm:pt modelId="{6F858770-C0FD-40C6-B689-883DE9C3AB27}" type="pres">
      <dgm:prSet presAssocID="{FA460E8B-C5E5-431D-90F3-9B92D6FBB90C}" presName="hierChild4" presStyleCnt="0"/>
      <dgm:spPr/>
    </dgm:pt>
    <dgm:pt modelId="{5FD8DC8E-9BBC-42FC-8B77-2FA0AC9389F4}" type="pres">
      <dgm:prSet presAssocID="{FA460E8B-C5E5-431D-90F3-9B92D6FBB90C}" presName="hierChild5" presStyleCnt="0"/>
      <dgm:spPr/>
    </dgm:pt>
    <dgm:pt modelId="{2730D224-E1F9-436E-9ECA-C797AB7D79A2}" type="pres">
      <dgm:prSet presAssocID="{C6C2D68F-62E5-4594-A7E3-CEDD1B476FD4}" presName="hierChild5" presStyleCnt="0"/>
      <dgm:spPr/>
    </dgm:pt>
    <dgm:pt modelId="{FC54E605-AB09-46DB-9B5A-259912D6C0BB}" type="pres">
      <dgm:prSet presAssocID="{02224F50-2220-4E52-A44E-A6ED771BF8B4}" presName="hierChild5" presStyleCnt="0"/>
      <dgm:spPr/>
    </dgm:pt>
    <dgm:pt modelId="{2ABE255C-F8E6-44A9-A531-AAADD476A4BD}" type="pres">
      <dgm:prSet presAssocID="{98F3F03C-0C11-4C98-89C1-6528823E58A1}" presName="Name64" presStyleLbl="parChTrans1D2" presStyleIdx="3" presStyleCnt="4"/>
      <dgm:spPr/>
    </dgm:pt>
    <dgm:pt modelId="{0C7A9675-9BDA-4EA4-8092-D44D84036EAB}" type="pres">
      <dgm:prSet presAssocID="{3BAE21EF-216E-4BE9-A2F2-2AAC975115F8}" presName="hierRoot2" presStyleCnt="0">
        <dgm:presLayoutVars>
          <dgm:hierBranch val="init"/>
        </dgm:presLayoutVars>
      </dgm:prSet>
      <dgm:spPr/>
    </dgm:pt>
    <dgm:pt modelId="{863C6C6A-BF4D-49D9-B78B-BB1D746B2D84}" type="pres">
      <dgm:prSet presAssocID="{3BAE21EF-216E-4BE9-A2F2-2AAC975115F8}" presName="rootComposite" presStyleCnt="0"/>
      <dgm:spPr/>
    </dgm:pt>
    <dgm:pt modelId="{B72A91C0-A642-425A-839F-A47696F56820}" type="pres">
      <dgm:prSet presAssocID="{3BAE21EF-216E-4BE9-A2F2-2AAC975115F8}" presName="rootText" presStyleLbl="node2" presStyleIdx="3" presStyleCnt="4" custScaleX="139155" custScaleY="292969" custLinFactY="-47312" custLinFactNeighborY="-100000">
        <dgm:presLayoutVars>
          <dgm:chPref val="3"/>
        </dgm:presLayoutVars>
      </dgm:prSet>
      <dgm:spPr/>
    </dgm:pt>
    <dgm:pt modelId="{B87B7AA6-E454-4487-8B57-D2AA62B2B1E7}" type="pres">
      <dgm:prSet presAssocID="{3BAE21EF-216E-4BE9-A2F2-2AAC975115F8}" presName="rootConnector" presStyleLbl="node2" presStyleIdx="3" presStyleCnt="4"/>
      <dgm:spPr/>
    </dgm:pt>
    <dgm:pt modelId="{85B9BB77-CDE4-4448-8CA2-12825E0C12A8}" type="pres">
      <dgm:prSet presAssocID="{3BAE21EF-216E-4BE9-A2F2-2AAC975115F8}" presName="hierChild4" presStyleCnt="0"/>
      <dgm:spPr/>
    </dgm:pt>
    <dgm:pt modelId="{4C0ED8C8-281E-4C33-A53C-C67BDD9B7492}" type="pres">
      <dgm:prSet presAssocID="{09FF15B7-7205-4CF5-B141-8AA35F1DE6BE}" presName="Name64" presStyleLbl="parChTrans1D3" presStyleIdx="6" presStyleCnt="8"/>
      <dgm:spPr/>
    </dgm:pt>
    <dgm:pt modelId="{FE6CF723-EED9-49DC-9396-432B29718026}" type="pres">
      <dgm:prSet presAssocID="{BAF68DFE-C0A3-48D3-83C9-EB0D06A54C74}" presName="hierRoot2" presStyleCnt="0">
        <dgm:presLayoutVars>
          <dgm:hierBranch val="init"/>
        </dgm:presLayoutVars>
      </dgm:prSet>
      <dgm:spPr/>
    </dgm:pt>
    <dgm:pt modelId="{C068B03E-51B2-46CA-9336-E37840E96101}" type="pres">
      <dgm:prSet presAssocID="{BAF68DFE-C0A3-48D3-83C9-EB0D06A54C74}" presName="rootComposite" presStyleCnt="0"/>
      <dgm:spPr/>
    </dgm:pt>
    <dgm:pt modelId="{BFDEC644-E216-42B9-A06E-18B64C31EAF0}" type="pres">
      <dgm:prSet presAssocID="{BAF68DFE-C0A3-48D3-83C9-EB0D06A54C74}" presName="rootText" presStyleLbl="node3" presStyleIdx="6" presStyleCnt="8" custScaleX="138800" custLinFactY="-47312" custLinFactNeighborY="-100000">
        <dgm:presLayoutVars>
          <dgm:chPref val="3"/>
        </dgm:presLayoutVars>
      </dgm:prSet>
      <dgm:spPr>
        <a:prstGeom prst="roundRect">
          <a:avLst/>
        </a:prstGeom>
      </dgm:spPr>
    </dgm:pt>
    <dgm:pt modelId="{AE3C0EC4-F3D8-4F04-988C-D6ACA5F78146}" type="pres">
      <dgm:prSet presAssocID="{BAF68DFE-C0A3-48D3-83C9-EB0D06A54C74}" presName="rootConnector" presStyleLbl="node3" presStyleIdx="6" presStyleCnt="8"/>
      <dgm:spPr/>
    </dgm:pt>
    <dgm:pt modelId="{F26A7D53-85CA-4A82-A607-680968BBA9D6}" type="pres">
      <dgm:prSet presAssocID="{BAF68DFE-C0A3-48D3-83C9-EB0D06A54C74}" presName="hierChild4" presStyleCnt="0"/>
      <dgm:spPr/>
    </dgm:pt>
    <dgm:pt modelId="{681E0298-4D81-470B-80DE-F2AA7C4EF4AF}" type="pres">
      <dgm:prSet presAssocID="{BAF68DFE-C0A3-48D3-83C9-EB0D06A54C74}" presName="hierChild5" presStyleCnt="0"/>
      <dgm:spPr/>
    </dgm:pt>
    <dgm:pt modelId="{EB60A75B-D374-4385-8DC6-E9D243823EDF}" type="pres">
      <dgm:prSet presAssocID="{F59498AF-0BFD-4314-A658-12BFFE2E2929}" presName="Name64" presStyleLbl="parChTrans1D3" presStyleIdx="7" presStyleCnt="8"/>
      <dgm:spPr/>
    </dgm:pt>
    <dgm:pt modelId="{891F44FD-B493-4D3F-9A39-BEBD91020B7A}" type="pres">
      <dgm:prSet presAssocID="{5102C391-CAB1-4FD6-B87B-AB31EB1273D6}" presName="hierRoot2" presStyleCnt="0">
        <dgm:presLayoutVars>
          <dgm:hierBranch val="init"/>
        </dgm:presLayoutVars>
      </dgm:prSet>
      <dgm:spPr/>
    </dgm:pt>
    <dgm:pt modelId="{73F48A15-E373-488F-9CE7-EA26372B3BAF}" type="pres">
      <dgm:prSet presAssocID="{5102C391-CAB1-4FD6-B87B-AB31EB1273D6}" presName="rootComposite" presStyleCnt="0"/>
      <dgm:spPr/>
    </dgm:pt>
    <dgm:pt modelId="{0A1DEB25-2D6D-4840-9F09-760932D3CF1D}" type="pres">
      <dgm:prSet presAssocID="{5102C391-CAB1-4FD6-B87B-AB31EB1273D6}" presName="rootText" presStyleLbl="node3" presStyleIdx="7" presStyleCnt="8" custScaleX="140843" custLinFactY="-47312" custLinFactNeighborY="-100000">
        <dgm:presLayoutVars>
          <dgm:chPref val="3"/>
        </dgm:presLayoutVars>
      </dgm:prSet>
      <dgm:spPr>
        <a:prstGeom prst="roundRect">
          <a:avLst/>
        </a:prstGeom>
      </dgm:spPr>
    </dgm:pt>
    <dgm:pt modelId="{8EF76DD1-AAD0-431A-9043-0E5D9A7BDF49}" type="pres">
      <dgm:prSet presAssocID="{5102C391-CAB1-4FD6-B87B-AB31EB1273D6}" presName="rootConnector" presStyleLbl="node3" presStyleIdx="7" presStyleCnt="8"/>
      <dgm:spPr/>
    </dgm:pt>
    <dgm:pt modelId="{020159A1-B15B-4F63-BDCB-FE1D0161ED67}" type="pres">
      <dgm:prSet presAssocID="{5102C391-CAB1-4FD6-B87B-AB31EB1273D6}" presName="hierChild4" presStyleCnt="0"/>
      <dgm:spPr/>
    </dgm:pt>
    <dgm:pt modelId="{DA03E6C3-853A-4538-B0E9-4404E0027AFE}" type="pres">
      <dgm:prSet presAssocID="{5102C391-CAB1-4FD6-B87B-AB31EB1273D6}" presName="hierChild5" presStyleCnt="0"/>
      <dgm:spPr/>
    </dgm:pt>
    <dgm:pt modelId="{23B9C851-CF78-4051-982D-3A5A4F29E340}" type="pres">
      <dgm:prSet presAssocID="{3BAE21EF-216E-4BE9-A2F2-2AAC975115F8}" presName="hierChild5" presStyleCnt="0"/>
      <dgm:spPr/>
    </dgm:pt>
    <dgm:pt modelId="{D1532E82-6608-4336-BAF7-B6E0B7D3A84F}" type="pres">
      <dgm:prSet presAssocID="{9E0C72F1-A080-406B-80A2-AC5F824E892A}" presName="hierChild3" presStyleCnt="0"/>
      <dgm:spPr/>
    </dgm:pt>
  </dgm:ptLst>
  <dgm:cxnLst>
    <dgm:cxn modelId="{4E4E6401-2213-45BF-A178-B697E185A98F}" type="presOf" srcId="{35872C4D-AB5D-4549-B091-EDB9A2D5E76F}" destId="{94DD54C7-77EF-4F92-B7F8-2FC9882F5325}" srcOrd="1" destOrd="0" presId="urn:microsoft.com/office/officeart/2009/3/layout/HorizontalOrganizationChart"/>
    <dgm:cxn modelId="{4FDCEA01-1418-4E1B-910D-1167CE1EAAC2}" type="presOf" srcId="{4F38F815-DF24-4005-9CD1-12068AC29E90}" destId="{C69C4104-01E6-4240-824C-63A30EEF9777}" srcOrd="0" destOrd="0" presId="urn:microsoft.com/office/officeart/2009/3/layout/HorizontalOrganizationChart"/>
    <dgm:cxn modelId="{719FF306-6FA4-4F43-B4D3-A36BC957CD9F}" type="presOf" srcId="{E71372CA-6460-44F6-A83A-F6B2EA1FCB25}" destId="{4C0A9892-0237-4717-BF18-2B82E1BDACA4}" srcOrd="0" destOrd="0" presId="urn:microsoft.com/office/officeart/2009/3/layout/HorizontalOrganizationChart"/>
    <dgm:cxn modelId="{E696CA0A-C307-4974-8AA9-7C6955281918}" type="presOf" srcId="{D156583E-0244-443B-9C53-ACF5CEC022CA}" destId="{CF5404E3-4107-490F-B138-75E719755634}" srcOrd="0" destOrd="0" presId="urn:microsoft.com/office/officeart/2009/3/layout/HorizontalOrganizationChart"/>
    <dgm:cxn modelId="{4FEBE40C-185D-4D49-9CE0-5BB43DE6BB1F}" type="presOf" srcId="{EA0D38B2-55F6-4416-BDBF-033BACBE386D}" destId="{2A4E8DB2-ED49-4579-8B42-1D78B5A44AC7}" srcOrd="1" destOrd="0" presId="urn:microsoft.com/office/officeart/2009/3/layout/HorizontalOrganizationChart"/>
    <dgm:cxn modelId="{8740C40F-C2AE-44ED-90B2-8921B35161FE}" type="presOf" srcId="{5102C391-CAB1-4FD6-B87B-AB31EB1273D6}" destId="{0A1DEB25-2D6D-4840-9F09-760932D3CF1D}" srcOrd="0" destOrd="0" presId="urn:microsoft.com/office/officeart/2009/3/layout/HorizontalOrganizationChart"/>
    <dgm:cxn modelId="{F59D7910-B09D-403C-AB79-C06A4CD33479}" type="presOf" srcId="{BAF68DFE-C0A3-48D3-83C9-EB0D06A54C74}" destId="{AE3C0EC4-F3D8-4F04-988C-D6ACA5F78146}" srcOrd="1" destOrd="0" presId="urn:microsoft.com/office/officeart/2009/3/layout/HorizontalOrganizationChart"/>
    <dgm:cxn modelId="{C8954411-6BF1-4C59-A008-99829366E5FF}" srcId="{C6C2D68F-62E5-4594-A7E3-CEDD1B476FD4}" destId="{F2DBAF04-5D44-4380-9DBC-166F7929CF96}" srcOrd="2" destOrd="0" parTransId="{ACD25A1B-D566-4513-AF18-C1B75C1F3A04}" sibTransId="{5FFBBFDC-69D4-4E72-8C7D-FCC48E30EC24}"/>
    <dgm:cxn modelId="{263B7D11-41D2-4372-99AD-12EC4E86232C}" type="presOf" srcId="{ACD25A1B-D566-4513-AF18-C1B75C1F3A04}" destId="{DB69E9DB-52B5-4B28-B40A-18A2ADCCD67E}" srcOrd="0" destOrd="0" presId="urn:microsoft.com/office/officeart/2009/3/layout/HorizontalOrganizationChart"/>
    <dgm:cxn modelId="{36BFB912-EC28-405B-873F-7D3B23B6C992}" type="presOf" srcId="{67607A5A-49C7-4F64-B1DE-4737E9003E77}" destId="{E5A676F1-4227-4F2D-860D-0AF808D21C5C}" srcOrd="0" destOrd="0" presId="urn:microsoft.com/office/officeart/2009/3/layout/HorizontalOrganizationChart"/>
    <dgm:cxn modelId="{8BE05413-302B-49EE-B48C-7C83952C90C2}" srcId="{9E0C72F1-A080-406B-80A2-AC5F824E892A}" destId="{13A002DF-0741-4647-87C0-85B33878F93C}" srcOrd="0" destOrd="0" parTransId="{2CA9E83F-D310-4E42-84FC-AB0590F4A875}" sibTransId="{8823756F-C6E0-4104-AE14-1E097F10C04B}"/>
    <dgm:cxn modelId="{AB08E714-78D0-4EFF-BA5C-684E8061BE1C}" type="presOf" srcId="{B95CD3CE-E222-4730-94F5-42BC11FC14F1}" destId="{4D7BD24D-2E6C-4142-8378-D5FC9A8CF595}" srcOrd="1" destOrd="0" presId="urn:microsoft.com/office/officeart/2009/3/layout/HorizontalOrganizationChart"/>
    <dgm:cxn modelId="{A6C45F18-A890-47B9-A661-B5E93D5FD125}" type="presOf" srcId="{F2DBAF04-5D44-4380-9DBC-166F7929CF96}" destId="{BF58B124-7408-4D5D-BA72-594B079F9A83}" srcOrd="0" destOrd="0" presId="urn:microsoft.com/office/officeart/2009/3/layout/HorizontalOrganizationChart"/>
    <dgm:cxn modelId="{64CCDE18-046B-4A51-863F-F9E1AC93AD3F}" type="presOf" srcId="{27643B4D-AEDC-4BE3-9800-F0463BBF5682}" destId="{8B4089BC-F37E-4300-A9E6-CE9C17667E22}" srcOrd="0" destOrd="0" presId="urn:microsoft.com/office/officeart/2009/3/layout/HorizontalOrganizationChart"/>
    <dgm:cxn modelId="{1647911A-02B9-4767-B858-360F52D6DA6A}" type="presOf" srcId="{CCF51627-E630-484D-9CD9-F0AA3615AE9E}" destId="{2A3F2AD8-1CB9-45BD-A7B8-5D8AEC971CDF}" srcOrd="0" destOrd="0" presId="urn:microsoft.com/office/officeart/2009/3/layout/HorizontalOrganizationChart"/>
    <dgm:cxn modelId="{C9772A1B-1849-4962-B664-CD36FDD19CF3}" type="presOf" srcId="{CD1DE918-5CED-4884-857D-AB23DFC61B12}" destId="{3932F617-BC52-4BA4-8356-E0B8F8AF2300}" srcOrd="0" destOrd="0" presId="urn:microsoft.com/office/officeart/2009/3/layout/HorizontalOrganizationChart"/>
    <dgm:cxn modelId="{51C1E222-ACAC-4848-A819-3F8123E74B42}" srcId="{9E0C72F1-A080-406B-80A2-AC5F824E892A}" destId="{02224F50-2220-4E52-A44E-A6ED771BF8B4}" srcOrd="2" destOrd="0" parTransId="{B3F6D9FA-6BDC-43B0-8E1E-B063E6AC2A00}" sibTransId="{37C443B4-5C5F-49A7-BF80-4407A1AC01E7}"/>
    <dgm:cxn modelId="{BEF7B023-F08B-4762-983D-8EC161BBD20F}" type="presOf" srcId="{52E08461-0AB8-4E47-8922-DD600D3D8C43}" destId="{00AD26A0-823D-41DF-B883-6FEE105C8D69}" srcOrd="1" destOrd="0" presId="urn:microsoft.com/office/officeart/2009/3/layout/HorizontalOrganizationChart"/>
    <dgm:cxn modelId="{6B11FF27-952B-4D1D-BD88-D73359F3E47A}" type="presOf" srcId="{F59498AF-0BFD-4314-A658-12BFFE2E2929}" destId="{EB60A75B-D374-4385-8DC6-E9D243823EDF}" srcOrd="0" destOrd="0" presId="urn:microsoft.com/office/officeart/2009/3/layout/HorizontalOrganizationChart"/>
    <dgm:cxn modelId="{2387B42D-5005-4913-BC72-7747F2E7811C}" srcId="{13A002DF-0741-4647-87C0-85B33878F93C}" destId="{C6BD6A3E-D856-42C6-B895-1B41B0DC32FB}" srcOrd="1" destOrd="0" parTransId="{D156583E-0244-443B-9C53-ACF5CEC022CA}" sibTransId="{56BF3E08-C05A-49E4-B35F-FCACCE9C48A9}"/>
    <dgm:cxn modelId="{1C2F9D35-A9AF-4940-87B8-4FCB0E0BD92D}" srcId="{3BAE21EF-216E-4BE9-A2F2-2AAC975115F8}" destId="{5102C391-CAB1-4FD6-B87B-AB31EB1273D6}" srcOrd="1" destOrd="0" parTransId="{F59498AF-0BFD-4314-A658-12BFFE2E2929}" sibTransId="{88635D82-2112-4E00-BEC0-8A98EB2533A8}"/>
    <dgm:cxn modelId="{15B8C936-2911-48B5-BF56-A428EED088A8}" type="presOf" srcId="{5F815DD8-2B73-4354-9197-8440F2FF6FE7}" destId="{D6935055-C229-473F-954B-95CFE4728866}" srcOrd="0" destOrd="0" presId="urn:microsoft.com/office/officeart/2009/3/layout/HorizontalOrganizationChart"/>
    <dgm:cxn modelId="{BD5E185B-3165-426A-B8C6-AAC0B9271E9C}" type="presOf" srcId="{37C9A17B-9F47-4801-A0EA-F73A8A6321A2}" destId="{89306A7B-32CB-4F03-B240-7C093DC5E6E7}" srcOrd="1" destOrd="0" presId="urn:microsoft.com/office/officeart/2009/3/layout/HorizontalOrganizationChart"/>
    <dgm:cxn modelId="{E6D85C5B-DF9A-4C40-A631-4EDC2AB5EF05}" type="presOf" srcId="{A8CD5F79-E462-4F87-AAA7-D4400FA649E4}" destId="{F5A5AE55-730D-478D-9E47-E9078E5C8DCC}" srcOrd="0" destOrd="0" presId="urn:microsoft.com/office/officeart/2009/3/layout/HorizontalOrganizationChart"/>
    <dgm:cxn modelId="{2E18585C-D631-4366-A349-9A760BF10427}" type="presOf" srcId="{3964EB5D-1D24-445D-BB25-4F22D198ECD8}" destId="{122E91AC-CB01-4EB6-9489-243714E9C7F8}" srcOrd="1" destOrd="0" presId="urn:microsoft.com/office/officeart/2009/3/layout/HorizontalOrganizationChart"/>
    <dgm:cxn modelId="{9A0FD65C-6EF6-4D96-92F9-9D5172FF0AC4}" type="presOf" srcId="{3964EB5D-1D24-445D-BB25-4F22D198ECD8}" destId="{7AC810C3-C92B-41C6-817B-CC3518A70D20}" srcOrd="0" destOrd="0" presId="urn:microsoft.com/office/officeart/2009/3/layout/HorizontalOrganizationChart"/>
    <dgm:cxn modelId="{0C787263-02C8-4931-9441-2636FD644C3B}" srcId="{52E08461-0AB8-4E47-8922-DD600D3D8C43}" destId="{27643B4D-AEDC-4BE3-9800-F0463BBF5682}" srcOrd="2" destOrd="0" parTransId="{112A71CA-6F31-4DB8-9089-2276D9063E1C}" sibTransId="{99B98CB5-ABB1-4D80-BCED-4709EC2B3D66}"/>
    <dgm:cxn modelId="{AE945863-9202-4E85-9331-63BE399DC751}" type="presOf" srcId="{8DD93AE2-363E-4D67-89DB-A244DD5E1CD8}" destId="{D93443DB-22E3-49C3-9904-88BB9297509E}" srcOrd="0" destOrd="0" presId="urn:microsoft.com/office/officeart/2009/3/layout/HorizontalOrganizationChart"/>
    <dgm:cxn modelId="{70FD1F46-25DE-4FE6-82ED-12F68DB1070A}" srcId="{C6C2D68F-62E5-4594-A7E3-CEDD1B476FD4}" destId="{611D9582-8CAE-43AA-A3F9-7EE19C3A05E4}" srcOrd="1" destOrd="0" parTransId="{5F815DD8-2B73-4354-9197-8440F2FF6FE7}" sibTransId="{9C4029DF-CC24-43F8-82F9-F870D234AAEE}"/>
    <dgm:cxn modelId="{E515F746-CC44-4695-87CF-FB1F6BDD7B5B}" type="presOf" srcId="{B3F6D9FA-6BDC-43B0-8E1E-B063E6AC2A00}" destId="{D0ADBC2C-F634-41C8-BE86-0C44DD2BD1AF}" srcOrd="0" destOrd="0" presId="urn:microsoft.com/office/officeart/2009/3/layout/HorizontalOrganizationChart"/>
    <dgm:cxn modelId="{9377AD47-3111-42A1-BCF1-8B2F997C9565}" type="presOf" srcId="{9E0C72F1-A080-406B-80A2-AC5F824E892A}" destId="{7907997A-DA57-423E-9B0F-A8853B6148A0}" srcOrd="1" destOrd="0" presId="urn:microsoft.com/office/officeart/2009/3/layout/HorizontalOrganizationChart"/>
    <dgm:cxn modelId="{10A2DE49-7A13-4EC5-B007-F2DFCB19B8C2}" type="presOf" srcId="{C6BD6A3E-D856-42C6-B895-1B41B0DC32FB}" destId="{79A98FFB-6AC6-485C-B42D-1CD42E37A1C8}" srcOrd="0" destOrd="0" presId="urn:microsoft.com/office/officeart/2009/3/layout/HorizontalOrganizationChart"/>
    <dgm:cxn modelId="{C3E4FC69-8E3C-47FC-93E9-B200F5D63259}" type="presOf" srcId="{E71372CA-6460-44F6-A83A-F6B2EA1FCB25}" destId="{588E2054-F4A9-4B77-BDF0-CB0B0604EA80}" srcOrd="1" destOrd="0" presId="urn:microsoft.com/office/officeart/2009/3/layout/HorizontalOrganizationChart"/>
    <dgm:cxn modelId="{5490464A-11AB-40CE-951A-0921515350F6}" srcId="{C6BD6A3E-D856-42C6-B895-1B41B0DC32FB}" destId="{CCF51627-E630-484D-9CD9-F0AA3615AE9E}" srcOrd="0" destOrd="0" parTransId="{67607A5A-49C7-4F64-B1DE-4737E9003E77}" sibTransId="{330EF13A-94B3-4D07-B4D2-E03E0CF3085F}"/>
    <dgm:cxn modelId="{22D2506A-A9E8-4C41-A3BF-AC46B98112B4}" type="presOf" srcId="{A0F0C9DC-4C8B-4572-A6E1-AED0AD364518}" destId="{11C0AEE9-809E-4C84-91E4-537F61E4791E}" srcOrd="0" destOrd="0" presId="urn:microsoft.com/office/officeart/2009/3/layout/HorizontalOrganizationChart"/>
    <dgm:cxn modelId="{073E5A4A-490F-479B-A06A-D35D2C1E3175}" type="presOf" srcId="{5102C391-CAB1-4FD6-B87B-AB31EB1273D6}" destId="{8EF76DD1-AAD0-431A-9043-0E5D9A7BDF49}" srcOrd="1" destOrd="0" presId="urn:microsoft.com/office/officeart/2009/3/layout/HorizontalOrganizationChart"/>
    <dgm:cxn modelId="{51840C6C-3582-459B-9720-17D8068B8243}" type="presOf" srcId="{CCF51627-E630-484D-9CD9-F0AA3615AE9E}" destId="{A6A9E5F6-542D-4846-941A-1A102B4AD128}" srcOrd="1" destOrd="0" presId="urn:microsoft.com/office/officeart/2009/3/layout/HorizontalOrganizationChart"/>
    <dgm:cxn modelId="{E47AAE4C-CC38-422D-A479-9B01BD793787}" srcId="{52E08461-0AB8-4E47-8922-DD600D3D8C43}" destId="{DC1DE864-A26B-422F-9DAF-D1EFD88BCF3A}" srcOrd="0" destOrd="0" parTransId="{1CCC5E5C-21B9-4D8F-9823-8F26E679BD61}" sibTransId="{949DAE7E-7F6B-4C84-821C-E5203DE2D11C}"/>
    <dgm:cxn modelId="{3C74124D-D048-4484-9C9C-1F83AAAA77DD}" type="presOf" srcId="{FA460E8B-C5E5-431D-90F3-9B92D6FBB90C}" destId="{F89FD2B7-8091-40D3-BD97-B1D1D49B336A}" srcOrd="0" destOrd="0" presId="urn:microsoft.com/office/officeart/2009/3/layout/HorizontalOrganizationChart"/>
    <dgm:cxn modelId="{DE994D6D-3534-4413-A1DA-0F0E336A9471}" type="presOf" srcId="{1CCC5E5C-21B9-4D8F-9823-8F26E679BD61}" destId="{35329D67-E604-4A52-8E07-63FD88AD6B7B}" srcOrd="0" destOrd="0" presId="urn:microsoft.com/office/officeart/2009/3/layout/HorizontalOrganizationChart"/>
    <dgm:cxn modelId="{C0EA606E-7524-476A-A453-2F7A1B5FBECF}" type="presOf" srcId="{09FF15B7-7205-4CF5-B141-8AA35F1DE6BE}" destId="{4C0ED8C8-281E-4C33-A53C-C67BDD9B7492}" srcOrd="0" destOrd="0" presId="urn:microsoft.com/office/officeart/2009/3/layout/HorizontalOrganizationChart"/>
    <dgm:cxn modelId="{312B6D6E-1515-4227-8FDA-63C7A10C1F5B}" type="presOf" srcId="{B95CD3CE-E222-4730-94F5-42BC11FC14F1}" destId="{7124785D-6F1C-4497-8DF6-836D5FA9A66B}" srcOrd="0" destOrd="0" presId="urn:microsoft.com/office/officeart/2009/3/layout/HorizontalOrganizationChart"/>
    <dgm:cxn modelId="{E9B36071-C848-4040-A3F0-A6107DD709B4}" type="presOf" srcId="{3BAE21EF-216E-4BE9-A2F2-2AAC975115F8}" destId="{B72A91C0-A642-425A-839F-A47696F56820}" srcOrd="0" destOrd="0" presId="urn:microsoft.com/office/officeart/2009/3/layout/HorizontalOrganizationChart"/>
    <dgm:cxn modelId="{E1F46A73-D5E5-4E9F-BAF1-5F59262C7A16}" type="presOf" srcId="{592295A1-03D2-42E9-A549-440679441341}" destId="{FEA6DDE1-A77D-42AB-A749-F48A76713535}" srcOrd="0" destOrd="0" presId="urn:microsoft.com/office/officeart/2009/3/layout/HorizontalOrganizationChart"/>
    <dgm:cxn modelId="{C4D7B154-9F44-4983-800D-310254D633DF}" type="presOf" srcId="{EA0D38B2-55F6-4416-BDBF-033BACBE386D}" destId="{1E872460-4717-4972-AB6F-D7DD64862F89}" srcOrd="0" destOrd="0" presId="urn:microsoft.com/office/officeart/2009/3/layout/HorizontalOrganizationChart"/>
    <dgm:cxn modelId="{381D4C76-A9BD-44E6-8211-A6D3C7A8803A}" srcId="{C6BD6A3E-D856-42C6-B895-1B41B0DC32FB}" destId="{A0F0C9DC-4C8B-4572-A6E1-AED0AD364518}" srcOrd="1" destOrd="0" parTransId="{4F38F815-DF24-4005-9CD1-12068AC29E90}" sibTransId="{B7D07F08-8620-4E1D-B9F4-DDFC913002D1}"/>
    <dgm:cxn modelId="{E4644E58-D5C8-4A4C-B54E-328BBCE134B4}" type="presOf" srcId="{52E08461-0AB8-4E47-8922-DD600D3D8C43}" destId="{AC366E0A-B237-4E3D-99E1-8AFF703F01E9}" srcOrd="0" destOrd="0" presId="urn:microsoft.com/office/officeart/2009/3/layout/HorizontalOrganizationChart"/>
    <dgm:cxn modelId="{87B34579-F552-4510-8C76-2F57B1B638BE}" type="presOf" srcId="{EFDF2CBE-FD1F-4F32-801B-E157776BE440}" destId="{FAFE1D15-3C08-40EA-BF91-C1E0D0A18351}" srcOrd="1" destOrd="0" presId="urn:microsoft.com/office/officeart/2009/3/layout/HorizontalOrganizationChart"/>
    <dgm:cxn modelId="{C4F7C45A-881D-453E-91C8-B5FE9B496B8D}" type="presOf" srcId="{C6BD6A3E-D856-42C6-B895-1B41B0DC32FB}" destId="{FD6CAC6B-CE2D-4D27-A12B-F7C2EFB68795}" srcOrd="1" destOrd="0" presId="urn:microsoft.com/office/officeart/2009/3/layout/HorizontalOrganizationChart"/>
    <dgm:cxn modelId="{D6680D7F-7640-482A-AD56-BBEBB29D66E3}" type="presOf" srcId="{C6C2D68F-62E5-4594-A7E3-CEDD1B476FD4}" destId="{A7449B0D-BA4D-4770-975D-58073C286789}" srcOrd="0" destOrd="0" presId="urn:microsoft.com/office/officeart/2009/3/layout/HorizontalOrganizationChart"/>
    <dgm:cxn modelId="{8A726281-4BA7-458A-BE39-EE5CFE22FD1E}" type="presOf" srcId="{9E0C72F1-A080-406B-80A2-AC5F824E892A}" destId="{0A3B3562-E555-4CAA-934E-59AA68364239}" srcOrd="0" destOrd="0" presId="urn:microsoft.com/office/officeart/2009/3/layout/HorizontalOrganizationChart"/>
    <dgm:cxn modelId="{6E7BD383-72B7-4073-A763-3DD451B90BED}" srcId="{13A002DF-0741-4647-87C0-85B33878F93C}" destId="{B2B70F26-C83F-465F-839C-3CFD4C9853F2}" srcOrd="0" destOrd="0" parTransId="{27548560-205E-4D16-9C0D-EC82568FA3DA}" sibTransId="{C9290286-FE56-49F8-9659-E99C7691DB60}"/>
    <dgm:cxn modelId="{06400C87-3C30-41CF-B309-28C37DB41C2B}" srcId="{0D35A058-B2DE-4D6B-8F50-76C64DF85E0E}" destId="{9E0C72F1-A080-406B-80A2-AC5F824E892A}" srcOrd="0" destOrd="0" parTransId="{55DEA350-74DA-4CFF-BEA0-0231B8928762}" sibTransId="{3053BC04-75A4-43BC-A543-FB42F90B487F}"/>
    <dgm:cxn modelId="{225F3C8A-46C2-4E16-B467-85670E65EABB}" type="presOf" srcId="{13A002DF-0741-4647-87C0-85B33878F93C}" destId="{9E9F137E-9B1F-4245-AFAD-704D32B56109}" srcOrd="1" destOrd="0" presId="urn:microsoft.com/office/officeart/2009/3/layout/HorizontalOrganizationChart"/>
    <dgm:cxn modelId="{F874E891-5A2F-4DC1-BEBA-6DAED872EAE0}" type="presOf" srcId="{35872C4D-AB5D-4549-B091-EDB9A2D5E76F}" destId="{234D594B-7E3D-4BFB-B9B6-EC7D1D723D3B}" srcOrd="0" destOrd="0" presId="urn:microsoft.com/office/officeart/2009/3/layout/HorizontalOrganizationChart"/>
    <dgm:cxn modelId="{5A49A793-F0EC-4E80-9B69-0425F9A67112}" type="presOf" srcId="{112A71CA-6F31-4DB8-9089-2276D9063E1C}" destId="{E325FA8E-8FA7-4BB1-B292-2B5AB2CBF6AB}" srcOrd="0" destOrd="0" presId="urn:microsoft.com/office/officeart/2009/3/layout/HorizontalOrganizationChart"/>
    <dgm:cxn modelId="{66AAB394-10CD-4BA3-801F-E989DE325883}" type="presOf" srcId="{9CC395A0-AC85-4E2C-B74A-459840D5827F}" destId="{4033DD6A-7B64-4249-8787-8F782720889F}" srcOrd="0" destOrd="0" presId="urn:microsoft.com/office/officeart/2009/3/layout/HorizontalOrganizationChart"/>
    <dgm:cxn modelId="{63DADF94-BBF3-41DF-B44F-0E6516371711}" type="presOf" srcId="{B7DDA895-DC4C-4470-B767-5F62CB3CBF4F}" destId="{C0F97070-1739-4A96-B7B9-EA107F92AAE1}" srcOrd="0" destOrd="0" presId="urn:microsoft.com/office/officeart/2009/3/layout/HorizontalOrganizationChart"/>
    <dgm:cxn modelId="{26391598-09B7-4FE1-BA08-C43EA89E3E6A}" type="presOf" srcId="{8DD93AE2-363E-4D67-89DB-A244DD5E1CD8}" destId="{7D459CC3-18D3-4587-8B7B-01AD03D4AC04}" srcOrd="1" destOrd="0" presId="urn:microsoft.com/office/officeart/2009/3/layout/HorizontalOrganizationChart"/>
    <dgm:cxn modelId="{D40D4A99-320E-4AA1-AB93-D02C53E5BBF9}" srcId="{C6C2D68F-62E5-4594-A7E3-CEDD1B476FD4}" destId="{B95CD3CE-E222-4730-94F5-42BC11FC14F1}" srcOrd="0" destOrd="0" parTransId="{144A81A4-B50A-4464-85E9-68C7C2723486}" sibTransId="{714366EC-DA1A-4733-9BE9-A652257770F8}"/>
    <dgm:cxn modelId="{7D3C219C-DAA1-481D-BA48-2AEE49C855F9}" srcId="{02224F50-2220-4E52-A44E-A6ED771BF8B4}" destId="{C6C2D68F-62E5-4594-A7E3-CEDD1B476FD4}" srcOrd="1" destOrd="0" parTransId="{4DB2B3D7-8DA1-4ABE-A48D-8891B69EAC29}" sibTransId="{DA7A5107-11B2-40A3-9BC7-B38FA2BFA451}"/>
    <dgm:cxn modelId="{F1EC4FA3-B22F-40F8-9AEB-8F255C93BADE}" type="presOf" srcId="{13A002DF-0741-4647-87C0-85B33878F93C}" destId="{C52FAE04-4ADE-478A-BBA1-64049A03750E}" srcOrd="0" destOrd="0" presId="urn:microsoft.com/office/officeart/2009/3/layout/HorizontalOrganizationChart"/>
    <dgm:cxn modelId="{0E6A91A3-1BAF-4D13-BC28-4A38FBB76866}" type="presOf" srcId="{98F3F03C-0C11-4C98-89C1-6528823E58A1}" destId="{2ABE255C-F8E6-44A9-A531-AAADD476A4BD}" srcOrd="0" destOrd="0" presId="urn:microsoft.com/office/officeart/2009/3/layout/HorizontalOrganizationChart"/>
    <dgm:cxn modelId="{FEC29AA3-F9C6-49D7-9AE6-FD5F8AFCCA95}" srcId="{B2B70F26-C83F-465F-839C-3CFD4C9853F2}" destId="{37C9A17B-9F47-4801-A0EA-F73A8A6321A2}" srcOrd="0" destOrd="0" parTransId="{BAA23E04-0182-4456-BED1-35305914942B}" sibTransId="{A56CAAB1-D0FF-4E49-91C9-8E87781278B2}"/>
    <dgm:cxn modelId="{4ACDFEA3-34EC-4EB4-8173-433B5918047A}" type="presOf" srcId="{63111E1D-6609-48B1-9704-D2630A15CBC0}" destId="{35FDA641-DCAF-4C70-896B-BF236AE9E14F}" srcOrd="0" destOrd="0" presId="urn:microsoft.com/office/officeart/2009/3/layout/HorizontalOrganizationChart"/>
    <dgm:cxn modelId="{792619A5-24D3-4CD1-82FB-09F8DA5694F5}" type="presOf" srcId="{3BAE21EF-216E-4BE9-A2F2-2AAC975115F8}" destId="{B87B7AA6-E454-4487-8B57-D2AA62B2B1E7}" srcOrd="1" destOrd="0" presId="urn:microsoft.com/office/officeart/2009/3/layout/HorizontalOrganizationChart"/>
    <dgm:cxn modelId="{15075FAB-833D-4652-8009-C25AA17FFF93}" type="presOf" srcId="{611D9582-8CAE-43AA-A3F9-7EE19C3A05E4}" destId="{3D336859-FAE1-4619-909A-996FF8C83E18}" srcOrd="1" destOrd="0" presId="urn:microsoft.com/office/officeart/2009/3/layout/HorizontalOrganizationChart"/>
    <dgm:cxn modelId="{C3654AB0-6957-4EEC-A31F-0B60E12E86E4}" type="presOf" srcId="{E40BB985-D8F5-46C3-B09C-97859298197C}" destId="{2F9EE084-AB3D-4C54-9D36-409E6EF9A765}" srcOrd="0" destOrd="0" presId="urn:microsoft.com/office/officeart/2009/3/layout/HorizontalOrganizationChart"/>
    <dgm:cxn modelId="{F3EA14B2-F5CB-4AB1-819B-B06E372134AF}" type="presOf" srcId="{FA460E8B-C5E5-431D-90F3-9B92D6FBB90C}" destId="{0B687C8C-2339-4A13-B5FB-52929BF8D5AE}" srcOrd="1" destOrd="0" presId="urn:microsoft.com/office/officeart/2009/3/layout/HorizontalOrganizationChart"/>
    <dgm:cxn modelId="{2651D4B4-0BFA-47A4-9BB2-729180A836E9}" srcId="{3BAE21EF-216E-4BE9-A2F2-2AAC975115F8}" destId="{BAF68DFE-C0A3-48D3-83C9-EB0D06A54C74}" srcOrd="0" destOrd="0" parTransId="{09FF15B7-7205-4CF5-B141-8AA35F1DE6BE}" sibTransId="{25FCB516-4AD9-4FCD-A39E-602B3315BE8E}"/>
    <dgm:cxn modelId="{B34BF1B4-F1AA-4378-80F4-2A59A0782E11}" type="presOf" srcId="{DC1DE864-A26B-422F-9DAF-D1EFD88BCF3A}" destId="{19B58DBF-7760-4CC4-A8FC-5558916596E6}" srcOrd="1" destOrd="0" presId="urn:microsoft.com/office/officeart/2009/3/layout/HorizontalOrganizationChart"/>
    <dgm:cxn modelId="{6917BBB7-C077-45F3-8293-59D0C94530C3}" srcId="{02224F50-2220-4E52-A44E-A6ED771BF8B4}" destId="{52E08461-0AB8-4E47-8922-DD600D3D8C43}" srcOrd="0" destOrd="0" parTransId="{B86495C9-D840-4C76-BEFA-48B6F9DEFD82}" sibTransId="{F793F36E-5E6B-4D4B-95D0-DCD9833D4A7C}"/>
    <dgm:cxn modelId="{F6F578B9-932F-4941-947C-BB36E7E53E83}" type="presOf" srcId="{27643B4D-AEDC-4BE3-9800-F0463BBF5682}" destId="{4AED130A-8272-4449-8F80-EB7CA1ECF6F5}" srcOrd="1" destOrd="0" presId="urn:microsoft.com/office/officeart/2009/3/layout/HorizontalOrganizationChart"/>
    <dgm:cxn modelId="{76E3E3BB-513F-4C39-B750-2FC0FAB9FDBB}" srcId="{C6C2D68F-62E5-4594-A7E3-CEDD1B476FD4}" destId="{FA460E8B-C5E5-431D-90F3-9B92D6FBB90C}" srcOrd="3" destOrd="0" parTransId="{63111E1D-6609-48B1-9704-D2630A15CBC0}" sibTransId="{530E3BAA-1B97-48B8-945C-41D42C17AE79}"/>
    <dgm:cxn modelId="{5F350FBC-5EA3-439D-B4CA-6B1705E01ECF}" srcId="{9E0C72F1-A080-406B-80A2-AC5F824E892A}" destId="{EA0D38B2-55F6-4416-BDBF-033BACBE386D}" srcOrd="1" destOrd="0" parTransId="{50F1520B-3F88-4990-A7C2-8DA33C235CA2}" sibTransId="{241703EC-E263-4F78-A62A-032202948B87}"/>
    <dgm:cxn modelId="{644CE0BC-9F2A-41DD-8EF2-2B800058BEC7}" type="presOf" srcId="{27548560-205E-4D16-9C0D-EC82568FA3DA}" destId="{60DAC74C-785E-4AD5-92E6-2117C779C408}" srcOrd="0" destOrd="0" presId="urn:microsoft.com/office/officeart/2009/3/layout/HorizontalOrganizationChart"/>
    <dgm:cxn modelId="{A1C36FBF-0CC4-4231-A168-34B806E6E380}" type="presOf" srcId="{B2B70F26-C83F-465F-839C-3CFD4C9853F2}" destId="{49FF2424-6DAE-46E5-B93F-C0BC57116A3E}" srcOrd="0" destOrd="0" presId="urn:microsoft.com/office/officeart/2009/3/layout/HorizontalOrganizationChart"/>
    <dgm:cxn modelId="{DE63B4BF-ED0E-4C10-B584-A00B39DC962D}" type="presOf" srcId="{777D39E7-D78B-495F-9A1D-8C496226FBCF}" destId="{CB694EC4-2D73-4627-896F-EAEDFA6C7CE7}" srcOrd="0" destOrd="0" presId="urn:microsoft.com/office/officeart/2009/3/layout/HorizontalOrganizationChart"/>
    <dgm:cxn modelId="{43BB48C1-2BCB-491A-8089-05DAFA45ADED}" type="presOf" srcId="{02224F50-2220-4E52-A44E-A6ED771BF8B4}" destId="{1D338ED9-85A4-43C9-B0B8-671A5301A051}" srcOrd="1" destOrd="0" presId="urn:microsoft.com/office/officeart/2009/3/layout/HorizontalOrganizationChart"/>
    <dgm:cxn modelId="{5E7B95C4-FA86-44F7-B51B-9E97AA554721}" type="presOf" srcId="{C6C2D68F-62E5-4594-A7E3-CEDD1B476FD4}" destId="{615FBD34-ACB6-4531-82DA-5A0FAB8FE300}" srcOrd="1" destOrd="0" presId="urn:microsoft.com/office/officeart/2009/3/layout/HorizontalOrganizationChart"/>
    <dgm:cxn modelId="{33C4FDC6-8C41-4FED-AE6C-97691B4399B0}" type="presOf" srcId="{0D35A058-B2DE-4D6B-8F50-76C64DF85E0E}" destId="{03953A0E-07CC-44EA-A1EC-BA5ED69FD1B5}" srcOrd="0" destOrd="0" presId="urn:microsoft.com/office/officeart/2009/3/layout/HorizontalOrganizationChart"/>
    <dgm:cxn modelId="{CE43A5C7-6F8A-4F4D-B6D5-F8B010AA2DCF}" type="presOf" srcId="{A0F0C9DC-4C8B-4572-A6E1-AED0AD364518}" destId="{2AFA4B69-7E80-4979-854B-9FE576764AFE}" srcOrd="1" destOrd="0" presId="urn:microsoft.com/office/officeart/2009/3/layout/HorizontalOrganizationChart"/>
    <dgm:cxn modelId="{A98EBDC7-2282-49B4-9327-683C31881008}" type="presOf" srcId="{BAA23E04-0182-4456-BED1-35305914942B}" destId="{851C1265-28D3-4D78-BDBE-371B4DC56BB9}" srcOrd="0" destOrd="0" presId="urn:microsoft.com/office/officeart/2009/3/layout/HorizontalOrganizationChart"/>
    <dgm:cxn modelId="{1AA1B5CC-83AA-4C88-A86C-8482262D0D96}" srcId="{C6BD6A3E-D856-42C6-B895-1B41B0DC32FB}" destId="{EFDF2CBE-FD1F-4F32-801B-E157776BE440}" srcOrd="2" destOrd="0" parTransId="{E40BB985-D8F5-46C3-B09C-97859298197C}" sibTransId="{0C5B7808-D3D1-44BA-8B20-8DBF57CAAFBE}"/>
    <dgm:cxn modelId="{8B5B5CCD-43BF-41B6-923B-BACBBB2489B1}" type="presOf" srcId="{B2B70F26-C83F-465F-839C-3CFD4C9853F2}" destId="{7079A4A7-540C-42F6-8965-4E29D5583C5E}" srcOrd="1" destOrd="0" presId="urn:microsoft.com/office/officeart/2009/3/layout/HorizontalOrganizationChart"/>
    <dgm:cxn modelId="{21C386CD-9997-4985-A68D-B1F82CC30F74}" type="presOf" srcId="{2CA9E83F-D310-4E42-84FC-AB0590F4A875}" destId="{2480EC42-7083-4F1E-BBB0-28F285794D20}" srcOrd="0" destOrd="0" presId="urn:microsoft.com/office/officeart/2009/3/layout/HorizontalOrganizationChart"/>
    <dgm:cxn modelId="{CDA421CE-4A5B-4FC7-B15A-ABCAE7B8AC57}" type="presOf" srcId="{37C9A17B-9F47-4801-A0EA-F73A8A6321A2}" destId="{43C7976C-D092-477F-A193-DB54F5F451A0}" srcOrd="0" destOrd="0" presId="urn:microsoft.com/office/officeart/2009/3/layout/HorizontalOrganizationChart"/>
    <dgm:cxn modelId="{C60B71CF-2643-4C0C-ABC0-F385A69D7C49}" type="presOf" srcId="{50F1520B-3F88-4990-A7C2-8DA33C235CA2}" destId="{09F61A20-71F1-4EF3-8776-E1D07C977586}" srcOrd="0" destOrd="0" presId="urn:microsoft.com/office/officeart/2009/3/layout/HorizontalOrganizationChart"/>
    <dgm:cxn modelId="{3FCDFBD4-C9E8-47B9-A7A9-C952A2CF3D56}" type="presOf" srcId="{EFDF2CBE-FD1F-4F32-801B-E157776BE440}" destId="{71DF23CA-3739-422F-B16C-31D6E977FC5B}" srcOrd="0" destOrd="0" presId="urn:microsoft.com/office/officeart/2009/3/layout/HorizontalOrganizationChart"/>
    <dgm:cxn modelId="{C31D6DD5-59A9-4AC3-B7B9-C1644060BF81}" srcId="{B2B70F26-C83F-465F-839C-3CFD4C9853F2}" destId="{B7DDA895-DC4C-4470-B767-5F62CB3CBF4F}" srcOrd="1" destOrd="0" parTransId="{592295A1-03D2-42E9-A549-440679441341}" sibTransId="{BD9E8730-D92F-40F0-88C9-2F670E4D8AB4}"/>
    <dgm:cxn modelId="{D1FAADDB-1B7F-42EC-8FCB-9850BCA19114}" srcId="{9E0C72F1-A080-406B-80A2-AC5F824E892A}" destId="{3BAE21EF-216E-4BE9-A2F2-2AAC975115F8}" srcOrd="3" destOrd="0" parTransId="{98F3F03C-0C11-4C98-89C1-6528823E58A1}" sibTransId="{25249884-0E99-4A8A-9CEB-F41D871E8E9F}"/>
    <dgm:cxn modelId="{0B45C2E2-9326-41DA-8361-F47DC8C54AF8}" srcId="{EA0D38B2-55F6-4416-BDBF-033BACBE386D}" destId="{3964EB5D-1D24-445D-BB25-4F22D198ECD8}" srcOrd="1" destOrd="0" parTransId="{A8CD5F79-E462-4F87-AAA7-D4400FA649E4}" sibTransId="{ADB4505A-426E-4576-91F8-2AA796CBC3E8}"/>
    <dgm:cxn modelId="{006AC0E3-CB95-44D5-85D3-B85F1835760F}" type="presOf" srcId="{611D9582-8CAE-43AA-A3F9-7EE19C3A05E4}" destId="{AAB7A20F-C580-4466-8CE2-BFD3D968197B}" srcOrd="0" destOrd="0" presId="urn:microsoft.com/office/officeart/2009/3/layout/HorizontalOrganizationChart"/>
    <dgm:cxn modelId="{91C237E7-4654-4869-82AF-22C66CDBDEB8}" srcId="{52E08461-0AB8-4E47-8922-DD600D3D8C43}" destId="{35872C4D-AB5D-4549-B091-EDB9A2D5E76F}" srcOrd="3" destOrd="0" parTransId="{9CC395A0-AC85-4E2C-B74A-459840D5827F}" sibTransId="{FA3EAB9C-9449-4C33-A70C-5FC49B17C191}"/>
    <dgm:cxn modelId="{49DFDBE8-8574-4147-88D4-6C5ED455E426}" type="presOf" srcId="{DC1DE864-A26B-422F-9DAF-D1EFD88BCF3A}" destId="{3B1B1734-D2F7-4E6E-9428-DEB4D1A8548A}" srcOrd="0" destOrd="0" presId="urn:microsoft.com/office/officeart/2009/3/layout/HorizontalOrganizationChart"/>
    <dgm:cxn modelId="{613119EE-EDB4-4646-BC6A-C86B9A6123D2}" type="presOf" srcId="{BAF68DFE-C0A3-48D3-83C9-EB0D06A54C74}" destId="{BFDEC644-E216-42B9-A06E-18B64C31EAF0}" srcOrd="0" destOrd="0" presId="urn:microsoft.com/office/officeart/2009/3/layout/HorizontalOrganizationChart"/>
    <dgm:cxn modelId="{62CD0CF2-277E-49D3-B731-794BA46ED7A8}" type="presOf" srcId="{4DB2B3D7-8DA1-4ABE-A48D-8891B69EAC29}" destId="{5204EA05-5452-45D6-80FE-9B3FC53D1133}" srcOrd="0" destOrd="0" presId="urn:microsoft.com/office/officeart/2009/3/layout/HorizontalOrganizationChart"/>
    <dgm:cxn modelId="{1CDBDFF3-4F73-46D3-927B-95A2562247B9}" type="presOf" srcId="{02224F50-2220-4E52-A44E-A6ED771BF8B4}" destId="{A24DA89B-33E4-4AAA-B3A6-155A993A9F2F}" srcOrd="0" destOrd="0" presId="urn:microsoft.com/office/officeart/2009/3/layout/HorizontalOrganizationChart"/>
    <dgm:cxn modelId="{A762ACF4-6D25-457C-BE49-D11B37AE3839}" type="presOf" srcId="{F2DBAF04-5D44-4380-9DBC-166F7929CF96}" destId="{36CE5B56-8EFD-4AF8-852F-F9909C437613}" srcOrd="1" destOrd="0" presId="urn:microsoft.com/office/officeart/2009/3/layout/HorizontalOrganizationChart"/>
    <dgm:cxn modelId="{835B5FF5-1C95-4086-B8F3-5B9B8479ED3C}" type="presOf" srcId="{B86495C9-D840-4C76-BEFA-48B6F9DEFD82}" destId="{B2A8D81E-1FCD-4849-80F1-9D8BAF34312B}" srcOrd="0" destOrd="0" presId="urn:microsoft.com/office/officeart/2009/3/layout/HorizontalOrganizationChart"/>
    <dgm:cxn modelId="{61FA0DF9-8BA7-4750-8474-F8A46FA817C1}" type="presOf" srcId="{144A81A4-B50A-4464-85E9-68C7C2723486}" destId="{4E95D2C6-2419-4B13-A522-F16EA42041A5}" srcOrd="0" destOrd="0" presId="urn:microsoft.com/office/officeart/2009/3/layout/HorizontalOrganizationChart"/>
    <dgm:cxn modelId="{317744F9-4EDD-4B3A-B724-6732E3EF5CE3}" type="presOf" srcId="{B7DDA895-DC4C-4470-B767-5F62CB3CBF4F}" destId="{8101B5D3-F041-4972-9E3D-6FD659ACBB5F}" srcOrd="1" destOrd="0" presId="urn:microsoft.com/office/officeart/2009/3/layout/HorizontalOrganizationChart"/>
    <dgm:cxn modelId="{6AB9F8FB-A7E3-4AC9-8C3F-FF19DA3E7F9D}" srcId="{EA0D38B2-55F6-4416-BDBF-033BACBE386D}" destId="{8DD93AE2-363E-4D67-89DB-A244DD5E1CD8}" srcOrd="0" destOrd="0" parTransId="{777D39E7-D78B-495F-9A1D-8C496226FBCF}" sibTransId="{0BDE4986-B395-42F8-8CDD-98B9306797C8}"/>
    <dgm:cxn modelId="{33E666FE-F4A9-4B2B-9D46-1E185F344F70}" srcId="{52E08461-0AB8-4E47-8922-DD600D3D8C43}" destId="{E71372CA-6460-44F6-A83A-F6B2EA1FCB25}" srcOrd="1" destOrd="0" parTransId="{CD1DE918-5CED-4884-857D-AB23DFC61B12}" sibTransId="{9F97DAC0-37EC-45AA-87AF-2ADDBDB99729}"/>
    <dgm:cxn modelId="{2B111F13-B5A2-4E33-8417-227A2B89CE1E}" type="presParOf" srcId="{03953A0E-07CC-44EA-A1EC-BA5ED69FD1B5}" destId="{B725278D-FBE4-4220-BF63-F0F49E848147}" srcOrd="0" destOrd="0" presId="urn:microsoft.com/office/officeart/2009/3/layout/HorizontalOrganizationChart"/>
    <dgm:cxn modelId="{5A0F2346-2DFD-46E3-B21A-C5C31D13A1B2}" type="presParOf" srcId="{B725278D-FBE4-4220-BF63-F0F49E848147}" destId="{95B71B94-2935-4998-BADF-302E92A867E4}" srcOrd="0" destOrd="0" presId="urn:microsoft.com/office/officeart/2009/3/layout/HorizontalOrganizationChart"/>
    <dgm:cxn modelId="{F8E0C920-98AD-41F8-A56C-F15486BAB204}" type="presParOf" srcId="{95B71B94-2935-4998-BADF-302E92A867E4}" destId="{0A3B3562-E555-4CAA-934E-59AA68364239}" srcOrd="0" destOrd="0" presId="urn:microsoft.com/office/officeart/2009/3/layout/HorizontalOrganizationChart"/>
    <dgm:cxn modelId="{E8E8A945-84FA-445C-85CE-F11AE7D91A3A}" type="presParOf" srcId="{95B71B94-2935-4998-BADF-302E92A867E4}" destId="{7907997A-DA57-423E-9B0F-A8853B6148A0}" srcOrd="1" destOrd="0" presId="urn:microsoft.com/office/officeart/2009/3/layout/HorizontalOrganizationChart"/>
    <dgm:cxn modelId="{EEE6511B-0D7B-4927-BAAC-375097C7DB48}" type="presParOf" srcId="{B725278D-FBE4-4220-BF63-F0F49E848147}" destId="{B11ED003-8CDF-47DC-8676-4FA9D6620AB2}" srcOrd="1" destOrd="0" presId="urn:microsoft.com/office/officeart/2009/3/layout/HorizontalOrganizationChart"/>
    <dgm:cxn modelId="{7105BBD8-E831-4396-BBDD-64189A9F9F20}" type="presParOf" srcId="{B11ED003-8CDF-47DC-8676-4FA9D6620AB2}" destId="{2480EC42-7083-4F1E-BBB0-28F285794D20}" srcOrd="0" destOrd="0" presId="urn:microsoft.com/office/officeart/2009/3/layout/HorizontalOrganizationChart"/>
    <dgm:cxn modelId="{75173B45-A887-4FF3-BF86-BD2E6AC3EF51}" type="presParOf" srcId="{B11ED003-8CDF-47DC-8676-4FA9D6620AB2}" destId="{FECF43A5-D9D8-47E3-800D-2EED4E8FA88C}" srcOrd="1" destOrd="0" presId="urn:microsoft.com/office/officeart/2009/3/layout/HorizontalOrganizationChart"/>
    <dgm:cxn modelId="{27E79861-17D3-48CE-B4F8-9B7BB2E65D01}" type="presParOf" srcId="{FECF43A5-D9D8-47E3-800D-2EED4E8FA88C}" destId="{D0B92E9F-3714-441F-ADD2-AD7029BFE448}" srcOrd="0" destOrd="0" presId="urn:microsoft.com/office/officeart/2009/3/layout/HorizontalOrganizationChart"/>
    <dgm:cxn modelId="{91A45B84-DC50-4697-9AB7-57FEE715831A}" type="presParOf" srcId="{D0B92E9F-3714-441F-ADD2-AD7029BFE448}" destId="{C52FAE04-4ADE-478A-BBA1-64049A03750E}" srcOrd="0" destOrd="0" presId="urn:microsoft.com/office/officeart/2009/3/layout/HorizontalOrganizationChart"/>
    <dgm:cxn modelId="{9AFDD2EB-CF79-49C1-8AF8-1C9A3A55A212}" type="presParOf" srcId="{D0B92E9F-3714-441F-ADD2-AD7029BFE448}" destId="{9E9F137E-9B1F-4245-AFAD-704D32B56109}" srcOrd="1" destOrd="0" presId="urn:microsoft.com/office/officeart/2009/3/layout/HorizontalOrganizationChart"/>
    <dgm:cxn modelId="{800AACA6-6E90-431D-8CD9-E9690FDABB53}" type="presParOf" srcId="{FECF43A5-D9D8-47E3-800D-2EED4E8FA88C}" destId="{7CA53D20-D7E9-460B-8FE0-9E38EADED95A}" srcOrd="1" destOrd="0" presId="urn:microsoft.com/office/officeart/2009/3/layout/HorizontalOrganizationChart"/>
    <dgm:cxn modelId="{924F64F2-CE20-45BC-95A4-42006BCB165A}" type="presParOf" srcId="{7CA53D20-D7E9-460B-8FE0-9E38EADED95A}" destId="{60DAC74C-785E-4AD5-92E6-2117C779C408}" srcOrd="0" destOrd="0" presId="urn:microsoft.com/office/officeart/2009/3/layout/HorizontalOrganizationChart"/>
    <dgm:cxn modelId="{9BD0179E-4936-43E7-8BB3-1198097C44C9}" type="presParOf" srcId="{7CA53D20-D7E9-460B-8FE0-9E38EADED95A}" destId="{7F2FE943-F5FD-4E3A-90E4-D0FA51358147}" srcOrd="1" destOrd="0" presId="urn:microsoft.com/office/officeart/2009/3/layout/HorizontalOrganizationChart"/>
    <dgm:cxn modelId="{C35EA2D5-E210-4AE5-844B-C7D3790F67D1}" type="presParOf" srcId="{7F2FE943-F5FD-4E3A-90E4-D0FA51358147}" destId="{26D74995-A935-4042-91E1-87FF7E45762F}" srcOrd="0" destOrd="0" presId="urn:microsoft.com/office/officeart/2009/3/layout/HorizontalOrganizationChart"/>
    <dgm:cxn modelId="{1B3B1554-5D29-4E3E-A9D7-9C902431907D}" type="presParOf" srcId="{26D74995-A935-4042-91E1-87FF7E45762F}" destId="{49FF2424-6DAE-46E5-B93F-C0BC57116A3E}" srcOrd="0" destOrd="0" presId="urn:microsoft.com/office/officeart/2009/3/layout/HorizontalOrganizationChart"/>
    <dgm:cxn modelId="{CCF47E81-E119-4D1C-8A64-5A80CF62DEB0}" type="presParOf" srcId="{26D74995-A935-4042-91E1-87FF7E45762F}" destId="{7079A4A7-540C-42F6-8965-4E29D5583C5E}" srcOrd="1" destOrd="0" presId="urn:microsoft.com/office/officeart/2009/3/layout/HorizontalOrganizationChart"/>
    <dgm:cxn modelId="{6E1B74D3-76CF-4D30-AE49-7F78E38FD400}" type="presParOf" srcId="{7F2FE943-F5FD-4E3A-90E4-D0FA51358147}" destId="{40FCFC0D-B7DD-4AE7-8FC9-27E707AD95F5}" srcOrd="1" destOrd="0" presId="urn:microsoft.com/office/officeart/2009/3/layout/HorizontalOrganizationChart"/>
    <dgm:cxn modelId="{5489A0C1-53F0-4CE1-B413-48C7705A2148}" type="presParOf" srcId="{40FCFC0D-B7DD-4AE7-8FC9-27E707AD95F5}" destId="{851C1265-28D3-4D78-BDBE-371B4DC56BB9}" srcOrd="0" destOrd="0" presId="urn:microsoft.com/office/officeart/2009/3/layout/HorizontalOrganizationChart"/>
    <dgm:cxn modelId="{3CBC899D-E5EE-4CF5-966D-54C09355F719}" type="presParOf" srcId="{40FCFC0D-B7DD-4AE7-8FC9-27E707AD95F5}" destId="{F3FED24D-D9B0-4C35-8DC1-A643A80A6375}" srcOrd="1" destOrd="0" presId="urn:microsoft.com/office/officeart/2009/3/layout/HorizontalOrganizationChart"/>
    <dgm:cxn modelId="{5E628AA1-31C0-4174-A2DF-09C91EFEFC1A}" type="presParOf" srcId="{F3FED24D-D9B0-4C35-8DC1-A643A80A6375}" destId="{BA1EAF5C-563D-4B90-A1D4-7EFC42AE4871}" srcOrd="0" destOrd="0" presId="urn:microsoft.com/office/officeart/2009/3/layout/HorizontalOrganizationChart"/>
    <dgm:cxn modelId="{87E429F7-B858-46EE-8A0A-99D18DD22A97}" type="presParOf" srcId="{BA1EAF5C-563D-4B90-A1D4-7EFC42AE4871}" destId="{43C7976C-D092-477F-A193-DB54F5F451A0}" srcOrd="0" destOrd="0" presId="urn:microsoft.com/office/officeart/2009/3/layout/HorizontalOrganizationChart"/>
    <dgm:cxn modelId="{61A3C9F8-71FD-4C2F-BF29-FAEA50BF9E91}" type="presParOf" srcId="{BA1EAF5C-563D-4B90-A1D4-7EFC42AE4871}" destId="{89306A7B-32CB-4F03-B240-7C093DC5E6E7}" srcOrd="1" destOrd="0" presId="urn:microsoft.com/office/officeart/2009/3/layout/HorizontalOrganizationChart"/>
    <dgm:cxn modelId="{698ABAAC-B1DB-4EA3-9075-7244D26E66FA}" type="presParOf" srcId="{F3FED24D-D9B0-4C35-8DC1-A643A80A6375}" destId="{88BE9187-6ED4-4843-9DCA-DEEEAFDE1337}" srcOrd="1" destOrd="0" presId="urn:microsoft.com/office/officeart/2009/3/layout/HorizontalOrganizationChart"/>
    <dgm:cxn modelId="{620FB6AB-B97F-480B-80DB-CB96E447B387}" type="presParOf" srcId="{F3FED24D-D9B0-4C35-8DC1-A643A80A6375}" destId="{01B05C90-7212-400E-86A1-032F29842B49}" srcOrd="2" destOrd="0" presId="urn:microsoft.com/office/officeart/2009/3/layout/HorizontalOrganizationChart"/>
    <dgm:cxn modelId="{1C5C5CF7-6E02-48D1-AA59-010ACFCCB67A}" type="presParOf" srcId="{40FCFC0D-B7DD-4AE7-8FC9-27E707AD95F5}" destId="{FEA6DDE1-A77D-42AB-A749-F48A76713535}" srcOrd="2" destOrd="0" presId="urn:microsoft.com/office/officeart/2009/3/layout/HorizontalOrganizationChart"/>
    <dgm:cxn modelId="{D75133A3-B4DE-4B83-95F0-D6E8E90E7154}" type="presParOf" srcId="{40FCFC0D-B7DD-4AE7-8FC9-27E707AD95F5}" destId="{CC0EA779-C489-487A-8807-4507D417D56E}" srcOrd="3" destOrd="0" presId="urn:microsoft.com/office/officeart/2009/3/layout/HorizontalOrganizationChart"/>
    <dgm:cxn modelId="{0AAA27BB-AE7B-4F71-B7FA-6E9652A92A57}" type="presParOf" srcId="{CC0EA779-C489-487A-8807-4507D417D56E}" destId="{29CE13E9-FC42-4E01-8307-F2664EF2CA4F}" srcOrd="0" destOrd="0" presId="urn:microsoft.com/office/officeart/2009/3/layout/HorizontalOrganizationChart"/>
    <dgm:cxn modelId="{154B60D4-CAE2-4118-A7EB-0B3EE6413E59}" type="presParOf" srcId="{29CE13E9-FC42-4E01-8307-F2664EF2CA4F}" destId="{C0F97070-1739-4A96-B7B9-EA107F92AAE1}" srcOrd="0" destOrd="0" presId="urn:microsoft.com/office/officeart/2009/3/layout/HorizontalOrganizationChart"/>
    <dgm:cxn modelId="{8F8BFEEA-5B14-4C61-ACC8-B0A64A720C55}" type="presParOf" srcId="{29CE13E9-FC42-4E01-8307-F2664EF2CA4F}" destId="{8101B5D3-F041-4972-9E3D-6FD659ACBB5F}" srcOrd="1" destOrd="0" presId="urn:microsoft.com/office/officeart/2009/3/layout/HorizontalOrganizationChart"/>
    <dgm:cxn modelId="{6FD679E4-FD9A-4A7F-A60B-7AFC6C1E54AA}" type="presParOf" srcId="{CC0EA779-C489-487A-8807-4507D417D56E}" destId="{81FD3DD6-DB48-43E9-A1D0-C2DDDDDC6341}" srcOrd="1" destOrd="0" presId="urn:microsoft.com/office/officeart/2009/3/layout/HorizontalOrganizationChart"/>
    <dgm:cxn modelId="{09C7AAA1-D5C7-4294-96DB-DD6210318112}" type="presParOf" srcId="{CC0EA779-C489-487A-8807-4507D417D56E}" destId="{816E0B2A-2F62-4EBB-993B-38F5EA5D2690}" srcOrd="2" destOrd="0" presId="urn:microsoft.com/office/officeart/2009/3/layout/HorizontalOrganizationChart"/>
    <dgm:cxn modelId="{520124FE-A4D2-4858-81FD-23B97FA239AA}" type="presParOf" srcId="{7F2FE943-F5FD-4E3A-90E4-D0FA51358147}" destId="{5A1F6D65-A8BB-49CF-890D-145BE56CA8FE}" srcOrd="2" destOrd="0" presId="urn:microsoft.com/office/officeart/2009/3/layout/HorizontalOrganizationChart"/>
    <dgm:cxn modelId="{F8FD0347-3676-49EE-B9FB-041792CBA806}" type="presParOf" srcId="{7CA53D20-D7E9-460B-8FE0-9E38EADED95A}" destId="{CF5404E3-4107-490F-B138-75E719755634}" srcOrd="2" destOrd="0" presId="urn:microsoft.com/office/officeart/2009/3/layout/HorizontalOrganizationChart"/>
    <dgm:cxn modelId="{6DB93639-E8C2-4415-BA9E-0B184D7D50D8}" type="presParOf" srcId="{7CA53D20-D7E9-460B-8FE0-9E38EADED95A}" destId="{07DE76F0-8AED-47F8-96E4-0FBED6AFB3FC}" srcOrd="3" destOrd="0" presId="urn:microsoft.com/office/officeart/2009/3/layout/HorizontalOrganizationChart"/>
    <dgm:cxn modelId="{5DC90D92-92F5-4F43-B71C-8A1471FBA6CE}" type="presParOf" srcId="{07DE76F0-8AED-47F8-96E4-0FBED6AFB3FC}" destId="{F4C8B7E8-29C4-445D-A566-59C272AD3CE0}" srcOrd="0" destOrd="0" presId="urn:microsoft.com/office/officeart/2009/3/layout/HorizontalOrganizationChart"/>
    <dgm:cxn modelId="{31A4CCB3-C021-44A6-80F0-164120275643}" type="presParOf" srcId="{F4C8B7E8-29C4-445D-A566-59C272AD3CE0}" destId="{79A98FFB-6AC6-485C-B42D-1CD42E37A1C8}" srcOrd="0" destOrd="0" presId="urn:microsoft.com/office/officeart/2009/3/layout/HorizontalOrganizationChart"/>
    <dgm:cxn modelId="{C848C1EC-DBB1-4C92-82C1-AAED77D156DB}" type="presParOf" srcId="{F4C8B7E8-29C4-445D-A566-59C272AD3CE0}" destId="{FD6CAC6B-CE2D-4D27-A12B-F7C2EFB68795}" srcOrd="1" destOrd="0" presId="urn:microsoft.com/office/officeart/2009/3/layout/HorizontalOrganizationChart"/>
    <dgm:cxn modelId="{1FF4B0CC-49FB-42EB-AF66-BBB0AEF2CF09}" type="presParOf" srcId="{07DE76F0-8AED-47F8-96E4-0FBED6AFB3FC}" destId="{115D4FA7-B874-4AC2-936E-A4E762B72D80}" srcOrd="1" destOrd="0" presId="urn:microsoft.com/office/officeart/2009/3/layout/HorizontalOrganizationChart"/>
    <dgm:cxn modelId="{53E4FB47-11B0-4AB4-83DC-7274969589AB}" type="presParOf" srcId="{115D4FA7-B874-4AC2-936E-A4E762B72D80}" destId="{E5A676F1-4227-4F2D-860D-0AF808D21C5C}" srcOrd="0" destOrd="0" presId="urn:microsoft.com/office/officeart/2009/3/layout/HorizontalOrganizationChart"/>
    <dgm:cxn modelId="{02415C6A-944E-4E49-A9BC-B878D18C3BB7}" type="presParOf" srcId="{115D4FA7-B874-4AC2-936E-A4E762B72D80}" destId="{CE4E844D-5159-43E2-A5CC-FA466158F7FD}" srcOrd="1" destOrd="0" presId="urn:microsoft.com/office/officeart/2009/3/layout/HorizontalOrganizationChart"/>
    <dgm:cxn modelId="{21B29FAB-ACCA-4294-AFAC-0F2FFDD2DB94}" type="presParOf" srcId="{CE4E844D-5159-43E2-A5CC-FA466158F7FD}" destId="{43BFCFFB-3C88-492A-BF8D-58613C623E0C}" srcOrd="0" destOrd="0" presId="urn:microsoft.com/office/officeart/2009/3/layout/HorizontalOrganizationChart"/>
    <dgm:cxn modelId="{B3B793F0-87C7-4CC3-8949-619F0D21BCC3}" type="presParOf" srcId="{43BFCFFB-3C88-492A-BF8D-58613C623E0C}" destId="{2A3F2AD8-1CB9-45BD-A7B8-5D8AEC971CDF}" srcOrd="0" destOrd="0" presId="urn:microsoft.com/office/officeart/2009/3/layout/HorizontalOrganizationChart"/>
    <dgm:cxn modelId="{CD48DB0E-8848-49E2-92DF-45A8CFE4C180}" type="presParOf" srcId="{43BFCFFB-3C88-492A-BF8D-58613C623E0C}" destId="{A6A9E5F6-542D-4846-941A-1A102B4AD128}" srcOrd="1" destOrd="0" presId="urn:microsoft.com/office/officeart/2009/3/layout/HorizontalOrganizationChart"/>
    <dgm:cxn modelId="{F4D214C8-6BB3-48D6-9BFE-08888FA77786}" type="presParOf" srcId="{CE4E844D-5159-43E2-A5CC-FA466158F7FD}" destId="{1365A732-447D-40B0-9729-DC3B952F6D2E}" srcOrd="1" destOrd="0" presId="urn:microsoft.com/office/officeart/2009/3/layout/HorizontalOrganizationChart"/>
    <dgm:cxn modelId="{FE16B1F0-F6E2-496F-B41B-042F388BA7FB}" type="presParOf" srcId="{CE4E844D-5159-43E2-A5CC-FA466158F7FD}" destId="{1850F352-44AD-4FD4-A433-889858DE9151}" srcOrd="2" destOrd="0" presId="urn:microsoft.com/office/officeart/2009/3/layout/HorizontalOrganizationChart"/>
    <dgm:cxn modelId="{C3F5077B-EF75-4462-A9C8-81B65A44B3E2}" type="presParOf" srcId="{115D4FA7-B874-4AC2-936E-A4E762B72D80}" destId="{C69C4104-01E6-4240-824C-63A30EEF9777}" srcOrd="2" destOrd="0" presId="urn:microsoft.com/office/officeart/2009/3/layout/HorizontalOrganizationChart"/>
    <dgm:cxn modelId="{69390827-D97F-4CFE-B277-B9923121BC03}" type="presParOf" srcId="{115D4FA7-B874-4AC2-936E-A4E762B72D80}" destId="{BCB90BC0-7DBF-4FC0-8E2C-8F5CF53BC3FB}" srcOrd="3" destOrd="0" presId="urn:microsoft.com/office/officeart/2009/3/layout/HorizontalOrganizationChart"/>
    <dgm:cxn modelId="{3539F8F7-3E27-4087-AC3D-BBBDAD07BEB1}" type="presParOf" srcId="{BCB90BC0-7DBF-4FC0-8E2C-8F5CF53BC3FB}" destId="{D454C39E-6536-429B-B380-A6EEED364781}" srcOrd="0" destOrd="0" presId="urn:microsoft.com/office/officeart/2009/3/layout/HorizontalOrganizationChart"/>
    <dgm:cxn modelId="{8DCC9F3D-0950-4C3C-82A4-85455DB2DE44}" type="presParOf" srcId="{D454C39E-6536-429B-B380-A6EEED364781}" destId="{11C0AEE9-809E-4C84-91E4-537F61E4791E}" srcOrd="0" destOrd="0" presId="urn:microsoft.com/office/officeart/2009/3/layout/HorizontalOrganizationChart"/>
    <dgm:cxn modelId="{03326907-211F-4EB5-9BAE-7B9D534F3EF4}" type="presParOf" srcId="{D454C39E-6536-429B-B380-A6EEED364781}" destId="{2AFA4B69-7E80-4979-854B-9FE576764AFE}" srcOrd="1" destOrd="0" presId="urn:microsoft.com/office/officeart/2009/3/layout/HorizontalOrganizationChart"/>
    <dgm:cxn modelId="{B162DF0A-B1B0-4AF4-9188-735049A7AC03}" type="presParOf" srcId="{BCB90BC0-7DBF-4FC0-8E2C-8F5CF53BC3FB}" destId="{DE78B612-04F1-4506-B797-699399441B65}" srcOrd="1" destOrd="0" presId="urn:microsoft.com/office/officeart/2009/3/layout/HorizontalOrganizationChart"/>
    <dgm:cxn modelId="{4347A593-242F-472C-A2E6-8D139C34E715}" type="presParOf" srcId="{BCB90BC0-7DBF-4FC0-8E2C-8F5CF53BC3FB}" destId="{051EE6E3-8DC2-4D84-B31C-A2C922F497AC}" srcOrd="2" destOrd="0" presId="urn:microsoft.com/office/officeart/2009/3/layout/HorizontalOrganizationChart"/>
    <dgm:cxn modelId="{5FAC12FF-3E72-4D70-BA98-E12B5B462AE2}" type="presParOf" srcId="{115D4FA7-B874-4AC2-936E-A4E762B72D80}" destId="{2F9EE084-AB3D-4C54-9D36-409E6EF9A765}" srcOrd="4" destOrd="0" presId="urn:microsoft.com/office/officeart/2009/3/layout/HorizontalOrganizationChart"/>
    <dgm:cxn modelId="{30BD4032-5304-439E-801E-B0A61887DECD}" type="presParOf" srcId="{115D4FA7-B874-4AC2-936E-A4E762B72D80}" destId="{D96AAF8A-EF9E-4215-AC92-F7B84FF7B826}" srcOrd="5" destOrd="0" presId="urn:microsoft.com/office/officeart/2009/3/layout/HorizontalOrganizationChart"/>
    <dgm:cxn modelId="{B22E97F7-66D4-4A87-96D9-0E91E44BC7C2}" type="presParOf" srcId="{D96AAF8A-EF9E-4215-AC92-F7B84FF7B826}" destId="{4500309F-B88E-401B-837D-2E80AB9221AC}" srcOrd="0" destOrd="0" presId="urn:microsoft.com/office/officeart/2009/3/layout/HorizontalOrganizationChart"/>
    <dgm:cxn modelId="{62F44191-1C54-44D8-A2F6-C09D9F7533F4}" type="presParOf" srcId="{4500309F-B88E-401B-837D-2E80AB9221AC}" destId="{71DF23CA-3739-422F-B16C-31D6E977FC5B}" srcOrd="0" destOrd="0" presId="urn:microsoft.com/office/officeart/2009/3/layout/HorizontalOrganizationChart"/>
    <dgm:cxn modelId="{0529F773-EE00-4306-BCCE-6C80B0BBF159}" type="presParOf" srcId="{4500309F-B88E-401B-837D-2E80AB9221AC}" destId="{FAFE1D15-3C08-40EA-BF91-C1E0D0A18351}" srcOrd="1" destOrd="0" presId="urn:microsoft.com/office/officeart/2009/3/layout/HorizontalOrganizationChart"/>
    <dgm:cxn modelId="{51109071-F1F6-4301-8CF8-12C25AE414CB}" type="presParOf" srcId="{D96AAF8A-EF9E-4215-AC92-F7B84FF7B826}" destId="{AE53F38D-0EA2-494A-A038-F093FE1126EC}" srcOrd="1" destOrd="0" presId="urn:microsoft.com/office/officeart/2009/3/layout/HorizontalOrganizationChart"/>
    <dgm:cxn modelId="{11C96570-5EE4-4C71-AD6E-83992C2CE667}" type="presParOf" srcId="{D96AAF8A-EF9E-4215-AC92-F7B84FF7B826}" destId="{93A80073-37E4-4464-8744-0033378254AE}" srcOrd="2" destOrd="0" presId="urn:microsoft.com/office/officeart/2009/3/layout/HorizontalOrganizationChart"/>
    <dgm:cxn modelId="{3D453E10-D196-48A4-B6D5-61B0217599AB}" type="presParOf" srcId="{07DE76F0-8AED-47F8-96E4-0FBED6AFB3FC}" destId="{A6D77903-9B4D-41B1-9330-AC5E1817807D}" srcOrd="2" destOrd="0" presId="urn:microsoft.com/office/officeart/2009/3/layout/HorizontalOrganizationChart"/>
    <dgm:cxn modelId="{857BEC3F-D9D9-4DB4-94EA-FFAD7325ADDA}" type="presParOf" srcId="{FECF43A5-D9D8-47E3-800D-2EED4E8FA88C}" destId="{F4259023-EDA3-45E0-BC6C-1A7299F8FC91}" srcOrd="2" destOrd="0" presId="urn:microsoft.com/office/officeart/2009/3/layout/HorizontalOrganizationChart"/>
    <dgm:cxn modelId="{0C92BA62-1ED5-40FD-89DD-1B1452217AAC}" type="presParOf" srcId="{B11ED003-8CDF-47DC-8676-4FA9D6620AB2}" destId="{09F61A20-71F1-4EF3-8776-E1D07C977586}" srcOrd="2" destOrd="0" presId="urn:microsoft.com/office/officeart/2009/3/layout/HorizontalOrganizationChart"/>
    <dgm:cxn modelId="{CBD5FA34-9BB8-488A-AB97-7F32E005EE37}" type="presParOf" srcId="{B11ED003-8CDF-47DC-8676-4FA9D6620AB2}" destId="{31270ADE-6531-4F0D-9AEC-B88A5A290EAA}" srcOrd="3" destOrd="0" presId="urn:microsoft.com/office/officeart/2009/3/layout/HorizontalOrganizationChart"/>
    <dgm:cxn modelId="{A15CF21B-289F-4CD8-BA48-6E8D1224C8F5}" type="presParOf" srcId="{31270ADE-6531-4F0D-9AEC-B88A5A290EAA}" destId="{51BD8555-9488-4700-BF01-655ED51F0BA4}" srcOrd="0" destOrd="0" presId="urn:microsoft.com/office/officeart/2009/3/layout/HorizontalOrganizationChart"/>
    <dgm:cxn modelId="{9E00643A-1BBD-47A6-B3B5-D506C92DD71E}" type="presParOf" srcId="{51BD8555-9488-4700-BF01-655ED51F0BA4}" destId="{1E872460-4717-4972-AB6F-D7DD64862F89}" srcOrd="0" destOrd="0" presId="urn:microsoft.com/office/officeart/2009/3/layout/HorizontalOrganizationChart"/>
    <dgm:cxn modelId="{8A4357E0-4283-4CFB-A062-33F21210F665}" type="presParOf" srcId="{51BD8555-9488-4700-BF01-655ED51F0BA4}" destId="{2A4E8DB2-ED49-4579-8B42-1D78B5A44AC7}" srcOrd="1" destOrd="0" presId="urn:microsoft.com/office/officeart/2009/3/layout/HorizontalOrganizationChart"/>
    <dgm:cxn modelId="{EF52764E-1705-43BA-AE3F-1D9E0D42BF9F}" type="presParOf" srcId="{31270ADE-6531-4F0D-9AEC-B88A5A290EAA}" destId="{E90B0E9A-6D54-424F-A83F-338D7B162306}" srcOrd="1" destOrd="0" presId="urn:microsoft.com/office/officeart/2009/3/layout/HorizontalOrganizationChart"/>
    <dgm:cxn modelId="{DF9C4C4F-51D9-4827-B6DF-35365EAFE3B2}" type="presParOf" srcId="{E90B0E9A-6D54-424F-A83F-338D7B162306}" destId="{CB694EC4-2D73-4627-896F-EAEDFA6C7CE7}" srcOrd="0" destOrd="0" presId="urn:microsoft.com/office/officeart/2009/3/layout/HorizontalOrganizationChart"/>
    <dgm:cxn modelId="{C7046383-5EE3-4B7F-998B-324F9BEFBD3D}" type="presParOf" srcId="{E90B0E9A-6D54-424F-A83F-338D7B162306}" destId="{D1DCBEBF-35DA-4766-BA55-96044E69706E}" srcOrd="1" destOrd="0" presId="urn:microsoft.com/office/officeart/2009/3/layout/HorizontalOrganizationChart"/>
    <dgm:cxn modelId="{16912D3D-393A-42A8-A40D-828E4A89D49F}" type="presParOf" srcId="{D1DCBEBF-35DA-4766-BA55-96044E69706E}" destId="{D8C23D9E-DCD7-41D3-9769-711A1A5FDEE8}" srcOrd="0" destOrd="0" presId="urn:microsoft.com/office/officeart/2009/3/layout/HorizontalOrganizationChart"/>
    <dgm:cxn modelId="{684420B0-7B33-47C8-9390-EFDE7843AE77}" type="presParOf" srcId="{D8C23D9E-DCD7-41D3-9769-711A1A5FDEE8}" destId="{D93443DB-22E3-49C3-9904-88BB9297509E}" srcOrd="0" destOrd="0" presId="urn:microsoft.com/office/officeart/2009/3/layout/HorizontalOrganizationChart"/>
    <dgm:cxn modelId="{9CDD7F3A-3DAC-441D-95FE-72CB12931A77}" type="presParOf" srcId="{D8C23D9E-DCD7-41D3-9769-711A1A5FDEE8}" destId="{7D459CC3-18D3-4587-8B7B-01AD03D4AC04}" srcOrd="1" destOrd="0" presId="urn:microsoft.com/office/officeart/2009/3/layout/HorizontalOrganizationChart"/>
    <dgm:cxn modelId="{2705908E-E884-472E-A7CF-6F593E1AA2F7}" type="presParOf" srcId="{D1DCBEBF-35DA-4766-BA55-96044E69706E}" destId="{14FA2A07-CE89-4B74-97D9-9AC0488A817B}" srcOrd="1" destOrd="0" presId="urn:microsoft.com/office/officeart/2009/3/layout/HorizontalOrganizationChart"/>
    <dgm:cxn modelId="{954DA086-D4AF-4585-82A4-9F129DC213BA}" type="presParOf" srcId="{D1DCBEBF-35DA-4766-BA55-96044E69706E}" destId="{9FEFB098-AE4E-4325-89C3-3C49DF816273}" srcOrd="2" destOrd="0" presId="urn:microsoft.com/office/officeart/2009/3/layout/HorizontalOrganizationChart"/>
    <dgm:cxn modelId="{99F6D144-9673-49DE-B5C6-0FFF6F22BAD5}" type="presParOf" srcId="{E90B0E9A-6D54-424F-A83F-338D7B162306}" destId="{F5A5AE55-730D-478D-9E47-E9078E5C8DCC}" srcOrd="2" destOrd="0" presId="urn:microsoft.com/office/officeart/2009/3/layout/HorizontalOrganizationChart"/>
    <dgm:cxn modelId="{332FB148-BC23-483F-9F3E-8E7FA496441B}" type="presParOf" srcId="{E90B0E9A-6D54-424F-A83F-338D7B162306}" destId="{E1687C18-651A-40BB-BA40-0D7F8577C1C3}" srcOrd="3" destOrd="0" presId="urn:microsoft.com/office/officeart/2009/3/layout/HorizontalOrganizationChart"/>
    <dgm:cxn modelId="{24FE701A-94D4-47F6-8692-F77DB8887891}" type="presParOf" srcId="{E1687C18-651A-40BB-BA40-0D7F8577C1C3}" destId="{D1D94A41-CFE2-4B6F-9A6E-6E739FA62DA1}" srcOrd="0" destOrd="0" presId="urn:microsoft.com/office/officeart/2009/3/layout/HorizontalOrganizationChart"/>
    <dgm:cxn modelId="{23764D8F-15EA-4DA2-9CDE-D3118C47E849}" type="presParOf" srcId="{D1D94A41-CFE2-4B6F-9A6E-6E739FA62DA1}" destId="{7AC810C3-C92B-41C6-817B-CC3518A70D20}" srcOrd="0" destOrd="0" presId="urn:microsoft.com/office/officeart/2009/3/layout/HorizontalOrganizationChart"/>
    <dgm:cxn modelId="{F2776AF2-1FD5-441D-9576-F80DC21DDFE1}" type="presParOf" srcId="{D1D94A41-CFE2-4B6F-9A6E-6E739FA62DA1}" destId="{122E91AC-CB01-4EB6-9489-243714E9C7F8}" srcOrd="1" destOrd="0" presId="urn:microsoft.com/office/officeart/2009/3/layout/HorizontalOrganizationChart"/>
    <dgm:cxn modelId="{C2EC28AD-3E44-4A2E-8175-C216F6C0F7AC}" type="presParOf" srcId="{E1687C18-651A-40BB-BA40-0D7F8577C1C3}" destId="{2611903F-5B41-410C-9349-AA462CCD9E5B}" srcOrd="1" destOrd="0" presId="urn:microsoft.com/office/officeart/2009/3/layout/HorizontalOrganizationChart"/>
    <dgm:cxn modelId="{F35FF9F8-55C7-4962-ADDE-39085E36DE13}" type="presParOf" srcId="{E1687C18-651A-40BB-BA40-0D7F8577C1C3}" destId="{76E68D1E-F38F-4175-AF42-DF3C278C0160}" srcOrd="2" destOrd="0" presId="urn:microsoft.com/office/officeart/2009/3/layout/HorizontalOrganizationChart"/>
    <dgm:cxn modelId="{F52A6D8D-BCCC-4C9A-9020-58AF5B4D8F4E}" type="presParOf" srcId="{31270ADE-6531-4F0D-9AEC-B88A5A290EAA}" destId="{0C52B234-C9E3-4B47-8320-8A51B1E69E38}" srcOrd="2" destOrd="0" presId="urn:microsoft.com/office/officeart/2009/3/layout/HorizontalOrganizationChart"/>
    <dgm:cxn modelId="{E646AF54-0224-4D11-ACCB-6BF137251787}" type="presParOf" srcId="{B11ED003-8CDF-47DC-8676-4FA9D6620AB2}" destId="{D0ADBC2C-F634-41C8-BE86-0C44DD2BD1AF}" srcOrd="4" destOrd="0" presId="urn:microsoft.com/office/officeart/2009/3/layout/HorizontalOrganizationChart"/>
    <dgm:cxn modelId="{0C6551DA-1D61-4187-9AFF-5C95681A8AB8}" type="presParOf" srcId="{B11ED003-8CDF-47DC-8676-4FA9D6620AB2}" destId="{90397711-EE9C-4ED2-AF92-A90F1C6042EA}" srcOrd="5" destOrd="0" presId="urn:microsoft.com/office/officeart/2009/3/layout/HorizontalOrganizationChart"/>
    <dgm:cxn modelId="{BFFDF0D2-417D-487E-BCA1-AC194BDA53B2}" type="presParOf" srcId="{90397711-EE9C-4ED2-AF92-A90F1C6042EA}" destId="{576883E2-0229-4122-B42A-755EF64AD165}" srcOrd="0" destOrd="0" presId="urn:microsoft.com/office/officeart/2009/3/layout/HorizontalOrganizationChart"/>
    <dgm:cxn modelId="{68675B86-C860-4BC5-B4FF-695A8C538647}" type="presParOf" srcId="{576883E2-0229-4122-B42A-755EF64AD165}" destId="{A24DA89B-33E4-4AAA-B3A6-155A993A9F2F}" srcOrd="0" destOrd="0" presId="urn:microsoft.com/office/officeart/2009/3/layout/HorizontalOrganizationChart"/>
    <dgm:cxn modelId="{164C77E0-8DF1-424F-A0B8-3CA09997AD36}" type="presParOf" srcId="{576883E2-0229-4122-B42A-755EF64AD165}" destId="{1D338ED9-85A4-43C9-B0B8-671A5301A051}" srcOrd="1" destOrd="0" presId="urn:microsoft.com/office/officeart/2009/3/layout/HorizontalOrganizationChart"/>
    <dgm:cxn modelId="{FE38EC84-4E9A-49EE-B02F-EC75842C9625}" type="presParOf" srcId="{90397711-EE9C-4ED2-AF92-A90F1C6042EA}" destId="{870B3515-B50D-4627-8F31-58E91562CD86}" srcOrd="1" destOrd="0" presId="urn:microsoft.com/office/officeart/2009/3/layout/HorizontalOrganizationChart"/>
    <dgm:cxn modelId="{79E82F2D-0817-49D3-82B7-895A3B20B5A8}" type="presParOf" srcId="{870B3515-B50D-4627-8F31-58E91562CD86}" destId="{B2A8D81E-1FCD-4849-80F1-9D8BAF34312B}" srcOrd="0" destOrd="0" presId="urn:microsoft.com/office/officeart/2009/3/layout/HorizontalOrganizationChart"/>
    <dgm:cxn modelId="{CE4812DD-4BCF-49D1-B25C-D1F691F90001}" type="presParOf" srcId="{870B3515-B50D-4627-8F31-58E91562CD86}" destId="{4F412522-8A97-4631-8870-4EB9827CDF30}" srcOrd="1" destOrd="0" presId="urn:microsoft.com/office/officeart/2009/3/layout/HorizontalOrganizationChart"/>
    <dgm:cxn modelId="{A512E389-A7D4-4ACB-A745-5DEA1133AFA5}" type="presParOf" srcId="{4F412522-8A97-4631-8870-4EB9827CDF30}" destId="{6BBD7356-1956-4C98-861F-1B8119ACAFC2}" srcOrd="0" destOrd="0" presId="urn:microsoft.com/office/officeart/2009/3/layout/HorizontalOrganizationChart"/>
    <dgm:cxn modelId="{4C7ADF8E-A12F-4C95-8BEE-71551DCD6B3D}" type="presParOf" srcId="{6BBD7356-1956-4C98-861F-1B8119ACAFC2}" destId="{AC366E0A-B237-4E3D-99E1-8AFF703F01E9}" srcOrd="0" destOrd="0" presId="urn:microsoft.com/office/officeart/2009/3/layout/HorizontalOrganizationChart"/>
    <dgm:cxn modelId="{73876283-7E4B-4C8A-8FB9-1870934570E0}" type="presParOf" srcId="{6BBD7356-1956-4C98-861F-1B8119ACAFC2}" destId="{00AD26A0-823D-41DF-B883-6FEE105C8D69}" srcOrd="1" destOrd="0" presId="urn:microsoft.com/office/officeart/2009/3/layout/HorizontalOrganizationChart"/>
    <dgm:cxn modelId="{3D05342D-B6E7-4600-BAED-75931C1B9B08}" type="presParOf" srcId="{4F412522-8A97-4631-8870-4EB9827CDF30}" destId="{E2C59CDF-0DC0-41B0-99A3-109C56173F3D}" srcOrd="1" destOrd="0" presId="urn:microsoft.com/office/officeart/2009/3/layout/HorizontalOrganizationChart"/>
    <dgm:cxn modelId="{D2D1C0FA-0704-41B9-B163-D56F739EA050}" type="presParOf" srcId="{E2C59CDF-0DC0-41B0-99A3-109C56173F3D}" destId="{35329D67-E604-4A52-8E07-63FD88AD6B7B}" srcOrd="0" destOrd="0" presId="urn:microsoft.com/office/officeart/2009/3/layout/HorizontalOrganizationChart"/>
    <dgm:cxn modelId="{A4B6DB64-D1F3-49D0-892F-F09CB287CC55}" type="presParOf" srcId="{E2C59CDF-0DC0-41B0-99A3-109C56173F3D}" destId="{A4EE3FDE-B6D7-443D-8F49-588B1A363E39}" srcOrd="1" destOrd="0" presId="urn:microsoft.com/office/officeart/2009/3/layout/HorizontalOrganizationChart"/>
    <dgm:cxn modelId="{46DC3840-789C-45F8-B912-AF18AC13EDA8}" type="presParOf" srcId="{A4EE3FDE-B6D7-443D-8F49-588B1A363E39}" destId="{21DB0C75-CD66-4DAD-B632-30A491710C55}" srcOrd="0" destOrd="0" presId="urn:microsoft.com/office/officeart/2009/3/layout/HorizontalOrganizationChart"/>
    <dgm:cxn modelId="{6C070715-BE56-4027-B534-9B2499EC8BD7}" type="presParOf" srcId="{21DB0C75-CD66-4DAD-B632-30A491710C55}" destId="{3B1B1734-D2F7-4E6E-9428-DEB4D1A8548A}" srcOrd="0" destOrd="0" presId="urn:microsoft.com/office/officeart/2009/3/layout/HorizontalOrganizationChart"/>
    <dgm:cxn modelId="{91402017-CD17-4BA8-A733-382D2AF2752F}" type="presParOf" srcId="{21DB0C75-CD66-4DAD-B632-30A491710C55}" destId="{19B58DBF-7760-4CC4-A8FC-5558916596E6}" srcOrd="1" destOrd="0" presId="urn:microsoft.com/office/officeart/2009/3/layout/HorizontalOrganizationChart"/>
    <dgm:cxn modelId="{7C4B4491-2522-4312-9132-DFFC3CC9B577}" type="presParOf" srcId="{A4EE3FDE-B6D7-443D-8F49-588B1A363E39}" destId="{5406F61E-343A-41F3-82DD-7E1875BC50F5}" srcOrd="1" destOrd="0" presId="urn:microsoft.com/office/officeart/2009/3/layout/HorizontalOrganizationChart"/>
    <dgm:cxn modelId="{9BB71B94-B07E-4C0C-81C8-2CA5BAF64E0A}" type="presParOf" srcId="{A4EE3FDE-B6D7-443D-8F49-588B1A363E39}" destId="{189AF1C2-8671-4E8A-A70E-DA9BFA712579}" srcOrd="2" destOrd="0" presId="urn:microsoft.com/office/officeart/2009/3/layout/HorizontalOrganizationChart"/>
    <dgm:cxn modelId="{4C1F5EBD-7079-4ACC-B175-7AEC2EE0921F}" type="presParOf" srcId="{E2C59CDF-0DC0-41B0-99A3-109C56173F3D}" destId="{3932F617-BC52-4BA4-8356-E0B8F8AF2300}" srcOrd="2" destOrd="0" presId="urn:microsoft.com/office/officeart/2009/3/layout/HorizontalOrganizationChart"/>
    <dgm:cxn modelId="{0E2C3A5E-ED64-4FE6-84CA-A2ED9CC6B82B}" type="presParOf" srcId="{E2C59CDF-0DC0-41B0-99A3-109C56173F3D}" destId="{E622BF49-B62C-475F-B54A-CC796C91FA42}" srcOrd="3" destOrd="0" presId="urn:microsoft.com/office/officeart/2009/3/layout/HorizontalOrganizationChart"/>
    <dgm:cxn modelId="{9E21C745-5B25-488C-B54F-F9C48AA512FB}" type="presParOf" srcId="{E622BF49-B62C-475F-B54A-CC796C91FA42}" destId="{E8C4038C-23BE-4BB9-A7FC-CB7265C1214B}" srcOrd="0" destOrd="0" presId="urn:microsoft.com/office/officeart/2009/3/layout/HorizontalOrganizationChart"/>
    <dgm:cxn modelId="{C9CA9C60-B2A7-411F-ACCB-1C73A5B4ADD1}" type="presParOf" srcId="{E8C4038C-23BE-4BB9-A7FC-CB7265C1214B}" destId="{4C0A9892-0237-4717-BF18-2B82E1BDACA4}" srcOrd="0" destOrd="0" presId="urn:microsoft.com/office/officeart/2009/3/layout/HorizontalOrganizationChart"/>
    <dgm:cxn modelId="{952E5C06-B2A8-4DDC-A4EC-E652067ED0F1}" type="presParOf" srcId="{E8C4038C-23BE-4BB9-A7FC-CB7265C1214B}" destId="{588E2054-F4A9-4B77-BDF0-CB0B0604EA80}" srcOrd="1" destOrd="0" presId="urn:microsoft.com/office/officeart/2009/3/layout/HorizontalOrganizationChart"/>
    <dgm:cxn modelId="{D2B1ECD5-4960-4E0F-8B93-B17DD1F7CFF5}" type="presParOf" srcId="{E622BF49-B62C-475F-B54A-CC796C91FA42}" destId="{00D3B57B-DC39-455F-AA3E-F39DF161BF55}" srcOrd="1" destOrd="0" presId="urn:microsoft.com/office/officeart/2009/3/layout/HorizontalOrganizationChart"/>
    <dgm:cxn modelId="{22CD2304-81E7-42EF-99E2-49DA6CFF887D}" type="presParOf" srcId="{E622BF49-B62C-475F-B54A-CC796C91FA42}" destId="{4CFCA1B8-C71E-4AA9-9F53-3FF4CC9512E8}" srcOrd="2" destOrd="0" presId="urn:microsoft.com/office/officeart/2009/3/layout/HorizontalOrganizationChart"/>
    <dgm:cxn modelId="{A1821177-D1A5-4D49-B4FA-B39073E866B2}" type="presParOf" srcId="{E2C59CDF-0DC0-41B0-99A3-109C56173F3D}" destId="{E325FA8E-8FA7-4BB1-B292-2B5AB2CBF6AB}" srcOrd="4" destOrd="0" presId="urn:microsoft.com/office/officeart/2009/3/layout/HorizontalOrganizationChart"/>
    <dgm:cxn modelId="{FA7C08EC-5F08-406E-B585-A371018DB9C8}" type="presParOf" srcId="{E2C59CDF-0DC0-41B0-99A3-109C56173F3D}" destId="{B6D29C03-7217-4F72-80F6-D617A55ED05B}" srcOrd="5" destOrd="0" presId="urn:microsoft.com/office/officeart/2009/3/layout/HorizontalOrganizationChart"/>
    <dgm:cxn modelId="{E30C0B53-885B-49F8-9A47-2B31FA8D5121}" type="presParOf" srcId="{B6D29C03-7217-4F72-80F6-D617A55ED05B}" destId="{2C4ABE7E-5124-41BB-AA89-1006B3ED78BD}" srcOrd="0" destOrd="0" presId="urn:microsoft.com/office/officeart/2009/3/layout/HorizontalOrganizationChart"/>
    <dgm:cxn modelId="{4852121C-0636-4A2A-902A-0B8413473836}" type="presParOf" srcId="{2C4ABE7E-5124-41BB-AA89-1006B3ED78BD}" destId="{8B4089BC-F37E-4300-A9E6-CE9C17667E22}" srcOrd="0" destOrd="0" presId="urn:microsoft.com/office/officeart/2009/3/layout/HorizontalOrganizationChart"/>
    <dgm:cxn modelId="{C98E851D-B98C-4542-B76A-D9DCAD7E0377}" type="presParOf" srcId="{2C4ABE7E-5124-41BB-AA89-1006B3ED78BD}" destId="{4AED130A-8272-4449-8F80-EB7CA1ECF6F5}" srcOrd="1" destOrd="0" presId="urn:microsoft.com/office/officeart/2009/3/layout/HorizontalOrganizationChart"/>
    <dgm:cxn modelId="{6A4D7AAA-1805-45B2-9860-3BE0456A3BFD}" type="presParOf" srcId="{B6D29C03-7217-4F72-80F6-D617A55ED05B}" destId="{1465B6A5-519E-47BA-8D60-4525BFC46338}" srcOrd="1" destOrd="0" presId="urn:microsoft.com/office/officeart/2009/3/layout/HorizontalOrganizationChart"/>
    <dgm:cxn modelId="{24148493-584B-4102-BE21-492A5ECAAC7E}" type="presParOf" srcId="{B6D29C03-7217-4F72-80F6-D617A55ED05B}" destId="{A76F48E5-F01C-45B3-A149-1B3D714956E9}" srcOrd="2" destOrd="0" presId="urn:microsoft.com/office/officeart/2009/3/layout/HorizontalOrganizationChart"/>
    <dgm:cxn modelId="{6531EF4B-0F1B-4E6A-BDD0-4DA3159C8BB9}" type="presParOf" srcId="{E2C59CDF-0DC0-41B0-99A3-109C56173F3D}" destId="{4033DD6A-7B64-4249-8787-8F782720889F}" srcOrd="6" destOrd="0" presId="urn:microsoft.com/office/officeart/2009/3/layout/HorizontalOrganizationChart"/>
    <dgm:cxn modelId="{D661A166-DAA8-483D-9E9C-5A1B57AAF2B1}" type="presParOf" srcId="{E2C59CDF-0DC0-41B0-99A3-109C56173F3D}" destId="{6035BF4E-2819-44AC-84F8-9F196AF8AF3E}" srcOrd="7" destOrd="0" presId="urn:microsoft.com/office/officeart/2009/3/layout/HorizontalOrganizationChart"/>
    <dgm:cxn modelId="{6B2D5BDE-A327-455C-9F94-7790F0C85DAD}" type="presParOf" srcId="{6035BF4E-2819-44AC-84F8-9F196AF8AF3E}" destId="{937B2D8A-A4B1-4382-AF49-913C28D155C1}" srcOrd="0" destOrd="0" presId="urn:microsoft.com/office/officeart/2009/3/layout/HorizontalOrganizationChart"/>
    <dgm:cxn modelId="{9827F002-45F2-488B-8732-5243F1749D37}" type="presParOf" srcId="{937B2D8A-A4B1-4382-AF49-913C28D155C1}" destId="{234D594B-7E3D-4BFB-B9B6-EC7D1D723D3B}" srcOrd="0" destOrd="0" presId="urn:microsoft.com/office/officeart/2009/3/layout/HorizontalOrganizationChart"/>
    <dgm:cxn modelId="{4E23E31B-F9D7-4117-BB4F-9FA007B72CC0}" type="presParOf" srcId="{937B2D8A-A4B1-4382-AF49-913C28D155C1}" destId="{94DD54C7-77EF-4F92-B7F8-2FC9882F5325}" srcOrd="1" destOrd="0" presId="urn:microsoft.com/office/officeart/2009/3/layout/HorizontalOrganizationChart"/>
    <dgm:cxn modelId="{17C01738-D96D-4F06-97B9-3913FD109CCD}" type="presParOf" srcId="{6035BF4E-2819-44AC-84F8-9F196AF8AF3E}" destId="{0895F40D-FC25-42A8-AE41-97EBFD50537A}" srcOrd="1" destOrd="0" presId="urn:microsoft.com/office/officeart/2009/3/layout/HorizontalOrganizationChart"/>
    <dgm:cxn modelId="{E9CB0F33-E996-4653-B357-E1CAB84B47CA}" type="presParOf" srcId="{6035BF4E-2819-44AC-84F8-9F196AF8AF3E}" destId="{6C3E2F6C-45A4-453A-91F8-15C884BDEB5F}" srcOrd="2" destOrd="0" presId="urn:microsoft.com/office/officeart/2009/3/layout/HorizontalOrganizationChart"/>
    <dgm:cxn modelId="{43EB2848-932A-4BE3-A2DE-3DEA61C53381}" type="presParOf" srcId="{4F412522-8A97-4631-8870-4EB9827CDF30}" destId="{3BCAA3F8-3832-49D8-8257-EE3EDC806F1A}" srcOrd="2" destOrd="0" presId="urn:microsoft.com/office/officeart/2009/3/layout/HorizontalOrganizationChart"/>
    <dgm:cxn modelId="{21DFAF26-21E1-489A-AAA0-39C70A381002}" type="presParOf" srcId="{870B3515-B50D-4627-8F31-58E91562CD86}" destId="{5204EA05-5452-45D6-80FE-9B3FC53D1133}" srcOrd="2" destOrd="0" presId="urn:microsoft.com/office/officeart/2009/3/layout/HorizontalOrganizationChart"/>
    <dgm:cxn modelId="{5F056A86-750B-4080-85C1-F539AF5A04CB}" type="presParOf" srcId="{870B3515-B50D-4627-8F31-58E91562CD86}" destId="{1A3F33EE-8616-4860-9D94-7BDC416C1CD8}" srcOrd="3" destOrd="0" presId="urn:microsoft.com/office/officeart/2009/3/layout/HorizontalOrganizationChart"/>
    <dgm:cxn modelId="{8AB4FAC9-E665-4544-9FD8-3E5EAA53B9D2}" type="presParOf" srcId="{1A3F33EE-8616-4860-9D94-7BDC416C1CD8}" destId="{97474059-0FE1-42C0-89AD-68942A390B1E}" srcOrd="0" destOrd="0" presId="urn:microsoft.com/office/officeart/2009/3/layout/HorizontalOrganizationChart"/>
    <dgm:cxn modelId="{F15AC86E-1569-4E5E-81AA-3ADF9C8038BF}" type="presParOf" srcId="{97474059-0FE1-42C0-89AD-68942A390B1E}" destId="{A7449B0D-BA4D-4770-975D-58073C286789}" srcOrd="0" destOrd="0" presId="urn:microsoft.com/office/officeart/2009/3/layout/HorizontalOrganizationChart"/>
    <dgm:cxn modelId="{48B64A7C-A07F-4E39-AAFB-618FF0DC7012}" type="presParOf" srcId="{97474059-0FE1-42C0-89AD-68942A390B1E}" destId="{615FBD34-ACB6-4531-82DA-5A0FAB8FE300}" srcOrd="1" destOrd="0" presId="urn:microsoft.com/office/officeart/2009/3/layout/HorizontalOrganizationChart"/>
    <dgm:cxn modelId="{563108C2-45B3-41A8-8FC7-4F41BA568F38}" type="presParOf" srcId="{1A3F33EE-8616-4860-9D94-7BDC416C1CD8}" destId="{C0C5AFB7-BB18-40C7-BCA3-A951F4130177}" srcOrd="1" destOrd="0" presId="urn:microsoft.com/office/officeart/2009/3/layout/HorizontalOrganizationChart"/>
    <dgm:cxn modelId="{70DD40ED-A3B3-44B6-A8AA-E1E1B858E54B}" type="presParOf" srcId="{C0C5AFB7-BB18-40C7-BCA3-A951F4130177}" destId="{4E95D2C6-2419-4B13-A522-F16EA42041A5}" srcOrd="0" destOrd="0" presId="urn:microsoft.com/office/officeart/2009/3/layout/HorizontalOrganizationChart"/>
    <dgm:cxn modelId="{7CBAF0AB-E925-435D-808B-CD8D1009DC17}" type="presParOf" srcId="{C0C5AFB7-BB18-40C7-BCA3-A951F4130177}" destId="{7CAEE478-66DE-4552-ACB0-92DC94C94623}" srcOrd="1" destOrd="0" presId="urn:microsoft.com/office/officeart/2009/3/layout/HorizontalOrganizationChart"/>
    <dgm:cxn modelId="{5B43FCD3-6513-461E-B105-A89A20B8B237}" type="presParOf" srcId="{7CAEE478-66DE-4552-ACB0-92DC94C94623}" destId="{A8BBC43C-0914-40A4-9BFD-B46652CDD242}" srcOrd="0" destOrd="0" presId="urn:microsoft.com/office/officeart/2009/3/layout/HorizontalOrganizationChart"/>
    <dgm:cxn modelId="{85885E48-07EA-4C5C-B731-285ACD8756F8}" type="presParOf" srcId="{A8BBC43C-0914-40A4-9BFD-B46652CDD242}" destId="{7124785D-6F1C-4497-8DF6-836D5FA9A66B}" srcOrd="0" destOrd="0" presId="urn:microsoft.com/office/officeart/2009/3/layout/HorizontalOrganizationChart"/>
    <dgm:cxn modelId="{681C0364-D3F7-4F9C-BA75-C02AE254A910}" type="presParOf" srcId="{A8BBC43C-0914-40A4-9BFD-B46652CDD242}" destId="{4D7BD24D-2E6C-4142-8378-D5FC9A8CF595}" srcOrd="1" destOrd="0" presId="urn:microsoft.com/office/officeart/2009/3/layout/HorizontalOrganizationChart"/>
    <dgm:cxn modelId="{51F2E7E1-0BDF-407C-BDFF-8E459B75483A}" type="presParOf" srcId="{7CAEE478-66DE-4552-ACB0-92DC94C94623}" destId="{1E99CF46-2F7A-4049-9A9B-1C16DE78C0DB}" srcOrd="1" destOrd="0" presId="urn:microsoft.com/office/officeart/2009/3/layout/HorizontalOrganizationChart"/>
    <dgm:cxn modelId="{127E68FA-C0D7-49F5-B9AC-DA2F6949D447}" type="presParOf" srcId="{7CAEE478-66DE-4552-ACB0-92DC94C94623}" destId="{17367995-439D-4E53-B5E0-6595E64402D3}" srcOrd="2" destOrd="0" presId="urn:microsoft.com/office/officeart/2009/3/layout/HorizontalOrganizationChart"/>
    <dgm:cxn modelId="{7135CD9A-784D-482B-9F71-25640CE6E52B}" type="presParOf" srcId="{C0C5AFB7-BB18-40C7-BCA3-A951F4130177}" destId="{D6935055-C229-473F-954B-95CFE4728866}" srcOrd="2" destOrd="0" presId="urn:microsoft.com/office/officeart/2009/3/layout/HorizontalOrganizationChart"/>
    <dgm:cxn modelId="{3D456886-F292-4893-AFB9-94FB22D14A08}" type="presParOf" srcId="{C0C5AFB7-BB18-40C7-BCA3-A951F4130177}" destId="{C6F82A56-1C28-46BE-923C-AAB025FFB68D}" srcOrd="3" destOrd="0" presId="urn:microsoft.com/office/officeart/2009/3/layout/HorizontalOrganizationChart"/>
    <dgm:cxn modelId="{4FF61614-F729-43A5-9855-A0881C0A9AFF}" type="presParOf" srcId="{C6F82A56-1C28-46BE-923C-AAB025FFB68D}" destId="{25893EB1-DBEA-4929-B989-E5E42045200B}" srcOrd="0" destOrd="0" presId="urn:microsoft.com/office/officeart/2009/3/layout/HorizontalOrganizationChart"/>
    <dgm:cxn modelId="{D3DB9BFA-C46B-442E-B723-71CC0D522557}" type="presParOf" srcId="{25893EB1-DBEA-4929-B989-E5E42045200B}" destId="{AAB7A20F-C580-4466-8CE2-BFD3D968197B}" srcOrd="0" destOrd="0" presId="urn:microsoft.com/office/officeart/2009/3/layout/HorizontalOrganizationChart"/>
    <dgm:cxn modelId="{C2DE2346-2415-4A00-9F0F-7A9A093AFC06}" type="presParOf" srcId="{25893EB1-DBEA-4929-B989-E5E42045200B}" destId="{3D336859-FAE1-4619-909A-996FF8C83E18}" srcOrd="1" destOrd="0" presId="urn:microsoft.com/office/officeart/2009/3/layout/HorizontalOrganizationChart"/>
    <dgm:cxn modelId="{1CCF243D-AA8B-42ED-B7BD-A8436B57ED8F}" type="presParOf" srcId="{C6F82A56-1C28-46BE-923C-AAB025FFB68D}" destId="{41AECEB5-3C52-4609-9B93-D774042D5A3E}" srcOrd="1" destOrd="0" presId="urn:microsoft.com/office/officeart/2009/3/layout/HorizontalOrganizationChart"/>
    <dgm:cxn modelId="{BA726130-5E82-4E0F-ABE7-1109C4398ED3}" type="presParOf" srcId="{C6F82A56-1C28-46BE-923C-AAB025FFB68D}" destId="{F4C1AE21-5B50-4F02-9EFC-A5995B6D7238}" srcOrd="2" destOrd="0" presId="urn:microsoft.com/office/officeart/2009/3/layout/HorizontalOrganizationChart"/>
    <dgm:cxn modelId="{C6F351B9-FCE9-40C3-8494-6B545E9EBFCD}" type="presParOf" srcId="{C0C5AFB7-BB18-40C7-BCA3-A951F4130177}" destId="{DB69E9DB-52B5-4B28-B40A-18A2ADCCD67E}" srcOrd="4" destOrd="0" presId="urn:microsoft.com/office/officeart/2009/3/layout/HorizontalOrganizationChart"/>
    <dgm:cxn modelId="{2469F02C-E9F6-452A-B670-B0FA98D8AF75}" type="presParOf" srcId="{C0C5AFB7-BB18-40C7-BCA3-A951F4130177}" destId="{67470F8B-B9C7-4E48-AAA6-83B345DA778E}" srcOrd="5" destOrd="0" presId="urn:microsoft.com/office/officeart/2009/3/layout/HorizontalOrganizationChart"/>
    <dgm:cxn modelId="{7F08B1BB-D067-4449-AB2F-19314230D30F}" type="presParOf" srcId="{67470F8B-B9C7-4E48-AAA6-83B345DA778E}" destId="{D679EF05-C483-49ED-991E-C832512A2104}" srcOrd="0" destOrd="0" presId="urn:microsoft.com/office/officeart/2009/3/layout/HorizontalOrganizationChart"/>
    <dgm:cxn modelId="{0B7CBDE2-BE03-4CCB-ADD9-6E96DE3BCF30}" type="presParOf" srcId="{D679EF05-C483-49ED-991E-C832512A2104}" destId="{BF58B124-7408-4D5D-BA72-594B079F9A83}" srcOrd="0" destOrd="0" presId="urn:microsoft.com/office/officeart/2009/3/layout/HorizontalOrganizationChart"/>
    <dgm:cxn modelId="{4B747560-C31A-419B-B945-25B44CAB04D2}" type="presParOf" srcId="{D679EF05-C483-49ED-991E-C832512A2104}" destId="{36CE5B56-8EFD-4AF8-852F-F9909C437613}" srcOrd="1" destOrd="0" presId="urn:microsoft.com/office/officeart/2009/3/layout/HorizontalOrganizationChart"/>
    <dgm:cxn modelId="{CB4729A6-E6FA-4513-A8B1-450380BD88C5}" type="presParOf" srcId="{67470F8B-B9C7-4E48-AAA6-83B345DA778E}" destId="{CEF71A57-8E53-4002-A5FF-56533AF65A08}" srcOrd="1" destOrd="0" presId="urn:microsoft.com/office/officeart/2009/3/layout/HorizontalOrganizationChart"/>
    <dgm:cxn modelId="{BC886C95-223C-48EE-AC96-F8FD188EA3ED}" type="presParOf" srcId="{67470F8B-B9C7-4E48-AAA6-83B345DA778E}" destId="{7E51A262-BBF2-4579-889D-8C819280ED7B}" srcOrd="2" destOrd="0" presId="urn:microsoft.com/office/officeart/2009/3/layout/HorizontalOrganizationChart"/>
    <dgm:cxn modelId="{4DD35C6B-2509-4992-9B55-0DABB69450E2}" type="presParOf" srcId="{C0C5AFB7-BB18-40C7-BCA3-A951F4130177}" destId="{35FDA641-DCAF-4C70-896B-BF236AE9E14F}" srcOrd="6" destOrd="0" presId="urn:microsoft.com/office/officeart/2009/3/layout/HorizontalOrganizationChart"/>
    <dgm:cxn modelId="{17A1AB2B-080C-4B7C-AC58-8413C2725473}" type="presParOf" srcId="{C0C5AFB7-BB18-40C7-BCA3-A951F4130177}" destId="{63793778-7F1D-4504-898E-5DF2CAA272F9}" srcOrd="7" destOrd="0" presId="urn:microsoft.com/office/officeart/2009/3/layout/HorizontalOrganizationChart"/>
    <dgm:cxn modelId="{F4B2184C-106D-47A2-89ED-F339EC5906A4}" type="presParOf" srcId="{63793778-7F1D-4504-898E-5DF2CAA272F9}" destId="{C7EEB4F9-AC58-4EF1-BEB3-7F7C884784F7}" srcOrd="0" destOrd="0" presId="urn:microsoft.com/office/officeart/2009/3/layout/HorizontalOrganizationChart"/>
    <dgm:cxn modelId="{3230A528-092E-42F2-AEED-3B9F64CF1A82}" type="presParOf" srcId="{C7EEB4F9-AC58-4EF1-BEB3-7F7C884784F7}" destId="{F89FD2B7-8091-40D3-BD97-B1D1D49B336A}" srcOrd="0" destOrd="0" presId="urn:microsoft.com/office/officeart/2009/3/layout/HorizontalOrganizationChart"/>
    <dgm:cxn modelId="{58974DB3-F0FB-480F-8190-DEAAA04F0705}" type="presParOf" srcId="{C7EEB4F9-AC58-4EF1-BEB3-7F7C884784F7}" destId="{0B687C8C-2339-4A13-B5FB-52929BF8D5AE}" srcOrd="1" destOrd="0" presId="urn:microsoft.com/office/officeart/2009/3/layout/HorizontalOrganizationChart"/>
    <dgm:cxn modelId="{BF5E0386-61CD-4857-80C7-F6876D73073C}" type="presParOf" srcId="{63793778-7F1D-4504-898E-5DF2CAA272F9}" destId="{6F858770-C0FD-40C6-B689-883DE9C3AB27}" srcOrd="1" destOrd="0" presId="urn:microsoft.com/office/officeart/2009/3/layout/HorizontalOrganizationChart"/>
    <dgm:cxn modelId="{D4905064-FBC3-469E-B1FF-7457B5EA98F7}" type="presParOf" srcId="{63793778-7F1D-4504-898E-5DF2CAA272F9}" destId="{5FD8DC8E-9BBC-42FC-8B77-2FA0AC9389F4}" srcOrd="2" destOrd="0" presId="urn:microsoft.com/office/officeart/2009/3/layout/HorizontalOrganizationChart"/>
    <dgm:cxn modelId="{FD3803B1-0EAA-4386-AE6D-3EED7BDBF078}" type="presParOf" srcId="{1A3F33EE-8616-4860-9D94-7BDC416C1CD8}" destId="{2730D224-E1F9-436E-9ECA-C797AB7D79A2}" srcOrd="2" destOrd="0" presId="urn:microsoft.com/office/officeart/2009/3/layout/HorizontalOrganizationChart"/>
    <dgm:cxn modelId="{4179D531-0F37-4BD0-A15A-1C7DE6BE8E7D}" type="presParOf" srcId="{90397711-EE9C-4ED2-AF92-A90F1C6042EA}" destId="{FC54E605-AB09-46DB-9B5A-259912D6C0BB}" srcOrd="2" destOrd="0" presId="urn:microsoft.com/office/officeart/2009/3/layout/HorizontalOrganizationChart"/>
    <dgm:cxn modelId="{D7AAD4E9-B354-4079-836A-9EA3415E1601}" type="presParOf" srcId="{B11ED003-8CDF-47DC-8676-4FA9D6620AB2}" destId="{2ABE255C-F8E6-44A9-A531-AAADD476A4BD}" srcOrd="6" destOrd="0" presId="urn:microsoft.com/office/officeart/2009/3/layout/HorizontalOrganizationChart"/>
    <dgm:cxn modelId="{034C48DA-AB86-4586-AE40-FDDAA89048FB}" type="presParOf" srcId="{B11ED003-8CDF-47DC-8676-4FA9D6620AB2}" destId="{0C7A9675-9BDA-4EA4-8092-D44D84036EAB}" srcOrd="7" destOrd="0" presId="urn:microsoft.com/office/officeart/2009/3/layout/HorizontalOrganizationChart"/>
    <dgm:cxn modelId="{76F6F1E7-9475-4999-9CB8-39033BFD1B3C}" type="presParOf" srcId="{0C7A9675-9BDA-4EA4-8092-D44D84036EAB}" destId="{863C6C6A-BF4D-49D9-B78B-BB1D746B2D84}" srcOrd="0" destOrd="0" presId="urn:microsoft.com/office/officeart/2009/3/layout/HorizontalOrganizationChart"/>
    <dgm:cxn modelId="{26464578-426B-4189-828C-1F1239D90F18}" type="presParOf" srcId="{863C6C6A-BF4D-49D9-B78B-BB1D746B2D84}" destId="{B72A91C0-A642-425A-839F-A47696F56820}" srcOrd="0" destOrd="0" presId="urn:microsoft.com/office/officeart/2009/3/layout/HorizontalOrganizationChart"/>
    <dgm:cxn modelId="{EF4FE70A-4F0C-4475-AE09-C9C7C32FF96F}" type="presParOf" srcId="{863C6C6A-BF4D-49D9-B78B-BB1D746B2D84}" destId="{B87B7AA6-E454-4487-8B57-D2AA62B2B1E7}" srcOrd="1" destOrd="0" presId="urn:microsoft.com/office/officeart/2009/3/layout/HorizontalOrganizationChart"/>
    <dgm:cxn modelId="{EC7C86A7-37A1-4C51-868E-BAEB06263F1F}" type="presParOf" srcId="{0C7A9675-9BDA-4EA4-8092-D44D84036EAB}" destId="{85B9BB77-CDE4-4448-8CA2-12825E0C12A8}" srcOrd="1" destOrd="0" presId="urn:microsoft.com/office/officeart/2009/3/layout/HorizontalOrganizationChart"/>
    <dgm:cxn modelId="{D27FED79-FC82-4F16-AEC9-210848885AC0}" type="presParOf" srcId="{85B9BB77-CDE4-4448-8CA2-12825E0C12A8}" destId="{4C0ED8C8-281E-4C33-A53C-C67BDD9B7492}" srcOrd="0" destOrd="0" presId="urn:microsoft.com/office/officeart/2009/3/layout/HorizontalOrganizationChart"/>
    <dgm:cxn modelId="{E565DD11-37A9-4112-904A-1F6F522E0017}" type="presParOf" srcId="{85B9BB77-CDE4-4448-8CA2-12825E0C12A8}" destId="{FE6CF723-EED9-49DC-9396-432B29718026}" srcOrd="1" destOrd="0" presId="urn:microsoft.com/office/officeart/2009/3/layout/HorizontalOrganizationChart"/>
    <dgm:cxn modelId="{29989930-2A3B-4569-9C7C-2F352AD8DD47}" type="presParOf" srcId="{FE6CF723-EED9-49DC-9396-432B29718026}" destId="{C068B03E-51B2-46CA-9336-E37840E96101}" srcOrd="0" destOrd="0" presId="urn:microsoft.com/office/officeart/2009/3/layout/HorizontalOrganizationChart"/>
    <dgm:cxn modelId="{3E694279-0ED3-416E-B48B-9C0AB394770A}" type="presParOf" srcId="{C068B03E-51B2-46CA-9336-E37840E96101}" destId="{BFDEC644-E216-42B9-A06E-18B64C31EAF0}" srcOrd="0" destOrd="0" presId="urn:microsoft.com/office/officeart/2009/3/layout/HorizontalOrganizationChart"/>
    <dgm:cxn modelId="{E2C604D7-879D-43C7-A27C-4B9FFFD4F590}" type="presParOf" srcId="{C068B03E-51B2-46CA-9336-E37840E96101}" destId="{AE3C0EC4-F3D8-4F04-988C-D6ACA5F78146}" srcOrd="1" destOrd="0" presId="urn:microsoft.com/office/officeart/2009/3/layout/HorizontalOrganizationChart"/>
    <dgm:cxn modelId="{49E5D5CD-C6D0-4114-BA63-F3421896F3F3}" type="presParOf" srcId="{FE6CF723-EED9-49DC-9396-432B29718026}" destId="{F26A7D53-85CA-4A82-A607-680968BBA9D6}" srcOrd="1" destOrd="0" presId="urn:microsoft.com/office/officeart/2009/3/layout/HorizontalOrganizationChart"/>
    <dgm:cxn modelId="{A67955BD-FEAB-4282-9A43-3E688E2CDA51}" type="presParOf" srcId="{FE6CF723-EED9-49DC-9396-432B29718026}" destId="{681E0298-4D81-470B-80DE-F2AA7C4EF4AF}" srcOrd="2" destOrd="0" presId="urn:microsoft.com/office/officeart/2009/3/layout/HorizontalOrganizationChart"/>
    <dgm:cxn modelId="{18411A78-44E4-4F7A-A210-A46CA683D356}" type="presParOf" srcId="{85B9BB77-CDE4-4448-8CA2-12825E0C12A8}" destId="{EB60A75B-D374-4385-8DC6-E9D243823EDF}" srcOrd="2" destOrd="0" presId="urn:microsoft.com/office/officeart/2009/3/layout/HorizontalOrganizationChart"/>
    <dgm:cxn modelId="{17FC0D93-A5D8-4CBC-A5A9-D4DBF55B10B7}" type="presParOf" srcId="{85B9BB77-CDE4-4448-8CA2-12825E0C12A8}" destId="{891F44FD-B493-4D3F-9A39-BEBD91020B7A}" srcOrd="3" destOrd="0" presId="urn:microsoft.com/office/officeart/2009/3/layout/HorizontalOrganizationChart"/>
    <dgm:cxn modelId="{10CE4EE7-30E1-4DBF-A195-8F4CB18377AA}" type="presParOf" srcId="{891F44FD-B493-4D3F-9A39-BEBD91020B7A}" destId="{73F48A15-E373-488F-9CE7-EA26372B3BAF}" srcOrd="0" destOrd="0" presId="urn:microsoft.com/office/officeart/2009/3/layout/HorizontalOrganizationChart"/>
    <dgm:cxn modelId="{C09B6AFC-E88D-4D0F-8954-75937C4DEB13}" type="presParOf" srcId="{73F48A15-E373-488F-9CE7-EA26372B3BAF}" destId="{0A1DEB25-2D6D-4840-9F09-760932D3CF1D}" srcOrd="0" destOrd="0" presId="urn:microsoft.com/office/officeart/2009/3/layout/HorizontalOrganizationChart"/>
    <dgm:cxn modelId="{E93D00D8-55D5-4FCA-A811-E30966DB2BF4}" type="presParOf" srcId="{73F48A15-E373-488F-9CE7-EA26372B3BAF}" destId="{8EF76DD1-AAD0-431A-9043-0E5D9A7BDF49}" srcOrd="1" destOrd="0" presId="urn:microsoft.com/office/officeart/2009/3/layout/HorizontalOrganizationChart"/>
    <dgm:cxn modelId="{B2FC5FDD-0D9D-4CCE-A3E5-45B131816381}" type="presParOf" srcId="{891F44FD-B493-4D3F-9A39-BEBD91020B7A}" destId="{020159A1-B15B-4F63-BDCB-FE1D0161ED67}" srcOrd="1" destOrd="0" presId="urn:microsoft.com/office/officeart/2009/3/layout/HorizontalOrganizationChart"/>
    <dgm:cxn modelId="{1E2C1CFF-08F7-4285-BB35-EE27DEBDF39E}" type="presParOf" srcId="{891F44FD-B493-4D3F-9A39-BEBD91020B7A}" destId="{DA03E6C3-853A-4538-B0E9-4404E0027AFE}" srcOrd="2" destOrd="0" presId="urn:microsoft.com/office/officeart/2009/3/layout/HorizontalOrganizationChart"/>
    <dgm:cxn modelId="{A238D3F6-B479-4EA2-AAF1-FFDD077188D7}" type="presParOf" srcId="{0C7A9675-9BDA-4EA4-8092-D44D84036EAB}" destId="{23B9C851-CF78-4051-982D-3A5A4F29E340}" srcOrd="2" destOrd="0" presId="urn:microsoft.com/office/officeart/2009/3/layout/HorizontalOrganizationChart"/>
    <dgm:cxn modelId="{4AA8852D-0153-40FE-9284-BE1ED03813BF}" type="presParOf" srcId="{B725278D-FBE4-4220-BF63-F0F49E848147}" destId="{D1532E82-6608-4336-BAF7-B6E0B7D3A84F}" srcOrd="2" destOrd="0" presId="urn:microsoft.com/office/officeart/2009/3/layout/HorizontalOrganizationChart"/>
  </dgm:cxnLst>
  <dgm:bg>
    <a:noFill/>
    <a:effectLst>
      <a:glow>
        <a:srgbClr val="FFFF00">
          <a:alpha val="40000"/>
        </a:srgbClr>
      </a:glow>
    </a:effectLst>
  </dgm:bg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B60A75B-D374-4385-8DC6-E9D243823EDF}">
      <dsp:nvSpPr>
        <dsp:cNvPr id="0" name=""/>
        <dsp:cNvSpPr/>
      </dsp:nvSpPr>
      <dsp:spPr>
        <a:xfrm>
          <a:off x="3634840" y="5246206"/>
          <a:ext cx="203214" cy="21845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101607" y="0"/>
              </a:lnTo>
              <a:lnTo>
                <a:pt x="101607" y="218455"/>
              </a:lnTo>
              <a:lnTo>
                <a:pt x="203214" y="218455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C0ED8C8-281E-4C33-A53C-C67BDD9B7492}">
      <dsp:nvSpPr>
        <dsp:cNvPr id="0" name=""/>
        <dsp:cNvSpPr/>
      </dsp:nvSpPr>
      <dsp:spPr>
        <a:xfrm>
          <a:off x="3634840" y="5027751"/>
          <a:ext cx="203214" cy="218455"/>
        </a:xfrm>
        <a:custGeom>
          <a:avLst/>
          <a:gdLst/>
          <a:ahLst/>
          <a:cxnLst/>
          <a:rect l="0" t="0" r="0" b="0"/>
          <a:pathLst>
            <a:path>
              <a:moveTo>
                <a:pt x="0" y="218455"/>
              </a:moveTo>
              <a:lnTo>
                <a:pt x="101607" y="218455"/>
              </a:lnTo>
              <a:lnTo>
                <a:pt x="101607" y="0"/>
              </a:lnTo>
              <a:lnTo>
                <a:pt x="203214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ABE255C-F8E6-44A9-A531-AAADD476A4BD}">
      <dsp:nvSpPr>
        <dsp:cNvPr id="0" name=""/>
        <dsp:cNvSpPr/>
      </dsp:nvSpPr>
      <dsp:spPr>
        <a:xfrm>
          <a:off x="2017709" y="3518026"/>
          <a:ext cx="203214" cy="1728180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101607" y="0"/>
              </a:lnTo>
              <a:lnTo>
                <a:pt x="101607" y="1728180"/>
              </a:lnTo>
              <a:lnTo>
                <a:pt x="203214" y="1728180"/>
              </a:lnTo>
            </a:path>
          </a:pathLst>
        </a:custGeom>
        <a:noFill/>
        <a:ln w="25400" cap="flat" cmpd="sng" algn="ctr">
          <a:solidFill>
            <a:schemeClr val="tx2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5FDA641-DCAF-4C70-896B-BF236AE9E14F}">
      <dsp:nvSpPr>
        <dsp:cNvPr id="0" name=""/>
        <dsp:cNvSpPr/>
      </dsp:nvSpPr>
      <dsp:spPr>
        <a:xfrm>
          <a:off x="5208311" y="4392991"/>
          <a:ext cx="203214" cy="48240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101607" y="0"/>
              </a:lnTo>
              <a:lnTo>
                <a:pt x="101607" y="482407"/>
              </a:lnTo>
              <a:lnTo>
                <a:pt x="203214" y="482407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DB69E9DB-52B5-4B28-B40A-18A2ADCCD67E}">
      <dsp:nvSpPr>
        <dsp:cNvPr id="0" name=""/>
        <dsp:cNvSpPr/>
      </dsp:nvSpPr>
      <dsp:spPr>
        <a:xfrm>
          <a:off x="5208311" y="4392991"/>
          <a:ext cx="203214" cy="14030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101607" y="0"/>
              </a:lnTo>
              <a:lnTo>
                <a:pt x="101607" y="140307"/>
              </a:lnTo>
              <a:lnTo>
                <a:pt x="203214" y="140307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D6935055-C229-473F-954B-95CFE4728866}">
      <dsp:nvSpPr>
        <dsp:cNvPr id="0" name=""/>
        <dsp:cNvSpPr/>
      </dsp:nvSpPr>
      <dsp:spPr>
        <a:xfrm>
          <a:off x="5208311" y="4189670"/>
          <a:ext cx="203214" cy="203321"/>
        </a:xfrm>
        <a:custGeom>
          <a:avLst/>
          <a:gdLst/>
          <a:ahLst/>
          <a:cxnLst/>
          <a:rect l="0" t="0" r="0" b="0"/>
          <a:pathLst>
            <a:path>
              <a:moveTo>
                <a:pt x="0" y="203321"/>
              </a:moveTo>
              <a:lnTo>
                <a:pt x="101607" y="203321"/>
              </a:lnTo>
              <a:lnTo>
                <a:pt x="101607" y="0"/>
              </a:lnTo>
              <a:lnTo>
                <a:pt x="203214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E95D2C6-2419-4B13-A522-F16EA42041A5}">
      <dsp:nvSpPr>
        <dsp:cNvPr id="0" name=""/>
        <dsp:cNvSpPr/>
      </dsp:nvSpPr>
      <dsp:spPr>
        <a:xfrm>
          <a:off x="5208311" y="3848089"/>
          <a:ext cx="203214" cy="544902"/>
        </a:xfrm>
        <a:custGeom>
          <a:avLst/>
          <a:gdLst/>
          <a:ahLst/>
          <a:cxnLst/>
          <a:rect l="0" t="0" r="0" b="0"/>
          <a:pathLst>
            <a:path>
              <a:moveTo>
                <a:pt x="0" y="544902"/>
              </a:moveTo>
              <a:lnTo>
                <a:pt x="101607" y="544902"/>
              </a:lnTo>
              <a:lnTo>
                <a:pt x="101607" y="0"/>
              </a:lnTo>
              <a:lnTo>
                <a:pt x="203214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5204EA05-5452-45D6-80FE-9B3FC53D1133}">
      <dsp:nvSpPr>
        <dsp:cNvPr id="0" name=""/>
        <dsp:cNvSpPr/>
      </dsp:nvSpPr>
      <dsp:spPr>
        <a:xfrm>
          <a:off x="3616013" y="3700801"/>
          <a:ext cx="203214" cy="692190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101607" y="0"/>
              </a:lnTo>
              <a:lnTo>
                <a:pt x="101607" y="692190"/>
              </a:lnTo>
              <a:lnTo>
                <a:pt x="203214" y="69219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033DD6A-7B64-4249-8787-8F782720889F}">
      <dsp:nvSpPr>
        <dsp:cNvPr id="0" name=""/>
        <dsp:cNvSpPr/>
      </dsp:nvSpPr>
      <dsp:spPr>
        <a:xfrm>
          <a:off x="5185429" y="3028603"/>
          <a:ext cx="213568" cy="414058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111961" y="0"/>
              </a:lnTo>
              <a:lnTo>
                <a:pt x="111961" y="414058"/>
              </a:lnTo>
              <a:lnTo>
                <a:pt x="213568" y="414058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E325FA8E-8FA7-4BB1-B292-2B5AB2CBF6AB}">
      <dsp:nvSpPr>
        <dsp:cNvPr id="0" name=""/>
        <dsp:cNvSpPr/>
      </dsp:nvSpPr>
      <dsp:spPr>
        <a:xfrm>
          <a:off x="5185429" y="2982883"/>
          <a:ext cx="213568" cy="91440"/>
        </a:xfrm>
        <a:custGeom>
          <a:avLst/>
          <a:gdLst/>
          <a:ahLst/>
          <a:cxnLst/>
          <a:rect l="0" t="0" r="0" b="0"/>
          <a:pathLst>
            <a:path>
              <a:moveTo>
                <a:pt x="0" y="45720"/>
              </a:moveTo>
              <a:lnTo>
                <a:pt x="111961" y="45720"/>
              </a:lnTo>
              <a:lnTo>
                <a:pt x="111961" y="79560"/>
              </a:lnTo>
              <a:lnTo>
                <a:pt x="213568" y="7956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932F617-BC52-4BA4-8356-E0B8F8AF2300}">
      <dsp:nvSpPr>
        <dsp:cNvPr id="0" name=""/>
        <dsp:cNvSpPr/>
      </dsp:nvSpPr>
      <dsp:spPr>
        <a:xfrm>
          <a:off x="5185429" y="2682225"/>
          <a:ext cx="213568" cy="346377"/>
        </a:xfrm>
        <a:custGeom>
          <a:avLst/>
          <a:gdLst/>
          <a:ahLst/>
          <a:cxnLst/>
          <a:rect l="0" t="0" r="0" b="0"/>
          <a:pathLst>
            <a:path>
              <a:moveTo>
                <a:pt x="0" y="346377"/>
              </a:moveTo>
              <a:lnTo>
                <a:pt x="111961" y="346377"/>
              </a:lnTo>
              <a:lnTo>
                <a:pt x="111961" y="0"/>
              </a:lnTo>
              <a:lnTo>
                <a:pt x="213568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5329D67-E604-4A52-8E07-63FD88AD6B7B}">
      <dsp:nvSpPr>
        <dsp:cNvPr id="0" name=""/>
        <dsp:cNvSpPr/>
      </dsp:nvSpPr>
      <dsp:spPr>
        <a:xfrm>
          <a:off x="5185429" y="2320905"/>
          <a:ext cx="213568" cy="707697"/>
        </a:xfrm>
        <a:custGeom>
          <a:avLst/>
          <a:gdLst/>
          <a:ahLst/>
          <a:cxnLst/>
          <a:rect l="0" t="0" r="0" b="0"/>
          <a:pathLst>
            <a:path>
              <a:moveTo>
                <a:pt x="0" y="707697"/>
              </a:moveTo>
              <a:lnTo>
                <a:pt x="111961" y="707697"/>
              </a:lnTo>
              <a:lnTo>
                <a:pt x="111961" y="0"/>
              </a:lnTo>
              <a:lnTo>
                <a:pt x="213568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B2A8D81E-1FCD-4849-80F1-9D8BAF34312B}">
      <dsp:nvSpPr>
        <dsp:cNvPr id="0" name=""/>
        <dsp:cNvSpPr/>
      </dsp:nvSpPr>
      <dsp:spPr>
        <a:xfrm>
          <a:off x="3616013" y="3028603"/>
          <a:ext cx="192860" cy="672198"/>
        </a:xfrm>
        <a:custGeom>
          <a:avLst/>
          <a:gdLst/>
          <a:ahLst/>
          <a:cxnLst/>
          <a:rect l="0" t="0" r="0" b="0"/>
          <a:pathLst>
            <a:path>
              <a:moveTo>
                <a:pt x="0" y="672198"/>
              </a:moveTo>
              <a:lnTo>
                <a:pt x="91253" y="672198"/>
              </a:lnTo>
              <a:lnTo>
                <a:pt x="91253" y="0"/>
              </a:lnTo>
              <a:lnTo>
                <a:pt x="192860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D0ADBC2C-F634-41C8-BE86-0C44DD2BD1AF}">
      <dsp:nvSpPr>
        <dsp:cNvPr id="0" name=""/>
        <dsp:cNvSpPr/>
      </dsp:nvSpPr>
      <dsp:spPr>
        <a:xfrm>
          <a:off x="2017709" y="3518026"/>
          <a:ext cx="203214" cy="18277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101607" y="0"/>
              </a:lnTo>
              <a:lnTo>
                <a:pt x="101607" y="182775"/>
              </a:lnTo>
              <a:lnTo>
                <a:pt x="203214" y="182775"/>
              </a:lnTo>
            </a:path>
          </a:pathLst>
        </a:custGeom>
        <a:noFill/>
        <a:ln w="25400" cap="flat" cmpd="sng" algn="ctr">
          <a:solidFill>
            <a:schemeClr val="tx2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5A5AE55-730D-478D-9E47-E9078E5C8DCC}">
      <dsp:nvSpPr>
        <dsp:cNvPr id="0" name=""/>
        <dsp:cNvSpPr/>
      </dsp:nvSpPr>
      <dsp:spPr>
        <a:xfrm>
          <a:off x="3635247" y="2055044"/>
          <a:ext cx="130717" cy="229680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29110" y="0"/>
              </a:lnTo>
              <a:lnTo>
                <a:pt x="29110" y="229680"/>
              </a:lnTo>
              <a:lnTo>
                <a:pt x="130717" y="22968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CB694EC4-2D73-4627-896F-EAEDFA6C7CE7}">
      <dsp:nvSpPr>
        <dsp:cNvPr id="0" name=""/>
        <dsp:cNvSpPr/>
      </dsp:nvSpPr>
      <dsp:spPr>
        <a:xfrm>
          <a:off x="3635247" y="1849616"/>
          <a:ext cx="130717" cy="205427"/>
        </a:xfrm>
        <a:custGeom>
          <a:avLst/>
          <a:gdLst/>
          <a:ahLst/>
          <a:cxnLst/>
          <a:rect l="0" t="0" r="0" b="0"/>
          <a:pathLst>
            <a:path>
              <a:moveTo>
                <a:pt x="0" y="205427"/>
              </a:moveTo>
              <a:lnTo>
                <a:pt x="29110" y="205427"/>
              </a:lnTo>
              <a:lnTo>
                <a:pt x="29110" y="0"/>
              </a:lnTo>
              <a:lnTo>
                <a:pt x="130717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9F61A20-71F1-4EF3-8776-E1D07C977586}">
      <dsp:nvSpPr>
        <dsp:cNvPr id="0" name=""/>
        <dsp:cNvSpPr/>
      </dsp:nvSpPr>
      <dsp:spPr>
        <a:xfrm>
          <a:off x="2017709" y="2055044"/>
          <a:ext cx="203214" cy="1462982"/>
        </a:xfrm>
        <a:custGeom>
          <a:avLst/>
          <a:gdLst/>
          <a:ahLst/>
          <a:cxnLst/>
          <a:rect l="0" t="0" r="0" b="0"/>
          <a:pathLst>
            <a:path>
              <a:moveTo>
                <a:pt x="0" y="1462982"/>
              </a:moveTo>
              <a:lnTo>
                <a:pt x="101607" y="1462982"/>
              </a:lnTo>
              <a:lnTo>
                <a:pt x="101607" y="0"/>
              </a:lnTo>
              <a:lnTo>
                <a:pt x="203214" y="0"/>
              </a:lnTo>
            </a:path>
          </a:pathLst>
        </a:custGeom>
        <a:noFill/>
        <a:ln w="25400" cap="flat" cmpd="sng" algn="ctr">
          <a:solidFill>
            <a:schemeClr val="tx2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F9EE084-AB3D-4C54-9D36-409E6EF9A765}">
      <dsp:nvSpPr>
        <dsp:cNvPr id="0" name=""/>
        <dsp:cNvSpPr/>
      </dsp:nvSpPr>
      <dsp:spPr>
        <a:xfrm>
          <a:off x="5182310" y="1411837"/>
          <a:ext cx="192850" cy="370446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91243" y="0"/>
              </a:lnTo>
              <a:lnTo>
                <a:pt x="91243" y="370446"/>
              </a:lnTo>
              <a:lnTo>
                <a:pt x="192850" y="370446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C69C4104-01E6-4240-824C-63A30EEF9777}">
      <dsp:nvSpPr>
        <dsp:cNvPr id="0" name=""/>
        <dsp:cNvSpPr/>
      </dsp:nvSpPr>
      <dsp:spPr>
        <a:xfrm>
          <a:off x="5182310" y="1359045"/>
          <a:ext cx="203214" cy="91440"/>
        </a:xfrm>
        <a:custGeom>
          <a:avLst/>
          <a:gdLst/>
          <a:ahLst/>
          <a:cxnLst/>
          <a:rect l="0" t="0" r="0" b="0"/>
          <a:pathLst>
            <a:path>
              <a:moveTo>
                <a:pt x="0" y="52791"/>
              </a:moveTo>
              <a:lnTo>
                <a:pt x="101607" y="52791"/>
              </a:lnTo>
              <a:lnTo>
                <a:pt x="101607" y="45720"/>
              </a:lnTo>
              <a:lnTo>
                <a:pt x="203214" y="4572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E5A676F1-4227-4F2D-860D-0AF808D21C5C}">
      <dsp:nvSpPr>
        <dsp:cNvPr id="0" name=""/>
        <dsp:cNvSpPr/>
      </dsp:nvSpPr>
      <dsp:spPr>
        <a:xfrm>
          <a:off x="5182310" y="1033797"/>
          <a:ext cx="182496" cy="378039"/>
        </a:xfrm>
        <a:custGeom>
          <a:avLst/>
          <a:gdLst/>
          <a:ahLst/>
          <a:cxnLst/>
          <a:rect l="0" t="0" r="0" b="0"/>
          <a:pathLst>
            <a:path>
              <a:moveTo>
                <a:pt x="0" y="378039"/>
              </a:moveTo>
              <a:lnTo>
                <a:pt x="80889" y="378039"/>
              </a:lnTo>
              <a:lnTo>
                <a:pt x="80889" y="0"/>
              </a:lnTo>
              <a:lnTo>
                <a:pt x="182496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CF5404E3-4107-490F-B138-75E719755634}">
      <dsp:nvSpPr>
        <dsp:cNvPr id="0" name=""/>
        <dsp:cNvSpPr/>
      </dsp:nvSpPr>
      <dsp:spPr>
        <a:xfrm>
          <a:off x="3520898" y="1097759"/>
          <a:ext cx="257097" cy="314078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155489" y="0"/>
              </a:lnTo>
              <a:lnTo>
                <a:pt x="155489" y="314078"/>
              </a:lnTo>
              <a:lnTo>
                <a:pt x="257097" y="314078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EA6DDE1-A77D-42AB-A749-F48A76713535}">
      <dsp:nvSpPr>
        <dsp:cNvPr id="0" name=""/>
        <dsp:cNvSpPr/>
      </dsp:nvSpPr>
      <dsp:spPr>
        <a:xfrm>
          <a:off x="5171956" y="291689"/>
          <a:ext cx="229684" cy="216696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128076" y="0"/>
              </a:lnTo>
              <a:lnTo>
                <a:pt x="128076" y="216696"/>
              </a:lnTo>
              <a:lnTo>
                <a:pt x="229684" y="216696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51C1265-28D3-4D78-BDBE-371B4DC56BB9}">
      <dsp:nvSpPr>
        <dsp:cNvPr id="0" name=""/>
        <dsp:cNvSpPr/>
      </dsp:nvSpPr>
      <dsp:spPr>
        <a:xfrm>
          <a:off x="5171956" y="163034"/>
          <a:ext cx="213568" cy="91440"/>
        </a:xfrm>
        <a:custGeom>
          <a:avLst/>
          <a:gdLst/>
          <a:ahLst/>
          <a:cxnLst/>
          <a:rect l="0" t="0" r="0" b="0"/>
          <a:pathLst>
            <a:path>
              <a:moveTo>
                <a:pt x="0" y="128654"/>
              </a:moveTo>
              <a:lnTo>
                <a:pt x="111961" y="128654"/>
              </a:lnTo>
              <a:lnTo>
                <a:pt x="111961" y="45720"/>
              </a:lnTo>
              <a:lnTo>
                <a:pt x="213568" y="4572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60DAC74C-785E-4AD5-92E6-2117C779C408}">
      <dsp:nvSpPr>
        <dsp:cNvPr id="0" name=""/>
        <dsp:cNvSpPr/>
      </dsp:nvSpPr>
      <dsp:spPr>
        <a:xfrm>
          <a:off x="3520898" y="291689"/>
          <a:ext cx="246743" cy="806069"/>
        </a:xfrm>
        <a:custGeom>
          <a:avLst/>
          <a:gdLst/>
          <a:ahLst/>
          <a:cxnLst/>
          <a:rect l="0" t="0" r="0" b="0"/>
          <a:pathLst>
            <a:path>
              <a:moveTo>
                <a:pt x="0" y="806069"/>
              </a:moveTo>
              <a:lnTo>
                <a:pt x="145135" y="806069"/>
              </a:lnTo>
              <a:lnTo>
                <a:pt x="145135" y="0"/>
              </a:lnTo>
              <a:lnTo>
                <a:pt x="246743" y="0"/>
              </a:lnTo>
            </a:path>
          </a:pathLst>
        </a:custGeom>
        <a:noFill/>
        <a:ln w="25400" cap="flat" cmpd="sng" algn="ctr">
          <a:solidFill>
            <a:schemeClr val="accent1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480EC42-7083-4F1E-BBB0-28F285794D20}">
      <dsp:nvSpPr>
        <dsp:cNvPr id="0" name=""/>
        <dsp:cNvSpPr/>
      </dsp:nvSpPr>
      <dsp:spPr>
        <a:xfrm>
          <a:off x="2017709" y="1097759"/>
          <a:ext cx="149332" cy="2420267"/>
        </a:xfrm>
        <a:custGeom>
          <a:avLst/>
          <a:gdLst/>
          <a:ahLst/>
          <a:cxnLst/>
          <a:rect l="0" t="0" r="0" b="0"/>
          <a:pathLst>
            <a:path>
              <a:moveTo>
                <a:pt x="0" y="2420267"/>
              </a:moveTo>
              <a:lnTo>
                <a:pt x="47724" y="2420267"/>
              </a:lnTo>
              <a:lnTo>
                <a:pt x="47724" y="0"/>
              </a:lnTo>
              <a:lnTo>
                <a:pt x="149332" y="0"/>
              </a:lnTo>
            </a:path>
          </a:pathLst>
        </a:custGeom>
        <a:noFill/>
        <a:ln w="25400" cap="flat" cmpd="sng" algn="ctr">
          <a:solidFill>
            <a:schemeClr val="tx2">
              <a:lumMod val="20000"/>
              <a:lumOff val="8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A3B3562-E555-4CAA-934E-59AA68364239}">
      <dsp:nvSpPr>
        <dsp:cNvPr id="0" name=""/>
        <dsp:cNvSpPr/>
      </dsp:nvSpPr>
      <dsp:spPr>
        <a:xfrm>
          <a:off x="2845" y="2951523"/>
          <a:ext cx="2014863" cy="1133006"/>
        </a:xfrm>
        <a:prstGeom prst="rect">
          <a:avLst/>
        </a:prstGeom>
        <a:solidFill>
          <a:schemeClr val="accent3">
            <a:lumMod val="20000"/>
            <a:lumOff val="80000"/>
            <a:alpha val="34000"/>
          </a:schemeClr>
        </a:solidFill>
        <a:ln>
          <a:noFill/>
        </a:ln>
        <a:effectLst>
          <a:glow rad="63500">
            <a:schemeClr val="accent4">
              <a:satMod val="175000"/>
              <a:alpha val="40000"/>
            </a:schemeClr>
          </a:glow>
          <a:reflection blurRad="25400" stA="52000" endA="300" endPos="35000" dir="5400000" sy="-100000" algn="bl" rotWithShape="0"/>
        </a:effectLst>
        <a:scene3d>
          <a:camera prst="perspectiveAbove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7620" tIns="0" rIns="7620" bIns="0" numCol="1" spcCol="1270" anchor="t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EC" sz="1200" b="1" kern="1200"/>
        </a:p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200" b="1" kern="1200"/>
            <a:t>MATRIZ INSUMO PRODUCTO </a:t>
          </a:r>
        </a:p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200" b="1" kern="1200"/>
            <a:t>(Industria por Industria)</a:t>
          </a:r>
        </a:p>
      </dsp:txBody>
      <dsp:txXfrm>
        <a:off x="2845" y="2951523"/>
        <a:ext cx="2014863" cy="1133006"/>
      </dsp:txXfrm>
    </dsp:sp>
    <dsp:sp modelId="{C52FAE04-4ADE-478A-BBA1-64049A03750E}">
      <dsp:nvSpPr>
        <dsp:cNvPr id="0" name=""/>
        <dsp:cNvSpPr/>
      </dsp:nvSpPr>
      <dsp:spPr>
        <a:xfrm>
          <a:off x="2167041" y="890138"/>
          <a:ext cx="1353856" cy="415241"/>
        </a:xfrm>
        <a:prstGeom prst="rect">
          <a:avLst/>
        </a:prstGeom>
        <a:solidFill>
          <a:srgbClr val="3288A0"/>
        </a:solidFill>
        <a:ln>
          <a:noFill/>
        </a:ln>
        <a:effectLst>
          <a:glow rad="63500">
            <a:schemeClr val="accent5">
              <a:lumMod val="20000"/>
              <a:lumOff val="80000"/>
              <a:alpha val="40000"/>
            </a:schemeClr>
          </a:glow>
          <a:reflection blurRad="6350" stA="50000" endA="300" endPos="38500" dist="50800" dir="5400000" sy="-100000" algn="bl" rotWithShape="0"/>
        </a:effectLst>
        <a:scene3d>
          <a:camera prst="perspectiveBelow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MX" sz="1100" b="1" kern="1200">
              <a:solidFill>
                <a:srgbClr val="EBF6F9"/>
              </a:solidFill>
            </a:rPr>
            <a:t>Estructura</a:t>
          </a:r>
          <a:r>
            <a:rPr lang="es-MX" sz="1100" kern="1200"/>
            <a:t> </a:t>
          </a:r>
          <a:r>
            <a:rPr lang="es-MX" sz="1100" b="1" kern="1200">
              <a:solidFill>
                <a:srgbClr val="EBF6F9"/>
              </a:solidFill>
            </a:rPr>
            <a:t>de</a:t>
          </a:r>
          <a:r>
            <a:rPr lang="es-MX" sz="1100" kern="1200"/>
            <a:t> </a:t>
          </a:r>
          <a:r>
            <a:rPr lang="es-MX" sz="1100" b="1" kern="1200">
              <a:solidFill>
                <a:srgbClr val="EBF6F9"/>
              </a:solidFill>
            </a:rPr>
            <a:t>ventas</a:t>
          </a:r>
          <a:r>
            <a:rPr lang="es-MX" sz="1100" kern="1200"/>
            <a:t> </a:t>
          </a:r>
          <a:r>
            <a:rPr lang="es-MX" sz="1100" b="1" kern="1200">
              <a:solidFill>
                <a:srgbClr val="EBF6F9"/>
              </a:solidFill>
            </a:rPr>
            <a:t>de</a:t>
          </a:r>
          <a:r>
            <a:rPr lang="es-MX" sz="1100" kern="1200"/>
            <a:t> </a:t>
          </a:r>
          <a:r>
            <a:rPr lang="es-MX" sz="1100" b="1" kern="1200">
              <a:solidFill>
                <a:srgbClr val="EBF6F9"/>
              </a:solidFill>
            </a:rPr>
            <a:t>producto</a:t>
          </a:r>
          <a:endParaRPr lang="es-EC" sz="1100" b="1" kern="1200">
            <a:solidFill>
              <a:srgbClr val="EBF6F9"/>
            </a:solidFill>
          </a:endParaRPr>
        </a:p>
      </dsp:txBody>
      <dsp:txXfrm>
        <a:off x="2167041" y="890138"/>
        <a:ext cx="1353856" cy="415241"/>
      </dsp:txXfrm>
    </dsp:sp>
    <dsp:sp modelId="{49FF2424-6DAE-46E5-B93F-C0BC57116A3E}">
      <dsp:nvSpPr>
        <dsp:cNvPr id="0" name=""/>
        <dsp:cNvSpPr/>
      </dsp:nvSpPr>
      <dsp:spPr>
        <a:xfrm>
          <a:off x="3767641" y="0"/>
          <a:ext cx="1404315" cy="583378"/>
        </a:xfrm>
        <a:prstGeom prst="rect">
          <a:avLst/>
        </a:prstGeom>
        <a:solidFill>
          <a:srgbClr val="C8E6EE"/>
        </a:solidFill>
        <a:ln>
          <a:noFill/>
        </a:ln>
        <a:effectLst>
          <a:glow rad="63500">
            <a:schemeClr val="accent3">
              <a:lumMod val="20000"/>
              <a:lumOff val="80000"/>
              <a:alpha val="40000"/>
            </a:schemeClr>
          </a:glo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MX" sz="1100" b="1" kern="1200">
              <a:solidFill>
                <a:schemeClr val="accent5">
                  <a:lumMod val="75000"/>
                </a:schemeClr>
              </a:solidFill>
            </a:rPr>
            <a:t>Tablas de utilización</a:t>
          </a:r>
          <a:endParaRPr lang="es-EC" sz="1100" b="1" kern="1200">
            <a:solidFill>
              <a:schemeClr val="accent5">
                <a:lumMod val="75000"/>
              </a:schemeClr>
            </a:solidFill>
          </a:endParaRPr>
        </a:p>
      </dsp:txBody>
      <dsp:txXfrm>
        <a:off x="3767641" y="0"/>
        <a:ext cx="1404315" cy="583378"/>
      </dsp:txXfrm>
    </dsp:sp>
    <dsp:sp modelId="{43C7976C-D092-477F-A193-DB54F5F451A0}">
      <dsp:nvSpPr>
        <dsp:cNvPr id="0" name=""/>
        <dsp:cNvSpPr/>
      </dsp:nvSpPr>
      <dsp:spPr>
        <a:xfrm>
          <a:off x="5385525" y="0"/>
          <a:ext cx="2947405" cy="417509"/>
        </a:xfrm>
        <a:prstGeom prst="roundRect">
          <a:avLst/>
        </a:prstGeom>
        <a:solidFill>
          <a:srgbClr val="F5F8FD"/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>
          <a:bevelT w="63500" h="25400"/>
        </a:sp3d>
      </dsp:spPr>
      <dsp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MX" sz="1100" kern="1200">
              <a:solidFill>
                <a:schemeClr val="accent5">
                  <a:lumMod val="75000"/>
                </a:schemeClr>
              </a:solidFill>
            </a:rPr>
            <a:t>Tabla de Utilización Nacional a Precios Básicos </a:t>
          </a:r>
          <a:endParaRPr lang="es-EC" sz="1100" kern="1200">
            <a:solidFill>
              <a:schemeClr val="accent5">
                <a:lumMod val="75000"/>
              </a:schemeClr>
            </a:solidFill>
          </a:endParaRPr>
        </a:p>
      </dsp:txBody>
      <dsp:txXfrm>
        <a:off x="5405906" y="20381"/>
        <a:ext cx="2906643" cy="376747"/>
      </dsp:txXfrm>
    </dsp:sp>
    <dsp:sp modelId="{C0F97070-1739-4A96-B7B9-EA107F92AAE1}">
      <dsp:nvSpPr>
        <dsp:cNvPr id="0" name=""/>
        <dsp:cNvSpPr/>
      </dsp:nvSpPr>
      <dsp:spPr>
        <a:xfrm>
          <a:off x="5401640" y="330224"/>
          <a:ext cx="2942894" cy="356322"/>
        </a:xfrm>
        <a:prstGeom prst="roundRect">
          <a:avLst/>
        </a:prstGeom>
        <a:solidFill>
          <a:srgbClr val="F5F8FD"/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>
          <a:bevelT w="63500" h="25400"/>
        </a:sp3d>
      </dsp:spPr>
      <dsp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MX" sz="1100" kern="1200">
              <a:solidFill>
                <a:schemeClr val="accent5">
                  <a:lumMod val="75000"/>
                </a:schemeClr>
              </a:solidFill>
            </a:rPr>
            <a:t>Tabla de Utilización Importada a Precios Básicos</a:t>
          </a:r>
          <a:endParaRPr lang="es-EC" sz="1100" kern="1200">
            <a:solidFill>
              <a:schemeClr val="accent5">
                <a:lumMod val="75000"/>
              </a:schemeClr>
            </a:solidFill>
          </a:endParaRPr>
        </a:p>
      </dsp:txBody>
      <dsp:txXfrm>
        <a:off x="5419034" y="347618"/>
        <a:ext cx="2908106" cy="321534"/>
      </dsp:txXfrm>
    </dsp:sp>
    <dsp:sp modelId="{79A98FFB-6AC6-485C-B42D-1CD42E37A1C8}">
      <dsp:nvSpPr>
        <dsp:cNvPr id="0" name=""/>
        <dsp:cNvSpPr/>
      </dsp:nvSpPr>
      <dsp:spPr>
        <a:xfrm>
          <a:off x="3777995" y="1256886"/>
          <a:ext cx="1404315" cy="309902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glow rad="63500">
            <a:schemeClr val="accent3">
              <a:lumMod val="20000"/>
              <a:lumOff val="80000"/>
              <a:alpha val="40000"/>
            </a:schemeClr>
          </a:glow>
        </a:effectLst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MX" sz="1100" b="1" kern="1200">
              <a:solidFill>
                <a:schemeClr val="bg1"/>
              </a:solidFill>
            </a:rPr>
            <a:t>Matriz Insumo Producto</a:t>
          </a:r>
          <a:endParaRPr lang="es-EC" sz="1100" b="1" kern="1200">
            <a:solidFill>
              <a:schemeClr val="bg1"/>
            </a:solidFill>
          </a:endParaRPr>
        </a:p>
      </dsp:txBody>
      <dsp:txXfrm>
        <a:off x="3777995" y="1256886"/>
        <a:ext cx="1404315" cy="309902"/>
      </dsp:txXfrm>
    </dsp:sp>
    <dsp:sp modelId="{2A3F2AD8-1CB9-45BD-A7B8-5D8AEC971CDF}">
      <dsp:nvSpPr>
        <dsp:cNvPr id="0" name=""/>
        <dsp:cNvSpPr/>
      </dsp:nvSpPr>
      <dsp:spPr>
        <a:xfrm>
          <a:off x="5364807" y="878846"/>
          <a:ext cx="2953512" cy="309902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>
          <a:bevelT w="63500" h="25400"/>
        </a:sp3d>
      </dsp:spPr>
      <dsp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kern="1200">
              <a:solidFill>
                <a:schemeClr val="accent5">
                  <a:lumMod val="50000"/>
                </a:schemeClr>
              </a:solidFill>
            </a:rPr>
            <a:t>Matriz Simétrica</a:t>
          </a:r>
        </a:p>
      </dsp:txBody>
      <dsp:txXfrm>
        <a:off x="5379935" y="893974"/>
        <a:ext cx="2923256" cy="279646"/>
      </dsp:txXfrm>
    </dsp:sp>
    <dsp:sp modelId="{11C0AEE9-809E-4C84-91E4-537F61E4791E}">
      <dsp:nvSpPr>
        <dsp:cNvPr id="0" name=""/>
        <dsp:cNvSpPr/>
      </dsp:nvSpPr>
      <dsp:spPr>
        <a:xfrm>
          <a:off x="5385525" y="1249814"/>
          <a:ext cx="2953512" cy="309902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>
          <a:bevelT w="63500" h="25400"/>
        </a:sp3d>
      </dsp:spPr>
      <dsp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kern="1200">
              <a:solidFill>
                <a:schemeClr val="accent5">
                  <a:lumMod val="50000"/>
                </a:schemeClr>
              </a:solidFill>
            </a:rPr>
            <a:t>Matriz de coeficientes técnicos</a:t>
          </a:r>
        </a:p>
      </dsp:txBody>
      <dsp:txXfrm>
        <a:off x="5400653" y="1264942"/>
        <a:ext cx="2923256" cy="279646"/>
      </dsp:txXfrm>
    </dsp:sp>
    <dsp:sp modelId="{71DF23CA-3739-422F-B16C-31D6E977FC5B}">
      <dsp:nvSpPr>
        <dsp:cNvPr id="0" name=""/>
        <dsp:cNvSpPr/>
      </dsp:nvSpPr>
      <dsp:spPr>
        <a:xfrm>
          <a:off x="5375161" y="1627333"/>
          <a:ext cx="2953512" cy="309902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>
          <a:bevelT w="63500" h="25400"/>
        </a:sp3d>
      </dsp:spPr>
      <dsp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kern="1200">
              <a:solidFill>
                <a:schemeClr val="accent5">
                  <a:lumMod val="50000"/>
                </a:schemeClr>
              </a:solidFill>
            </a:rPr>
            <a:t>Matriz Inversa</a:t>
          </a:r>
        </a:p>
      </dsp:txBody>
      <dsp:txXfrm>
        <a:off x="5390289" y="1642461"/>
        <a:ext cx="2923256" cy="279646"/>
      </dsp:txXfrm>
    </dsp:sp>
    <dsp:sp modelId="{1E872460-4717-4972-AB6F-D7DD64862F89}">
      <dsp:nvSpPr>
        <dsp:cNvPr id="0" name=""/>
        <dsp:cNvSpPr/>
      </dsp:nvSpPr>
      <dsp:spPr>
        <a:xfrm>
          <a:off x="2220923" y="1900092"/>
          <a:ext cx="1414323" cy="309902"/>
        </a:xfrm>
        <a:prstGeom prst="rect">
          <a:avLst/>
        </a:prstGeom>
        <a:solidFill>
          <a:srgbClr val="E4E4E4"/>
        </a:solidFill>
        <a:ln w="9525" cap="flat" cmpd="sng" algn="ctr">
          <a:noFill/>
          <a:prstDash val="solid"/>
        </a:ln>
        <a:effectLst>
          <a:glow rad="63500">
            <a:schemeClr val="bg1">
              <a:lumMod val="95000"/>
              <a:alpha val="40000"/>
            </a:schemeClr>
          </a:glow>
          <a:reflection blurRad="6350" stA="52000" endA="300" endPos="35000" dir="5400000" sy="-100000" algn="bl" rotWithShape="0"/>
        </a:effectLst>
        <a:scene3d>
          <a:camera prst="orthographicFront"/>
          <a:lightRig rig="flat" dir="t"/>
        </a:scene3d>
        <a:sp3d/>
      </dsp:spPr>
      <dsp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b="1" kern="1200">
              <a:solidFill>
                <a:schemeClr val="bg1">
                  <a:lumMod val="50000"/>
                </a:schemeClr>
              </a:solidFill>
            </a:rPr>
            <a:t>ENCADENAMIENTOS</a:t>
          </a:r>
        </a:p>
      </dsp:txBody>
      <dsp:txXfrm>
        <a:off x="2220923" y="1900092"/>
        <a:ext cx="1414323" cy="309902"/>
      </dsp:txXfrm>
    </dsp:sp>
    <dsp:sp modelId="{D93443DB-22E3-49C3-9904-88BB9297509E}">
      <dsp:nvSpPr>
        <dsp:cNvPr id="0" name=""/>
        <dsp:cNvSpPr/>
      </dsp:nvSpPr>
      <dsp:spPr>
        <a:xfrm>
          <a:off x="3765965" y="1683437"/>
          <a:ext cx="1401713" cy="332357"/>
        </a:xfrm>
        <a:prstGeom prst="flowChartAlternateProcess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b="1" kern="1200">
              <a:solidFill>
                <a:schemeClr val="bg1">
                  <a:lumMod val="50000"/>
                </a:schemeClr>
              </a:solidFill>
            </a:rPr>
            <a:t>Directos</a:t>
          </a:r>
          <a:r>
            <a:rPr lang="es-EC" sz="1100" kern="1200">
              <a:solidFill>
                <a:schemeClr val="bg1">
                  <a:lumMod val="50000"/>
                </a:schemeClr>
              </a:solidFill>
            </a:rPr>
            <a:t> hacia atrás y hacia adelante</a:t>
          </a:r>
        </a:p>
      </dsp:txBody>
      <dsp:txXfrm>
        <a:off x="3782189" y="1699661"/>
        <a:ext cx="1369265" cy="299909"/>
      </dsp:txXfrm>
    </dsp:sp>
    <dsp:sp modelId="{7AC810C3-C92B-41C6-817B-CC3518A70D20}">
      <dsp:nvSpPr>
        <dsp:cNvPr id="0" name=""/>
        <dsp:cNvSpPr/>
      </dsp:nvSpPr>
      <dsp:spPr>
        <a:xfrm>
          <a:off x="3765965" y="2122087"/>
          <a:ext cx="1406032" cy="325273"/>
        </a:xfrm>
        <a:prstGeom prst="flowChartAlternateProcess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b="1" kern="1200">
              <a:solidFill>
                <a:schemeClr val="bg1">
                  <a:lumMod val="50000"/>
                </a:schemeClr>
              </a:solidFill>
            </a:rPr>
            <a:t>Totales </a:t>
          </a:r>
          <a:r>
            <a:rPr lang="es-EC" sz="1100" kern="1200">
              <a:solidFill>
                <a:schemeClr val="bg1">
                  <a:lumMod val="50000"/>
                </a:schemeClr>
              </a:solidFill>
            </a:rPr>
            <a:t>hacia atrás y hacia adelante</a:t>
          </a:r>
        </a:p>
      </dsp:txBody>
      <dsp:txXfrm>
        <a:off x="3781843" y="2137965"/>
        <a:ext cx="1374276" cy="293517"/>
      </dsp:txXfrm>
    </dsp:sp>
    <dsp:sp modelId="{A24DA89B-33E4-4AAA-B3A6-155A993A9F2F}">
      <dsp:nvSpPr>
        <dsp:cNvPr id="0" name=""/>
        <dsp:cNvSpPr/>
      </dsp:nvSpPr>
      <dsp:spPr>
        <a:xfrm>
          <a:off x="2220923" y="3545850"/>
          <a:ext cx="1395089" cy="309902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ap="flat" cmpd="sng" algn="ctr">
          <a:noFill/>
          <a:prstDash val="solid"/>
        </a:ln>
        <a:effectLst>
          <a:glow rad="63500">
            <a:schemeClr val="accent1">
              <a:satMod val="175000"/>
              <a:alpha val="40000"/>
            </a:schemeClr>
          </a:glow>
          <a:reflection blurRad="6350" stA="52000" endA="300" endPos="35000" dir="5400000" sy="-100000" algn="bl" rotWithShape="0"/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b="1" kern="1200">
              <a:solidFill>
                <a:schemeClr val="bg1"/>
              </a:solidFill>
            </a:rPr>
            <a:t>CLASIFICACIÓN DE LOS SECTORES</a:t>
          </a:r>
        </a:p>
      </dsp:txBody>
      <dsp:txXfrm>
        <a:off x="2220923" y="3545850"/>
        <a:ext cx="1395089" cy="309902"/>
      </dsp:txXfrm>
    </dsp:sp>
    <dsp:sp modelId="{AC366E0A-B237-4E3D-99E1-8AFF703F01E9}">
      <dsp:nvSpPr>
        <dsp:cNvPr id="0" name=""/>
        <dsp:cNvSpPr/>
      </dsp:nvSpPr>
      <dsp:spPr>
        <a:xfrm>
          <a:off x="3808873" y="2771309"/>
          <a:ext cx="1376555" cy="514586"/>
        </a:xfrm>
        <a:prstGeom prst="flowChartProcess">
          <a:avLst/>
        </a:prstGeom>
        <a:solidFill>
          <a:srgbClr val="BFD5EF"/>
        </a:solidFill>
        <a:ln w="9525" cap="flat" cmpd="sng" algn="ctr">
          <a:noFill/>
          <a:prstDash val="solid"/>
        </a:ln>
        <a:effectLst>
          <a:glow rad="63500">
            <a:schemeClr val="accent3">
              <a:lumMod val="20000"/>
              <a:lumOff val="80000"/>
              <a:alpha val="40000"/>
            </a:schemeClr>
          </a:glo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kern="1200">
              <a:solidFill>
                <a:schemeClr val="accent1">
                  <a:lumMod val="75000"/>
                </a:schemeClr>
              </a:solidFill>
            </a:rPr>
            <a:t>Según encadenamientos </a:t>
          </a:r>
          <a:r>
            <a:rPr lang="es-EC" sz="1100" b="1" kern="1200">
              <a:solidFill>
                <a:schemeClr val="accent1">
                  <a:lumMod val="75000"/>
                </a:schemeClr>
              </a:solidFill>
            </a:rPr>
            <a:t>directos</a:t>
          </a:r>
        </a:p>
      </dsp:txBody>
      <dsp:txXfrm>
        <a:off x="3808873" y="2771309"/>
        <a:ext cx="1376555" cy="514586"/>
      </dsp:txXfrm>
    </dsp:sp>
    <dsp:sp modelId="{3B1B1734-D2F7-4E6E-9428-DEB4D1A8548A}">
      <dsp:nvSpPr>
        <dsp:cNvPr id="0" name=""/>
        <dsp:cNvSpPr/>
      </dsp:nvSpPr>
      <dsp:spPr>
        <a:xfrm>
          <a:off x="5398998" y="2165954"/>
          <a:ext cx="2931544" cy="309902"/>
        </a:xfrm>
        <a:prstGeom prst="flowChartAlternateProcess">
          <a:avLst/>
        </a:prstGeom>
        <a:solidFill>
          <a:srgbClr val="DAE7F6"/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kern="1200">
              <a:solidFill>
                <a:schemeClr val="bg2">
                  <a:lumMod val="25000"/>
                </a:schemeClr>
              </a:solidFill>
            </a:rPr>
            <a:t>Sectores Manufacturero / Destino Intermedio</a:t>
          </a:r>
        </a:p>
      </dsp:txBody>
      <dsp:txXfrm>
        <a:off x="5414126" y="2181082"/>
        <a:ext cx="2901288" cy="279646"/>
      </dsp:txXfrm>
    </dsp:sp>
    <dsp:sp modelId="{4C0A9892-0237-4717-BF18-2B82E1BDACA4}">
      <dsp:nvSpPr>
        <dsp:cNvPr id="0" name=""/>
        <dsp:cNvSpPr/>
      </dsp:nvSpPr>
      <dsp:spPr>
        <a:xfrm>
          <a:off x="5398998" y="2527274"/>
          <a:ext cx="2926108" cy="309902"/>
        </a:xfrm>
        <a:prstGeom prst="flowChartAlternateProcess">
          <a:avLst/>
        </a:prstGeom>
        <a:solidFill>
          <a:srgbClr val="DAE7F6"/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kern="1200">
              <a:solidFill>
                <a:schemeClr val="bg2">
                  <a:lumMod val="25000"/>
                </a:schemeClr>
              </a:solidFill>
            </a:rPr>
            <a:t>Sectores Manufacturero / Destino Final</a:t>
          </a:r>
        </a:p>
      </dsp:txBody>
      <dsp:txXfrm>
        <a:off x="5414126" y="2542402"/>
        <a:ext cx="2895852" cy="279646"/>
      </dsp:txXfrm>
    </dsp:sp>
    <dsp:sp modelId="{8B4089BC-F37E-4300-A9E6-CE9C17667E22}">
      <dsp:nvSpPr>
        <dsp:cNvPr id="0" name=""/>
        <dsp:cNvSpPr/>
      </dsp:nvSpPr>
      <dsp:spPr>
        <a:xfrm>
          <a:off x="5398998" y="2907492"/>
          <a:ext cx="2931503" cy="309902"/>
        </a:xfrm>
        <a:prstGeom prst="flowChartAlternateProcess">
          <a:avLst/>
        </a:prstGeom>
        <a:solidFill>
          <a:srgbClr val="DAE7F6"/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050" kern="1200">
              <a:solidFill>
                <a:schemeClr val="bg2">
                  <a:lumMod val="25000"/>
                </a:schemeClr>
              </a:solidFill>
            </a:rPr>
            <a:t>Sectores no Manufacturero / Destino Intermedio</a:t>
          </a:r>
        </a:p>
      </dsp:txBody>
      <dsp:txXfrm>
        <a:off x="5414126" y="2922620"/>
        <a:ext cx="2901247" cy="279646"/>
      </dsp:txXfrm>
    </dsp:sp>
    <dsp:sp modelId="{234D594B-7E3D-4BFB-B9B6-EC7D1D723D3B}">
      <dsp:nvSpPr>
        <dsp:cNvPr id="0" name=""/>
        <dsp:cNvSpPr/>
      </dsp:nvSpPr>
      <dsp:spPr>
        <a:xfrm>
          <a:off x="5398998" y="3287710"/>
          <a:ext cx="2922745" cy="309902"/>
        </a:xfrm>
        <a:prstGeom prst="flowChartAlternateProcess">
          <a:avLst/>
        </a:prstGeom>
        <a:solidFill>
          <a:srgbClr val="DAE7F6"/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kern="1200">
              <a:solidFill>
                <a:schemeClr val="bg2">
                  <a:lumMod val="25000"/>
                </a:schemeClr>
              </a:solidFill>
            </a:rPr>
            <a:t>Sectores no Manufacturero / Destino Final</a:t>
          </a:r>
        </a:p>
      </dsp:txBody>
      <dsp:txXfrm>
        <a:off x="5414126" y="3302838"/>
        <a:ext cx="2892489" cy="279646"/>
      </dsp:txXfrm>
    </dsp:sp>
    <dsp:sp modelId="{A7449B0D-BA4D-4770-975D-58073C286789}">
      <dsp:nvSpPr>
        <dsp:cNvPr id="0" name=""/>
        <dsp:cNvSpPr/>
      </dsp:nvSpPr>
      <dsp:spPr>
        <a:xfrm>
          <a:off x="3819227" y="4131706"/>
          <a:ext cx="1389084" cy="522569"/>
        </a:xfrm>
        <a:prstGeom prst="flowChartProcess">
          <a:avLst/>
        </a:prstGeom>
        <a:solidFill>
          <a:srgbClr val="B3CCFF"/>
        </a:solidFill>
        <a:ln w="9525" cap="flat" cmpd="sng" algn="ctr">
          <a:noFill/>
          <a:prstDash val="solid"/>
        </a:ln>
        <a:effectLst>
          <a:glow rad="63500">
            <a:schemeClr val="accent3">
              <a:lumMod val="20000"/>
              <a:lumOff val="80000"/>
              <a:alpha val="40000"/>
            </a:schemeClr>
          </a:glo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kern="1200">
              <a:solidFill>
                <a:schemeClr val="bg2">
                  <a:lumMod val="25000"/>
                </a:schemeClr>
              </a:solidFill>
            </a:rPr>
            <a:t>Según encadenamientos </a:t>
          </a:r>
          <a:r>
            <a:rPr lang="es-EC" sz="1100" b="1" kern="1200">
              <a:solidFill>
                <a:schemeClr val="bg2">
                  <a:lumMod val="25000"/>
                </a:schemeClr>
              </a:solidFill>
            </a:rPr>
            <a:t>totales</a:t>
          </a:r>
        </a:p>
      </dsp:txBody>
      <dsp:txXfrm>
        <a:off x="3819227" y="4131706"/>
        <a:ext cx="1389084" cy="522569"/>
      </dsp:txXfrm>
    </dsp:sp>
    <dsp:sp modelId="{7124785D-6F1C-4497-8DF6-836D5FA9A66B}">
      <dsp:nvSpPr>
        <dsp:cNvPr id="0" name=""/>
        <dsp:cNvSpPr/>
      </dsp:nvSpPr>
      <dsp:spPr>
        <a:xfrm>
          <a:off x="5411526" y="3715173"/>
          <a:ext cx="2927510" cy="265831"/>
        </a:xfrm>
        <a:prstGeom prst="flowChartAlternateProcess">
          <a:avLst/>
        </a:prstGeom>
        <a:solidFill>
          <a:srgbClr val="D1E0FF"/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b="0" kern="1200">
              <a:solidFill>
                <a:schemeClr val="bg2">
                  <a:lumMod val="25000"/>
                </a:schemeClr>
              </a:solidFill>
            </a:rPr>
            <a:t>Sectores Clave</a:t>
          </a:r>
        </a:p>
      </dsp:txBody>
      <dsp:txXfrm>
        <a:off x="5424503" y="3728150"/>
        <a:ext cx="2901556" cy="239877"/>
      </dsp:txXfrm>
    </dsp:sp>
    <dsp:sp modelId="{AAB7A20F-C580-4466-8CE2-BFD3D968197B}">
      <dsp:nvSpPr>
        <dsp:cNvPr id="0" name=""/>
        <dsp:cNvSpPr/>
      </dsp:nvSpPr>
      <dsp:spPr>
        <a:xfrm>
          <a:off x="5411526" y="4050545"/>
          <a:ext cx="2926027" cy="278248"/>
        </a:xfrm>
        <a:prstGeom prst="flowChartAlternateProcess">
          <a:avLst/>
        </a:prstGeom>
        <a:solidFill>
          <a:srgbClr val="D1E0FF"/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b="0" kern="1200">
              <a:solidFill>
                <a:schemeClr val="bg2">
                  <a:lumMod val="25000"/>
                </a:schemeClr>
              </a:solidFill>
            </a:rPr>
            <a:t>Sectores Motor</a:t>
          </a:r>
        </a:p>
      </dsp:txBody>
      <dsp:txXfrm>
        <a:off x="5425109" y="4064128"/>
        <a:ext cx="2898861" cy="251082"/>
      </dsp:txXfrm>
    </dsp:sp>
    <dsp:sp modelId="{BF58B124-7408-4D5D-BA72-594B079F9A83}">
      <dsp:nvSpPr>
        <dsp:cNvPr id="0" name=""/>
        <dsp:cNvSpPr/>
      </dsp:nvSpPr>
      <dsp:spPr>
        <a:xfrm>
          <a:off x="5411526" y="4408094"/>
          <a:ext cx="2926027" cy="250410"/>
        </a:xfrm>
        <a:prstGeom prst="flowChartAlternateProcess">
          <a:avLst/>
        </a:prstGeom>
        <a:solidFill>
          <a:srgbClr val="D1E0FF"/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b="0" kern="1200">
              <a:solidFill>
                <a:schemeClr val="bg2">
                  <a:lumMod val="25000"/>
                </a:schemeClr>
              </a:solidFill>
            </a:rPr>
            <a:t>Sectores Base</a:t>
          </a:r>
        </a:p>
      </dsp:txBody>
      <dsp:txXfrm>
        <a:off x="5423750" y="4420318"/>
        <a:ext cx="2901579" cy="225962"/>
      </dsp:txXfrm>
    </dsp:sp>
    <dsp:sp modelId="{F89FD2B7-8091-40D3-BD97-B1D1D49B336A}">
      <dsp:nvSpPr>
        <dsp:cNvPr id="0" name=""/>
        <dsp:cNvSpPr/>
      </dsp:nvSpPr>
      <dsp:spPr>
        <a:xfrm>
          <a:off x="5411526" y="4728646"/>
          <a:ext cx="2930162" cy="293505"/>
        </a:xfrm>
        <a:prstGeom prst="flowChartAlternateProcess">
          <a:avLst/>
        </a:prstGeom>
        <a:solidFill>
          <a:srgbClr val="D1E0FF"/>
        </a:soli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b="0" kern="1200">
              <a:solidFill>
                <a:schemeClr val="bg2">
                  <a:lumMod val="25000"/>
                </a:schemeClr>
              </a:solidFill>
            </a:rPr>
            <a:t>Sectores Isla</a:t>
          </a:r>
        </a:p>
      </dsp:txBody>
      <dsp:txXfrm>
        <a:off x="5425853" y="4742973"/>
        <a:ext cx="2901508" cy="264851"/>
      </dsp:txXfrm>
    </dsp:sp>
    <dsp:sp modelId="{B72A91C0-A642-425A-839F-A47696F56820}">
      <dsp:nvSpPr>
        <dsp:cNvPr id="0" name=""/>
        <dsp:cNvSpPr/>
      </dsp:nvSpPr>
      <dsp:spPr>
        <a:xfrm>
          <a:off x="2220923" y="4792248"/>
          <a:ext cx="1413917" cy="907917"/>
        </a:xfrm>
        <a:prstGeom prst="rect">
          <a:avLst/>
        </a:prstGeom>
        <a:gradFill rotWithShape="1">
          <a:gsLst>
            <a:gs pos="0">
              <a:schemeClr val="accent5">
                <a:tint val="50000"/>
                <a:satMod val="300000"/>
              </a:schemeClr>
            </a:gs>
            <a:gs pos="35000">
              <a:schemeClr val="accent5">
                <a:tint val="37000"/>
                <a:satMod val="300000"/>
              </a:schemeClr>
            </a:gs>
            <a:gs pos="100000">
              <a:schemeClr val="accent5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noFill/>
          <a:prstDash val="solid"/>
        </a:ln>
        <a:effectLst>
          <a:glow rad="63500">
            <a:srgbClr val="EAF1FA">
              <a:alpha val="40000"/>
            </a:srgbClr>
          </a:glow>
          <a:reflection blurRad="101600" stA="52000" endA="300" endPos="35000" dir="5400000" sy="-100000" algn="bl" rotWithShape="0"/>
        </a:effectLst>
        <a:scene3d>
          <a:camera prst="orthographicFront"/>
          <a:lightRig rig="flat" dir="t"/>
        </a:scene3d>
        <a:sp3d/>
      </dsp:spPr>
      <dsp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b="1" kern="1200">
              <a:solidFill>
                <a:schemeClr val="accent1">
                  <a:lumMod val="50000"/>
                </a:schemeClr>
              </a:solidFill>
            </a:rPr>
            <a:t>SIMULACIONES</a:t>
          </a:r>
          <a:r>
            <a:rPr lang="es-EC" sz="1100" b="1" kern="1200">
              <a:solidFill>
                <a:schemeClr val="accent1">
                  <a:lumMod val="75000"/>
                </a:schemeClr>
              </a:solidFill>
            </a:rPr>
            <a:t> DE IMPACTOS EN LA PRODUCCIÓN POR CAMBIOS EN LA DEMANDA FINAL</a:t>
          </a:r>
        </a:p>
      </dsp:txBody>
      <dsp:txXfrm>
        <a:off x="2220923" y="4792248"/>
        <a:ext cx="1413917" cy="907917"/>
      </dsp:txXfrm>
    </dsp:sp>
    <dsp:sp modelId="{BFDEC644-E216-42B9-A06E-18B64C31EAF0}">
      <dsp:nvSpPr>
        <dsp:cNvPr id="0" name=""/>
        <dsp:cNvSpPr/>
      </dsp:nvSpPr>
      <dsp:spPr>
        <a:xfrm>
          <a:off x="3838055" y="4872799"/>
          <a:ext cx="1410309" cy="309902"/>
        </a:xfrm>
        <a:prstGeom prst="roundRect">
          <a:avLst/>
        </a:prstGeom>
        <a:gradFill rotWithShape="1">
          <a:gsLst>
            <a:gs pos="0">
              <a:schemeClr val="accent5">
                <a:tint val="50000"/>
                <a:satMod val="300000"/>
              </a:schemeClr>
            </a:gs>
            <a:gs pos="35000">
              <a:schemeClr val="accent5">
                <a:tint val="37000"/>
                <a:satMod val="300000"/>
              </a:schemeClr>
            </a:gs>
            <a:gs pos="100000">
              <a:schemeClr val="accent5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b="1" kern="1200">
              <a:solidFill>
                <a:schemeClr val="accent1">
                  <a:lumMod val="75000"/>
                </a:schemeClr>
              </a:solidFill>
            </a:rPr>
            <a:t>Ingreso de Supuestos</a:t>
          </a:r>
        </a:p>
      </dsp:txBody>
      <dsp:txXfrm>
        <a:off x="3853183" y="4887927"/>
        <a:ext cx="1380053" cy="279646"/>
      </dsp:txXfrm>
    </dsp:sp>
    <dsp:sp modelId="{0A1DEB25-2D6D-4840-9F09-760932D3CF1D}">
      <dsp:nvSpPr>
        <dsp:cNvPr id="0" name=""/>
        <dsp:cNvSpPr/>
      </dsp:nvSpPr>
      <dsp:spPr>
        <a:xfrm>
          <a:off x="3838055" y="5309711"/>
          <a:ext cx="1431068" cy="309902"/>
        </a:xfrm>
        <a:prstGeom prst="roundRect">
          <a:avLst/>
        </a:prstGeom>
        <a:gradFill rotWithShape="1">
          <a:gsLst>
            <a:gs pos="0">
              <a:schemeClr val="accent5">
                <a:tint val="50000"/>
                <a:satMod val="300000"/>
              </a:schemeClr>
            </a:gs>
            <a:gs pos="35000">
              <a:schemeClr val="accent5">
                <a:tint val="37000"/>
                <a:satMod val="300000"/>
              </a:schemeClr>
            </a:gs>
            <a:gs pos="100000">
              <a:schemeClr val="accent5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flat" dir="t"/>
        </a:scene3d>
        <a:sp3d/>
      </dsp:spPr>
      <dsp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C" sz="1100" b="1" kern="1200">
              <a:solidFill>
                <a:schemeClr val="accent1">
                  <a:lumMod val="75000"/>
                </a:schemeClr>
              </a:solidFill>
            </a:rPr>
            <a:t>Resultados</a:t>
          </a:r>
        </a:p>
      </dsp:txBody>
      <dsp:txXfrm>
        <a:off x="3853183" y="5324839"/>
        <a:ext cx="1400812" cy="279646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9/3/layout/HorizontalOrganizationChart">
  <dgm:title val=""/>
  <dgm:desc val=""/>
  <dgm:catLst>
    <dgm:cat type="hierarchy" pri="4300"/>
  </dgm:catLst>
  <dgm:sampData>
    <dgm:dataModel>
      <dgm:ptLst>
        <dgm:pt modelId="0" type="doc"/>
        <dgm:pt modelId="1">
          <dgm:prSet phldr="1"/>
        </dgm:pt>
        <dgm:pt modelId="2" type="asst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</dgm:ptLst>
      <dgm:cxnLst>
        <dgm:cxn modelId="5" srcId="0" destId="1" srcOrd="0" destOrd="0"/>
        <dgm:cxn modelId="6" srcId="1" destId="2" srcOrd="0" destOrd="0"/>
        <dgm:cxn modelId="7" srcId="1" destId="3" srcOrd="1" destOrd="0"/>
        <dgm:cxn modelId="8" srcId="1" destId="4" srcOrd="2" destOrd="0"/>
        <dgm:cxn modelId="9" srcId="1" destId="5" srcOrd="3" destOrd="0"/>
      </dgm:cxnLst>
      <dgm:bg/>
      <dgm:whole/>
    </dgm:dataModel>
  </dgm:sampData>
  <dgm:styleData>
    <dgm:dataModel>
      <dgm:ptLst>
        <dgm:pt modelId="0" type="doc"/>
        <dgm:pt modelId="1"/>
        <dgm:pt modelId="12"/>
        <dgm:pt modelId="13"/>
      </dgm:ptLst>
      <dgm:cxnLst>
        <dgm:cxn modelId="2" srcId="0" destId="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 type="asst"/>
        <dgm:pt modelId="12"/>
        <dgm:pt modelId="13"/>
        <dgm:pt modelId="14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  <dgm:cxn modelId="18" srcId="1" destId="14" srcOrd="2" destOrd="0"/>
      </dgm:cxnLst>
      <dgm:bg/>
      <dgm:whole/>
    </dgm:dataModel>
  </dgm:clrData>
  <dgm:layoutNode name="hierChild1">
    <dgm:varLst>
      <dgm:orgChart val="1"/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T"/>
          <dgm:param type="chAlign" val="l"/>
        </dgm:alg>
      </dgm:if>
      <dgm:else name="Name2">
        <dgm:alg type="hierChild">
          <dgm:param type="linDir" val="fromT"/>
          <dgm:param type="ch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des" forName="rootComposite1" refType="w" fact="10"/>
      <dgm:constr type="h" for="des" forName="rootComposite1" refType="w" refFor="des" refForName="rootComposite1" fact="0.305"/>
      <dgm:constr type="w" for="des" forName="rootComposite" refType="w" fact="10"/>
      <dgm:constr type="h" for="des" forName="rootComposite" refType="w" refFor="des" refForName="rootComposite1" fact="0.305"/>
      <dgm:constr type="w" for="des" forName="rootComposite3" refType="w" fact="10"/>
      <dgm:constr type="h" for="des" forName="rootComposite3" refType="w" refFor="des" refForName="rootComposite1" fact="0.305"/>
      <dgm:constr type="primFontSz" for="des" ptType="node" op="equ"/>
      <dgm:constr type="sp" for="des" op="equ"/>
      <dgm:constr type="sp" for="des" forName="hierRoot1" refType="w" refFor="des" refForName="rootComposite1" fact="0.2"/>
      <dgm:constr type="sp" for="des" forName="hierRoot2" refType="sp" refFor="des" refForName="hierRoot1"/>
      <dgm:constr type="sp" for="des" forName="hierRoot3" refType="sp" refFor="des" refForName="hierRoot1"/>
      <dgm:constr type="sibSp" refType="w" refFor="des" refForName="rootComposite1" fact="0.125"/>
      <dgm:constr type="sibSp" for="des" forName="hierChild2" refType="sibSp"/>
      <dgm:constr type="sibSp" for="des" forName="hierChild3" refType="sibSp"/>
      <dgm:constr type="sibSp" for="des" forName="hierChild4" refType="sibSp"/>
      <dgm:constr type="sibSp" for="des" forName="hierChild5" refType="sibSp"/>
      <dgm:constr type="sibSp" for="des" forName="hierChild6" refType="sibSp"/>
      <dgm:constr type="sibSp" for="des" forName="hierChild7" refType="sibSp"/>
      <dgm:constr type="secSibSp" refType="w" refFor="des" refForName="rootComposite1" fact="0.125"/>
      <dgm:constr type="secSibSp" for="des" forName="hierChild2" refType="secSibSp"/>
      <dgm:constr type="secSibSp" for="des" forName="hierChild3" refType="secSibSp"/>
      <dgm:constr type="secSibSp" for="des" forName="hierChild4" refType="secSibSp"/>
      <dgm:constr type="secSibSp" for="des" forName="hierChild5" refType="secSibSp"/>
      <dgm:constr type="secSibSp" for="des" forName="hierChild6" refType="secSibSp"/>
      <dgm:constr type="secSibSp" for="des" forName="hierChild7" refType="secSibSp"/>
    </dgm:constrLst>
    <dgm:ruleLst/>
    <dgm:forEach name="Name3" axis="ch">
      <dgm:forEach name="Name4" axis="self" ptType="node">
        <dgm:layoutNode name="hierRoot1">
          <dgm:varLst>
            <dgm:hierBranch val="init"/>
          </dgm:varLst>
          <dgm:choose name="Name5">
            <dgm:if name="Name6" func="var" arg="hierBranch" op="equ" val="l">
              <dgm:choose name="Name7">
                <dgm:if name="Name8" func="var" arg="dir" op="equ" val="norm">
                  <dgm:alg type="hierRoot">
                    <dgm:param type="hierAlign" val="lT"/>
                  </dgm:alg>
                  <dgm:constrLst>
                    <dgm:constr type="alignOff" val="0.75"/>
                  </dgm:constrLst>
                </dgm:if>
                <dgm:else name="Name9">
                  <dgm:alg type="hierRoot">
                    <dgm:param type="hierAlign" val="rT"/>
                  </dgm:alg>
                  <dgm:constrLst>
                    <dgm:constr type="alignOff" val="0.75"/>
                  </dgm:constrLst>
                </dgm:else>
              </dgm:choose>
            </dgm:if>
            <dgm:if name="Name10" func="var" arg="hierBranch" op="equ" val="r">
              <dgm:choose name="Name11">
                <dgm:if name="Name12" func="var" arg="dir" op="equ" val="norm">
                  <dgm:alg type="hierRoot">
                    <dgm:param type="hierAlign" val="lB"/>
                  </dgm:alg>
                  <dgm:constrLst>
                    <dgm:constr type="alignOff" val="0.75"/>
                  </dgm:constrLst>
                </dgm:if>
                <dgm:else name="Name13">
                  <dgm:alg type="hierRoot">
                    <dgm:param type="hierAlign" val="rB"/>
                  </dgm:alg>
                  <dgm:constrLst>
                    <dgm:constr type="alignOff" val="0.75"/>
                  </dgm:constrLst>
                </dgm:else>
              </dgm:choose>
            </dgm:if>
            <dgm:if name="Name14" func="var" arg="hierBranch" op="equ" val="hang">
              <dgm:choose name="Name15">
                <dgm:if name="Name16" func="var" arg="dir" op="equ" val="norm">
                  <dgm:alg type="hierRoot">
                    <dgm:param type="hierAlign" val="lCtrCh"/>
                  </dgm:alg>
                  <dgm:constrLst>
                    <dgm:constr type="alignOff" val="0.65"/>
                  </dgm:constrLst>
                </dgm:if>
                <dgm:else name="Name17">
                  <dgm:alg type="hierRoot">
                    <dgm:param type="hierAlign" val="rCtrCh"/>
                  </dgm:alg>
                  <dgm:constrLst>
                    <dgm:constr type="alignOff" val="0.65"/>
                  </dgm:constrLst>
                </dgm:else>
              </dgm:choose>
            </dgm:if>
            <dgm:else name="Name18">
              <dgm:choose name="Name19">
                <dgm:if name="Name20" func="var" arg="dir" op="equ" val="norm">
                  <dgm:alg type="hierRoot">
                    <dgm:param type="hierAlign" val="lCtrCh"/>
                  </dgm:alg>
                  <dgm:constrLst>
                    <dgm:constr type="alignOff"/>
                    <dgm:constr type="bendDist" for="des" ptType="parTrans" refType="sp" fact="0.5"/>
                  </dgm:constrLst>
                </dgm:if>
                <dgm:else name="Name21">
                  <dgm:alg type="hierRoot">
                    <dgm:param type="hierAlign" val="rCtrCh"/>
                  </dgm:alg>
                  <dgm:constrLst>
                    <dgm:constr type="alignOff"/>
                    <dgm:constr type="bendDist" for="des" ptType="parTrans" refType="sp" fact="0.5"/>
                  </dgm:constrLst>
                </dgm:else>
              </dgm:choose>
            </dgm:else>
          </dgm:choose>
          <dgm:shape xmlns:r="http://schemas.openxmlformats.org/officeDocument/2006/relationships" r:blip="">
            <dgm:adjLst/>
          </dgm:shape>
          <dgm:presOf/>
          <dgm:ruleLst/>
          <dgm:layoutNode name="rootComposite1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22">
              <dgm:if name="Name23" func="var" arg="hierBranch" op="equ" val="init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24" func="var" arg="hierBranch" op="equ" val="l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25" func="var" arg="hierBranch" op="equ" val="r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else name="Name26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else>
            </dgm:choose>
            <dgm:ruleLst/>
            <dgm:layoutNode name="rootText1" styleLbl="node0">
              <dgm:varLst>
                <dgm:chPref val="3"/>
              </dgm:varLst>
              <dgm:alg type="tx"/>
              <dgm:shape xmlns:r="http://schemas.openxmlformats.org/officeDocument/2006/relationships" type="rect" r:blip="">
                <dgm:adjLst/>
              </dgm:shape>
              <dgm:presOf axis="self" ptType="node" cnt="1"/>
              <dgm:constrLst>
                <dgm:constr type="primFontSz" val="65"/>
                <dgm:constr type="lMarg" refType="primFontSz" fact="0.05"/>
                <dgm:constr type="rMarg" refType="primFontSz" fact="0.05"/>
                <dgm:constr type="tMarg" refType="primFontSz" fact="0.05"/>
                <dgm:constr type="bMarg" refType="primFontSz" fact="0.05"/>
              </dgm:constrLst>
              <dgm:ruleLst>
                <dgm:rule type="primFontSz" val="5" fact="NaN" max="NaN"/>
              </dgm:ruleLst>
            </dgm:layoutNode>
            <dgm:layoutNode name="rootConnector1" moveWith="rootText1">
              <dgm:alg type="sp"/>
              <dgm:shape xmlns:r="http://schemas.openxmlformats.org/officeDocument/2006/relationships" type="rect" r:blip="" hideGeom="1">
                <dgm:adjLst/>
              </dgm:shape>
              <dgm:presOf axis="self" ptType="node" cnt="1"/>
              <dgm:constrLst/>
              <dgm:ruleLst/>
            </dgm:layoutNode>
          </dgm:layoutNode>
          <dgm:layoutNode name="hierChild2">
            <dgm:choose name="Name27">
              <dgm:if name="Name28" func="var" arg="hierBranch" op="equ" val="l">
                <dgm:choose name="Name29">
                  <dgm:if name="Name30" func="var" arg="dir" op="equ" val="norm">
                    <dgm:alg type="hierChild">
                      <dgm:param type="chAlign" val="t"/>
                      <dgm:param type="linDir" val="fromL"/>
                    </dgm:alg>
                  </dgm:if>
                  <dgm:else name="Name31">
                    <dgm:alg type="hierChild">
                      <dgm:param type="chAlign" val="t"/>
                      <dgm:param type="linDir" val="fromR"/>
                    </dgm:alg>
                  </dgm:else>
                </dgm:choose>
              </dgm:if>
              <dgm:if name="Name32" func="var" arg="hierBranch" op="equ" val="r">
                <dgm:choose name="Name33">
                  <dgm:if name="Name34" func="var" arg="dir" op="equ" val="norm">
                    <dgm:alg type="hierChild">
                      <dgm:param type="chAlign" val="b"/>
                      <dgm:param type="linDir" val="fromL"/>
                    </dgm:alg>
                  </dgm:if>
                  <dgm:else name="Name35">
                    <dgm:alg type="hierChild">
                      <dgm:param type="chAlign" val="b"/>
                      <dgm:param type="linDir" val="fromR"/>
                    </dgm:alg>
                  </dgm:else>
                </dgm:choose>
              </dgm:if>
              <dgm:if name="Name36" func="var" arg="hierBranch" op="equ" val="hang">
                <dgm:choose name="Name37">
                  <dgm:if name="Name38" func="var" arg="dir" op="equ" val="norm">
                    <dgm:alg type="hierChild">
                      <dgm:param type="chAlign" val="l"/>
                      <dgm:param type="linDir" val="fromT"/>
                      <dgm:param type="secChAlign" val="t"/>
                      <dgm:param type="secLinDir" val="fromL"/>
                    </dgm:alg>
                  </dgm:if>
                  <dgm:else name="Name39">
                    <dgm:alg type="hierChild">
                      <dgm:param type="chAlign" val="r"/>
                      <dgm:param type="linDir" val="fromT"/>
                      <dgm:param type="secChAlign" val="t"/>
                      <dgm:param type="secLinDir" val="fromR"/>
                    </dgm:alg>
                  </dgm:else>
                </dgm:choose>
              </dgm:if>
              <dgm:else name="Name40">
                <dgm:choose name="Name41">
                  <dgm:if name="Name42" func="var" arg="dir" op="equ" val="norm">
                    <dgm:alg type="hierChild">
                      <dgm:param type="linDir" val="fromT"/>
                      <dgm:param type="chAlign" val="l"/>
                    </dgm:alg>
                  </dgm:if>
                  <dgm:else name="Name43">
                    <dgm:alg type="hierChild">
                      <dgm:param type="linDir" val="fromT"/>
                      <dgm:param type="chAlign" val="r"/>
                    </dgm:alg>
                  </dgm:else>
                </dgm:choose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a" axis="ch" ptType="nonAsst">
              <dgm:forEach name="Name44" axis="precedSib" ptType="parTrans" st="-1" cnt="1">
                <dgm:choose name="Name45">
                  <dgm:if name="Name46" func="var" arg="hierBranch" op="equ" val="hang">
                    <dgm:layoutNode name="Name47">
                      <dgm:choose name="Name48">
                        <dgm:if name="Name49" func="var" arg="dir" op="equ" val="norm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midR"/>
                            <dgm:param type="endPts" val="bCtr tCtr"/>
                          </dgm:alg>
                        </dgm:if>
                        <dgm:else name="Name50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midL"/>
                            <dgm:param type="endPts" val="bCtr tCtr"/>
                          </dgm:alg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51" func="var" arg="hierBranch" op="equ" val="l">
                    <dgm:layoutNode name="Name52">
                      <dgm:choose name="Name53">
                        <dgm:if name="Name54" func="var" arg="dir" op="equ" val="norm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midR"/>
                            <dgm:param type="endPts" val="tCtr"/>
                          </dgm:alg>
                        </dgm:if>
                        <dgm:else name="Name55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midL"/>
                            <dgm:param type="endPts" val="tCtr"/>
                          </dgm:alg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56" func="var" arg="hierBranch" op="equ" val="r">
                    <dgm:layoutNode name="Name57">
                      <dgm:choose name="Name58">
                        <dgm:if name="Name59" func="var" arg="dir" op="equ" val="norm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midR"/>
                            <dgm:param type="endPts" val="bCtr"/>
                          </dgm:alg>
                        </dgm:if>
                        <dgm:else name="Name60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midL"/>
                            <dgm:param type="endPts" val="bCtr"/>
                          </dgm:alg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else name="Name61">
                    <dgm:choose name="Name62">
                      <dgm:if name="Name63" func="var" arg="dir" op="equ" val="norm">
                        <dgm:layoutNode name="Name64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midR"/>
                            <dgm:param type="endPts" val="midL"/>
                            <dgm:param type="bendPt" val="end"/>
                          </dgm:alg>
                          <dgm:shape xmlns:r="http://schemas.openxmlformats.org/officeDocument/2006/relationships" type="conn" r:blip="" zOrderOff="-99999">
                            <dgm:adjLst/>
                          </dgm:shape>
                          <dgm:presOf axis="self"/>
                          <dgm:constrLst>
                            <dgm:constr type="begPad"/>
                            <dgm:constr type="endPad"/>
                          </dgm:constrLst>
                          <dgm:ruleLst/>
                        </dgm:layoutNode>
                      </dgm:if>
                      <dgm:else name="Name65">
                        <dgm:layoutNode name="Name66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midL"/>
                            <dgm:param type="endPts" val="midR"/>
                            <dgm:param type="bendPt" val="end"/>
                          </dgm:alg>
                          <dgm:shape xmlns:r="http://schemas.openxmlformats.org/officeDocument/2006/relationships" type="conn" r:blip="" zOrderOff="-99999">
                            <dgm:adjLst/>
                          </dgm:shape>
                          <dgm:presOf axis="self"/>
                          <dgm:constrLst>
                            <dgm:constr type="begPad"/>
                            <dgm:constr type="endPad"/>
                          </dgm:constrLst>
                          <dgm:ruleLst/>
                        </dgm:layoutNode>
                      </dgm:else>
                    </dgm:choose>
                  </dgm:else>
                </dgm:choose>
              </dgm:forEach>
              <dgm:layoutNode name="hierRoot2">
                <dgm:varLst>
                  <dgm:hierBranch val="init"/>
                </dgm:varLst>
                <dgm:choose name="Name67">
                  <dgm:if name="Name68" func="var" arg="hierBranch" op="equ" val="l">
                    <dgm:choose name="Name69">
                      <dgm:if name="Name70" func="var" arg="dir" op="equ" val="norm">
                        <dgm:alg type="hierRoot">
                          <dgm:param type="hierAlign" val="lT"/>
                        </dgm:alg>
                        <dgm:constrLst>
                          <dgm:constr type="alignOff" val="0.75"/>
                        </dgm:constrLst>
                      </dgm:if>
                      <dgm:else name="Name71">
                        <dgm:alg type="hierRoot">
                          <dgm:param type="hierAlign" val="rT"/>
                        </dgm:alg>
                        <dgm:constrLst>
                          <dgm:constr type="alignOff" val="0.75"/>
                        </dgm:constrLst>
                      </dgm:else>
                    </dgm:choose>
                  </dgm:if>
                  <dgm:if name="Name72" func="var" arg="hierBranch" op="equ" val="r">
                    <dgm:choose name="Name73">
                      <dgm:if name="Name74" func="var" arg="dir" op="equ" val="norm">
                        <dgm:alg type="hierRoot">
                          <dgm:param type="hierAlign" val="lB"/>
                        </dgm:alg>
                        <dgm:constrLst>
                          <dgm:constr type="alignOff" val="0.75"/>
                        </dgm:constrLst>
                      </dgm:if>
                      <dgm:else name="Name75">
                        <dgm:alg type="hierRoot">
                          <dgm:param type="hierAlign" val="rB"/>
                        </dgm:alg>
                        <dgm:constrLst>
                          <dgm:constr type="alignOff" val="0.75"/>
                        </dgm:constrLst>
                      </dgm:else>
                    </dgm:choose>
                  </dgm:if>
                  <dgm:if name="Name76" func="var" arg="hierBranch" op="equ" val="hang">
                    <dgm:choose name="Name77">
                      <dgm:if name="Name78" func="var" arg="dir" op="equ" val="norm">
                        <dgm:alg type="hierRoot">
                          <dgm:param type="hierAlign" val="lCtrCh"/>
                        </dgm:alg>
                        <dgm:constrLst>
                          <dgm:constr type="alignOff" val="0.65"/>
                        </dgm:constrLst>
                      </dgm:if>
                      <dgm:else name="Name79">
                        <dgm:alg type="hierRoot">
                          <dgm:param type="hierAlign" val="rCtrCh"/>
                        </dgm:alg>
                        <dgm:constrLst>
                          <dgm:constr type="alignOff" val="0.65"/>
                        </dgm:constrLst>
                      </dgm:else>
                    </dgm:choose>
                  </dgm:if>
                  <dgm:else name="Name80">
                    <dgm:choose name="Name81">
                      <dgm:if name="Name82" func="var" arg="dir" op="equ" val="norm">
                        <dgm:alg type="hierRoot">
                          <dgm:param type="hierAlign" val="lCtrCh"/>
                        </dgm:alg>
                        <dgm:constrLst>
                          <dgm:constr type="alignOff"/>
                          <dgm:constr type="bendDist" for="des" ptType="parTrans" refType="sp" fact="0.5"/>
                        </dgm:constrLst>
                      </dgm:if>
                      <dgm:else name="Name83">
                        <dgm:alg type="hierRoot">
                          <dgm:param type="hierAlign" val="rCtrCh"/>
                        </dgm:alg>
                        <dgm:constrLst>
                          <dgm:constr type="alignOff"/>
                          <dgm:constr type="bendDist" for="des" ptType="parTrans" refType="sp" fact="0.5"/>
                        </dgm:constrLst>
                      </dgm:else>
                    </dgm:choose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ruleLst/>
                <dgm:layoutNode name="rootComposite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84">
                    <dgm:if name="Name85" func="var" arg="hierBranch" op="equ" val="init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86" func="var" arg="hierBranch" op="equ" val="l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87" func="var" arg="hierBranch" op="equ" val="r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else name="Name88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else>
                  </dgm:choose>
                  <dgm:ruleLst/>
                  <dgm:layoutNode name="rootText">
                    <dgm:varLst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" moveWith="rootText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4">
                  <dgm:choose name="Name89">
                    <dgm:if name="Name90" func="var" arg="hierBranch" op="equ" val="l">
                      <dgm:choose name="Name91">
                        <dgm:if name="Name92" func="var" arg="dir" op="equ" val="norm">
                          <dgm:alg type="hierChild">
                            <dgm:param type="chAlign" val="t"/>
                            <dgm:param type="linDir" val="fromL"/>
                          </dgm:alg>
                        </dgm:if>
                        <dgm:else name="Name93">
                          <dgm:alg type="hierChild">
                            <dgm:param type="chAlign" val="t"/>
                            <dgm:param type="linDir" val="fromR"/>
                          </dgm:alg>
                        </dgm:else>
                      </dgm:choose>
                    </dgm:if>
                    <dgm:if name="Name94" func="var" arg="hierBranch" op="equ" val="r">
                      <dgm:choose name="Name95">
                        <dgm:if name="Name96" func="var" arg="dir" op="equ" val="norm">
                          <dgm:alg type="hierChild">
                            <dgm:param type="chAlign" val="b"/>
                            <dgm:param type="linDir" val="fromL"/>
                          </dgm:alg>
                        </dgm:if>
                        <dgm:else name="Name97">
                          <dgm:alg type="hierChild">
                            <dgm:param type="chAlign" val="b"/>
                            <dgm:param type="linDir" val="fromR"/>
                          </dgm:alg>
                        </dgm:else>
                      </dgm:choose>
                    </dgm:if>
                    <dgm:if name="Name98" func="var" arg="hierBranch" op="equ" val="hang">
                      <dgm:choose name="Name99">
                        <dgm:if name="Name100" func="var" arg="dir" op="equ" val="norm">
                          <dgm:alg type="hierChild">
                            <dgm:param type="chAlign" val="l"/>
                            <dgm:param type="linDir" val="fromT"/>
                            <dgm:param type="secChAlign" val="t"/>
                            <dgm:param type="secLinDir" val="fromL"/>
                          </dgm:alg>
                        </dgm:if>
                        <dgm:else name="Name101">
                          <dgm:alg type="hierChild">
                            <dgm:param type="chAlign" val="r"/>
                            <dgm:param type="linDir" val="fromT"/>
                            <dgm:param type="secChAlign" val="t"/>
                            <dgm:param type="secLinDir" val="fromR"/>
                          </dgm:alg>
                        </dgm:else>
                      </dgm:choose>
                    </dgm:if>
                    <dgm:else name="Name102">
                      <dgm:choose name="Name103">
                        <dgm:if name="Name104" func="var" arg="dir" op="equ" val="norm">
                          <dgm:alg type="hierChild">
                            <dgm:param type="linDir" val="fromT"/>
                            <dgm:param type="chAlign" val="l"/>
                          </dgm:alg>
                        </dgm:if>
                        <dgm:else name="Name105">
                          <dgm:alg type="hierChild">
                            <dgm:param type="linDir" val="fromT"/>
                            <dgm:param type="chAlign" val="r"/>
                          </dgm:alg>
                        </dgm:else>
                      </dgm:choose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06" ref="rep2a"/>
                </dgm:layoutNode>
                <dgm:layoutNode name="hierChild5">
                  <dgm:choose name="Name107">
                    <dgm:if name="Name108" func="var" arg="dir" op="equ" val="norm">
                      <dgm:alg type="hierChild">
                        <dgm:param type="chAlign" val="l"/>
                        <dgm:param type="linDir" val="fromT"/>
                        <dgm:param type="secChAlign" val="t"/>
                        <dgm:param type="secLinDir" val="fromL"/>
                      </dgm:alg>
                    </dgm:if>
                    <dgm:else name="Name109">
                      <dgm:alg type="hierChild">
                        <dgm:param type="chAlign" val="r"/>
                        <dgm:param type="linDir" val="fromT"/>
                        <dgm:param type="secChAlign" val="t"/>
                        <dgm:param type="secLinDir" val="fromR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10" ref="rep2b"/>
                </dgm:layoutNode>
              </dgm:layoutNode>
            </dgm:forEach>
          </dgm:layoutNode>
          <dgm:layoutNode name="hierChild3">
            <dgm:choose name="Name111">
              <dgm:if name="Name112" func="var" arg="dir" op="equ" val="norm">
                <dgm:alg type="hierChild">
                  <dgm:param type="chAlign" val="l"/>
                  <dgm:param type="linDir" val="fromT"/>
                  <dgm:param type="secChAlign" val="t"/>
                  <dgm:param type="secLinDir" val="fromL"/>
                </dgm:alg>
              </dgm:if>
              <dgm:else name="Name113">
                <dgm:alg type="hierChild">
                  <dgm:param type="chAlign" val="r"/>
                  <dgm:param type="linDir" val="fromT"/>
                  <dgm:param type="secChAlign" val="t"/>
                  <dgm:param type="secLinDir" val="fromR"/>
                </dgm:alg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b" axis="ch" ptType="asst">
              <dgm:forEach name="Name114" axis="precedSib" ptType="parTrans" st="-1" cnt="1">
                <dgm:layoutNode name="Name115">
                  <dgm:choose name="Name116">
                    <dgm:if name="Name117" func="var" arg="dir" op="equ" val="norm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midR"/>
                        <dgm:param type="endPts" val="bCtr tCtr"/>
                      </dgm:alg>
                    </dgm:if>
                    <dgm:else name="Name118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midL"/>
                        <dgm:param type="endPts" val="bCtr tCtr"/>
                      </dgm:alg>
                    </dgm:else>
                  </dgm:choose>
                  <dgm:shape xmlns:r="http://schemas.openxmlformats.org/officeDocument/2006/relationships" type="conn" r:blip="" zOrderOff="-99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layoutNode name="hierRoot3">
                <dgm:varLst>
                  <dgm:hierBranch val="init"/>
                </dgm:varLst>
                <dgm:choose name="Name119">
                  <dgm:if name="Name120" func="var" arg="hierBranch" op="equ" val="l">
                    <dgm:choose name="Name121">
                      <dgm:if name="Name122" func="var" arg="dir" op="equ" val="norm">
                        <dgm:alg type="hierRoot">
                          <dgm:param type="hierAlign" val="lT"/>
                        </dgm:alg>
                        <dgm:constrLst>
                          <dgm:constr type="alignOff" val="0.75"/>
                        </dgm:constrLst>
                      </dgm:if>
                      <dgm:else name="Name123">
                        <dgm:alg type="hierRoot">
                          <dgm:param type="hierAlign" val="rT"/>
                        </dgm:alg>
                        <dgm:constrLst>
                          <dgm:constr type="alignOff" val="0.75"/>
                        </dgm:constrLst>
                      </dgm:else>
                    </dgm:choose>
                  </dgm:if>
                  <dgm:if name="Name124" func="var" arg="hierBranch" op="equ" val="r">
                    <dgm:choose name="Name125">
                      <dgm:if name="Name126" func="var" arg="dir" op="equ" val="norm">
                        <dgm:alg type="hierRoot">
                          <dgm:param type="hierAlign" val="lB"/>
                        </dgm:alg>
                        <dgm:constrLst>
                          <dgm:constr type="alignOff" val="0.75"/>
                        </dgm:constrLst>
                      </dgm:if>
                      <dgm:else name="Name127">
                        <dgm:alg type="hierRoot">
                          <dgm:param type="hierAlign" val="rB"/>
                        </dgm:alg>
                        <dgm:constrLst>
                          <dgm:constr type="alignOff" val="0.75"/>
                        </dgm:constrLst>
                      </dgm:else>
                    </dgm:choose>
                  </dgm:if>
                  <dgm:if name="Name128" func="var" arg="hierBranch" op="equ" val="hang">
                    <dgm:choose name="Name129">
                      <dgm:if name="Name130" func="var" arg="dir" op="equ" val="norm">
                        <dgm:alg type="hierRoot">
                          <dgm:param type="hierAlign" val="lCtrCh"/>
                        </dgm:alg>
                        <dgm:constrLst>
                          <dgm:constr type="alignOff" val="0.65"/>
                        </dgm:constrLst>
                      </dgm:if>
                      <dgm:else name="Name131">
                        <dgm:alg type="hierRoot">
                          <dgm:param type="hierAlign" val="rCtrCh"/>
                        </dgm:alg>
                        <dgm:constrLst>
                          <dgm:constr type="alignOff" val="0.65"/>
                        </dgm:constrLst>
                      </dgm:else>
                    </dgm:choose>
                  </dgm:if>
                  <dgm:else name="Name132">
                    <dgm:choose name="Name133">
                      <dgm:if name="Name134" func="var" arg="dir" op="equ" val="norm">
                        <dgm:alg type="hierRoot">
                          <dgm:param type="hierAlign" val="lCtrCh"/>
                        </dgm:alg>
                        <dgm:constrLst>
                          <dgm:constr type="alignOff"/>
                          <dgm:constr type="bendDist" for="des" ptType="parTrans" refType="sp" fact="0.5"/>
                        </dgm:constrLst>
                      </dgm:if>
                      <dgm:else name="Name135">
                        <dgm:alg type="hierRoot">
                          <dgm:param type="hierAlign" val="rCtrCh"/>
                        </dgm:alg>
                        <dgm:constrLst>
                          <dgm:constr type="alignOff"/>
                          <dgm:constr type="bendDist" for="des" ptType="parTrans" refType="sp" fact="0.5"/>
                        </dgm:constrLst>
                      </dgm:else>
                    </dgm:choose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ruleLst/>
                <dgm:layoutNode name="rootComposite3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136">
                    <dgm:if name="Name137" func="var" arg="hierBranch" op="equ" val="init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38" func="var" arg="hierBranch" op="equ" val="l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39" func="var" arg="hierBranch" op="equ" val="r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else name="Name140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else>
                  </dgm:choose>
                  <dgm:ruleLst/>
                  <dgm:layoutNode name="rootText3">
                    <dgm:varLst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3" moveWith="rootText1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6">
                  <dgm:choose name="Name141">
                    <dgm:if name="Name142" func="var" arg="hierBranch" op="equ" val="l">
                      <dgm:choose name="Name143">
                        <dgm:if name="Name144" func="var" arg="dir" op="equ" val="norm">
                          <dgm:alg type="hierChild">
                            <dgm:param type="chAlign" val="t"/>
                            <dgm:param type="linDir" val="fromL"/>
                          </dgm:alg>
                        </dgm:if>
                        <dgm:else name="Name145">
                          <dgm:alg type="hierChild">
                            <dgm:param type="chAlign" val="t"/>
                            <dgm:param type="linDir" val="fromR"/>
                          </dgm:alg>
                        </dgm:else>
                      </dgm:choose>
                    </dgm:if>
                    <dgm:if name="Name146" func="var" arg="hierBranch" op="equ" val="r">
                      <dgm:choose name="Name147">
                        <dgm:if name="Name148" func="var" arg="dir" op="equ" val="norm">
                          <dgm:alg type="hierChild">
                            <dgm:param type="chAlign" val="b"/>
                            <dgm:param type="linDir" val="fromL"/>
                          </dgm:alg>
                        </dgm:if>
                        <dgm:else name="Name149">
                          <dgm:alg type="hierChild">
                            <dgm:param type="chAlign" val="b"/>
                            <dgm:param type="linDir" val="fromR"/>
                          </dgm:alg>
                        </dgm:else>
                      </dgm:choose>
                    </dgm:if>
                    <dgm:if name="Name150" func="var" arg="hierBranch" op="equ" val="hang">
                      <dgm:choose name="Name151">
                        <dgm:if name="Name152" func="var" arg="dir" op="equ" val="norm">
                          <dgm:alg type="hierChild">
                            <dgm:param type="chAlign" val="l"/>
                            <dgm:param type="linDir" val="fromT"/>
                            <dgm:param type="secChAlign" val="t"/>
                            <dgm:param type="secLinDir" val="fromL"/>
                          </dgm:alg>
                        </dgm:if>
                        <dgm:else name="Name153">
                          <dgm:alg type="hierChild">
                            <dgm:param type="chAlign" val="r"/>
                            <dgm:param type="linDir" val="fromT"/>
                            <dgm:param type="secChAlign" val="t"/>
                            <dgm:param type="secLinDir" val="fromR"/>
                          </dgm:alg>
                        </dgm:else>
                      </dgm:choose>
                    </dgm:if>
                    <dgm:else name="Name154">
                      <dgm:choose name="Name155">
                        <dgm:if name="Name156" func="var" arg="dir" op="equ" val="norm">
                          <dgm:alg type="hierChild">
                            <dgm:param type="linDir" val="fromT"/>
                            <dgm:param type="chAlign" val="l"/>
                          </dgm:alg>
                        </dgm:if>
                        <dgm:else name="Name157">
                          <dgm:alg type="hierChild">
                            <dgm:param type="linDir" val="fromT"/>
                            <dgm:param type="chAlign" val="r"/>
                          </dgm:alg>
                        </dgm:else>
                      </dgm:choose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58" ref="rep2a"/>
                </dgm:layoutNode>
                <dgm:layoutNode name="hierChild7">
                  <dgm:choose name="Name159">
                    <dgm:if name="Name160" func="var" arg="dir" op="equ" val="norm">
                      <dgm:alg type="hierChild">
                        <dgm:param type="chAlign" val="l"/>
                        <dgm:param type="linDir" val="fromT"/>
                        <dgm:param type="secChAlign" val="t"/>
                        <dgm:param type="secLinDir" val="fromL"/>
                      </dgm:alg>
                    </dgm:if>
                    <dgm:else name="Name161">
                      <dgm:alg type="hierChild">
                        <dgm:param type="chAlign" val="r"/>
                        <dgm:param type="linDir" val="fromT"/>
                        <dgm:param type="secChAlign" val="t"/>
                        <dgm:param type="secLinDir" val="fromR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62" ref="rep2b"/>
                </dgm:layoutNode>
              </dgm:layoutNode>
            </dgm:forEach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3">
  <dgm:title val=""/>
  <dgm:desc val=""/>
  <dgm:catLst>
    <dgm:cat type="simple" pri="103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lnNode1">
    <dgm:scene3d>
      <a:camera prst="orthographicFront"/>
      <a:lightRig rig="flat" dir="t"/>
    </dgm:scene3d>
    <dgm:sp3d prstMaterial="dkEdge">
      <a:bevelT w="8200" h="38100"/>
    </dgm:sp3d>
    <dgm:txPr/>
    <dgm:style>
      <a:lnRef idx="1">
        <a:scrgbClr r="0" g="0" b="0"/>
      </a:lnRef>
      <a:fillRef idx="2">
        <a:scrgbClr r="0" g="0" b="0"/>
      </a:fillRef>
      <a:effectRef idx="0">
        <a:scrgbClr r="0" g="0" b="0"/>
      </a:effectRef>
      <a:fontRef idx="minor">
        <a:schemeClr val="dk1"/>
      </a:fontRef>
    </dgm:style>
  </dgm:styleLbl>
  <dgm:styleLbl name="vennNode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2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3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4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2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3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4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prstMaterial="dkEdge">
      <a:bevelT w="8200" h="38100"/>
    </dgm:sp3d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omponente Importado'!A1"/><Relationship Id="rId13" Type="http://schemas.openxmlformats.org/officeDocument/2006/relationships/hyperlink" Target="#'Manufactureros Destino Final'!A1"/><Relationship Id="rId18" Type="http://schemas.openxmlformats.org/officeDocument/2006/relationships/hyperlink" Target="#'Sectores Base'!A1"/><Relationship Id="rId3" Type="http://schemas.openxmlformats.org/officeDocument/2006/relationships/diagramQuickStyle" Target="../diagrams/quickStyle1.xml"/><Relationship Id="rId21" Type="http://schemas.openxmlformats.org/officeDocument/2006/relationships/hyperlink" Target="#'Encadenamientos Totales'!A1"/><Relationship Id="rId7" Type="http://schemas.openxmlformats.org/officeDocument/2006/relationships/hyperlink" Target="#'Componente Nacional'!A1"/><Relationship Id="rId12" Type="http://schemas.openxmlformats.org/officeDocument/2006/relationships/hyperlink" Target="#'Manufactureros Destino Intermed'!A1"/><Relationship Id="rId17" Type="http://schemas.openxmlformats.org/officeDocument/2006/relationships/hyperlink" Target="#'Sectores Motor'!A1"/><Relationship Id="rId2" Type="http://schemas.openxmlformats.org/officeDocument/2006/relationships/diagramLayout" Target="../diagrams/layout1.xml"/><Relationship Id="rId16" Type="http://schemas.openxmlformats.org/officeDocument/2006/relationships/hyperlink" Target="#'Sectores Clave'!A1"/><Relationship Id="rId20" Type="http://schemas.openxmlformats.org/officeDocument/2006/relationships/hyperlink" Target="#'Encadenamientos Directos'!A1"/><Relationship Id="rId1" Type="http://schemas.openxmlformats.org/officeDocument/2006/relationships/diagramData" Target="../diagrams/data1.xml"/><Relationship Id="rId6" Type="http://schemas.openxmlformats.org/officeDocument/2006/relationships/image" Target="../media/image1.jpeg"/><Relationship Id="rId11" Type="http://schemas.openxmlformats.org/officeDocument/2006/relationships/hyperlink" Target="#'Matriz Inversa'!A1"/><Relationship Id="rId24" Type="http://schemas.openxmlformats.org/officeDocument/2006/relationships/hyperlink" Target="https://contenido.bce.fin.ec/documentos/PublicacionesNotas/Catalogo/CuentasNacionales/Anuales/Dolares/NotaTecnicaMIP.pdf" TargetMode="External"/><Relationship Id="rId5" Type="http://schemas.microsoft.com/office/2007/relationships/diagramDrawing" Target="../diagrams/drawing1.xml"/><Relationship Id="rId15" Type="http://schemas.openxmlformats.org/officeDocument/2006/relationships/hyperlink" Target="#'No Manufactureros Destino Final'!A1"/><Relationship Id="rId23" Type="http://schemas.openxmlformats.org/officeDocument/2006/relationships/hyperlink" Target="#'Datos Simulaci&#243;n Din&#225;mica'!A1"/><Relationship Id="rId10" Type="http://schemas.openxmlformats.org/officeDocument/2006/relationships/hyperlink" Target="#'Matriz Coeficientes Tecnicos'!A1"/><Relationship Id="rId19" Type="http://schemas.openxmlformats.org/officeDocument/2006/relationships/hyperlink" Target="#'Sectores Isla'!A1"/><Relationship Id="rId4" Type="http://schemas.openxmlformats.org/officeDocument/2006/relationships/diagramColors" Target="../diagrams/colors1.xml"/><Relationship Id="rId9" Type="http://schemas.openxmlformats.org/officeDocument/2006/relationships/hyperlink" Target="#'Matriz Simetrica'!A1"/><Relationship Id="rId14" Type="http://schemas.openxmlformats.org/officeDocument/2006/relationships/hyperlink" Target="#'No Manufactureros Destino Inter'!A1"/><Relationship Id="rId22" Type="http://schemas.openxmlformats.org/officeDocument/2006/relationships/hyperlink" Target="#'Componentes demanda final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hyperlink" Target="#INDICE!A1"/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hyperlink" Target="#INDICE!A1"/><Relationship Id="rId1" Type="http://schemas.openxmlformats.org/officeDocument/2006/relationships/hyperlink" Target="#'Datos Simulaci&#243;n Din&#225;mica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hyperlink" Target="#'Componentes demanda final'!A1"/><Relationship Id="rId1" Type="http://schemas.openxmlformats.org/officeDocument/2006/relationships/hyperlink" Target="#INDICE!A1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hyperlink" Target="#'Componentes demanda final'!A1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133350</xdr:rowOff>
    </xdr:from>
    <xdr:to>
      <xdr:col>11</xdr:col>
      <xdr:colOff>82550</xdr:colOff>
      <xdr:row>22</xdr:row>
      <xdr:rowOff>533400</xdr:rowOff>
    </xdr:to>
    <xdr:graphicFrame macro="">
      <xdr:nvGraphicFramePr>
        <xdr:cNvPr id="3" name="Diagrama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</xdr:col>
      <xdr:colOff>123822</xdr:colOff>
      <xdr:row>0</xdr:row>
      <xdr:rowOff>95249</xdr:rowOff>
    </xdr:from>
    <xdr:to>
      <xdr:col>3</xdr:col>
      <xdr:colOff>266699</xdr:colOff>
      <xdr:row>4</xdr:row>
      <xdr:rowOff>180974</xdr:rowOff>
    </xdr:to>
    <xdr:pic>
      <xdr:nvPicPr>
        <xdr:cNvPr id="6" name="7 Imagen" descr="SS.jp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209547" y="95249"/>
          <a:ext cx="1666877" cy="885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10</xdr:col>
      <xdr:colOff>744855</xdr:colOff>
      <xdr:row>2</xdr:row>
      <xdr:rowOff>114300</xdr:rowOff>
    </xdr:from>
    <xdr:to>
      <xdr:col>11</xdr:col>
      <xdr:colOff>28574</xdr:colOff>
      <xdr:row>2</xdr:row>
      <xdr:rowOff>160019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631430" y="51435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754380</xdr:colOff>
      <xdr:row>4</xdr:row>
      <xdr:rowOff>180975</xdr:rowOff>
    </xdr:from>
    <xdr:to>
      <xdr:col>11</xdr:col>
      <xdr:colOff>38099</xdr:colOff>
      <xdr:row>5</xdr:row>
      <xdr:rowOff>26669</xdr:rowOff>
    </xdr:to>
    <xdr:sp macro="" textlink="">
      <xdr:nvSpPr>
        <xdr:cNvPr id="22" name="Elips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640955" y="981075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744855</xdr:colOff>
      <xdr:row>7</xdr:row>
      <xdr:rowOff>66675</xdr:rowOff>
    </xdr:from>
    <xdr:to>
      <xdr:col>11</xdr:col>
      <xdr:colOff>28574</xdr:colOff>
      <xdr:row>7</xdr:row>
      <xdr:rowOff>112394</xdr:rowOff>
    </xdr:to>
    <xdr:sp macro="" textlink="">
      <xdr:nvSpPr>
        <xdr:cNvPr id="23" name="Elips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7631430" y="146685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744855</xdr:colOff>
      <xdr:row>9</xdr:row>
      <xdr:rowOff>0</xdr:rowOff>
    </xdr:from>
    <xdr:to>
      <xdr:col>11</xdr:col>
      <xdr:colOff>28574</xdr:colOff>
      <xdr:row>9</xdr:row>
      <xdr:rowOff>45719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631430" y="179070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744855</xdr:colOff>
      <xdr:row>10</xdr:row>
      <xdr:rowOff>152400</xdr:rowOff>
    </xdr:from>
    <xdr:to>
      <xdr:col>11</xdr:col>
      <xdr:colOff>28574</xdr:colOff>
      <xdr:row>10</xdr:row>
      <xdr:rowOff>198119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7631430" y="2143125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754380</xdr:colOff>
      <xdr:row>11</xdr:row>
      <xdr:rowOff>219075</xdr:rowOff>
    </xdr:from>
    <xdr:to>
      <xdr:col>11</xdr:col>
      <xdr:colOff>38099</xdr:colOff>
      <xdr:row>11</xdr:row>
      <xdr:rowOff>264794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7640955" y="259080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752475</xdr:colOff>
      <xdr:row>12</xdr:row>
      <xdr:rowOff>0</xdr:rowOff>
    </xdr:from>
    <xdr:to>
      <xdr:col>11</xdr:col>
      <xdr:colOff>36194</xdr:colOff>
      <xdr:row>12</xdr:row>
      <xdr:rowOff>45719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7639050" y="291465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752475</xdr:colOff>
      <xdr:row>12</xdr:row>
      <xdr:rowOff>371475</xdr:rowOff>
    </xdr:from>
    <xdr:to>
      <xdr:col>11</xdr:col>
      <xdr:colOff>36194</xdr:colOff>
      <xdr:row>13</xdr:row>
      <xdr:rowOff>36194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7639050" y="3286125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752475</xdr:colOff>
      <xdr:row>14</xdr:row>
      <xdr:rowOff>142875</xdr:rowOff>
    </xdr:from>
    <xdr:to>
      <xdr:col>11</xdr:col>
      <xdr:colOff>36194</xdr:colOff>
      <xdr:row>14</xdr:row>
      <xdr:rowOff>188594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639050" y="363855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11</xdr:col>
      <xdr:colOff>0</xdr:colOff>
      <xdr:row>16</xdr:row>
      <xdr:rowOff>0</xdr:rowOff>
    </xdr:from>
    <xdr:to>
      <xdr:col>11</xdr:col>
      <xdr:colOff>45719</xdr:colOff>
      <xdr:row>16</xdr:row>
      <xdr:rowOff>45719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7648575" y="398145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752475</xdr:colOff>
      <xdr:row>17</xdr:row>
      <xdr:rowOff>9525</xdr:rowOff>
    </xdr:from>
    <xdr:to>
      <xdr:col>11</xdr:col>
      <xdr:colOff>36194</xdr:colOff>
      <xdr:row>17</xdr:row>
      <xdr:rowOff>55244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7639050" y="4314825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11</xdr:col>
      <xdr:colOff>9525</xdr:colOff>
      <xdr:row>17</xdr:row>
      <xdr:rowOff>314325</xdr:rowOff>
    </xdr:from>
    <xdr:to>
      <xdr:col>11</xdr:col>
      <xdr:colOff>55244</xdr:colOff>
      <xdr:row>18</xdr:row>
      <xdr:rowOff>26669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7658100" y="4619625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11</xdr:col>
      <xdr:colOff>0</xdr:colOff>
      <xdr:row>19</xdr:row>
      <xdr:rowOff>114300</xdr:rowOff>
    </xdr:from>
    <xdr:to>
      <xdr:col>11</xdr:col>
      <xdr:colOff>45719</xdr:colOff>
      <xdr:row>19</xdr:row>
      <xdr:rowOff>160019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7648575" y="4943475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219075</xdr:colOff>
      <xdr:row>19</xdr:row>
      <xdr:rowOff>276225</xdr:rowOff>
    </xdr:from>
    <xdr:to>
      <xdr:col>7</xdr:col>
      <xdr:colOff>264794</xdr:colOff>
      <xdr:row>19</xdr:row>
      <xdr:rowOff>321944</xdr:rowOff>
    </xdr:to>
    <xdr:sp macro="" textlink="">
      <xdr:nvSpPr>
        <xdr:cNvPr id="36" name="Elips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4819650" y="510540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209550</xdr:colOff>
      <xdr:row>20</xdr:row>
      <xdr:rowOff>209550</xdr:rowOff>
    </xdr:from>
    <xdr:to>
      <xdr:col>7</xdr:col>
      <xdr:colOff>255269</xdr:colOff>
      <xdr:row>20</xdr:row>
      <xdr:rowOff>255269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4810125" y="548640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133350</xdr:colOff>
      <xdr:row>10</xdr:row>
      <xdr:rowOff>238125</xdr:rowOff>
    </xdr:from>
    <xdr:to>
      <xdr:col>7</xdr:col>
      <xdr:colOff>179069</xdr:colOff>
      <xdr:row>10</xdr:row>
      <xdr:rowOff>283844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4733925" y="222885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133350</xdr:colOff>
      <xdr:row>11</xdr:row>
      <xdr:rowOff>247650</xdr:rowOff>
    </xdr:from>
    <xdr:to>
      <xdr:col>7</xdr:col>
      <xdr:colOff>179069</xdr:colOff>
      <xdr:row>11</xdr:row>
      <xdr:rowOff>293369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4733925" y="2619375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409574</xdr:colOff>
      <xdr:row>1</xdr:row>
      <xdr:rowOff>47625</xdr:rowOff>
    </xdr:from>
    <xdr:to>
      <xdr:col>11</xdr:col>
      <xdr:colOff>47625</xdr:colOff>
      <xdr:row>2</xdr:row>
      <xdr:rowOff>171450</xdr:rowOff>
    </xdr:to>
    <xdr:sp macro="" textlink="">
      <xdr:nvSpPr>
        <xdr:cNvPr id="21" name="Rectángulo redondeado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5010149" y="247650"/>
          <a:ext cx="2686051" cy="3238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428625</xdr:colOff>
      <xdr:row>3</xdr:row>
      <xdr:rowOff>95251</xdr:rowOff>
    </xdr:from>
    <xdr:to>
      <xdr:col>11</xdr:col>
      <xdr:colOff>76200</xdr:colOff>
      <xdr:row>5</xdr:row>
      <xdr:rowOff>38101</xdr:rowOff>
    </xdr:to>
    <xdr:sp macro="" textlink="">
      <xdr:nvSpPr>
        <xdr:cNvPr id="42" name="Rectángulo redondeado 4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5029200" y="695326"/>
          <a:ext cx="2695575" cy="34290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409575</xdr:colOff>
      <xdr:row>6</xdr:row>
      <xdr:rowOff>19051</xdr:rowOff>
    </xdr:from>
    <xdr:to>
      <xdr:col>11</xdr:col>
      <xdr:colOff>47625</xdr:colOff>
      <xdr:row>7</xdr:row>
      <xdr:rowOff>66676</xdr:rowOff>
    </xdr:to>
    <xdr:sp macro="" textlink="">
      <xdr:nvSpPr>
        <xdr:cNvPr id="43" name="Rectángulo redondeado 4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5010150" y="1219201"/>
          <a:ext cx="2686050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381000</xdr:colOff>
      <xdr:row>7</xdr:row>
      <xdr:rowOff>161926</xdr:rowOff>
    </xdr:from>
    <xdr:to>
      <xdr:col>11</xdr:col>
      <xdr:colOff>38099</xdr:colOff>
      <xdr:row>9</xdr:row>
      <xdr:rowOff>19051</xdr:rowOff>
    </xdr:to>
    <xdr:sp macro="" textlink="">
      <xdr:nvSpPr>
        <xdr:cNvPr id="44" name="Rectángulo redondeado 4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4981575" y="1562101"/>
          <a:ext cx="2705099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381000</xdr:colOff>
      <xdr:row>9</xdr:row>
      <xdr:rowOff>133351</xdr:rowOff>
    </xdr:from>
    <xdr:to>
      <xdr:col>11</xdr:col>
      <xdr:colOff>57150</xdr:colOff>
      <xdr:row>10</xdr:row>
      <xdr:rowOff>180976</xdr:rowOff>
    </xdr:to>
    <xdr:sp macro="" textlink="">
      <xdr:nvSpPr>
        <xdr:cNvPr id="46" name="Rectángulo redondeado 4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4981575" y="1924051"/>
          <a:ext cx="2724150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361950</xdr:colOff>
      <xdr:row>11</xdr:row>
      <xdr:rowOff>38101</xdr:rowOff>
    </xdr:from>
    <xdr:to>
      <xdr:col>11</xdr:col>
      <xdr:colOff>57150</xdr:colOff>
      <xdr:row>11</xdr:row>
      <xdr:rowOff>285751</xdr:rowOff>
    </xdr:to>
    <xdr:sp macro="" textlink="">
      <xdr:nvSpPr>
        <xdr:cNvPr id="48" name="Rectángulo redondeado 4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4962525" y="2409826"/>
          <a:ext cx="2743200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419100</xdr:colOff>
      <xdr:row>11</xdr:row>
      <xdr:rowOff>371476</xdr:rowOff>
    </xdr:from>
    <xdr:to>
      <xdr:col>11</xdr:col>
      <xdr:colOff>66675</xdr:colOff>
      <xdr:row>12</xdr:row>
      <xdr:rowOff>76201</xdr:rowOff>
    </xdr:to>
    <xdr:sp macro="" textlink="">
      <xdr:nvSpPr>
        <xdr:cNvPr id="49" name="Rectángulo redondeado 4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5019675" y="2743201"/>
          <a:ext cx="2695575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409575</xdr:colOff>
      <xdr:row>12</xdr:row>
      <xdr:rowOff>180976</xdr:rowOff>
    </xdr:from>
    <xdr:to>
      <xdr:col>11</xdr:col>
      <xdr:colOff>95250</xdr:colOff>
      <xdr:row>13</xdr:row>
      <xdr:rowOff>38101</xdr:rowOff>
    </xdr:to>
    <xdr:sp macro="" textlink="">
      <xdr:nvSpPr>
        <xdr:cNvPr id="50" name="Rectángulo redondeado 4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5010150" y="3095626"/>
          <a:ext cx="2733675" cy="238125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419100</xdr:colOff>
      <xdr:row>13</xdr:row>
      <xdr:rowOff>123825</xdr:rowOff>
    </xdr:from>
    <xdr:to>
      <xdr:col>11</xdr:col>
      <xdr:colOff>47625</xdr:colOff>
      <xdr:row>15</xdr:row>
      <xdr:rowOff>28574</xdr:rowOff>
    </xdr:to>
    <xdr:sp macro="" textlink="">
      <xdr:nvSpPr>
        <xdr:cNvPr id="51" name="Rectángulo redondeado 5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5019675" y="3419475"/>
          <a:ext cx="2676525" cy="304799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428625</xdr:colOff>
      <xdr:row>15</xdr:row>
      <xdr:rowOff>114300</xdr:rowOff>
    </xdr:from>
    <xdr:to>
      <xdr:col>11</xdr:col>
      <xdr:colOff>57150</xdr:colOff>
      <xdr:row>16</xdr:row>
      <xdr:rowOff>76200</xdr:rowOff>
    </xdr:to>
    <xdr:sp macro="" textlink="">
      <xdr:nvSpPr>
        <xdr:cNvPr id="52" name="Rectángulo redondeado 5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5029200" y="3810000"/>
          <a:ext cx="2676525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428625</xdr:colOff>
      <xdr:row>16</xdr:row>
      <xdr:rowOff>142875</xdr:rowOff>
    </xdr:from>
    <xdr:to>
      <xdr:col>11</xdr:col>
      <xdr:colOff>66675</xdr:colOff>
      <xdr:row>17</xdr:row>
      <xdr:rowOff>66675</xdr:rowOff>
    </xdr:to>
    <xdr:sp macro="" textlink="">
      <xdr:nvSpPr>
        <xdr:cNvPr id="53" name="Rectángulo redondeado 5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5029200" y="4124325"/>
          <a:ext cx="2686050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409575</xdr:colOff>
      <xdr:row>17</xdr:row>
      <xdr:rowOff>133350</xdr:rowOff>
    </xdr:from>
    <xdr:to>
      <xdr:col>11</xdr:col>
      <xdr:colOff>66675</xdr:colOff>
      <xdr:row>18</xdr:row>
      <xdr:rowOff>47625</xdr:rowOff>
    </xdr:to>
    <xdr:sp macro="" textlink="">
      <xdr:nvSpPr>
        <xdr:cNvPr id="54" name="Rectángulo redondeado 53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5010150" y="4438650"/>
          <a:ext cx="2705100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390525</xdr:colOff>
      <xdr:row>18</xdr:row>
      <xdr:rowOff>123825</xdr:rowOff>
    </xdr:from>
    <xdr:to>
      <xdr:col>11</xdr:col>
      <xdr:colOff>66675</xdr:colOff>
      <xdr:row>19</xdr:row>
      <xdr:rowOff>180975</xdr:rowOff>
    </xdr:to>
    <xdr:sp macro="" textlink="">
      <xdr:nvSpPr>
        <xdr:cNvPr id="55" name="Rectángulo redondeado 5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4991100" y="4762500"/>
          <a:ext cx="2724150" cy="247650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5</xdr:col>
      <xdr:colOff>438151</xdr:colOff>
      <xdr:row>9</xdr:row>
      <xdr:rowOff>161925</xdr:rowOff>
    </xdr:from>
    <xdr:to>
      <xdr:col>7</xdr:col>
      <xdr:colOff>190501</xdr:colOff>
      <xdr:row>10</xdr:row>
      <xdr:rowOff>276226</xdr:rowOff>
    </xdr:to>
    <xdr:sp macro="" textlink="">
      <xdr:nvSpPr>
        <xdr:cNvPr id="56" name="Rectángulo redondeado 55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3514726" y="1952625"/>
          <a:ext cx="1276350" cy="314326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5</xdr:col>
      <xdr:colOff>457201</xdr:colOff>
      <xdr:row>10</xdr:row>
      <xdr:rowOff>352425</xdr:rowOff>
    </xdr:from>
    <xdr:to>
      <xdr:col>7</xdr:col>
      <xdr:colOff>209551</xdr:colOff>
      <xdr:row>11</xdr:row>
      <xdr:rowOff>285751</xdr:rowOff>
    </xdr:to>
    <xdr:sp macro="" textlink="">
      <xdr:nvSpPr>
        <xdr:cNvPr id="57" name="Rectángulo redondeado 56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3533776" y="2343150"/>
          <a:ext cx="1276350" cy="314326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5</xdr:col>
      <xdr:colOff>523876</xdr:colOff>
      <xdr:row>19</xdr:row>
      <xdr:rowOff>19050</xdr:rowOff>
    </xdr:from>
    <xdr:to>
      <xdr:col>7</xdr:col>
      <xdr:colOff>276226</xdr:colOff>
      <xdr:row>19</xdr:row>
      <xdr:rowOff>333376</xdr:rowOff>
    </xdr:to>
    <xdr:sp macro="" textlink="">
      <xdr:nvSpPr>
        <xdr:cNvPr id="58" name="Rectángulo redondeado 57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3600451" y="4848225"/>
          <a:ext cx="1276350" cy="314326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5</xdr:col>
      <xdr:colOff>533401</xdr:colOff>
      <xdr:row>19</xdr:row>
      <xdr:rowOff>419100</xdr:rowOff>
    </xdr:from>
    <xdr:to>
      <xdr:col>7</xdr:col>
      <xdr:colOff>285751</xdr:colOff>
      <xdr:row>20</xdr:row>
      <xdr:rowOff>285751</xdr:rowOff>
    </xdr:to>
    <xdr:sp macro="" textlink="">
      <xdr:nvSpPr>
        <xdr:cNvPr id="59" name="Rectángulo redondeado 5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3609976" y="5248275"/>
          <a:ext cx="1276350" cy="314326"/>
        </a:xfrm>
        <a:prstGeom prst="round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7</xdr:col>
      <xdr:colOff>419100</xdr:colOff>
      <xdr:row>19</xdr:row>
      <xdr:rowOff>438150</xdr:rowOff>
    </xdr:from>
    <xdr:to>
      <xdr:col>11</xdr:col>
      <xdr:colOff>76200</xdr:colOff>
      <xdr:row>20</xdr:row>
      <xdr:rowOff>295275</xdr:rowOff>
    </xdr:to>
    <xdr:sp macro="" textlink="">
      <xdr:nvSpPr>
        <xdr:cNvPr id="60" name="Rectángulo redondeado 1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5019675" y="5267325"/>
          <a:ext cx="2705100" cy="304800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1100" b="1">
              <a:solidFill>
                <a:schemeClr val="bg1"/>
              </a:solidFill>
            </a:rPr>
            <a:t>Manual MIPs </a:t>
          </a:r>
        </a:p>
      </xdr:txBody>
    </xdr:sp>
    <xdr:clientData/>
  </xdr:twoCellAnchor>
  <xdr:twoCellAnchor>
    <xdr:from>
      <xdr:col>7</xdr:col>
      <xdr:colOff>400050</xdr:colOff>
      <xdr:row>22</xdr:row>
      <xdr:rowOff>38100</xdr:rowOff>
    </xdr:from>
    <xdr:to>
      <xdr:col>11</xdr:col>
      <xdr:colOff>57150</xdr:colOff>
      <xdr:row>31</xdr:row>
      <xdr:rowOff>38100</xdr:rowOff>
    </xdr:to>
    <xdr:sp macro="" textlink="">
      <xdr:nvSpPr>
        <xdr:cNvPr id="41" name="40 CuadroTexto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5000625" y="5953125"/>
          <a:ext cx="2705100" cy="7048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/>
            <a:t>Banco Central del Ecuador</a:t>
          </a:r>
        </a:p>
        <a:p>
          <a:r>
            <a:rPr lang="es-ES" sz="900" b="1"/>
            <a:t>Copyright</a:t>
          </a:r>
          <a:r>
            <a:rPr lang="es-ES" sz="900" b="1" baseline="0"/>
            <a:t> © 2017 - BCE</a:t>
          </a:r>
        </a:p>
        <a:p>
          <a:r>
            <a:rPr lang="es-ES" sz="900" b="1" baseline="0">
              <a:solidFill>
                <a:schemeClr val="tx2">
                  <a:lumMod val="40000"/>
                  <a:lumOff val="60000"/>
                </a:schemeClr>
              </a:solidFill>
            </a:rPr>
            <a:t>Gestión Analítica e Inteligencia de Datos</a:t>
          </a:r>
        </a:p>
        <a:p>
          <a:r>
            <a:rPr lang="es-ES" sz="800" b="1" baseline="0">
              <a:solidFill>
                <a:schemeClr val="accent4">
                  <a:lumMod val="75000"/>
                </a:schemeClr>
              </a:solidFill>
            </a:rPr>
            <a:t>Todos los derechos reservados</a:t>
          </a:r>
          <a:endParaRPr lang="es-ES" sz="800" b="1">
            <a:solidFill>
              <a:schemeClr val="accent4">
                <a:lumMod val="7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933450</xdr:colOff>
      <xdr:row>9</xdr:row>
      <xdr:rowOff>752475</xdr:rowOff>
    </xdr:from>
    <xdr:to>
      <xdr:col>3</xdr:col>
      <xdr:colOff>2428875</xdr:colOff>
      <xdr:row>9</xdr:row>
      <xdr:rowOff>752475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533650" y="2524125"/>
          <a:ext cx="1495425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3</xdr:col>
      <xdr:colOff>3733800</xdr:colOff>
      <xdr:row>9</xdr:row>
      <xdr:rowOff>104775</xdr:rowOff>
    </xdr:from>
    <xdr:to>
      <xdr:col>3</xdr:col>
      <xdr:colOff>5229225</xdr:colOff>
      <xdr:row>9</xdr:row>
      <xdr:rowOff>257175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334000" y="1876425"/>
          <a:ext cx="1495425" cy="1524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3</xdr:col>
      <xdr:colOff>9525</xdr:colOff>
      <xdr:row>7</xdr:row>
      <xdr:rowOff>0</xdr:rowOff>
    </xdr:from>
    <xdr:to>
      <xdr:col>4</xdr:col>
      <xdr:colOff>19050</xdr:colOff>
      <xdr:row>10</xdr:row>
      <xdr:rowOff>0</xdr:rowOff>
    </xdr:to>
    <xdr:cxnSp macro="">
      <xdr:nvCxnSpPr>
        <xdr:cNvPr id="4" name="3 Conector rect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1609725" y="1390650"/>
          <a:ext cx="6153150" cy="17240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4200525</xdr:colOff>
      <xdr:row>0</xdr:row>
      <xdr:rowOff>180975</xdr:rowOff>
    </xdr:from>
    <xdr:to>
      <xdr:col>3</xdr:col>
      <xdr:colOff>6124575</xdr:colOff>
      <xdr:row>4</xdr:row>
      <xdr:rowOff>25853</xdr:rowOff>
    </xdr:to>
    <xdr:pic>
      <xdr:nvPicPr>
        <xdr:cNvPr id="451708" name="7 Imagen" descr="SS.jpg">
          <a:extLst>
            <a:ext uri="{FF2B5EF4-FFF2-40B4-BE49-F238E27FC236}">
              <a16:creationId xmlns:a16="http://schemas.microsoft.com/office/drawing/2014/main" id="{00000000-0008-0000-0100-00007CE40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00725" y="180975"/>
          <a:ext cx="1924050" cy="771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11907</xdr:colOff>
      <xdr:row>5</xdr:row>
      <xdr:rowOff>47625</xdr:rowOff>
    </xdr:from>
    <xdr:to>
      <xdr:col>3</xdr:col>
      <xdr:colOff>630352</xdr:colOff>
      <xdr:row>6</xdr:row>
      <xdr:rowOff>139797</xdr:rowOff>
    </xdr:to>
    <xdr:sp macro="[0]!BuscaCPCNsiguiente_P" textlink="">
      <xdr:nvSpPr>
        <xdr:cNvPr id="6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297657" y="1047750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3733800</xdr:colOff>
      <xdr:row>9</xdr:row>
      <xdr:rowOff>171450</xdr:rowOff>
    </xdr:from>
    <xdr:to>
      <xdr:col>3</xdr:col>
      <xdr:colOff>5229225</xdr:colOff>
      <xdr:row>9</xdr:row>
      <xdr:rowOff>428625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334000" y="1943100"/>
          <a:ext cx="1495425" cy="2571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3</xdr:col>
      <xdr:colOff>9525</xdr:colOff>
      <xdr:row>7</xdr:row>
      <xdr:rowOff>0</xdr:rowOff>
    </xdr:from>
    <xdr:to>
      <xdr:col>4</xdr:col>
      <xdr:colOff>19050</xdr:colOff>
      <xdr:row>10</xdr:row>
      <xdr:rowOff>0</xdr:rowOff>
    </xdr:to>
    <xdr:cxnSp macro="">
      <xdr:nvCxnSpPr>
        <xdr:cNvPr id="3" name="2 Conector rect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>
          <a:off x="1609725" y="1390650"/>
          <a:ext cx="6153150" cy="17240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4200525</xdr:colOff>
      <xdr:row>0</xdr:row>
      <xdr:rowOff>180975</xdr:rowOff>
    </xdr:from>
    <xdr:to>
      <xdr:col>3</xdr:col>
      <xdr:colOff>6124575</xdr:colOff>
      <xdr:row>4</xdr:row>
      <xdr:rowOff>25853</xdr:rowOff>
    </xdr:to>
    <xdr:pic>
      <xdr:nvPicPr>
        <xdr:cNvPr id="452731" name="7 Imagen" descr="SS.jpg">
          <a:extLst>
            <a:ext uri="{FF2B5EF4-FFF2-40B4-BE49-F238E27FC236}">
              <a16:creationId xmlns:a16="http://schemas.microsoft.com/office/drawing/2014/main" id="{00000000-0008-0000-0200-00007BE80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00725" y="180975"/>
          <a:ext cx="1924050" cy="771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</xdr:col>
      <xdr:colOff>781050</xdr:colOff>
      <xdr:row>9</xdr:row>
      <xdr:rowOff>438150</xdr:rowOff>
    </xdr:from>
    <xdr:to>
      <xdr:col>3</xdr:col>
      <xdr:colOff>2276475</xdr:colOff>
      <xdr:row>9</xdr:row>
      <xdr:rowOff>695325</xdr:rowOff>
    </xdr:to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2381250" y="2209800"/>
          <a:ext cx="1495425" cy="2571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1</xdr:col>
      <xdr:colOff>11907</xdr:colOff>
      <xdr:row>5</xdr:row>
      <xdr:rowOff>23813</xdr:rowOff>
    </xdr:from>
    <xdr:to>
      <xdr:col>3</xdr:col>
      <xdr:colOff>630352</xdr:colOff>
      <xdr:row>6</xdr:row>
      <xdr:rowOff>115985</xdr:rowOff>
    </xdr:to>
    <xdr:sp macro="[0]!BuscaCPCNsiguiente_P" textlink="">
      <xdr:nvSpPr>
        <xdr:cNvPr id="6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97657" y="1023938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997743</xdr:colOff>
      <xdr:row>8</xdr:row>
      <xdr:rowOff>409575</xdr:rowOff>
    </xdr:from>
    <xdr:to>
      <xdr:col>3</xdr:col>
      <xdr:colOff>2493168</xdr:colOff>
      <xdr:row>8</xdr:row>
      <xdr:rowOff>666750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606410" y="2134658"/>
          <a:ext cx="1495425" cy="2571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3</xdr:col>
      <xdr:colOff>3633788</xdr:colOff>
      <xdr:row>7</xdr:row>
      <xdr:rowOff>166687</xdr:rowOff>
    </xdr:from>
    <xdr:to>
      <xdr:col>3</xdr:col>
      <xdr:colOff>5129213</xdr:colOff>
      <xdr:row>8</xdr:row>
      <xdr:rowOff>233362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5242455" y="1701270"/>
          <a:ext cx="1495425" cy="2571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3</xdr:col>
      <xdr:colOff>14816</xdr:colOff>
      <xdr:row>6</xdr:row>
      <xdr:rowOff>13758</xdr:rowOff>
    </xdr:from>
    <xdr:to>
      <xdr:col>4</xdr:col>
      <xdr:colOff>0</xdr:colOff>
      <xdr:row>8</xdr:row>
      <xdr:rowOff>1291167</xdr:rowOff>
    </xdr:to>
    <xdr:cxnSp macro="">
      <xdr:nvCxnSpPr>
        <xdr:cNvPr id="5" name="4 Conector rect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1623483" y="1209675"/>
          <a:ext cx="6134100" cy="18065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4791074</xdr:colOff>
      <xdr:row>2</xdr:row>
      <xdr:rowOff>21771</xdr:rowOff>
    </xdr:from>
    <xdr:to>
      <xdr:col>4</xdr:col>
      <xdr:colOff>374195</xdr:colOff>
      <xdr:row>5</xdr:row>
      <xdr:rowOff>193221</xdr:rowOff>
    </xdr:to>
    <xdr:pic>
      <xdr:nvPicPr>
        <xdr:cNvPr id="1412" name="7 Imagen" descr="SS.jpg">
          <a:extLst>
            <a:ext uri="{FF2B5EF4-FFF2-40B4-BE49-F238E27FC236}">
              <a16:creationId xmlns:a16="http://schemas.microsoft.com/office/drawing/2014/main" id="{00000000-0008-0000-03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19824" y="484414"/>
          <a:ext cx="1924050" cy="78377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11906</xdr:colOff>
      <xdr:row>4</xdr:row>
      <xdr:rowOff>23813</xdr:rowOff>
    </xdr:from>
    <xdr:to>
      <xdr:col>3</xdr:col>
      <xdr:colOff>630351</xdr:colOff>
      <xdr:row>5</xdr:row>
      <xdr:rowOff>115985</xdr:rowOff>
    </xdr:to>
    <xdr:sp macro="[0]!BuscaCPCNsiguiente_P" textlink="">
      <xdr:nvSpPr>
        <xdr:cNvPr id="6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97656" y="821532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5</xdr:row>
      <xdr:rowOff>19050</xdr:rowOff>
    </xdr:from>
    <xdr:to>
      <xdr:col>4</xdr:col>
      <xdr:colOff>9525</xdr:colOff>
      <xdr:row>7</xdr:row>
      <xdr:rowOff>1295400</xdr:rowOff>
    </xdr:to>
    <xdr:cxnSp macro="">
      <xdr:nvCxnSpPr>
        <xdr:cNvPr id="3" name="2 Conector recto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1866900" y="1076325"/>
          <a:ext cx="4705350" cy="167640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571500</xdr:colOff>
      <xdr:row>7</xdr:row>
      <xdr:rowOff>714375</xdr:rowOff>
    </xdr:from>
    <xdr:to>
      <xdr:col>3</xdr:col>
      <xdr:colOff>2066925</xdr:colOff>
      <xdr:row>7</xdr:row>
      <xdr:rowOff>971550</xdr:rowOff>
    </xdr:to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2171700" y="2171700"/>
          <a:ext cx="1495425" cy="2571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3</xdr:col>
      <xdr:colOff>2762250</xdr:colOff>
      <xdr:row>7</xdr:row>
      <xdr:rowOff>47625</xdr:rowOff>
    </xdr:from>
    <xdr:to>
      <xdr:col>3</xdr:col>
      <xdr:colOff>4257675</xdr:colOff>
      <xdr:row>7</xdr:row>
      <xdr:rowOff>304800</xdr:rowOff>
    </xdr:to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4362450" y="1504950"/>
          <a:ext cx="1495425" cy="2571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 editAs="oneCell">
    <xdr:from>
      <xdr:col>3</xdr:col>
      <xdr:colOff>4943475</xdr:colOff>
      <xdr:row>0</xdr:row>
      <xdr:rowOff>141514</xdr:rowOff>
    </xdr:from>
    <xdr:to>
      <xdr:col>5</xdr:col>
      <xdr:colOff>118382</xdr:colOff>
      <xdr:row>3</xdr:row>
      <xdr:rowOff>172810</xdr:rowOff>
    </xdr:to>
    <xdr:pic>
      <xdr:nvPicPr>
        <xdr:cNvPr id="2406" name="7 Imagen" descr="SS.jpg">
          <a:extLst>
            <a:ext uri="{FF2B5EF4-FFF2-40B4-BE49-F238E27FC236}">
              <a16:creationId xmlns:a16="http://schemas.microsoft.com/office/drawing/2014/main" id="{00000000-0008-0000-04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358618" y="141514"/>
          <a:ext cx="1924050" cy="7796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3</xdr:row>
      <xdr:rowOff>23813</xdr:rowOff>
    </xdr:from>
    <xdr:to>
      <xdr:col>3</xdr:col>
      <xdr:colOff>618445</xdr:colOff>
      <xdr:row>4</xdr:row>
      <xdr:rowOff>115985</xdr:rowOff>
    </xdr:to>
    <xdr:sp macro="[0]!BuscaCPCNsiguiente_P" textlink="">
      <xdr:nvSpPr>
        <xdr:cNvPr id="6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85750" y="690563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819150</xdr:colOff>
      <xdr:row>0</xdr:row>
      <xdr:rowOff>114300</xdr:rowOff>
    </xdr:from>
    <xdr:to>
      <xdr:col>6</xdr:col>
      <xdr:colOff>95250</xdr:colOff>
      <xdr:row>4</xdr:row>
      <xdr:rowOff>73819</xdr:rowOff>
    </xdr:to>
    <xdr:pic>
      <xdr:nvPicPr>
        <xdr:cNvPr id="6220" name="7 Imagen" descr="SS.jpg">
          <a:extLst>
            <a:ext uri="{FF2B5EF4-FFF2-40B4-BE49-F238E27FC236}">
              <a16:creationId xmlns:a16="http://schemas.microsoft.com/office/drawing/2014/main" id="{00000000-0008-0000-0500-00004C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067675" y="114300"/>
          <a:ext cx="1924050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9525</xdr:colOff>
      <xdr:row>3</xdr:row>
      <xdr:rowOff>38100</xdr:rowOff>
    </xdr:from>
    <xdr:to>
      <xdr:col>3</xdr:col>
      <xdr:colOff>623208</xdr:colOff>
      <xdr:row>4</xdr:row>
      <xdr:rowOff>132653</xdr:rowOff>
    </xdr:to>
    <xdr:sp macro="[0]!BuscaCPCNsiguiente_P" textlink="">
      <xdr:nvSpPr>
        <xdr:cNvPr id="3" name="Rectángulo redondead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771525" y="628650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647700</xdr:colOff>
      <xdr:row>1</xdr:row>
      <xdr:rowOff>47625</xdr:rowOff>
    </xdr:from>
    <xdr:to>
      <xdr:col>8</xdr:col>
      <xdr:colOff>366712</xdr:colOff>
      <xdr:row>5</xdr:row>
      <xdr:rowOff>19050</xdr:rowOff>
    </xdr:to>
    <xdr:pic>
      <xdr:nvPicPr>
        <xdr:cNvPr id="4330" name="7 Imagen" descr="SS.jpg">
          <a:extLst>
            <a:ext uri="{FF2B5EF4-FFF2-40B4-BE49-F238E27FC236}">
              <a16:creationId xmlns:a16="http://schemas.microsoft.com/office/drawing/2014/main" id="{00000000-0008-0000-0600-0000EA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72150" y="238125"/>
          <a:ext cx="1924050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4</xdr:row>
      <xdr:rowOff>19050</xdr:rowOff>
    </xdr:from>
    <xdr:to>
      <xdr:col>3</xdr:col>
      <xdr:colOff>699408</xdr:colOff>
      <xdr:row>5</xdr:row>
      <xdr:rowOff>123128</xdr:rowOff>
    </xdr:to>
    <xdr:sp macro="[0]!BuscaCPCNsiguiente_P" textlink="">
      <xdr:nvSpPr>
        <xdr:cNvPr id="4" name="Rectángulo redondead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50" y="809625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9</xdr:col>
      <xdr:colOff>35718</xdr:colOff>
      <xdr:row>5</xdr:row>
      <xdr:rowOff>134539</xdr:rowOff>
    </xdr:from>
    <xdr:to>
      <xdr:col>18</xdr:col>
      <xdr:colOff>631031</xdr:colOff>
      <xdr:row>21</xdr:row>
      <xdr:rowOff>11904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647700</xdr:colOff>
      <xdr:row>1</xdr:row>
      <xdr:rowOff>47625</xdr:rowOff>
    </xdr:from>
    <xdr:to>
      <xdr:col>8</xdr:col>
      <xdr:colOff>366712</xdr:colOff>
      <xdr:row>5</xdr:row>
      <xdr:rowOff>19050</xdr:rowOff>
    </xdr:to>
    <xdr:pic>
      <xdr:nvPicPr>
        <xdr:cNvPr id="2" name="7 Imagen" descr="SS.jp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981950" y="238125"/>
          <a:ext cx="1919287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4</xdr:row>
      <xdr:rowOff>19050</xdr:rowOff>
    </xdr:from>
    <xdr:to>
      <xdr:col>3</xdr:col>
      <xdr:colOff>699408</xdr:colOff>
      <xdr:row>5</xdr:row>
      <xdr:rowOff>123128</xdr:rowOff>
    </xdr:to>
    <xdr:sp macro="[0]!BuscaCPCNsiguiente_P" textlink="">
      <xdr:nvSpPr>
        <xdr:cNvPr id="3" name="Rectángulo redondead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47650" y="809625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9</xdr:col>
      <xdr:colOff>35718</xdr:colOff>
      <xdr:row>5</xdr:row>
      <xdr:rowOff>134539</xdr:rowOff>
    </xdr:from>
    <xdr:to>
      <xdr:col>18</xdr:col>
      <xdr:colOff>631031</xdr:colOff>
      <xdr:row>21</xdr:row>
      <xdr:rowOff>11904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647700</xdr:colOff>
      <xdr:row>1</xdr:row>
      <xdr:rowOff>47625</xdr:rowOff>
    </xdr:from>
    <xdr:to>
      <xdr:col>8</xdr:col>
      <xdr:colOff>366712</xdr:colOff>
      <xdr:row>5</xdr:row>
      <xdr:rowOff>19050</xdr:rowOff>
    </xdr:to>
    <xdr:pic>
      <xdr:nvPicPr>
        <xdr:cNvPr id="2" name="7 Imagen" descr="SS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981950" y="238125"/>
          <a:ext cx="1919287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4</xdr:row>
      <xdr:rowOff>19050</xdr:rowOff>
    </xdr:from>
    <xdr:to>
      <xdr:col>3</xdr:col>
      <xdr:colOff>699408</xdr:colOff>
      <xdr:row>5</xdr:row>
      <xdr:rowOff>123128</xdr:rowOff>
    </xdr:to>
    <xdr:sp macro="[0]!BuscaCPCNsiguiente_P" textlink="">
      <xdr:nvSpPr>
        <xdr:cNvPr id="3" name="Rectángulo redondead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47650" y="809625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9</xdr:col>
      <xdr:colOff>35718</xdr:colOff>
      <xdr:row>5</xdr:row>
      <xdr:rowOff>134539</xdr:rowOff>
    </xdr:from>
    <xdr:to>
      <xdr:col>18</xdr:col>
      <xdr:colOff>631031</xdr:colOff>
      <xdr:row>21</xdr:row>
      <xdr:rowOff>11904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647700</xdr:colOff>
      <xdr:row>1</xdr:row>
      <xdr:rowOff>47625</xdr:rowOff>
    </xdr:from>
    <xdr:to>
      <xdr:col>8</xdr:col>
      <xdr:colOff>366712</xdr:colOff>
      <xdr:row>5</xdr:row>
      <xdr:rowOff>19050</xdr:rowOff>
    </xdr:to>
    <xdr:pic>
      <xdr:nvPicPr>
        <xdr:cNvPr id="2" name="7 Imagen" descr="SS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981950" y="238125"/>
          <a:ext cx="1919287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4</xdr:row>
      <xdr:rowOff>19050</xdr:rowOff>
    </xdr:from>
    <xdr:to>
      <xdr:col>3</xdr:col>
      <xdr:colOff>699408</xdr:colOff>
      <xdr:row>5</xdr:row>
      <xdr:rowOff>123128</xdr:rowOff>
    </xdr:to>
    <xdr:sp macro="[0]!BuscaCPCNsiguiente_P" textlink="">
      <xdr:nvSpPr>
        <xdr:cNvPr id="3" name="Rectángulo redondead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47650" y="809625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9</xdr:col>
      <xdr:colOff>35718</xdr:colOff>
      <xdr:row>5</xdr:row>
      <xdr:rowOff>134539</xdr:rowOff>
    </xdr:from>
    <xdr:to>
      <xdr:col>18</xdr:col>
      <xdr:colOff>631031</xdr:colOff>
      <xdr:row>21</xdr:row>
      <xdr:rowOff>11904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723900</xdr:colOff>
      <xdr:row>7</xdr:row>
      <xdr:rowOff>523875</xdr:rowOff>
    </xdr:from>
    <xdr:to>
      <xdr:col>3</xdr:col>
      <xdr:colOff>2219325</xdr:colOff>
      <xdr:row>7</xdr:row>
      <xdr:rowOff>781050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324100" y="1981200"/>
          <a:ext cx="1495425" cy="2571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3</xdr:col>
      <xdr:colOff>28575</xdr:colOff>
      <xdr:row>5</xdr:row>
      <xdr:rowOff>19050</xdr:rowOff>
    </xdr:from>
    <xdr:to>
      <xdr:col>4</xdr:col>
      <xdr:colOff>9525</xdr:colOff>
      <xdr:row>8</xdr:row>
      <xdr:rowOff>0</xdr:rowOff>
    </xdr:to>
    <xdr:cxnSp macro="">
      <xdr:nvCxnSpPr>
        <xdr:cNvPr id="4" name="3 Conector recto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628775" y="1076325"/>
          <a:ext cx="4695825" cy="168592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2819400</xdr:colOff>
      <xdr:row>6</xdr:row>
      <xdr:rowOff>190500</xdr:rowOff>
    </xdr:from>
    <xdr:to>
      <xdr:col>3</xdr:col>
      <xdr:colOff>4314825</xdr:colOff>
      <xdr:row>7</xdr:row>
      <xdr:rowOff>247650</xdr:rowOff>
    </xdr:to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4419600" y="1447800"/>
          <a:ext cx="1495425" cy="2571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 editAs="oneCell">
    <xdr:from>
      <xdr:col>3</xdr:col>
      <xdr:colOff>3381376</xdr:colOff>
      <xdr:row>0</xdr:row>
      <xdr:rowOff>76201</xdr:rowOff>
    </xdr:from>
    <xdr:to>
      <xdr:col>3</xdr:col>
      <xdr:colOff>4829176</xdr:colOff>
      <xdr:row>3</xdr:row>
      <xdr:rowOff>103415</xdr:rowOff>
    </xdr:to>
    <xdr:pic>
      <xdr:nvPicPr>
        <xdr:cNvPr id="26964" name="7 Imagen" descr="SS.jpg">
          <a:extLst>
            <a:ext uri="{FF2B5EF4-FFF2-40B4-BE49-F238E27FC236}">
              <a16:creationId xmlns:a16="http://schemas.microsoft.com/office/drawing/2014/main" id="{00000000-0008-0000-0A00-0000546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87019" y="76201"/>
          <a:ext cx="1447800" cy="77560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23813</xdr:colOff>
      <xdr:row>3</xdr:row>
      <xdr:rowOff>11906</xdr:rowOff>
    </xdr:from>
    <xdr:to>
      <xdr:col>3</xdr:col>
      <xdr:colOff>642258</xdr:colOff>
      <xdr:row>4</xdr:row>
      <xdr:rowOff>104078</xdr:rowOff>
    </xdr:to>
    <xdr:sp macro="[0]!BuscaCPCNsiguiente_P" textlink="">
      <xdr:nvSpPr>
        <xdr:cNvPr id="6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09563" y="678656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1400175</xdr:colOff>
      <xdr:row>0</xdr:row>
      <xdr:rowOff>182336</xdr:rowOff>
    </xdr:from>
    <xdr:to>
      <xdr:col>6</xdr:col>
      <xdr:colOff>485775</xdr:colOff>
      <xdr:row>3</xdr:row>
      <xdr:rowOff>157844</xdr:rowOff>
    </xdr:to>
    <xdr:pic>
      <xdr:nvPicPr>
        <xdr:cNvPr id="132172" name="7 Imagen" descr="SS.jpg">
          <a:extLst>
            <a:ext uri="{FF2B5EF4-FFF2-40B4-BE49-F238E27FC236}">
              <a16:creationId xmlns:a16="http://schemas.microsoft.com/office/drawing/2014/main" id="{00000000-0008-0000-0B00-00004C04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958818" y="182336"/>
          <a:ext cx="1915886" cy="7783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238125</xdr:colOff>
      <xdr:row>4</xdr:row>
      <xdr:rowOff>23812</xdr:rowOff>
    </xdr:from>
    <xdr:to>
      <xdr:col>3</xdr:col>
      <xdr:colOff>392227</xdr:colOff>
      <xdr:row>5</xdr:row>
      <xdr:rowOff>115984</xdr:rowOff>
    </xdr:to>
    <xdr:sp macro="[0]!BuscaCPCNsiguiente_P" textlink="">
      <xdr:nvSpPr>
        <xdr:cNvPr id="3" name="Rectángulo redondead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38125" y="631031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647700</xdr:colOff>
      <xdr:row>1</xdr:row>
      <xdr:rowOff>47625</xdr:rowOff>
    </xdr:from>
    <xdr:to>
      <xdr:col>8</xdr:col>
      <xdr:colOff>366712</xdr:colOff>
      <xdr:row>4</xdr:row>
      <xdr:rowOff>173831</xdr:rowOff>
    </xdr:to>
    <xdr:pic>
      <xdr:nvPicPr>
        <xdr:cNvPr id="2" name="7 Imagen" descr="SS.jp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981950" y="238125"/>
          <a:ext cx="1919287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4</xdr:row>
      <xdr:rowOff>19050</xdr:rowOff>
    </xdr:from>
    <xdr:to>
      <xdr:col>3</xdr:col>
      <xdr:colOff>699408</xdr:colOff>
      <xdr:row>5</xdr:row>
      <xdr:rowOff>123128</xdr:rowOff>
    </xdr:to>
    <xdr:sp macro="[0]!BuscaCPCNsiguiente_P" textlink="">
      <xdr:nvSpPr>
        <xdr:cNvPr id="3" name="Rectángulo redondead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247650" y="809625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9</xdr:col>
      <xdr:colOff>35718</xdr:colOff>
      <xdr:row>5</xdr:row>
      <xdr:rowOff>134539</xdr:rowOff>
    </xdr:from>
    <xdr:to>
      <xdr:col>18</xdr:col>
      <xdr:colOff>631031</xdr:colOff>
      <xdr:row>21</xdr:row>
      <xdr:rowOff>11904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647700</xdr:colOff>
      <xdr:row>1</xdr:row>
      <xdr:rowOff>47625</xdr:rowOff>
    </xdr:from>
    <xdr:to>
      <xdr:col>8</xdr:col>
      <xdr:colOff>366712</xdr:colOff>
      <xdr:row>4</xdr:row>
      <xdr:rowOff>173831</xdr:rowOff>
    </xdr:to>
    <xdr:pic>
      <xdr:nvPicPr>
        <xdr:cNvPr id="2" name="7 Imagen" descr="SS.jp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981950" y="238125"/>
          <a:ext cx="1919287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4</xdr:row>
      <xdr:rowOff>19050</xdr:rowOff>
    </xdr:from>
    <xdr:to>
      <xdr:col>3</xdr:col>
      <xdr:colOff>699408</xdr:colOff>
      <xdr:row>5</xdr:row>
      <xdr:rowOff>123128</xdr:rowOff>
    </xdr:to>
    <xdr:sp macro="[0]!BuscaCPCNsiguiente_P" textlink="">
      <xdr:nvSpPr>
        <xdr:cNvPr id="3" name="Rectángulo redondead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247650" y="809625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9</xdr:col>
      <xdr:colOff>35718</xdr:colOff>
      <xdr:row>5</xdr:row>
      <xdr:rowOff>134539</xdr:rowOff>
    </xdr:from>
    <xdr:to>
      <xdr:col>18</xdr:col>
      <xdr:colOff>631031</xdr:colOff>
      <xdr:row>21</xdr:row>
      <xdr:rowOff>11904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647700</xdr:colOff>
      <xdr:row>1</xdr:row>
      <xdr:rowOff>47625</xdr:rowOff>
    </xdr:from>
    <xdr:to>
      <xdr:col>8</xdr:col>
      <xdr:colOff>366712</xdr:colOff>
      <xdr:row>4</xdr:row>
      <xdr:rowOff>173831</xdr:rowOff>
    </xdr:to>
    <xdr:pic>
      <xdr:nvPicPr>
        <xdr:cNvPr id="2" name="7 Imagen" descr="SS.jpg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981950" y="238125"/>
          <a:ext cx="1919287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4</xdr:row>
      <xdr:rowOff>19050</xdr:rowOff>
    </xdr:from>
    <xdr:to>
      <xdr:col>3</xdr:col>
      <xdr:colOff>699408</xdr:colOff>
      <xdr:row>5</xdr:row>
      <xdr:rowOff>123128</xdr:rowOff>
    </xdr:to>
    <xdr:sp macro="[0]!BuscaCPCNsiguiente_P" textlink="">
      <xdr:nvSpPr>
        <xdr:cNvPr id="3" name="Rectángulo redondead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247650" y="809625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9</xdr:col>
      <xdr:colOff>35718</xdr:colOff>
      <xdr:row>5</xdr:row>
      <xdr:rowOff>134539</xdr:rowOff>
    </xdr:from>
    <xdr:to>
      <xdr:col>18</xdr:col>
      <xdr:colOff>631031</xdr:colOff>
      <xdr:row>21</xdr:row>
      <xdr:rowOff>11904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647700</xdr:colOff>
      <xdr:row>1</xdr:row>
      <xdr:rowOff>47625</xdr:rowOff>
    </xdr:from>
    <xdr:to>
      <xdr:col>8</xdr:col>
      <xdr:colOff>366712</xdr:colOff>
      <xdr:row>4</xdr:row>
      <xdr:rowOff>173831</xdr:rowOff>
    </xdr:to>
    <xdr:pic>
      <xdr:nvPicPr>
        <xdr:cNvPr id="2" name="7 Imagen" descr="SS.jp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981950" y="238125"/>
          <a:ext cx="1919287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4</xdr:row>
      <xdr:rowOff>19050</xdr:rowOff>
    </xdr:from>
    <xdr:to>
      <xdr:col>3</xdr:col>
      <xdr:colOff>699408</xdr:colOff>
      <xdr:row>5</xdr:row>
      <xdr:rowOff>123128</xdr:rowOff>
    </xdr:to>
    <xdr:sp macro="[0]!BuscaCPCNsiguiente_P" textlink="">
      <xdr:nvSpPr>
        <xdr:cNvPr id="3" name="Rectángulo redondead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47650" y="809625"/>
          <a:ext cx="1928133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9</xdr:col>
      <xdr:colOff>35718</xdr:colOff>
      <xdr:row>5</xdr:row>
      <xdr:rowOff>134539</xdr:rowOff>
    </xdr:from>
    <xdr:to>
      <xdr:col>18</xdr:col>
      <xdr:colOff>631031</xdr:colOff>
      <xdr:row>21</xdr:row>
      <xdr:rowOff>11904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427416</xdr:colOff>
      <xdr:row>6</xdr:row>
      <xdr:rowOff>519003</xdr:rowOff>
    </xdr:from>
    <xdr:to>
      <xdr:col>3</xdr:col>
      <xdr:colOff>2282409</xdr:colOff>
      <xdr:row>7</xdr:row>
      <xdr:rowOff>312964</xdr:rowOff>
    </xdr:to>
    <xdr:sp macro="" textlink="">
      <xdr:nvSpPr>
        <xdr:cNvPr id="2" name="5 CuadroTexto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2033059" y="1730039"/>
          <a:ext cx="1854993" cy="351854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Industria</a:t>
          </a:r>
        </a:p>
      </xdr:txBody>
    </xdr:sp>
    <xdr:clientData/>
  </xdr:twoCellAnchor>
  <xdr:twoCellAnchor>
    <xdr:from>
      <xdr:col>3</xdr:col>
      <xdr:colOff>3838047</xdr:colOff>
      <xdr:row>6</xdr:row>
      <xdr:rowOff>171979</xdr:rowOff>
    </xdr:from>
    <xdr:to>
      <xdr:col>3</xdr:col>
      <xdr:colOff>5333472</xdr:colOff>
      <xdr:row>7</xdr:row>
      <xdr:rowOff>229850</xdr:rowOff>
    </xdr:to>
    <xdr:sp macro="" textlink="">
      <xdr:nvSpPr>
        <xdr:cNvPr id="3" name="6 CuadroTexto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5438247" y="1362604"/>
          <a:ext cx="1495425" cy="610321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Componentes demanda final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3</xdr:col>
      <xdr:colOff>6126008</xdr:colOff>
      <xdr:row>8</xdr:row>
      <xdr:rowOff>0</xdr:rowOff>
    </xdr:to>
    <xdr:cxnSp macro="">
      <xdr:nvCxnSpPr>
        <xdr:cNvPr id="4" name="7 Conector recto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CxnSpPr/>
      </xdr:nvCxnSpPr>
      <xdr:spPr>
        <a:xfrm>
          <a:off x="1600200" y="1190625"/>
          <a:ext cx="6126008" cy="162175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222250</xdr:colOff>
      <xdr:row>3</xdr:row>
      <xdr:rowOff>190501</xdr:rowOff>
    </xdr:from>
    <xdr:to>
      <xdr:col>5</xdr:col>
      <xdr:colOff>619125</xdr:colOff>
      <xdr:row>5</xdr:row>
      <xdr:rowOff>63500</xdr:rowOff>
    </xdr:to>
    <xdr:sp macro="[0]!BuscaCPCN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8905875" y="793751"/>
          <a:ext cx="1349375" cy="444499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Buscar CICN</a:t>
          </a:r>
        </a:p>
      </xdr:txBody>
    </xdr:sp>
    <xdr:clientData/>
  </xdr:twoCellAnchor>
  <xdr:twoCellAnchor>
    <xdr:from>
      <xdr:col>5</xdr:col>
      <xdr:colOff>714375</xdr:colOff>
      <xdr:row>3</xdr:row>
      <xdr:rowOff>190499</xdr:rowOff>
    </xdr:from>
    <xdr:to>
      <xdr:col>6</xdr:col>
      <xdr:colOff>762000</xdr:colOff>
      <xdr:row>5</xdr:row>
      <xdr:rowOff>79374</xdr:rowOff>
    </xdr:to>
    <xdr:sp macro="[0]!BuscaCPCNsiguiente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10239375" y="793749"/>
          <a:ext cx="1333500" cy="46037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Siguiente</a:t>
          </a:r>
        </a:p>
      </xdr:txBody>
    </xdr:sp>
    <xdr:clientData/>
  </xdr:twoCellAnchor>
  <xdr:twoCellAnchor>
    <xdr:from>
      <xdr:col>6</xdr:col>
      <xdr:colOff>825500</xdr:colOff>
      <xdr:row>4</xdr:row>
      <xdr:rowOff>0</xdr:rowOff>
    </xdr:from>
    <xdr:to>
      <xdr:col>8</xdr:col>
      <xdr:colOff>158750</xdr:colOff>
      <xdr:row>5</xdr:row>
      <xdr:rowOff>95250</xdr:rowOff>
    </xdr:to>
    <xdr:sp macro="[0]!InicializaDatos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11636375" y="809625"/>
          <a:ext cx="1762125" cy="4603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Inicializar</a:t>
          </a:r>
          <a:r>
            <a:rPr lang="es-EC" sz="1600" b="1" baseline="0"/>
            <a:t> datos</a:t>
          </a:r>
          <a:endParaRPr lang="es-EC" sz="1600" b="1"/>
        </a:p>
      </xdr:txBody>
    </xdr:sp>
    <xdr:clientData/>
  </xdr:twoCellAnchor>
  <xdr:twoCellAnchor>
    <xdr:from>
      <xdr:col>8</xdr:col>
      <xdr:colOff>254001</xdr:colOff>
      <xdr:row>4</xdr:row>
      <xdr:rowOff>0</xdr:rowOff>
    </xdr:from>
    <xdr:to>
      <xdr:col>9</xdr:col>
      <xdr:colOff>809626</xdr:colOff>
      <xdr:row>5</xdr:row>
      <xdr:rowOff>95250</xdr:rowOff>
    </xdr:to>
    <xdr:sp macro="[0]!BuscaCPCNsiguiente" textlink="">
      <xdr:nvSpPr>
        <xdr:cNvPr id="8" name="Rectángulo redondead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13493751" y="809625"/>
          <a:ext cx="1619250" cy="4603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Ver Resultados</a:t>
          </a:r>
        </a:p>
      </xdr:txBody>
    </xdr:sp>
    <xdr:clientData/>
  </xdr:twoCellAnchor>
  <xdr:twoCellAnchor>
    <xdr:from>
      <xdr:col>9</xdr:col>
      <xdr:colOff>873124</xdr:colOff>
      <xdr:row>4</xdr:row>
      <xdr:rowOff>22224</xdr:rowOff>
    </xdr:from>
    <xdr:to>
      <xdr:col>11</xdr:col>
      <xdr:colOff>15875</xdr:colOff>
      <xdr:row>5</xdr:row>
      <xdr:rowOff>95250</xdr:rowOff>
    </xdr:to>
    <xdr:sp macro="[0]!BuscaCPCNsiguiente_P" textlink="">
      <xdr:nvSpPr>
        <xdr:cNvPr id="9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/>
      </xdr:nvSpPr>
      <xdr:spPr>
        <a:xfrm>
          <a:off x="15176499" y="831849"/>
          <a:ext cx="1555751" cy="4381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 editAs="oneCell">
    <xdr:from>
      <xdr:col>9</xdr:col>
      <xdr:colOff>258536</xdr:colOff>
      <xdr:row>0</xdr:row>
      <xdr:rowOff>0</xdr:rowOff>
    </xdr:from>
    <xdr:to>
      <xdr:col>10</xdr:col>
      <xdr:colOff>1105239</xdr:colOff>
      <xdr:row>3</xdr:row>
      <xdr:rowOff>102394</xdr:rowOff>
    </xdr:to>
    <xdr:pic>
      <xdr:nvPicPr>
        <xdr:cNvPr id="10" name="7 Imagen" descr="SS.jpg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5240000" y="0"/>
          <a:ext cx="1921668" cy="76914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734786</xdr:colOff>
      <xdr:row>2</xdr:row>
      <xdr:rowOff>367392</xdr:rowOff>
    </xdr:from>
    <xdr:to>
      <xdr:col>2</xdr:col>
      <xdr:colOff>1360715</xdr:colOff>
      <xdr:row>3</xdr:row>
      <xdr:rowOff>22434</xdr:rowOff>
    </xdr:to>
    <xdr:sp macro="[0]!BuscaCPCNsiguiente_P" textlink="">
      <xdr:nvSpPr>
        <xdr:cNvPr id="9" name="Rectángulo redondeado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/>
      </xdr:nvSpPr>
      <xdr:spPr>
        <a:xfrm>
          <a:off x="734786" y="857249"/>
          <a:ext cx="2149929" cy="29457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12</xdr:col>
      <xdr:colOff>843643</xdr:colOff>
      <xdr:row>3</xdr:row>
      <xdr:rowOff>68035</xdr:rowOff>
    </xdr:from>
    <xdr:to>
      <xdr:col>14</xdr:col>
      <xdr:colOff>244928</xdr:colOff>
      <xdr:row>4</xdr:row>
      <xdr:rowOff>231322</xdr:rowOff>
    </xdr:to>
    <xdr:sp macro="[0]!PresentaGrafico" textlink="">
      <xdr:nvSpPr>
        <xdr:cNvPr id="17" name="Rectángulo redondeado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/>
      </xdr:nvSpPr>
      <xdr:spPr>
        <a:xfrm>
          <a:off x="15539357" y="1401535"/>
          <a:ext cx="1251857" cy="353787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300" b="0">
              <a:solidFill>
                <a:schemeClr val="accent1">
                  <a:lumMod val="75000"/>
                </a:schemeClr>
              </a:solidFill>
            </a:rPr>
            <a:t>Análisis Gráfico</a:t>
          </a:r>
        </a:p>
      </xdr:txBody>
    </xdr:sp>
    <xdr:clientData/>
  </xdr:twoCellAnchor>
  <xdr:twoCellAnchor>
    <xdr:from>
      <xdr:col>11</xdr:col>
      <xdr:colOff>555745</xdr:colOff>
      <xdr:row>3</xdr:row>
      <xdr:rowOff>87013</xdr:rowOff>
    </xdr:from>
    <xdr:to>
      <xdr:col>12</xdr:col>
      <xdr:colOff>748395</xdr:colOff>
      <xdr:row>4</xdr:row>
      <xdr:rowOff>258537</xdr:rowOff>
    </xdr:to>
    <xdr:sp macro="[0]!OrdenaProducto" textlink="">
      <xdr:nvSpPr>
        <xdr:cNvPr id="16" name="Rectángulo redondeado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>
        <a:xfrm>
          <a:off x="14326174" y="1420513"/>
          <a:ext cx="1117935" cy="362024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300" b="0">
              <a:solidFill>
                <a:schemeClr val="accent1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↑</a:t>
          </a:r>
          <a:r>
            <a:rPr lang="es-EC" sz="13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C" sz="1300" b="0">
              <a:solidFill>
                <a:schemeClr val="accent1">
                  <a:lumMod val="75000"/>
                </a:schemeClr>
              </a:solidFill>
            </a:rPr>
            <a:t>Producto</a:t>
          </a:r>
        </a:p>
      </xdr:txBody>
    </xdr:sp>
    <xdr:clientData/>
  </xdr:twoCellAnchor>
  <xdr:twoCellAnchor>
    <xdr:from>
      <xdr:col>10</xdr:col>
      <xdr:colOff>68465</xdr:colOff>
      <xdr:row>3</xdr:row>
      <xdr:rowOff>81642</xdr:rowOff>
    </xdr:from>
    <xdr:to>
      <xdr:col>11</xdr:col>
      <xdr:colOff>421821</xdr:colOff>
      <xdr:row>4</xdr:row>
      <xdr:rowOff>244929</xdr:rowOff>
    </xdr:to>
    <xdr:sp macro="[0]!OrdenaIncrementoAbsolutoProd" textlink="">
      <xdr:nvSpPr>
        <xdr:cNvPr id="13" name="Rectángulo redondeado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/>
      </xdr:nvSpPr>
      <xdr:spPr>
        <a:xfrm>
          <a:off x="12750322" y="1415142"/>
          <a:ext cx="1441928" cy="353787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300" b="0">
              <a:solidFill>
                <a:schemeClr val="accent1">
                  <a:lumMod val="75000"/>
                </a:schemeClr>
              </a:solidFill>
            </a:rPr>
            <a:t>↑ Incremento Absoluto Valor Producción</a:t>
          </a:r>
        </a:p>
      </xdr:txBody>
    </xdr:sp>
    <xdr:clientData/>
  </xdr:twoCellAnchor>
  <xdr:twoCellAnchor>
    <xdr:from>
      <xdr:col>6</xdr:col>
      <xdr:colOff>81644</xdr:colOff>
      <xdr:row>3</xdr:row>
      <xdr:rowOff>122464</xdr:rowOff>
    </xdr:from>
    <xdr:to>
      <xdr:col>6</xdr:col>
      <xdr:colOff>1251857</xdr:colOff>
      <xdr:row>4</xdr:row>
      <xdr:rowOff>244929</xdr:rowOff>
    </xdr:to>
    <xdr:sp macro="[0]!BuscaCPCN_p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8300358" y="1455964"/>
          <a:ext cx="1170213" cy="31296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400" b="1"/>
            <a:t>Buscar CICN</a:t>
          </a:r>
        </a:p>
      </xdr:txBody>
    </xdr:sp>
    <xdr:clientData/>
  </xdr:twoCellAnchor>
  <xdr:twoCellAnchor>
    <xdr:from>
      <xdr:col>6</xdr:col>
      <xdr:colOff>1293155</xdr:colOff>
      <xdr:row>3</xdr:row>
      <xdr:rowOff>122463</xdr:rowOff>
    </xdr:from>
    <xdr:to>
      <xdr:col>7</xdr:col>
      <xdr:colOff>762000</xdr:colOff>
      <xdr:row>4</xdr:row>
      <xdr:rowOff>244928</xdr:rowOff>
    </xdr:to>
    <xdr:sp macro="[0]!BuscaCPCNsiguiente_P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9511869" y="1455963"/>
          <a:ext cx="924810" cy="31296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400" b="1"/>
            <a:t>Siguiente</a:t>
          </a:r>
        </a:p>
      </xdr:txBody>
    </xdr:sp>
    <xdr:clientData/>
  </xdr:twoCellAnchor>
  <xdr:twoCellAnchor>
    <xdr:from>
      <xdr:col>7</xdr:col>
      <xdr:colOff>899144</xdr:colOff>
      <xdr:row>3</xdr:row>
      <xdr:rowOff>122464</xdr:rowOff>
    </xdr:from>
    <xdr:to>
      <xdr:col>9</xdr:col>
      <xdr:colOff>952500</xdr:colOff>
      <xdr:row>4</xdr:row>
      <xdr:rowOff>244929</xdr:rowOff>
    </xdr:to>
    <xdr:sp macro="" textlink="">
      <xdr:nvSpPr>
        <xdr:cNvPr id="5" name="Rectángulo redonde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10573823" y="1455964"/>
          <a:ext cx="2053606" cy="31296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400" b="1"/>
            <a:t>INGRESO</a:t>
          </a:r>
          <a:r>
            <a:rPr lang="es-EC" sz="1400" b="1" baseline="0"/>
            <a:t> DE SUPUESTOS</a:t>
          </a:r>
          <a:endParaRPr lang="es-EC" sz="1400" b="1"/>
        </a:p>
      </xdr:txBody>
    </xdr:sp>
    <xdr:clientData/>
  </xdr:twoCellAnchor>
  <xdr:twoCellAnchor>
    <xdr:from>
      <xdr:col>0</xdr:col>
      <xdr:colOff>0</xdr:colOff>
      <xdr:row>2</xdr:row>
      <xdr:rowOff>272142</xdr:rowOff>
    </xdr:from>
    <xdr:to>
      <xdr:col>27</xdr:col>
      <xdr:colOff>571500</xdr:colOff>
      <xdr:row>64</xdr:row>
      <xdr:rowOff>-1</xdr:rowOff>
    </xdr:to>
    <xdr:sp macro="" textlink="">
      <xdr:nvSpPr>
        <xdr:cNvPr id="2" name="Mascara" hidden="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0" y="966106"/>
          <a:ext cx="26724429" cy="132941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600" b="1"/>
            <a:t>			INCREMENTOS ABSOLUTOS EN LA PRODUCCIÓN POR VARIACIÓN EN LA DEMANDA FINAL</a:t>
          </a:r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endParaRPr lang="es-EC" sz="1600" b="1"/>
        </a:p>
        <a:p>
          <a:r>
            <a:rPr lang="es-EC" sz="1600" b="1"/>
            <a:t>			INCREMENTOS ABSOLUTOS EN EL EMPLEO POR VARIACIÓN EN LA DEMANDA FINAL</a:t>
          </a:r>
        </a:p>
      </xdr:txBody>
    </xdr:sp>
    <xdr:clientData/>
  </xdr:twoCellAnchor>
  <xdr:twoCellAnchor>
    <xdr:from>
      <xdr:col>25</xdr:col>
      <xdr:colOff>530679</xdr:colOff>
      <xdr:row>83</xdr:row>
      <xdr:rowOff>0</xdr:rowOff>
    </xdr:from>
    <xdr:to>
      <xdr:col>25</xdr:col>
      <xdr:colOff>531475</xdr:colOff>
      <xdr:row>85</xdr:row>
      <xdr:rowOff>0</xdr:rowOff>
    </xdr:to>
    <xdr:cxnSp macro="">
      <xdr:nvCxnSpPr>
        <xdr:cNvPr id="10" name="1 Conector recto de flecha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CxnSpPr/>
      </xdr:nvCxnSpPr>
      <xdr:spPr>
        <a:xfrm flipH="1">
          <a:off x="25527000" y="16505464"/>
          <a:ext cx="796" cy="612322"/>
        </a:xfrm>
        <a:prstGeom prst="straightConnector1">
          <a:avLst/>
        </a:prstGeom>
        <a:ln w="15875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524672</xdr:colOff>
      <xdr:row>83</xdr:row>
      <xdr:rowOff>3401</xdr:rowOff>
    </xdr:from>
    <xdr:to>
      <xdr:col>17</xdr:col>
      <xdr:colOff>530679</xdr:colOff>
      <xdr:row>84</xdr:row>
      <xdr:rowOff>27215</xdr:rowOff>
    </xdr:to>
    <xdr:cxnSp macro="">
      <xdr:nvCxnSpPr>
        <xdr:cNvPr id="12" name="1 Conector recto de flecha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CxnSpPr/>
      </xdr:nvCxnSpPr>
      <xdr:spPr>
        <a:xfrm>
          <a:off x="19969279" y="17815151"/>
          <a:ext cx="6007" cy="241528"/>
        </a:xfrm>
        <a:prstGeom prst="straightConnector1">
          <a:avLst/>
        </a:prstGeom>
        <a:ln w="15875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53282</xdr:colOff>
      <xdr:row>0</xdr:row>
      <xdr:rowOff>26141</xdr:rowOff>
    </xdr:from>
    <xdr:to>
      <xdr:col>2</xdr:col>
      <xdr:colOff>1442815</xdr:colOff>
      <xdr:row>2</xdr:row>
      <xdr:rowOff>340180</xdr:rowOff>
    </xdr:to>
    <xdr:pic>
      <xdr:nvPicPr>
        <xdr:cNvPr id="15" name="7 Imagen" descr="SS.jpg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3282" y="26141"/>
          <a:ext cx="2518926" cy="10080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17</xdr:col>
      <xdr:colOff>326572</xdr:colOff>
      <xdr:row>3</xdr:row>
      <xdr:rowOff>27214</xdr:rowOff>
    </xdr:from>
    <xdr:to>
      <xdr:col>21</xdr:col>
      <xdr:colOff>108857</xdr:colOff>
      <xdr:row>17</xdr:row>
      <xdr:rowOff>136071</xdr:rowOff>
    </xdr:to>
    <xdr:sp macro="" textlink="">
      <xdr:nvSpPr>
        <xdr:cNvPr id="3" name="Supuestos" hidden="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15022286" y="1360714"/>
          <a:ext cx="4517571" cy="40821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400" b="1"/>
            <a:t>Supuestos ingresados:</a:t>
          </a:r>
        </a:p>
        <a:p>
          <a:endParaRPr lang="es-EC" sz="1400" b="1"/>
        </a:p>
        <a:p>
          <a:r>
            <a:rPr lang="es-EC" sz="1400" b="1"/>
            <a:t>1 Banano, café y cacao</a:t>
          </a:r>
        </a:p>
        <a:p>
          <a:r>
            <a:rPr lang="es-EC" sz="1400" b="1"/>
            <a:t>5 Oleaginosas e industrializables</a:t>
          </a:r>
        </a:p>
        <a:p>
          <a:r>
            <a:rPr lang="es-EC" sz="1400" b="1"/>
            <a:t>29 Productos alimenticios diversos</a:t>
          </a:r>
        </a:p>
        <a:p>
          <a:endParaRPr lang="es-EC" sz="1400"/>
        </a:p>
      </xdr:txBody>
    </xdr:sp>
    <xdr:clientData/>
  </xdr:twoCellAnchor>
  <xdr:twoCellAnchor>
    <xdr:from>
      <xdr:col>0</xdr:col>
      <xdr:colOff>95251</xdr:colOff>
      <xdr:row>3</xdr:row>
      <xdr:rowOff>40819</xdr:rowOff>
    </xdr:from>
    <xdr:to>
      <xdr:col>17</xdr:col>
      <xdr:colOff>108857</xdr:colOff>
      <xdr:row>15</xdr:row>
      <xdr:rowOff>68035</xdr:rowOff>
    </xdr:to>
    <xdr:graphicFrame macro="">
      <xdr:nvGraphicFramePr>
        <xdr:cNvPr id="11" name="GráficoProducción" hidden="1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103416</xdr:colOff>
      <xdr:row>18</xdr:row>
      <xdr:rowOff>54428</xdr:rowOff>
    </xdr:from>
    <xdr:to>
      <xdr:col>17</xdr:col>
      <xdr:colOff>108858</xdr:colOff>
      <xdr:row>38</xdr:row>
      <xdr:rowOff>176891</xdr:rowOff>
    </xdr:to>
    <xdr:graphicFrame macro="">
      <xdr:nvGraphicFramePr>
        <xdr:cNvPr id="14" name="GráficoEmpleo" hidden="1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40821</xdr:colOff>
      <xdr:row>2</xdr:row>
      <xdr:rowOff>299358</xdr:rowOff>
    </xdr:from>
    <xdr:to>
      <xdr:col>2</xdr:col>
      <xdr:colOff>-1</xdr:colOff>
      <xdr:row>3</xdr:row>
      <xdr:rowOff>13607</xdr:rowOff>
    </xdr:to>
    <xdr:sp macro="[0]!OcultaGrafico" textlink="">
      <xdr:nvSpPr>
        <xdr:cNvPr id="18" name="BotonSalir" hidden="1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/>
      </xdr:nvSpPr>
      <xdr:spPr>
        <a:xfrm>
          <a:off x="40821" y="993322"/>
          <a:ext cx="966107" cy="35378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Salir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466725</xdr:colOff>
      <xdr:row>81</xdr:row>
      <xdr:rowOff>191294</xdr:rowOff>
    </xdr:from>
    <xdr:to>
      <xdr:col>25</xdr:col>
      <xdr:colOff>467520</xdr:colOff>
      <xdr:row>84</xdr:row>
      <xdr:rowOff>28579</xdr:rowOff>
    </xdr:to>
    <xdr:cxnSp macro="">
      <xdr:nvCxnSpPr>
        <xdr:cNvPr id="2" name="1 Conector recto de flecha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CxnSpPr/>
      </xdr:nvCxnSpPr>
      <xdr:spPr>
        <a:xfrm rot="5400000">
          <a:off x="10206830" y="17559339"/>
          <a:ext cx="599285" cy="795"/>
        </a:xfrm>
        <a:prstGeom prst="straightConnector1">
          <a:avLst/>
        </a:prstGeom>
        <a:ln w="15875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1924050</xdr:colOff>
      <xdr:row>1</xdr:row>
      <xdr:rowOff>285750</xdr:rowOff>
    </xdr:to>
    <xdr:pic>
      <xdr:nvPicPr>
        <xdr:cNvPr id="3" name="7 Imagen" descr="SS.jpg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5300" y="0"/>
          <a:ext cx="1924050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567198</xdr:colOff>
      <xdr:row>3</xdr:row>
      <xdr:rowOff>408214</xdr:rowOff>
    </xdr:from>
    <xdr:to>
      <xdr:col>10</xdr:col>
      <xdr:colOff>807830</xdr:colOff>
      <xdr:row>4</xdr:row>
      <xdr:rowOff>379565</xdr:rowOff>
    </xdr:to>
    <xdr:sp macro="" textlink="">
      <xdr:nvSpPr>
        <xdr:cNvPr id="4" name="Rectángulo redondead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10337127" y="2109107"/>
          <a:ext cx="2227274" cy="393172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400" b="1"/>
            <a:t>INGRESO</a:t>
          </a:r>
          <a:r>
            <a:rPr lang="es-EC" sz="1400" b="1" baseline="0"/>
            <a:t> DE SUPUESTOS</a:t>
          </a:r>
          <a:endParaRPr lang="es-EC" sz="1400" b="1"/>
        </a:p>
      </xdr:txBody>
    </xdr:sp>
    <xdr:clientData/>
  </xdr:twoCellAnchor>
  <xdr:twoCellAnchor>
    <xdr:from>
      <xdr:col>6</xdr:col>
      <xdr:colOff>35446</xdr:colOff>
      <xdr:row>3</xdr:row>
      <xdr:rowOff>408214</xdr:rowOff>
    </xdr:from>
    <xdr:to>
      <xdr:col>7</xdr:col>
      <xdr:colOff>367394</xdr:colOff>
      <xdr:row>4</xdr:row>
      <xdr:rowOff>386489</xdr:rowOff>
    </xdr:to>
    <xdr:sp macro="[0]!BuscaCPCN_p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7709875" y="2109107"/>
          <a:ext cx="1379698" cy="400096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Buscar CICN</a:t>
          </a:r>
        </a:p>
      </xdr:txBody>
    </xdr:sp>
    <xdr:clientData/>
  </xdr:twoCellAnchor>
  <xdr:twoCellAnchor>
    <xdr:from>
      <xdr:col>7</xdr:col>
      <xdr:colOff>457744</xdr:colOff>
      <xdr:row>3</xdr:row>
      <xdr:rowOff>408214</xdr:rowOff>
    </xdr:from>
    <xdr:to>
      <xdr:col>8</xdr:col>
      <xdr:colOff>500356</xdr:colOff>
      <xdr:row>4</xdr:row>
      <xdr:rowOff>376223</xdr:rowOff>
    </xdr:to>
    <xdr:sp macro="[0]!BuscaCPCNsiguiente_P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9438458" y="2109107"/>
          <a:ext cx="1090362" cy="38983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Siguiente</a:t>
          </a:r>
        </a:p>
      </xdr:txBody>
    </xdr:sp>
    <xdr:clientData/>
  </xdr:twoCellAnchor>
  <xdr:twoCellAnchor>
    <xdr:from>
      <xdr:col>0</xdr:col>
      <xdr:colOff>449035</xdr:colOff>
      <xdr:row>2</xdr:row>
      <xdr:rowOff>625928</xdr:rowOff>
    </xdr:from>
    <xdr:to>
      <xdr:col>2</xdr:col>
      <xdr:colOff>1455964</xdr:colOff>
      <xdr:row>3</xdr:row>
      <xdr:rowOff>8828</xdr:rowOff>
    </xdr:to>
    <xdr:sp macro="[0]!BuscaCPCNsiguiente_P" textlink="">
      <xdr:nvSpPr>
        <xdr:cNvPr id="7" name="Rectángulo redondead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449035" y="1415142"/>
          <a:ext cx="1496786" cy="294579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600" b="1"/>
            <a:t>Menú Principal</a:t>
          </a:r>
        </a:p>
      </xdr:txBody>
    </xdr:sp>
    <xdr:clientData/>
  </xdr:twoCellAnchor>
  <xdr:twoCellAnchor>
    <xdr:from>
      <xdr:col>17</xdr:col>
      <xdr:colOff>612322</xdr:colOff>
      <xdr:row>81</xdr:row>
      <xdr:rowOff>190500</xdr:rowOff>
    </xdr:from>
    <xdr:to>
      <xdr:col>17</xdr:col>
      <xdr:colOff>625929</xdr:colOff>
      <xdr:row>83</xdr:row>
      <xdr:rowOff>81642</xdr:rowOff>
    </xdr:to>
    <xdr:cxnSp macro="">
      <xdr:nvCxnSpPr>
        <xdr:cNvPr id="8" name="1 Conector recto de flecha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CxnSpPr/>
      </xdr:nvCxnSpPr>
      <xdr:spPr>
        <a:xfrm flipH="1">
          <a:off x="15117536" y="18519321"/>
          <a:ext cx="13607" cy="285750"/>
        </a:xfrm>
        <a:prstGeom prst="straightConnector1">
          <a:avLst/>
        </a:prstGeom>
        <a:ln w="15875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prod.dge@bce.ec?subject=Consulta%20MIP" TargetMode="External"/><Relationship Id="rId1" Type="http://schemas.openxmlformats.org/officeDocument/2006/relationships/hyperlink" Target="mailto:pub.econ@bce.ec?subject=Cambio%20de%20A&#241;o%20Base%20de%20las%20Cuentas%20Nacionales%202007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7:H33"/>
  <sheetViews>
    <sheetView windowProtection="1" showGridLines="0" tabSelected="1" zoomScaleNormal="100" workbookViewId="0"/>
  </sheetViews>
  <sheetFormatPr defaultColWidth="11.41796875" defaultRowHeight="15.6" x14ac:dyDescent="0.6"/>
  <cols>
    <col min="1" max="1" width="0.41796875" style="30" customWidth="1"/>
    <col min="2" max="6" width="11.41796875" style="30"/>
    <col min="7" max="7" width="11.41796875" style="30" customWidth="1"/>
    <col min="8" max="16384" width="11.41796875" style="30"/>
  </cols>
  <sheetData>
    <row r="7" spans="3:3" ht="15.75" customHeight="1" x14ac:dyDescent="0.6"/>
    <row r="8" spans="3:3" ht="15.75" customHeight="1" x14ac:dyDescent="0.6"/>
    <row r="9" spans="3:3" ht="15" customHeight="1" x14ac:dyDescent="0.6"/>
    <row r="10" spans="3:3" ht="15.75" customHeight="1" x14ac:dyDescent="0.6"/>
    <row r="11" spans="3:3" ht="30" customHeight="1" x14ac:dyDescent="0.6"/>
    <row r="12" spans="3:3" ht="42.75" customHeight="1" x14ac:dyDescent="0.6"/>
    <row r="13" spans="3:3" ht="30" customHeight="1" x14ac:dyDescent="0.6"/>
    <row r="16" spans="3:3" ht="22.5" customHeight="1" x14ac:dyDescent="0.7">
      <c r="C16" s="358" t="s">
        <v>347</v>
      </c>
    </row>
    <row r="17" spans="2:8" ht="25.5" customHeight="1" x14ac:dyDescent="0.7">
      <c r="C17" s="302"/>
    </row>
    <row r="18" spans="2:8" ht="26.25" customHeight="1" x14ac:dyDescent="0.6"/>
    <row r="19" spans="2:8" ht="15" customHeight="1" x14ac:dyDescent="0.6"/>
    <row r="20" spans="2:8" ht="35.25" customHeight="1" x14ac:dyDescent="0.6"/>
    <row r="21" spans="2:8" ht="35.25" customHeight="1" x14ac:dyDescent="0.6"/>
    <row r="22" spans="2:8" ht="15" customHeight="1" x14ac:dyDescent="0.6"/>
    <row r="23" spans="2:8" ht="39" customHeight="1" x14ac:dyDescent="0.6">
      <c r="B23" s="359" t="s">
        <v>344</v>
      </c>
      <c r="C23" s="360"/>
      <c r="D23" s="360"/>
      <c r="E23" s="360"/>
      <c r="F23" s="360"/>
      <c r="G23" s="360"/>
      <c r="H23" s="360"/>
    </row>
    <row r="24" spans="2:8" ht="15.75" hidden="1" customHeight="1" x14ac:dyDescent="0.6"/>
    <row r="25" spans="2:8" ht="15.75" hidden="1" customHeight="1" x14ac:dyDescent="0.6"/>
    <row r="26" spans="2:8" ht="15.75" hidden="1" customHeight="1" x14ac:dyDescent="0.6"/>
    <row r="27" spans="2:8" ht="16.5" hidden="1" customHeight="1" thickBot="1" x14ac:dyDescent="0.65"/>
    <row r="28" spans="2:8" ht="23.25" hidden="1" customHeight="1" thickBot="1" x14ac:dyDescent="0.65"/>
    <row r="29" spans="2:8" ht="26.25" hidden="1" customHeight="1" thickBot="1" x14ac:dyDescent="0.65"/>
    <row r="30" spans="2:8" ht="30" hidden="1" customHeight="1" thickBot="1" x14ac:dyDescent="0.65"/>
    <row r="31" spans="2:8" ht="16.5" customHeight="1" x14ac:dyDescent="0.6">
      <c r="B31" s="361" t="s">
        <v>346</v>
      </c>
      <c r="C31" s="361"/>
      <c r="D31" s="361"/>
      <c r="E31" s="361"/>
      <c r="F31" s="361"/>
    </row>
    <row r="32" spans="2:8" ht="45" customHeight="1" x14ac:dyDescent="0.6"/>
    <row r="33" spans="7:7" ht="18.75" customHeight="1" x14ac:dyDescent="0.6">
      <c r="G33" s="254"/>
    </row>
  </sheetData>
  <sheetProtection algorithmName="SHA-512" hashValue="234k0nktJ3GYgzjDbpb6DKe++ZZFU10TTOE3ZdpkyaRTrEVQkz0obXy7/40ItGozN2h2ITmiamb+pM5OB0fHxQ==" saltValue="f/2W7wgS7R9toa9uDA6oJQ==" spinCount="100000" sheet="1" objects="1" scenarios="1"/>
  <mergeCells count="2">
    <mergeCell ref="B23:H23"/>
    <mergeCell ref="B31:F31"/>
  </mergeCells>
  <hyperlinks>
    <hyperlink ref="B31:D31" r:id="rId1" display="Contáctenos: (593 2) 2572522 ext. 2602      Correo: pub.econ@bce.ec" xr:uid="{00000000-0004-0000-0000-000000000000}"/>
    <hyperlink ref="B31" r:id="rId2" display="Contáctenos: (593 2) 2572522 ext. 2602      Correo: pub.econ@bce.ec" xr:uid="{00000000-0004-0000-0000-000001000000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D1E0FF"/>
  </sheetPr>
  <dimension ref="A2:CE85"/>
  <sheetViews>
    <sheetView windowProtection="1" showGridLines="0" zoomScale="70" zoomScaleNormal="70" workbookViewId="0">
      <pane xSplit="4" ySplit="10" topLeftCell="E11" activePane="bottomRight" state="frozen"/>
      <selection pane="topRight" activeCell="E1" sqref="E1"/>
      <selection pane="bottomLeft" activeCell="A10" sqref="A10"/>
      <selection pane="bottomRight" activeCell="B8" sqref="B8:B10"/>
    </sheetView>
  </sheetViews>
  <sheetFormatPr defaultColWidth="11.41796875" defaultRowHeight="14.4" x14ac:dyDescent="0.55000000000000004"/>
  <cols>
    <col min="1" max="1" width="4.26171875" style="158" customWidth="1"/>
    <col min="2" max="2" width="9" style="158" customWidth="1"/>
    <col min="3" max="3" width="10.68359375" style="158" customWidth="1"/>
    <col min="4" max="4" width="92.15625" style="158" customWidth="1"/>
    <col min="5" max="75" width="15.68359375" style="158" customWidth="1"/>
    <col min="76" max="76" width="18.68359375" style="158" customWidth="1"/>
    <col min="77" max="81" width="17.26171875" style="158" customWidth="1"/>
    <col min="82" max="82" width="20" style="158" customWidth="1"/>
    <col min="83" max="83" width="20.15625" style="158" customWidth="1"/>
    <col min="84" max="16384" width="11.41796875" style="158"/>
  </cols>
  <sheetData>
    <row r="2" spans="1:83" ht="20.399999999999999" x14ac:dyDescent="0.75">
      <c r="A2" s="131"/>
      <c r="B2" s="305" t="s">
        <v>323</v>
      </c>
      <c r="C2" s="306"/>
      <c r="D2" s="307"/>
    </row>
    <row r="3" spans="1:83" ht="20.399999999999999" x14ac:dyDescent="0.75">
      <c r="A3" s="131"/>
      <c r="B3" s="305" t="s">
        <v>324</v>
      </c>
      <c r="C3" s="306"/>
      <c r="D3" s="308"/>
    </row>
    <row r="4" spans="1:83" ht="15.6" x14ac:dyDescent="0.6">
      <c r="A4" s="131"/>
      <c r="B4" s="175" t="s">
        <v>348</v>
      </c>
      <c r="D4" s="177"/>
    </row>
    <row r="5" spans="1:83" ht="15.6" x14ac:dyDescent="0.6">
      <c r="B5" s="177" t="s">
        <v>81</v>
      </c>
      <c r="C5" s="177"/>
      <c r="D5" s="177"/>
    </row>
    <row r="6" spans="1:83" ht="15.6" x14ac:dyDescent="0.6">
      <c r="B6" s="31" t="s">
        <v>82</v>
      </c>
      <c r="C6" s="160"/>
      <c r="D6" s="160"/>
    </row>
    <row r="7" spans="1:83" ht="14.7" thickBot="1" x14ac:dyDescent="0.6">
      <c r="A7" s="131"/>
    </row>
    <row r="8" spans="1:83" ht="15" customHeight="1" x14ac:dyDescent="0.55000000000000004">
      <c r="B8" s="376" t="s">
        <v>71</v>
      </c>
      <c r="C8" s="379" t="s">
        <v>326</v>
      </c>
      <c r="D8" s="382"/>
      <c r="E8" s="178">
        <v>1</v>
      </c>
      <c r="F8" s="179">
        <v>2</v>
      </c>
      <c r="G8" s="179">
        <v>3</v>
      </c>
      <c r="H8" s="179">
        <v>4</v>
      </c>
      <c r="I8" s="179">
        <v>5</v>
      </c>
      <c r="J8" s="179">
        <v>6</v>
      </c>
      <c r="K8" s="179">
        <v>7</v>
      </c>
      <c r="L8" s="179">
        <v>8</v>
      </c>
      <c r="M8" s="179">
        <v>9</v>
      </c>
      <c r="N8" s="179">
        <v>10</v>
      </c>
      <c r="O8" s="179">
        <v>11</v>
      </c>
      <c r="P8" s="179">
        <v>12</v>
      </c>
      <c r="Q8" s="179">
        <v>13</v>
      </c>
      <c r="R8" s="179">
        <v>14</v>
      </c>
      <c r="S8" s="179">
        <v>15</v>
      </c>
      <c r="T8" s="179">
        <v>16</v>
      </c>
      <c r="U8" s="179">
        <v>17</v>
      </c>
      <c r="V8" s="179">
        <v>18</v>
      </c>
      <c r="W8" s="179">
        <v>19</v>
      </c>
      <c r="X8" s="179">
        <v>20</v>
      </c>
      <c r="Y8" s="179">
        <v>21</v>
      </c>
      <c r="Z8" s="179">
        <v>22</v>
      </c>
      <c r="AA8" s="179">
        <v>23</v>
      </c>
      <c r="AB8" s="179">
        <v>24</v>
      </c>
      <c r="AC8" s="179">
        <v>25</v>
      </c>
      <c r="AD8" s="179">
        <v>26</v>
      </c>
      <c r="AE8" s="179">
        <v>27</v>
      </c>
      <c r="AF8" s="179">
        <v>28</v>
      </c>
      <c r="AG8" s="179">
        <v>29</v>
      </c>
      <c r="AH8" s="179">
        <v>30</v>
      </c>
      <c r="AI8" s="179">
        <v>31</v>
      </c>
      <c r="AJ8" s="179">
        <v>32</v>
      </c>
      <c r="AK8" s="179">
        <v>33</v>
      </c>
      <c r="AL8" s="179">
        <v>34</v>
      </c>
      <c r="AM8" s="179">
        <v>35</v>
      </c>
      <c r="AN8" s="179">
        <v>36</v>
      </c>
      <c r="AO8" s="179">
        <v>37</v>
      </c>
      <c r="AP8" s="179">
        <v>38</v>
      </c>
      <c r="AQ8" s="179">
        <v>39</v>
      </c>
      <c r="AR8" s="179">
        <v>40</v>
      </c>
      <c r="AS8" s="179">
        <v>41</v>
      </c>
      <c r="AT8" s="179">
        <v>42</v>
      </c>
      <c r="AU8" s="179">
        <v>43</v>
      </c>
      <c r="AV8" s="179">
        <v>44</v>
      </c>
      <c r="AW8" s="179">
        <v>45</v>
      </c>
      <c r="AX8" s="179">
        <v>46</v>
      </c>
      <c r="AY8" s="179">
        <v>47</v>
      </c>
      <c r="AZ8" s="179">
        <v>48</v>
      </c>
      <c r="BA8" s="179">
        <v>49</v>
      </c>
      <c r="BB8" s="179">
        <v>50</v>
      </c>
      <c r="BC8" s="179">
        <v>51</v>
      </c>
      <c r="BD8" s="179">
        <v>52</v>
      </c>
      <c r="BE8" s="179">
        <v>53</v>
      </c>
      <c r="BF8" s="179">
        <v>54</v>
      </c>
      <c r="BG8" s="179">
        <v>55</v>
      </c>
      <c r="BH8" s="179">
        <v>56</v>
      </c>
      <c r="BI8" s="179">
        <v>57</v>
      </c>
      <c r="BJ8" s="179">
        <v>58</v>
      </c>
      <c r="BK8" s="179">
        <v>59</v>
      </c>
      <c r="BL8" s="179">
        <v>60</v>
      </c>
      <c r="BM8" s="179">
        <v>61</v>
      </c>
      <c r="BN8" s="179">
        <v>62</v>
      </c>
      <c r="BO8" s="179">
        <v>63</v>
      </c>
      <c r="BP8" s="179">
        <v>64</v>
      </c>
      <c r="BQ8" s="179">
        <v>65</v>
      </c>
      <c r="BR8" s="179">
        <v>66</v>
      </c>
      <c r="BS8" s="179">
        <v>67</v>
      </c>
      <c r="BT8" s="179">
        <v>68</v>
      </c>
      <c r="BU8" s="179">
        <v>69</v>
      </c>
      <c r="BV8" s="179">
        <v>70</v>
      </c>
      <c r="BW8" s="180">
        <v>71</v>
      </c>
      <c r="BX8" s="385" t="s">
        <v>105</v>
      </c>
      <c r="BY8" s="373" t="s">
        <v>268</v>
      </c>
      <c r="BZ8" s="368" t="s">
        <v>84</v>
      </c>
      <c r="CA8" s="368" t="s">
        <v>269</v>
      </c>
      <c r="CB8" s="368" t="s">
        <v>106</v>
      </c>
      <c r="CC8" s="368" t="s">
        <v>270</v>
      </c>
      <c r="CD8" s="365" t="s">
        <v>108</v>
      </c>
      <c r="CE8" s="362" t="s">
        <v>271</v>
      </c>
    </row>
    <row r="9" spans="1:83" x14ac:dyDescent="0.55000000000000004">
      <c r="B9" s="377"/>
      <c r="C9" s="380"/>
      <c r="D9" s="383"/>
      <c r="E9" s="181" t="s">
        <v>0</v>
      </c>
      <c r="F9" s="182" t="s">
        <v>1</v>
      </c>
      <c r="G9" s="182" t="s">
        <v>2</v>
      </c>
      <c r="H9" s="182" t="s">
        <v>3</v>
      </c>
      <c r="I9" s="182" t="s">
        <v>4</v>
      </c>
      <c r="J9" s="182" t="s">
        <v>5</v>
      </c>
      <c r="K9" s="182" t="s">
        <v>6</v>
      </c>
      <c r="L9" s="182" t="s">
        <v>7</v>
      </c>
      <c r="M9" s="182" t="s">
        <v>8</v>
      </c>
      <c r="N9" s="182" t="s">
        <v>9</v>
      </c>
      <c r="O9" s="182" t="s">
        <v>10</v>
      </c>
      <c r="P9" s="182" t="s">
        <v>11</v>
      </c>
      <c r="Q9" s="182" t="s">
        <v>12</v>
      </c>
      <c r="R9" s="182" t="s">
        <v>13</v>
      </c>
      <c r="S9" s="182" t="s">
        <v>14</v>
      </c>
      <c r="T9" s="182" t="s">
        <v>15</v>
      </c>
      <c r="U9" s="182" t="s">
        <v>16</v>
      </c>
      <c r="V9" s="182" t="s">
        <v>17</v>
      </c>
      <c r="W9" s="182" t="s">
        <v>18</v>
      </c>
      <c r="X9" s="182" t="s">
        <v>19</v>
      </c>
      <c r="Y9" s="182" t="s">
        <v>20</v>
      </c>
      <c r="Z9" s="182" t="s">
        <v>21</v>
      </c>
      <c r="AA9" s="182" t="s">
        <v>22</v>
      </c>
      <c r="AB9" s="182" t="s">
        <v>23</v>
      </c>
      <c r="AC9" s="182" t="s">
        <v>24</v>
      </c>
      <c r="AD9" s="182" t="s">
        <v>25</v>
      </c>
      <c r="AE9" s="182" t="s">
        <v>26</v>
      </c>
      <c r="AF9" s="182" t="s">
        <v>27</v>
      </c>
      <c r="AG9" s="182" t="s">
        <v>28</v>
      </c>
      <c r="AH9" s="182" t="s">
        <v>29</v>
      </c>
      <c r="AI9" s="182" t="s">
        <v>30</v>
      </c>
      <c r="AJ9" s="182" t="s">
        <v>31</v>
      </c>
      <c r="AK9" s="182" t="s">
        <v>32</v>
      </c>
      <c r="AL9" s="182" t="s">
        <v>33</v>
      </c>
      <c r="AM9" s="182" t="s">
        <v>34</v>
      </c>
      <c r="AN9" s="182" t="s">
        <v>35</v>
      </c>
      <c r="AO9" s="182" t="s">
        <v>36</v>
      </c>
      <c r="AP9" s="182" t="s">
        <v>37</v>
      </c>
      <c r="AQ9" s="182" t="s">
        <v>38</v>
      </c>
      <c r="AR9" s="182" t="s">
        <v>39</v>
      </c>
      <c r="AS9" s="182" t="s">
        <v>40</v>
      </c>
      <c r="AT9" s="182" t="s">
        <v>41</v>
      </c>
      <c r="AU9" s="182" t="s">
        <v>42</v>
      </c>
      <c r="AV9" s="182" t="s">
        <v>43</v>
      </c>
      <c r="AW9" s="182" t="s">
        <v>44</v>
      </c>
      <c r="AX9" s="182" t="s">
        <v>45</v>
      </c>
      <c r="AY9" s="182" t="s">
        <v>46</v>
      </c>
      <c r="AZ9" s="182" t="s">
        <v>47</v>
      </c>
      <c r="BA9" s="182" t="s">
        <v>48</v>
      </c>
      <c r="BB9" s="182" t="s">
        <v>49</v>
      </c>
      <c r="BC9" s="182" t="s">
        <v>50</v>
      </c>
      <c r="BD9" s="182" t="s">
        <v>51</v>
      </c>
      <c r="BE9" s="182" t="s">
        <v>52</v>
      </c>
      <c r="BF9" s="182" t="s">
        <v>53</v>
      </c>
      <c r="BG9" s="182" t="s">
        <v>54</v>
      </c>
      <c r="BH9" s="182" t="s">
        <v>55</v>
      </c>
      <c r="BI9" s="182" t="s">
        <v>56</v>
      </c>
      <c r="BJ9" s="182" t="s">
        <v>57</v>
      </c>
      <c r="BK9" s="182" t="s">
        <v>58</v>
      </c>
      <c r="BL9" s="182" t="s">
        <v>59</v>
      </c>
      <c r="BM9" s="182" t="s">
        <v>60</v>
      </c>
      <c r="BN9" s="182" t="s">
        <v>61</v>
      </c>
      <c r="BO9" s="182" t="s">
        <v>62</v>
      </c>
      <c r="BP9" s="182" t="s">
        <v>63</v>
      </c>
      <c r="BQ9" s="182" t="s">
        <v>64</v>
      </c>
      <c r="BR9" s="182" t="s">
        <v>65</v>
      </c>
      <c r="BS9" s="182" t="s">
        <v>66</v>
      </c>
      <c r="BT9" s="182" t="s">
        <v>67</v>
      </c>
      <c r="BU9" s="182" t="s">
        <v>68</v>
      </c>
      <c r="BV9" s="182" t="s">
        <v>69</v>
      </c>
      <c r="BW9" s="183" t="s">
        <v>70</v>
      </c>
      <c r="BX9" s="386"/>
      <c r="BY9" s="374"/>
      <c r="BZ9" s="369"/>
      <c r="CA9" s="369"/>
      <c r="CB9" s="369"/>
      <c r="CC9" s="369"/>
      <c r="CD9" s="366"/>
      <c r="CE9" s="363"/>
    </row>
    <row r="10" spans="1:83" ht="101.1" thickBot="1" x14ac:dyDescent="0.6">
      <c r="B10" s="378"/>
      <c r="C10" s="381"/>
      <c r="D10" s="384"/>
      <c r="E10" s="184" t="s">
        <v>110</v>
      </c>
      <c r="F10" s="185" t="s">
        <v>111</v>
      </c>
      <c r="G10" s="185" t="s">
        <v>112</v>
      </c>
      <c r="H10" s="185" t="s">
        <v>113</v>
      </c>
      <c r="I10" s="185" t="s">
        <v>114</v>
      </c>
      <c r="J10" s="185" t="s">
        <v>115</v>
      </c>
      <c r="K10" s="185" t="s">
        <v>116</v>
      </c>
      <c r="L10" s="185" t="s">
        <v>117</v>
      </c>
      <c r="M10" s="185" t="s">
        <v>118</v>
      </c>
      <c r="N10" s="185" t="s">
        <v>119</v>
      </c>
      <c r="O10" s="185" t="s">
        <v>120</v>
      </c>
      <c r="P10" s="185" t="s">
        <v>121</v>
      </c>
      <c r="Q10" s="185" t="s">
        <v>122</v>
      </c>
      <c r="R10" s="185" t="s">
        <v>123</v>
      </c>
      <c r="S10" s="185" t="s">
        <v>124</v>
      </c>
      <c r="T10" s="185" t="s">
        <v>125</v>
      </c>
      <c r="U10" s="185" t="s">
        <v>126</v>
      </c>
      <c r="V10" s="185" t="s">
        <v>127</v>
      </c>
      <c r="W10" s="185" t="s">
        <v>128</v>
      </c>
      <c r="X10" s="185" t="s">
        <v>129</v>
      </c>
      <c r="Y10" s="185" t="s">
        <v>130</v>
      </c>
      <c r="Z10" s="185" t="s">
        <v>131</v>
      </c>
      <c r="AA10" s="185" t="s">
        <v>132</v>
      </c>
      <c r="AB10" s="185" t="s">
        <v>133</v>
      </c>
      <c r="AC10" s="185" t="s">
        <v>134</v>
      </c>
      <c r="AD10" s="185" t="s">
        <v>135</v>
      </c>
      <c r="AE10" s="185" t="s">
        <v>136</v>
      </c>
      <c r="AF10" s="185" t="s">
        <v>137</v>
      </c>
      <c r="AG10" s="185" t="s">
        <v>138</v>
      </c>
      <c r="AH10" s="185" t="s">
        <v>285</v>
      </c>
      <c r="AI10" s="185" t="s">
        <v>139</v>
      </c>
      <c r="AJ10" s="185" t="s">
        <v>140</v>
      </c>
      <c r="AK10" s="185" t="s">
        <v>141</v>
      </c>
      <c r="AL10" s="185" t="s">
        <v>286</v>
      </c>
      <c r="AM10" s="185" t="s">
        <v>142</v>
      </c>
      <c r="AN10" s="185" t="s">
        <v>143</v>
      </c>
      <c r="AO10" s="185" t="s">
        <v>144</v>
      </c>
      <c r="AP10" s="185" t="s">
        <v>145</v>
      </c>
      <c r="AQ10" s="185" t="s">
        <v>146</v>
      </c>
      <c r="AR10" s="185" t="s">
        <v>147</v>
      </c>
      <c r="AS10" s="185" t="s">
        <v>148</v>
      </c>
      <c r="AT10" s="185" t="s">
        <v>149</v>
      </c>
      <c r="AU10" s="185" t="s">
        <v>287</v>
      </c>
      <c r="AV10" s="185" t="s">
        <v>150</v>
      </c>
      <c r="AW10" s="185" t="s">
        <v>288</v>
      </c>
      <c r="AX10" s="185" t="s">
        <v>151</v>
      </c>
      <c r="AY10" s="185" t="s">
        <v>152</v>
      </c>
      <c r="AZ10" s="185" t="s">
        <v>153</v>
      </c>
      <c r="BA10" s="185" t="s">
        <v>154</v>
      </c>
      <c r="BB10" s="185" t="s">
        <v>155</v>
      </c>
      <c r="BC10" s="185" t="s">
        <v>156</v>
      </c>
      <c r="BD10" s="185" t="s">
        <v>157</v>
      </c>
      <c r="BE10" s="185" t="s">
        <v>158</v>
      </c>
      <c r="BF10" s="185" t="s">
        <v>159</v>
      </c>
      <c r="BG10" s="185" t="s">
        <v>72</v>
      </c>
      <c r="BH10" s="185" t="s">
        <v>160</v>
      </c>
      <c r="BI10" s="185" t="s">
        <v>161</v>
      </c>
      <c r="BJ10" s="185" t="s">
        <v>162</v>
      </c>
      <c r="BK10" s="185" t="s">
        <v>163</v>
      </c>
      <c r="BL10" s="185" t="s">
        <v>164</v>
      </c>
      <c r="BM10" s="185" t="s">
        <v>165</v>
      </c>
      <c r="BN10" s="185" t="s">
        <v>166</v>
      </c>
      <c r="BO10" s="185" t="s">
        <v>289</v>
      </c>
      <c r="BP10" s="185" t="s">
        <v>167</v>
      </c>
      <c r="BQ10" s="185" t="s">
        <v>168</v>
      </c>
      <c r="BR10" s="185" t="s">
        <v>73</v>
      </c>
      <c r="BS10" s="185" t="s">
        <v>74</v>
      </c>
      <c r="BT10" s="185" t="s">
        <v>266</v>
      </c>
      <c r="BU10" s="185" t="s">
        <v>75</v>
      </c>
      <c r="BV10" s="185" t="s">
        <v>76</v>
      </c>
      <c r="BW10" s="186" t="s">
        <v>169</v>
      </c>
      <c r="BX10" s="387"/>
      <c r="BY10" s="375"/>
      <c r="BZ10" s="370"/>
      <c r="CA10" s="370"/>
      <c r="CB10" s="370"/>
      <c r="CC10" s="370"/>
      <c r="CD10" s="367"/>
      <c r="CE10" s="364"/>
    </row>
    <row r="11" spans="1:83" x14ac:dyDescent="0.55000000000000004">
      <c r="A11" s="131"/>
      <c r="B11" s="187">
        <v>1</v>
      </c>
      <c r="C11" s="188" t="s">
        <v>0</v>
      </c>
      <c r="D11" s="151" t="s">
        <v>110</v>
      </c>
      <c r="E11" s="189">
        <v>134435.21720116987</v>
      </c>
      <c r="F11" s="37">
        <v>0</v>
      </c>
      <c r="G11" s="37">
        <v>0</v>
      </c>
      <c r="H11" s="37">
        <v>0</v>
      </c>
      <c r="I11" s="37">
        <v>0</v>
      </c>
      <c r="J11" s="37">
        <v>0</v>
      </c>
      <c r="K11" s="37">
        <v>1598.6606566234345</v>
      </c>
      <c r="L11" s="37">
        <v>0</v>
      </c>
      <c r="M11" s="37">
        <v>0</v>
      </c>
      <c r="N11" s="37">
        <v>0</v>
      </c>
      <c r="O11" s="37">
        <v>0</v>
      </c>
      <c r="P11" s="37">
        <v>0</v>
      </c>
      <c r="Q11" s="37">
        <v>0</v>
      </c>
      <c r="R11" s="37">
        <v>0</v>
      </c>
      <c r="S11" s="37">
        <v>0</v>
      </c>
      <c r="T11" s="37">
        <v>16.31286384309627</v>
      </c>
      <c r="U11" s="37">
        <v>29.906917045676497</v>
      </c>
      <c r="V11" s="37">
        <v>0</v>
      </c>
      <c r="W11" s="37">
        <v>0</v>
      </c>
      <c r="X11" s="37">
        <v>0</v>
      </c>
      <c r="Y11" s="37">
        <v>0</v>
      </c>
      <c r="Z11" s="37">
        <v>2165.9858102777825</v>
      </c>
      <c r="AA11" s="37">
        <v>0</v>
      </c>
      <c r="AB11" s="37">
        <v>0</v>
      </c>
      <c r="AC11" s="37">
        <v>0</v>
      </c>
      <c r="AD11" s="37">
        <v>103108.17473093051</v>
      </c>
      <c r="AE11" s="37">
        <v>23.563025551139059</v>
      </c>
      <c r="AF11" s="37">
        <v>84515.135030654768</v>
      </c>
      <c r="AG11" s="37">
        <v>28377.132925279471</v>
      </c>
      <c r="AH11" s="37">
        <v>0</v>
      </c>
      <c r="AI11" s="37">
        <v>0</v>
      </c>
      <c r="AJ11" s="37">
        <v>0</v>
      </c>
      <c r="AK11" s="37">
        <v>0</v>
      </c>
      <c r="AL11" s="37">
        <v>0</v>
      </c>
      <c r="AM11" s="37">
        <v>0</v>
      </c>
      <c r="AN11" s="37">
        <v>0</v>
      </c>
      <c r="AO11" s="37">
        <v>0</v>
      </c>
      <c r="AP11" s="37">
        <v>0</v>
      </c>
      <c r="AQ11" s="37">
        <v>0</v>
      </c>
      <c r="AR11" s="37">
        <v>0</v>
      </c>
      <c r="AS11" s="37">
        <v>0</v>
      </c>
      <c r="AT11" s="37">
        <v>0</v>
      </c>
      <c r="AU11" s="37">
        <v>0</v>
      </c>
      <c r="AV11" s="37">
        <v>0</v>
      </c>
      <c r="AW11" s="37">
        <v>0</v>
      </c>
      <c r="AX11" s="37">
        <v>0</v>
      </c>
      <c r="AY11" s="37">
        <v>0</v>
      </c>
      <c r="AZ11" s="37">
        <v>0</v>
      </c>
      <c r="BA11" s="37">
        <v>0</v>
      </c>
      <c r="BB11" s="37">
        <v>0</v>
      </c>
      <c r="BC11" s="37">
        <v>0</v>
      </c>
      <c r="BD11" s="37">
        <v>0</v>
      </c>
      <c r="BE11" s="37">
        <v>0</v>
      </c>
      <c r="BF11" s="37">
        <v>0</v>
      </c>
      <c r="BG11" s="37">
        <v>0</v>
      </c>
      <c r="BH11" s="37">
        <v>2.718810640516045</v>
      </c>
      <c r="BI11" s="37">
        <v>546.48093874372512</v>
      </c>
      <c r="BJ11" s="37">
        <v>0</v>
      </c>
      <c r="BK11" s="37">
        <v>0</v>
      </c>
      <c r="BL11" s="37">
        <v>0</v>
      </c>
      <c r="BM11" s="37">
        <v>0</v>
      </c>
      <c r="BN11" s="37">
        <v>0</v>
      </c>
      <c r="BO11" s="37">
        <v>0</v>
      </c>
      <c r="BP11" s="37">
        <v>0</v>
      </c>
      <c r="BQ11" s="37">
        <v>230.19263423035849</v>
      </c>
      <c r="BR11" s="37">
        <v>1438.250828832988</v>
      </c>
      <c r="BS11" s="37">
        <v>0</v>
      </c>
      <c r="BT11" s="37">
        <v>560.07499194630532</v>
      </c>
      <c r="BU11" s="37">
        <v>230.19263423035849</v>
      </c>
      <c r="BV11" s="37">
        <v>0</v>
      </c>
      <c r="BW11" s="190">
        <v>0</v>
      </c>
      <c r="BX11" s="310">
        <v>357278</v>
      </c>
      <c r="BY11" s="36">
        <v>357897</v>
      </c>
      <c r="BZ11" s="36">
        <v>0</v>
      </c>
      <c r="CA11" s="36">
        <v>0</v>
      </c>
      <c r="CB11" s="36">
        <v>74756</v>
      </c>
      <c r="CC11" s="36">
        <v>-3710</v>
      </c>
      <c r="CD11" s="44">
        <v>3004686</v>
      </c>
      <c r="CE11" s="313">
        <v>3790907</v>
      </c>
    </row>
    <row r="12" spans="1:83" x14ac:dyDescent="0.55000000000000004">
      <c r="A12" s="131"/>
      <c r="B12" s="192">
        <v>2</v>
      </c>
      <c r="C12" s="193" t="s">
        <v>1</v>
      </c>
      <c r="D12" s="194" t="s">
        <v>111</v>
      </c>
      <c r="E12" s="38">
        <v>0</v>
      </c>
      <c r="F12" s="36">
        <v>547.7355132160958</v>
      </c>
      <c r="G12" s="36">
        <v>0</v>
      </c>
      <c r="H12" s="36">
        <v>0</v>
      </c>
      <c r="I12" s="36">
        <v>0</v>
      </c>
      <c r="J12" s="36">
        <v>0</v>
      </c>
      <c r="K12" s="36">
        <v>26302.548471887298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36">
        <v>138205.23507443609</v>
      </c>
      <c r="U12" s="36">
        <v>170470.22995411852</v>
      </c>
      <c r="V12" s="36">
        <v>0</v>
      </c>
      <c r="W12" s="36">
        <v>0</v>
      </c>
      <c r="X12" s="36">
        <v>4344.1369369294162</v>
      </c>
      <c r="Y12" s="36">
        <v>0</v>
      </c>
      <c r="Z12" s="36">
        <v>266712.66029244347</v>
      </c>
      <c r="AA12" s="36">
        <v>292.33977538219773</v>
      </c>
      <c r="AB12" s="36">
        <v>0</v>
      </c>
      <c r="AC12" s="36">
        <v>0</v>
      </c>
      <c r="AD12" s="36">
        <v>0</v>
      </c>
      <c r="AE12" s="36">
        <v>59606.795190428442</v>
      </c>
      <c r="AF12" s="36">
        <v>0</v>
      </c>
      <c r="AG12" s="36">
        <v>80820.70405566298</v>
      </c>
      <c r="AH12" s="36">
        <v>20417.202664192941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V12" s="36">
        <v>0</v>
      </c>
      <c r="AW12" s="36">
        <v>0</v>
      </c>
      <c r="AX12" s="36">
        <v>0</v>
      </c>
      <c r="AY12" s="36">
        <v>0</v>
      </c>
      <c r="AZ12" s="36">
        <v>0</v>
      </c>
      <c r="BA12" s="36">
        <v>0</v>
      </c>
      <c r="BB12" s="36">
        <v>0</v>
      </c>
      <c r="BC12" s="36">
        <v>0</v>
      </c>
      <c r="BD12" s="36">
        <v>0</v>
      </c>
      <c r="BE12" s="36">
        <v>0</v>
      </c>
      <c r="BF12" s="36">
        <v>0</v>
      </c>
      <c r="BG12" s="36">
        <v>0</v>
      </c>
      <c r="BH12" s="36">
        <v>20.881412527299837</v>
      </c>
      <c r="BI12" s="36">
        <v>772.61226351009407</v>
      </c>
      <c r="BJ12" s="36">
        <v>0</v>
      </c>
      <c r="BK12" s="36">
        <v>0</v>
      </c>
      <c r="BL12" s="36">
        <v>0</v>
      </c>
      <c r="BM12" s="36">
        <v>0</v>
      </c>
      <c r="BN12" s="36">
        <v>0</v>
      </c>
      <c r="BO12" s="36">
        <v>0</v>
      </c>
      <c r="BP12" s="36">
        <v>0</v>
      </c>
      <c r="BQ12" s="36">
        <v>0</v>
      </c>
      <c r="BR12" s="36">
        <v>881.83811365289318</v>
      </c>
      <c r="BS12" s="36">
        <v>0</v>
      </c>
      <c r="BT12" s="36">
        <v>277.08028161224786</v>
      </c>
      <c r="BU12" s="36">
        <v>0</v>
      </c>
      <c r="BV12" s="36">
        <v>0</v>
      </c>
      <c r="BW12" s="195">
        <v>0</v>
      </c>
      <c r="BX12" s="310">
        <v>769672</v>
      </c>
      <c r="BY12" s="36">
        <v>54308</v>
      </c>
      <c r="BZ12" s="36">
        <v>0</v>
      </c>
      <c r="CA12" s="36">
        <v>0</v>
      </c>
      <c r="CB12" s="36">
        <v>0</v>
      </c>
      <c r="CC12" s="36">
        <v>-11125</v>
      </c>
      <c r="CD12" s="44">
        <v>4700</v>
      </c>
      <c r="CE12" s="51">
        <v>817555</v>
      </c>
    </row>
    <row r="13" spans="1:83" x14ac:dyDescent="0.55000000000000004">
      <c r="B13" s="192">
        <v>3</v>
      </c>
      <c r="C13" s="193" t="s">
        <v>2</v>
      </c>
      <c r="D13" s="194" t="s">
        <v>112</v>
      </c>
      <c r="E13" s="38">
        <v>0</v>
      </c>
      <c r="F13" s="36">
        <v>0</v>
      </c>
      <c r="G13" s="36">
        <v>1627.0865872490624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36">
        <v>0</v>
      </c>
      <c r="U13" s="36">
        <v>0</v>
      </c>
      <c r="V13" s="36">
        <v>0</v>
      </c>
      <c r="W13" s="36">
        <v>0</v>
      </c>
      <c r="X13" s="36">
        <v>0</v>
      </c>
      <c r="Y13" s="36">
        <v>0</v>
      </c>
      <c r="Z13" s="36">
        <v>0</v>
      </c>
      <c r="AA13" s="36">
        <v>0</v>
      </c>
      <c r="AB13" s="36">
        <v>0</v>
      </c>
      <c r="AC13" s="36">
        <v>0</v>
      </c>
      <c r="AD13" s="36">
        <v>0</v>
      </c>
      <c r="AE13" s="36">
        <v>0</v>
      </c>
      <c r="AF13" s="36">
        <v>0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V13" s="36">
        <v>0</v>
      </c>
      <c r="AW13" s="36">
        <v>0</v>
      </c>
      <c r="AX13" s="36">
        <v>0</v>
      </c>
      <c r="AY13" s="36">
        <v>0</v>
      </c>
      <c r="AZ13" s="36">
        <v>0</v>
      </c>
      <c r="BA13" s="36">
        <v>0</v>
      </c>
      <c r="BB13" s="36">
        <v>0</v>
      </c>
      <c r="BC13" s="36">
        <v>0</v>
      </c>
      <c r="BD13" s="36">
        <v>0</v>
      </c>
      <c r="BE13" s="36">
        <v>0</v>
      </c>
      <c r="BF13" s="36">
        <v>0</v>
      </c>
      <c r="BG13" s="36">
        <v>0</v>
      </c>
      <c r="BH13" s="36">
        <v>3577.4988969777187</v>
      </c>
      <c r="BI13" s="36">
        <v>2696.4145157732187</v>
      </c>
      <c r="BJ13" s="36">
        <v>0</v>
      </c>
      <c r="BK13" s="36">
        <v>0</v>
      </c>
      <c r="BL13" s="36">
        <v>0</v>
      </c>
      <c r="BM13" s="36">
        <v>0</v>
      </c>
      <c r="BN13" s="36">
        <v>0</v>
      </c>
      <c r="BO13" s="36">
        <v>0</v>
      </c>
      <c r="BP13" s="36">
        <v>0</v>
      </c>
      <c r="BQ13" s="36">
        <v>0</v>
      </c>
      <c r="BR13" s="36">
        <v>0</v>
      </c>
      <c r="BS13" s="36">
        <v>0</v>
      </c>
      <c r="BT13" s="36">
        <v>0</v>
      </c>
      <c r="BU13" s="36">
        <v>0</v>
      </c>
      <c r="BV13" s="36">
        <v>0</v>
      </c>
      <c r="BW13" s="195">
        <v>0</v>
      </c>
      <c r="BX13" s="310">
        <v>7901</v>
      </c>
      <c r="BY13" s="36">
        <v>55756</v>
      </c>
      <c r="BZ13" s="36">
        <v>0</v>
      </c>
      <c r="CA13" s="36">
        <v>0</v>
      </c>
      <c r="CB13" s="36">
        <v>298127</v>
      </c>
      <c r="CC13" s="36">
        <v>0</v>
      </c>
      <c r="CD13" s="44">
        <v>856899</v>
      </c>
      <c r="CE13" s="51">
        <v>1218683</v>
      </c>
    </row>
    <row r="14" spans="1:83" x14ac:dyDescent="0.55000000000000004">
      <c r="B14" s="192">
        <v>4</v>
      </c>
      <c r="C14" s="193" t="s">
        <v>3</v>
      </c>
      <c r="D14" s="194" t="s">
        <v>113</v>
      </c>
      <c r="E14" s="38">
        <v>0</v>
      </c>
      <c r="F14" s="36">
        <v>0</v>
      </c>
      <c r="G14" s="36">
        <v>0</v>
      </c>
      <c r="H14" s="36">
        <v>940.43455816791027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36">
        <v>0</v>
      </c>
      <c r="U14" s="36">
        <v>0</v>
      </c>
      <c r="V14" s="36">
        <v>0</v>
      </c>
      <c r="W14" s="36">
        <v>0</v>
      </c>
      <c r="X14" s="36">
        <v>0</v>
      </c>
      <c r="Y14" s="36">
        <v>471.85852613136859</v>
      </c>
      <c r="Z14" s="36">
        <v>811.59666494595399</v>
      </c>
      <c r="AA14" s="36">
        <v>1260.4777324135341</v>
      </c>
      <c r="AB14" s="36">
        <v>0</v>
      </c>
      <c r="AC14" s="36">
        <v>0</v>
      </c>
      <c r="AD14" s="36">
        <v>2.4618705711201838</v>
      </c>
      <c r="AE14" s="36">
        <v>62.367387801711324</v>
      </c>
      <c r="AF14" s="36">
        <v>5.7443646659470957</v>
      </c>
      <c r="AG14" s="36">
        <v>43353.540757426439</v>
      </c>
      <c r="AH14" s="36">
        <v>16.412470474134558</v>
      </c>
      <c r="AI14" s="36">
        <v>662.24318363132943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V14" s="36">
        <v>0</v>
      </c>
      <c r="AW14" s="36">
        <v>0</v>
      </c>
      <c r="AX14" s="36">
        <v>0</v>
      </c>
      <c r="AY14" s="36">
        <v>0</v>
      </c>
      <c r="AZ14" s="36">
        <v>0</v>
      </c>
      <c r="BA14" s="36">
        <v>0</v>
      </c>
      <c r="BB14" s="36">
        <v>0</v>
      </c>
      <c r="BC14" s="36">
        <v>0</v>
      </c>
      <c r="BD14" s="36">
        <v>0</v>
      </c>
      <c r="BE14" s="36">
        <v>0</v>
      </c>
      <c r="BF14" s="36">
        <v>0</v>
      </c>
      <c r="BG14" s="36">
        <v>0</v>
      </c>
      <c r="BH14" s="36">
        <v>3398.2020116695603</v>
      </c>
      <c r="BI14" s="36">
        <v>46598.286170162843</v>
      </c>
      <c r="BJ14" s="36">
        <v>0</v>
      </c>
      <c r="BK14" s="36">
        <v>0</v>
      </c>
      <c r="BL14" s="36">
        <v>0</v>
      </c>
      <c r="BM14" s="36">
        <v>0</v>
      </c>
      <c r="BN14" s="36">
        <v>0</v>
      </c>
      <c r="BO14" s="36">
        <v>0</v>
      </c>
      <c r="BP14" s="36">
        <v>0</v>
      </c>
      <c r="BQ14" s="36">
        <v>263.42015110985966</v>
      </c>
      <c r="BR14" s="36">
        <v>2272.3065371439297</v>
      </c>
      <c r="BS14" s="36">
        <v>0</v>
      </c>
      <c r="BT14" s="36">
        <v>599.05517230591147</v>
      </c>
      <c r="BU14" s="36">
        <v>4201.5924413784469</v>
      </c>
      <c r="BV14" s="36">
        <v>0</v>
      </c>
      <c r="BW14" s="195">
        <v>0</v>
      </c>
      <c r="BX14" s="310">
        <v>104920</v>
      </c>
      <c r="BY14" s="36">
        <v>742767</v>
      </c>
      <c r="BZ14" s="36">
        <v>0</v>
      </c>
      <c r="CA14" s="36">
        <v>0</v>
      </c>
      <c r="CB14" s="36">
        <v>85816</v>
      </c>
      <c r="CC14" s="36">
        <v>0</v>
      </c>
      <c r="CD14" s="44">
        <v>208414</v>
      </c>
      <c r="CE14" s="51">
        <v>1141917</v>
      </c>
    </row>
    <row r="15" spans="1:83" x14ac:dyDescent="0.55000000000000004">
      <c r="A15" s="131"/>
      <c r="B15" s="192">
        <v>5</v>
      </c>
      <c r="C15" s="193" t="s">
        <v>4</v>
      </c>
      <c r="D15" s="194" t="s">
        <v>114</v>
      </c>
      <c r="E15" s="38">
        <v>0</v>
      </c>
      <c r="F15" s="36">
        <v>0</v>
      </c>
      <c r="G15" s="36">
        <v>0</v>
      </c>
      <c r="H15" s="36">
        <v>0</v>
      </c>
      <c r="I15" s="36">
        <v>10812.200253184355</v>
      </c>
      <c r="J15" s="36">
        <v>0</v>
      </c>
      <c r="K15" s="36">
        <v>628992.78385840962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36">
        <v>8.7682287149629836</v>
      </c>
      <c r="U15" s="36">
        <v>15.587962159934193</v>
      </c>
      <c r="V15" s="36">
        <v>0</v>
      </c>
      <c r="W15" s="36">
        <v>0</v>
      </c>
      <c r="X15" s="36">
        <v>279943.23818262317</v>
      </c>
      <c r="Y15" s="36">
        <v>0</v>
      </c>
      <c r="Z15" s="36">
        <v>0</v>
      </c>
      <c r="AA15" s="36">
        <v>2427.8251064097508</v>
      </c>
      <c r="AB15" s="36">
        <v>0</v>
      </c>
      <c r="AC15" s="36">
        <v>264486.7994534134</v>
      </c>
      <c r="AD15" s="36">
        <v>6555.7123358873241</v>
      </c>
      <c r="AE15" s="36">
        <v>10.716723984954758</v>
      </c>
      <c r="AF15" s="36">
        <v>0</v>
      </c>
      <c r="AG15" s="36">
        <v>37182.160989618031</v>
      </c>
      <c r="AH15" s="36">
        <v>324891.12707079342</v>
      </c>
      <c r="AI15" s="36">
        <v>0</v>
      </c>
      <c r="AJ15" s="36">
        <v>13432.926391323292</v>
      </c>
      <c r="AK15" s="36">
        <v>58623.402940607513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26575.526987417808</v>
      </c>
      <c r="AS15" s="36">
        <v>0</v>
      </c>
      <c r="AT15" s="36">
        <v>0</v>
      </c>
      <c r="AU15" s="36">
        <v>0</v>
      </c>
      <c r="AV15" s="36">
        <v>0</v>
      </c>
      <c r="AW15" s="36">
        <v>0</v>
      </c>
      <c r="AX15" s="36">
        <v>0</v>
      </c>
      <c r="AY15" s="36">
        <v>0</v>
      </c>
      <c r="AZ15" s="36">
        <v>0</v>
      </c>
      <c r="BA15" s="36">
        <v>0</v>
      </c>
      <c r="BB15" s="36">
        <v>0</v>
      </c>
      <c r="BC15" s="36">
        <v>0</v>
      </c>
      <c r="BD15" s="36">
        <v>0</v>
      </c>
      <c r="BE15" s="36">
        <v>0</v>
      </c>
      <c r="BF15" s="36">
        <v>0</v>
      </c>
      <c r="BG15" s="36">
        <v>0</v>
      </c>
      <c r="BH15" s="36">
        <v>0</v>
      </c>
      <c r="BI15" s="36">
        <v>2968.532543832468</v>
      </c>
      <c r="BJ15" s="36">
        <v>0</v>
      </c>
      <c r="BK15" s="36">
        <v>0</v>
      </c>
      <c r="BL15" s="36">
        <v>0</v>
      </c>
      <c r="BM15" s="36">
        <v>0</v>
      </c>
      <c r="BN15" s="36">
        <v>0</v>
      </c>
      <c r="BO15" s="36">
        <v>0</v>
      </c>
      <c r="BP15" s="36">
        <v>0</v>
      </c>
      <c r="BQ15" s="36">
        <v>11.690971619950645</v>
      </c>
      <c r="BR15" s="36">
        <v>0</v>
      </c>
      <c r="BS15" s="36">
        <v>0</v>
      </c>
      <c r="BT15" s="36">
        <v>0</v>
      </c>
      <c r="BU15" s="36">
        <v>0</v>
      </c>
      <c r="BV15" s="36">
        <v>0</v>
      </c>
      <c r="BW15" s="195">
        <v>0</v>
      </c>
      <c r="BX15" s="310">
        <v>1656939</v>
      </c>
      <c r="BY15" s="36">
        <v>8250</v>
      </c>
      <c r="BZ15" s="36">
        <v>0</v>
      </c>
      <c r="CA15" s="36">
        <v>0</v>
      </c>
      <c r="CB15" s="36">
        <v>11112</v>
      </c>
      <c r="CC15" s="36">
        <v>19552</v>
      </c>
      <c r="CD15" s="44">
        <v>143736</v>
      </c>
      <c r="CE15" s="51">
        <v>1839589</v>
      </c>
    </row>
    <row r="16" spans="1:83" x14ac:dyDescent="0.55000000000000004">
      <c r="A16" s="131"/>
      <c r="B16" s="192">
        <v>6</v>
      </c>
      <c r="C16" s="193" t="s">
        <v>5</v>
      </c>
      <c r="D16" s="194" t="s">
        <v>115</v>
      </c>
      <c r="E16" s="38">
        <v>100676</v>
      </c>
      <c r="F16" s="36">
        <v>11164</v>
      </c>
      <c r="G16" s="36">
        <v>108129</v>
      </c>
      <c r="H16" s="36">
        <v>39531</v>
      </c>
      <c r="I16" s="36">
        <v>23380</v>
      </c>
      <c r="J16" s="36">
        <v>0</v>
      </c>
      <c r="K16" s="36">
        <v>72056</v>
      </c>
      <c r="L16" s="36">
        <v>53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36">
        <v>0</v>
      </c>
      <c r="U16" s="36">
        <v>0</v>
      </c>
      <c r="V16" s="36">
        <v>0</v>
      </c>
      <c r="W16" s="36">
        <v>0</v>
      </c>
      <c r="X16" s="36">
        <v>0</v>
      </c>
      <c r="Y16" s="36">
        <v>0</v>
      </c>
      <c r="Z16" s="36">
        <v>0</v>
      </c>
      <c r="AA16" s="36">
        <v>0</v>
      </c>
      <c r="AB16" s="36">
        <v>0</v>
      </c>
      <c r="AC16" s="36">
        <v>0</v>
      </c>
      <c r="AD16" s="36">
        <v>0</v>
      </c>
      <c r="AE16" s="36">
        <v>0</v>
      </c>
      <c r="AF16" s="36">
        <v>0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0</v>
      </c>
      <c r="AV16" s="36">
        <v>0</v>
      </c>
      <c r="AW16" s="36">
        <v>0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36">
        <v>0</v>
      </c>
      <c r="BD16" s="36">
        <v>0</v>
      </c>
      <c r="BE16" s="36">
        <v>0</v>
      </c>
      <c r="BF16" s="36">
        <v>0</v>
      </c>
      <c r="BG16" s="36">
        <v>0</v>
      </c>
      <c r="BH16" s="36">
        <v>0</v>
      </c>
      <c r="BI16" s="36">
        <v>0</v>
      </c>
      <c r="BJ16" s="36">
        <v>0</v>
      </c>
      <c r="BK16" s="36">
        <v>0</v>
      </c>
      <c r="BL16" s="36">
        <v>0</v>
      </c>
      <c r="BM16" s="36">
        <v>0</v>
      </c>
      <c r="BN16" s="36">
        <v>0</v>
      </c>
      <c r="BO16" s="36">
        <v>0</v>
      </c>
      <c r="BP16" s="36">
        <v>0</v>
      </c>
      <c r="BQ16" s="36">
        <v>0</v>
      </c>
      <c r="BR16" s="36">
        <v>0</v>
      </c>
      <c r="BS16" s="36">
        <v>0</v>
      </c>
      <c r="BT16" s="36">
        <v>0</v>
      </c>
      <c r="BU16" s="36">
        <v>0</v>
      </c>
      <c r="BV16" s="36">
        <v>0</v>
      </c>
      <c r="BW16" s="195">
        <v>0</v>
      </c>
      <c r="BX16" s="310">
        <v>354989</v>
      </c>
      <c r="BY16" s="36">
        <v>0</v>
      </c>
      <c r="BZ16" s="36">
        <v>0</v>
      </c>
      <c r="CA16" s="36">
        <v>0</v>
      </c>
      <c r="CB16" s="36">
        <v>0</v>
      </c>
      <c r="CC16" s="36">
        <v>0</v>
      </c>
      <c r="CD16" s="44">
        <v>0</v>
      </c>
      <c r="CE16" s="51">
        <v>354989</v>
      </c>
    </row>
    <row r="17" spans="1:83" x14ac:dyDescent="0.55000000000000004">
      <c r="B17" s="192">
        <v>7</v>
      </c>
      <c r="C17" s="193" t="s">
        <v>6</v>
      </c>
      <c r="D17" s="194" t="s">
        <v>116</v>
      </c>
      <c r="E17" s="38">
        <v>0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67389.94801395075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36">
        <v>1154707.2107536721</v>
      </c>
      <c r="U17" s="36">
        <v>0</v>
      </c>
      <c r="V17" s="36">
        <v>0</v>
      </c>
      <c r="W17" s="36">
        <v>0</v>
      </c>
      <c r="X17" s="36">
        <v>0</v>
      </c>
      <c r="Y17" s="36">
        <v>379649.23301423923</v>
      </c>
      <c r="Z17" s="36">
        <v>624.82645550038876</v>
      </c>
      <c r="AA17" s="36">
        <v>9285.6153803529996</v>
      </c>
      <c r="AB17" s="36">
        <v>681.42305473049646</v>
      </c>
      <c r="AC17" s="36">
        <v>0</v>
      </c>
      <c r="AD17" s="36">
        <v>584.83152537777937</v>
      </c>
      <c r="AE17" s="36">
        <v>0</v>
      </c>
      <c r="AF17" s="36">
        <v>0</v>
      </c>
      <c r="AG17" s="36">
        <v>467.86522030222352</v>
      </c>
      <c r="AH17" s="36">
        <v>4.5277279384086144</v>
      </c>
      <c r="AI17" s="36">
        <v>0</v>
      </c>
      <c r="AJ17" s="36">
        <v>0</v>
      </c>
      <c r="AK17" s="36">
        <v>1077.5992493412502</v>
      </c>
      <c r="AL17" s="36">
        <v>0</v>
      </c>
      <c r="AM17" s="36">
        <v>23213.661140220967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V17" s="36">
        <v>0</v>
      </c>
      <c r="AW17" s="36">
        <v>0</v>
      </c>
      <c r="AX17" s="36">
        <v>0</v>
      </c>
      <c r="AY17" s="36">
        <v>0</v>
      </c>
      <c r="AZ17" s="36">
        <v>0</v>
      </c>
      <c r="BA17" s="36">
        <v>0</v>
      </c>
      <c r="BB17" s="36">
        <v>0</v>
      </c>
      <c r="BC17" s="36">
        <v>0</v>
      </c>
      <c r="BD17" s="36">
        <v>0</v>
      </c>
      <c r="BE17" s="36">
        <v>0</v>
      </c>
      <c r="BF17" s="36">
        <v>0</v>
      </c>
      <c r="BG17" s="36">
        <v>0</v>
      </c>
      <c r="BH17" s="36">
        <v>135.83183815225843</v>
      </c>
      <c r="BI17" s="36">
        <v>7402.0805579750158</v>
      </c>
      <c r="BJ17" s="36">
        <v>0</v>
      </c>
      <c r="BK17" s="36">
        <v>0</v>
      </c>
      <c r="BL17" s="36">
        <v>0</v>
      </c>
      <c r="BM17" s="36">
        <v>0</v>
      </c>
      <c r="BN17" s="36">
        <v>0</v>
      </c>
      <c r="BO17" s="36">
        <v>0</v>
      </c>
      <c r="BP17" s="36">
        <v>0</v>
      </c>
      <c r="BQ17" s="36">
        <v>29.430231599655993</v>
      </c>
      <c r="BR17" s="36">
        <v>1026.2849993726193</v>
      </c>
      <c r="BS17" s="36">
        <v>0</v>
      </c>
      <c r="BT17" s="36">
        <v>398.44005857995808</v>
      </c>
      <c r="BU17" s="36">
        <v>91.309180091240393</v>
      </c>
      <c r="BV17" s="36">
        <v>1082.8815986027269</v>
      </c>
      <c r="BW17" s="195">
        <v>0</v>
      </c>
      <c r="BX17" s="310">
        <v>1647853</v>
      </c>
      <c r="BY17" s="36">
        <v>517654</v>
      </c>
      <c r="BZ17" s="36">
        <v>0</v>
      </c>
      <c r="CA17" s="36">
        <v>0</v>
      </c>
      <c r="CB17" s="36">
        <v>166695</v>
      </c>
      <c r="CC17" s="36">
        <v>347820</v>
      </c>
      <c r="CD17" s="44">
        <v>1441</v>
      </c>
      <c r="CE17" s="51">
        <v>2681463</v>
      </c>
    </row>
    <row r="18" spans="1:83" x14ac:dyDescent="0.55000000000000004">
      <c r="B18" s="192">
        <v>8</v>
      </c>
      <c r="C18" s="193" t="s">
        <v>7</v>
      </c>
      <c r="D18" s="194" t="s">
        <v>117</v>
      </c>
      <c r="E18" s="38">
        <v>4679.4250136652063</v>
      </c>
      <c r="F18" s="36">
        <v>88.169608977050373</v>
      </c>
      <c r="G18" s="36">
        <v>126.14046247811586</v>
      </c>
      <c r="H18" s="36">
        <v>32.178689407682619</v>
      </c>
      <c r="I18" s="36">
        <v>32.178689407682619</v>
      </c>
      <c r="J18" s="36">
        <v>0</v>
      </c>
      <c r="K18" s="36">
        <v>0</v>
      </c>
      <c r="L18" s="36">
        <v>18121.107153042387</v>
      </c>
      <c r="M18" s="36">
        <v>0</v>
      </c>
      <c r="N18" s="36">
        <v>0</v>
      </c>
      <c r="O18" s="36">
        <v>0</v>
      </c>
      <c r="P18" s="36">
        <v>0</v>
      </c>
      <c r="Q18" s="36">
        <v>183.4185296237909</v>
      </c>
      <c r="R18" s="36">
        <v>6689.3059540690629</v>
      </c>
      <c r="S18" s="36">
        <v>21275.905862571592</v>
      </c>
      <c r="T18" s="36">
        <v>0</v>
      </c>
      <c r="U18" s="36">
        <v>0</v>
      </c>
      <c r="V18" s="36">
        <v>0</v>
      </c>
      <c r="W18" s="36">
        <v>0</v>
      </c>
      <c r="X18" s="36">
        <v>0</v>
      </c>
      <c r="Y18" s="36">
        <v>0</v>
      </c>
      <c r="Z18" s="36">
        <v>0</v>
      </c>
      <c r="AA18" s="36">
        <v>0</v>
      </c>
      <c r="AB18" s="36">
        <v>0</v>
      </c>
      <c r="AC18" s="36">
        <v>0</v>
      </c>
      <c r="AD18" s="36">
        <v>0</v>
      </c>
      <c r="AE18" s="36">
        <v>0</v>
      </c>
      <c r="AF18" s="36">
        <v>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391827.67301537632</v>
      </c>
      <c r="AO18" s="36">
        <v>0</v>
      </c>
      <c r="AP18" s="36">
        <v>0</v>
      </c>
      <c r="AQ18" s="36">
        <v>0</v>
      </c>
      <c r="AR18" s="36">
        <v>0</v>
      </c>
      <c r="AS18" s="36">
        <v>3466.9319967837255</v>
      </c>
      <c r="AT18" s="36">
        <v>0</v>
      </c>
      <c r="AU18" s="36">
        <v>0</v>
      </c>
      <c r="AV18" s="36">
        <v>0</v>
      </c>
      <c r="AW18" s="36">
        <v>0</v>
      </c>
      <c r="AX18" s="36">
        <v>0</v>
      </c>
      <c r="AY18" s="36">
        <v>0</v>
      </c>
      <c r="AZ18" s="36">
        <v>0</v>
      </c>
      <c r="BA18" s="36">
        <v>6797.426350478876</v>
      </c>
      <c r="BB18" s="36">
        <v>0</v>
      </c>
      <c r="BC18" s="36">
        <v>0</v>
      </c>
      <c r="BD18" s="36">
        <v>0</v>
      </c>
      <c r="BE18" s="36">
        <v>521563.1386741185</v>
      </c>
      <c r="BF18" s="36">
        <v>0</v>
      </c>
      <c r="BG18" s="36">
        <v>0</v>
      </c>
      <c r="BH18" s="36">
        <v>0</v>
      </c>
      <c r="BI18" s="36">
        <v>0</v>
      </c>
      <c r="BJ18" s="36">
        <v>0</v>
      </c>
      <c r="BK18" s="36">
        <v>0</v>
      </c>
      <c r="BL18" s="36">
        <v>0</v>
      </c>
      <c r="BM18" s="36">
        <v>0</v>
      </c>
      <c r="BN18" s="36">
        <v>0</v>
      </c>
      <c r="BO18" s="36">
        <v>0</v>
      </c>
      <c r="BP18" s="36">
        <v>0</v>
      </c>
      <c r="BQ18" s="36">
        <v>0</v>
      </c>
      <c r="BR18" s="36">
        <v>0</v>
      </c>
      <c r="BS18" s="36">
        <v>0</v>
      </c>
      <c r="BT18" s="36">
        <v>0</v>
      </c>
      <c r="BU18" s="36">
        <v>0</v>
      </c>
      <c r="BV18" s="36">
        <v>0</v>
      </c>
      <c r="BW18" s="195">
        <v>0</v>
      </c>
      <c r="BX18" s="310">
        <v>974883</v>
      </c>
      <c r="BY18" s="36">
        <v>409656</v>
      </c>
      <c r="BZ18" s="36">
        <v>0</v>
      </c>
      <c r="CA18" s="36">
        <v>0</v>
      </c>
      <c r="CB18" s="36">
        <v>119349</v>
      </c>
      <c r="CC18" s="36">
        <v>2047</v>
      </c>
      <c r="CD18" s="44">
        <v>84262</v>
      </c>
      <c r="CE18" s="51">
        <v>1590197</v>
      </c>
    </row>
    <row r="19" spans="1:83" x14ac:dyDescent="0.55000000000000004">
      <c r="A19" s="131"/>
      <c r="B19" s="192">
        <v>9</v>
      </c>
      <c r="C19" s="193" t="s">
        <v>8</v>
      </c>
      <c r="D19" s="194" t="s">
        <v>118</v>
      </c>
      <c r="E19" s="38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310389.42056563229</v>
      </c>
      <c r="N19" s="36">
        <v>0</v>
      </c>
      <c r="O19" s="36">
        <v>0</v>
      </c>
      <c r="P19" s="36">
        <v>0</v>
      </c>
      <c r="Q19" s="36">
        <v>0</v>
      </c>
      <c r="R19" s="36">
        <v>0</v>
      </c>
      <c r="S19" s="36">
        <v>0</v>
      </c>
      <c r="T19" s="36">
        <v>0</v>
      </c>
      <c r="U19" s="36">
        <v>1541055.0107773296</v>
      </c>
      <c r="V19" s="36">
        <v>428.03505561885601</v>
      </c>
      <c r="W19" s="36">
        <v>9355.1661782266983</v>
      </c>
      <c r="X19" s="36">
        <v>0</v>
      </c>
      <c r="Y19" s="36">
        <v>0</v>
      </c>
      <c r="Z19" s="36">
        <v>0</v>
      </c>
      <c r="AA19" s="36">
        <v>0</v>
      </c>
      <c r="AB19" s="36">
        <v>0</v>
      </c>
      <c r="AC19" s="36">
        <v>0</v>
      </c>
      <c r="AD19" s="36">
        <v>0</v>
      </c>
      <c r="AE19" s="36">
        <v>0</v>
      </c>
      <c r="AF19" s="36">
        <v>0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V19" s="36">
        <v>0</v>
      </c>
      <c r="AW19" s="36">
        <v>0</v>
      </c>
      <c r="AX19" s="36">
        <v>0</v>
      </c>
      <c r="AY19" s="36">
        <v>0</v>
      </c>
      <c r="AZ19" s="36">
        <v>0</v>
      </c>
      <c r="BA19" s="36">
        <v>0</v>
      </c>
      <c r="BB19" s="36">
        <v>0</v>
      </c>
      <c r="BC19" s="36">
        <v>0</v>
      </c>
      <c r="BD19" s="36">
        <v>0</v>
      </c>
      <c r="BE19" s="36">
        <v>0</v>
      </c>
      <c r="BF19" s="36">
        <v>0</v>
      </c>
      <c r="BG19" s="36">
        <v>0</v>
      </c>
      <c r="BH19" s="36">
        <v>0</v>
      </c>
      <c r="BI19" s="36">
        <v>9370.3674231926016</v>
      </c>
      <c r="BJ19" s="36">
        <v>0</v>
      </c>
      <c r="BK19" s="36">
        <v>0</v>
      </c>
      <c r="BL19" s="36">
        <v>0</v>
      </c>
      <c r="BM19" s="36">
        <v>0</v>
      </c>
      <c r="BN19" s="36">
        <v>0</v>
      </c>
      <c r="BO19" s="36">
        <v>0</v>
      </c>
      <c r="BP19" s="36">
        <v>0</v>
      </c>
      <c r="BQ19" s="36">
        <v>0</v>
      </c>
      <c r="BR19" s="36">
        <v>0</v>
      </c>
      <c r="BS19" s="36">
        <v>0</v>
      </c>
      <c r="BT19" s="36">
        <v>0</v>
      </c>
      <c r="BU19" s="36">
        <v>0</v>
      </c>
      <c r="BV19" s="36">
        <v>0</v>
      </c>
      <c r="BW19" s="195">
        <v>0</v>
      </c>
      <c r="BX19" s="310">
        <v>1870598</v>
      </c>
      <c r="BY19" s="36">
        <v>49682</v>
      </c>
      <c r="BZ19" s="36">
        <v>0</v>
      </c>
      <c r="CA19" s="36">
        <v>0</v>
      </c>
      <c r="CB19" s="36">
        <v>0</v>
      </c>
      <c r="CC19" s="36">
        <v>0</v>
      </c>
      <c r="CD19" s="44">
        <v>9658</v>
      </c>
      <c r="CE19" s="51">
        <v>1929938</v>
      </c>
    </row>
    <row r="20" spans="1:83" x14ac:dyDescent="0.55000000000000004">
      <c r="A20" s="131"/>
      <c r="B20" s="192">
        <v>10</v>
      </c>
      <c r="C20" s="193" t="s">
        <v>9</v>
      </c>
      <c r="D20" s="194" t="s">
        <v>119</v>
      </c>
      <c r="E20" s="38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36">
        <v>0</v>
      </c>
      <c r="U20" s="36">
        <v>0</v>
      </c>
      <c r="V20" s="36">
        <v>120310.68721891305</v>
      </c>
      <c r="W20" s="36">
        <v>310893.7626192685</v>
      </c>
      <c r="X20" s="36">
        <v>0</v>
      </c>
      <c r="Y20" s="36">
        <v>0</v>
      </c>
      <c r="Z20" s="36">
        <v>0</v>
      </c>
      <c r="AA20" s="36">
        <v>0</v>
      </c>
      <c r="AB20" s="36">
        <v>0</v>
      </c>
      <c r="AC20" s="36">
        <v>0</v>
      </c>
      <c r="AD20" s="36">
        <v>0</v>
      </c>
      <c r="AE20" s="36">
        <v>0</v>
      </c>
      <c r="AF20" s="36">
        <v>0</v>
      </c>
      <c r="AG20" s="36">
        <v>0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V20" s="36">
        <v>0</v>
      </c>
      <c r="AW20" s="36">
        <v>0</v>
      </c>
      <c r="AX20" s="36">
        <v>0</v>
      </c>
      <c r="AY20" s="36">
        <v>0</v>
      </c>
      <c r="AZ20" s="36">
        <v>0</v>
      </c>
      <c r="BA20" s="36">
        <v>0</v>
      </c>
      <c r="BB20" s="36">
        <v>0</v>
      </c>
      <c r="BC20" s="36">
        <v>0</v>
      </c>
      <c r="BD20" s="36">
        <v>0</v>
      </c>
      <c r="BE20" s="36">
        <v>0</v>
      </c>
      <c r="BF20" s="36">
        <v>0</v>
      </c>
      <c r="BG20" s="36">
        <v>0</v>
      </c>
      <c r="BH20" s="36">
        <v>0</v>
      </c>
      <c r="BI20" s="36">
        <v>8146.5286730124135</v>
      </c>
      <c r="BJ20" s="36">
        <v>0</v>
      </c>
      <c r="BK20" s="36">
        <v>0</v>
      </c>
      <c r="BL20" s="36">
        <v>0</v>
      </c>
      <c r="BM20" s="36">
        <v>0</v>
      </c>
      <c r="BN20" s="36">
        <v>0</v>
      </c>
      <c r="BO20" s="36">
        <v>0</v>
      </c>
      <c r="BP20" s="36">
        <v>0</v>
      </c>
      <c r="BQ20" s="36">
        <v>0</v>
      </c>
      <c r="BR20" s="36">
        <v>0</v>
      </c>
      <c r="BS20" s="36">
        <v>5.0214888060483336</v>
      </c>
      <c r="BT20" s="36">
        <v>0</v>
      </c>
      <c r="BU20" s="36">
        <v>0</v>
      </c>
      <c r="BV20" s="36">
        <v>0</v>
      </c>
      <c r="BW20" s="195">
        <v>0</v>
      </c>
      <c r="BX20" s="310">
        <v>439356</v>
      </c>
      <c r="BY20" s="36">
        <v>138075</v>
      </c>
      <c r="BZ20" s="36">
        <v>0</v>
      </c>
      <c r="CA20" s="36">
        <v>0</v>
      </c>
      <c r="CB20" s="36">
        <v>0</v>
      </c>
      <c r="CC20" s="36">
        <v>0</v>
      </c>
      <c r="CD20" s="44">
        <v>111827</v>
      </c>
      <c r="CE20" s="51">
        <v>689258</v>
      </c>
    </row>
    <row r="21" spans="1:83" x14ac:dyDescent="0.55000000000000004">
      <c r="B21" s="192">
        <v>11</v>
      </c>
      <c r="C21" s="193" t="s">
        <v>10</v>
      </c>
      <c r="D21" s="194" t="s">
        <v>120</v>
      </c>
      <c r="E21" s="38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3021.3302849332013</v>
      </c>
      <c r="P21" s="36">
        <v>0</v>
      </c>
      <c r="Q21" s="36">
        <v>0</v>
      </c>
      <c r="R21" s="36">
        <v>0</v>
      </c>
      <c r="S21" s="36">
        <v>0</v>
      </c>
      <c r="T21" s="36">
        <v>0</v>
      </c>
      <c r="U21" s="36">
        <v>0</v>
      </c>
      <c r="V21" s="36">
        <v>95268.669715066804</v>
      </c>
      <c r="W21" s="36">
        <v>0</v>
      </c>
      <c r="X21" s="36">
        <v>0</v>
      </c>
      <c r="Y21" s="36">
        <v>0</v>
      </c>
      <c r="Z21" s="36">
        <v>0</v>
      </c>
      <c r="AA21" s="36">
        <v>0</v>
      </c>
      <c r="AB21" s="36">
        <v>0</v>
      </c>
      <c r="AC21" s="36">
        <v>0</v>
      </c>
      <c r="AD21" s="36">
        <v>0</v>
      </c>
      <c r="AE21" s="36">
        <v>0</v>
      </c>
      <c r="AF21" s="36">
        <v>0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V21" s="36">
        <v>0</v>
      </c>
      <c r="AW21" s="36">
        <v>0</v>
      </c>
      <c r="AX21" s="36">
        <v>0</v>
      </c>
      <c r="AY21" s="36">
        <v>0</v>
      </c>
      <c r="AZ21" s="36">
        <v>0</v>
      </c>
      <c r="BA21" s="36">
        <v>0</v>
      </c>
      <c r="BB21" s="36">
        <v>0</v>
      </c>
      <c r="BC21" s="36">
        <v>0</v>
      </c>
      <c r="BD21" s="36">
        <v>0</v>
      </c>
      <c r="BE21" s="36">
        <v>0</v>
      </c>
      <c r="BF21" s="36">
        <v>0</v>
      </c>
      <c r="BG21" s="36">
        <v>0</v>
      </c>
      <c r="BH21" s="36">
        <v>0</v>
      </c>
      <c r="BI21" s="36">
        <v>0</v>
      </c>
      <c r="BJ21" s="36">
        <v>0</v>
      </c>
      <c r="BK21" s="36">
        <v>0</v>
      </c>
      <c r="BL21" s="36">
        <v>0</v>
      </c>
      <c r="BM21" s="36">
        <v>0</v>
      </c>
      <c r="BN21" s="36">
        <v>0</v>
      </c>
      <c r="BO21" s="36">
        <v>0</v>
      </c>
      <c r="BP21" s="36">
        <v>0</v>
      </c>
      <c r="BQ21" s="36">
        <v>0</v>
      </c>
      <c r="BR21" s="36">
        <v>0</v>
      </c>
      <c r="BS21" s="36">
        <v>0</v>
      </c>
      <c r="BT21" s="36">
        <v>0</v>
      </c>
      <c r="BU21" s="36">
        <v>0</v>
      </c>
      <c r="BV21" s="36">
        <v>0</v>
      </c>
      <c r="BW21" s="195">
        <v>0</v>
      </c>
      <c r="BX21" s="310">
        <v>98290</v>
      </c>
      <c r="BY21" s="36">
        <v>127695</v>
      </c>
      <c r="BZ21" s="36">
        <v>0</v>
      </c>
      <c r="CA21" s="36">
        <v>0</v>
      </c>
      <c r="CB21" s="36">
        <v>0</v>
      </c>
      <c r="CC21" s="36">
        <v>0</v>
      </c>
      <c r="CD21" s="44">
        <v>1114</v>
      </c>
      <c r="CE21" s="51">
        <v>227099</v>
      </c>
    </row>
    <row r="22" spans="1:83" x14ac:dyDescent="0.55000000000000004">
      <c r="B22" s="192">
        <v>12</v>
      </c>
      <c r="C22" s="193" t="s">
        <v>11</v>
      </c>
      <c r="D22" s="194" t="s">
        <v>121</v>
      </c>
      <c r="E22" s="38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12164</v>
      </c>
      <c r="Q22" s="36">
        <v>0</v>
      </c>
      <c r="R22" s="36">
        <v>0</v>
      </c>
      <c r="S22" s="36">
        <v>0</v>
      </c>
      <c r="T22" s="36">
        <v>0</v>
      </c>
      <c r="U22" s="36">
        <v>0</v>
      </c>
      <c r="V22" s="36">
        <v>0</v>
      </c>
      <c r="W22" s="36">
        <v>0</v>
      </c>
      <c r="X22" s="36">
        <v>0</v>
      </c>
      <c r="Y22" s="36">
        <v>0</v>
      </c>
      <c r="Z22" s="36">
        <v>0</v>
      </c>
      <c r="AA22" s="36">
        <v>0</v>
      </c>
      <c r="AB22" s="36">
        <v>0</v>
      </c>
      <c r="AC22" s="36">
        <v>0</v>
      </c>
      <c r="AD22" s="36">
        <v>0</v>
      </c>
      <c r="AE22" s="36">
        <v>0</v>
      </c>
      <c r="AF22" s="36">
        <v>0</v>
      </c>
      <c r="AG22" s="36">
        <v>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1045250</v>
      </c>
      <c r="AQ22" s="36">
        <v>0</v>
      </c>
      <c r="AR22" s="36">
        <v>79</v>
      </c>
      <c r="AS22" s="36">
        <v>0</v>
      </c>
      <c r="AT22" s="36">
        <v>0</v>
      </c>
      <c r="AU22" s="36">
        <v>0</v>
      </c>
      <c r="AV22" s="36">
        <v>0</v>
      </c>
      <c r="AW22" s="36">
        <v>35</v>
      </c>
      <c r="AX22" s="36">
        <v>41</v>
      </c>
      <c r="AY22" s="36">
        <v>1946</v>
      </c>
      <c r="AZ22" s="36">
        <v>0</v>
      </c>
      <c r="BA22" s="36">
        <v>0</v>
      </c>
      <c r="BB22" s="36">
        <v>0</v>
      </c>
      <c r="BC22" s="36">
        <v>40211</v>
      </c>
      <c r="BD22" s="36">
        <v>56</v>
      </c>
      <c r="BE22" s="36">
        <v>0</v>
      </c>
      <c r="BF22" s="36">
        <v>0</v>
      </c>
      <c r="BG22" s="36">
        <v>0</v>
      </c>
      <c r="BH22" s="36">
        <v>0</v>
      </c>
      <c r="BI22" s="36">
        <v>0</v>
      </c>
      <c r="BJ22" s="36">
        <v>14544</v>
      </c>
      <c r="BK22" s="36">
        <v>0</v>
      </c>
      <c r="BL22" s="36">
        <v>0</v>
      </c>
      <c r="BM22" s="36">
        <v>0</v>
      </c>
      <c r="BN22" s="36">
        <v>0</v>
      </c>
      <c r="BO22" s="36">
        <v>0</v>
      </c>
      <c r="BP22" s="36">
        <v>0</v>
      </c>
      <c r="BQ22" s="36">
        <v>0</v>
      </c>
      <c r="BR22" s="36">
        <v>0</v>
      </c>
      <c r="BS22" s="36">
        <v>0</v>
      </c>
      <c r="BT22" s="36">
        <v>0</v>
      </c>
      <c r="BU22" s="36">
        <v>0</v>
      </c>
      <c r="BV22" s="36">
        <v>0</v>
      </c>
      <c r="BW22" s="195">
        <v>0</v>
      </c>
      <c r="BX22" s="310">
        <v>1114326</v>
      </c>
      <c r="BY22" s="36">
        <v>0</v>
      </c>
      <c r="BZ22" s="36">
        <v>0</v>
      </c>
      <c r="CA22" s="36">
        <v>0</v>
      </c>
      <c r="CB22" s="36">
        <v>0</v>
      </c>
      <c r="CC22" s="36">
        <v>-2874</v>
      </c>
      <c r="CD22" s="44">
        <v>7853414</v>
      </c>
      <c r="CE22" s="51">
        <v>8964866</v>
      </c>
    </row>
    <row r="23" spans="1:83" x14ac:dyDescent="0.55000000000000004">
      <c r="A23" s="131"/>
      <c r="B23" s="192">
        <v>13</v>
      </c>
      <c r="C23" s="193" t="s">
        <v>12</v>
      </c>
      <c r="D23" s="194" t="s">
        <v>122</v>
      </c>
      <c r="E23" s="38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1560279</v>
      </c>
      <c r="Q23" s="36">
        <v>0</v>
      </c>
      <c r="R23" s="36">
        <v>0</v>
      </c>
      <c r="S23" s="36">
        <v>0</v>
      </c>
      <c r="T23" s="36">
        <v>0</v>
      </c>
      <c r="U23" s="36">
        <v>0</v>
      </c>
      <c r="V23" s="36">
        <v>0</v>
      </c>
      <c r="W23" s="36">
        <v>0</v>
      </c>
      <c r="X23" s="36">
        <v>0</v>
      </c>
      <c r="Y23" s="36">
        <v>0</v>
      </c>
      <c r="Z23" s="36">
        <v>0</v>
      </c>
      <c r="AA23" s="36">
        <v>0</v>
      </c>
      <c r="AB23" s="36">
        <v>0</v>
      </c>
      <c r="AC23" s="36">
        <v>0</v>
      </c>
      <c r="AD23" s="36">
        <v>0</v>
      </c>
      <c r="AE23" s="36">
        <v>0</v>
      </c>
      <c r="AF23" s="36">
        <v>0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1471</v>
      </c>
      <c r="AQ23" s="36">
        <v>0</v>
      </c>
      <c r="AR23" s="36">
        <v>0</v>
      </c>
      <c r="AS23" s="36">
        <v>0</v>
      </c>
      <c r="AT23" s="36">
        <v>0</v>
      </c>
      <c r="AU23" s="36">
        <v>0</v>
      </c>
      <c r="AV23" s="36">
        <v>0</v>
      </c>
      <c r="AW23" s="36">
        <v>0</v>
      </c>
      <c r="AX23" s="36">
        <v>0</v>
      </c>
      <c r="AY23" s="36">
        <v>0</v>
      </c>
      <c r="AZ23" s="36">
        <v>0</v>
      </c>
      <c r="BA23" s="36">
        <v>0</v>
      </c>
      <c r="BB23" s="36">
        <v>0</v>
      </c>
      <c r="BC23" s="36">
        <v>0</v>
      </c>
      <c r="BD23" s="36">
        <v>0</v>
      </c>
      <c r="BE23" s="36">
        <v>0</v>
      </c>
      <c r="BF23" s="36">
        <v>0</v>
      </c>
      <c r="BG23" s="36">
        <v>0</v>
      </c>
      <c r="BH23" s="36">
        <v>0</v>
      </c>
      <c r="BI23" s="36">
        <v>0</v>
      </c>
      <c r="BJ23" s="36">
        <v>0</v>
      </c>
      <c r="BK23" s="36">
        <v>0</v>
      </c>
      <c r="BL23" s="36">
        <v>0</v>
      </c>
      <c r="BM23" s="36">
        <v>0</v>
      </c>
      <c r="BN23" s="36">
        <v>0</v>
      </c>
      <c r="BO23" s="36">
        <v>0</v>
      </c>
      <c r="BP23" s="36">
        <v>0</v>
      </c>
      <c r="BQ23" s="36">
        <v>0</v>
      </c>
      <c r="BR23" s="36">
        <v>0</v>
      </c>
      <c r="BS23" s="36">
        <v>0</v>
      </c>
      <c r="BT23" s="36">
        <v>0</v>
      </c>
      <c r="BU23" s="36">
        <v>0</v>
      </c>
      <c r="BV23" s="36">
        <v>0</v>
      </c>
      <c r="BW23" s="195">
        <v>0</v>
      </c>
      <c r="BX23" s="310">
        <v>1561750</v>
      </c>
      <c r="BY23" s="36">
        <v>0</v>
      </c>
      <c r="BZ23" s="36">
        <v>0</v>
      </c>
      <c r="CA23" s="36">
        <v>0</v>
      </c>
      <c r="CB23" s="36">
        <v>0</v>
      </c>
      <c r="CC23" s="36">
        <v>0</v>
      </c>
      <c r="CD23" s="44">
        <v>0</v>
      </c>
      <c r="CE23" s="51">
        <v>1561750</v>
      </c>
    </row>
    <row r="24" spans="1:83" x14ac:dyDescent="0.55000000000000004">
      <c r="A24" s="131"/>
      <c r="B24" s="192">
        <v>14</v>
      </c>
      <c r="C24" s="193" t="s">
        <v>13</v>
      </c>
      <c r="D24" s="194" t="s">
        <v>123</v>
      </c>
      <c r="E24" s="38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36">
        <v>0</v>
      </c>
      <c r="U24" s="36">
        <v>0</v>
      </c>
      <c r="V24" s="36">
        <v>0</v>
      </c>
      <c r="W24" s="36">
        <v>0</v>
      </c>
      <c r="X24" s="36">
        <v>0</v>
      </c>
      <c r="Y24" s="36">
        <v>0</v>
      </c>
      <c r="Z24" s="36">
        <v>0</v>
      </c>
      <c r="AA24" s="36">
        <v>0</v>
      </c>
      <c r="AB24" s="36">
        <v>0</v>
      </c>
      <c r="AC24" s="36">
        <v>0</v>
      </c>
      <c r="AD24" s="36">
        <v>0</v>
      </c>
      <c r="AE24" s="36">
        <v>0</v>
      </c>
      <c r="AF24" s="36">
        <v>0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0</v>
      </c>
      <c r="AV24" s="36">
        <v>0</v>
      </c>
      <c r="AW24" s="36">
        <v>239548</v>
      </c>
      <c r="AX24" s="36">
        <v>0</v>
      </c>
      <c r="AY24" s="36">
        <v>0</v>
      </c>
      <c r="AZ24" s="36">
        <v>0</v>
      </c>
      <c r="BA24" s="36">
        <v>0</v>
      </c>
      <c r="BB24" s="36">
        <v>0</v>
      </c>
      <c r="BC24" s="36">
        <v>0</v>
      </c>
      <c r="BD24" s="36">
        <v>0</v>
      </c>
      <c r="BE24" s="36">
        <v>0</v>
      </c>
      <c r="BF24" s="36">
        <v>0</v>
      </c>
      <c r="BG24" s="36">
        <v>0</v>
      </c>
      <c r="BH24" s="36">
        <v>0</v>
      </c>
      <c r="BI24" s="36">
        <v>0</v>
      </c>
      <c r="BJ24" s="36">
        <v>0</v>
      </c>
      <c r="BK24" s="36">
        <v>0</v>
      </c>
      <c r="BL24" s="36">
        <v>0</v>
      </c>
      <c r="BM24" s="36">
        <v>0</v>
      </c>
      <c r="BN24" s="36">
        <v>0</v>
      </c>
      <c r="BO24" s="36">
        <v>0</v>
      </c>
      <c r="BP24" s="36">
        <v>0</v>
      </c>
      <c r="BQ24" s="36">
        <v>0</v>
      </c>
      <c r="BR24" s="36">
        <v>0</v>
      </c>
      <c r="BS24" s="36">
        <v>0</v>
      </c>
      <c r="BT24" s="36">
        <v>0</v>
      </c>
      <c r="BU24" s="36">
        <v>0</v>
      </c>
      <c r="BV24" s="36">
        <v>0</v>
      </c>
      <c r="BW24" s="195">
        <v>0</v>
      </c>
      <c r="BX24" s="310">
        <v>239548</v>
      </c>
      <c r="BY24" s="36">
        <v>0</v>
      </c>
      <c r="BZ24" s="36">
        <v>0</v>
      </c>
      <c r="CA24" s="36">
        <v>0</v>
      </c>
      <c r="CB24" s="36">
        <v>0</v>
      </c>
      <c r="CC24" s="36">
        <v>522</v>
      </c>
      <c r="CD24" s="44">
        <v>103298</v>
      </c>
      <c r="CE24" s="51">
        <v>343368</v>
      </c>
    </row>
    <row r="25" spans="1:83" x14ac:dyDescent="0.55000000000000004">
      <c r="B25" s="192">
        <v>15</v>
      </c>
      <c r="C25" s="193" t="s">
        <v>14</v>
      </c>
      <c r="D25" s="194" t="s">
        <v>124</v>
      </c>
      <c r="E25" s="38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36">
        <v>0</v>
      </c>
      <c r="U25" s="36">
        <v>0</v>
      </c>
      <c r="V25" s="36">
        <v>0</v>
      </c>
      <c r="W25" s="36">
        <v>0</v>
      </c>
      <c r="X25" s="36">
        <v>0</v>
      </c>
      <c r="Y25" s="36">
        <v>0</v>
      </c>
      <c r="Z25" s="36">
        <v>0</v>
      </c>
      <c r="AA25" s="36">
        <v>0</v>
      </c>
      <c r="AB25" s="36">
        <v>0</v>
      </c>
      <c r="AC25" s="36">
        <v>0</v>
      </c>
      <c r="AD25" s="36">
        <v>0</v>
      </c>
      <c r="AE25" s="36">
        <v>0</v>
      </c>
      <c r="AF25" s="36">
        <v>0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0</v>
      </c>
      <c r="AV25" s="36">
        <v>128477.84443997047</v>
      </c>
      <c r="AW25" s="36">
        <v>0</v>
      </c>
      <c r="AX25" s="36">
        <v>0</v>
      </c>
      <c r="AY25" s="36">
        <v>0</v>
      </c>
      <c r="AZ25" s="36">
        <v>0</v>
      </c>
      <c r="BA25" s="36">
        <v>0</v>
      </c>
      <c r="BB25" s="36">
        <v>0</v>
      </c>
      <c r="BC25" s="36">
        <v>0</v>
      </c>
      <c r="BD25" s="36">
        <v>0</v>
      </c>
      <c r="BE25" s="36">
        <v>229140.15556002953</v>
      </c>
      <c r="BF25" s="36">
        <v>0</v>
      </c>
      <c r="BG25" s="36">
        <v>0</v>
      </c>
      <c r="BH25" s="36">
        <v>0</v>
      </c>
      <c r="BI25" s="36">
        <v>0</v>
      </c>
      <c r="BJ25" s="36">
        <v>0</v>
      </c>
      <c r="BK25" s="36">
        <v>0</v>
      </c>
      <c r="BL25" s="36">
        <v>0</v>
      </c>
      <c r="BM25" s="36">
        <v>0</v>
      </c>
      <c r="BN25" s="36">
        <v>0</v>
      </c>
      <c r="BO25" s="36">
        <v>0</v>
      </c>
      <c r="BP25" s="36">
        <v>0</v>
      </c>
      <c r="BQ25" s="36">
        <v>0</v>
      </c>
      <c r="BR25" s="36">
        <v>0</v>
      </c>
      <c r="BS25" s="36">
        <v>0</v>
      </c>
      <c r="BT25" s="36">
        <v>0</v>
      </c>
      <c r="BU25" s="36">
        <v>0</v>
      </c>
      <c r="BV25" s="36">
        <v>0</v>
      </c>
      <c r="BW25" s="195">
        <v>0</v>
      </c>
      <c r="BX25" s="310">
        <v>357618</v>
      </c>
      <c r="BY25" s="36">
        <v>0</v>
      </c>
      <c r="BZ25" s="36">
        <v>0</v>
      </c>
      <c r="CA25" s="36">
        <v>0</v>
      </c>
      <c r="CB25" s="36">
        <v>0</v>
      </c>
      <c r="CC25" s="36">
        <v>-929</v>
      </c>
      <c r="CD25" s="44">
        <v>1059</v>
      </c>
      <c r="CE25" s="51">
        <v>357748</v>
      </c>
    </row>
    <row r="26" spans="1:83" x14ac:dyDescent="0.55000000000000004">
      <c r="B26" s="192">
        <v>16</v>
      </c>
      <c r="C26" s="193" t="s">
        <v>15</v>
      </c>
      <c r="D26" s="194" t="s">
        <v>125</v>
      </c>
      <c r="E26" s="38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36">
        <v>143667.63226669442</v>
      </c>
      <c r="U26" s="36">
        <v>3236.0948144404974</v>
      </c>
      <c r="V26" s="36">
        <v>606.26985568419957</v>
      </c>
      <c r="W26" s="36">
        <v>0</v>
      </c>
      <c r="X26" s="36">
        <v>26205.038584783673</v>
      </c>
      <c r="Y26" s="36">
        <v>172.87852652230131</v>
      </c>
      <c r="Z26" s="36">
        <v>22.306906648038879</v>
      </c>
      <c r="AA26" s="36">
        <v>806.23534027911955</v>
      </c>
      <c r="AB26" s="36">
        <v>0</v>
      </c>
      <c r="AC26" s="36">
        <v>0</v>
      </c>
      <c r="AD26" s="36">
        <v>0</v>
      </c>
      <c r="AE26" s="36">
        <v>2938.9349508791224</v>
      </c>
      <c r="AF26" s="36">
        <v>0</v>
      </c>
      <c r="AG26" s="36">
        <v>70543.998923948093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3064.0129631556265</v>
      </c>
      <c r="AN26" s="36">
        <v>0</v>
      </c>
      <c r="AO26" s="36">
        <v>0</v>
      </c>
      <c r="AP26" s="36">
        <v>0</v>
      </c>
      <c r="AQ26" s="36">
        <v>0</v>
      </c>
      <c r="AR26" s="36">
        <v>1575.026944399031</v>
      </c>
      <c r="AS26" s="36">
        <v>0</v>
      </c>
      <c r="AT26" s="36">
        <v>0</v>
      </c>
      <c r="AU26" s="36">
        <v>0</v>
      </c>
      <c r="AV26" s="36">
        <v>0</v>
      </c>
      <c r="AW26" s="36">
        <v>0</v>
      </c>
      <c r="AX26" s="36">
        <v>0</v>
      </c>
      <c r="AY26" s="36">
        <v>0</v>
      </c>
      <c r="AZ26" s="36">
        <v>0</v>
      </c>
      <c r="BA26" s="36">
        <v>0</v>
      </c>
      <c r="BB26" s="36">
        <v>1313.7174665220041</v>
      </c>
      <c r="BC26" s="36">
        <v>0</v>
      </c>
      <c r="BD26" s="36">
        <v>0</v>
      </c>
      <c r="BE26" s="36">
        <v>0</v>
      </c>
      <c r="BF26" s="36">
        <v>0</v>
      </c>
      <c r="BG26" s="36">
        <v>0</v>
      </c>
      <c r="BH26" s="36">
        <v>9094.0478352629943</v>
      </c>
      <c r="BI26" s="36">
        <v>173544.54702079279</v>
      </c>
      <c r="BJ26" s="36">
        <v>0</v>
      </c>
      <c r="BK26" s="36">
        <v>0</v>
      </c>
      <c r="BL26" s="36">
        <v>0</v>
      </c>
      <c r="BM26" s="36">
        <v>0</v>
      </c>
      <c r="BN26" s="36">
        <v>0</v>
      </c>
      <c r="BO26" s="36">
        <v>0</v>
      </c>
      <c r="BP26" s="36">
        <v>0</v>
      </c>
      <c r="BQ26" s="36">
        <v>82765.793741361122</v>
      </c>
      <c r="BR26" s="36">
        <v>3908.4887148313837</v>
      </c>
      <c r="BS26" s="36">
        <v>0</v>
      </c>
      <c r="BT26" s="36">
        <v>4603.1895218703085</v>
      </c>
      <c r="BU26" s="36">
        <v>614.2366080584992</v>
      </c>
      <c r="BV26" s="36">
        <v>7344.549013866801</v>
      </c>
      <c r="BW26" s="195">
        <v>0</v>
      </c>
      <c r="BX26" s="310">
        <v>536027</v>
      </c>
      <c r="BY26" s="36">
        <v>2316524</v>
      </c>
      <c r="BZ26" s="36">
        <v>0</v>
      </c>
      <c r="CA26" s="36">
        <v>0</v>
      </c>
      <c r="CB26" s="36">
        <v>0</v>
      </c>
      <c r="CC26" s="36">
        <v>0</v>
      </c>
      <c r="CD26" s="44">
        <v>1395</v>
      </c>
      <c r="CE26" s="51">
        <v>2853946</v>
      </c>
    </row>
    <row r="27" spans="1:83" x14ac:dyDescent="0.55000000000000004">
      <c r="A27" s="131"/>
      <c r="B27" s="192">
        <v>17</v>
      </c>
      <c r="C27" s="193" t="s">
        <v>16</v>
      </c>
      <c r="D27" s="194" t="s">
        <v>126</v>
      </c>
      <c r="E27" s="38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36">
        <v>0</v>
      </c>
      <c r="U27" s="36">
        <v>0</v>
      </c>
      <c r="V27" s="36">
        <v>0</v>
      </c>
      <c r="W27" s="36">
        <v>0</v>
      </c>
      <c r="X27" s="36">
        <v>0</v>
      </c>
      <c r="Y27" s="36">
        <v>0</v>
      </c>
      <c r="Z27" s="36">
        <v>0</v>
      </c>
      <c r="AA27" s="36">
        <v>0</v>
      </c>
      <c r="AB27" s="36">
        <v>0</v>
      </c>
      <c r="AC27" s="36">
        <v>0</v>
      </c>
      <c r="AD27" s="36">
        <v>0</v>
      </c>
      <c r="AE27" s="36">
        <v>0</v>
      </c>
      <c r="AF27" s="36">
        <v>0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0</v>
      </c>
      <c r="AV27" s="36">
        <v>0</v>
      </c>
      <c r="AW27" s="36">
        <v>0</v>
      </c>
      <c r="AX27" s="36">
        <v>0</v>
      </c>
      <c r="AY27" s="36">
        <v>0</v>
      </c>
      <c r="AZ27" s="36">
        <v>0</v>
      </c>
      <c r="BA27" s="36">
        <v>0</v>
      </c>
      <c r="BB27" s="36">
        <v>0</v>
      </c>
      <c r="BC27" s="36">
        <v>0</v>
      </c>
      <c r="BD27" s="36">
        <v>0</v>
      </c>
      <c r="BE27" s="36">
        <v>0</v>
      </c>
      <c r="BF27" s="36">
        <v>0</v>
      </c>
      <c r="BG27" s="36">
        <v>0</v>
      </c>
      <c r="BH27" s="36">
        <v>2568.2446159773613</v>
      </c>
      <c r="BI27" s="36">
        <v>59733.769891987409</v>
      </c>
      <c r="BJ27" s="36">
        <v>0</v>
      </c>
      <c r="BK27" s="36">
        <v>0</v>
      </c>
      <c r="BL27" s="36">
        <v>0</v>
      </c>
      <c r="BM27" s="36">
        <v>0</v>
      </c>
      <c r="BN27" s="36">
        <v>0</v>
      </c>
      <c r="BO27" s="36">
        <v>0</v>
      </c>
      <c r="BP27" s="36">
        <v>0</v>
      </c>
      <c r="BQ27" s="36">
        <v>0</v>
      </c>
      <c r="BR27" s="36">
        <v>0</v>
      </c>
      <c r="BS27" s="36">
        <v>0</v>
      </c>
      <c r="BT27" s="36">
        <v>0</v>
      </c>
      <c r="BU27" s="36">
        <v>0</v>
      </c>
      <c r="BV27" s="36">
        <v>419.98549203523362</v>
      </c>
      <c r="BW27" s="195">
        <v>0</v>
      </c>
      <c r="BX27" s="310">
        <v>62722</v>
      </c>
      <c r="BY27" s="36">
        <v>386205</v>
      </c>
      <c r="BZ27" s="36">
        <v>0</v>
      </c>
      <c r="CA27" s="36">
        <v>0</v>
      </c>
      <c r="CB27" s="36">
        <v>0</v>
      </c>
      <c r="CC27" s="36">
        <v>39446</v>
      </c>
      <c r="CD27" s="44">
        <v>3234846</v>
      </c>
      <c r="CE27" s="51">
        <v>3723219</v>
      </c>
    </row>
    <row r="28" spans="1:83" x14ac:dyDescent="0.55000000000000004">
      <c r="A28" s="131"/>
      <c r="B28" s="192">
        <v>18</v>
      </c>
      <c r="C28" s="193" t="s">
        <v>17</v>
      </c>
      <c r="D28" s="194" t="s">
        <v>127</v>
      </c>
      <c r="E28" s="38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1049.8291164494281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36">
        <v>31182.158437519181</v>
      </c>
      <c r="U28" s="36">
        <v>46636.983239037465</v>
      </c>
      <c r="V28" s="36">
        <v>35132.791977860077</v>
      </c>
      <c r="W28" s="36">
        <v>40573.289391970698</v>
      </c>
      <c r="X28" s="36">
        <v>0</v>
      </c>
      <c r="Y28" s="36">
        <v>0</v>
      </c>
      <c r="Z28" s="36">
        <v>0</v>
      </c>
      <c r="AA28" s="36">
        <v>26.059587996971619</v>
      </c>
      <c r="AB28" s="36">
        <v>0</v>
      </c>
      <c r="AC28" s="36">
        <v>0</v>
      </c>
      <c r="AD28" s="36">
        <v>0</v>
      </c>
      <c r="AE28" s="36">
        <v>15309.635668392299</v>
      </c>
      <c r="AF28" s="36">
        <v>0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0</v>
      </c>
      <c r="AV28" s="36">
        <v>0</v>
      </c>
      <c r="AW28" s="36">
        <v>0</v>
      </c>
      <c r="AX28" s="36">
        <v>0</v>
      </c>
      <c r="AY28" s="36">
        <v>0</v>
      </c>
      <c r="AZ28" s="36">
        <v>0</v>
      </c>
      <c r="BA28" s="36">
        <v>0</v>
      </c>
      <c r="BB28" s="36">
        <v>0</v>
      </c>
      <c r="BC28" s="36">
        <v>0</v>
      </c>
      <c r="BD28" s="36">
        <v>0</v>
      </c>
      <c r="BE28" s="36">
        <v>0</v>
      </c>
      <c r="BF28" s="36">
        <v>0</v>
      </c>
      <c r="BG28" s="36">
        <v>0</v>
      </c>
      <c r="BH28" s="36">
        <v>11233.916105665936</v>
      </c>
      <c r="BI28" s="36">
        <v>107811.49378209982</v>
      </c>
      <c r="BJ28" s="36">
        <v>0</v>
      </c>
      <c r="BK28" s="36">
        <v>0</v>
      </c>
      <c r="BL28" s="36">
        <v>0</v>
      </c>
      <c r="BM28" s="36">
        <v>0</v>
      </c>
      <c r="BN28" s="36">
        <v>0</v>
      </c>
      <c r="BO28" s="36">
        <v>0</v>
      </c>
      <c r="BP28" s="36">
        <v>0</v>
      </c>
      <c r="BQ28" s="36">
        <v>225.60157608806858</v>
      </c>
      <c r="BR28" s="36">
        <v>952.29180137504864</v>
      </c>
      <c r="BS28" s="36">
        <v>0</v>
      </c>
      <c r="BT28" s="36">
        <v>64.032130506844553</v>
      </c>
      <c r="BU28" s="36">
        <v>900.91718503816173</v>
      </c>
      <c r="BV28" s="36">
        <v>0</v>
      </c>
      <c r="BW28" s="195">
        <v>0</v>
      </c>
      <c r="BX28" s="310">
        <v>291099</v>
      </c>
      <c r="BY28" s="36">
        <v>94311</v>
      </c>
      <c r="BZ28" s="36">
        <v>0</v>
      </c>
      <c r="CA28" s="36">
        <v>0</v>
      </c>
      <c r="CB28" s="36">
        <v>0</v>
      </c>
      <c r="CC28" s="36">
        <v>-556</v>
      </c>
      <c r="CD28" s="44">
        <v>985806</v>
      </c>
      <c r="CE28" s="51">
        <v>1370660</v>
      </c>
    </row>
    <row r="29" spans="1:83" x14ac:dyDescent="0.55000000000000004">
      <c r="B29" s="192">
        <v>19</v>
      </c>
      <c r="C29" s="193" t="s">
        <v>18</v>
      </c>
      <c r="D29" s="194" t="s">
        <v>128</v>
      </c>
      <c r="E29" s="38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36">
        <v>0</v>
      </c>
      <c r="U29" s="36">
        <v>0</v>
      </c>
      <c r="V29" s="36">
        <v>0</v>
      </c>
      <c r="W29" s="36">
        <v>5748.8068170418328</v>
      </c>
      <c r="X29" s="36">
        <v>0</v>
      </c>
      <c r="Y29" s="36">
        <v>0</v>
      </c>
      <c r="Z29" s="36">
        <v>0</v>
      </c>
      <c r="AA29" s="36">
        <v>0</v>
      </c>
      <c r="AB29" s="36">
        <v>0</v>
      </c>
      <c r="AC29" s="36">
        <v>0</v>
      </c>
      <c r="AD29" s="36">
        <v>0</v>
      </c>
      <c r="AE29" s="36">
        <v>0</v>
      </c>
      <c r="AF29" s="36">
        <v>0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0</v>
      </c>
      <c r="AV29" s="36">
        <v>0</v>
      </c>
      <c r="AW29" s="36">
        <v>0</v>
      </c>
      <c r="AX29" s="36">
        <v>0</v>
      </c>
      <c r="AY29" s="36">
        <v>0</v>
      </c>
      <c r="AZ29" s="36">
        <v>0</v>
      </c>
      <c r="BA29" s="36">
        <v>0</v>
      </c>
      <c r="BB29" s="36">
        <v>0</v>
      </c>
      <c r="BC29" s="36">
        <v>0</v>
      </c>
      <c r="BD29" s="36">
        <v>0</v>
      </c>
      <c r="BE29" s="36">
        <v>0</v>
      </c>
      <c r="BF29" s="36">
        <v>0</v>
      </c>
      <c r="BG29" s="36">
        <v>0</v>
      </c>
      <c r="BH29" s="36">
        <v>14081.280452514526</v>
      </c>
      <c r="BI29" s="36">
        <v>71137.502936251316</v>
      </c>
      <c r="BJ29" s="36">
        <v>0</v>
      </c>
      <c r="BK29" s="36">
        <v>0</v>
      </c>
      <c r="BL29" s="36">
        <v>0</v>
      </c>
      <c r="BM29" s="36">
        <v>0</v>
      </c>
      <c r="BN29" s="36">
        <v>0</v>
      </c>
      <c r="BO29" s="36">
        <v>0</v>
      </c>
      <c r="BP29" s="36">
        <v>0</v>
      </c>
      <c r="BQ29" s="36">
        <v>0</v>
      </c>
      <c r="BR29" s="36">
        <v>3027.3641877657483</v>
      </c>
      <c r="BS29" s="36">
        <v>0</v>
      </c>
      <c r="BT29" s="36">
        <v>205.18225593616643</v>
      </c>
      <c r="BU29" s="36">
        <v>0</v>
      </c>
      <c r="BV29" s="36">
        <v>1788.8633504904042</v>
      </c>
      <c r="BW29" s="195">
        <v>0</v>
      </c>
      <c r="BX29" s="310">
        <v>95989</v>
      </c>
      <c r="BY29" s="36">
        <v>69465</v>
      </c>
      <c r="BZ29" s="36">
        <v>0</v>
      </c>
      <c r="CA29" s="36">
        <v>0</v>
      </c>
      <c r="CB29" s="36">
        <v>0</v>
      </c>
      <c r="CC29" s="36">
        <v>-12111</v>
      </c>
      <c r="CD29" s="44">
        <v>550352</v>
      </c>
      <c r="CE29" s="51">
        <v>703695</v>
      </c>
    </row>
    <row r="30" spans="1:83" x14ac:dyDescent="0.55000000000000004">
      <c r="B30" s="192">
        <v>20</v>
      </c>
      <c r="C30" s="193" t="s">
        <v>19</v>
      </c>
      <c r="D30" s="194" t="s">
        <v>129</v>
      </c>
      <c r="E30" s="38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1010.6212901794519</v>
      </c>
      <c r="L30" s="36">
        <v>0</v>
      </c>
      <c r="M30" s="36">
        <v>66.468365871294282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36">
        <v>19942.020406067179</v>
      </c>
      <c r="U30" s="36">
        <v>53525.162262538615</v>
      </c>
      <c r="V30" s="36">
        <v>52.117241421810292</v>
      </c>
      <c r="W30" s="36">
        <v>8553.27017189246</v>
      </c>
      <c r="X30" s="36">
        <v>175326.17675466707</v>
      </c>
      <c r="Y30" s="36">
        <v>34664.008124219421</v>
      </c>
      <c r="Z30" s="36">
        <v>1857.3376326990074</v>
      </c>
      <c r="AA30" s="36">
        <v>22772.96853431276</v>
      </c>
      <c r="AB30" s="36">
        <v>42.298051009005455</v>
      </c>
      <c r="AC30" s="36">
        <v>0</v>
      </c>
      <c r="AD30" s="36">
        <v>3340.0353850325382</v>
      </c>
      <c r="AE30" s="36">
        <v>27144.774235029254</v>
      </c>
      <c r="AF30" s="36">
        <v>0</v>
      </c>
      <c r="AG30" s="36">
        <v>5525.1829130513379</v>
      </c>
      <c r="AH30" s="36">
        <v>0</v>
      </c>
      <c r="AI30" s="36">
        <v>0</v>
      </c>
      <c r="AJ30" s="36">
        <v>0</v>
      </c>
      <c r="AK30" s="36">
        <v>0</v>
      </c>
      <c r="AL30" s="36">
        <v>3.7766116972326298</v>
      </c>
      <c r="AM30" s="36">
        <v>0</v>
      </c>
      <c r="AN30" s="36">
        <v>0.75532233944652605</v>
      </c>
      <c r="AO30" s="36">
        <v>0</v>
      </c>
      <c r="AP30" s="36">
        <v>172.96881573325444</v>
      </c>
      <c r="AQ30" s="36">
        <v>22.659670183395782</v>
      </c>
      <c r="AR30" s="36">
        <v>1370.1547237559982</v>
      </c>
      <c r="AS30" s="36">
        <v>0</v>
      </c>
      <c r="AT30" s="36">
        <v>0</v>
      </c>
      <c r="AU30" s="36">
        <v>0</v>
      </c>
      <c r="AV30" s="36">
        <v>0</v>
      </c>
      <c r="AW30" s="36">
        <v>0</v>
      </c>
      <c r="AX30" s="36">
        <v>0</v>
      </c>
      <c r="AY30" s="36">
        <v>0</v>
      </c>
      <c r="AZ30" s="36">
        <v>0</v>
      </c>
      <c r="BA30" s="36">
        <v>0</v>
      </c>
      <c r="BB30" s="36">
        <v>0</v>
      </c>
      <c r="BC30" s="36">
        <v>0</v>
      </c>
      <c r="BD30" s="36">
        <v>0</v>
      </c>
      <c r="BE30" s="36">
        <v>0</v>
      </c>
      <c r="BF30" s="36">
        <v>0</v>
      </c>
      <c r="BG30" s="36">
        <v>0</v>
      </c>
      <c r="BH30" s="36">
        <v>433.5550228423059</v>
      </c>
      <c r="BI30" s="36">
        <v>8788.930741799777</v>
      </c>
      <c r="BJ30" s="36">
        <v>0</v>
      </c>
      <c r="BK30" s="36">
        <v>0</v>
      </c>
      <c r="BL30" s="36">
        <v>0</v>
      </c>
      <c r="BM30" s="36">
        <v>0</v>
      </c>
      <c r="BN30" s="36">
        <v>0</v>
      </c>
      <c r="BO30" s="36">
        <v>0</v>
      </c>
      <c r="BP30" s="36">
        <v>0</v>
      </c>
      <c r="BQ30" s="36">
        <v>106.50044986196018</v>
      </c>
      <c r="BR30" s="36">
        <v>467.54452811739958</v>
      </c>
      <c r="BS30" s="36">
        <v>0</v>
      </c>
      <c r="BT30" s="36">
        <v>146.53253385262605</v>
      </c>
      <c r="BU30" s="36">
        <v>12.840479770590942</v>
      </c>
      <c r="BV30" s="36">
        <v>2354.339732054822</v>
      </c>
      <c r="BW30" s="195">
        <v>0</v>
      </c>
      <c r="BX30" s="310">
        <v>367703</v>
      </c>
      <c r="BY30" s="36">
        <v>475688</v>
      </c>
      <c r="BZ30" s="36">
        <v>0</v>
      </c>
      <c r="CA30" s="36">
        <v>0</v>
      </c>
      <c r="CB30" s="36">
        <v>0</v>
      </c>
      <c r="CC30" s="36">
        <v>-1538</v>
      </c>
      <c r="CD30" s="44">
        <v>263436</v>
      </c>
      <c r="CE30" s="51">
        <v>1105289</v>
      </c>
    </row>
    <row r="31" spans="1:83" x14ac:dyDescent="0.55000000000000004">
      <c r="A31" s="131"/>
      <c r="B31" s="192">
        <v>21</v>
      </c>
      <c r="C31" s="193" t="s">
        <v>20</v>
      </c>
      <c r="D31" s="194" t="s">
        <v>130</v>
      </c>
      <c r="E31" s="38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36">
        <v>0</v>
      </c>
      <c r="U31" s="36">
        <v>0</v>
      </c>
      <c r="V31" s="36">
        <v>0</v>
      </c>
      <c r="W31" s="36">
        <v>0</v>
      </c>
      <c r="X31" s="36">
        <v>0</v>
      </c>
      <c r="Y31" s="36">
        <v>29926.743764296953</v>
      </c>
      <c r="Z31" s="36">
        <v>711.02701737272707</v>
      </c>
      <c r="AA31" s="36">
        <v>13256.819904790036</v>
      </c>
      <c r="AB31" s="36">
        <v>22.655272612366304</v>
      </c>
      <c r="AC31" s="36">
        <v>0</v>
      </c>
      <c r="AD31" s="36">
        <v>1282.6369725155078</v>
      </c>
      <c r="AE31" s="36">
        <v>0</v>
      </c>
      <c r="AF31" s="36">
        <v>0</v>
      </c>
      <c r="AG31" s="36">
        <v>423.47932652346248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106.3055099503342</v>
      </c>
      <c r="AS31" s="36">
        <v>0</v>
      </c>
      <c r="AT31" s="36">
        <v>0</v>
      </c>
      <c r="AU31" s="36">
        <v>0</v>
      </c>
      <c r="AV31" s="36">
        <v>0</v>
      </c>
      <c r="AW31" s="36">
        <v>0</v>
      </c>
      <c r="AX31" s="36">
        <v>0</v>
      </c>
      <c r="AY31" s="36">
        <v>0</v>
      </c>
      <c r="AZ31" s="36">
        <v>0</v>
      </c>
      <c r="BA31" s="36">
        <v>0</v>
      </c>
      <c r="BB31" s="36">
        <v>0</v>
      </c>
      <c r="BC31" s="36">
        <v>0</v>
      </c>
      <c r="BD31" s="36">
        <v>0</v>
      </c>
      <c r="BE31" s="36">
        <v>0</v>
      </c>
      <c r="BF31" s="36">
        <v>0</v>
      </c>
      <c r="BG31" s="36">
        <v>0</v>
      </c>
      <c r="BH31" s="36">
        <v>3119.4567673950528</v>
      </c>
      <c r="BI31" s="36">
        <v>57279.500017173516</v>
      </c>
      <c r="BJ31" s="36">
        <v>0</v>
      </c>
      <c r="BK31" s="36">
        <v>0</v>
      </c>
      <c r="BL31" s="36">
        <v>0</v>
      </c>
      <c r="BM31" s="36">
        <v>0</v>
      </c>
      <c r="BN31" s="36">
        <v>0</v>
      </c>
      <c r="BO31" s="36">
        <v>0</v>
      </c>
      <c r="BP31" s="36">
        <v>0</v>
      </c>
      <c r="BQ31" s="36">
        <v>375.55471138191837</v>
      </c>
      <c r="BR31" s="36">
        <v>1539.6871810019716</v>
      </c>
      <c r="BS31" s="36">
        <v>0</v>
      </c>
      <c r="BT31" s="36">
        <v>694.47124123292099</v>
      </c>
      <c r="BU31" s="36">
        <v>683.14360492673779</v>
      </c>
      <c r="BV31" s="36">
        <v>17424.518708826501</v>
      </c>
      <c r="BW31" s="195">
        <v>0</v>
      </c>
      <c r="BX31" s="310">
        <v>126846</v>
      </c>
      <c r="BY31" s="36">
        <v>1067110</v>
      </c>
      <c r="BZ31" s="36">
        <v>0</v>
      </c>
      <c r="CA31" s="36">
        <v>0</v>
      </c>
      <c r="CB31" s="36">
        <v>0</v>
      </c>
      <c r="CC31" s="36">
        <v>2078</v>
      </c>
      <c r="CD31" s="44">
        <v>774</v>
      </c>
      <c r="CE31" s="51">
        <v>1196808</v>
      </c>
    </row>
    <row r="32" spans="1:83" x14ac:dyDescent="0.55000000000000004">
      <c r="A32" s="131"/>
      <c r="B32" s="192">
        <v>22</v>
      </c>
      <c r="C32" s="193" t="s">
        <v>21</v>
      </c>
      <c r="D32" s="194" t="s">
        <v>131</v>
      </c>
      <c r="E32" s="38">
        <v>0</v>
      </c>
      <c r="F32" s="36">
        <v>0</v>
      </c>
      <c r="G32" s="36">
        <v>0</v>
      </c>
      <c r="H32" s="36">
        <v>0</v>
      </c>
      <c r="I32" s="36">
        <v>0</v>
      </c>
      <c r="J32" s="36">
        <v>0</v>
      </c>
      <c r="K32" s="36">
        <v>334.92624044359997</v>
      </c>
      <c r="L32" s="36">
        <v>0</v>
      </c>
      <c r="M32" s="36">
        <v>0</v>
      </c>
      <c r="N32" s="36">
        <v>0</v>
      </c>
      <c r="O32" s="36">
        <v>0</v>
      </c>
      <c r="P32" s="36">
        <v>0</v>
      </c>
      <c r="Q32" s="36">
        <v>15.052864739038199</v>
      </c>
      <c r="R32" s="36">
        <v>0</v>
      </c>
      <c r="S32" s="36">
        <v>0</v>
      </c>
      <c r="T32" s="36">
        <v>17049.627246671618</v>
      </c>
      <c r="U32" s="36">
        <v>14391.291333757472</v>
      </c>
      <c r="V32" s="36">
        <v>0</v>
      </c>
      <c r="W32" s="36">
        <v>0</v>
      </c>
      <c r="X32" s="36">
        <v>0</v>
      </c>
      <c r="Y32" s="36">
        <v>17486.912967340679</v>
      </c>
      <c r="Z32" s="36">
        <v>2858.5390139433539</v>
      </c>
      <c r="AA32" s="36">
        <v>199131.33705978855</v>
      </c>
      <c r="AB32" s="36">
        <v>41986.202973362299</v>
      </c>
      <c r="AC32" s="36">
        <v>0</v>
      </c>
      <c r="AD32" s="36">
        <v>1892.8977409340537</v>
      </c>
      <c r="AE32" s="36">
        <v>6278.5498826528328</v>
      </c>
      <c r="AF32" s="36">
        <v>0</v>
      </c>
      <c r="AG32" s="36">
        <v>4581.3393833262762</v>
      </c>
      <c r="AH32" s="36">
        <v>7783.0837133197019</v>
      </c>
      <c r="AI32" s="36">
        <v>36.879518610643586</v>
      </c>
      <c r="AJ32" s="36">
        <v>0</v>
      </c>
      <c r="AK32" s="36">
        <v>0</v>
      </c>
      <c r="AL32" s="36">
        <v>0</v>
      </c>
      <c r="AM32" s="36">
        <v>0</v>
      </c>
      <c r="AN32" s="36">
        <v>3985.2459396603635</v>
      </c>
      <c r="AO32" s="36">
        <v>8.2790756064710109</v>
      </c>
      <c r="AP32" s="36">
        <v>0</v>
      </c>
      <c r="AQ32" s="36">
        <v>62.469388667008531</v>
      </c>
      <c r="AR32" s="36">
        <v>63.222031903960442</v>
      </c>
      <c r="AS32" s="36">
        <v>0</v>
      </c>
      <c r="AT32" s="36">
        <v>0</v>
      </c>
      <c r="AU32" s="36">
        <v>0</v>
      </c>
      <c r="AV32" s="36">
        <v>0</v>
      </c>
      <c r="AW32" s="36">
        <v>0</v>
      </c>
      <c r="AX32" s="36">
        <v>0</v>
      </c>
      <c r="AY32" s="36">
        <v>0</v>
      </c>
      <c r="AZ32" s="36">
        <v>0</v>
      </c>
      <c r="BA32" s="36">
        <v>0</v>
      </c>
      <c r="BB32" s="36">
        <v>3.0105729478076402</v>
      </c>
      <c r="BC32" s="36">
        <v>0</v>
      </c>
      <c r="BD32" s="36">
        <v>0</v>
      </c>
      <c r="BE32" s="36">
        <v>0</v>
      </c>
      <c r="BF32" s="36">
        <v>0</v>
      </c>
      <c r="BG32" s="36">
        <v>0</v>
      </c>
      <c r="BH32" s="36">
        <v>642.75732435693112</v>
      </c>
      <c r="BI32" s="36">
        <v>21148.522315111721</v>
      </c>
      <c r="BJ32" s="36">
        <v>0</v>
      </c>
      <c r="BK32" s="36">
        <v>0</v>
      </c>
      <c r="BL32" s="36">
        <v>0</v>
      </c>
      <c r="BM32" s="36">
        <v>0</v>
      </c>
      <c r="BN32" s="36">
        <v>0</v>
      </c>
      <c r="BO32" s="36">
        <v>0</v>
      </c>
      <c r="BP32" s="36">
        <v>0</v>
      </c>
      <c r="BQ32" s="36">
        <v>8037.4771274094473</v>
      </c>
      <c r="BR32" s="36">
        <v>4741.6523927970329</v>
      </c>
      <c r="BS32" s="36">
        <v>0</v>
      </c>
      <c r="BT32" s="36">
        <v>1039.4003102305878</v>
      </c>
      <c r="BU32" s="36">
        <v>158.80772299685302</v>
      </c>
      <c r="BV32" s="36">
        <v>4.5158594217114603</v>
      </c>
      <c r="BW32" s="195">
        <v>0</v>
      </c>
      <c r="BX32" s="310">
        <v>353722</v>
      </c>
      <c r="BY32" s="36">
        <v>768843</v>
      </c>
      <c r="BZ32" s="36">
        <v>0</v>
      </c>
      <c r="CA32" s="36">
        <v>0</v>
      </c>
      <c r="CB32" s="36">
        <v>0</v>
      </c>
      <c r="CC32" s="36">
        <v>12117</v>
      </c>
      <c r="CD32" s="44">
        <v>27630</v>
      </c>
      <c r="CE32" s="51">
        <v>1162312</v>
      </c>
    </row>
    <row r="33" spans="1:83" x14ac:dyDescent="0.55000000000000004">
      <c r="B33" s="192">
        <v>23</v>
      </c>
      <c r="C33" s="193" t="s">
        <v>22</v>
      </c>
      <c r="D33" s="194" t="s">
        <v>132</v>
      </c>
      <c r="E33" s="38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36">
        <v>0</v>
      </c>
      <c r="U33" s="36">
        <v>0</v>
      </c>
      <c r="V33" s="36">
        <v>0</v>
      </c>
      <c r="W33" s="36">
        <v>0</v>
      </c>
      <c r="X33" s="36">
        <v>0</v>
      </c>
      <c r="Y33" s="36">
        <v>0</v>
      </c>
      <c r="Z33" s="36">
        <v>0</v>
      </c>
      <c r="AA33" s="36">
        <v>1235.9313015330117</v>
      </c>
      <c r="AB33" s="36">
        <v>0</v>
      </c>
      <c r="AC33" s="36">
        <v>0</v>
      </c>
      <c r="AD33" s="36">
        <v>0</v>
      </c>
      <c r="AE33" s="36">
        <v>0</v>
      </c>
      <c r="AF33" s="36">
        <v>0</v>
      </c>
      <c r="AG33" s="36">
        <v>5.5960666951688758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0</v>
      </c>
      <c r="AV33" s="36">
        <v>0</v>
      </c>
      <c r="AW33" s="36">
        <v>0</v>
      </c>
      <c r="AX33" s="36">
        <v>0</v>
      </c>
      <c r="AY33" s="36">
        <v>0</v>
      </c>
      <c r="AZ33" s="36">
        <v>0</v>
      </c>
      <c r="BA33" s="36">
        <v>0</v>
      </c>
      <c r="BB33" s="36">
        <v>0</v>
      </c>
      <c r="BC33" s="36">
        <v>0</v>
      </c>
      <c r="BD33" s="36">
        <v>0</v>
      </c>
      <c r="BE33" s="36">
        <v>0</v>
      </c>
      <c r="BF33" s="36">
        <v>0</v>
      </c>
      <c r="BG33" s="36">
        <v>0</v>
      </c>
      <c r="BH33" s="36">
        <v>10106.49645147499</v>
      </c>
      <c r="BI33" s="36">
        <v>16109.477139192573</v>
      </c>
      <c r="BJ33" s="36">
        <v>0</v>
      </c>
      <c r="BK33" s="36">
        <v>0</v>
      </c>
      <c r="BL33" s="36">
        <v>0</v>
      </c>
      <c r="BM33" s="36">
        <v>0</v>
      </c>
      <c r="BN33" s="36">
        <v>0</v>
      </c>
      <c r="BO33" s="36">
        <v>0</v>
      </c>
      <c r="BP33" s="36">
        <v>0</v>
      </c>
      <c r="BQ33" s="36">
        <v>1731.5829231051121</v>
      </c>
      <c r="BR33" s="36">
        <v>15138.959286630428</v>
      </c>
      <c r="BS33" s="36">
        <v>0</v>
      </c>
      <c r="BT33" s="36">
        <v>2176.0705063213827</v>
      </c>
      <c r="BU33" s="36">
        <v>82.342124228913463</v>
      </c>
      <c r="BV33" s="36">
        <v>18859.544200818422</v>
      </c>
      <c r="BW33" s="195">
        <v>0</v>
      </c>
      <c r="BX33" s="310">
        <v>65446</v>
      </c>
      <c r="BY33" s="36">
        <v>910124</v>
      </c>
      <c r="BZ33" s="36">
        <v>0</v>
      </c>
      <c r="CA33" s="36">
        <v>0</v>
      </c>
      <c r="CB33" s="36">
        <v>0</v>
      </c>
      <c r="CC33" s="36">
        <v>0</v>
      </c>
      <c r="CD33" s="44">
        <v>9210</v>
      </c>
      <c r="CE33" s="51">
        <v>984780</v>
      </c>
    </row>
    <row r="34" spans="1:83" x14ac:dyDescent="0.55000000000000004">
      <c r="B34" s="192">
        <v>24</v>
      </c>
      <c r="C34" s="193" t="s">
        <v>23</v>
      </c>
      <c r="D34" s="194" t="s">
        <v>133</v>
      </c>
      <c r="E34" s="38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36">
        <v>0</v>
      </c>
      <c r="U34" s="36">
        <v>0</v>
      </c>
      <c r="V34" s="36">
        <v>0</v>
      </c>
      <c r="W34" s="36">
        <v>0</v>
      </c>
      <c r="X34" s="36">
        <v>0</v>
      </c>
      <c r="Y34" s="36">
        <v>0</v>
      </c>
      <c r="Z34" s="36">
        <v>0</v>
      </c>
      <c r="AA34" s="36">
        <v>0</v>
      </c>
      <c r="AB34" s="36">
        <v>0</v>
      </c>
      <c r="AC34" s="36">
        <v>0</v>
      </c>
      <c r="AD34" s="36">
        <v>0</v>
      </c>
      <c r="AE34" s="36">
        <v>0</v>
      </c>
      <c r="AF34" s="36">
        <v>0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0</v>
      </c>
      <c r="AV34" s="36">
        <v>0</v>
      </c>
      <c r="AW34" s="36">
        <v>0</v>
      </c>
      <c r="AX34" s="36">
        <v>0</v>
      </c>
      <c r="AY34" s="36">
        <v>0</v>
      </c>
      <c r="AZ34" s="36">
        <v>0</v>
      </c>
      <c r="BA34" s="36">
        <v>0</v>
      </c>
      <c r="BB34" s="36">
        <v>0</v>
      </c>
      <c r="BC34" s="36">
        <v>0</v>
      </c>
      <c r="BD34" s="36">
        <v>0</v>
      </c>
      <c r="BE34" s="36">
        <v>0</v>
      </c>
      <c r="BF34" s="36">
        <v>0</v>
      </c>
      <c r="BG34" s="36">
        <v>0</v>
      </c>
      <c r="BH34" s="36">
        <v>3085.2133287233123</v>
      </c>
      <c r="BI34" s="36">
        <v>13057.569539286023</v>
      </c>
      <c r="BJ34" s="36">
        <v>0</v>
      </c>
      <c r="BK34" s="36">
        <v>0</v>
      </c>
      <c r="BL34" s="36">
        <v>0</v>
      </c>
      <c r="BM34" s="36">
        <v>0</v>
      </c>
      <c r="BN34" s="36">
        <v>0</v>
      </c>
      <c r="BO34" s="36">
        <v>0</v>
      </c>
      <c r="BP34" s="36">
        <v>0</v>
      </c>
      <c r="BQ34" s="36">
        <v>0</v>
      </c>
      <c r="BR34" s="36">
        <v>2617.6810009508167</v>
      </c>
      <c r="BS34" s="36">
        <v>0</v>
      </c>
      <c r="BT34" s="36">
        <v>521.70274008125159</v>
      </c>
      <c r="BU34" s="36">
        <v>0</v>
      </c>
      <c r="BV34" s="36">
        <v>0.83339095859624857</v>
      </c>
      <c r="BW34" s="195">
        <v>0</v>
      </c>
      <c r="BX34" s="310">
        <v>19283</v>
      </c>
      <c r="BY34" s="36">
        <v>115403</v>
      </c>
      <c r="BZ34" s="36">
        <v>0</v>
      </c>
      <c r="CA34" s="36">
        <v>0</v>
      </c>
      <c r="CB34" s="36">
        <v>0</v>
      </c>
      <c r="CC34" s="36">
        <v>0</v>
      </c>
      <c r="CD34" s="44">
        <v>2052</v>
      </c>
      <c r="CE34" s="51">
        <v>136738</v>
      </c>
    </row>
    <row r="35" spans="1:83" x14ac:dyDescent="0.55000000000000004">
      <c r="A35" s="131"/>
      <c r="B35" s="192">
        <v>25</v>
      </c>
      <c r="C35" s="193" t="s">
        <v>24</v>
      </c>
      <c r="D35" s="194" t="s">
        <v>134</v>
      </c>
      <c r="E35" s="38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639.51382147911318</v>
      </c>
      <c r="L35" s="36">
        <v>0</v>
      </c>
      <c r="M35" s="36">
        <v>439.1379422401593</v>
      </c>
      <c r="N35" s="36">
        <v>0</v>
      </c>
      <c r="O35" s="36">
        <v>763.11733319356358</v>
      </c>
      <c r="P35" s="36">
        <v>0</v>
      </c>
      <c r="Q35" s="36">
        <v>0</v>
      </c>
      <c r="R35" s="36">
        <v>0</v>
      </c>
      <c r="S35" s="36">
        <v>0</v>
      </c>
      <c r="T35" s="36">
        <v>92.126841029404062</v>
      </c>
      <c r="U35" s="36">
        <v>107.48131453430474</v>
      </c>
      <c r="V35" s="36">
        <v>251.04564180512605</v>
      </c>
      <c r="W35" s="36">
        <v>0</v>
      </c>
      <c r="X35" s="36">
        <v>0</v>
      </c>
      <c r="Y35" s="36">
        <v>14709.585617694847</v>
      </c>
      <c r="Z35" s="36">
        <v>2050.5899365794853</v>
      </c>
      <c r="AA35" s="36">
        <v>23638.979684469836</v>
      </c>
      <c r="AB35" s="36">
        <v>2704.6905078882542</v>
      </c>
      <c r="AC35" s="36">
        <v>89.823670003668951</v>
      </c>
      <c r="AD35" s="36">
        <v>21603.744221395253</v>
      </c>
      <c r="AE35" s="36">
        <v>100.57180145709943</v>
      </c>
      <c r="AF35" s="36">
        <v>93.662288379894122</v>
      </c>
      <c r="AG35" s="36">
        <v>5460.8185020179253</v>
      </c>
      <c r="AH35" s="36">
        <v>8051.8859059699143</v>
      </c>
      <c r="AI35" s="36">
        <v>53070.434498663453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27.638052308821216</v>
      </c>
      <c r="AR35" s="36">
        <v>3978.3440851197652</v>
      </c>
      <c r="AS35" s="36">
        <v>0</v>
      </c>
      <c r="AT35" s="36">
        <v>0</v>
      </c>
      <c r="AU35" s="36">
        <v>0</v>
      </c>
      <c r="AV35" s="36">
        <v>0</v>
      </c>
      <c r="AW35" s="36">
        <v>0</v>
      </c>
      <c r="AX35" s="36">
        <v>0</v>
      </c>
      <c r="AY35" s="36">
        <v>0</v>
      </c>
      <c r="AZ35" s="36">
        <v>0</v>
      </c>
      <c r="BA35" s="36">
        <v>0</v>
      </c>
      <c r="BB35" s="36">
        <v>0</v>
      </c>
      <c r="BC35" s="36">
        <v>0</v>
      </c>
      <c r="BD35" s="36">
        <v>0</v>
      </c>
      <c r="BE35" s="36">
        <v>0</v>
      </c>
      <c r="BF35" s="36">
        <v>0</v>
      </c>
      <c r="BG35" s="36">
        <v>0</v>
      </c>
      <c r="BH35" s="36">
        <v>496.71721788353688</v>
      </c>
      <c r="BI35" s="36">
        <v>3819.4252843440431</v>
      </c>
      <c r="BJ35" s="36">
        <v>0</v>
      </c>
      <c r="BK35" s="36">
        <v>0</v>
      </c>
      <c r="BL35" s="36">
        <v>0</v>
      </c>
      <c r="BM35" s="36">
        <v>0</v>
      </c>
      <c r="BN35" s="36">
        <v>0</v>
      </c>
      <c r="BO35" s="36">
        <v>0</v>
      </c>
      <c r="BP35" s="36">
        <v>0</v>
      </c>
      <c r="BQ35" s="36">
        <v>580.39909848524553</v>
      </c>
      <c r="BR35" s="36">
        <v>885.18539755752397</v>
      </c>
      <c r="BS35" s="36">
        <v>0</v>
      </c>
      <c r="BT35" s="36">
        <v>277.14824676345722</v>
      </c>
      <c r="BU35" s="36">
        <v>43.760249488966927</v>
      </c>
      <c r="BV35" s="36">
        <v>2498.1728392473401</v>
      </c>
      <c r="BW35" s="195">
        <v>0</v>
      </c>
      <c r="BX35" s="310">
        <v>146474</v>
      </c>
      <c r="BY35" s="36">
        <v>259881</v>
      </c>
      <c r="BZ35" s="36">
        <v>0</v>
      </c>
      <c r="CA35" s="36">
        <v>0</v>
      </c>
      <c r="CB35" s="36">
        <v>0</v>
      </c>
      <c r="CC35" s="36">
        <v>-3093</v>
      </c>
      <c r="CD35" s="44">
        <v>3508</v>
      </c>
      <c r="CE35" s="51">
        <v>406770</v>
      </c>
    </row>
    <row r="36" spans="1:83" x14ac:dyDescent="0.55000000000000004">
      <c r="A36" s="131"/>
      <c r="B36" s="192">
        <v>26</v>
      </c>
      <c r="C36" s="193" t="s">
        <v>25</v>
      </c>
      <c r="D36" s="194" t="s">
        <v>135</v>
      </c>
      <c r="E36" s="38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36">
        <v>0</v>
      </c>
      <c r="U36" s="36">
        <v>0</v>
      </c>
      <c r="V36" s="36">
        <v>0</v>
      </c>
      <c r="W36" s="36">
        <v>0</v>
      </c>
      <c r="X36" s="36">
        <v>0</v>
      </c>
      <c r="Y36" s="36">
        <v>1739.6644975865845</v>
      </c>
      <c r="Z36" s="36">
        <v>339.60171401751097</v>
      </c>
      <c r="AA36" s="36">
        <v>13296.007231554611</v>
      </c>
      <c r="AB36" s="36">
        <v>0</v>
      </c>
      <c r="AC36" s="36">
        <v>0</v>
      </c>
      <c r="AD36" s="36">
        <v>218368.84434194592</v>
      </c>
      <c r="AE36" s="36">
        <v>0</v>
      </c>
      <c r="AF36" s="36">
        <v>0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0</v>
      </c>
      <c r="AV36" s="36">
        <v>0</v>
      </c>
      <c r="AW36" s="36">
        <v>0</v>
      </c>
      <c r="AX36" s="36">
        <v>0</v>
      </c>
      <c r="AY36" s="36">
        <v>0</v>
      </c>
      <c r="AZ36" s="36">
        <v>0</v>
      </c>
      <c r="BA36" s="36">
        <v>0</v>
      </c>
      <c r="BB36" s="36">
        <v>0</v>
      </c>
      <c r="BC36" s="36">
        <v>0</v>
      </c>
      <c r="BD36" s="36">
        <v>0</v>
      </c>
      <c r="BE36" s="36">
        <v>0</v>
      </c>
      <c r="BF36" s="36">
        <v>0</v>
      </c>
      <c r="BG36" s="36">
        <v>0</v>
      </c>
      <c r="BH36" s="36">
        <v>1591.3976369968191</v>
      </c>
      <c r="BI36" s="36">
        <v>7524.8961912653485</v>
      </c>
      <c r="BJ36" s="36">
        <v>0</v>
      </c>
      <c r="BK36" s="36">
        <v>0</v>
      </c>
      <c r="BL36" s="36">
        <v>0</v>
      </c>
      <c r="BM36" s="36">
        <v>0</v>
      </c>
      <c r="BN36" s="36">
        <v>0</v>
      </c>
      <c r="BO36" s="36">
        <v>0</v>
      </c>
      <c r="BP36" s="36">
        <v>0</v>
      </c>
      <c r="BQ36" s="36">
        <v>82.60582232858377</v>
      </c>
      <c r="BR36" s="36">
        <v>451.15487579457283</v>
      </c>
      <c r="BS36" s="36">
        <v>0</v>
      </c>
      <c r="BT36" s="36">
        <v>261.93812037525282</v>
      </c>
      <c r="BU36" s="36">
        <v>33.889568134803596</v>
      </c>
      <c r="BV36" s="36">
        <v>0</v>
      </c>
      <c r="BW36" s="195">
        <v>0</v>
      </c>
      <c r="BX36" s="310">
        <v>243690</v>
      </c>
      <c r="BY36" s="36">
        <v>192787</v>
      </c>
      <c r="BZ36" s="36">
        <v>0</v>
      </c>
      <c r="CA36" s="36">
        <v>0</v>
      </c>
      <c r="CB36" s="36">
        <v>0</v>
      </c>
      <c r="CC36" s="36">
        <v>2476</v>
      </c>
      <c r="CD36" s="44">
        <v>140172</v>
      </c>
      <c r="CE36" s="51">
        <v>579125</v>
      </c>
    </row>
    <row r="37" spans="1:83" x14ac:dyDescent="0.55000000000000004">
      <c r="B37" s="192">
        <v>27</v>
      </c>
      <c r="C37" s="193" t="s">
        <v>26</v>
      </c>
      <c r="D37" s="194" t="s">
        <v>136</v>
      </c>
      <c r="E37" s="38">
        <v>0</v>
      </c>
      <c r="F37" s="36">
        <v>0</v>
      </c>
      <c r="G37" s="36">
        <v>0</v>
      </c>
      <c r="H37" s="36">
        <v>0</v>
      </c>
      <c r="I37" s="36">
        <v>0</v>
      </c>
      <c r="J37" s="36">
        <v>0</v>
      </c>
      <c r="K37" s="36">
        <v>272074.89279112947</v>
      </c>
      <c r="L37" s="36">
        <v>0</v>
      </c>
      <c r="M37" s="36">
        <v>236229.37002165837</v>
      </c>
      <c r="N37" s="36">
        <v>57633.77095816825</v>
      </c>
      <c r="O37" s="36">
        <v>1940.8743293114646</v>
      </c>
      <c r="P37" s="36">
        <v>0</v>
      </c>
      <c r="Q37" s="36">
        <v>0</v>
      </c>
      <c r="R37" s="36">
        <v>0</v>
      </c>
      <c r="S37" s="36">
        <v>0</v>
      </c>
      <c r="T37" s="36">
        <v>1385.3342133128933</v>
      </c>
      <c r="U37" s="36">
        <v>272482.75768641953</v>
      </c>
      <c r="V37" s="36">
        <v>0</v>
      </c>
      <c r="W37" s="36">
        <v>0</v>
      </c>
      <c r="X37" s="36">
        <v>0</v>
      </c>
      <c r="Y37" s="36">
        <v>0</v>
      </c>
      <c r="Z37" s="36">
        <v>0</v>
      </c>
      <c r="AA37" s="36">
        <v>0</v>
      </c>
      <c r="AB37" s="36">
        <v>0</v>
      </c>
      <c r="AC37" s="36">
        <v>0</v>
      </c>
      <c r="AD37" s="36">
        <v>0</v>
      </c>
      <c r="AE37" s="36">
        <v>0</v>
      </c>
      <c r="AF37" s="36">
        <v>0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0</v>
      </c>
      <c r="AV37" s="36">
        <v>0</v>
      </c>
      <c r="AW37" s="36">
        <v>0</v>
      </c>
      <c r="AX37" s="36">
        <v>0</v>
      </c>
      <c r="AY37" s="36">
        <v>0</v>
      </c>
      <c r="AZ37" s="36">
        <v>0</v>
      </c>
      <c r="BA37" s="36">
        <v>0</v>
      </c>
      <c r="BB37" s="36">
        <v>0</v>
      </c>
      <c r="BC37" s="36">
        <v>0</v>
      </c>
      <c r="BD37" s="36">
        <v>0</v>
      </c>
      <c r="BE37" s="36">
        <v>0</v>
      </c>
      <c r="BF37" s="36">
        <v>0</v>
      </c>
      <c r="BG37" s="36">
        <v>0</v>
      </c>
      <c r="BH37" s="36">
        <v>0</v>
      </c>
      <c r="BI37" s="36">
        <v>0</v>
      </c>
      <c r="BJ37" s="36">
        <v>0</v>
      </c>
      <c r="BK37" s="36">
        <v>0</v>
      </c>
      <c r="BL37" s="36">
        <v>0</v>
      </c>
      <c r="BM37" s="36">
        <v>0</v>
      </c>
      <c r="BN37" s="36">
        <v>0</v>
      </c>
      <c r="BO37" s="36">
        <v>0</v>
      </c>
      <c r="BP37" s="36">
        <v>0</v>
      </c>
      <c r="BQ37" s="36">
        <v>0</v>
      </c>
      <c r="BR37" s="36">
        <v>0</v>
      </c>
      <c r="BS37" s="36">
        <v>0</v>
      </c>
      <c r="BT37" s="36">
        <v>0</v>
      </c>
      <c r="BU37" s="36">
        <v>0</v>
      </c>
      <c r="BV37" s="36">
        <v>0</v>
      </c>
      <c r="BW37" s="195">
        <v>0</v>
      </c>
      <c r="BX37" s="310">
        <v>841747</v>
      </c>
      <c r="BY37" s="36">
        <v>414180</v>
      </c>
      <c r="BZ37" s="36">
        <v>0</v>
      </c>
      <c r="CA37" s="36">
        <v>0</v>
      </c>
      <c r="CB37" s="36">
        <v>0</v>
      </c>
      <c r="CC37" s="36">
        <v>-25786</v>
      </c>
      <c r="CD37" s="44">
        <v>66667</v>
      </c>
      <c r="CE37" s="51">
        <v>1296808</v>
      </c>
    </row>
    <row r="38" spans="1:83" x14ac:dyDescent="0.55000000000000004">
      <c r="B38" s="192">
        <v>28</v>
      </c>
      <c r="C38" s="193" t="s">
        <v>27</v>
      </c>
      <c r="D38" s="194" t="s">
        <v>137</v>
      </c>
      <c r="E38" s="38">
        <v>0</v>
      </c>
      <c r="F38" s="36">
        <v>0</v>
      </c>
      <c r="G38" s="36">
        <v>0</v>
      </c>
      <c r="H38" s="36">
        <v>0</v>
      </c>
      <c r="I38" s="36">
        <v>0</v>
      </c>
      <c r="J38" s="36">
        <v>0</v>
      </c>
      <c r="K38" s="36">
        <v>0</v>
      </c>
      <c r="L38" s="36">
        <v>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36">
        <v>0</v>
      </c>
      <c r="U38" s="36">
        <v>0</v>
      </c>
      <c r="V38" s="36">
        <v>0</v>
      </c>
      <c r="W38" s="36">
        <v>0</v>
      </c>
      <c r="X38" s="36">
        <v>0</v>
      </c>
      <c r="Y38" s="36">
        <v>0</v>
      </c>
      <c r="Z38" s="36">
        <v>0</v>
      </c>
      <c r="AA38" s="36">
        <v>11.03232448013177</v>
      </c>
      <c r="AB38" s="36">
        <v>0</v>
      </c>
      <c r="AC38" s="36">
        <v>0</v>
      </c>
      <c r="AD38" s="36">
        <v>0</v>
      </c>
      <c r="AE38" s="36">
        <v>0</v>
      </c>
      <c r="AF38" s="36">
        <v>15790.014412188593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0</v>
      </c>
      <c r="AV38" s="36">
        <v>0</v>
      </c>
      <c r="AW38" s="36">
        <v>0</v>
      </c>
      <c r="AX38" s="36">
        <v>0</v>
      </c>
      <c r="AY38" s="36">
        <v>0</v>
      </c>
      <c r="AZ38" s="36">
        <v>0</v>
      </c>
      <c r="BA38" s="36">
        <v>0</v>
      </c>
      <c r="BB38" s="36">
        <v>0</v>
      </c>
      <c r="BC38" s="36">
        <v>0</v>
      </c>
      <c r="BD38" s="36">
        <v>0</v>
      </c>
      <c r="BE38" s="36">
        <v>0</v>
      </c>
      <c r="BF38" s="36">
        <v>0</v>
      </c>
      <c r="BG38" s="36">
        <v>0</v>
      </c>
      <c r="BH38" s="36">
        <v>421.98641136504011</v>
      </c>
      <c r="BI38" s="36">
        <v>495.0755610459131</v>
      </c>
      <c r="BJ38" s="36">
        <v>0</v>
      </c>
      <c r="BK38" s="36">
        <v>0</v>
      </c>
      <c r="BL38" s="36">
        <v>0</v>
      </c>
      <c r="BM38" s="36">
        <v>0</v>
      </c>
      <c r="BN38" s="36">
        <v>0</v>
      </c>
      <c r="BO38" s="36">
        <v>0</v>
      </c>
      <c r="BP38" s="36">
        <v>0</v>
      </c>
      <c r="BQ38" s="36">
        <v>0</v>
      </c>
      <c r="BR38" s="36">
        <v>0</v>
      </c>
      <c r="BS38" s="36">
        <v>0</v>
      </c>
      <c r="BT38" s="36">
        <v>0</v>
      </c>
      <c r="BU38" s="36">
        <v>0</v>
      </c>
      <c r="BV38" s="36">
        <v>26.891290920321186</v>
      </c>
      <c r="BW38" s="195">
        <v>0</v>
      </c>
      <c r="BX38" s="310">
        <v>16745</v>
      </c>
      <c r="BY38" s="36">
        <v>63558</v>
      </c>
      <c r="BZ38" s="36">
        <v>0</v>
      </c>
      <c r="CA38" s="36">
        <v>0</v>
      </c>
      <c r="CB38" s="36">
        <v>0</v>
      </c>
      <c r="CC38" s="36">
        <v>41095</v>
      </c>
      <c r="CD38" s="44">
        <v>74164</v>
      </c>
      <c r="CE38" s="51">
        <v>195562</v>
      </c>
    </row>
    <row r="39" spans="1:83" x14ac:dyDescent="0.55000000000000004">
      <c r="A39" s="131"/>
      <c r="B39" s="192">
        <v>29</v>
      </c>
      <c r="C39" s="193" t="s">
        <v>28</v>
      </c>
      <c r="D39" s="194" t="s">
        <v>138</v>
      </c>
      <c r="E39" s="38">
        <v>0</v>
      </c>
      <c r="F39" s="36">
        <v>0</v>
      </c>
      <c r="G39" s="36">
        <v>0</v>
      </c>
      <c r="H39" s="36">
        <v>0</v>
      </c>
      <c r="I39" s="36">
        <v>0</v>
      </c>
      <c r="J39" s="36">
        <v>0</v>
      </c>
      <c r="K39" s="36">
        <v>894.46736326673374</v>
      </c>
      <c r="L39" s="36">
        <v>0</v>
      </c>
      <c r="M39" s="36">
        <v>0</v>
      </c>
      <c r="N39" s="36">
        <v>0</v>
      </c>
      <c r="O39" s="36">
        <v>0</v>
      </c>
      <c r="P39" s="36">
        <v>0</v>
      </c>
      <c r="Q39" s="36">
        <v>204.89030734927644</v>
      </c>
      <c r="R39" s="36">
        <v>0</v>
      </c>
      <c r="S39" s="36">
        <v>0</v>
      </c>
      <c r="T39" s="36">
        <v>0</v>
      </c>
      <c r="U39" s="36">
        <v>6762.1145163875881</v>
      </c>
      <c r="V39" s="36">
        <v>19.093720398140455</v>
      </c>
      <c r="W39" s="36">
        <v>269.51520715836722</v>
      </c>
      <c r="X39" s="36">
        <v>70.499890700826299</v>
      </c>
      <c r="Y39" s="36">
        <v>0</v>
      </c>
      <c r="Z39" s="36">
        <v>8325.5964674507068</v>
      </c>
      <c r="AA39" s="36">
        <v>1945.3563590259259</v>
      </c>
      <c r="AB39" s="36">
        <v>4611.8678500123879</v>
      </c>
      <c r="AC39" s="36">
        <v>0</v>
      </c>
      <c r="AD39" s="36">
        <v>167.43724041446248</v>
      </c>
      <c r="AE39" s="36">
        <v>6156.9904545388308</v>
      </c>
      <c r="AF39" s="36">
        <v>0</v>
      </c>
      <c r="AG39" s="36">
        <v>60.218656640289126</v>
      </c>
      <c r="AH39" s="36">
        <v>498.63985193605265</v>
      </c>
      <c r="AI39" s="36">
        <v>22.765589705475161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334.87448082892496</v>
      </c>
      <c r="AS39" s="36">
        <v>0</v>
      </c>
      <c r="AT39" s="36">
        <v>0</v>
      </c>
      <c r="AU39" s="36">
        <v>0</v>
      </c>
      <c r="AV39" s="36">
        <v>191.6715778428715</v>
      </c>
      <c r="AW39" s="36">
        <v>0</v>
      </c>
      <c r="AX39" s="36">
        <v>0</v>
      </c>
      <c r="AY39" s="36">
        <v>0</v>
      </c>
      <c r="AZ39" s="36">
        <v>0</v>
      </c>
      <c r="BA39" s="36">
        <v>0</v>
      </c>
      <c r="BB39" s="36">
        <v>0</v>
      </c>
      <c r="BC39" s="36">
        <v>0</v>
      </c>
      <c r="BD39" s="36">
        <v>0</v>
      </c>
      <c r="BE39" s="36">
        <v>0</v>
      </c>
      <c r="BF39" s="36">
        <v>0</v>
      </c>
      <c r="BG39" s="36">
        <v>0</v>
      </c>
      <c r="BH39" s="36">
        <v>3513.244553257844</v>
      </c>
      <c r="BI39" s="36">
        <v>8421.7994433028744</v>
      </c>
      <c r="BJ39" s="36">
        <v>1002.420320902374</v>
      </c>
      <c r="BK39" s="36">
        <v>0</v>
      </c>
      <c r="BL39" s="36">
        <v>180.65596992086739</v>
      </c>
      <c r="BM39" s="36">
        <v>0</v>
      </c>
      <c r="BN39" s="36">
        <v>0</v>
      </c>
      <c r="BO39" s="36">
        <v>1477.5602092714848</v>
      </c>
      <c r="BP39" s="36">
        <v>0</v>
      </c>
      <c r="BQ39" s="36">
        <v>0</v>
      </c>
      <c r="BR39" s="36">
        <v>1951.2313499176612</v>
      </c>
      <c r="BS39" s="36">
        <v>0</v>
      </c>
      <c r="BT39" s="36">
        <v>1338.7635494542328</v>
      </c>
      <c r="BU39" s="36">
        <v>0</v>
      </c>
      <c r="BV39" s="36">
        <v>1970.3250703158019</v>
      </c>
      <c r="BW39" s="195">
        <v>0</v>
      </c>
      <c r="BX39" s="310">
        <v>50392</v>
      </c>
      <c r="BY39" s="36">
        <v>493235</v>
      </c>
      <c r="BZ39" s="36">
        <v>0</v>
      </c>
      <c r="CA39" s="36">
        <v>0</v>
      </c>
      <c r="CB39" s="36">
        <v>0</v>
      </c>
      <c r="CC39" s="36">
        <v>32856</v>
      </c>
      <c r="CD39" s="44">
        <v>476800</v>
      </c>
      <c r="CE39" s="51">
        <v>1053283</v>
      </c>
    </row>
    <row r="40" spans="1:83" x14ac:dyDescent="0.55000000000000004">
      <c r="A40" s="131"/>
      <c r="B40" s="192">
        <v>30</v>
      </c>
      <c r="C40" s="193" t="s">
        <v>29</v>
      </c>
      <c r="D40" s="194" t="s">
        <v>285</v>
      </c>
      <c r="E40" s="38">
        <v>0</v>
      </c>
      <c r="F40" s="36">
        <v>0</v>
      </c>
      <c r="G40" s="36">
        <v>0</v>
      </c>
      <c r="H40" s="36">
        <v>0</v>
      </c>
      <c r="I40" s="36">
        <v>0</v>
      </c>
      <c r="J40" s="36">
        <v>0</v>
      </c>
      <c r="K40" s="36">
        <v>0</v>
      </c>
      <c r="L40" s="36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0</v>
      </c>
      <c r="T40" s="36">
        <v>29.167850561369043</v>
      </c>
      <c r="U40" s="36">
        <v>35.001420673642855</v>
      </c>
      <c r="V40" s="36">
        <v>0</v>
      </c>
      <c r="W40" s="36">
        <v>0</v>
      </c>
      <c r="X40" s="36">
        <v>0</v>
      </c>
      <c r="Y40" s="36">
        <v>0</v>
      </c>
      <c r="Z40" s="36">
        <v>0</v>
      </c>
      <c r="AA40" s="36">
        <v>2.500101476688775</v>
      </c>
      <c r="AB40" s="36">
        <v>0</v>
      </c>
      <c r="AC40" s="36">
        <v>15.833976019028908</v>
      </c>
      <c r="AD40" s="36">
        <v>1.6667343177925167</v>
      </c>
      <c r="AE40" s="36">
        <v>33.334686355850337</v>
      </c>
      <c r="AF40" s="36">
        <v>0</v>
      </c>
      <c r="AG40" s="36">
        <v>29.167850561369043</v>
      </c>
      <c r="AH40" s="36">
        <v>19333.284719234296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43.335092262605436</v>
      </c>
      <c r="AP40" s="36">
        <v>3340.9689400150996</v>
      </c>
      <c r="AQ40" s="36">
        <v>23.334280449095232</v>
      </c>
      <c r="AR40" s="36">
        <v>7990.3243194973256</v>
      </c>
      <c r="AS40" s="36">
        <v>0</v>
      </c>
      <c r="AT40" s="36">
        <v>0</v>
      </c>
      <c r="AU40" s="36">
        <v>0</v>
      </c>
      <c r="AV40" s="36">
        <v>0</v>
      </c>
      <c r="AW40" s="36">
        <v>0</v>
      </c>
      <c r="AX40" s="36">
        <v>0</v>
      </c>
      <c r="AY40" s="36">
        <v>0</v>
      </c>
      <c r="AZ40" s="36">
        <v>0</v>
      </c>
      <c r="BA40" s="36">
        <v>0</v>
      </c>
      <c r="BB40" s="36">
        <v>0</v>
      </c>
      <c r="BC40" s="36">
        <v>0</v>
      </c>
      <c r="BD40" s="36">
        <v>0</v>
      </c>
      <c r="BE40" s="36">
        <v>0</v>
      </c>
      <c r="BF40" s="36">
        <v>0</v>
      </c>
      <c r="BG40" s="36">
        <v>0</v>
      </c>
      <c r="BH40" s="36">
        <v>8628.68356321186</v>
      </c>
      <c r="BI40" s="36">
        <v>52830.477671069399</v>
      </c>
      <c r="BJ40" s="36">
        <v>0</v>
      </c>
      <c r="BK40" s="36">
        <v>0</v>
      </c>
      <c r="BL40" s="36">
        <v>0</v>
      </c>
      <c r="BM40" s="36">
        <v>0</v>
      </c>
      <c r="BN40" s="36">
        <v>0</v>
      </c>
      <c r="BO40" s="36">
        <v>5.0002029533775501</v>
      </c>
      <c r="BP40" s="36">
        <v>156.67302587249657</v>
      </c>
      <c r="BQ40" s="36">
        <v>0</v>
      </c>
      <c r="BR40" s="36">
        <v>0</v>
      </c>
      <c r="BS40" s="36">
        <v>0</v>
      </c>
      <c r="BT40" s="36">
        <v>0</v>
      </c>
      <c r="BU40" s="36">
        <v>0</v>
      </c>
      <c r="BV40" s="36">
        <v>10156.2455654687</v>
      </c>
      <c r="BW40" s="195">
        <v>0</v>
      </c>
      <c r="BX40" s="310">
        <v>102655</v>
      </c>
      <c r="BY40" s="36">
        <v>1061549</v>
      </c>
      <c r="BZ40" s="36">
        <v>0</v>
      </c>
      <c r="CA40" s="36">
        <v>0</v>
      </c>
      <c r="CB40" s="36">
        <v>0</v>
      </c>
      <c r="CC40" s="36">
        <v>-179</v>
      </c>
      <c r="CD40" s="44">
        <v>6016</v>
      </c>
      <c r="CE40" s="51">
        <v>1170041</v>
      </c>
    </row>
    <row r="41" spans="1:83" x14ac:dyDescent="0.55000000000000004">
      <c r="B41" s="192">
        <v>31</v>
      </c>
      <c r="C41" s="193" t="s">
        <v>30</v>
      </c>
      <c r="D41" s="194" t="s">
        <v>139</v>
      </c>
      <c r="E41" s="38">
        <v>0</v>
      </c>
      <c r="F41" s="36">
        <v>0</v>
      </c>
      <c r="G41" s="36">
        <v>0</v>
      </c>
      <c r="H41" s="36">
        <v>0</v>
      </c>
      <c r="I41" s="36">
        <v>0</v>
      </c>
      <c r="J41" s="36">
        <v>0</v>
      </c>
      <c r="K41" s="36">
        <v>0</v>
      </c>
      <c r="L41" s="36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36">
        <v>0</v>
      </c>
      <c r="U41" s="36">
        <v>1573.3898694488744</v>
      </c>
      <c r="V41" s="36">
        <v>0</v>
      </c>
      <c r="W41" s="36">
        <v>0</v>
      </c>
      <c r="X41" s="36">
        <v>0</v>
      </c>
      <c r="Y41" s="36">
        <v>0</v>
      </c>
      <c r="Z41" s="36">
        <v>0</v>
      </c>
      <c r="AA41" s="36">
        <v>0</v>
      </c>
      <c r="AB41" s="36">
        <v>0</v>
      </c>
      <c r="AC41" s="36">
        <v>0</v>
      </c>
      <c r="AD41" s="36">
        <v>0</v>
      </c>
      <c r="AE41" s="36">
        <v>0</v>
      </c>
      <c r="AF41" s="36">
        <v>0</v>
      </c>
      <c r="AG41" s="36">
        <v>0</v>
      </c>
      <c r="AH41" s="36">
        <v>55.341852042057468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0</v>
      </c>
      <c r="AV41" s="36">
        <v>0</v>
      </c>
      <c r="AW41" s="36">
        <v>0</v>
      </c>
      <c r="AX41" s="36">
        <v>0</v>
      </c>
      <c r="AY41" s="36">
        <v>0</v>
      </c>
      <c r="AZ41" s="36">
        <v>0</v>
      </c>
      <c r="BA41" s="36">
        <v>0</v>
      </c>
      <c r="BB41" s="36">
        <v>0</v>
      </c>
      <c r="BC41" s="36">
        <v>0</v>
      </c>
      <c r="BD41" s="36">
        <v>0</v>
      </c>
      <c r="BE41" s="36">
        <v>0</v>
      </c>
      <c r="BF41" s="36">
        <v>0</v>
      </c>
      <c r="BG41" s="36">
        <v>0</v>
      </c>
      <c r="BH41" s="36">
        <v>1373.7388842338569</v>
      </c>
      <c r="BI41" s="36">
        <v>41965.236032651301</v>
      </c>
      <c r="BJ41" s="36">
        <v>0</v>
      </c>
      <c r="BK41" s="36">
        <v>0</v>
      </c>
      <c r="BL41" s="36">
        <v>0</v>
      </c>
      <c r="BM41" s="36">
        <v>0</v>
      </c>
      <c r="BN41" s="36">
        <v>0</v>
      </c>
      <c r="BO41" s="36">
        <v>11.208476362948346</v>
      </c>
      <c r="BP41" s="36">
        <v>256.39389680244346</v>
      </c>
      <c r="BQ41" s="36">
        <v>0</v>
      </c>
      <c r="BR41" s="36">
        <v>1893.5319755655864</v>
      </c>
      <c r="BS41" s="36">
        <v>0</v>
      </c>
      <c r="BT41" s="36">
        <v>229.77376544044111</v>
      </c>
      <c r="BU41" s="36">
        <v>0</v>
      </c>
      <c r="BV41" s="36">
        <v>4476.3852474524965</v>
      </c>
      <c r="BW41" s="195">
        <v>0</v>
      </c>
      <c r="BX41" s="310">
        <v>51835</v>
      </c>
      <c r="BY41" s="36">
        <v>760592</v>
      </c>
      <c r="BZ41" s="36">
        <v>0</v>
      </c>
      <c r="CA41" s="36">
        <v>0</v>
      </c>
      <c r="CB41" s="36">
        <v>0</v>
      </c>
      <c r="CC41" s="36">
        <v>40145</v>
      </c>
      <c r="CD41" s="44">
        <v>2171</v>
      </c>
      <c r="CE41" s="51">
        <v>854743</v>
      </c>
    </row>
    <row r="42" spans="1:83" x14ac:dyDescent="0.55000000000000004">
      <c r="B42" s="192">
        <v>32</v>
      </c>
      <c r="C42" s="193" t="s">
        <v>31</v>
      </c>
      <c r="D42" s="194" t="s">
        <v>140</v>
      </c>
      <c r="E42" s="38">
        <v>0</v>
      </c>
      <c r="F42" s="36">
        <v>0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0</v>
      </c>
      <c r="T42" s="36">
        <v>0</v>
      </c>
      <c r="U42" s="36">
        <v>0</v>
      </c>
      <c r="V42" s="36">
        <v>0</v>
      </c>
      <c r="W42" s="36">
        <v>0</v>
      </c>
      <c r="X42" s="36">
        <v>0</v>
      </c>
      <c r="Y42" s="36">
        <v>0</v>
      </c>
      <c r="Z42" s="36">
        <v>0</v>
      </c>
      <c r="AA42" s="36">
        <v>0</v>
      </c>
      <c r="AB42" s="36">
        <v>0</v>
      </c>
      <c r="AC42" s="36">
        <v>0</v>
      </c>
      <c r="AD42" s="36">
        <v>0</v>
      </c>
      <c r="AE42" s="36">
        <v>0</v>
      </c>
      <c r="AF42" s="36">
        <v>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0</v>
      </c>
      <c r="AV42" s="36">
        <v>0</v>
      </c>
      <c r="AW42" s="36">
        <v>0</v>
      </c>
      <c r="AX42" s="36">
        <v>0</v>
      </c>
      <c r="AY42" s="36">
        <v>0</v>
      </c>
      <c r="AZ42" s="36">
        <v>0</v>
      </c>
      <c r="BA42" s="36">
        <v>0</v>
      </c>
      <c r="BB42" s="36">
        <v>0</v>
      </c>
      <c r="BC42" s="36">
        <v>0</v>
      </c>
      <c r="BD42" s="36">
        <v>0</v>
      </c>
      <c r="BE42" s="36">
        <v>0</v>
      </c>
      <c r="BF42" s="36">
        <v>0</v>
      </c>
      <c r="BG42" s="36">
        <v>0</v>
      </c>
      <c r="BH42" s="36">
        <v>0</v>
      </c>
      <c r="BI42" s="36">
        <v>0</v>
      </c>
      <c r="BJ42" s="36">
        <v>0</v>
      </c>
      <c r="BK42" s="36">
        <v>0</v>
      </c>
      <c r="BL42" s="36">
        <v>0</v>
      </c>
      <c r="BM42" s="36">
        <v>0</v>
      </c>
      <c r="BN42" s="36">
        <v>0</v>
      </c>
      <c r="BO42" s="36">
        <v>0</v>
      </c>
      <c r="BP42" s="36">
        <v>0</v>
      </c>
      <c r="BQ42" s="36">
        <v>0</v>
      </c>
      <c r="BR42" s="36">
        <v>0</v>
      </c>
      <c r="BS42" s="36">
        <v>0</v>
      </c>
      <c r="BT42" s="36">
        <v>0</v>
      </c>
      <c r="BU42" s="36">
        <v>0</v>
      </c>
      <c r="BV42" s="36">
        <v>0</v>
      </c>
      <c r="BW42" s="195">
        <v>0</v>
      </c>
      <c r="BX42" s="310">
        <v>0</v>
      </c>
      <c r="BY42" s="36">
        <v>85287</v>
      </c>
      <c r="BZ42" s="36">
        <v>0</v>
      </c>
      <c r="CA42" s="36">
        <v>0</v>
      </c>
      <c r="CB42" s="36">
        <v>0</v>
      </c>
      <c r="CC42" s="36">
        <v>6587</v>
      </c>
      <c r="CD42" s="44">
        <v>1072</v>
      </c>
      <c r="CE42" s="51">
        <v>92946</v>
      </c>
    </row>
    <row r="43" spans="1:83" x14ac:dyDescent="0.55000000000000004">
      <c r="A43" s="131"/>
      <c r="B43" s="192">
        <v>33</v>
      </c>
      <c r="C43" s="193" t="s">
        <v>32</v>
      </c>
      <c r="D43" s="194" t="s">
        <v>141</v>
      </c>
      <c r="E43" s="38">
        <v>0</v>
      </c>
      <c r="F43" s="36">
        <v>0</v>
      </c>
      <c r="G43" s="36">
        <v>0</v>
      </c>
      <c r="H43" s="36">
        <v>0</v>
      </c>
      <c r="I43" s="36">
        <v>0</v>
      </c>
      <c r="J43" s="36">
        <v>0</v>
      </c>
      <c r="K43" s="36">
        <v>0</v>
      </c>
      <c r="L43" s="36">
        <v>0</v>
      </c>
      <c r="M43" s="36">
        <v>0</v>
      </c>
      <c r="N43" s="36">
        <v>904.17820507839883</v>
      </c>
      <c r="O43" s="36">
        <v>0</v>
      </c>
      <c r="P43" s="36">
        <v>2777.2328790261417</v>
      </c>
      <c r="Q43" s="36">
        <v>80.673143739327102</v>
      </c>
      <c r="R43" s="36">
        <v>400.17074270695923</v>
      </c>
      <c r="S43" s="36">
        <v>0</v>
      </c>
      <c r="T43" s="36">
        <v>0</v>
      </c>
      <c r="U43" s="36">
        <v>0</v>
      </c>
      <c r="V43" s="36">
        <v>551.1333582191653</v>
      </c>
      <c r="W43" s="36">
        <v>0</v>
      </c>
      <c r="X43" s="36">
        <v>0</v>
      </c>
      <c r="Y43" s="36">
        <v>0</v>
      </c>
      <c r="Z43" s="36">
        <v>391.38455873534929</v>
      </c>
      <c r="AA43" s="36">
        <v>0</v>
      </c>
      <c r="AB43" s="36">
        <v>15.974879948381604</v>
      </c>
      <c r="AC43" s="36">
        <v>0</v>
      </c>
      <c r="AD43" s="36">
        <v>0</v>
      </c>
      <c r="AE43" s="36">
        <v>0</v>
      </c>
      <c r="AF43" s="36">
        <v>0</v>
      </c>
      <c r="AG43" s="36">
        <v>0</v>
      </c>
      <c r="AH43" s="36">
        <v>0</v>
      </c>
      <c r="AI43" s="36">
        <v>0</v>
      </c>
      <c r="AJ43" s="36">
        <v>0</v>
      </c>
      <c r="AK43" s="36">
        <v>110403.9928112601</v>
      </c>
      <c r="AL43" s="36">
        <v>215578.60867141749</v>
      </c>
      <c r="AM43" s="36">
        <v>24942.378807405617</v>
      </c>
      <c r="AN43" s="36">
        <v>440.10794257791321</v>
      </c>
      <c r="AO43" s="36">
        <v>4843.5836003493023</v>
      </c>
      <c r="AP43" s="36">
        <v>353.84359085665255</v>
      </c>
      <c r="AQ43" s="36">
        <v>289.14532706570708</v>
      </c>
      <c r="AR43" s="36">
        <v>2184.5648329411842</v>
      </c>
      <c r="AS43" s="36">
        <v>134.18899156640549</v>
      </c>
      <c r="AT43" s="36">
        <v>2444.9553760998047</v>
      </c>
      <c r="AU43" s="36">
        <v>0</v>
      </c>
      <c r="AV43" s="36">
        <v>149.36512751736799</v>
      </c>
      <c r="AW43" s="36">
        <v>4909.8793521350863</v>
      </c>
      <c r="AX43" s="36">
        <v>8294.1576691997288</v>
      </c>
      <c r="AY43" s="36">
        <v>64.698263790945504</v>
      </c>
      <c r="AZ43" s="36">
        <v>1094.2792764641399</v>
      </c>
      <c r="BA43" s="36">
        <v>35229.402750165951</v>
      </c>
      <c r="BB43" s="36">
        <v>274.76793511216363</v>
      </c>
      <c r="BC43" s="36">
        <v>2944.1703744867295</v>
      </c>
      <c r="BD43" s="36">
        <v>297.13276703989783</v>
      </c>
      <c r="BE43" s="36">
        <v>0</v>
      </c>
      <c r="BF43" s="36">
        <v>3000.0824543060653</v>
      </c>
      <c r="BG43" s="36">
        <v>24136.446114009766</v>
      </c>
      <c r="BH43" s="36">
        <v>767.5929815197361</v>
      </c>
      <c r="BI43" s="36">
        <v>5031.2884397427861</v>
      </c>
      <c r="BJ43" s="36">
        <v>0</v>
      </c>
      <c r="BK43" s="36">
        <v>238.824455228305</v>
      </c>
      <c r="BL43" s="36">
        <v>6582.4492827306403</v>
      </c>
      <c r="BM43" s="36">
        <v>0</v>
      </c>
      <c r="BN43" s="36">
        <v>202.08223134702729</v>
      </c>
      <c r="BO43" s="36">
        <v>821.90757334423358</v>
      </c>
      <c r="BP43" s="36">
        <v>4519.2935373971559</v>
      </c>
      <c r="BQ43" s="36">
        <v>0</v>
      </c>
      <c r="BR43" s="36">
        <v>0</v>
      </c>
      <c r="BS43" s="36">
        <v>0</v>
      </c>
      <c r="BT43" s="36">
        <v>2218.9108248302045</v>
      </c>
      <c r="BU43" s="36">
        <v>0</v>
      </c>
      <c r="BV43" s="36">
        <v>5373.1508706381528</v>
      </c>
      <c r="BW43" s="195">
        <v>0</v>
      </c>
      <c r="BX43" s="310">
        <v>472886</v>
      </c>
      <c r="BY43" s="36">
        <v>275086</v>
      </c>
      <c r="BZ43" s="36">
        <v>0</v>
      </c>
      <c r="CA43" s="36">
        <v>0</v>
      </c>
      <c r="CB43" s="36">
        <v>0</v>
      </c>
      <c r="CC43" s="36">
        <v>3351</v>
      </c>
      <c r="CD43" s="44">
        <v>77587</v>
      </c>
      <c r="CE43" s="51">
        <v>828910</v>
      </c>
    </row>
    <row r="44" spans="1:83" x14ac:dyDescent="0.55000000000000004">
      <c r="A44" s="131"/>
      <c r="B44" s="192">
        <v>34</v>
      </c>
      <c r="C44" s="193" t="s">
        <v>33</v>
      </c>
      <c r="D44" s="194" t="s">
        <v>286</v>
      </c>
      <c r="E44" s="38">
        <v>0</v>
      </c>
      <c r="F44" s="36">
        <v>0</v>
      </c>
      <c r="G44" s="36">
        <v>0</v>
      </c>
      <c r="H44" s="36">
        <v>0</v>
      </c>
      <c r="I44" s="36">
        <v>0</v>
      </c>
      <c r="J44" s="36">
        <v>0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3525.7294216272171</v>
      </c>
      <c r="Q44" s="36">
        <v>3295.1975752418089</v>
      </c>
      <c r="R44" s="36">
        <v>0</v>
      </c>
      <c r="S44" s="36">
        <v>0</v>
      </c>
      <c r="T44" s="36">
        <v>0</v>
      </c>
      <c r="U44" s="36">
        <v>0</v>
      </c>
      <c r="V44" s="36">
        <v>0</v>
      </c>
      <c r="W44" s="36">
        <v>0</v>
      </c>
      <c r="X44" s="36">
        <v>0</v>
      </c>
      <c r="Y44" s="36">
        <v>0</v>
      </c>
      <c r="Z44" s="36">
        <v>0</v>
      </c>
      <c r="AA44" s="36">
        <v>0</v>
      </c>
      <c r="AB44" s="36">
        <v>0</v>
      </c>
      <c r="AC44" s="36">
        <v>0</v>
      </c>
      <c r="AD44" s="36">
        <v>0</v>
      </c>
      <c r="AE44" s="36">
        <v>0</v>
      </c>
      <c r="AF44" s="36">
        <v>0</v>
      </c>
      <c r="AG44" s="36">
        <v>0</v>
      </c>
      <c r="AH44" s="36">
        <v>0</v>
      </c>
      <c r="AI44" s="36">
        <v>0</v>
      </c>
      <c r="AJ44" s="36">
        <v>0</v>
      </c>
      <c r="AK44" s="36">
        <v>647.60091198343696</v>
      </c>
      <c r="AL44" s="36">
        <v>4001.7512876367819</v>
      </c>
      <c r="AM44" s="36">
        <v>0</v>
      </c>
      <c r="AN44" s="36">
        <v>0</v>
      </c>
      <c r="AO44" s="36">
        <v>0</v>
      </c>
      <c r="AP44" s="36">
        <v>716.23253037298593</v>
      </c>
      <c r="AQ44" s="36">
        <v>0</v>
      </c>
      <c r="AR44" s="36">
        <v>0</v>
      </c>
      <c r="AS44" s="36">
        <v>0</v>
      </c>
      <c r="AT44" s="36">
        <v>0</v>
      </c>
      <c r="AU44" s="36">
        <v>0</v>
      </c>
      <c r="AV44" s="36">
        <v>0</v>
      </c>
      <c r="AW44" s="36">
        <v>3348.8710203926103</v>
      </c>
      <c r="AX44" s="36">
        <v>4249.8809848913052</v>
      </c>
      <c r="AY44" s="36">
        <v>0</v>
      </c>
      <c r="AZ44" s="36">
        <v>0</v>
      </c>
      <c r="BA44" s="36">
        <v>827.09899084841129</v>
      </c>
      <c r="BB44" s="36">
        <v>0</v>
      </c>
      <c r="BC44" s="36">
        <v>78.310436367562346</v>
      </c>
      <c r="BD44" s="36">
        <v>0.87989254345575674</v>
      </c>
      <c r="BE44" s="36">
        <v>0</v>
      </c>
      <c r="BF44" s="36">
        <v>0</v>
      </c>
      <c r="BG44" s="36">
        <v>0</v>
      </c>
      <c r="BH44" s="36">
        <v>0</v>
      </c>
      <c r="BI44" s="36">
        <v>0</v>
      </c>
      <c r="BJ44" s="36">
        <v>414.42938796766146</v>
      </c>
      <c r="BK44" s="36">
        <v>0</v>
      </c>
      <c r="BL44" s="36">
        <v>26064.176922246428</v>
      </c>
      <c r="BM44" s="36">
        <v>1180.8157933176255</v>
      </c>
      <c r="BN44" s="36">
        <v>1212.4919248820329</v>
      </c>
      <c r="BO44" s="36">
        <v>0</v>
      </c>
      <c r="BP44" s="36">
        <v>0</v>
      </c>
      <c r="BQ44" s="36">
        <v>55745.592090639468</v>
      </c>
      <c r="BR44" s="36">
        <v>4360.7474453667301</v>
      </c>
      <c r="BS44" s="36">
        <v>12742.603814326269</v>
      </c>
      <c r="BT44" s="36">
        <v>132.86377406181927</v>
      </c>
      <c r="BU44" s="36">
        <v>15520.424574016093</v>
      </c>
      <c r="BV44" s="36">
        <v>481.30122127029892</v>
      </c>
      <c r="BW44" s="195">
        <v>0</v>
      </c>
      <c r="BX44" s="310">
        <v>138547</v>
      </c>
      <c r="BY44" s="36">
        <v>687934</v>
      </c>
      <c r="BZ44" s="36">
        <v>0</v>
      </c>
      <c r="CA44" s="36">
        <v>0</v>
      </c>
      <c r="CB44" s="36">
        <v>0</v>
      </c>
      <c r="CC44" s="36">
        <v>-1739</v>
      </c>
      <c r="CD44" s="44">
        <v>35916</v>
      </c>
      <c r="CE44" s="51">
        <v>860658</v>
      </c>
    </row>
    <row r="45" spans="1:83" x14ac:dyDescent="0.55000000000000004">
      <c r="B45" s="192">
        <v>35</v>
      </c>
      <c r="C45" s="193" t="s">
        <v>34</v>
      </c>
      <c r="D45" s="194" t="s">
        <v>142</v>
      </c>
      <c r="E45" s="38">
        <v>0</v>
      </c>
      <c r="F45" s="36">
        <v>0</v>
      </c>
      <c r="G45" s="36">
        <v>0</v>
      </c>
      <c r="H45" s="36">
        <v>0</v>
      </c>
      <c r="I45" s="36">
        <v>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30397.896728388125</v>
      </c>
      <c r="Q45" s="36">
        <v>0</v>
      </c>
      <c r="R45" s="36">
        <v>0</v>
      </c>
      <c r="S45" s="36">
        <v>0</v>
      </c>
      <c r="T45" s="36">
        <v>0</v>
      </c>
      <c r="U45" s="36">
        <v>0</v>
      </c>
      <c r="V45" s="36">
        <v>0</v>
      </c>
      <c r="W45" s="36">
        <v>0</v>
      </c>
      <c r="X45" s="36">
        <v>0</v>
      </c>
      <c r="Y45" s="36">
        <v>0</v>
      </c>
      <c r="Z45" s="36">
        <v>0</v>
      </c>
      <c r="AA45" s="36">
        <v>0</v>
      </c>
      <c r="AB45" s="36">
        <v>0</v>
      </c>
      <c r="AC45" s="36">
        <v>0</v>
      </c>
      <c r="AD45" s="36">
        <v>0</v>
      </c>
      <c r="AE45" s="36">
        <v>0</v>
      </c>
      <c r="AF45" s="36">
        <v>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7517.1289407751647</v>
      </c>
      <c r="AM45" s="36">
        <v>59533.453841119583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0</v>
      </c>
      <c r="AV45" s="36">
        <v>100.02144495640275</v>
      </c>
      <c r="AW45" s="36">
        <v>0</v>
      </c>
      <c r="AX45" s="36">
        <v>0</v>
      </c>
      <c r="AY45" s="36">
        <v>0</v>
      </c>
      <c r="AZ45" s="36">
        <v>1227.8494622234268</v>
      </c>
      <c r="BA45" s="36">
        <v>190.55809771866384</v>
      </c>
      <c r="BB45" s="36">
        <v>0</v>
      </c>
      <c r="BC45" s="36">
        <v>1538.2608431226079</v>
      </c>
      <c r="BD45" s="36">
        <v>159.51695962874575</v>
      </c>
      <c r="BE45" s="36">
        <v>0</v>
      </c>
      <c r="BF45" s="36">
        <v>0</v>
      </c>
      <c r="BG45" s="36">
        <v>0</v>
      </c>
      <c r="BH45" s="36">
        <v>0</v>
      </c>
      <c r="BI45" s="36">
        <v>0</v>
      </c>
      <c r="BJ45" s="36">
        <v>1020.9085416239728</v>
      </c>
      <c r="BK45" s="36">
        <v>0</v>
      </c>
      <c r="BL45" s="36">
        <v>15751.65307296177</v>
      </c>
      <c r="BM45" s="36">
        <v>0</v>
      </c>
      <c r="BN45" s="36">
        <v>0</v>
      </c>
      <c r="BO45" s="36">
        <v>0</v>
      </c>
      <c r="BP45" s="36">
        <v>0</v>
      </c>
      <c r="BQ45" s="36">
        <v>11670.605667973372</v>
      </c>
      <c r="BR45" s="36">
        <v>1326.1463995081674</v>
      </c>
      <c r="BS45" s="36">
        <v>0</v>
      </c>
      <c r="BT45" s="36">
        <v>0</v>
      </c>
      <c r="BU45" s="36">
        <v>0</v>
      </c>
      <c r="BV45" s="36">
        <v>0</v>
      </c>
      <c r="BW45" s="195">
        <v>0</v>
      </c>
      <c r="BX45" s="310">
        <v>130434</v>
      </c>
      <c r="BY45" s="36">
        <v>323772</v>
      </c>
      <c r="BZ45" s="36">
        <v>0</v>
      </c>
      <c r="CA45" s="36">
        <v>0</v>
      </c>
      <c r="CB45" s="36">
        <v>0</v>
      </c>
      <c r="CC45" s="36">
        <v>976</v>
      </c>
      <c r="CD45" s="44">
        <v>28593</v>
      </c>
      <c r="CE45" s="51">
        <v>483775</v>
      </c>
    </row>
    <row r="46" spans="1:83" x14ac:dyDescent="0.55000000000000004">
      <c r="B46" s="192">
        <v>36</v>
      </c>
      <c r="C46" s="193" t="s">
        <v>35</v>
      </c>
      <c r="D46" s="194" t="s">
        <v>143</v>
      </c>
      <c r="E46" s="38">
        <v>64.754196475731376</v>
      </c>
      <c r="F46" s="36">
        <v>0</v>
      </c>
      <c r="G46" s="36">
        <v>0</v>
      </c>
      <c r="H46" s="36">
        <v>155.88973225639037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  <c r="P46" s="36">
        <v>0</v>
      </c>
      <c r="Q46" s="36">
        <v>0</v>
      </c>
      <c r="R46" s="36">
        <v>237.43205374434839</v>
      </c>
      <c r="S46" s="36">
        <v>0</v>
      </c>
      <c r="T46" s="36">
        <v>0</v>
      </c>
      <c r="U46" s="36">
        <v>0</v>
      </c>
      <c r="V46" s="36">
        <v>0</v>
      </c>
      <c r="W46" s="36">
        <v>0</v>
      </c>
      <c r="X46" s="36">
        <v>0</v>
      </c>
      <c r="Y46" s="36">
        <v>158.28803582956562</v>
      </c>
      <c r="Z46" s="36">
        <v>0</v>
      </c>
      <c r="AA46" s="36">
        <v>0</v>
      </c>
      <c r="AB46" s="36">
        <v>0</v>
      </c>
      <c r="AC46" s="36">
        <v>0</v>
      </c>
      <c r="AD46" s="36">
        <v>0</v>
      </c>
      <c r="AE46" s="36">
        <v>0</v>
      </c>
      <c r="AF46" s="36">
        <v>4139.4719673004583</v>
      </c>
      <c r="AG46" s="36">
        <v>1472.5583939295952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155403.6760655602</v>
      </c>
      <c r="AO46" s="36">
        <v>0</v>
      </c>
      <c r="AP46" s="36">
        <v>8.7937797683092001</v>
      </c>
      <c r="AQ46" s="36">
        <v>0</v>
      </c>
      <c r="AR46" s="36">
        <v>0</v>
      </c>
      <c r="AS46" s="36">
        <v>0</v>
      </c>
      <c r="AT46" s="36">
        <v>0</v>
      </c>
      <c r="AU46" s="36">
        <v>2.3983035731752365</v>
      </c>
      <c r="AV46" s="36">
        <v>366.14101217141945</v>
      </c>
      <c r="AW46" s="36">
        <v>0</v>
      </c>
      <c r="AX46" s="36">
        <v>66.353065524514875</v>
      </c>
      <c r="AY46" s="36">
        <v>30157.867998154208</v>
      </c>
      <c r="AZ46" s="36">
        <v>578.7905956596237</v>
      </c>
      <c r="BA46" s="36">
        <v>350244.25665388955</v>
      </c>
      <c r="BB46" s="36">
        <v>2774.0377996393572</v>
      </c>
      <c r="BC46" s="36">
        <v>0</v>
      </c>
      <c r="BD46" s="36">
        <v>0</v>
      </c>
      <c r="BE46" s="36">
        <v>747244.2409013547</v>
      </c>
      <c r="BF46" s="36">
        <v>861.79041729430162</v>
      </c>
      <c r="BG46" s="36">
        <v>0</v>
      </c>
      <c r="BH46" s="36">
        <v>0</v>
      </c>
      <c r="BI46" s="36">
        <v>0</v>
      </c>
      <c r="BJ46" s="36">
        <v>0</v>
      </c>
      <c r="BK46" s="36">
        <v>0</v>
      </c>
      <c r="BL46" s="36">
        <v>0</v>
      </c>
      <c r="BM46" s="36">
        <v>0</v>
      </c>
      <c r="BN46" s="36">
        <v>0</v>
      </c>
      <c r="BO46" s="36">
        <v>1.5988690487834909</v>
      </c>
      <c r="BP46" s="36">
        <v>71.949107195257099</v>
      </c>
      <c r="BQ46" s="36">
        <v>46051.425777586497</v>
      </c>
      <c r="BR46" s="36">
        <v>0</v>
      </c>
      <c r="BS46" s="36">
        <v>31377.80508237601</v>
      </c>
      <c r="BT46" s="36">
        <v>0</v>
      </c>
      <c r="BU46" s="36">
        <v>11678.139532314617</v>
      </c>
      <c r="BV46" s="36">
        <v>6304.3406593533055</v>
      </c>
      <c r="BW46" s="195">
        <v>0</v>
      </c>
      <c r="BX46" s="310">
        <v>1389422</v>
      </c>
      <c r="BY46" s="36">
        <v>9406</v>
      </c>
      <c r="BZ46" s="36">
        <v>0</v>
      </c>
      <c r="CA46" s="36">
        <v>0</v>
      </c>
      <c r="CB46" s="36">
        <v>0</v>
      </c>
      <c r="CC46" s="36">
        <v>-30363</v>
      </c>
      <c r="CD46" s="44">
        <v>326376</v>
      </c>
      <c r="CE46" s="51">
        <v>1694841</v>
      </c>
    </row>
    <row r="47" spans="1:83" x14ac:dyDescent="0.55000000000000004">
      <c r="A47" s="131"/>
      <c r="B47" s="192">
        <v>37</v>
      </c>
      <c r="C47" s="193" t="s">
        <v>36</v>
      </c>
      <c r="D47" s="194" t="s">
        <v>144</v>
      </c>
      <c r="E47" s="38">
        <v>3543.163109938243</v>
      </c>
      <c r="F47" s="36">
        <v>0</v>
      </c>
      <c r="G47" s="36">
        <v>30420.088261259942</v>
      </c>
      <c r="H47" s="36">
        <v>15.489237639074284</v>
      </c>
      <c r="I47" s="36">
        <v>0</v>
      </c>
      <c r="J47" s="36">
        <v>0</v>
      </c>
      <c r="K47" s="36">
        <v>232.33856458611425</v>
      </c>
      <c r="L47" s="36">
        <v>0</v>
      </c>
      <c r="M47" s="36">
        <v>29.429551514241137</v>
      </c>
      <c r="N47" s="36">
        <v>0</v>
      </c>
      <c r="O47" s="36">
        <v>80.544035723186283</v>
      </c>
      <c r="P47" s="36">
        <v>740.38555914775077</v>
      </c>
      <c r="Q47" s="36">
        <v>14062.678852515543</v>
      </c>
      <c r="R47" s="36">
        <v>0</v>
      </c>
      <c r="S47" s="36">
        <v>0</v>
      </c>
      <c r="T47" s="36">
        <v>2318.7388745694197</v>
      </c>
      <c r="U47" s="36">
        <v>39656.320665439933</v>
      </c>
      <c r="V47" s="36">
        <v>12609.013900088421</v>
      </c>
      <c r="W47" s="36">
        <v>15467.552706379582</v>
      </c>
      <c r="X47" s="36">
        <v>2036.0602876563144</v>
      </c>
      <c r="Y47" s="36">
        <v>20980.946844008071</v>
      </c>
      <c r="Z47" s="36">
        <v>6067.134383225397</v>
      </c>
      <c r="AA47" s="36">
        <v>11815.964932967818</v>
      </c>
      <c r="AB47" s="36">
        <v>3296.8842314769608</v>
      </c>
      <c r="AC47" s="36">
        <v>5308.9362007927102</v>
      </c>
      <c r="AD47" s="36">
        <v>19270.160546772313</v>
      </c>
      <c r="AE47" s="36">
        <v>1777.3900190837742</v>
      </c>
      <c r="AF47" s="36">
        <v>3190.7829536493027</v>
      </c>
      <c r="AG47" s="36">
        <v>24444.340380105081</v>
      </c>
      <c r="AH47" s="36">
        <v>2101.8895476223802</v>
      </c>
      <c r="AI47" s="36">
        <v>7613.7347614869632</v>
      </c>
      <c r="AJ47" s="36">
        <v>3248.8675947958309</v>
      </c>
      <c r="AK47" s="36">
        <v>6867.9279691655374</v>
      </c>
      <c r="AL47" s="36">
        <v>7502.9867123675831</v>
      </c>
      <c r="AM47" s="36">
        <v>4948.8114256842327</v>
      </c>
      <c r="AN47" s="36">
        <v>6948.4720048887239</v>
      </c>
      <c r="AO47" s="36">
        <v>153684.990316777</v>
      </c>
      <c r="AP47" s="36">
        <v>239.3087215236977</v>
      </c>
      <c r="AQ47" s="36">
        <v>2949.9253083616973</v>
      </c>
      <c r="AR47" s="36">
        <v>4069.0227277848144</v>
      </c>
      <c r="AS47" s="36">
        <v>1795.9771042506634</v>
      </c>
      <c r="AT47" s="36">
        <v>4297.4889829611602</v>
      </c>
      <c r="AU47" s="36">
        <v>4721.8940942717945</v>
      </c>
      <c r="AV47" s="36">
        <v>14411.186699394715</v>
      </c>
      <c r="AW47" s="36">
        <v>1603.9105575261419</v>
      </c>
      <c r="AX47" s="36">
        <v>3032.0182678487913</v>
      </c>
      <c r="AY47" s="36">
        <v>7513.8291787149346</v>
      </c>
      <c r="AZ47" s="36">
        <v>1160.1438991666639</v>
      </c>
      <c r="BA47" s="36">
        <v>9590.1614842328418</v>
      </c>
      <c r="BB47" s="36">
        <v>1791.3303329589407</v>
      </c>
      <c r="BC47" s="36">
        <v>113160.49788166693</v>
      </c>
      <c r="BD47" s="36">
        <v>14777.507169558821</v>
      </c>
      <c r="BE47" s="36">
        <v>23242.375539312918</v>
      </c>
      <c r="BF47" s="36">
        <v>96962.627620605024</v>
      </c>
      <c r="BG47" s="36">
        <v>7973.0850747134864</v>
      </c>
      <c r="BH47" s="36">
        <v>9644.3738159696022</v>
      </c>
      <c r="BI47" s="36">
        <v>15573.653984207238</v>
      </c>
      <c r="BJ47" s="36">
        <v>27690.884589255049</v>
      </c>
      <c r="BK47" s="36">
        <v>1912.1463865437204</v>
      </c>
      <c r="BL47" s="36">
        <v>30337.99530177284</v>
      </c>
      <c r="BM47" s="36">
        <v>38081.839659428035</v>
      </c>
      <c r="BN47" s="36">
        <v>19632.608707526651</v>
      </c>
      <c r="BO47" s="36">
        <v>10068.004465398284</v>
      </c>
      <c r="BP47" s="36">
        <v>87472.371719144197</v>
      </c>
      <c r="BQ47" s="36">
        <v>40842.021806711069</v>
      </c>
      <c r="BR47" s="36">
        <v>15385.459746892486</v>
      </c>
      <c r="BS47" s="36">
        <v>67180.695950074936</v>
      </c>
      <c r="BT47" s="36">
        <v>125.4628248765017</v>
      </c>
      <c r="BU47" s="36">
        <v>27642.093490691968</v>
      </c>
      <c r="BV47" s="36">
        <v>19109.072475325942</v>
      </c>
      <c r="BW47" s="195">
        <v>0</v>
      </c>
      <c r="BX47" s="310">
        <v>1134273</v>
      </c>
      <c r="BY47" s="36">
        <v>228688</v>
      </c>
      <c r="BZ47" s="36">
        <v>0</v>
      </c>
      <c r="CA47" s="36">
        <v>0</v>
      </c>
      <c r="CB47" s="36">
        <v>0</v>
      </c>
      <c r="CC47" s="36">
        <v>14044</v>
      </c>
      <c r="CD47" s="44">
        <v>75421</v>
      </c>
      <c r="CE47" s="51">
        <v>1452426</v>
      </c>
    </row>
    <row r="48" spans="1:83" x14ac:dyDescent="0.55000000000000004">
      <c r="A48" s="131"/>
      <c r="B48" s="192">
        <v>38</v>
      </c>
      <c r="C48" s="193" t="s">
        <v>37</v>
      </c>
      <c r="D48" s="194" t="s">
        <v>145</v>
      </c>
      <c r="E48" s="38">
        <v>20859.522998741744</v>
      </c>
      <c r="F48" s="36">
        <v>38162.052702036097</v>
      </c>
      <c r="G48" s="36">
        <v>6980.9905072673655</v>
      </c>
      <c r="H48" s="36">
        <v>11089.961012541035</v>
      </c>
      <c r="I48" s="36">
        <v>11749.725897986924</v>
      </c>
      <c r="J48" s="36">
        <v>10399.77218639606</v>
      </c>
      <c r="K48" s="36">
        <v>9151.5213622849988</v>
      </c>
      <c r="L48" s="36">
        <v>4785.2512442419184</v>
      </c>
      <c r="M48" s="36">
        <v>25616.958068630214</v>
      </c>
      <c r="N48" s="36">
        <v>21679.230886719972</v>
      </c>
      <c r="O48" s="36">
        <v>3198.8600506467319</v>
      </c>
      <c r="P48" s="36">
        <v>113251.81536917393</v>
      </c>
      <c r="Q48" s="36">
        <v>6739.3374925717699</v>
      </c>
      <c r="R48" s="36">
        <v>10300.677065261894</v>
      </c>
      <c r="S48" s="36">
        <v>4263.6979751147337</v>
      </c>
      <c r="T48" s="36">
        <v>9684.3749522432718</v>
      </c>
      <c r="U48" s="36">
        <v>19719.059850250302</v>
      </c>
      <c r="V48" s="36">
        <v>5298.9812143321951</v>
      </c>
      <c r="W48" s="36">
        <v>8038.8743881470036</v>
      </c>
      <c r="X48" s="36">
        <v>1970.6021018522124</v>
      </c>
      <c r="Y48" s="36">
        <v>4989.5262746500657</v>
      </c>
      <c r="Z48" s="36">
        <v>2908.5287308325996</v>
      </c>
      <c r="AA48" s="36">
        <v>2352.2052437636021</v>
      </c>
      <c r="AB48" s="36">
        <v>2720.7695539468132</v>
      </c>
      <c r="AC48" s="36">
        <v>5229.4407784485711</v>
      </c>
      <c r="AD48" s="36">
        <v>1271.720721221785</v>
      </c>
      <c r="AE48" s="36">
        <v>907.50268828130118</v>
      </c>
      <c r="AF48" s="36">
        <v>1505.5504368804727</v>
      </c>
      <c r="AG48" s="36">
        <v>6581.1330009365238</v>
      </c>
      <c r="AH48" s="36">
        <v>4289.7756385710936</v>
      </c>
      <c r="AI48" s="36">
        <v>2767.7093481682596</v>
      </c>
      <c r="AJ48" s="36">
        <v>13.908087176724921</v>
      </c>
      <c r="AK48" s="36">
        <v>5142.5152335940402</v>
      </c>
      <c r="AL48" s="36">
        <v>1209.134328926523</v>
      </c>
      <c r="AM48" s="36">
        <v>897.0716228987576</v>
      </c>
      <c r="AN48" s="36">
        <v>18091.813650573487</v>
      </c>
      <c r="AO48" s="36">
        <v>5673.630312655223</v>
      </c>
      <c r="AP48" s="36">
        <v>14943.370415942383</v>
      </c>
      <c r="AQ48" s="36">
        <v>751.03670754314578</v>
      </c>
      <c r="AR48" s="36">
        <v>16554.970017545384</v>
      </c>
      <c r="AS48" s="36">
        <v>598.04774859917165</v>
      </c>
      <c r="AT48" s="36">
        <v>1854.9911271956867</v>
      </c>
      <c r="AU48" s="36">
        <v>25624.781367667121</v>
      </c>
      <c r="AV48" s="36">
        <v>110450.20505851242</v>
      </c>
      <c r="AW48" s="36">
        <v>5602.3513658745069</v>
      </c>
      <c r="AX48" s="36">
        <v>8450.9014707574806</v>
      </c>
      <c r="AY48" s="36">
        <v>11714.955680045112</v>
      </c>
      <c r="AZ48" s="36">
        <v>2019.2804069707497</v>
      </c>
      <c r="BA48" s="36">
        <v>1921.9237967336751</v>
      </c>
      <c r="BB48" s="36">
        <v>1023.113662937827</v>
      </c>
      <c r="BC48" s="36">
        <v>225488.34037444697</v>
      </c>
      <c r="BD48" s="36">
        <v>3133.6658920058339</v>
      </c>
      <c r="BE48" s="36">
        <v>81913.41793821851</v>
      </c>
      <c r="BF48" s="36">
        <v>59007.667613601116</v>
      </c>
      <c r="BG48" s="36">
        <v>1615.9458788457268</v>
      </c>
      <c r="BH48" s="36">
        <v>3806.4696091799015</v>
      </c>
      <c r="BI48" s="36">
        <v>8243.1494185551528</v>
      </c>
      <c r="BJ48" s="36">
        <v>822519.0600988206</v>
      </c>
      <c r="BK48" s="36">
        <v>3669.1272483097437</v>
      </c>
      <c r="BL48" s="36">
        <v>21500.164264319639</v>
      </c>
      <c r="BM48" s="36">
        <v>2965.0303349880442</v>
      </c>
      <c r="BN48" s="36">
        <v>34.770217941812305</v>
      </c>
      <c r="BO48" s="36">
        <v>15963.00705708603</v>
      </c>
      <c r="BP48" s="36">
        <v>92523.549943162536</v>
      </c>
      <c r="BQ48" s="36">
        <v>40103.969374086308</v>
      </c>
      <c r="BR48" s="36">
        <v>543.28465534081715</v>
      </c>
      <c r="BS48" s="36">
        <v>4943.4557358771644</v>
      </c>
      <c r="BT48" s="36">
        <v>801.45352355877367</v>
      </c>
      <c r="BU48" s="36">
        <v>11229.911139756829</v>
      </c>
      <c r="BV48" s="36">
        <v>20760.427877607581</v>
      </c>
      <c r="BW48" s="195">
        <v>0</v>
      </c>
      <c r="BX48" s="310">
        <v>2031769</v>
      </c>
      <c r="BY48" s="36">
        <v>1199698</v>
      </c>
      <c r="BZ48" s="36">
        <v>0</v>
      </c>
      <c r="CA48" s="36">
        <v>0</v>
      </c>
      <c r="CB48" s="36">
        <v>0</v>
      </c>
      <c r="CC48" s="36">
        <v>91772</v>
      </c>
      <c r="CD48" s="44">
        <v>936262</v>
      </c>
      <c r="CE48" s="51">
        <v>4259501</v>
      </c>
    </row>
    <row r="49" spans="1:83" x14ac:dyDescent="0.55000000000000004">
      <c r="B49" s="192">
        <v>39</v>
      </c>
      <c r="C49" s="193" t="s">
        <v>38</v>
      </c>
      <c r="D49" s="194" t="s">
        <v>146</v>
      </c>
      <c r="E49" s="38">
        <v>171582.68152117927</v>
      </c>
      <c r="F49" s="36">
        <v>4996.893937436369</v>
      </c>
      <c r="G49" s="36">
        <v>272.65728332790695</v>
      </c>
      <c r="H49" s="36">
        <v>1694.5376720293129</v>
      </c>
      <c r="I49" s="36">
        <v>3719.5453464875786</v>
      </c>
      <c r="J49" s="36">
        <v>0</v>
      </c>
      <c r="K49" s="36">
        <v>134.3755092618911</v>
      </c>
      <c r="L49" s="36">
        <v>21.875082903098551</v>
      </c>
      <c r="M49" s="36">
        <v>12153.952311553719</v>
      </c>
      <c r="N49" s="36">
        <v>0</v>
      </c>
      <c r="O49" s="36">
        <v>543.75206073416405</v>
      </c>
      <c r="P49" s="36">
        <v>3989.8588709330106</v>
      </c>
      <c r="Q49" s="36">
        <v>52991.607079795416</v>
      </c>
      <c r="R49" s="36">
        <v>5061.7379331848397</v>
      </c>
      <c r="S49" s="36">
        <v>0</v>
      </c>
      <c r="T49" s="36">
        <v>445.31418767022052</v>
      </c>
      <c r="U49" s="36">
        <v>699.22139993832877</v>
      </c>
      <c r="V49" s="36">
        <v>10.937541451549276</v>
      </c>
      <c r="W49" s="36">
        <v>0</v>
      </c>
      <c r="X49" s="36">
        <v>1078.1290859384285</v>
      </c>
      <c r="Y49" s="36">
        <v>7038.307924071959</v>
      </c>
      <c r="Z49" s="36">
        <v>0</v>
      </c>
      <c r="AA49" s="36">
        <v>1150.0043583343238</v>
      </c>
      <c r="AB49" s="36">
        <v>0.78125296082494833</v>
      </c>
      <c r="AC49" s="36">
        <v>292.96986030935557</v>
      </c>
      <c r="AD49" s="36">
        <v>125.78172669281668</v>
      </c>
      <c r="AE49" s="36">
        <v>210.15704646191108</v>
      </c>
      <c r="AF49" s="36">
        <v>0</v>
      </c>
      <c r="AG49" s="36">
        <v>2628.9162131759508</v>
      </c>
      <c r="AH49" s="36">
        <v>4502.3608132341769</v>
      </c>
      <c r="AI49" s="36">
        <v>6945.3388217337906</v>
      </c>
      <c r="AJ49" s="36">
        <v>0</v>
      </c>
      <c r="AK49" s="36">
        <v>5803.9282459685401</v>
      </c>
      <c r="AL49" s="36">
        <v>2375.7902538686676</v>
      </c>
      <c r="AM49" s="36">
        <v>3142.9806613987666</v>
      </c>
      <c r="AN49" s="36">
        <v>17009.439463080773</v>
      </c>
      <c r="AO49" s="36">
        <v>5633.6151005087022</v>
      </c>
      <c r="AP49" s="36">
        <v>2.343758882474845</v>
      </c>
      <c r="AQ49" s="36">
        <v>25152.439073759211</v>
      </c>
      <c r="AR49" s="36">
        <v>48675.184471237575</v>
      </c>
      <c r="AS49" s="36">
        <v>4015.6402186402347</v>
      </c>
      <c r="AT49" s="36">
        <v>6711.7441864471311</v>
      </c>
      <c r="AU49" s="36">
        <v>1371.0989462477842</v>
      </c>
      <c r="AV49" s="36">
        <v>12179.733659260944</v>
      </c>
      <c r="AW49" s="36">
        <v>1632.8186881241418</v>
      </c>
      <c r="AX49" s="36">
        <v>2111.726753109835</v>
      </c>
      <c r="AY49" s="36">
        <v>5090.6442927353628</v>
      </c>
      <c r="AZ49" s="36">
        <v>4496.8920425084025</v>
      </c>
      <c r="BA49" s="36">
        <v>6179.7109201253406</v>
      </c>
      <c r="BB49" s="36">
        <v>4305.4850671062895</v>
      </c>
      <c r="BC49" s="36">
        <v>349.22007348875184</v>
      </c>
      <c r="BD49" s="36">
        <v>359.37636197947626</v>
      </c>
      <c r="BE49" s="36">
        <v>1204.6920655920703</v>
      </c>
      <c r="BF49" s="36">
        <v>0</v>
      </c>
      <c r="BG49" s="36">
        <v>0</v>
      </c>
      <c r="BH49" s="36">
        <v>0</v>
      </c>
      <c r="BI49" s="36">
        <v>7.0312766474245336</v>
      </c>
      <c r="BJ49" s="36">
        <v>2.343758882474845</v>
      </c>
      <c r="BK49" s="36">
        <v>0</v>
      </c>
      <c r="BL49" s="36">
        <v>0</v>
      </c>
      <c r="BM49" s="36">
        <v>0</v>
      </c>
      <c r="BN49" s="36">
        <v>0</v>
      </c>
      <c r="BO49" s="36">
        <v>2.343758882474845</v>
      </c>
      <c r="BP49" s="36">
        <v>2.343758882474845</v>
      </c>
      <c r="BQ49" s="36">
        <v>2149.2268952294326</v>
      </c>
      <c r="BR49" s="36">
        <v>448.43919951352029</v>
      </c>
      <c r="BS49" s="36">
        <v>220.31333495263539</v>
      </c>
      <c r="BT49" s="36">
        <v>17.968818098973809</v>
      </c>
      <c r="BU49" s="36">
        <v>9508.6297862004449</v>
      </c>
      <c r="BV49" s="36">
        <v>1060.1602678394549</v>
      </c>
      <c r="BW49" s="195">
        <v>0</v>
      </c>
      <c r="BX49" s="310">
        <v>453515</v>
      </c>
      <c r="BY49" s="36">
        <v>61813</v>
      </c>
      <c r="BZ49" s="36">
        <v>0</v>
      </c>
      <c r="CA49" s="36">
        <v>0</v>
      </c>
      <c r="CB49" s="36">
        <v>0</v>
      </c>
      <c r="CC49" s="36">
        <v>-58684</v>
      </c>
      <c r="CD49" s="44">
        <v>68917</v>
      </c>
      <c r="CE49" s="51">
        <v>525561</v>
      </c>
    </row>
    <row r="50" spans="1:83" x14ac:dyDescent="0.55000000000000004">
      <c r="B50" s="192">
        <v>40</v>
      </c>
      <c r="C50" s="193" t="s">
        <v>39</v>
      </c>
      <c r="D50" s="194" t="s">
        <v>147</v>
      </c>
      <c r="E50" s="38">
        <v>0</v>
      </c>
      <c r="F50" s="36">
        <v>0</v>
      </c>
      <c r="G50" s="36">
        <v>0</v>
      </c>
      <c r="H50" s="36">
        <v>0</v>
      </c>
      <c r="I50" s="36">
        <v>0</v>
      </c>
      <c r="J50" s="36">
        <v>0</v>
      </c>
      <c r="K50" s="36">
        <v>581.59724493531849</v>
      </c>
      <c r="L50" s="36">
        <v>0</v>
      </c>
      <c r="M50" s="36">
        <v>802.55684952404204</v>
      </c>
      <c r="N50" s="36">
        <v>0.7891414449597266</v>
      </c>
      <c r="O50" s="36">
        <v>203.59849279960946</v>
      </c>
      <c r="P50" s="36">
        <v>10017.36150231877</v>
      </c>
      <c r="Q50" s="36">
        <v>8319.1291127654385</v>
      </c>
      <c r="R50" s="36">
        <v>8251.2629484989011</v>
      </c>
      <c r="S50" s="36">
        <v>269.09723273126679</v>
      </c>
      <c r="T50" s="36">
        <v>7339.015438125457</v>
      </c>
      <c r="U50" s="36">
        <v>4664.6150811569441</v>
      </c>
      <c r="V50" s="36">
        <v>299.08460763973642</v>
      </c>
      <c r="W50" s="36">
        <v>0</v>
      </c>
      <c r="X50" s="36">
        <v>6.3131315596778128</v>
      </c>
      <c r="Y50" s="36">
        <v>3039.7728459848668</v>
      </c>
      <c r="Z50" s="36">
        <v>650.25255064681471</v>
      </c>
      <c r="AA50" s="36">
        <v>4083.8069776665857</v>
      </c>
      <c r="AB50" s="36">
        <v>0</v>
      </c>
      <c r="AC50" s="36">
        <v>22.095960458872348</v>
      </c>
      <c r="AD50" s="36">
        <v>1706.1238040029291</v>
      </c>
      <c r="AE50" s="36">
        <v>2814.8675341713447</v>
      </c>
      <c r="AF50" s="36">
        <v>0</v>
      </c>
      <c r="AG50" s="36">
        <v>1028.2513027825239</v>
      </c>
      <c r="AH50" s="36">
        <v>448.23234073712473</v>
      </c>
      <c r="AI50" s="36">
        <v>924.08463204783993</v>
      </c>
      <c r="AJ50" s="36">
        <v>81.281568830851839</v>
      </c>
      <c r="AK50" s="36">
        <v>5359.0595527215028</v>
      </c>
      <c r="AL50" s="36">
        <v>877.52528679521595</v>
      </c>
      <c r="AM50" s="36">
        <v>876.73614535025638</v>
      </c>
      <c r="AN50" s="36">
        <v>1301.2942427385892</v>
      </c>
      <c r="AO50" s="36">
        <v>34144.572040517451</v>
      </c>
      <c r="AP50" s="36">
        <v>7136.9952282157683</v>
      </c>
      <c r="AQ50" s="36">
        <v>12545.770691969734</v>
      </c>
      <c r="AR50" s="36">
        <v>29988.164049914572</v>
      </c>
      <c r="AS50" s="36">
        <v>712.59472479863314</v>
      </c>
      <c r="AT50" s="36">
        <v>6639.0469764461795</v>
      </c>
      <c r="AU50" s="36">
        <v>6799.2426897730047</v>
      </c>
      <c r="AV50" s="36">
        <v>3425.6630125701731</v>
      </c>
      <c r="AW50" s="36">
        <v>2084.9116975835977</v>
      </c>
      <c r="AX50" s="36">
        <v>4779.8297321210639</v>
      </c>
      <c r="AY50" s="36">
        <v>14689.86799792531</v>
      </c>
      <c r="AZ50" s="36">
        <v>5606.8499664388573</v>
      </c>
      <c r="BA50" s="36">
        <v>14794.823810104954</v>
      </c>
      <c r="BB50" s="36">
        <v>2183.5543782035634</v>
      </c>
      <c r="BC50" s="36">
        <v>4288.1946119111544</v>
      </c>
      <c r="BD50" s="36">
        <v>360.63764034659505</v>
      </c>
      <c r="BE50" s="36">
        <v>137037.56848303636</v>
      </c>
      <c r="BF50" s="36">
        <v>38651.358832682454</v>
      </c>
      <c r="BG50" s="36">
        <v>477.43057420063462</v>
      </c>
      <c r="BH50" s="36">
        <v>1880.5240633390283</v>
      </c>
      <c r="BI50" s="36">
        <v>6000.6315474737612</v>
      </c>
      <c r="BJ50" s="36">
        <v>4576.2312393214543</v>
      </c>
      <c r="BK50" s="36">
        <v>630.52401452282163</v>
      </c>
      <c r="BL50" s="36">
        <v>139.67803575787161</v>
      </c>
      <c r="BM50" s="36">
        <v>392.20329814498416</v>
      </c>
      <c r="BN50" s="36">
        <v>0</v>
      </c>
      <c r="BO50" s="36">
        <v>22.885101903832073</v>
      </c>
      <c r="BP50" s="36">
        <v>486.90027154015138</v>
      </c>
      <c r="BQ50" s="36">
        <v>32211.175500366124</v>
      </c>
      <c r="BR50" s="36">
        <v>38389.363872955822</v>
      </c>
      <c r="BS50" s="36">
        <v>35441.92057603124</v>
      </c>
      <c r="BT50" s="36">
        <v>49034.092824017578</v>
      </c>
      <c r="BU50" s="36">
        <v>411918.41886441299</v>
      </c>
      <c r="BV50" s="36">
        <v>63156.568123016841</v>
      </c>
      <c r="BW50" s="195">
        <v>0</v>
      </c>
      <c r="BX50" s="310">
        <v>1034596</v>
      </c>
      <c r="BY50" s="36">
        <v>869688</v>
      </c>
      <c r="BZ50" s="36">
        <v>0</v>
      </c>
      <c r="CA50" s="36">
        <v>0</v>
      </c>
      <c r="CB50" s="36">
        <v>0</v>
      </c>
      <c r="CC50" s="36">
        <v>26488</v>
      </c>
      <c r="CD50" s="44">
        <v>87535</v>
      </c>
      <c r="CE50" s="51">
        <v>2018307</v>
      </c>
    </row>
    <row r="51" spans="1:83" x14ac:dyDescent="0.55000000000000004">
      <c r="A51" s="131"/>
      <c r="B51" s="192">
        <v>41</v>
      </c>
      <c r="C51" s="193" t="s">
        <v>40</v>
      </c>
      <c r="D51" s="194" t="s">
        <v>148</v>
      </c>
      <c r="E51" s="38">
        <v>22.725356071964018</v>
      </c>
      <c r="F51" s="36">
        <v>0</v>
      </c>
      <c r="G51" s="36">
        <v>85.5988412043978</v>
      </c>
      <c r="H51" s="36">
        <v>3.0300474762618692</v>
      </c>
      <c r="I51" s="36">
        <v>14.392725512243878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  <c r="P51" s="36">
        <v>3095.9510088705647</v>
      </c>
      <c r="Q51" s="36">
        <v>0</v>
      </c>
      <c r="R51" s="36">
        <v>0</v>
      </c>
      <c r="S51" s="36">
        <v>0</v>
      </c>
      <c r="T51" s="36">
        <v>0</v>
      </c>
      <c r="U51" s="36">
        <v>0</v>
      </c>
      <c r="V51" s="36">
        <v>0</v>
      </c>
      <c r="W51" s="36">
        <v>0</v>
      </c>
      <c r="X51" s="36">
        <v>0</v>
      </c>
      <c r="Y51" s="36">
        <v>0</v>
      </c>
      <c r="Z51" s="36">
        <v>0</v>
      </c>
      <c r="AA51" s="36">
        <v>0</v>
      </c>
      <c r="AB51" s="36">
        <v>0</v>
      </c>
      <c r="AC51" s="36">
        <v>0</v>
      </c>
      <c r="AD51" s="36">
        <v>0</v>
      </c>
      <c r="AE51" s="36">
        <v>0</v>
      </c>
      <c r="AF51" s="36">
        <v>0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6">
        <v>0</v>
      </c>
      <c r="AM51" s="36">
        <v>602.22193590704649</v>
      </c>
      <c r="AN51" s="36">
        <v>687.82077711144439</v>
      </c>
      <c r="AO51" s="36">
        <v>743.87665542228888</v>
      </c>
      <c r="AP51" s="36">
        <v>187.10543165917042</v>
      </c>
      <c r="AQ51" s="36">
        <v>0</v>
      </c>
      <c r="AR51" s="36">
        <v>184.07538418290855</v>
      </c>
      <c r="AS51" s="36">
        <v>1012.0358570714642</v>
      </c>
      <c r="AT51" s="36">
        <v>106.80917353823088</v>
      </c>
      <c r="AU51" s="36">
        <v>0</v>
      </c>
      <c r="AV51" s="36">
        <v>0</v>
      </c>
      <c r="AW51" s="36">
        <v>0</v>
      </c>
      <c r="AX51" s="36">
        <v>1261.2572619940029</v>
      </c>
      <c r="AY51" s="36">
        <v>196.9530859570215</v>
      </c>
      <c r="AZ51" s="36">
        <v>23529.076165042479</v>
      </c>
      <c r="BA51" s="36">
        <v>0</v>
      </c>
      <c r="BB51" s="36">
        <v>0</v>
      </c>
      <c r="BC51" s="36">
        <v>322.7000562218891</v>
      </c>
      <c r="BD51" s="36">
        <v>30.300474762618688</v>
      </c>
      <c r="BE51" s="36">
        <v>8005.3854322838579</v>
      </c>
      <c r="BF51" s="36">
        <v>0</v>
      </c>
      <c r="BG51" s="36">
        <v>0</v>
      </c>
      <c r="BH51" s="36">
        <v>0</v>
      </c>
      <c r="BI51" s="36">
        <v>0</v>
      </c>
      <c r="BJ51" s="36">
        <v>6534.2973825587214</v>
      </c>
      <c r="BK51" s="36">
        <v>0</v>
      </c>
      <c r="BL51" s="36">
        <v>0</v>
      </c>
      <c r="BM51" s="36">
        <v>0</v>
      </c>
      <c r="BN51" s="36">
        <v>0</v>
      </c>
      <c r="BO51" s="36">
        <v>46.965735882058965</v>
      </c>
      <c r="BP51" s="36">
        <v>749.93675037481262</v>
      </c>
      <c r="BQ51" s="36">
        <v>0</v>
      </c>
      <c r="BR51" s="36">
        <v>0</v>
      </c>
      <c r="BS51" s="36">
        <v>0</v>
      </c>
      <c r="BT51" s="36">
        <v>0</v>
      </c>
      <c r="BU51" s="36">
        <v>0</v>
      </c>
      <c r="BV51" s="36">
        <v>1082.4844608945527</v>
      </c>
      <c r="BW51" s="195">
        <v>0</v>
      </c>
      <c r="BX51" s="310">
        <v>48505</v>
      </c>
      <c r="BY51" s="36">
        <v>89494</v>
      </c>
      <c r="BZ51" s="36">
        <v>0</v>
      </c>
      <c r="CA51" s="36">
        <v>0</v>
      </c>
      <c r="CB51" s="36">
        <v>0</v>
      </c>
      <c r="CC51" s="36">
        <v>-2975</v>
      </c>
      <c r="CD51" s="44">
        <v>48065</v>
      </c>
      <c r="CE51" s="51">
        <v>183089</v>
      </c>
    </row>
    <row r="52" spans="1:83" x14ac:dyDescent="0.55000000000000004">
      <c r="A52" s="131"/>
      <c r="B52" s="192">
        <v>42</v>
      </c>
      <c r="C52" s="193" t="s">
        <v>41</v>
      </c>
      <c r="D52" s="194" t="s">
        <v>149</v>
      </c>
      <c r="E52" s="38">
        <v>276774.0380909259</v>
      </c>
      <c r="F52" s="36">
        <v>9235.2371894873322</v>
      </c>
      <c r="G52" s="36">
        <v>282.40037457037602</v>
      </c>
      <c r="H52" s="36">
        <v>683.31409578299622</v>
      </c>
      <c r="I52" s="36">
        <v>54.177529893597324</v>
      </c>
      <c r="J52" s="36">
        <v>0</v>
      </c>
      <c r="K52" s="36">
        <v>2783.3705982835622</v>
      </c>
      <c r="L52" s="36">
        <v>0</v>
      </c>
      <c r="M52" s="36">
        <v>713.78895634814467</v>
      </c>
      <c r="N52" s="36">
        <v>0</v>
      </c>
      <c r="O52" s="36">
        <v>7562.5059540225138</v>
      </c>
      <c r="P52" s="36">
        <v>8822.1335240486533</v>
      </c>
      <c r="Q52" s="36">
        <v>2311.3488690855952</v>
      </c>
      <c r="R52" s="36">
        <v>0</v>
      </c>
      <c r="S52" s="36">
        <v>0</v>
      </c>
      <c r="T52" s="36">
        <v>11188.337142151517</v>
      </c>
      <c r="U52" s="36">
        <v>37358.115738130029</v>
      </c>
      <c r="V52" s="36">
        <v>8283.0671016073593</v>
      </c>
      <c r="W52" s="36">
        <v>3564.8814669987032</v>
      </c>
      <c r="X52" s="36">
        <v>36275.919578505425</v>
      </c>
      <c r="Y52" s="36">
        <v>14168.778505423039</v>
      </c>
      <c r="Z52" s="36">
        <v>2219.2470682664803</v>
      </c>
      <c r="AA52" s="36">
        <v>17136.352705344834</v>
      </c>
      <c r="AB52" s="36">
        <v>3806.648694148882</v>
      </c>
      <c r="AC52" s="36">
        <v>5163.7958179834941</v>
      </c>
      <c r="AD52" s="36">
        <v>18213.808331103748</v>
      </c>
      <c r="AE52" s="36">
        <v>2813.8454588487111</v>
      </c>
      <c r="AF52" s="36">
        <v>136.12104385766324</v>
      </c>
      <c r="AG52" s="36">
        <v>13336.476202432648</v>
      </c>
      <c r="AH52" s="36">
        <v>4783.875889604642</v>
      </c>
      <c r="AI52" s="36">
        <v>47557.712959723394</v>
      </c>
      <c r="AJ52" s="36">
        <v>589.85785671654071</v>
      </c>
      <c r="AK52" s="36">
        <v>225.51396818209884</v>
      </c>
      <c r="AL52" s="36">
        <v>1274.526390746877</v>
      </c>
      <c r="AM52" s="36">
        <v>85.329609582415785</v>
      </c>
      <c r="AN52" s="36">
        <v>440.86964950914819</v>
      </c>
      <c r="AO52" s="36">
        <v>10177.248990512257</v>
      </c>
      <c r="AP52" s="36">
        <v>2937.0993393566446</v>
      </c>
      <c r="AQ52" s="36">
        <v>0</v>
      </c>
      <c r="AR52" s="36">
        <v>13580.275086953838</v>
      </c>
      <c r="AS52" s="36">
        <v>165.24146617547183</v>
      </c>
      <c r="AT52" s="36">
        <v>22900.164666899913</v>
      </c>
      <c r="AU52" s="36">
        <v>0</v>
      </c>
      <c r="AV52" s="36">
        <v>4972.142805984894</v>
      </c>
      <c r="AW52" s="36">
        <v>87.361266953425684</v>
      </c>
      <c r="AX52" s="36">
        <v>633.19988063141864</v>
      </c>
      <c r="AY52" s="36">
        <v>14421.381238551936</v>
      </c>
      <c r="AZ52" s="36">
        <v>21612.093893679637</v>
      </c>
      <c r="BA52" s="36">
        <v>28549.526596554773</v>
      </c>
      <c r="BB52" s="36">
        <v>223.48231081108895</v>
      </c>
      <c r="BC52" s="36">
        <v>18382.435892897571</v>
      </c>
      <c r="BD52" s="36">
        <v>664.35196032023714</v>
      </c>
      <c r="BE52" s="36">
        <v>113824.28142995326</v>
      </c>
      <c r="BF52" s="36">
        <v>79472.341381794235</v>
      </c>
      <c r="BG52" s="36">
        <v>706.33954598777507</v>
      </c>
      <c r="BH52" s="36">
        <v>673.83302805161657</v>
      </c>
      <c r="BI52" s="36">
        <v>3285.1899689230067</v>
      </c>
      <c r="BJ52" s="36">
        <v>35.892613554508216</v>
      </c>
      <c r="BK52" s="36">
        <v>304.74860565148492</v>
      </c>
      <c r="BL52" s="36">
        <v>144.92489246537281</v>
      </c>
      <c r="BM52" s="36">
        <v>3982.7256663030726</v>
      </c>
      <c r="BN52" s="36">
        <v>0</v>
      </c>
      <c r="BO52" s="36">
        <v>4414.7914672045108</v>
      </c>
      <c r="BP52" s="36">
        <v>68044.945888987218</v>
      </c>
      <c r="BQ52" s="36">
        <v>23085.722706785487</v>
      </c>
      <c r="BR52" s="36">
        <v>0</v>
      </c>
      <c r="BS52" s="36">
        <v>5350.7082961164051</v>
      </c>
      <c r="BT52" s="36">
        <v>175.39975303052131</v>
      </c>
      <c r="BU52" s="36">
        <v>2348.5959208874438</v>
      </c>
      <c r="BV52" s="36">
        <v>4160.1570767046032</v>
      </c>
      <c r="BW52" s="195">
        <v>0</v>
      </c>
      <c r="BX52" s="310">
        <v>987162</v>
      </c>
      <c r="BY52" s="36">
        <v>22288</v>
      </c>
      <c r="BZ52" s="36">
        <v>0</v>
      </c>
      <c r="CA52" s="36">
        <v>0</v>
      </c>
      <c r="CB52" s="36">
        <v>0</v>
      </c>
      <c r="CC52" s="36">
        <v>268</v>
      </c>
      <c r="CD52" s="44">
        <v>85498</v>
      </c>
      <c r="CE52" s="51">
        <v>1095216</v>
      </c>
    </row>
    <row r="53" spans="1:83" x14ac:dyDescent="0.55000000000000004">
      <c r="B53" s="192">
        <v>43</v>
      </c>
      <c r="C53" s="193" t="s">
        <v>42</v>
      </c>
      <c r="D53" s="194" t="s">
        <v>287</v>
      </c>
      <c r="E53" s="38">
        <v>0</v>
      </c>
      <c r="F53" s="36">
        <v>0</v>
      </c>
      <c r="G53" s="36">
        <v>0</v>
      </c>
      <c r="H53" s="36">
        <v>0</v>
      </c>
      <c r="I53" s="36">
        <v>0</v>
      </c>
      <c r="J53" s="36">
        <v>0</v>
      </c>
      <c r="K53" s="36">
        <v>0</v>
      </c>
      <c r="L53" s="36">
        <v>0</v>
      </c>
      <c r="M53" s="36">
        <v>0</v>
      </c>
      <c r="N53" s="36">
        <v>0</v>
      </c>
      <c r="O53" s="36">
        <v>0</v>
      </c>
      <c r="P53" s="36">
        <v>0</v>
      </c>
      <c r="Q53" s="36">
        <v>0</v>
      </c>
      <c r="R53" s="36">
        <v>0</v>
      </c>
      <c r="S53" s="36">
        <v>1133.3543822687384</v>
      </c>
      <c r="T53" s="36">
        <v>0</v>
      </c>
      <c r="U53" s="36">
        <v>0</v>
      </c>
      <c r="V53" s="36">
        <v>0</v>
      </c>
      <c r="W53" s="36">
        <v>36.06758132066976</v>
      </c>
      <c r="X53" s="36">
        <v>0</v>
      </c>
      <c r="Y53" s="36">
        <v>0</v>
      </c>
      <c r="Z53" s="36">
        <v>0</v>
      </c>
      <c r="AA53" s="36">
        <v>0</v>
      </c>
      <c r="AB53" s="36">
        <v>0</v>
      </c>
      <c r="AC53" s="36">
        <v>0</v>
      </c>
      <c r="AD53" s="36">
        <v>0</v>
      </c>
      <c r="AE53" s="36">
        <v>0</v>
      </c>
      <c r="AF53" s="36">
        <v>0</v>
      </c>
      <c r="AG53" s="36">
        <v>1450.3329334907785</v>
      </c>
      <c r="AH53" s="36">
        <v>4110.3170558901738</v>
      </c>
      <c r="AI53" s="36">
        <v>16976.733084706022</v>
      </c>
      <c r="AJ53" s="36">
        <v>0</v>
      </c>
      <c r="AK53" s="36">
        <v>0</v>
      </c>
      <c r="AL53" s="36">
        <v>0</v>
      </c>
      <c r="AM53" s="36">
        <v>0</v>
      </c>
      <c r="AN53" s="36">
        <v>1038.3301776354353</v>
      </c>
      <c r="AO53" s="36">
        <v>0</v>
      </c>
      <c r="AP53" s="36">
        <v>24.276256658143112</v>
      </c>
      <c r="AQ53" s="36">
        <v>794.18039638782454</v>
      </c>
      <c r="AR53" s="36">
        <v>3127.4754649019224</v>
      </c>
      <c r="AS53" s="36">
        <v>0</v>
      </c>
      <c r="AT53" s="36">
        <v>0</v>
      </c>
      <c r="AU53" s="36">
        <v>4526.4814557440559</v>
      </c>
      <c r="AV53" s="36">
        <v>0</v>
      </c>
      <c r="AW53" s="36">
        <v>268.42603790575379</v>
      </c>
      <c r="AX53" s="36">
        <v>496.62285049229911</v>
      </c>
      <c r="AY53" s="36">
        <v>2225.7859318851783</v>
      </c>
      <c r="AZ53" s="36">
        <v>602.05116512194923</v>
      </c>
      <c r="BA53" s="36">
        <v>453.61919584073127</v>
      </c>
      <c r="BB53" s="36">
        <v>104.04109996347049</v>
      </c>
      <c r="BC53" s="36">
        <v>0</v>
      </c>
      <c r="BD53" s="36">
        <v>0</v>
      </c>
      <c r="BE53" s="36">
        <v>368182.03176539554</v>
      </c>
      <c r="BF53" s="36">
        <v>169.93379660700177</v>
      </c>
      <c r="BG53" s="36">
        <v>0</v>
      </c>
      <c r="BH53" s="36">
        <v>121.38128329071556</v>
      </c>
      <c r="BI53" s="36">
        <v>924.57857500870773</v>
      </c>
      <c r="BJ53" s="36">
        <v>0</v>
      </c>
      <c r="BK53" s="36">
        <v>0</v>
      </c>
      <c r="BL53" s="36">
        <v>0</v>
      </c>
      <c r="BM53" s="36">
        <v>0</v>
      </c>
      <c r="BN53" s="36">
        <v>0</v>
      </c>
      <c r="BO53" s="36">
        <v>0</v>
      </c>
      <c r="BP53" s="36">
        <v>0</v>
      </c>
      <c r="BQ53" s="36">
        <v>0</v>
      </c>
      <c r="BR53" s="36">
        <v>0</v>
      </c>
      <c r="BS53" s="36">
        <v>0</v>
      </c>
      <c r="BT53" s="36">
        <v>441.82787117820459</v>
      </c>
      <c r="BU53" s="36">
        <v>0</v>
      </c>
      <c r="BV53" s="36">
        <v>1025.151638306729</v>
      </c>
      <c r="BW53" s="195">
        <v>0</v>
      </c>
      <c r="BX53" s="310">
        <v>408233</v>
      </c>
      <c r="BY53" s="36">
        <v>38720</v>
      </c>
      <c r="BZ53" s="36">
        <v>0</v>
      </c>
      <c r="CA53" s="36">
        <v>0</v>
      </c>
      <c r="CB53" s="36">
        <v>0</v>
      </c>
      <c r="CC53" s="36">
        <v>-16185</v>
      </c>
      <c r="CD53" s="44">
        <v>35264</v>
      </c>
      <c r="CE53" s="51">
        <v>466032</v>
      </c>
    </row>
    <row r="54" spans="1:83" x14ac:dyDescent="0.55000000000000004">
      <c r="B54" s="192">
        <v>44</v>
      </c>
      <c r="C54" s="193" t="s">
        <v>43</v>
      </c>
      <c r="D54" s="194" t="s">
        <v>150</v>
      </c>
      <c r="E54" s="38">
        <v>0</v>
      </c>
      <c r="F54" s="36">
        <v>0</v>
      </c>
      <c r="G54" s="36">
        <v>0</v>
      </c>
      <c r="H54" s="36">
        <v>0</v>
      </c>
      <c r="I54" s="36">
        <v>0</v>
      </c>
      <c r="J54" s="36">
        <v>0</v>
      </c>
      <c r="K54" s="36">
        <v>0</v>
      </c>
      <c r="L54" s="36">
        <v>0</v>
      </c>
      <c r="M54" s="36">
        <v>633.02789981762294</v>
      </c>
      <c r="N54" s="36">
        <v>0.66147115968403647</v>
      </c>
      <c r="O54" s="36">
        <v>150.15395324827625</v>
      </c>
      <c r="P54" s="36">
        <v>1912.3131226465498</v>
      </c>
      <c r="Q54" s="36">
        <v>5029.8266982374134</v>
      </c>
      <c r="R54" s="36">
        <v>209.68635761983955</v>
      </c>
      <c r="S54" s="36">
        <v>0</v>
      </c>
      <c r="T54" s="36">
        <v>0</v>
      </c>
      <c r="U54" s="36">
        <v>0</v>
      </c>
      <c r="V54" s="36">
        <v>0</v>
      </c>
      <c r="W54" s="36">
        <v>0</v>
      </c>
      <c r="X54" s="36">
        <v>0</v>
      </c>
      <c r="Y54" s="36">
        <v>0</v>
      </c>
      <c r="Z54" s="36">
        <v>0</v>
      </c>
      <c r="AA54" s="36">
        <v>0</v>
      </c>
      <c r="AB54" s="36">
        <v>0</v>
      </c>
      <c r="AC54" s="36">
        <v>326.10528172422994</v>
      </c>
      <c r="AD54" s="36">
        <v>0</v>
      </c>
      <c r="AE54" s="36">
        <v>0</v>
      </c>
      <c r="AF54" s="36">
        <v>0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122.37216454154675</v>
      </c>
      <c r="AN54" s="36">
        <v>535.13016818438541</v>
      </c>
      <c r="AO54" s="36">
        <v>0</v>
      </c>
      <c r="AP54" s="36">
        <v>21.167077109889167</v>
      </c>
      <c r="AQ54" s="36">
        <v>169.33661687911334</v>
      </c>
      <c r="AR54" s="36">
        <v>1129.1312695806503</v>
      </c>
      <c r="AS54" s="36">
        <v>0</v>
      </c>
      <c r="AT54" s="36">
        <v>0</v>
      </c>
      <c r="AU54" s="36">
        <v>41.01121190041026</v>
      </c>
      <c r="AV54" s="36">
        <v>119160.72206128074</v>
      </c>
      <c r="AW54" s="36">
        <v>10.583538554944584</v>
      </c>
      <c r="AX54" s="36">
        <v>775.24419914969076</v>
      </c>
      <c r="AY54" s="36">
        <v>210.34782877952358</v>
      </c>
      <c r="AZ54" s="36">
        <v>154.12278020638047</v>
      </c>
      <c r="BA54" s="36">
        <v>228.20755009099258</v>
      </c>
      <c r="BB54" s="36">
        <v>56.886519732827139</v>
      </c>
      <c r="BC54" s="36">
        <v>1146.9909908921193</v>
      </c>
      <c r="BD54" s="36">
        <v>124.35657802059886</v>
      </c>
      <c r="BE54" s="36">
        <v>1555467.9531894829</v>
      </c>
      <c r="BF54" s="36">
        <v>0</v>
      </c>
      <c r="BG54" s="36">
        <v>0</v>
      </c>
      <c r="BH54" s="36">
        <v>0</v>
      </c>
      <c r="BI54" s="36">
        <v>0</v>
      </c>
      <c r="BJ54" s="36">
        <v>0</v>
      </c>
      <c r="BK54" s="36">
        <v>0</v>
      </c>
      <c r="BL54" s="36">
        <v>0.66147115968403647</v>
      </c>
      <c r="BM54" s="36">
        <v>0</v>
      </c>
      <c r="BN54" s="36">
        <v>0</v>
      </c>
      <c r="BO54" s="36">
        <v>0</v>
      </c>
      <c r="BP54" s="36">
        <v>0</v>
      </c>
      <c r="BQ54" s="36">
        <v>0</v>
      </c>
      <c r="BR54" s="36">
        <v>0</v>
      </c>
      <c r="BS54" s="36">
        <v>0</v>
      </c>
      <c r="BT54" s="36">
        <v>0</v>
      </c>
      <c r="BU54" s="36">
        <v>0</v>
      </c>
      <c r="BV54" s="36">
        <v>0</v>
      </c>
      <c r="BW54" s="195">
        <v>0</v>
      </c>
      <c r="BX54" s="310">
        <v>1687616</v>
      </c>
      <c r="BY54" s="36">
        <v>0</v>
      </c>
      <c r="BZ54" s="36">
        <v>0</v>
      </c>
      <c r="CA54" s="36">
        <v>0</v>
      </c>
      <c r="CB54" s="36">
        <v>0</v>
      </c>
      <c r="CC54" s="36">
        <v>-17593</v>
      </c>
      <c r="CD54" s="44">
        <v>8396</v>
      </c>
      <c r="CE54" s="51">
        <v>1678419</v>
      </c>
    </row>
    <row r="55" spans="1:83" x14ac:dyDescent="0.55000000000000004">
      <c r="A55" s="131"/>
      <c r="B55" s="192">
        <v>45</v>
      </c>
      <c r="C55" s="193" t="s">
        <v>44</v>
      </c>
      <c r="D55" s="194" t="s">
        <v>288</v>
      </c>
      <c r="E55" s="38">
        <v>0</v>
      </c>
      <c r="F55" s="36">
        <v>0</v>
      </c>
      <c r="G55" s="36">
        <v>0</v>
      </c>
      <c r="H55" s="36">
        <v>0</v>
      </c>
      <c r="I55" s="36">
        <v>0</v>
      </c>
      <c r="J55" s="36">
        <v>0</v>
      </c>
      <c r="K55" s="36">
        <v>0</v>
      </c>
      <c r="L55" s="36">
        <v>0</v>
      </c>
      <c r="M55" s="36">
        <v>0</v>
      </c>
      <c r="N55" s="36">
        <v>0</v>
      </c>
      <c r="O55" s="36">
        <v>0</v>
      </c>
      <c r="P55" s="36">
        <v>12097.983288232248</v>
      </c>
      <c r="Q55" s="36">
        <v>106440.38911122408</v>
      </c>
      <c r="R55" s="36">
        <v>100.84477523813656</v>
      </c>
      <c r="S55" s="36">
        <v>0</v>
      </c>
      <c r="T55" s="36">
        <v>16.948701720695219</v>
      </c>
      <c r="U55" s="36">
        <v>0</v>
      </c>
      <c r="V55" s="36">
        <v>0</v>
      </c>
      <c r="W55" s="36">
        <v>0</v>
      </c>
      <c r="X55" s="36">
        <v>0</v>
      </c>
      <c r="Y55" s="36">
        <v>0</v>
      </c>
      <c r="Z55" s="36">
        <v>0</v>
      </c>
      <c r="AA55" s="36">
        <v>0</v>
      </c>
      <c r="AB55" s="36">
        <v>0</v>
      </c>
      <c r="AC55" s="36">
        <v>0</v>
      </c>
      <c r="AD55" s="36">
        <v>0</v>
      </c>
      <c r="AE55" s="36">
        <v>0</v>
      </c>
      <c r="AF55" s="36">
        <v>0</v>
      </c>
      <c r="AG55" s="36">
        <v>0</v>
      </c>
      <c r="AH55" s="36">
        <v>0</v>
      </c>
      <c r="AI55" s="36">
        <v>0</v>
      </c>
      <c r="AJ55" s="36">
        <v>0</v>
      </c>
      <c r="AK55" s="36">
        <v>17.796136806729983</v>
      </c>
      <c r="AL55" s="36">
        <v>0</v>
      </c>
      <c r="AM55" s="36">
        <v>0</v>
      </c>
      <c r="AN55" s="36">
        <v>15506.367204264057</v>
      </c>
      <c r="AO55" s="36">
        <v>845.74021586269146</v>
      </c>
      <c r="AP55" s="36">
        <v>2155.874858872432</v>
      </c>
      <c r="AQ55" s="36">
        <v>6843.8857548167298</v>
      </c>
      <c r="AR55" s="36">
        <v>6349.8310996584642</v>
      </c>
      <c r="AS55" s="36">
        <v>89.828119119684658</v>
      </c>
      <c r="AT55" s="36">
        <v>1298.2705518052539</v>
      </c>
      <c r="AU55" s="36">
        <v>0</v>
      </c>
      <c r="AV55" s="36">
        <v>17108.866951955788</v>
      </c>
      <c r="AW55" s="36">
        <v>144936.82276452516</v>
      </c>
      <c r="AX55" s="36">
        <v>232703.97975497332</v>
      </c>
      <c r="AY55" s="36">
        <v>206575.86118234956</v>
      </c>
      <c r="AZ55" s="36">
        <v>16713.114766777559</v>
      </c>
      <c r="BA55" s="36">
        <v>29558.535800892463</v>
      </c>
      <c r="BB55" s="36">
        <v>4561.743068125118</v>
      </c>
      <c r="BC55" s="36">
        <v>1871.9841050507871</v>
      </c>
      <c r="BD55" s="36">
        <v>187.28315401368218</v>
      </c>
      <c r="BE55" s="36">
        <v>89507.788657163532</v>
      </c>
      <c r="BF55" s="36">
        <v>0</v>
      </c>
      <c r="BG55" s="36">
        <v>0</v>
      </c>
      <c r="BH55" s="36">
        <v>0</v>
      </c>
      <c r="BI55" s="36">
        <v>0</v>
      </c>
      <c r="BJ55" s="36">
        <v>2.5423052581042831</v>
      </c>
      <c r="BK55" s="36">
        <v>0</v>
      </c>
      <c r="BL55" s="36">
        <v>1409.2845480758076</v>
      </c>
      <c r="BM55" s="36">
        <v>0</v>
      </c>
      <c r="BN55" s="36">
        <v>0</v>
      </c>
      <c r="BO55" s="36">
        <v>0</v>
      </c>
      <c r="BP55" s="36">
        <v>0.84743508603476103</v>
      </c>
      <c r="BQ55" s="36">
        <v>956.75421213324523</v>
      </c>
      <c r="BR55" s="36">
        <v>0</v>
      </c>
      <c r="BS55" s="36">
        <v>562.69689712708134</v>
      </c>
      <c r="BT55" s="36">
        <v>0</v>
      </c>
      <c r="BU55" s="36">
        <v>38.134578871564244</v>
      </c>
      <c r="BV55" s="36">
        <v>0</v>
      </c>
      <c r="BW55" s="195">
        <v>0</v>
      </c>
      <c r="BX55" s="310">
        <v>898460</v>
      </c>
      <c r="BY55" s="36">
        <v>0</v>
      </c>
      <c r="BZ55" s="36">
        <v>0</v>
      </c>
      <c r="CA55" s="36">
        <v>0</v>
      </c>
      <c r="CB55" s="36">
        <v>5706</v>
      </c>
      <c r="CC55" s="36">
        <v>-34379</v>
      </c>
      <c r="CD55" s="44">
        <v>413593</v>
      </c>
      <c r="CE55" s="51">
        <v>1283380</v>
      </c>
    </row>
    <row r="56" spans="1:83" x14ac:dyDescent="0.55000000000000004">
      <c r="A56" s="131"/>
      <c r="B56" s="192">
        <v>46</v>
      </c>
      <c r="C56" s="193" t="s">
        <v>45</v>
      </c>
      <c r="D56" s="194" t="s">
        <v>151</v>
      </c>
      <c r="E56" s="38">
        <v>7.3229677651825309</v>
      </c>
      <c r="F56" s="36">
        <v>17.308832899522343</v>
      </c>
      <c r="G56" s="36">
        <v>27.294698033862161</v>
      </c>
      <c r="H56" s="36">
        <v>9.3201407920504913</v>
      </c>
      <c r="I56" s="36">
        <v>7.3229677651825309</v>
      </c>
      <c r="J56" s="36">
        <v>0</v>
      </c>
      <c r="K56" s="36">
        <v>1.3314486845786417</v>
      </c>
      <c r="L56" s="36">
        <v>0</v>
      </c>
      <c r="M56" s="36">
        <v>0</v>
      </c>
      <c r="N56" s="36">
        <v>438.0466172263732</v>
      </c>
      <c r="O56" s="36">
        <v>1.3314486845786417</v>
      </c>
      <c r="P56" s="36">
        <v>23439.4883676647</v>
      </c>
      <c r="Q56" s="36">
        <v>13100.789331911546</v>
      </c>
      <c r="R56" s="36">
        <v>4222.0237787988735</v>
      </c>
      <c r="S56" s="36">
        <v>336.85651719839638</v>
      </c>
      <c r="T56" s="36">
        <v>43.272082248805859</v>
      </c>
      <c r="U56" s="36">
        <v>621.12081135593644</v>
      </c>
      <c r="V56" s="36">
        <v>852.12715813033071</v>
      </c>
      <c r="W56" s="36">
        <v>63439.535474118544</v>
      </c>
      <c r="X56" s="36">
        <v>0</v>
      </c>
      <c r="Y56" s="36">
        <v>0</v>
      </c>
      <c r="Z56" s="36">
        <v>0</v>
      </c>
      <c r="AA56" s="36">
        <v>0</v>
      </c>
      <c r="AB56" s="36">
        <v>0</v>
      </c>
      <c r="AC56" s="36">
        <v>0</v>
      </c>
      <c r="AD56" s="36">
        <v>0</v>
      </c>
      <c r="AE56" s="36">
        <v>0</v>
      </c>
      <c r="AF56" s="36">
        <v>0</v>
      </c>
      <c r="AG56" s="36">
        <v>3509.6987325493001</v>
      </c>
      <c r="AH56" s="36">
        <v>461.34696920649947</v>
      </c>
      <c r="AI56" s="36">
        <v>0.66572434228932087</v>
      </c>
      <c r="AJ56" s="36">
        <v>0</v>
      </c>
      <c r="AK56" s="36">
        <v>0</v>
      </c>
      <c r="AL56" s="36">
        <v>282.26712113067208</v>
      </c>
      <c r="AM56" s="36">
        <v>184.40564281414188</v>
      </c>
      <c r="AN56" s="36">
        <v>790.21479429742396</v>
      </c>
      <c r="AO56" s="36">
        <v>454.68972578360626</v>
      </c>
      <c r="AP56" s="36">
        <v>2863.9461205286589</v>
      </c>
      <c r="AQ56" s="36">
        <v>0</v>
      </c>
      <c r="AR56" s="36">
        <v>6103.3607701084948</v>
      </c>
      <c r="AS56" s="36">
        <v>0</v>
      </c>
      <c r="AT56" s="36">
        <v>67.238158571221419</v>
      </c>
      <c r="AU56" s="36">
        <v>7494.058921150885</v>
      </c>
      <c r="AV56" s="36">
        <v>71.898228967246666</v>
      </c>
      <c r="AW56" s="36">
        <v>2214.1991624542816</v>
      </c>
      <c r="AX56" s="36">
        <v>7397.528891518934</v>
      </c>
      <c r="AY56" s="36">
        <v>8420.0814812753306</v>
      </c>
      <c r="AZ56" s="36">
        <v>653.07557978582395</v>
      </c>
      <c r="BA56" s="36">
        <v>2424.5680546177068</v>
      </c>
      <c r="BB56" s="36">
        <v>543.89678765037524</v>
      </c>
      <c r="BC56" s="36">
        <v>756.26285284066853</v>
      </c>
      <c r="BD56" s="36">
        <v>17.308832899522343</v>
      </c>
      <c r="BE56" s="36">
        <v>271897.13305083133</v>
      </c>
      <c r="BF56" s="36">
        <v>0</v>
      </c>
      <c r="BG56" s="36">
        <v>0</v>
      </c>
      <c r="BH56" s="36">
        <v>302.23885139935169</v>
      </c>
      <c r="BI56" s="36">
        <v>7464.767050090155</v>
      </c>
      <c r="BJ56" s="36">
        <v>26.628973691572835</v>
      </c>
      <c r="BK56" s="36">
        <v>0</v>
      </c>
      <c r="BL56" s="36">
        <v>13919.630272927412</v>
      </c>
      <c r="BM56" s="36">
        <v>836.14977391538707</v>
      </c>
      <c r="BN56" s="36">
        <v>17.308832899522343</v>
      </c>
      <c r="BO56" s="36">
        <v>0</v>
      </c>
      <c r="BP56" s="36">
        <v>3013.0683732014659</v>
      </c>
      <c r="BQ56" s="36">
        <v>62.578088175196172</v>
      </c>
      <c r="BR56" s="36">
        <v>0</v>
      </c>
      <c r="BS56" s="36">
        <v>73.229677651825298</v>
      </c>
      <c r="BT56" s="36">
        <v>166.43108557233023</v>
      </c>
      <c r="BU56" s="36">
        <v>617.79218964448978</v>
      </c>
      <c r="BV56" s="36">
        <v>4823.8385842284197</v>
      </c>
      <c r="BW56" s="195">
        <v>0</v>
      </c>
      <c r="BX56" s="310">
        <v>454496</v>
      </c>
      <c r="BY56" s="36">
        <v>311926</v>
      </c>
      <c r="BZ56" s="36">
        <v>0</v>
      </c>
      <c r="CA56" s="36">
        <v>0</v>
      </c>
      <c r="CB56" s="36">
        <v>706044</v>
      </c>
      <c r="CC56" s="36">
        <v>-3323</v>
      </c>
      <c r="CD56" s="44">
        <v>44922</v>
      </c>
      <c r="CE56" s="51">
        <v>1514065</v>
      </c>
    </row>
    <row r="57" spans="1:83" x14ac:dyDescent="0.55000000000000004">
      <c r="B57" s="192">
        <v>47</v>
      </c>
      <c r="C57" s="193" t="s">
        <v>46</v>
      </c>
      <c r="D57" s="194" t="s">
        <v>152</v>
      </c>
      <c r="E57" s="38">
        <v>1.9954019163723538</v>
      </c>
      <c r="F57" s="36">
        <v>35.252100522578253</v>
      </c>
      <c r="G57" s="36">
        <v>8.646741637613534</v>
      </c>
      <c r="H57" s="36">
        <v>5.9862057491170617</v>
      </c>
      <c r="I57" s="36">
        <v>7.981607665489415</v>
      </c>
      <c r="J57" s="36">
        <v>0</v>
      </c>
      <c r="K57" s="36">
        <v>492.86427334397149</v>
      </c>
      <c r="L57" s="36">
        <v>0</v>
      </c>
      <c r="M57" s="36">
        <v>933.18296289013745</v>
      </c>
      <c r="N57" s="36">
        <v>0</v>
      </c>
      <c r="O57" s="36">
        <v>0</v>
      </c>
      <c r="P57" s="36">
        <v>0</v>
      </c>
      <c r="Q57" s="36">
        <v>0</v>
      </c>
      <c r="R57" s="36">
        <v>0</v>
      </c>
      <c r="S57" s="36">
        <v>1077.5170348410711</v>
      </c>
      <c r="T57" s="36">
        <v>125.0451867593342</v>
      </c>
      <c r="U57" s="36">
        <v>0</v>
      </c>
      <c r="V57" s="36">
        <v>367.15395261251314</v>
      </c>
      <c r="W57" s="36">
        <v>0</v>
      </c>
      <c r="X57" s="36">
        <v>148.99000975580245</v>
      </c>
      <c r="Y57" s="36">
        <v>636.53321132278097</v>
      </c>
      <c r="Z57" s="36">
        <v>484.21753170635787</v>
      </c>
      <c r="AA57" s="36">
        <v>731.64736933652989</v>
      </c>
      <c r="AB57" s="36">
        <v>124.38005278721005</v>
      </c>
      <c r="AC57" s="36">
        <v>688.4136611484621</v>
      </c>
      <c r="AD57" s="36">
        <v>218.16394285671069</v>
      </c>
      <c r="AE57" s="36">
        <v>532.10717769929443</v>
      </c>
      <c r="AF57" s="36">
        <v>1687.4448872788873</v>
      </c>
      <c r="AG57" s="36">
        <v>5245.9116381429185</v>
      </c>
      <c r="AH57" s="36">
        <v>182.24670836200835</v>
      </c>
      <c r="AI57" s="36">
        <v>2653.884548775231</v>
      </c>
      <c r="AJ57" s="36">
        <v>0</v>
      </c>
      <c r="AK57" s="36">
        <v>5774.6931459815924</v>
      </c>
      <c r="AL57" s="36">
        <v>2768.2875919805792</v>
      </c>
      <c r="AM57" s="36">
        <v>2853.4247404124662</v>
      </c>
      <c r="AN57" s="36">
        <v>1741.985872993065</v>
      </c>
      <c r="AO57" s="36">
        <v>357.17694303065139</v>
      </c>
      <c r="AP57" s="36">
        <v>0</v>
      </c>
      <c r="AQ57" s="36">
        <v>1716.0456480802243</v>
      </c>
      <c r="AR57" s="36">
        <v>1046.9208721233617</v>
      </c>
      <c r="AS57" s="36">
        <v>2222.8777348388021</v>
      </c>
      <c r="AT57" s="36">
        <v>10725.950434473527</v>
      </c>
      <c r="AU57" s="36">
        <v>2128.4287107971777</v>
      </c>
      <c r="AV57" s="36">
        <v>9631.8050503293525</v>
      </c>
      <c r="AW57" s="36">
        <v>1580.3583177669043</v>
      </c>
      <c r="AX57" s="36">
        <v>8405.9631397046032</v>
      </c>
      <c r="AY57" s="36">
        <v>133650.02495670388</v>
      </c>
      <c r="AZ57" s="36">
        <v>1008.3431017401629</v>
      </c>
      <c r="BA57" s="36">
        <v>371.80989041738195</v>
      </c>
      <c r="BB57" s="36">
        <v>136119.66739520075</v>
      </c>
      <c r="BC57" s="36">
        <v>6477.0746205446612</v>
      </c>
      <c r="BD57" s="36">
        <v>210.84746916334544</v>
      </c>
      <c r="BE57" s="36">
        <v>0</v>
      </c>
      <c r="BF57" s="36">
        <v>156.30648344916773</v>
      </c>
      <c r="BG57" s="36">
        <v>0</v>
      </c>
      <c r="BH57" s="36">
        <v>646.51022090464267</v>
      </c>
      <c r="BI57" s="36">
        <v>603.94164668869917</v>
      </c>
      <c r="BJ57" s="36">
        <v>238.11796202043428</v>
      </c>
      <c r="BK57" s="36">
        <v>0</v>
      </c>
      <c r="BL57" s="36">
        <v>20363.741690551997</v>
      </c>
      <c r="BM57" s="36">
        <v>2266.7765769989942</v>
      </c>
      <c r="BN57" s="36">
        <v>2849.4339365797218</v>
      </c>
      <c r="BO57" s="36">
        <v>39.242904355322963</v>
      </c>
      <c r="BP57" s="36">
        <v>689.07879512058616</v>
      </c>
      <c r="BQ57" s="36">
        <v>332.56698606205896</v>
      </c>
      <c r="BR57" s="36">
        <v>12891.626647709654</v>
      </c>
      <c r="BS57" s="36">
        <v>334.56238797843133</v>
      </c>
      <c r="BT57" s="36">
        <v>19945.372422085926</v>
      </c>
      <c r="BU57" s="36">
        <v>30.596162717709433</v>
      </c>
      <c r="BV57" s="36">
        <v>33180.873333383752</v>
      </c>
      <c r="BW57" s="195">
        <v>0</v>
      </c>
      <c r="BX57" s="310">
        <v>439750</v>
      </c>
      <c r="BY57" s="36">
        <v>119661</v>
      </c>
      <c r="BZ57" s="36">
        <v>0</v>
      </c>
      <c r="CA57" s="36">
        <v>0</v>
      </c>
      <c r="CB57" s="36">
        <v>434598</v>
      </c>
      <c r="CC57" s="36">
        <v>10468</v>
      </c>
      <c r="CD57" s="44">
        <v>260222</v>
      </c>
      <c r="CE57" s="51">
        <v>1264699</v>
      </c>
    </row>
    <row r="58" spans="1:83" x14ac:dyDescent="0.55000000000000004">
      <c r="B58" s="192">
        <v>48</v>
      </c>
      <c r="C58" s="193" t="s">
        <v>47</v>
      </c>
      <c r="D58" s="194" t="s">
        <v>153</v>
      </c>
      <c r="E58" s="38">
        <v>0</v>
      </c>
      <c r="F58" s="36">
        <v>0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0</v>
      </c>
      <c r="O58" s="36">
        <v>0</v>
      </c>
      <c r="P58" s="36">
        <v>1982.6760712753926</v>
      </c>
      <c r="Q58" s="36">
        <v>0</v>
      </c>
      <c r="R58" s="36">
        <v>0</v>
      </c>
      <c r="S58" s="36">
        <v>0</v>
      </c>
      <c r="T58" s="36">
        <v>0</v>
      </c>
      <c r="U58" s="36">
        <v>0</v>
      </c>
      <c r="V58" s="36">
        <v>0</v>
      </c>
      <c r="W58" s="36">
        <v>0</v>
      </c>
      <c r="X58" s="36">
        <v>0</v>
      </c>
      <c r="Y58" s="36">
        <v>0</v>
      </c>
      <c r="Z58" s="36">
        <v>0</v>
      </c>
      <c r="AA58" s="36">
        <v>0</v>
      </c>
      <c r="AB58" s="36">
        <v>0</v>
      </c>
      <c r="AC58" s="36">
        <v>0</v>
      </c>
      <c r="AD58" s="36">
        <v>0</v>
      </c>
      <c r="AE58" s="36">
        <v>0</v>
      </c>
      <c r="AF58" s="36">
        <v>0</v>
      </c>
      <c r="AG58" s="36">
        <v>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43.431360393028427</v>
      </c>
      <c r="AO58" s="36">
        <v>0</v>
      </c>
      <c r="AP58" s="36">
        <v>4798.1312434202837</v>
      </c>
      <c r="AQ58" s="36">
        <v>0</v>
      </c>
      <c r="AR58" s="36">
        <v>0</v>
      </c>
      <c r="AS58" s="36">
        <v>0</v>
      </c>
      <c r="AT58" s="36">
        <v>0</v>
      </c>
      <c r="AU58" s="36">
        <v>0</v>
      </c>
      <c r="AV58" s="36">
        <v>0</v>
      </c>
      <c r="AW58" s="36">
        <v>0</v>
      </c>
      <c r="AX58" s="36">
        <v>48.946453776270133</v>
      </c>
      <c r="AY58" s="36">
        <v>527.38080477248798</v>
      </c>
      <c r="AZ58" s="36">
        <v>80383.175447420756</v>
      </c>
      <c r="BA58" s="36">
        <v>0</v>
      </c>
      <c r="BB58" s="36">
        <v>0</v>
      </c>
      <c r="BC58" s="36">
        <v>2947.817413342691</v>
      </c>
      <c r="BD58" s="36">
        <v>101.33984091706631</v>
      </c>
      <c r="BE58" s="36">
        <v>0</v>
      </c>
      <c r="BF58" s="36">
        <v>0</v>
      </c>
      <c r="BG58" s="36">
        <v>0</v>
      </c>
      <c r="BH58" s="36">
        <v>386.05653682691934</v>
      </c>
      <c r="BI58" s="36">
        <v>1706.9214021133075</v>
      </c>
      <c r="BJ58" s="36">
        <v>4273.5079853394163</v>
      </c>
      <c r="BK58" s="36">
        <v>0</v>
      </c>
      <c r="BL58" s="36">
        <v>0.68938667290521316</v>
      </c>
      <c r="BM58" s="36">
        <v>0</v>
      </c>
      <c r="BN58" s="36">
        <v>0</v>
      </c>
      <c r="BO58" s="36">
        <v>3613.0755526962212</v>
      </c>
      <c r="BP58" s="36">
        <v>53934.855741412255</v>
      </c>
      <c r="BQ58" s="36">
        <v>0</v>
      </c>
      <c r="BR58" s="36">
        <v>2284.6274340078762</v>
      </c>
      <c r="BS58" s="36">
        <v>0</v>
      </c>
      <c r="BT58" s="36">
        <v>1423.5834795492651</v>
      </c>
      <c r="BU58" s="36">
        <v>0</v>
      </c>
      <c r="BV58" s="36">
        <v>18350.783846063867</v>
      </c>
      <c r="BW58" s="195">
        <v>0</v>
      </c>
      <c r="BX58" s="310">
        <v>176807</v>
      </c>
      <c r="BY58" s="36">
        <v>494530</v>
      </c>
      <c r="BZ58" s="36">
        <v>0</v>
      </c>
      <c r="CA58" s="36">
        <v>0</v>
      </c>
      <c r="CB58" s="36">
        <v>275686</v>
      </c>
      <c r="CC58" s="36">
        <v>30719</v>
      </c>
      <c r="CD58" s="44">
        <v>118810</v>
      </c>
      <c r="CE58" s="51">
        <v>1096552</v>
      </c>
    </row>
    <row r="59" spans="1:83" x14ac:dyDescent="0.55000000000000004">
      <c r="A59" s="131"/>
      <c r="B59" s="192">
        <v>49</v>
      </c>
      <c r="C59" s="193" t="s">
        <v>48</v>
      </c>
      <c r="D59" s="194" t="s">
        <v>154</v>
      </c>
      <c r="E59" s="38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13655.620460048427</v>
      </c>
      <c r="Q59" s="36">
        <v>51.654942807046844</v>
      </c>
      <c r="R59" s="36">
        <v>0</v>
      </c>
      <c r="S59" s="36">
        <v>0</v>
      </c>
      <c r="T59" s="36">
        <v>0</v>
      </c>
      <c r="U59" s="36">
        <v>0</v>
      </c>
      <c r="V59" s="36">
        <v>0</v>
      </c>
      <c r="W59" s="36">
        <v>0</v>
      </c>
      <c r="X59" s="36">
        <v>0</v>
      </c>
      <c r="Y59" s="36">
        <v>0</v>
      </c>
      <c r="Z59" s="36">
        <v>0</v>
      </c>
      <c r="AA59" s="36">
        <v>0</v>
      </c>
      <c r="AB59" s="36">
        <v>0</v>
      </c>
      <c r="AC59" s="36">
        <v>0</v>
      </c>
      <c r="AD59" s="36">
        <v>0</v>
      </c>
      <c r="AE59" s="36">
        <v>0</v>
      </c>
      <c r="AF59" s="36">
        <v>0</v>
      </c>
      <c r="AG59" s="36">
        <v>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12.726580111881105</v>
      </c>
      <c r="AQ59" s="36">
        <v>0</v>
      </c>
      <c r="AR59" s="36">
        <v>0</v>
      </c>
      <c r="AS59" s="36">
        <v>0</v>
      </c>
      <c r="AT59" s="36">
        <v>0</v>
      </c>
      <c r="AU59" s="36">
        <v>0</v>
      </c>
      <c r="AV59" s="36">
        <v>0</v>
      </c>
      <c r="AW59" s="36">
        <v>0</v>
      </c>
      <c r="AX59" s="36">
        <v>0</v>
      </c>
      <c r="AY59" s="36">
        <v>0</v>
      </c>
      <c r="AZ59" s="36">
        <v>2197.2066251982969</v>
      </c>
      <c r="BA59" s="36">
        <v>8350.8824204725715</v>
      </c>
      <c r="BB59" s="36">
        <v>0</v>
      </c>
      <c r="BC59" s="36">
        <v>0</v>
      </c>
      <c r="BD59" s="36">
        <v>0</v>
      </c>
      <c r="BE59" s="36">
        <v>17266.97472238457</v>
      </c>
      <c r="BF59" s="36">
        <v>0</v>
      </c>
      <c r="BG59" s="36">
        <v>0</v>
      </c>
      <c r="BH59" s="36">
        <v>0</v>
      </c>
      <c r="BI59" s="36">
        <v>0</v>
      </c>
      <c r="BJ59" s="36">
        <v>0</v>
      </c>
      <c r="BK59" s="36">
        <v>32.190761459463978</v>
      </c>
      <c r="BL59" s="36">
        <v>14859.405214160473</v>
      </c>
      <c r="BM59" s="36">
        <v>2885.9391959589211</v>
      </c>
      <c r="BN59" s="36">
        <v>2288.5385530600315</v>
      </c>
      <c r="BO59" s="36">
        <v>0</v>
      </c>
      <c r="BP59" s="36">
        <v>0</v>
      </c>
      <c r="BQ59" s="36">
        <v>229.82706437338231</v>
      </c>
      <c r="BR59" s="36">
        <v>1904.4952826250315</v>
      </c>
      <c r="BS59" s="36">
        <v>681.99496952492279</v>
      </c>
      <c r="BT59" s="36">
        <v>2118.6012774484429</v>
      </c>
      <c r="BU59" s="36">
        <v>95.823662018869499</v>
      </c>
      <c r="BV59" s="36">
        <v>5098.1182683476663</v>
      </c>
      <c r="BW59" s="195">
        <v>0</v>
      </c>
      <c r="BX59" s="310">
        <v>71730</v>
      </c>
      <c r="BY59" s="36">
        <v>698492</v>
      </c>
      <c r="BZ59" s="36">
        <v>0</v>
      </c>
      <c r="CA59" s="36">
        <v>0</v>
      </c>
      <c r="CB59" s="36">
        <v>290336</v>
      </c>
      <c r="CC59" s="36">
        <v>12192</v>
      </c>
      <c r="CD59" s="44">
        <v>11886</v>
      </c>
      <c r="CE59" s="51">
        <v>1084636</v>
      </c>
    </row>
    <row r="60" spans="1:83" x14ac:dyDescent="0.55000000000000004">
      <c r="A60" s="131"/>
      <c r="B60" s="192">
        <v>50</v>
      </c>
      <c r="C60" s="193" t="s">
        <v>49</v>
      </c>
      <c r="D60" s="194" t="s">
        <v>155</v>
      </c>
      <c r="E60" s="38">
        <v>21063.275640536744</v>
      </c>
      <c r="F60" s="36">
        <v>16491.810111306018</v>
      </c>
      <c r="G60" s="36">
        <v>23326.992848779042</v>
      </c>
      <c r="H60" s="36">
        <v>13313.799797217574</v>
      </c>
      <c r="I60" s="36">
        <v>39519.218722380989</v>
      </c>
      <c r="J60" s="36">
        <v>42559.092212167845</v>
      </c>
      <c r="K60" s="36">
        <v>56678.402366094058</v>
      </c>
      <c r="L60" s="36">
        <v>15142.386008909865</v>
      </c>
      <c r="M60" s="36">
        <v>56791.501890990985</v>
      </c>
      <c r="N60" s="36">
        <v>50262.810232437107</v>
      </c>
      <c r="O60" s="36">
        <v>9395.0307628118571</v>
      </c>
      <c r="P60" s="36">
        <v>208952.66727979938</v>
      </c>
      <c r="Q60" s="36">
        <v>354.83896742470807</v>
      </c>
      <c r="R60" s="36">
        <v>16250.93402393012</v>
      </c>
      <c r="S60" s="36">
        <v>6978.4996926859249</v>
      </c>
      <c r="T60" s="36">
        <v>1427.9894212176816</v>
      </c>
      <c r="U60" s="36">
        <v>97.559132162997599</v>
      </c>
      <c r="V60" s="36">
        <v>1137.0387350324586</v>
      </c>
      <c r="W60" s="36">
        <v>0</v>
      </c>
      <c r="X60" s="36">
        <v>8121.5819137815779</v>
      </c>
      <c r="Y60" s="36">
        <v>9107.5334972341734</v>
      </c>
      <c r="Z60" s="36">
        <v>1302.8029241943659</v>
      </c>
      <c r="AA60" s="36">
        <v>0</v>
      </c>
      <c r="AB60" s="36">
        <v>3707.2470221939084</v>
      </c>
      <c r="AC60" s="36">
        <v>0</v>
      </c>
      <c r="AD60" s="36">
        <v>5709.3676194150721</v>
      </c>
      <c r="AE60" s="36">
        <v>88.925580644148241</v>
      </c>
      <c r="AF60" s="36">
        <v>0</v>
      </c>
      <c r="AG60" s="36">
        <v>11630.25725104195</v>
      </c>
      <c r="AH60" s="36">
        <v>316.85134074177091</v>
      </c>
      <c r="AI60" s="36">
        <v>11941.928460872412</v>
      </c>
      <c r="AJ60" s="36">
        <v>0</v>
      </c>
      <c r="AK60" s="36">
        <v>561.1808487252074</v>
      </c>
      <c r="AL60" s="36">
        <v>2406.1708083033122</v>
      </c>
      <c r="AM60" s="36">
        <v>2994.9790218888375</v>
      </c>
      <c r="AN60" s="36">
        <v>4365.1236479302288</v>
      </c>
      <c r="AO60" s="36">
        <v>49.211243657441265</v>
      </c>
      <c r="AP60" s="36">
        <v>11982.506153011005</v>
      </c>
      <c r="AQ60" s="36">
        <v>673.41701847024888</v>
      </c>
      <c r="AR60" s="36">
        <v>2735.1091211714725</v>
      </c>
      <c r="AS60" s="36">
        <v>1731.0270795292936</v>
      </c>
      <c r="AT60" s="36">
        <v>509.37953961211133</v>
      </c>
      <c r="AU60" s="36">
        <v>10366.305308682409</v>
      </c>
      <c r="AV60" s="36">
        <v>42742.123504367453</v>
      </c>
      <c r="AW60" s="36">
        <v>1869.1639038308831</v>
      </c>
      <c r="AX60" s="36">
        <v>138.13682430158951</v>
      </c>
      <c r="AY60" s="36">
        <v>1314.0265411688702</v>
      </c>
      <c r="AZ60" s="36">
        <v>593.12498934495</v>
      </c>
      <c r="BA60" s="36">
        <v>2458.8354725682934</v>
      </c>
      <c r="BB60" s="36">
        <v>2865.4757491060973</v>
      </c>
      <c r="BC60" s="36">
        <v>20945.859339880393</v>
      </c>
      <c r="BD60" s="36">
        <v>2072.0523645238427</v>
      </c>
      <c r="BE60" s="36">
        <v>3083.9046025329858</v>
      </c>
      <c r="BF60" s="36">
        <v>12813.917164276198</v>
      </c>
      <c r="BG60" s="36">
        <v>2109.1766360548945</v>
      </c>
      <c r="BH60" s="36">
        <v>5186.1743973728007</v>
      </c>
      <c r="BI60" s="36">
        <v>4067.2661205299255</v>
      </c>
      <c r="BJ60" s="36">
        <v>15643.995352155012</v>
      </c>
      <c r="BK60" s="36">
        <v>0</v>
      </c>
      <c r="BL60" s="36">
        <v>31970.041274299125</v>
      </c>
      <c r="BM60" s="36">
        <v>94383.711914364801</v>
      </c>
      <c r="BN60" s="36">
        <v>3258.3023432137425</v>
      </c>
      <c r="BO60" s="36">
        <v>1854.4868662488391</v>
      </c>
      <c r="BP60" s="36">
        <v>53.528019416865931</v>
      </c>
      <c r="BQ60" s="36">
        <v>3756.45826585135</v>
      </c>
      <c r="BR60" s="36">
        <v>4553.3350710411441</v>
      </c>
      <c r="BS60" s="36">
        <v>67.341701847024879</v>
      </c>
      <c r="BT60" s="36">
        <v>27014.382702479597</v>
      </c>
      <c r="BU60" s="36">
        <v>0</v>
      </c>
      <c r="BV60" s="36">
        <v>7345.425632237022</v>
      </c>
      <c r="BW60" s="195">
        <v>0</v>
      </c>
      <c r="BX60" s="310">
        <v>962205</v>
      </c>
      <c r="BY60" s="36">
        <v>85464</v>
      </c>
      <c r="BZ60" s="36">
        <v>0</v>
      </c>
      <c r="CA60" s="36">
        <v>0</v>
      </c>
      <c r="CB60" s="36">
        <v>0</v>
      </c>
      <c r="CC60" s="36">
        <v>-3220</v>
      </c>
      <c r="CD60" s="44">
        <v>24277</v>
      </c>
      <c r="CE60" s="51">
        <v>1068726</v>
      </c>
    </row>
    <row r="61" spans="1:83" x14ac:dyDescent="0.55000000000000004">
      <c r="B61" s="192">
        <v>51</v>
      </c>
      <c r="C61" s="193" t="s">
        <v>50</v>
      </c>
      <c r="D61" s="194" t="s">
        <v>156</v>
      </c>
      <c r="E61" s="38">
        <v>8884</v>
      </c>
      <c r="F61" s="36">
        <v>971</v>
      </c>
      <c r="G61" s="36">
        <v>7651</v>
      </c>
      <c r="H61" s="36">
        <v>2547</v>
      </c>
      <c r="I61" s="36">
        <v>9133</v>
      </c>
      <c r="J61" s="36">
        <v>1598</v>
      </c>
      <c r="K61" s="36">
        <v>28566</v>
      </c>
      <c r="L61" s="36">
        <v>102</v>
      </c>
      <c r="M61" s="36">
        <v>3692</v>
      </c>
      <c r="N61" s="36">
        <v>1474</v>
      </c>
      <c r="O61" s="36">
        <v>3154</v>
      </c>
      <c r="P61" s="36">
        <v>127242</v>
      </c>
      <c r="Q61" s="36">
        <v>6530</v>
      </c>
      <c r="R61" s="36">
        <v>4818</v>
      </c>
      <c r="S61" s="36">
        <v>3201</v>
      </c>
      <c r="T61" s="36">
        <v>27647</v>
      </c>
      <c r="U61" s="36">
        <v>22909</v>
      </c>
      <c r="V61" s="36">
        <v>3529</v>
      </c>
      <c r="W61" s="36">
        <v>5600</v>
      </c>
      <c r="X61" s="36">
        <v>5464</v>
      </c>
      <c r="Y61" s="36">
        <v>3343</v>
      </c>
      <c r="Z61" s="36">
        <v>2160</v>
      </c>
      <c r="AA61" s="36">
        <v>2264</v>
      </c>
      <c r="AB61" s="36">
        <v>1311</v>
      </c>
      <c r="AC61" s="36">
        <v>7781</v>
      </c>
      <c r="AD61" s="36">
        <v>2406</v>
      </c>
      <c r="AE61" s="36">
        <v>872</v>
      </c>
      <c r="AF61" s="36">
        <v>2420</v>
      </c>
      <c r="AG61" s="36">
        <v>8994</v>
      </c>
      <c r="AH61" s="36">
        <v>3143</v>
      </c>
      <c r="AI61" s="36">
        <v>1916</v>
      </c>
      <c r="AJ61" s="36">
        <v>27</v>
      </c>
      <c r="AK61" s="36">
        <v>11692</v>
      </c>
      <c r="AL61" s="36">
        <v>2846</v>
      </c>
      <c r="AM61" s="36">
        <v>2296</v>
      </c>
      <c r="AN61" s="36">
        <v>8185</v>
      </c>
      <c r="AO61" s="36">
        <v>13323</v>
      </c>
      <c r="AP61" s="36">
        <v>2639</v>
      </c>
      <c r="AQ61" s="36">
        <v>4124</v>
      </c>
      <c r="AR61" s="36">
        <v>5394</v>
      </c>
      <c r="AS61" s="36">
        <v>1530</v>
      </c>
      <c r="AT61" s="36">
        <v>22316</v>
      </c>
      <c r="AU61" s="36">
        <v>8596</v>
      </c>
      <c r="AV61" s="36">
        <v>42459</v>
      </c>
      <c r="AW61" s="36">
        <v>9895</v>
      </c>
      <c r="AX61" s="36">
        <v>7185</v>
      </c>
      <c r="AY61" s="36">
        <v>6476</v>
      </c>
      <c r="AZ61" s="36">
        <v>8314</v>
      </c>
      <c r="BA61" s="36">
        <v>3084</v>
      </c>
      <c r="BB61" s="36">
        <v>17440</v>
      </c>
      <c r="BC61" s="36">
        <v>1310886</v>
      </c>
      <c r="BD61" s="36">
        <v>4726</v>
      </c>
      <c r="BE61" s="36">
        <v>23174</v>
      </c>
      <c r="BF61" s="36">
        <v>104573</v>
      </c>
      <c r="BG61" s="36">
        <v>1048</v>
      </c>
      <c r="BH61" s="36">
        <v>15106</v>
      </c>
      <c r="BI61" s="36">
        <v>20999</v>
      </c>
      <c r="BJ61" s="36">
        <v>47741</v>
      </c>
      <c r="BK61" s="36">
        <v>719</v>
      </c>
      <c r="BL61" s="36">
        <v>111741</v>
      </c>
      <c r="BM61" s="36">
        <v>24017</v>
      </c>
      <c r="BN61" s="36">
        <v>3612</v>
      </c>
      <c r="BO61" s="36">
        <v>8538</v>
      </c>
      <c r="BP61" s="36">
        <v>38923</v>
      </c>
      <c r="BQ61" s="36">
        <v>52276</v>
      </c>
      <c r="BR61" s="36">
        <v>2419</v>
      </c>
      <c r="BS61" s="36">
        <v>35754</v>
      </c>
      <c r="BT61" s="36">
        <v>1288</v>
      </c>
      <c r="BU61" s="36">
        <v>24998</v>
      </c>
      <c r="BV61" s="36">
        <v>22371</v>
      </c>
      <c r="BW61" s="195">
        <v>0</v>
      </c>
      <c r="BX61" s="310">
        <v>2344052</v>
      </c>
      <c r="BY61" s="36">
        <v>1436990</v>
      </c>
      <c r="BZ61" s="36">
        <v>0</v>
      </c>
      <c r="CA61" s="36">
        <v>0</v>
      </c>
      <c r="CB61" s="36">
        <v>0</v>
      </c>
      <c r="CC61" s="36">
        <v>0</v>
      </c>
      <c r="CD61" s="44">
        <v>6058</v>
      </c>
      <c r="CE61" s="51">
        <v>3787100</v>
      </c>
    </row>
    <row r="62" spans="1:83" x14ac:dyDescent="0.55000000000000004">
      <c r="B62" s="192">
        <v>52</v>
      </c>
      <c r="C62" s="193" t="s">
        <v>51</v>
      </c>
      <c r="D62" s="194" t="s">
        <v>157</v>
      </c>
      <c r="E62" s="38">
        <v>1765</v>
      </c>
      <c r="F62" s="36">
        <v>13841</v>
      </c>
      <c r="G62" s="36">
        <v>18756</v>
      </c>
      <c r="H62" s="36">
        <v>1308</v>
      </c>
      <c r="I62" s="36">
        <v>2388</v>
      </c>
      <c r="J62" s="36">
        <v>3272</v>
      </c>
      <c r="K62" s="36">
        <v>36567</v>
      </c>
      <c r="L62" s="36">
        <v>597</v>
      </c>
      <c r="M62" s="36">
        <v>7989</v>
      </c>
      <c r="N62" s="36">
        <v>736</v>
      </c>
      <c r="O62" s="36">
        <v>2141</v>
      </c>
      <c r="P62" s="36">
        <v>48437</v>
      </c>
      <c r="Q62" s="36">
        <v>4545</v>
      </c>
      <c r="R62" s="36">
        <v>53</v>
      </c>
      <c r="S62" s="36">
        <v>158</v>
      </c>
      <c r="T62" s="36">
        <v>23087</v>
      </c>
      <c r="U62" s="36">
        <v>8968</v>
      </c>
      <c r="V62" s="36">
        <v>1514</v>
      </c>
      <c r="W62" s="36">
        <v>2178</v>
      </c>
      <c r="X62" s="36">
        <v>1329</v>
      </c>
      <c r="Y62" s="36">
        <v>1460</v>
      </c>
      <c r="Z62" s="36">
        <v>746</v>
      </c>
      <c r="AA62" s="36">
        <v>725</v>
      </c>
      <c r="AB62" s="36">
        <v>266</v>
      </c>
      <c r="AC62" s="36">
        <v>134</v>
      </c>
      <c r="AD62" s="36">
        <v>324</v>
      </c>
      <c r="AE62" s="36">
        <v>351</v>
      </c>
      <c r="AF62" s="36">
        <v>1869</v>
      </c>
      <c r="AG62" s="36">
        <v>2257</v>
      </c>
      <c r="AH62" s="36">
        <v>4952</v>
      </c>
      <c r="AI62" s="36">
        <v>4468</v>
      </c>
      <c r="AJ62" s="36">
        <v>21</v>
      </c>
      <c r="AK62" s="36">
        <v>1224</v>
      </c>
      <c r="AL62" s="36">
        <v>674</v>
      </c>
      <c r="AM62" s="36">
        <v>310</v>
      </c>
      <c r="AN62" s="36">
        <v>2573</v>
      </c>
      <c r="AO62" s="36">
        <v>3822</v>
      </c>
      <c r="AP62" s="36">
        <v>201</v>
      </c>
      <c r="AQ62" s="36">
        <v>597</v>
      </c>
      <c r="AR62" s="36">
        <v>1478</v>
      </c>
      <c r="AS62" s="36">
        <v>156</v>
      </c>
      <c r="AT62" s="36">
        <v>2053</v>
      </c>
      <c r="AU62" s="36">
        <v>718</v>
      </c>
      <c r="AV62" s="36">
        <v>1877</v>
      </c>
      <c r="AW62" s="36">
        <v>1117</v>
      </c>
      <c r="AX62" s="36">
        <v>2802</v>
      </c>
      <c r="AY62" s="36">
        <v>3600</v>
      </c>
      <c r="AZ62" s="36">
        <v>845</v>
      </c>
      <c r="BA62" s="36">
        <v>1067</v>
      </c>
      <c r="BB62" s="36">
        <v>306</v>
      </c>
      <c r="BC62" s="36">
        <v>31603</v>
      </c>
      <c r="BD62" s="36">
        <v>4700</v>
      </c>
      <c r="BE62" s="36">
        <v>2750</v>
      </c>
      <c r="BF62" s="36">
        <v>14486</v>
      </c>
      <c r="BG62" s="36">
        <v>638</v>
      </c>
      <c r="BH62" s="36">
        <v>6429</v>
      </c>
      <c r="BI62" s="36">
        <v>10921</v>
      </c>
      <c r="BJ62" s="36">
        <v>2494</v>
      </c>
      <c r="BK62" s="36">
        <v>895</v>
      </c>
      <c r="BL62" s="36">
        <v>3897</v>
      </c>
      <c r="BM62" s="36">
        <v>2683</v>
      </c>
      <c r="BN62" s="36">
        <v>324</v>
      </c>
      <c r="BO62" s="36">
        <v>4553</v>
      </c>
      <c r="BP62" s="36">
        <v>18158</v>
      </c>
      <c r="BQ62" s="36">
        <v>31214</v>
      </c>
      <c r="BR62" s="36">
        <v>5174</v>
      </c>
      <c r="BS62" s="36">
        <v>17683</v>
      </c>
      <c r="BT62" s="36">
        <v>1287</v>
      </c>
      <c r="BU62" s="36">
        <v>12703</v>
      </c>
      <c r="BV62" s="36">
        <v>4052</v>
      </c>
      <c r="BW62" s="195">
        <v>0</v>
      </c>
      <c r="BX62" s="310">
        <v>399266</v>
      </c>
      <c r="BY62" s="36">
        <v>227167</v>
      </c>
      <c r="BZ62" s="36">
        <v>0</v>
      </c>
      <c r="CA62" s="36">
        <v>0</v>
      </c>
      <c r="CB62" s="36">
        <v>0</v>
      </c>
      <c r="CC62" s="36">
        <v>0</v>
      </c>
      <c r="CD62" s="44">
        <v>0</v>
      </c>
      <c r="CE62" s="51">
        <v>626433</v>
      </c>
    </row>
    <row r="63" spans="1:83" x14ac:dyDescent="0.55000000000000004">
      <c r="A63" s="131"/>
      <c r="B63" s="192">
        <v>53</v>
      </c>
      <c r="C63" s="193" t="s">
        <v>52</v>
      </c>
      <c r="D63" s="194" t="s">
        <v>158</v>
      </c>
      <c r="E63" s="38">
        <v>1252</v>
      </c>
      <c r="F63" s="36">
        <v>2</v>
      </c>
      <c r="G63" s="36">
        <v>440</v>
      </c>
      <c r="H63" s="36">
        <v>0</v>
      </c>
      <c r="I63" s="36">
        <v>0</v>
      </c>
      <c r="J63" s="36">
        <v>0</v>
      </c>
      <c r="K63" s="36">
        <v>15</v>
      </c>
      <c r="L63" s="36">
        <v>7</v>
      </c>
      <c r="M63" s="36">
        <v>0</v>
      </c>
      <c r="N63" s="36">
        <v>0</v>
      </c>
      <c r="O63" s="36">
        <v>0</v>
      </c>
      <c r="P63" s="36">
        <v>27317</v>
      </c>
      <c r="Q63" s="36">
        <v>0</v>
      </c>
      <c r="R63" s="36">
        <v>0</v>
      </c>
      <c r="S63" s="36">
        <v>0</v>
      </c>
      <c r="T63" s="36">
        <v>0</v>
      </c>
      <c r="U63" s="36">
        <v>0</v>
      </c>
      <c r="V63" s="36">
        <v>0</v>
      </c>
      <c r="W63" s="36">
        <v>0</v>
      </c>
      <c r="X63" s="36">
        <v>0</v>
      </c>
      <c r="Y63" s="36">
        <v>0</v>
      </c>
      <c r="Z63" s="36">
        <v>0</v>
      </c>
      <c r="AA63" s="36">
        <v>0</v>
      </c>
      <c r="AB63" s="36">
        <v>0</v>
      </c>
      <c r="AC63" s="36">
        <v>0</v>
      </c>
      <c r="AD63" s="36">
        <v>0</v>
      </c>
      <c r="AE63" s="36">
        <v>0</v>
      </c>
      <c r="AF63" s="36">
        <v>0</v>
      </c>
      <c r="AG63" s="36">
        <v>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14191</v>
      </c>
      <c r="AQ63" s="36">
        <v>0</v>
      </c>
      <c r="AR63" s="36">
        <v>0</v>
      </c>
      <c r="AS63" s="36">
        <v>0</v>
      </c>
      <c r="AT63" s="36">
        <v>0</v>
      </c>
      <c r="AU63" s="36">
        <v>0</v>
      </c>
      <c r="AV63" s="36">
        <v>0</v>
      </c>
      <c r="AW63" s="36">
        <v>0</v>
      </c>
      <c r="AX63" s="36">
        <v>0</v>
      </c>
      <c r="AY63" s="36">
        <v>0</v>
      </c>
      <c r="AZ63" s="36">
        <v>0</v>
      </c>
      <c r="BA63" s="36">
        <v>0</v>
      </c>
      <c r="BB63" s="36">
        <v>0</v>
      </c>
      <c r="BC63" s="36">
        <v>148</v>
      </c>
      <c r="BD63" s="36">
        <v>0</v>
      </c>
      <c r="BE63" s="36">
        <v>5282</v>
      </c>
      <c r="BF63" s="36">
        <v>0</v>
      </c>
      <c r="BG63" s="36">
        <v>0</v>
      </c>
      <c r="BH63" s="36">
        <v>2334</v>
      </c>
      <c r="BI63" s="36">
        <v>2947</v>
      </c>
      <c r="BJ63" s="36">
        <v>1732</v>
      </c>
      <c r="BK63" s="36">
        <v>0</v>
      </c>
      <c r="BL63" s="36">
        <v>0</v>
      </c>
      <c r="BM63" s="36">
        <v>61928</v>
      </c>
      <c r="BN63" s="36">
        <v>240</v>
      </c>
      <c r="BO63" s="36">
        <v>743564</v>
      </c>
      <c r="BP63" s="36">
        <v>8830</v>
      </c>
      <c r="BQ63" s="36">
        <v>34542</v>
      </c>
      <c r="BR63" s="36">
        <v>0</v>
      </c>
      <c r="BS63" s="36">
        <v>35808</v>
      </c>
      <c r="BT63" s="36">
        <v>0</v>
      </c>
      <c r="BU63" s="36">
        <v>42158</v>
      </c>
      <c r="BV63" s="36">
        <v>121532</v>
      </c>
      <c r="BW63" s="195">
        <v>0</v>
      </c>
      <c r="BX63" s="310">
        <v>1104269</v>
      </c>
      <c r="BY63" s="36">
        <v>359730</v>
      </c>
      <c r="BZ63" s="36">
        <v>0</v>
      </c>
      <c r="CA63" s="36">
        <v>0</v>
      </c>
      <c r="CB63" s="36">
        <v>18862020</v>
      </c>
      <c r="CC63" s="36">
        <v>-8298</v>
      </c>
      <c r="CD63" s="44">
        <v>0</v>
      </c>
      <c r="CE63" s="51">
        <v>20317721</v>
      </c>
    </row>
    <row r="64" spans="1:83" x14ac:dyDescent="0.55000000000000004">
      <c r="A64" s="131"/>
      <c r="B64" s="192">
        <v>54</v>
      </c>
      <c r="C64" s="193" t="s">
        <v>53</v>
      </c>
      <c r="D64" s="194" t="s">
        <v>159</v>
      </c>
      <c r="E64" s="38">
        <v>164976.67953520146</v>
      </c>
      <c r="F64" s="36">
        <v>12906.519003107331</v>
      </c>
      <c r="G64" s="36">
        <v>14516.802388688795</v>
      </c>
      <c r="H64" s="36">
        <v>5460.8334105078357</v>
      </c>
      <c r="I64" s="36">
        <v>19397.761205801715</v>
      </c>
      <c r="J64" s="36">
        <v>3639.5019805162001</v>
      </c>
      <c r="K64" s="36">
        <v>125201.05109567242</v>
      </c>
      <c r="L64" s="36">
        <v>12484.048531634522</v>
      </c>
      <c r="M64" s="36">
        <v>136142.64356287799</v>
      </c>
      <c r="N64" s="36">
        <v>17684.650944873301</v>
      </c>
      <c r="O64" s="36">
        <v>7777.202868901777</v>
      </c>
      <c r="P64" s="36">
        <v>77308.404212210429</v>
      </c>
      <c r="Q64" s="36">
        <v>71579.169611471094</v>
      </c>
      <c r="R64" s="36">
        <v>12640.165368968977</v>
      </c>
      <c r="S64" s="36">
        <v>14424.375508942952</v>
      </c>
      <c r="T64" s="36">
        <v>493148.07776615251</v>
      </c>
      <c r="U64" s="36">
        <v>533992.98157959315</v>
      </c>
      <c r="V64" s="36">
        <v>73613.736865247382</v>
      </c>
      <c r="W64" s="36">
        <v>133579.6460183404</v>
      </c>
      <c r="X64" s="36">
        <v>106270.41498850196</v>
      </c>
      <c r="Y64" s="36">
        <v>171882.61255291521</v>
      </c>
      <c r="Z64" s="36">
        <v>79431.49049264277</v>
      </c>
      <c r="AA64" s="36">
        <v>109445.33398141507</v>
      </c>
      <c r="AB64" s="36">
        <v>19385.077255444739</v>
      </c>
      <c r="AC64" s="36">
        <v>12186.038330263284</v>
      </c>
      <c r="AD64" s="36">
        <v>107430.07186097803</v>
      </c>
      <c r="AE64" s="36">
        <v>78046.198811467271</v>
      </c>
      <c r="AF64" s="36">
        <v>20630.646230994174</v>
      </c>
      <c r="AG64" s="36">
        <v>82447.293934392539</v>
      </c>
      <c r="AH64" s="36">
        <v>32286.796282328869</v>
      </c>
      <c r="AI64" s="36">
        <v>56934.017419750497</v>
      </c>
      <c r="AJ64" s="36">
        <v>1952.6585283544673</v>
      </c>
      <c r="AK64" s="36">
        <v>62065.961525503168</v>
      </c>
      <c r="AL64" s="36">
        <v>88346.152368569485</v>
      </c>
      <c r="AM64" s="36">
        <v>37080.918050340246</v>
      </c>
      <c r="AN64" s="36">
        <v>266478.44515977608</v>
      </c>
      <c r="AO64" s="36">
        <v>83330.265036521072</v>
      </c>
      <c r="AP64" s="36">
        <v>145942.9823387881</v>
      </c>
      <c r="AQ64" s="36">
        <v>29178.75940640529</v>
      </c>
      <c r="AR64" s="36">
        <v>99871.069428334042</v>
      </c>
      <c r="AS64" s="36">
        <v>11676.718207318607</v>
      </c>
      <c r="AT64" s="36">
        <v>81159.908289258572</v>
      </c>
      <c r="AU64" s="36">
        <v>18641.015228561926</v>
      </c>
      <c r="AV64" s="36">
        <v>117722.68016592233</v>
      </c>
      <c r="AW64" s="36">
        <v>125620.68241316781</v>
      </c>
      <c r="AX64" s="36">
        <v>104853.6465386916</v>
      </c>
      <c r="AY64" s="36">
        <v>130690.73055939235</v>
      </c>
      <c r="AZ64" s="36">
        <v>72874.31389260407</v>
      </c>
      <c r="BA64" s="36">
        <v>110059.71230473311</v>
      </c>
      <c r="BB64" s="36">
        <v>62848.061318530359</v>
      </c>
      <c r="BC64" s="36">
        <v>89793.458705639554</v>
      </c>
      <c r="BD64" s="36">
        <v>6822.7740885879821</v>
      </c>
      <c r="BE64" s="36">
        <v>1516175.805911225</v>
      </c>
      <c r="BF64" s="36">
        <v>170455.74371087417</v>
      </c>
      <c r="BG64" s="36">
        <v>14606.891129592095</v>
      </c>
      <c r="BH64" s="36">
        <v>29650.501797240879</v>
      </c>
      <c r="BI64" s="36">
        <v>228878.89206766337</v>
      </c>
      <c r="BJ64" s="36">
        <v>302820.65741029487</v>
      </c>
      <c r="BK64" s="36">
        <v>1458.0404076830566</v>
      </c>
      <c r="BL64" s="36">
        <v>51556.072630149763</v>
      </c>
      <c r="BM64" s="36">
        <v>20950.381332845423</v>
      </c>
      <c r="BN64" s="36">
        <v>6771.6870554607804</v>
      </c>
      <c r="BO64" s="36">
        <v>16958.35679654534</v>
      </c>
      <c r="BP64" s="36">
        <v>94403.34332618356</v>
      </c>
      <c r="BQ64" s="36">
        <v>81116.69334990083</v>
      </c>
      <c r="BR64" s="36">
        <v>65858.279004181793</v>
      </c>
      <c r="BS64" s="36">
        <v>35820.182626623675</v>
      </c>
      <c r="BT64" s="36">
        <v>53828.136921073761</v>
      </c>
      <c r="BU64" s="36">
        <v>180496.37294328999</v>
      </c>
      <c r="BV64" s="36">
        <v>76659.804424366826</v>
      </c>
      <c r="BW64" s="195">
        <v>0</v>
      </c>
      <c r="BX64" s="310">
        <v>7502327</v>
      </c>
      <c r="BY64" s="36">
        <v>6458373</v>
      </c>
      <c r="BZ64" s="36">
        <v>0</v>
      </c>
      <c r="CA64" s="36">
        <v>0</v>
      </c>
      <c r="CB64" s="36">
        <v>784287</v>
      </c>
      <c r="CC64" s="36">
        <v>0</v>
      </c>
      <c r="CD64" s="44">
        <v>907979</v>
      </c>
      <c r="CE64" s="51">
        <v>15652966</v>
      </c>
    </row>
    <row r="65" spans="1:83" x14ac:dyDescent="0.55000000000000004">
      <c r="B65" s="192">
        <v>55</v>
      </c>
      <c r="C65" s="193" t="s">
        <v>54</v>
      </c>
      <c r="D65" s="194" t="s">
        <v>72</v>
      </c>
      <c r="E65" s="38">
        <v>0</v>
      </c>
      <c r="F65" s="36">
        <v>0</v>
      </c>
      <c r="G65" s="36">
        <v>0</v>
      </c>
      <c r="H65" s="36">
        <v>0</v>
      </c>
      <c r="I65" s="36">
        <v>0</v>
      </c>
      <c r="J65" s="36">
        <v>0</v>
      </c>
      <c r="K65" s="36">
        <v>0</v>
      </c>
      <c r="L65" s="36">
        <v>0</v>
      </c>
      <c r="M65" s="36">
        <v>0</v>
      </c>
      <c r="N65" s="36">
        <v>0</v>
      </c>
      <c r="O65" s="36">
        <v>0</v>
      </c>
      <c r="P65" s="36">
        <v>257246.17205912419</v>
      </c>
      <c r="Q65" s="36">
        <v>20458.11268437903</v>
      </c>
      <c r="R65" s="36">
        <v>0</v>
      </c>
      <c r="S65" s="36">
        <v>0</v>
      </c>
      <c r="T65" s="36">
        <v>0</v>
      </c>
      <c r="U65" s="36">
        <v>0</v>
      </c>
      <c r="V65" s="36">
        <v>0</v>
      </c>
      <c r="W65" s="36">
        <v>0</v>
      </c>
      <c r="X65" s="36">
        <v>0</v>
      </c>
      <c r="Y65" s="36">
        <v>0</v>
      </c>
      <c r="Z65" s="36">
        <v>0</v>
      </c>
      <c r="AA65" s="36">
        <v>0</v>
      </c>
      <c r="AB65" s="36">
        <v>0</v>
      </c>
      <c r="AC65" s="36">
        <v>0</v>
      </c>
      <c r="AD65" s="36">
        <v>0</v>
      </c>
      <c r="AE65" s="36">
        <v>0</v>
      </c>
      <c r="AF65" s="36">
        <v>0</v>
      </c>
      <c r="AG65" s="36">
        <v>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3865.2996616443165</v>
      </c>
      <c r="AQ65" s="36">
        <v>0</v>
      </c>
      <c r="AR65" s="36">
        <v>0</v>
      </c>
      <c r="AS65" s="36">
        <v>0</v>
      </c>
      <c r="AT65" s="36">
        <v>0</v>
      </c>
      <c r="AU65" s="36">
        <v>0</v>
      </c>
      <c r="AV65" s="36">
        <v>0</v>
      </c>
      <c r="AW65" s="36">
        <v>256.36732687191767</v>
      </c>
      <c r="AX65" s="36">
        <v>0</v>
      </c>
      <c r="AY65" s="36">
        <v>0</v>
      </c>
      <c r="AZ65" s="36">
        <v>0</v>
      </c>
      <c r="BA65" s="36">
        <v>0</v>
      </c>
      <c r="BB65" s="36">
        <v>0</v>
      </c>
      <c r="BC65" s="36">
        <v>13907.70259918147</v>
      </c>
      <c r="BD65" s="36">
        <v>1291.731513642364</v>
      </c>
      <c r="BE65" s="36">
        <v>0</v>
      </c>
      <c r="BF65" s="36">
        <v>84564.336954042476</v>
      </c>
      <c r="BG65" s="36">
        <v>0</v>
      </c>
      <c r="BH65" s="36">
        <v>0</v>
      </c>
      <c r="BI65" s="36">
        <v>0</v>
      </c>
      <c r="BJ65" s="36">
        <v>161736.29954937121</v>
      </c>
      <c r="BK65" s="36">
        <v>371.5077403442175</v>
      </c>
      <c r="BL65" s="36">
        <v>41265.244747095967</v>
      </c>
      <c r="BM65" s="36">
        <v>47216.564868445465</v>
      </c>
      <c r="BN65" s="36">
        <v>1313.3203411684203</v>
      </c>
      <c r="BO65" s="36">
        <v>0</v>
      </c>
      <c r="BP65" s="36">
        <v>95539.557147601314</v>
      </c>
      <c r="BQ65" s="36">
        <v>22982.206435967102</v>
      </c>
      <c r="BR65" s="36">
        <v>0</v>
      </c>
      <c r="BS65" s="36">
        <v>4028.1154025699907</v>
      </c>
      <c r="BT65" s="36">
        <v>0</v>
      </c>
      <c r="BU65" s="36">
        <v>5099.4609685505302</v>
      </c>
      <c r="BV65" s="36">
        <v>0</v>
      </c>
      <c r="BW65" s="195">
        <v>0</v>
      </c>
      <c r="BX65" s="310">
        <v>761142</v>
      </c>
      <c r="BY65" s="36">
        <v>490791</v>
      </c>
      <c r="BZ65" s="36">
        <v>0</v>
      </c>
      <c r="CA65" s="36">
        <v>0</v>
      </c>
      <c r="CB65" s="36">
        <v>0</v>
      </c>
      <c r="CC65" s="36">
        <v>0</v>
      </c>
      <c r="CD65" s="44">
        <v>0</v>
      </c>
      <c r="CE65" s="51">
        <v>1251933</v>
      </c>
    </row>
    <row r="66" spans="1:83" x14ac:dyDescent="0.55000000000000004">
      <c r="B66" s="192">
        <v>56</v>
      </c>
      <c r="C66" s="193" t="s">
        <v>55</v>
      </c>
      <c r="D66" s="194" t="s">
        <v>160</v>
      </c>
      <c r="E66" s="38">
        <v>0</v>
      </c>
      <c r="F66" s="36">
        <v>0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>
        <v>0</v>
      </c>
      <c r="P66" s="36">
        <v>17053</v>
      </c>
      <c r="Q66" s="36">
        <v>5616</v>
      </c>
      <c r="R66" s="36">
        <v>0</v>
      </c>
      <c r="S66" s="36">
        <v>0</v>
      </c>
      <c r="T66" s="36">
        <v>0</v>
      </c>
      <c r="U66" s="36">
        <v>0</v>
      </c>
      <c r="V66" s="36">
        <v>0</v>
      </c>
      <c r="W66" s="36">
        <v>0</v>
      </c>
      <c r="X66" s="36">
        <v>0</v>
      </c>
      <c r="Y66" s="36">
        <v>0</v>
      </c>
      <c r="Z66" s="36">
        <v>0</v>
      </c>
      <c r="AA66" s="36">
        <v>0</v>
      </c>
      <c r="AB66" s="36">
        <v>0</v>
      </c>
      <c r="AC66" s="36">
        <v>0</v>
      </c>
      <c r="AD66" s="36">
        <v>0</v>
      </c>
      <c r="AE66" s="36">
        <v>0</v>
      </c>
      <c r="AF66" s="36">
        <v>0</v>
      </c>
      <c r="AG66" s="36">
        <v>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447</v>
      </c>
      <c r="AQ66" s="36">
        <v>0</v>
      </c>
      <c r="AR66" s="36">
        <v>0</v>
      </c>
      <c r="AS66" s="36">
        <v>0</v>
      </c>
      <c r="AT66" s="36">
        <v>0</v>
      </c>
      <c r="AU66" s="36">
        <v>0</v>
      </c>
      <c r="AV66" s="36">
        <v>502</v>
      </c>
      <c r="AW66" s="36">
        <v>690</v>
      </c>
      <c r="AX66" s="36">
        <v>0</v>
      </c>
      <c r="AY66" s="36">
        <v>0</v>
      </c>
      <c r="AZ66" s="36">
        <v>0</v>
      </c>
      <c r="BA66" s="36">
        <v>0</v>
      </c>
      <c r="BB66" s="36">
        <v>0</v>
      </c>
      <c r="BC66" s="36">
        <v>111</v>
      </c>
      <c r="BD66" s="36">
        <v>239</v>
      </c>
      <c r="BE66" s="36">
        <v>0</v>
      </c>
      <c r="BF66" s="36">
        <v>0</v>
      </c>
      <c r="BG66" s="36">
        <v>0</v>
      </c>
      <c r="BH66" s="36">
        <v>0</v>
      </c>
      <c r="BI66" s="36">
        <v>0</v>
      </c>
      <c r="BJ66" s="36">
        <v>40290</v>
      </c>
      <c r="BK66" s="36">
        <v>0</v>
      </c>
      <c r="BL66" s="36">
        <v>17898</v>
      </c>
      <c r="BM66" s="36">
        <v>10530</v>
      </c>
      <c r="BN66" s="36">
        <v>4600</v>
      </c>
      <c r="BO66" s="36">
        <v>728</v>
      </c>
      <c r="BP66" s="36">
        <v>2254</v>
      </c>
      <c r="BQ66" s="36">
        <v>75706</v>
      </c>
      <c r="BR66" s="36">
        <v>0</v>
      </c>
      <c r="BS66" s="36">
        <v>49799</v>
      </c>
      <c r="BT66" s="36">
        <v>0</v>
      </c>
      <c r="BU66" s="36">
        <v>28107</v>
      </c>
      <c r="BV66" s="36">
        <v>2</v>
      </c>
      <c r="BW66" s="195">
        <v>0</v>
      </c>
      <c r="BX66" s="310">
        <v>254572</v>
      </c>
      <c r="BY66" s="36">
        <v>270341</v>
      </c>
      <c r="BZ66" s="36">
        <v>0</v>
      </c>
      <c r="CA66" s="36">
        <v>0</v>
      </c>
      <c r="CB66" s="36">
        <v>0</v>
      </c>
      <c r="CC66" s="36">
        <v>0</v>
      </c>
      <c r="CD66" s="44">
        <v>11252</v>
      </c>
      <c r="CE66" s="51">
        <v>536165</v>
      </c>
    </row>
    <row r="67" spans="1:83" x14ac:dyDescent="0.55000000000000004">
      <c r="A67" s="131"/>
      <c r="B67" s="192">
        <v>57</v>
      </c>
      <c r="C67" s="193" t="s">
        <v>56</v>
      </c>
      <c r="D67" s="194" t="s">
        <v>161</v>
      </c>
      <c r="E67" s="38">
        <v>0</v>
      </c>
      <c r="F67" s="36">
        <v>0</v>
      </c>
      <c r="G67" s="36">
        <v>0</v>
      </c>
      <c r="H67" s="36">
        <v>0</v>
      </c>
      <c r="I67" s="36">
        <v>0</v>
      </c>
      <c r="J67" s="36">
        <v>0</v>
      </c>
      <c r="K67" s="36">
        <v>0</v>
      </c>
      <c r="L67" s="36">
        <v>0</v>
      </c>
      <c r="M67" s="36">
        <v>4063</v>
      </c>
      <c r="N67" s="36">
        <v>580</v>
      </c>
      <c r="O67" s="36">
        <v>0</v>
      </c>
      <c r="P67" s="36">
        <v>81792</v>
      </c>
      <c r="Q67" s="36">
        <v>0</v>
      </c>
      <c r="R67" s="36">
        <v>0</v>
      </c>
      <c r="S67" s="36">
        <v>0</v>
      </c>
      <c r="T67" s="36">
        <v>0</v>
      </c>
      <c r="U67" s="36">
        <v>0</v>
      </c>
      <c r="V67" s="36">
        <v>0</v>
      </c>
      <c r="W67" s="36">
        <v>0</v>
      </c>
      <c r="X67" s="36">
        <v>0</v>
      </c>
      <c r="Y67" s="36">
        <v>0</v>
      </c>
      <c r="Z67" s="36">
        <v>0</v>
      </c>
      <c r="AA67" s="36">
        <v>0</v>
      </c>
      <c r="AB67" s="36">
        <v>0</v>
      </c>
      <c r="AC67" s="36">
        <v>0</v>
      </c>
      <c r="AD67" s="36">
        <v>0</v>
      </c>
      <c r="AE67" s="36">
        <v>0</v>
      </c>
      <c r="AF67" s="36">
        <v>0</v>
      </c>
      <c r="AG67" s="36">
        <v>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34</v>
      </c>
      <c r="AQ67" s="36">
        <v>0</v>
      </c>
      <c r="AR67" s="36">
        <v>0</v>
      </c>
      <c r="AS67" s="36">
        <v>0</v>
      </c>
      <c r="AT67" s="36">
        <v>0</v>
      </c>
      <c r="AU67" s="36">
        <v>0</v>
      </c>
      <c r="AV67" s="36">
        <v>120</v>
      </c>
      <c r="AW67" s="36">
        <v>629</v>
      </c>
      <c r="AX67" s="36">
        <v>0</v>
      </c>
      <c r="AY67" s="36">
        <v>0</v>
      </c>
      <c r="AZ67" s="36">
        <v>0</v>
      </c>
      <c r="BA67" s="36">
        <v>0</v>
      </c>
      <c r="BB67" s="36">
        <v>0</v>
      </c>
      <c r="BC67" s="36">
        <v>287</v>
      </c>
      <c r="BD67" s="36">
        <v>1</v>
      </c>
      <c r="BE67" s="36">
        <v>0</v>
      </c>
      <c r="BF67" s="36">
        <v>0</v>
      </c>
      <c r="BG67" s="36">
        <v>0</v>
      </c>
      <c r="BH67" s="36">
        <v>0</v>
      </c>
      <c r="BI67" s="36">
        <v>0</v>
      </c>
      <c r="BJ67" s="36">
        <v>77096</v>
      </c>
      <c r="BK67" s="36">
        <v>0</v>
      </c>
      <c r="BL67" s="36">
        <v>45674</v>
      </c>
      <c r="BM67" s="36">
        <v>44481</v>
      </c>
      <c r="BN67" s="36">
        <v>1512</v>
      </c>
      <c r="BO67" s="36">
        <v>1491</v>
      </c>
      <c r="BP67" s="36">
        <v>4609</v>
      </c>
      <c r="BQ67" s="36">
        <v>47282</v>
      </c>
      <c r="BR67" s="36">
        <v>0</v>
      </c>
      <c r="BS67" s="36">
        <v>12791</v>
      </c>
      <c r="BT67" s="36">
        <v>0</v>
      </c>
      <c r="BU67" s="36">
        <v>55448</v>
      </c>
      <c r="BV67" s="36">
        <v>0</v>
      </c>
      <c r="BW67" s="195">
        <v>0</v>
      </c>
      <c r="BX67" s="310">
        <v>377890</v>
      </c>
      <c r="BY67" s="36">
        <v>3116383</v>
      </c>
      <c r="BZ67" s="36">
        <v>0</v>
      </c>
      <c r="CA67" s="36">
        <v>0</v>
      </c>
      <c r="CB67" s="36">
        <v>0</v>
      </c>
      <c r="CC67" s="36">
        <v>0</v>
      </c>
      <c r="CD67" s="44">
        <v>0</v>
      </c>
      <c r="CE67" s="51">
        <v>3494273</v>
      </c>
    </row>
    <row r="68" spans="1:83" x14ac:dyDescent="0.55000000000000004">
      <c r="A68" s="131"/>
      <c r="B68" s="192">
        <v>58</v>
      </c>
      <c r="C68" s="193" t="s">
        <v>57</v>
      </c>
      <c r="D68" s="194" t="s">
        <v>162</v>
      </c>
      <c r="E68" s="38">
        <v>156558.2685265677</v>
      </c>
      <c r="F68" s="36">
        <v>51037.553897214566</v>
      </c>
      <c r="G68" s="36">
        <v>62051.758424672313</v>
      </c>
      <c r="H68" s="36">
        <v>33776.694946164782</v>
      </c>
      <c r="I68" s="36">
        <v>71489.378993309452</v>
      </c>
      <c r="J68" s="36">
        <v>18307.273036020932</v>
      </c>
      <c r="K68" s="36">
        <v>150147.49022082717</v>
      </c>
      <c r="L68" s="36">
        <v>61364.427500038219</v>
      </c>
      <c r="M68" s="36">
        <v>59758.002835372434</v>
      </c>
      <c r="N68" s="36">
        <v>4896.859829194841</v>
      </c>
      <c r="O68" s="36">
        <v>8181.3268525548583</v>
      </c>
      <c r="P68" s="36">
        <v>527031.62628473307</v>
      </c>
      <c r="Q68" s="36">
        <v>64016.271559480316</v>
      </c>
      <c r="R68" s="36">
        <v>12209.822141654819</v>
      </c>
      <c r="S68" s="36">
        <v>16890.83419856949</v>
      </c>
      <c r="T68" s="36">
        <v>32063.838430651169</v>
      </c>
      <c r="U68" s="36">
        <v>98016.771799483977</v>
      </c>
      <c r="V68" s="36">
        <v>25143.778745152791</v>
      </c>
      <c r="W68" s="36">
        <v>12934.951293692813</v>
      </c>
      <c r="X68" s="36">
        <v>35940.146119940684</v>
      </c>
      <c r="Y68" s="36">
        <v>21603.676341719023</v>
      </c>
      <c r="Z68" s="36">
        <v>6024.8385101428303</v>
      </c>
      <c r="AA68" s="36">
        <v>12104.384981001833</v>
      </c>
      <c r="AB68" s="36">
        <v>2065.9715346816342</v>
      </c>
      <c r="AC68" s="36">
        <v>16595.411210702161</v>
      </c>
      <c r="AD68" s="36">
        <v>15893.159933145474</v>
      </c>
      <c r="AE68" s="36">
        <v>3766.8917678571734</v>
      </c>
      <c r="AF68" s="36">
        <v>610.7397796314508</v>
      </c>
      <c r="AG68" s="36">
        <v>60037.510780122328</v>
      </c>
      <c r="AH68" s="36">
        <v>10121.967422686716</v>
      </c>
      <c r="AI68" s="36">
        <v>43246.145601036791</v>
      </c>
      <c r="AJ68" s="36">
        <v>268.56635260666405</v>
      </c>
      <c r="AK68" s="36">
        <v>3089.507745171476</v>
      </c>
      <c r="AL68" s="36">
        <v>1938.6511897421788</v>
      </c>
      <c r="AM68" s="36">
        <v>4466.1589748293391</v>
      </c>
      <c r="AN68" s="36">
        <v>12958.82385836896</v>
      </c>
      <c r="AO68" s="36">
        <v>38103.597293716593</v>
      </c>
      <c r="AP68" s="36">
        <v>34534.648874632476</v>
      </c>
      <c r="AQ68" s="36">
        <v>14661.733471934178</v>
      </c>
      <c r="AR68" s="36">
        <v>46352.563079520536</v>
      </c>
      <c r="AS68" s="36">
        <v>2052.045871953881</v>
      </c>
      <c r="AT68" s="36">
        <v>19023.449976305372</v>
      </c>
      <c r="AU68" s="36">
        <v>17343.41823722146</v>
      </c>
      <c r="AV68" s="36">
        <v>68128.320824946786</v>
      </c>
      <c r="AW68" s="36">
        <v>20007.198579001633</v>
      </c>
      <c r="AX68" s="36">
        <v>20451.825096094886</v>
      </c>
      <c r="AY68" s="36">
        <v>22593.393085584325</v>
      </c>
      <c r="AZ68" s="36">
        <v>3654.4917758403099</v>
      </c>
      <c r="BA68" s="36">
        <v>9762.8842623496585</v>
      </c>
      <c r="BB68" s="36">
        <v>1108.0848770511991</v>
      </c>
      <c r="BC68" s="36">
        <v>67198.285492771858</v>
      </c>
      <c r="BD68" s="36">
        <v>21610.639173082902</v>
      </c>
      <c r="BE68" s="36">
        <v>389711.66081655602</v>
      </c>
      <c r="BF68" s="36">
        <v>1644975.8725471811</v>
      </c>
      <c r="BG68" s="36">
        <v>2843.8192670461203</v>
      </c>
      <c r="BH68" s="36">
        <v>5804.017286888462</v>
      </c>
      <c r="BI68" s="36">
        <v>9405.7904824022789</v>
      </c>
      <c r="BJ68" s="36">
        <v>802924.86686658475</v>
      </c>
      <c r="BK68" s="36">
        <v>1135.9362025067051</v>
      </c>
      <c r="BL68" s="36">
        <v>57114.116297489047</v>
      </c>
      <c r="BM68" s="36">
        <v>46925.504631748088</v>
      </c>
      <c r="BN68" s="36">
        <v>9948.8913287846444</v>
      </c>
      <c r="BO68" s="36">
        <v>385884.09294681362</v>
      </c>
      <c r="BP68" s="36">
        <v>275814.66005645948</v>
      </c>
      <c r="BQ68" s="36">
        <v>29110.603242172703</v>
      </c>
      <c r="BR68" s="36">
        <v>11853.72305190228</v>
      </c>
      <c r="BS68" s="36">
        <v>19552.625159959982</v>
      </c>
      <c r="BT68" s="36">
        <v>2046.0777307848443</v>
      </c>
      <c r="BU68" s="36">
        <v>7651.1569787054068</v>
      </c>
      <c r="BV68" s="36">
        <v>30249.523515263929</v>
      </c>
      <c r="BW68" s="195">
        <v>0</v>
      </c>
      <c r="BX68" s="310">
        <v>5856149</v>
      </c>
      <c r="BY68" s="36">
        <v>4370761</v>
      </c>
      <c r="BZ68" s="36">
        <v>0</v>
      </c>
      <c r="CA68" s="36">
        <v>0</v>
      </c>
      <c r="CB68" s="36">
        <v>0</v>
      </c>
      <c r="CC68" s="36">
        <v>0</v>
      </c>
      <c r="CD68" s="44">
        <v>418872</v>
      </c>
      <c r="CE68" s="51">
        <v>10645782</v>
      </c>
    </row>
    <row r="69" spans="1:83" x14ac:dyDescent="0.55000000000000004">
      <c r="B69" s="192">
        <v>59</v>
      </c>
      <c r="C69" s="193" t="s">
        <v>58</v>
      </c>
      <c r="D69" s="194" t="s">
        <v>163</v>
      </c>
      <c r="E69" s="38">
        <v>51</v>
      </c>
      <c r="F69" s="36">
        <v>36</v>
      </c>
      <c r="G69" s="36">
        <v>1488</v>
      </c>
      <c r="H69" s="36">
        <v>38</v>
      </c>
      <c r="I69" s="36">
        <v>750</v>
      </c>
      <c r="J69" s="36">
        <v>0</v>
      </c>
      <c r="K69" s="36">
        <v>20</v>
      </c>
      <c r="L69" s="36">
        <v>46</v>
      </c>
      <c r="M69" s="36">
        <v>388</v>
      </c>
      <c r="N69" s="36">
        <v>36</v>
      </c>
      <c r="O69" s="36">
        <v>25</v>
      </c>
      <c r="P69" s="36">
        <v>238</v>
      </c>
      <c r="Q69" s="36">
        <v>0</v>
      </c>
      <c r="R69" s="36">
        <v>0</v>
      </c>
      <c r="S69" s="36">
        <v>2</v>
      </c>
      <c r="T69" s="36">
        <v>781</v>
      </c>
      <c r="U69" s="36">
        <v>359</v>
      </c>
      <c r="V69" s="36">
        <v>97</v>
      </c>
      <c r="W69" s="36">
        <v>206</v>
      </c>
      <c r="X69" s="36">
        <v>281</v>
      </c>
      <c r="Y69" s="36">
        <v>81</v>
      </c>
      <c r="Z69" s="36">
        <v>23</v>
      </c>
      <c r="AA69" s="36">
        <v>14</v>
      </c>
      <c r="AB69" s="36">
        <v>76</v>
      </c>
      <c r="AC69" s="36">
        <v>51</v>
      </c>
      <c r="AD69" s="36">
        <v>291</v>
      </c>
      <c r="AE69" s="36">
        <v>11</v>
      </c>
      <c r="AF69" s="36">
        <v>57</v>
      </c>
      <c r="AG69" s="36">
        <v>498</v>
      </c>
      <c r="AH69" s="36">
        <v>117</v>
      </c>
      <c r="AI69" s="36">
        <v>194</v>
      </c>
      <c r="AJ69" s="36">
        <v>51</v>
      </c>
      <c r="AK69" s="36">
        <v>160</v>
      </c>
      <c r="AL69" s="36">
        <v>35</v>
      </c>
      <c r="AM69" s="36">
        <v>179</v>
      </c>
      <c r="AN69" s="36">
        <v>643</v>
      </c>
      <c r="AO69" s="36">
        <v>1019</v>
      </c>
      <c r="AP69" s="36">
        <v>62</v>
      </c>
      <c r="AQ69" s="36">
        <v>192</v>
      </c>
      <c r="AR69" s="36">
        <v>2553</v>
      </c>
      <c r="AS69" s="36">
        <v>43</v>
      </c>
      <c r="AT69" s="36">
        <v>330</v>
      </c>
      <c r="AU69" s="36">
        <v>36</v>
      </c>
      <c r="AV69" s="36">
        <v>123</v>
      </c>
      <c r="AW69" s="36">
        <v>174</v>
      </c>
      <c r="AX69" s="36">
        <v>655</v>
      </c>
      <c r="AY69" s="36">
        <v>896</v>
      </c>
      <c r="AZ69" s="36">
        <v>153</v>
      </c>
      <c r="BA69" s="36">
        <v>225</v>
      </c>
      <c r="BB69" s="36">
        <v>124</v>
      </c>
      <c r="BC69" s="36">
        <v>2311</v>
      </c>
      <c r="BD69" s="36">
        <v>3866</v>
      </c>
      <c r="BE69" s="36">
        <v>1713</v>
      </c>
      <c r="BF69" s="36">
        <v>31979</v>
      </c>
      <c r="BG69" s="36">
        <v>1280</v>
      </c>
      <c r="BH69" s="36">
        <v>8496</v>
      </c>
      <c r="BI69" s="36">
        <v>24598</v>
      </c>
      <c r="BJ69" s="36">
        <v>189</v>
      </c>
      <c r="BK69" s="36">
        <v>0</v>
      </c>
      <c r="BL69" s="36">
        <v>6281</v>
      </c>
      <c r="BM69" s="36">
        <v>14661</v>
      </c>
      <c r="BN69" s="36">
        <v>127</v>
      </c>
      <c r="BO69" s="36">
        <v>924</v>
      </c>
      <c r="BP69" s="36">
        <v>4546</v>
      </c>
      <c r="BQ69" s="36">
        <v>4133</v>
      </c>
      <c r="BR69" s="36">
        <v>786</v>
      </c>
      <c r="BS69" s="36">
        <v>1297</v>
      </c>
      <c r="BT69" s="36">
        <v>332</v>
      </c>
      <c r="BU69" s="36">
        <v>1555</v>
      </c>
      <c r="BV69" s="36">
        <v>452</v>
      </c>
      <c r="BW69" s="195">
        <v>0</v>
      </c>
      <c r="BX69" s="310">
        <v>123434</v>
      </c>
      <c r="BY69" s="36">
        <v>190681</v>
      </c>
      <c r="BZ69" s="36">
        <v>0</v>
      </c>
      <c r="CA69" s="36">
        <v>0</v>
      </c>
      <c r="CB69" s="36">
        <v>0</v>
      </c>
      <c r="CC69" s="36">
        <v>0</v>
      </c>
      <c r="CD69" s="44">
        <v>0</v>
      </c>
      <c r="CE69" s="51">
        <v>314115</v>
      </c>
    </row>
    <row r="70" spans="1:83" x14ac:dyDescent="0.55000000000000004">
      <c r="B70" s="192">
        <v>60</v>
      </c>
      <c r="C70" s="193" t="s">
        <v>59</v>
      </c>
      <c r="D70" s="194" t="s">
        <v>164</v>
      </c>
      <c r="E70" s="38">
        <v>1256.5611732294469</v>
      </c>
      <c r="F70" s="36">
        <v>285.1770038534915</v>
      </c>
      <c r="G70" s="36">
        <v>3092.3881355362983</v>
      </c>
      <c r="H70" s="36">
        <v>1748.4915048767198</v>
      </c>
      <c r="I70" s="36">
        <v>3191.3089087479784</v>
      </c>
      <c r="J70" s="36">
        <v>486.58326282501986</v>
      </c>
      <c r="K70" s="36">
        <v>5011.0946645880704</v>
      </c>
      <c r="L70" s="36">
        <v>964.25474427961808</v>
      </c>
      <c r="M70" s="36">
        <v>15583.140904319225</v>
      </c>
      <c r="N70" s="36">
        <v>449.15378106924908</v>
      </c>
      <c r="O70" s="36">
        <v>550.74808869205549</v>
      </c>
      <c r="P70" s="36">
        <v>11631.657044674284</v>
      </c>
      <c r="Q70" s="36">
        <v>5320.3334781417007</v>
      </c>
      <c r="R70" s="36">
        <v>1804.6357275103758</v>
      </c>
      <c r="S70" s="36">
        <v>235.27102817913047</v>
      </c>
      <c r="T70" s="36">
        <v>2754.6316215973193</v>
      </c>
      <c r="U70" s="36">
        <v>1842.9563874031887</v>
      </c>
      <c r="V70" s="36">
        <v>491.03915351023068</v>
      </c>
      <c r="W70" s="36">
        <v>902.76345282370903</v>
      </c>
      <c r="X70" s="36">
        <v>1130.9050559065022</v>
      </c>
      <c r="Y70" s="36">
        <v>1644.2236628427868</v>
      </c>
      <c r="Z70" s="36">
        <v>434.00375273953239</v>
      </c>
      <c r="AA70" s="36">
        <v>691.55423434471686</v>
      </c>
      <c r="AB70" s="36">
        <v>406.37723049122536</v>
      </c>
      <c r="AC70" s="36">
        <v>416.18018999868912</v>
      </c>
      <c r="AD70" s="36">
        <v>1035.5489952429909</v>
      </c>
      <c r="AE70" s="36">
        <v>214.77393102716078</v>
      </c>
      <c r="AF70" s="36">
        <v>196.05919014927539</v>
      </c>
      <c r="AG70" s="36">
        <v>2810.7758442309755</v>
      </c>
      <c r="AH70" s="36">
        <v>4029.9075357046518</v>
      </c>
      <c r="AI70" s="36">
        <v>1477.5733512159027</v>
      </c>
      <c r="AJ70" s="36">
        <v>248.63870023476289</v>
      </c>
      <c r="AK70" s="36">
        <v>2851.7700385349149</v>
      </c>
      <c r="AL70" s="36">
        <v>2161.9981604642826</v>
      </c>
      <c r="AM70" s="36">
        <v>1155.8580437436826</v>
      </c>
      <c r="AN70" s="36">
        <v>3122.688192195732</v>
      </c>
      <c r="AO70" s="36">
        <v>6786.3215135760547</v>
      </c>
      <c r="AP70" s="36">
        <v>188.03858691589596</v>
      </c>
      <c r="AQ70" s="36">
        <v>1250.3229262701518</v>
      </c>
      <c r="AR70" s="36">
        <v>5073.4771341810219</v>
      </c>
      <c r="AS70" s="36">
        <v>348.4506515834849</v>
      </c>
      <c r="AT70" s="36">
        <v>3743.8393537141178</v>
      </c>
      <c r="AU70" s="36">
        <v>1620.1618531426484</v>
      </c>
      <c r="AV70" s="36">
        <v>1792.1592335917856</v>
      </c>
      <c r="AW70" s="36">
        <v>1569.3646993312454</v>
      </c>
      <c r="AX70" s="36">
        <v>3598.5773173762459</v>
      </c>
      <c r="AY70" s="36">
        <v>6387.0737081811676</v>
      </c>
      <c r="AZ70" s="36">
        <v>1203.0904850069173</v>
      </c>
      <c r="BA70" s="36">
        <v>1602.3382904018054</v>
      </c>
      <c r="BB70" s="36">
        <v>30711.780958746949</v>
      </c>
      <c r="BC70" s="36">
        <v>13820.390549249831</v>
      </c>
      <c r="BD70" s="36">
        <v>7791.5704521596126</v>
      </c>
      <c r="BE70" s="36">
        <v>8990.2050464813183</v>
      </c>
      <c r="BF70" s="36">
        <v>118269.14174500221</v>
      </c>
      <c r="BG70" s="36">
        <v>1311.8142177260609</v>
      </c>
      <c r="BH70" s="36">
        <v>7541.1493956507657</v>
      </c>
      <c r="BI70" s="36">
        <v>12410.546736449132</v>
      </c>
      <c r="BJ70" s="36">
        <v>31433.6352497511</v>
      </c>
      <c r="BK70" s="36">
        <v>4201.9049161537887</v>
      </c>
      <c r="BL70" s="36">
        <v>199468.83770159871</v>
      </c>
      <c r="BM70" s="36">
        <v>60873.705006938886</v>
      </c>
      <c r="BN70" s="36">
        <v>12914.062383877954</v>
      </c>
      <c r="BO70" s="36">
        <v>5470.0514051647833</v>
      </c>
      <c r="BP70" s="36">
        <v>58435.44162399153</v>
      </c>
      <c r="BQ70" s="36">
        <v>35590.090080915739</v>
      </c>
      <c r="BR70" s="36">
        <v>3248.3443095186767</v>
      </c>
      <c r="BS70" s="36">
        <v>25550.077188998752</v>
      </c>
      <c r="BT70" s="36">
        <v>3530.8477789610415</v>
      </c>
      <c r="BU70" s="36">
        <v>10473.125466519476</v>
      </c>
      <c r="BV70" s="36">
        <v>53779.035857946241</v>
      </c>
      <c r="BW70" s="195">
        <v>0</v>
      </c>
      <c r="BX70" s="310">
        <v>822610</v>
      </c>
      <c r="BY70" s="36">
        <v>3111173</v>
      </c>
      <c r="BZ70" s="36">
        <v>0</v>
      </c>
      <c r="CA70" s="36">
        <v>0</v>
      </c>
      <c r="CB70" s="36">
        <v>0</v>
      </c>
      <c r="CC70" s="36">
        <v>0</v>
      </c>
      <c r="CD70" s="44">
        <v>31149</v>
      </c>
      <c r="CE70" s="51">
        <v>3964932</v>
      </c>
    </row>
    <row r="71" spans="1:83" x14ac:dyDescent="0.55000000000000004">
      <c r="A71" s="131"/>
      <c r="B71" s="192">
        <v>61</v>
      </c>
      <c r="C71" s="193" t="s">
        <v>60</v>
      </c>
      <c r="D71" s="194" t="s">
        <v>165</v>
      </c>
      <c r="E71" s="38">
        <v>5782</v>
      </c>
      <c r="F71" s="36">
        <v>4153</v>
      </c>
      <c r="G71" s="36">
        <v>11142</v>
      </c>
      <c r="H71" s="36">
        <v>11719</v>
      </c>
      <c r="I71" s="36">
        <v>6231</v>
      </c>
      <c r="J71" s="36">
        <v>6601</v>
      </c>
      <c r="K71" s="36">
        <v>14199</v>
      </c>
      <c r="L71" s="36">
        <v>611</v>
      </c>
      <c r="M71" s="36">
        <v>8591</v>
      </c>
      <c r="N71" s="36">
        <v>13347</v>
      </c>
      <c r="O71" s="36">
        <v>2888</v>
      </c>
      <c r="P71" s="36">
        <v>19338</v>
      </c>
      <c r="Q71" s="36">
        <v>0</v>
      </c>
      <c r="R71" s="36">
        <v>697</v>
      </c>
      <c r="S71" s="36">
        <v>1869</v>
      </c>
      <c r="T71" s="36">
        <v>35099</v>
      </c>
      <c r="U71" s="36">
        <v>39806</v>
      </c>
      <c r="V71" s="36">
        <v>8314</v>
      </c>
      <c r="W71" s="36">
        <v>15071</v>
      </c>
      <c r="X71" s="36">
        <v>29863</v>
      </c>
      <c r="Y71" s="36">
        <v>14482</v>
      </c>
      <c r="Z71" s="36">
        <v>10008</v>
      </c>
      <c r="AA71" s="36">
        <v>36657</v>
      </c>
      <c r="AB71" s="36">
        <v>1296</v>
      </c>
      <c r="AC71" s="36">
        <v>10644</v>
      </c>
      <c r="AD71" s="36">
        <v>24594</v>
      </c>
      <c r="AE71" s="36">
        <v>3640</v>
      </c>
      <c r="AF71" s="36">
        <v>1172</v>
      </c>
      <c r="AG71" s="36">
        <v>16072</v>
      </c>
      <c r="AH71" s="36">
        <v>10494</v>
      </c>
      <c r="AI71" s="36">
        <v>3023</v>
      </c>
      <c r="AJ71" s="36">
        <v>551</v>
      </c>
      <c r="AK71" s="36">
        <v>7352</v>
      </c>
      <c r="AL71" s="36">
        <v>3849</v>
      </c>
      <c r="AM71" s="36">
        <v>5986</v>
      </c>
      <c r="AN71" s="36">
        <v>13924</v>
      </c>
      <c r="AO71" s="36">
        <v>22795</v>
      </c>
      <c r="AP71" s="36">
        <v>1472</v>
      </c>
      <c r="AQ71" s="36">
        <v>5989</v>
      </c>
      <c r="AR71" s="36">
        <v>20611</v>
      </c>
      <c r="AS71" s="36">
        <v>3666</v>
      </c>
      <c r="AT71" s="36">
        <v>16939</v>
      </c>
      <c r="AU71" s="36">
        <v>6840</v>
      </c>
      <c r="AV71" s="36">
        <v>33941</v>
      </c>
      <c r="AW71" s="36">
        <v>13491</v>
      </c>
      <c r="AX71" s="36">
        <v>23221</v>
      </c>
      <c r="AY71" s="36">
        <v>18489</v>
      </c>
      <c r="AZ71" s="36">
        <v>21019</v>
      </c>
      <c r="BA71" s="36">
        <v>5363</v>
      </c>
      <c r="BB71" s="36">
        <v>1579</v>
      </c>
      <c r="BC71" s="36">
        <v>33748</v>
      </c>
      <c r="BD71" s="36">
        <v>5752</v>
      </c>
      <c r="BE71" s="36">
        <v>171956</v>
      </c>
      <c r="BF71" s="36">
        <v>649585</v>
      </c>
      <c r="BG71" s="36">
        <v>2126</v>
      </c>
      <c r="BH71" s="36">
        <v>14176</v>
      </c>
      <c r="BI71" s="36">
        <v>13763</v>
      </c>
      <c r="BJ71" s="36">
        <v>303615</v>
      </c>
      <c r="BK71" s="36">
        <v>5677</v>
      </c>
      <c r="BL71" s="36">
        <v>132141</v>
      </c>
      <c r="BM71" s="36">
        <v>266479</v>
      </c>
      <c r="BN71" s="36">
        <v>226654</v>
      </c>
      <c r="BO71" s="36">
        <v>183774</v>
      </c>
      <c r="BP71" s="36">
        <v>111805</v>
      </c>
      <c r="BQ71" s="36">
        <v>137414</v>
      </c>
      <c r="BR71" s="36">
        <v>4843</v>
      </c>
      <c r="BS71" s="36">
        <v>2034</v>
      </c>
      <c r="BT71" s="36">
        <v>2272</v>
      </c>
      <c r="BU71" s="36">
        <v>438</v>
      </c>
      <c r="BV71" s="36">
        <v>7988</v>
      </c>
      <c r="BW71" s="195">
        <v>0</v>
      </c>
      <c r="BX71" s="310">
        <v>2870720</v>
      </c>
      <c r="BY71" s="36">
        <v>2112815</v>
      </c>
      <c r="BZ71" s="36">
        <v>0</v>
      </c>
      <c r="CA71" s="36">
        <v>0</v>
      </c>
      <c r="CB71" s="36">
        <v>0</v>
      </c>
      <c r="CC71" s="36">
        <v>0</v>
      </c>
      <c r="CD71" s="44">
        <v>5692</v>
      </c>
      <c r="CE71" s="51">
        <v>4989227</v>
      </c>
    </row>
    <row r="72" spans="1:83" x14ac:dyDescent="0.55000000000000004">
      <c r="A72" s="131"/>
      <c r="B72" s="192">
        <v>62</v>
      </c>
      <c r="C72" s="193" t="s">
        <v>61</v>
      </c>
      <c r="D72" s="194" t="s">
        <v>166</v>
      </c>
      <c r="E72" s="38">
        <v>260.67741843675589</v>
      </c>
      <c r="F72" s="36">
        <v>35.459795890293996</v>
      </c>
      <c r="G72" s="36">
        <v>1775.8649131003995</v>
      </c>
      <c r="H72" s="36">
        <v>424.55917782162811</v>
      </c>
      <c r="I72" s="36">
        <v>626.77585168249391</v>
      </c>
      <c r="J72" s="36">
        <v>682.36147767268449</v>
      </c>
      <c r="K72" s="36">
        <v>1777.781658824199</v>
      </c>
      <c r="L72" s="36">
        <v>71.877964642487839</v>
      </c>
      <c r="M72" s="36">
        <v>13897.364870409547</v>
      </c>
      <c r="N72" s="36">
        <v>2952.7467875134002</v>
      </c>
      <c r="O72" s="36">
        <v>139.92243783737632</v>
      </c>
      <c r="P72" s="36">
        <v>2460.1431364968835</v>
      </c>
      <c r="Q72" s="36">
        <v>7273.0916489578685</v>
      </c>
      <c r="R72" s="36">
        <v>333.51375594114353</v>
      </c>
      <c r="S72" s="36">
        <v>219.46738537506286</v>
      </c>
      <c r="T72" s="36">
        <v>1650.3180681915205</v>
      </c>
      <c r="U72" s="36">
        <v>1257.3851948125871</v>
      </c>
      <c r="V72" s="36">
        <v>743.69734083427409</v>
      </c>
      <c r="W72" s="36">
        <v>1379.0985482738665</v>
      </c>
      <c r="X72" s="36">
        <v>2661.4014374958497</v>
      </c>
      <c r="Y72" s="36">
        <v>1129.9216041799086</v>
      </c>
      <c r="Z72" s="36">
        <v>784.90737389596711</v>
      </c>
      <c r="AA72" s="36">
        <v>847.20160991945659</v>
      </c>
      <c r="AB72" s="36">
        <v>561.60649707330492</v>
      </c>
      <c r="AC72" s="36">
        <v>4371.1386231251599</v>
      </c>
      <c r="AD72" s="36">
        <v>1492.1865459780474</v>
      </c>
      <c r="AE72" s="36">
        <v>918.12120170004459</v>
      </c>
      <c r="AF72" s="36">
        <v>460.01897371192211</v>
      </c>
      <c r="AG72" s="36">
        <v>3033.2501079129866</v>
      </c>
      <c r="AH72" s="36">
        <v>1585.1487135823318</v>
      </c>
      <c r="AI72" s="36">
        <v>1938.7882996233718</v>
      </c>
      <c r="AJ72" s="36">
        <v>148.54779359447485</v>
      </c>
      <c r="AK72" s="36">
        <v>1414.5583441641606</v>
      </c>
      <c r="AL72" s="36">
        <v>830.9092712671594</v>
      </c>
      <c r="AM72" s="36">
        <v>942.08052324754055</v>
      </c>
      <c r="AN72" s="36">
        <v>2308.7202243167094</v>
      </c>
      <c r="AO72" s="36">
        <v>5579.6468019808553</v>
      </c>
      <c r="AP72" s="36">
        <v>1003.4163864091302</v>
      </c>
      <c r="AQ72" s="36">
        <v>1138.5469599370072</v>
      </c>
      <c r="AR72" s="36">
        <v>6110.5853674733653</v>
      </c>
      <c r="AS72" s="36">
        <v>673.73612191558595</v>
      </c>
      <c r="AT72" s="36">
        <v>3281.4686791450445</v>
      </c>
      <c r="AU72" s="36">
        <v>1761.4893201719019</v>
      </c>
      <c r="AV72" s="36">
        <v>5138.7952855069298</v>
      </c>
      <c r="AW72" s="36">
        <v>3466.4346414917131</v>
      </c>
      <c r="AX72" s="36">
        <v>2902.9113986946086</v>
      </c>
      <c r="AY72" s="36">
        <v>2284.7609027692133</v>
      </c>
      <c r="AZ72" s="36">
        <v>709.19591780587996</v>
      </c>
      <c r="BA72" s="36">
        <v>1369.5148196548682</v>
      </c>
      <c r="BB72" s="36">
        <v>406.35009344553123</v>
      </c>
      <c r="BC72" s="36">
        <v>17553.557338557428</v>
      </c>
      <c r="BD72" s="36">
        <v>13833.153888662258</v>
      </c>
      <c r="BE72" s="36">
        <v>19850.77708853134</v>
      </c>
      <c r="BF72" s="36">
        <v>34625.053127579238</v>
      </c>
      <c r="BG72" s="36">
        <v>803.11645827206405</v>
      </c>
      <c r="BH72" s="36">
        <v>2932.6209574135037</v>
      </c>
      <c r="BI72" s="36">
        <v>2253.1345983265187</v>
      </c>
      <c r="BJ72" s="36">
        <v>28220.247291502623</v>
      </c>
      <c r="BK72" s="36">
        <v>778.19876386266833</v>
      </c>
      <c r="BL72" s="36">
        <v>21164.706282196017</v>
      </c>
      <c r="BM72" s="36">
        <v>16256.878856406947</v>
      </c>
      <c r="BN72" s="36">
        <v>476411.94151471887</v>
      </c>
      <c r="BO72" s="36">
        <v>7382.3461552144499</v>
      </c>
      <c r="BP72" s="36">
        <v>24512.302688812149</v>
      </c>
      <c r="BQ72" s="36">
        <v>32010.611960316481</v>
      </c>
      <c r="BR72" s="36">
        <v>851.99347422895573</v>
      </c>
      <c r="BS72" s="36">
        <v>0</v>
      </c>
      <c r="BT72" s="36">
        <v>374.72378900283655</v>
      </c>
      <c r="BU72" s="36">
        <v>2358.5556131355006</v>
      </c>
      <c r="BV72" s="36">
        <v>6777.6128793556527</v>
      </c>
      <c r="BW72" s="195">
        <v>0</v>
      </c>
      <c r="BX72" s="310">
        <v>808169</v>
      </c>
      <c r="BY72" s="36">
        <v>581218</v>
      </c>
      <c r="BZ72" s="36">
        <v>0</v>
      </c>
      <c r="CA72" s="36">
        <v>0</v>
      </c>
      <c r="CB72" s="36">
        <v>0</v>
      </c>
      <c r="CC72" s="36">
        <v>0</v>
      </c>
      <c r="CD72" s="44">
        <v>0</v>
      </c>
      <c r="CE72" s="51">
        <v>1389387</v>
      </c>
    </row>
    <row r="73" spans="1:83" x14ac:dyDescent="0.55000000000000004">
      <c r="B73" s="192">
        <v>63</v>
      </c>
      <c r="C73" s="193" t="s">
        <v>62</v>
      </c>
      <c r="D73" s="196" t="s">
        <v>289</v>
      </c>
      <c r="E73" s="38">
        <v>7306.0405325654046</v>
      </c>
      <c r="F73" s="36">
        <v>5575.9552998538502</v>
      </c>
      <c r="G73" s="36">
        <v>6086.8218396309494</v>
      </c>
      <c r="H73" s="36">
        <v>2476.4510485383498</v>
      </c>
      <c r="I73" s="36">
        <v>6947.2286434660627</v>
      </c>
      <c r="J73" s="36">
        <v>2873.2766003071306</v>
      </c>
      <c r="K73" s="36">
        <v>12871.797044873796</v>
      </c>
      <c r="L73" s="36">
        <v>799.21407856235771</v>
      </c>
      <c r="M73" s="36">
        <v>9830.7040313186517</v>
      </c>
      <c r="N73" s="36">
        <v>2160.2886346291107</v>
      </c>
      <c r="O73" s="36">
        <v>408.87866432250547</v>
      </c>
      <c r="P73" s="36">
        <v>32806.718046230235</v>
      </c>
      <c r="Q73" s="36">
        <v>55572.266172703705</v>
      </c>
      <c r="R73" s="36">
        <v>594.31116514903863</v>
      </c>
      <c r="S73" s="36">
        <v>4393.8231070847014</v>
      </c>
      <c r="T73" s="36">
        <v>1521.4736692817041</v>
      </c>
      <c r="U73" s="36">
        <v>611.00009022342658</v>
      </c>
      <c r="V73" s="36">
        <v>178.94236329760446</v>
      </c>
      <c r="W73" s="36">
        <v>0</v>
      </c>
      <c r="X73" s="36">
        <v>2924.2705380344269</v>
      </c>
      <c r="Y73" s="36">
        <v>3045.7288260758064</v>
      </c>
      <c r="Z73" s="36">
        <v>2106.5132093894163</v>
      </c>
      <c r="AA73" s="36">
        <v>5720.5926504985464</v>
      </c>
      <c r="AB73" s="36">
        <v>786.23380350450032</v>
      </c>
      <c r="AC73" s="36">
        <v>916.0365540830735</v>
      </c>
      <c r="AD73" s="36">
        <v>4590.3815579608272</v>
      </c>
      <c r="AE73" s="36">
        <v>555.37033997546666</v>
      </c>
      <c r="AF73" s="36">
        <v>748.2201408350611</v>
      </c>
      <c r="AG73" s="36">
        <v>5946.8203015069166</v>
      </c>
      <c r="AH73" s="36">
        <v>1818.1656706041572</v>
      </c>
      <c r="AI73" s="36">
        <v>3498.1841280925469</v>
      </c>
      <c r="AJ73" s="36">
        <v>0</v>
      </c>
      <c r="AK73" s="36">
        <v>3826.3996545555106</v>
      </c>
      <c r="AL73" s="36">
        <v>9215.0681285745632</v>
      </c>
      <c r="AM73" s="36">
        <v>3816.2008670100513</v>
      </c>
      <c r="AN73" s="36">
        <v>17414.893315123856</v>
      </c>
      <c r="AO73" s="36">
        <v>10972.968236410097</v>
      </c>
      <c r="AP73" s="36">
        <v>448.74665200021013</v>
      </c>
      <c r="AQ73" s="36">
        <v>3304.4071647288201</v>
      </c>
      <c r="AR73" s="36">
        <v>10324.881646021364</v>
      </c>
      <c r="AS73" s="36">
        <v>871.53275388470558</v>
      </c>
      <c r="AT73" s="36">
        <v>8132.1423237476092</v>
      </c>
      <c r="AU73" s="36">
        <v>3576.0657784396908</v>
      </c>
      <c r="AV73" s="36">
        <v>6957.4274310115215</v>
      </c>
      <c r="AW73" s="36">
        <v>2119.4934844472732</v>
      </c>
      <c r="AX73" s="36">
        <v>17553.967690743757</v>
      </c>
      <c r="AY73" s="36">
        <v>15359.374043461738</v>
      </c>
      <c r="AZ73" s="36">
        <v>2889.9655253815185</v>
      </c>
      <c r="BA73" s="36">
        <v>9405.1364419217589</v>
      </c>
      <c r="BB73" s="36">
        <v>4090.6409682333201</v>
      </c>
      <c r="BC73" s="36">
        <v>19042.063509876683</v>
      </c>
      <c r="BD73" s="36">
        <v>3382.2888150759636</v>
      </c>
      <c r="BE73" s="36">
        <v>26436.18448033469</v>
      </c>
      <c r="BF73" s="36">
        <v>270966.95048278803</v>
      </c>
      <c r="BG73" s="36">
        <v>11649.796864426942</v>
      </c>
      <c r="BH73" s="36">
        <v>14366.383001535653</v>
      </c>
      <c r="BI73" s="36">
        <v>95991.915540367263</v>
      </c>
      <c r="BJ73" s="36">
        <v>119747.67322125442</v>
      </c>
      <c r="BK73" s="36">
        <v>4035.9383804894928</v>
      </c>
      <c r="BL73" s="36">
        <v>44867.247899987953</v>
      </c>
      <c r="BM73" s="36">
        <v>78537.154237565701</v>
      </c>
      <c r="BN73" s="36">
        <v>24556.826084457778</v>
      </c>
      <c r="BO73" s="36">
        <v>303582.67305316695</v>
      </c>
      <c r="BP73" s="36">
        <v>89207.86749762854</v>
      </c>
      <c r="BQ73" s="36">
        <v>26917.381819979546</v>
      </c>
      <c r="BR73" s="36">
        <v>7808.562609805309</v>
      </c>
      <c r="BS73" s="36">
        <v>6120.1996897797253</v>
      </c>
      <c r="BT73" s="36">
        <v>3060.5634261419291</v>
      </c>
      <c r="BU73" s="36">
        <v>2818.5740125633033</v>
      </c>
      <c r="BV73" s="36">
        <v>31291.734514477463</v>
      </c>
      <c r="BW73" s="195">
        <v>0</v>
      </c>
      <c r="BX73" s="310">
        <v>1500339</v>
      </c>
      <c r="BY73" s="36">
        <v>5766673</v>
      </c>
      <c r="BZ73" s="36">
        <v>0</v>
      </c>
      <c r="CA73" s="36">
        <v>0</v>
      </c>
      <c r="CB73" s="36">
        <v>0</v>
      </c>
      <c r="CC73" s="36">
        <v>0</v>
      </c>
      <c r="CD73" s="44">
        <v>0</v>
      </c>
      <c r="CE73" s="51">
        <v>7267012</v>
      </c>
    </row>
    <row r="74" spans="1:83" x14ac:dyDescent="0.55000000000000004">
      <c r="B74" s="192">
        <v>64</v>
      </c>
      <c r="C74" s="193" t="s">
        <v>63</v>
      </c>
      <c r="D74" s="194" t="s">
        <v>167</v>
      </c>
      <c r="E74" s="38">
        <v>28251.14325568375</v>
      </c>
      <c r="F74" s="36">
        <v>15236.334802625781</v>
      </c>
      <c r="G74" s="36">
        <v>103269.81523184832</v>
      </c>
      <c r="H74" s="36">
        <v>109319.44206084879</v>
      </c>
      <c r="I74" s="36">
        <v>73484.499076339271</v>
      </c>
      <c r="J74" s="36">
        <v>12239.47376174841</v>
      </c>
      <c r="K74" s="36">
        <v>222253.4467960769</v>
      </c>
      <c r="L74" s="36">
        <v>90476.792825240598</v>
      </c>
      <c r="M74" s="36">
        <v>143331.52369664115</v>
      </c>
      <c r="N74" s="36">
        <v>31109.617135346292</v>
      </c>
      <c r="O74" s="36">
        <v>44112.511461942056</v>
      </c>
      <c r="P74" s="36">
        <v>729566.11626937019</v>
      </c>
      <c r="Q74" s="36">
        <v>73599.05798462969</v>
      </c>
      <c r="R74" s="36">
        <v>16111.564861964585</v>
      </c>
      <c r="S74" s="36">
        <v>31355.231434720954</v>
      </c>
      <c r="T74" s="36">
        <v>20523.457538045219</v>
      </c>
      <c r="U74" s="36">
        <v>30922.656997016329</v>
      </c>
      <c r="V74" s="36">
        <v>11616.273300648529</v>
      </c>
      <c r="W74" s="36">
        <v>32058.164895990965</v>
      </c>
      <c r="X74" s="36">
        <v>34683.855074007377</v>
      </c>
      <c r="Y74" s="36">
        <v>85936.594171874691</v>
      </c>
      <c r="Z74" s="36">
        <v>12902.998958566519</v>
      </c>
      <c r="AA74" s="36">
        <v>20560.116388698152</v>
      </c>
      <c r="AB74" s="36">
        <v>9334.2598475033737</v>
      </c>
      <c r="AC74" s="36">
        <v>11054.476414392311</v>
      </c>
      <c r="AD74" s="36">
        <v>62144.083626854073</v>
      </c>
      <c r="AE74" s="36">
        <v>4173.6101468365596</v>
      </c>
      <c r="AF74" s="36">
        <v>3478.9249269634565</v>
      </c>
      <c r="AG74" s="36">
        <v>75276.200402001428</v>
      </c>
      <c r="AH74" s="36">
        <v>14400.51300773888</v>
      </c>
      <c r="AI74" s="36">
        <v>109053.66539361501</v>
      </c>
      <c r="AJ74" s="36">
        <v>15257.413641751218</v>
      </c>
      <c r="AK74" s="36">
        <v>24871.197225483214</v>
      </c>
      <c r="AL74" s="36">
        <v>13439.134649365682</v>
      </c>
      <c r="AM74" s="36">
        <v>29750.490247388756</v>
      </c>
      <c r="AN74" s="36">
        <v>37603.732528513588</v>
      </c>
      <c r="AO74" s="36">
        <v>59870.31841510583</v>
      </c>
      <c r="AP74" s="36">
        <v>55978.981418296862</v>
      </c>
      <c r="AQ74" s="36">
        <v>18220.365245774625</v>
      </c>
      <c r="AR74" s="36">
        <v>124196.52012707581</v>
      </c>
      <c r="AS74" s="36">
        <v>8963.0889846424143</v>
      </c>
      <c r="AT74" s="36">
        <v>18009.576854520255</v>
      </c>
      <c r="AU74" s="36">
        <v>30569.815559481838</v>
      </c>
      <c r="AV74" s="36">
        <v>116565.98036366755</v>
      </c>
      <c r="AW74" s="36">
        <v>68091.065674026322</v>
      </c>
      <c r="AX74" s="36">
        <v>45804.317419574974</v>
      </c>
      <c r="AY74" s="36">
        <v>49765.306232624513</v>
      </c>
      <c r="AZ74" s="36">
        <v>13691.164247604604</v>
      </c>
      <c r="BA74" s="36">
        <v>22229.927035939305</v>
      </c>
      <c r="BB74" s="36">
        <v>7090.7381875437995</v>
      </c>
      <c r="BC74" s="36">
        <v>231169.79574613681</v>
      </c>
      <c r="BD74" s="36">
        <v>50692.775154143746</v>
      </c>
      <c r="BE74" s="36">
        <v>589650.28098231624</v>
      </c>
      <c r="BF74" s="36">
        <v>864181.99822327623</v>
      </c>
      <c r="BG74" s="36">
        <v>49546.269599973231</v>
      </c>
      <c r="BH74" s="36">
        <v>51818.20186918883</v>
      </c>
      <c r="BI74" s="36">
        <v>117235.0043880836</v>
      </c>
      <c r="BJ74" s="36">
        <v>781092.88027586823</v>
      </c>
      <c r="BK74" s="36">
        <v>129328.75921848659</v>
      </c>
      <c r="BL74" s="36">
        <v>826084.28768221429</v>
      </c>
      <c r="BM74" s="36">
        <v>671119.99420213082</v>
      </c>
      <c r="BN74" s="36">
        <v>68958.963963234535</v>
      </c>
      <c r="BO74" s="36">
        <v>344888.29988533771</v>
      </c>
      <c r="BP74" s="36">
        <v>945911.98928272666</v>
      </c>
      <c r="BQ74" s="36">
        <v>328719.91380486108</v>
      </c>
      <c r="BR74" s="36">
        <v>69394.287814738142</v>
      </c>
      <c r="BS74" s="36">
        <v>162579.25323196425</v>
      </c>
      <c r="BT74" s="36">
        <v>54424.646150612454</v>
      </c>
      <c r="BU74" s="36">
        <v>110698.73131666543</v>
      </c>
      <c r="BV74" s="36">
        <v>253922.11140388041</v>
      </c>
      <c r="BW74" s="195">
        <v>0</v>
      </c>
      <c r="BX74" s="310">
        <v>9723224</v>
      </c>
      <c r="BY74" s="36">
        <v>514605</v>
      </c>
      <c r="BZ74" s="36">
        <v>0</v>
      </c>
      <c r="CA74" s="36">
        <v>0</v>
      </c>
      <c r="CB74" s="36">
        <v>110077</v>
      </c>
      <c r="CC74" s="36">
        <v>0</v>
      </c>
      <c r="CD74" s="44">
        <v>0</v>
      </c>
      <c r="CE74" s="51">
        <v>10347906</v>
      </c>
    </row>
    <row r="75" spans="1:83" x14ac:dyDescent="0.55000000000000004">
      <c r="A75" s="131"/>
      <c r="B75" s="192">
        <v>65</v>
      </c>
      <c r="C75" s="193" t="s">
        <v>64</v>
      </c>
      <c r="D75" s="194" t="s">
        <v>168</v>
      </c>
      <c r="E75" s="38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>
        <v>0</v>
      </c>
      <c r="P75" s="36">
        <v>0</v>
      </c>
      <c r="Q75" s="36">
        <v>0</v>
      </c>
      <c r="R75" s="36">
        <v>0</v>
      </c>
      <c r="S75" s="36">
        <v>0</v>
      </c>
      <c r="T75" s="36">
        <v>0</v>
      </c>
      <c r="U75" s="36">
        <v>0</v>
      </c>
      <c r="V75" s="36">
        <v>0</v>
      </c>
      <c r="W75" s="36">
        <v>0</v>
      </c>
      <c r="X75" s="36">
        <v>0</v>
      </c>
      <c r="Y75" s="36">
        <v>0</v>
      </c>
      <c r="Z75" s="36">
        <v>0</v>
      </c>
      <c r="AA75" s="36">
        <v>0</v>
      </c>
      <c r="AB75" s="36">
        <v>0</v>
      </c>
      <c r="AC75" s="36">
        <v>0</v>
      </c>
      <c r="AD75" s="36">
        <v>0</v>
      </c>
      <c r="AE75" s="36">
        <v>0</v>
      </c>
      <c r="AF75" s="36">
        <v>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0</v>
      </c>
      <c r="AV75" s="36">
        <v>0</v>
      </c>
      <c r="AW75" s="36">
        <v>0</v>
      </c>
      <c r="AX75" s="36">
        <v>0</v>
      </c>
      <c r="AY75" s="36">
        <v>0</v>
      </c>
      <c r="AZ75" s="36">
        <v>0</v>
      </c>
      <c r="BA75" s="36">
        <v>0</v>
      </c>
      <c r="BB75" s="36">
        <v>0</v>
      </c>
      <c r="BC75" s="36">
        <v>0</v>
      </c>
      <c r="BD75" s="36">
        <v>0</v>
      </c>
      <c r="BE75" s="36">
        <v>0</v>
      </c>
      <c r="BF75" s="36">
        <v>0</v>
      </c>
      <c r="BG75" s="36">
        <v>0</v>
      </c>
      <c r="BH75" s="36">
        <v>0</v>
      </c>
      <c r="BI75" s="36">
        <v>0</v>
      </c>
      <c r="BJ75" s="36">
        <v>0</v>
      </c>
      <c r="BK75" s="36">
        <v>0</v>
      </c>
      <c r="BL75" s="36">
        <v>0</v>
      </c>
      <c r="BM75" s="36">
        <v>0</v>
      </c>
      <c r="BN75" s="36">
        <v>0</v>
      </c>
      <c r="BO75" s="36">
        <v>0</v>
      </c>
      <c r="BP75" s="36">
        <v>0</v>
      </c>
      <c r="BQ75" s="36">
        <v>0</v>
      </c>
      <c r="BR75" s="36">
        <v>0</v>
      </c>
      <c r="BS75" s="36">
        <v>0</v>
      </c>
      <c r="BT75" s="36">
        <v>0</v>
      </c>
      <c r="BU75" s="36">
        <v>0</v>
      </c>
      <c r="BV75" s="36">
        <v>0</v>
      </c>
      <c r="BW75" s="195">
        <v>0</v>
      </c>
      <c r="BX75" s="310">
        <v>0</v>
      </c>
      <c r="BY75" s="36">
        <v>1585211</v>
      </c>
      <c r="BZ75" s="36">
        <v>6829149</v>
      </c>
      <c r="CA75" s="36">
        <v>0</v>
      </c>
      <c r="CB75" s="36">
        <v>0</v>
      </c>
      <c r="CC75" s="36">
        <v>0</v>
      </c>
      <c r="CD75" s="44">
        <v>0</v>
      </c>
      <c r="CE75" s="51">
        <v>8414360</v>
      </c>
    </row>
    <row r="76" spans="1:83" x14ac:dyDescent="0.55000000000000004">
      <c r="A76" s="131"/>
      <c r="B76" s="192">
        <v>66</v>
      </c>
      <c r="C76" s="193" t="s">
        <v>65</v>
      </c>
      <c r="D76" s="194" t="s">
        <v>73</v>
      </c>
      <c r="E76" s="38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1373</v>
      </c>
      <c r="Q76" s="36">
        <v>0</v>
      </c>
      <c r="R76" s="36">
        <v>0</v>
      </c>
      <c r="S76" s="36">
        <v>0</v>
      </c>
      <c r="T76" s="36">
        <v>0</v>
      </c>
      <c r="U76" s="36">
        <v>0</v>
      </c>
      <c r="V76" s="36">
        <v>0</v>
      </c>
      <c r="W76" s="36">
        <v>0</v>
      </c>
      <c r="X76" s="36">
        <v>0</v>
      </c>
      <c r="Y76" s="36">
        <v>0</v>
      </c>
      <c r="Z76" s="36">
        <v>0</v>
      </c>
      <c r="AA76" s="36">
        <v>0</v>
      </c>
      <c r="AB76" s="36">
        <v>0</v>
      </c>
      <c r="AC76" s="36">
        <v>0</v>
      </c>
      <c r="AD76" s="36">
        <v>0</v>
      </c>
      <c r="AE76" s="36">
        <v>0</v>
      </c>
      <c r="AF76" s="36">
        <v>0</v>
      </c>
      <c r="AG76" s="36">
        <v>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0</v>
      </c>
      <c r="AV76" s="36">
        <v>0</v>
      </c>
      <c r="AW76" s="36">
        <v>0</v>
      </c>
      <c r="AX76" s="36">
        <v>0</v>
      </c>
      <c r="AY76" s="36">
        <v>0</v>
      </c>
      <c r="AZ76" s="36">
        <v>0</v>
      </c>
      <c r="BA76" s="36">
        <v>0</v>
      </c>
      <c r="BB76" s="36">
        <v>0</v>
      </c>
      <c r="BC76" s="36">
        <v>0</v>
      </c>
      <c r="BD76" s="36">
        <v>0</v>
      </c>
      <c r="BE76" s="36">
        <v>412</v>
      </c>
      <c r="BF76" s="36">
        <v>0</v>
      </c>
      <c r="BG76" s="36">
        <v>0</v>
      </c>
      <c r="BH76" s="36">
        <v>867</v>
      </c>
      <c r="BI76" s="36">
        <v>1203</v>
      </c>
      <c r="BJ76" s="36">
        <v>13</v>
      </c>
      <c r="BK76" s="36">
        <v>0</v>
      </c>
      <c r="BL76" s="36">
        <v>0</v>
      </c>
      <c r="BM76" s="36">
        <v>12637</v>
      </c>
      <c r="BN76" s="36">
        <v>1096</v>
      </c>
      <c r="BO76" s="36">
        <v>535</v>
      </c>
      <c r="BP76" s="36">
        <v>1612</v>
      </c>
      <c r="BQ76" s="36">
        <v>0</v>
      </c>
      <c r="BR76" s="36">
        <v>0</v>
      </c>
      <c r="BS76" s="36">
        <v>0</v>
      </c>
      <c r="BT76" s="36">
        <v>0</v>
      </c>
      <c r="BU76" s="36">
        <v>0</v>
      </c>
      <c r="BV76" s="36">
        <v>3390</v>
      </c>
      <c r="BW76" s="195">
        <v>0</v>
      </c>
      <c r="BX76" s="310">
        <v>23138</v>
      </c>
      <c r="BY76" s="36">
        <v>2296302</v>
      </c>
      <c r="BZ76" s="36">
        <v>0</v>
      </c>
      <c r="CA76" s="36">
        <v>17641</v>
      </c>
      <c r="CB76" s="36">
        <v>0</v>
      </c>
      <c r="CC76" s="36">
        <v>0</v>
      </c>
      <c r="CD76" s="44">
        <v>0</v>
      </c>
      <c r="CE76" s="51">
        <v>2337081</v>
      </c>
    </row>
    <row r="77" spans="1:83" x14ac:dyDescent="0.55000000000000004">
      <c r="B77" s="192">
        <v>67</v>
      </c>
      <c r="C77" s="193" t="s">
        <v>66</v>
      </c>
      <c r="D77" s="194" t="s">
        <v>74</v>
      </c>
      <c r="E77" s="38">
        <v>0</v>
      </c>
      <c r="F77" s="36">
        <v>0</v>
      </c>
      <c r="G77" s="36">
        <v>0</v>
      </c>
      <c r="H77" s="36">
        <v>0</v>
      </c>
      <c r="I77" s="36">
        <v>0</v>
      </c>
      <c r="J77" s="36">
        <v>0</v>
      </c>
      <c r="K77" s="36">
        <v>0</v>
      </c>
      <c r="L77" s="36">
        <v>0</v>
      </c>
      <c r="M77" s="36">
        <v>0</v>
      </c>
      <c r="N77" s="36">
        <v>0</v>
      </c>
      <c r="O77" s="36">
        <v>0</v>
      </c>
      <c r="P77" s="36">
        <v>0</v>
      </c>
      <c r="Q77" s="36">
        <v>0</v>
      </c>
      <c r="R77" s="36">
        <v>0</v>
      </c>
      <c r="S77" s="36">
        <v>0</v>
      </c>
      <c r="T77" s="36">
        <v>0</v>
      </c>
      <c r="U77" s="36">
        <v>0</v>
      </c>
      <c r="V77" s="36">
        <v>0</v>
      </c>
      <c r="W77" s="36">
        <v>0</v>
      </c>
      <c r="X77" s="36">
        <v>0</v>
      </c>
      <c r="Y77" s="36">
        <v>0</v>
      </c>
      <c r="Z77" s="36">
        <v>0</v>
      </c>
      <c r="AA77" s="36">
        <v>0</v>
      </c>
      <c r="AB77" s="36">
        <v>0</v>
      </c>
      <c r="AC77" s="36">
        <v>0</v>
      </c>
      <c r="AD77" s="36">
        <v>0</v>
      </c>
      <c r="AE77" s="36">
        <v>0</v>
      </c>
      <c r="AF77" s="36">
        <v>0</v>
      </c>
      <c r="AG77" s="36">
        <v>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0</v>
      </c>
      <c r="AV77" s="36">
        <v>0</v>
      </c>
      <c r="AW77" s="36">
        <v>0</v>
      </c>
      <c r="AX77" s="36">
        <v>0</v>
      </c>
      <c r="AY77" s="36">
        <v>0</v>
      </c>
      <c r="AZ77" s="36">
        <v>0</v>
      </c>
      <c r="BA77" s="36">
        <v>0</v>
      </c>
      <c r="BB77" s="36">
        <v>0</v>
      </c>
      <c r="BC77" s="36">
        <v>0</v>
      </c>
      <c r="BD77" s="36">
        <v>0</v>
      </c>
      <c r="BE77" s="36">
        <v>0</v>
      </c>
      <c r="BF77" s="36">
        <v>0</v>
      </c>
      <c r="BG77" s="36">
        <v>0</v>
      </c>
      <c r="BH77" s="36">
        <v>0</v>
      </c>
      <c r="BI77" s="36">
        <v>0</v>
      </c>
      <c r="BJ77" s="36">
        <v>0</v>
      </c>
      <c r="BK77" s="36">
        <v>0</v>
      </c>
      <c r="BL77" s="36">
        <v>0</v>
      </c>
      <c r="BM77" s="36">
        <v>0</v>
      </c>
      <c r="BN77" s="36">
        <v>0</v>
      </c>
      <c r="BO77" s="36">
        <v>0</v>
      </c>
      <c r="BP77" s="36">
        <v>0</v>
      </c>
      <c r="BQ77" s="36">
        <v>0</v>
      </c>
      <c r="BR77" s="36">
        <v>0</v>
      </c>
      <c r="BS77" s="36">
        <v>0</v>
      </c>
      <c r="BT77" s="36">
        <v>0</v>
      </c>
      <c r="BU77" s="36">
        <v>0</v>
      </c>
      <c r="BV77" s="36">
        <v>0</v>
      </c>
      <c r="BW77" s="195">
        <v>0</v>
      </c>
      <c r="BX77" s="310">
        <v>0</v>
      </c>
      <c r="BY77" s="36">
        <v>56798</v>
      </c>
      <c r="BZ77" s="36">
        <v>4880536</v>
      </c>
      <c r="CA77" s="36">
        <v>0</v>
      </c>
      <c r="CB77" s="36">
        <v>0</v>
      </c>
      <c r="CC77" s="36">
        <v>0</v>
      </c>
      <c r="CD77" s="44">
        <v>0</v>
      </c>
      <c r="CE77" s="51">
        <v>4937334</v>
      </c>
    </row>
    <row r="78" spans="1:83" x14ac:dyDescent="0.55000000000000004">
      <c r="B78" s="192">
        <v>68</v>
      </c>
      <c r="C78" s="193" t="s">
        <v>67</v>
      </c>
      <c r="D78" s="194" t="s">
        <v>266</v>
      </c>
      <c r="E78" s="38">
        <v>0</v>
      </c>
      <c r="F78" s="36">
        <v>0</v>
      </c>
      <c r="G78" s="36">
        <v>0</v>
      </c>
      <c r="H78" s="36">
        <v>0</v>
      </c>
      <c r="I78" s="36">
        <v>0</v>
      </c>
      <c r="J78" s="36">
        <v>0</v>
      </c>
      <c r="K78" s="36">
        <v>0</v>
      </c>
      <c r="L78" s="36">
        <v>0</v>
      </c>
      <c r="M78" s="36">
        <v>0</v>
      </c>
      <c r="N78" s="36">
        <v>0</v>
      </c>
      <c r="O78" s="36">
        <v>0</v>
      </c>
      <c r="P78" s="36">
        <v>0</v>
      </c>
      <c r="Q78" s="36">
        <v>0</v>
      </c>
      <c r="R78" s="36">
        <v>0</v>
      </c>
      <c r="S78" s="36">
        <v>0</v>
      </c>
      <c r="T78" s="36">
        <v>0</v>
      </c>
      <c r="U78" s="36">
        <v>0</v>
      </c>
      <c r="V78" s="36">
        <v>0</v>
      </c>
      <c r="W78" s="36">
        <v>0</v>
      </c>
      <c r="X78" s="36">
        <v>0</v>
      </c>
      <c r="Y78" s="36">
        <v>0</v>
      </c>
      <c r="Z78" s="36">
        <v>0</v>
      </c>
      <c r="AA78" s="36">
        <v>0</v>
      </c>
      <c r="AB78" s="36">
        <v>0</v>
      </c>
      <c r="AC78" s="36">
        <v>0</v>
      </c>
      <c r="AD78" s="36">
        <v>0</v>
      </c>
      <c r="AE78" s="36">
        <v>0</v>
      </c>
      <c r="AF78" s="36">
        <v>0</v>
      </c>
      <c r="AG78" s="36">
        <v>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0</v>
      </c>
      <c r="AV78" s="36">
        <v>0</v>
      </c>
      <c r="AW78" s="36">
        <v>0</v>
      </c>
      <c r="AX78" s="36">
        <v>0</v>
      </c>
      <c r="AY78" s="36">
        <v>0</v>
      </c>
      <c r="AZ78" s="36">
        <v>0</v>
      </c>
      <c r="BA78" s="36">
        <v>0</v>
      </c>
      <c r="BB78" s="36">
        <v>0</v>
      </c>
      <c r="BC78" s="36">
        <v>0</v>
      </c>
      <c r="BD78" s="36">
        <v>0</v>
      </c>
      <c r="BE78" s="36">
        <v>0</v>
      </c>
      <c r="BF78" s="36">
        <v>0</v>
      </c>
      <c r="BG78" s="36">
        <v>0</v>
      </c>
      <c r="BH78" s="36">
        <v>0</v>
      </c>
      <c r="BI78" s="36">
        <v>0</v>
      </c>
      <c r="BJ78" s="36">
        <v>0</v>
      </c>
      <c r="BK78" s="36">
        <v>0</v>
      </c>
      <c r="BL78" s="36">
        <v>0</v>
      </c>
      <c r="BM78" s="36">
        <v>0</v>
      </c>
      <c r="BN78" s="36">
        <v>0</v>
      </c>
      <c r="BO78" s="36">
        <v>0</v>
      </c>
      <c r="BP78" s="36">
        <v>0</v>
      </c>
      <c r="BQ78" s="36">
        <v>793</v>
      </c>
      <c r="BR78" s="36">
        <v>0</v>
      </c>
      <c r="BS78" s="36">
        <v>66</v>
      </c>
      <c r="BT78" s="36">
        <v>0</v>
      </c>
      <c r="BU78" s="36">
        <v>343</v>
      </c>
      <c r="BV78" s="36">
        <v>0</v>
      </c>
      <c r="BW78" s="195">
        <v>0</v>
      </c>
      <c r="BX78" s="310">
        <v>1202</v>
      </c>
      <c r="BY78" s="36">
        <v>1357697</v>
      </c>
      <c r="BZ78" s="36">
        <v>0</v>
      </c>
      <c r="CA78" s="36">
        <v>44204</v>
      </c>
      <c r="CB78" s="36">
        <v>0</v>
      </c>
      <c r="CC78" s="36">
        <v>0</v>
      </c>
      <c r="CD78" s="44">
        <v>0</v>
      </c>
      <c r="CE78" s="51">
        <v>1403103</v>
      </c>
    </row>
    <row r="79" spans="1:83" x14ac:dyDescent="0.55000000000000004">
      <c r="A79" s="131"/>
      <c r="B79" s="192">
        <v>69</v>
      </c>
      <c r="C79" s="193" t="s">
        <v>68</v>
      </c>
      <c r="D79" s="194" t="s">
        <v>75</v>
      </c>
      <c r="E79" s="38">
        <v>0</v>
      </c>
      <c r="F79" s="36">
        <v>0</v>
      </c>
      <c r="G79" s="36">
        <v>0</v>
      </c>
      <c r="H79" s="36">
        <v>0</v>
      </c>
      <c r="I79" s="36">
        <v>0</v>
      </c>
      <c r="J79" s="36">
        <v>0</v>
      </c>
      <c r="K79" s="36">
        <v>0</v>
      </c>
      <c r="L79" s="36">
        <v>0</v>
      </c>
      <c r="M79" s="36">
        <v>0</v>
      </c>
      <c r="N79" s="36">
        <v>0</v>
      </c>
      <c r="O79" s="36">
        <v>0</v>
      </c>
      <c r="P79" s="36">
        <v>0</v>
      </c>
      <c r="Q79" s="36">
        <v>0</v>
      </c>
      <c r="R79" s="36">
        <v>0</v>
      </c>
      <c r="S79" s="36">
        <v>0</v>
      </c>
      <c r="T79" s="36">
        <v>0</v>
      </c>
      <c r="U79" s="36">
        <v>0</v>
      </c>
      <c r="V79" s="36">
        <v>0</v>
      </c>
      <c r="W79" s="36">
        <v>0</v>
      </c>
      <c r="X79" s="36">
        <v>0</v>
      </c>
      <c r="Y79" s="36">
        <v>0</v>
      </c>
      <c r="Z79" s="36">
        <v>0</v>
      </c>
      <c r="AA79" s="36">
        <v>0</v>
      </c>
      <c r="AB79" s="36">
        <v>0</v>
      </c>
      <c r="AC79" s="36">
        <v>0</v>
      </c>
      <c r="AD79" s="36">
        <v>0</v>
      </c>
      <c r="AE79" s="36">
        <v>0</v>
      </c>
      <c r="AF79" s="36">
        <v>0</v>
      </c>
      <c r="AG79" s="36">
        <v>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0</v>
      </c>
      <c r="AV79" s="36">
        <v>0</v>
      </c>
      <c r="AW79" s="36">
        <v>0</v>
      </c>
      <c r="AX79" s="36">
        <v>0</v>
      </c>
      <c r="AY79" s="36">
        <v>0</v>
      </c>
      <c r="AZ79" s="36">
        <v>0</v>
      </c>
      <c r="BA79" s="36">
        <v>0</v>
      </c>
      <c r="BB79" s="36">
        <v>0</v>
      </c>
      <c r="BC79" s="36">
        <v>0</v>
      </c>
      <c r="BD79" s="36">
        <v>0</v>
      </c>
      <c r="BE79" s="36">
        <v>0</v>
      </c>
      <c r="BF79" s="36">
        <v>0</v>
      </c>
      <c r="BG79" s="36">
        <v>0</v>
      </c>
      <c r="BH79" s="36">
        <v>0</v>
      </c>
      <c r="BI79" s="36">
        <v>0</v>
      </c>
      <c r="BJ79" s="36">
        <v>0</v>
      </c>
      <c r="BK79" s="36">
        <v>0</v>
      </c>
      <c r="BL79" s="36">
        <v>0</v>
      </c>
      <c r="BM79" s="36">
        <v>0</v>
      </c>
      <c r="BN79" s="36">
        <v>0</v>
      </c>
      <c r="BO79" s="36">
        <v>0</v>
      </c>
      <c r="BP79" s="36">
        <v>0</v>
      </c>
      <c r="BQ79" s="36">
        <v>0</v>
      </c>
      <c r="BR79" s="36">
        <v>0</v>
      </c>
      <c r="BS79" s="36">
        <v>0</v>
      </c>
      <c r="BT79" s="36">
        <v>0</v>
      </c>
      <c r="BU79" s="36">
        <v>0</v>
      </c>
      <c r="BV79" s="36">
        <v>0</v>
      </c>
      <c r="BW79" s="195">
        <v>0</v>
      </c>
      <c r="BX79" s="310">
        <v>0</v>
      </c>
      <c r="BY79" s="36">
        <v>22458</v>
      </c>
      <c r="BZ79" s="36">
        <v>4119525</v>
      </c>
      <c r="CA79" s="36">
        <v>0</v>
      </c>
      <c r="CB79" s="36">
        <v>0</v>
      </c>
      <c r="CC79" s="36">
        <v>0</v>
      </c>
      <c r="CD79" s="44">
        <v>0</v>
      </c>
      <c r="CE79" s="51">
        <v>4141983</v>
      </c>
    </row>
    <row r="80" spans="1:83" x14ac:dyDescent="0.55000000000000004">
      <c r="A80" s="131"/>
      <c r="B80" s="192">
        <v>70</v>
      </c>
      <c r="C80" s="193" t="s">
        <v>69</v>
      </c>
      <c r="D80" s="194" t="s">
        <v>76</v>
      </c>
      <c r="E80" s="38">
        <v>0</v>
      </c>
      <c r="F80" s="36">
        <v>0</v>
      </c>
      <c r="G80" s="36">
        <v>0</v>
      </c>
      <c r="H80" s="36">
        <v>0</v>
      </c>
      <c r="I80" s="36">
        <v>0</v>
      </c>
      <c r="J80" s="36">
        <v>0</v>
      </c>
      <c r="K80" s="36">
        <v>0</v>
      </c>
      <c r="L80" s="36">
        <v>0</v>
      </c>
      <c r="M80" s="36">
        <v>0</v>
      </c>
      <c r="N80" s="36">
        <v>0</v>
      </c>
      <c r="O80" s="36">
        <v>0</v>
      </c>
      <c r="P80" s="36">
        <v>1.8748205669220526</v>
      </c>
      <c r="Q80" s="36">
        <v>0</v>
      </c>
      <c r="R80" s="36">
        <v>0</v>
      </c>
      <c r="S80" s="36">
        <v>0</v>
      </c>
      <c r="T80" s="36">
        <v>0</v>
      </c>
      <c r="U80" s="36">
        <v>0</v>
      </c>
      <c r="V80" s="36">
        <v>0</v>
      </c>
      <c r="W80" s="36">
        <v>0</v>
      </c>
      <c r="X80" s="36">
        <v>0</v>
      </c>
      <c r="Y80" s="36">
        <v>0</v>
      </c>
      <c r="Z80" s="36">
        <v>0</v>
      </c>
      <c r="AA80" s="36">
        <v>0</v>
      </c>
      <c r="AB80" s="36">
        <v>0</v>
      </c>
      <c r="AC80" s="36">
        <v>0</v>
      </c>
      <c r="AD80" s="36">
        <v>0</v>
      </c>
      <c r="AE80" s="36">
        <v>0</v>
      </c>
      <c r="AF80" s="36">
        <v>0</v>
      </c>
      <c r="AG80" s="36">
        <v>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0</v>
      </c>
      <c r="AV80" s="36">
        <v>0</v>
      </c>
      <c r="AW80" s="36">
        <v>0</v>
      </c>
      <c r="AX80" s="36">
        <v>0</v>
      </c>
      <c r="AY80" s="36">
        <v>0</v>
      </c>
      <c r="AZ80" s="36">
        <v>0</v>
      </c>
      <c r="BA80" s="36">
        <v>0</v>
      </c>
      <c r="BB80" s="36">
        <v>0</v>
      </c>
      <c r="BC80" s="36">
        <v>14.998564535376421</v>
      </c>
      <c r="BD80" s="36">
        <v>0</v>
      </c>
      <c r="BE80" s="36">
        <v>4891.4068590996349</v>
      </c>
      <c r="BF80" s="36">
        <v>59339.945763649885</v>
      </c>
      <c r="BG80" s="36">
        <v>0</v>
      </c>
      <c r="BH80" s="36">
        <v>5949.7430691271338</v>
      </c>
      <c r="BI80" s="36">
        <v>8541.6825028968706</v>
      </c>
      <c r="BJ80" s="36">
        <v>120773.12869026825</v>
      </c>
      <c r="BK80" s="36">
        <v>0</v>
      </c>
      <c r="BL80" s="36">
        <v>0</v>
      </c>
      <c r="BM80" s="36">
        <v>10862.710364746372</v>
      </c>
      <c r="BN80" s="36">
        <v>678.68504522578303</v>
      </c>
      <c r="BO80" s="36">
        <v>4050.5498348350948</v>
      </c>
      <c r="BP80" s="36">
        <v>12573.484132062746</v>
      </c>
      <c r="BQ80" s="36">
        <v>65343.121218934299</v>
      </c>
      <c r="BR80" s="36">
        <v>7821.7514051988028</v>
      </c>
      <c r="BS80" s="36">
        <v>75686.506286643256</v>
      </c>
      <c r="BT80" s="36">
        <v>0</v>
      </c>
      <c r="BU80" s="36">
        <v>34853.851749364418</v>
      </c>
      <c r="BV80" s="36">
        <v>76434.559692845156</v>
      </c>
      <c r="BW80" s="195">
        <v>0</v>
      </c>
      <c r="BX80" s="310">
        <v>487818</v>
      </c>
      <c r="BY80" s="36">
        <v>1091835</v>
      </c>
      <c r="BZ80" s="36">
        <v>0</v>
      </c>
      <c r="CA80" s="36">
        <v>821745</v>
      </c>
      <c r="CB80" s="36">
        <v>0</v>
      </c>
      <c r="CC80" s="36">
        <v>0</v>
      </c>
      <c r="CD80" s="44">
        <v>9938</v>
      </c>
      <c r="CE80" s="51">
        <v>2411336</v>
      </c>
    </row>
    <row r="81" spans="1:83" ht="14.7" thickBot="1" x14ac:dyDescent="0.6">
      <c r="B81" s="197">
        <v>71</v>
      </c>
      <c r="C81" s="198" t="s">
        <v>70</v>
      </c>
      <c r="D81" s="194" t="s">
        <v>169</v>
      </c>
      <c r="E81" s="199">
        <v>0</v>
      </c>
      <c r="F81" s="200">
        <v>0</v>
      </c>
      <c r="G81" s="200">
        <v>0</v>
      </c>
      <c r="H81" s="200">
        <v>0</v>
      </c>
      <c r="I81" s="200">
        <v>0</v>
      </c>
      <c r="J81" s="200">
        <v>0</v>
      </c>
      <c r="K81" s="200">
        <v>0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0</v>
      </c>
      <c r="S81" s="200">
        <v>0</v>
      </c>
      <c r="T81" s="200">
        <v>0</v>
      </c>
      <c r="U81" s="200">
        <v>0</v>
      </c>
      <c r="V81" s="200">
        <v>0</v>
      </c>
      <c r="W81" s="200">
        <v>0</v>
      </c>
      <c r="X81" s="200">
        <v>0</v>
      </c>
      <c r="Y81" s="200">
        <v>0</v>
      </c>
      <c r="Z81" s="200">
        <v>0</v>
      </c>
      <c r="AA81" s="200">
        <v>0</v>
      </c>
      <c r="AB81" s="200">
        <v>0</v>
      </c>
      <c r="AC81" s="200">
        <v>0</v>
      </c>
      <c r="AD81" s="200">
        <v>0</v>
      </c>
      <c r="AE81" s="200">
        <v>0</v>
      </c>
      <c r="AF81" s="200">
        <v>0</v>
      </c>
      <c r="AG81" s="200">
        <v>0</v>
      </c>
      <c r="AH81" s="200">
        <v>0</v>
      </c>
      <c r="AI81" s="200">
        <v>0</v>
      </c>
      <c r="AJ81" s="200">
        <v>0</v>
      </c>
      <c r="AK81" s="200">
        <v>0</v>
      </c>
      <c r="AL81" s="200">
        <v>0</v>
      </c>
      <c r="AM81" s="200">
        <v>0</v>
      </c>
      <c r="AN81" s="200">
        <v>0</v>
      </c>
      <c r="AO81" s="200">
        <v>0</v>
      </c>
      <c r="AP81" s="200">
        <v>0</v>
      </c>
      <c r="AQ81" s="200">
        <v>0</v>
      </c>
      <c r="AR81" s="200">
        <v>0</v>
      </c>
      <c r="AS81" s="200">
        <v>0</v>
      </c>
      <c r="AT81" s="200">
        <v>0</v>
      </c>
      <c r="AU81" s="200">
        <v>0</v>
      </c>
      <c r="AV81" s="200">
        <v>0</v>
      </c>
      <c r="AW81" s="200">
        <v>0</v>
      </c>
      <c r="AX81" s="200">
        <v>0</v>
      </c>
      <c r="AY81" s="200">
        <v>0</v>
      </c>
      <c r="AZ81" s="200">
        <v>0</v>
      </c>
      <c r="BA81" s="200">
        <v>0</v>
      </c>
      <c r="BB81" s="200">
        <v>0</v>
      </c>
      <c r="BC81" s="200">
        <v>0</v>
      </c>
      <c r="BD81" s="200">
        <v>0</v>
      </c>
      <c r="BE81" s="200">
        <v>0</v>
      </c>
      <c r="BF81" s="200">
        <v>0</v>
      </c>
      <c r="BG81" s="200">
        <v>0</v>
      </c>
      <c r="BH81" s="200">
        <v>0</v>
      </c>
      <c r="BI81" s="200">
        <v>0</v>
      </c>
      <c r="BJ81" s="200">
        <v>0</v>
      </c>
      <c r="BK81" s="200">
        <v>0</v>
      </c>
      <c r="BL81" s="200">
        <v>0</v>
      </c>
      <c r="BM81" s="200">
        <v>0</v>
      </c>
      <c r="BN81" s="200">
        <v>0</v>
      </c>
      <c r="BO81" s="200">
        <v>0</v>
      </c>
      <c r="BP81" s="200">
        <v>0</v>
      </c>
      <c r="BQ81" s="200">
        <v>0</v>
      </c>
      <c r="BR81" s="200">
        <v>0</v>
      </c>
      <c r="BS81" s="200">
        <v>0</v>
      </c>
      <c r="BT81" s="200">
        <v>0</v>
      </c>
      <c r="BU81" s="200">
        <v>0</v>
      </c>
      <c r="BV81" s="200">
        <v>0</v>
      </c>
      <c r="BW81" s="201">
        <v>0</v>
      </c>
      <c r="BX81" s="310">
        <v>0</v>
      </c>
      <c r="BY81" s="36">
        <v>548343</v>
      </c>
      <c r="BZ81" s="36">
        <v>0</v>
      </c>
      <c r="CA81" s="36">
        <v>0</v>
      </c>
      <c r="CB81" s="36">
        <v>0</v>
      </c>
      <c r="CC81" s="36">
        <v>0</v>
      </c>
      <c r="CD81" s="44">
        <v>0</v>
      </c>
      <c r="CE81" s="51">
        <v>548343</v>
      </c>
    </row>
    <row r="82" spans="1:83" ht="14.7" thickBot="1" x14ac:dyDescent="0.6">
      <c r="B82" s="202"/>
      <c r="C82" s="198" t="s">
        <v>170</v>
      </c>
      <c r="D82" s="194" t="s">
        <v>290</v>
      </c>
      <c r="E82" s="38">
        <v>0</v>
      </c>
      <c r="F82" s="36">
        <v>0</v>
      </c>
      <c r="G82" s="36">
        <v>0</v>
      </c>
      <c r="H82" s="36">
        <v>0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0</v>
      </c>
      <c r="R82" s="36">
        <v>0</v>
      </c>
      <c r="S82" s="36">
        <v>0</v>
      </c>
      <c r="T82" s="36">
        <v>0</v>
      </c>
      <c r="U82" s="36">
        <v>0</v>
      </c>
      <c r="V82" s="36">
        <v>0</v>
      </c>
      <c r="W82" s="36">
        <v>0</v>
      </c>
      <c r="X82" s="36">
        <v>0</v>
      </c>
      <c r="Y82" s="36">
        <v>0</v>
      </c>
      <c r="Z82" s="36">
        <v>0</v>
      </c>
      <c r="AA82" s="36">
        <v>0</v>
      </c>
      <c r="AB82" s="36">
        <v>0</v>
      </c>
      <c r="AC82" s="36">
        <v>0</v>
      </c>
      <c r="AD82" s="36">
        <v>0</v>
      </c>
      <c r="AE82" s="36">
        <v>0</v>
      </c>
      <c r="AF82" s="36">
        <v>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0</v>
      </c>
      <c r="AV82" s="36">
        <v>0</v>
      </c>
      <c r="AW82" s="36">
        <v>0</v>
      </c>
      <c r="AX82" s="36">
        <v>0</v>
      </c>
      <c r="AY82" s="36">
        <v>0</v>
      </c>
      <c r="AZ82" s="36">
        <v>0</v>
      </c>
      <c r="BA82" s="36">
        <v>0</v>
      </c>
      <c r="BB82" s="36">
        <v>0</v>
      </c>
      <c r="BC82" s="36">
        <v>0</v>
      </c>
      <c r="BD82" s="36">
        <v>0</v>
      </c>
      <c r="BE82" s="36">
        <v>0</v>
      </c>
      <c r="BF82" s="36">
        <v>0</v>
      </c>
      <c r="BG82" s="36">
        <v>0</v>
      </c>
      <c r="BH82" s="36">
        <v>0</v>
      </c>
      <c r="BI82" s="36">
        <v>0</v>
      </c>
      <c r="BJ82" s="36">
        <v>0</v>
      </c>
      <c r="BK82" s="36">
        <v>0</v>
      </c>
      <c r="BL82" s="36">
        <v>0</v>
      </c>
      <c r="BM82" s="36">
        <v>0</v>
      </c>
      <c r="BN82" s="36">
        <v>0</v>
      </c>
      <c r="BO82" s="36">
        <v>0</v>
      </c>
      <c r="BP82" s="36">
        <v>0</v>
      </c>
      <c r="BQ82" s="36">
        <v>0</v>
      </c>
      <c r="BR82" s="36">
        <v>0</v>
      </c>
      <c r="BS82" s="36">
        <v>0</v>
      </c>
      <c r="BT82" s="36">
        <v>0</v>
      </c>
      <c r="BU82" s="36">
        <v>0</v>
      </c>
      <c r="BV82" s="36">
        <v>0</v>
      </c>
      <c r="BW82" s="195">
        <v>0</v>
      </c>
      <c r="BX82" s="310">
        <v>0</v>
      </c>
      <c r="BY82" s="36">
        <v>-2009877</v>
      </c>
      <c r="BZ82" s="36">
        <v>0</v>
      </c>
      <c r="CA82" s="36">
        <v>0</v>
      </c>
      <c r="CB82" s="36">
        <v>0</v>
      </c>
      <c r="CC82" s="36">
        <v>0</v>
      </c>
      <c r="CD82" s="44">
        <v>2009877</v>
      </c>
      <c r="CE82" s="51">
        <v>0</v>
      </c>
    </row>
    <row r="83" spans="1:83" ht="14.7" thickBot="1" x14ac:dyDescent="0.6">
      <c r="C83" s="10" t="s">
        <v>78</v>
      </c>
      <c r="D83" s="11"/>
      <c r="E83" s="12">
        <v>1110053.4919400709</v>
      </c>
      <c r="F83" s="12">
        <v>184818.45979842637</v>
      </c>
      <c r="G83" s="12">
        <v>401557.34753928473</v>
      </c>
      <c r="H83" s="12">
        <v>236293.4133378175</v>
      </c>
      <c r="I83" s="12">
        <v>282935.69641963101</v>
      </c>
      <c r="J83" s="12">
        <v>102658.33451765428</v>
      </c>
      <c r="K83" s="12">
        <v>1739029.6544721557</v>
      </c>
      <c r="L83" s="12">
        <v>205647.23513349507</v>
      </c>
      <c r="M83" s="12">
        <v>1048065.1752876104</v>
      </c>
      <c r="N83" s="12">
        <v>206345.80462486093</v>
      </c>
      <c r="O83" s="12">
        <v>96239.689080359763</v>
      </c>
      <c r="P83" s="12">
        <v>3971944.8253266066</v>
      </c>
      <c r="Q83" s="12">
        <v>527690.13601879519</v>
      </c>
      <c r="R83" s="12">
        <v>100986.08865424192</v>
      </c>
      <c r="S83" s="12">
        <v>108083.93136028401</v>
      </c>
      <c r="T83" s="12">
        <v>2177150.4272631477</v>
      </c>
      <c r="U83" s="12">
        <v>2951822.7767948583</v>
      </c>
      <c r="V83" s="12">
        <v>406718.71576457267</v>
      </c>
      <c r="W83" s="12">
        <v>669850.34621164494</v>
      </c>
      <c r="X83" s="12">
        <v>756074.6796726404</v>
      </c>
      <c r="Y83" s="12">
        <v>843549.32933616324</v>
      </c>
      <c r="Z83" s="12">
        <v>415125.38795686292</v>
      </c>
      <c r="AA83" s="12">
        <v>515688.6508575576</v>
      </c>
      <c r="AB83" s="12">
        <v>99210.349565776545</v>
      </c>
      <c r="AC83" s="12">
        <v>345773.4959828665</v>
      </c>
      <c r="AD83" s="12">
        <v>623624.00231154717</v>
      </c>
      <c r="AE83" s="12">
        <v>219359.99571112567</v>
      </c>
      <c r="AF83" s="12">
        <v>142706.53662714138</v>
      </c>
      <c r="AG83" s="12">
        <v>605531.93298980745</v>
      </c>
      <c r="AH83" s="12">
        <v>485196.90091251628</v>
      </c>
      <c r="AI83" s="12">
        <v>376923.48932580126</v>
      </c>
      <c r="AJ83" s="12">
        <v>35892.66651538483</v>
      </c>
      <c r="AK83" s="12">
        <v>319052.6055477499</v>
      </c>
      <c r="AL83" s="12">
        <v>369133.86777362949</v>
      </c>
      <c r="AM83" s="12">
        <v>213444.54642893985</v>
      </c>
      <c r="AN83" s="12">
        <v>985370.05457740882</v>
      </c>
      <c r="AO83" s="12">
        <v>462262.06661025621</v>
      </c>
      <c r="AP83" s="12">
        <v>1359626.7727607258</v>
      </c>
      <c r="AQ83" s="12">
        <v>130677.41910999203</v>
      </c>
      <c r="AR83" s="12">
        <v>499765.96103358397</v>
      </c>
      <c r="AS83" s="12">
        <v>45924.963632672225</v>
      </c>
      <c r="AT83" s="12">
        <v>232544.42465074113</v>
      </c>
      <c r="AU83" s="12">
        <v>152777.66698682727</v>
      </c>
      <c r="AV83" s="12">
        <v>858766.75393972907</v>
      </c>
      <c r="AW83" s="12">
        <v>656859.2644919653</v>
      </c>
      <c r="AX83" s="12">
        <v>511914.99266117089</v>
      </c>
      <c r="AY83" s="12">
        <v>695261.34499482298</v>
      </c>
      <c r="AZ83" s="12">
        <v>288982.69200799317</v>
      </c>
      <c r="BA83" s="12">
        <v>662339.86099075386</v>
      </c>
      <c r="BB83" s="12">
        <v>283848.86654956883</v>
      </c>
      <c r="BC83" s="12">
        <v>2272503.3723731101</v>
      </c>
      <c r="BD83" s="12">
        <v>147261.49044307857</v>
      </c>
      <c r="BE83" s="12">
        <v>6929574.3631962361</v>
      </c>
      <c r="BF83" s="12">
        <v>4339098.0683190096</v>
      </c>
      <c r="BG83" s="12">
        <v>122872.13136084878</v>
      </c>
      <c r="BH83" s="12">
        <v>266411.64130602934</v>
      </c>
      <c r="BI83" s="12">
        <v>1324225.9123997453</v>
      </c>
      <c r="BJ83" s="12">
        <v>3720444.649066247</v>
      </c>
      <c r="BK83" s="12">
        <v>155388.84710124205</v>
      </c>
      <c r="BL83" s="12">
        <v>1742377.6648407546</v>
      </c>
      <c r="BM83" s="12">
        <v>1537134.0857142475</v>
      </c>
      <c r="BN83" s="12">
        <v>869214.91446437943</v>
      </c>
      <c r="BO83" s="12">
        <v>2050665.4483177161</v>
      </c>
      <c r="BP83" s="12">
        <v>2099111.3820190616</v>
      </c>
      <c r="BQ83" s="12">
        <v>1356788.795787602</v>
      </c>
      <c r="BR83" s="12">
        <v>305339.92059584288</v>
      </c>
      <c r="BS83" s="12">
        <v>643551.30949922954</v>
      </c>
      <c r="BT83" s="12">
        <v>239453.20240387483</v>
      </c>
      <c r="BU83" s="12">
        <v>1017881.4207486707</v>
      </c>
      <c r="BV83" s="12">
        <v>948621.28798383381</v>
      </c>
      <c r="BW83" s="12">
        <v>0</v>
      </c>
      <c r="BX83" s="12">
        <v>62809023</v>
      </c>
      <c r="BY83" s="12">
        <v>51469610</v>
      </c>
      <c r="BZ83" s="12">
        <v>15829210</v>
      </c>
      <c r="CA83" s="12">
        <v>883590</v>
      </c>
      <c r="CB83" s="12">
        <v>22224609</v>
      </c>
      <c r="CC83" s="12">
        <v>498359</v>
      </c>
      <c r="CD83" s="12">
        <v>24318936</v>
      </c>
      <c r="CE83" s="12">
        <v>178033337</v>
      </c>
    </row>
    <row r="84" spans="1:83" x14ac:dyDescent="0.55000000000000004">
      <c r="A84" s="131"/>
      <c r="C84" s="2"/>
      <c r="D84" s="2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5"/>
    </row>
    <row r="85" spans="1:83" ht="37.5" customHeight="1" x14ac:dyDescent="0.55000000000000004">
      <c r="A85" s="131"/>
      <c r="B85" s="371" t="s">
        <v>103</v>
      </c>
      <c r="C85" s="372"/>
      <c r="D85" s="372"/>
    </row>
  </sheetData>
  <sheetProtection algorithmName="SHA-512" hashValue="Co0HrCYG0xe2UFn/zFMD1sNYx0FBMLnK6kcxNB7Q1hBUx8r4m/FQFdCcvH7M1LHv1xI8cz3cDX3SnBoUuXKJTw==" saltValue="Eh4i1WbEQH5fiadGFM0/Xg==" spinCount="100000" sheet="1" objects="1" scenarios="1"/>
  <mergeCells count="12">
    <mergeCell ref="B85:D85"/>
    <mergeCell ref="BY8:BY10"/>
    <mergeCell ref="B8:B10"/>
    <mergeCell ref="C8:C10"/>
    <mergeCell ref="D8:D10"/>
    <mergeCell ref="BX8:BX10"/>
    <mergeCell ref="CE8:CE10"/>
    <mergeCell ref="CD8:CD10"/>
    <mergeCell ref="BZ8:BZ10"/>
    <mergeCell ref="CA8:CA10"/>
    <mergeCell ref="CB8:CB10"/>
    <mergeCell ref="CC8:CC10"/>
  </mergeCells>
  <hyperlinks>
    <hyperlink ref="B6" location="INDICE!A1" display="MENÚ PRINCIPAL" xr:uid="{00000000-0004-0000-0100-000000000000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CE65518"/>
  <sheetViews>
    <sheetView windowProtection="1" showGridLines="0" zoomScale="70" zoomScaleNormal="70" workbookViewId="0">
      <pane xSplit="4" ySplit="10" topLeftCell="E50" activePane="bottomRight" state="frozen"/>
      <selection pane="topRight" activeCell="E1" sqref="E1"/>
      <selection pane="bottomLeft" activeCell="A10" sqref="A10"/>
      <selection pane="bottomRight" activeCell="C8" sqref="C8:C10"/>
    </sheetView>
  </sheetViews>
  <sheetFormatPr defaultColWidth="11.41796875" defaultRowHeight="14.4" x14ac:dyDescent="0.55000000000000004"/>
  <cols>
    <col min="1" max="1" width="4.26171875" style="158" customWidth="1"/>
    <col min="2" max="2" width="9" style="158" customWidth="1"/>
    <col min="3" max="3" width="10.68359375" style="158" customWidth="1"/>
    <col min="4" max="4" width="92.15625" style="158" customWidth="1"/>
    <col min="5" max="75" width="15.68359375" style="158" customWidth="1"/>
    <col min="76" max="76" width="18.68359375" style="158" customWidth="1"/>
    <col min="77" max="83" width="22.83984375" style="158" customWidth="1"/>
    <col min="84" max="16384" width="11.41796875" style="158"/>
  </cols>
  <sheetData>
    <row r="2" spans="1:83" ht="20.399999999999999" x14ac:dyDescent="0.75">
      <c r="A2" s="131"/>
      <c r="B2" s="305" t="s">
        <v>323</v>
      </c>
      <c r="C2" s="306"/>
      <c r="D2" s="307"/>
    </row>
    <row r="3" spans="1:83" ht="20.399999999999999" x14ac:dyDescent="0.75">
      <c r="A3" s="131"/>
      <c r="B3" s="305" t="s">
        <v>325</v>
      </c>
      <c r="C3" s="306"/>
      <c r="D3" s="308"/>
    </row>
    <row r="4" spans="1:83" ht="15.6" x14ac:dyDescent="0.6">
      <c r="A4" s="131"/>
      <c r="B4" s="175" t="s">
        <v>348</v>
      </c>
      <c r="D4" s="177"/>
    </row>
    <row r="5" spans="1:83" ht="15.6" x14ac:dyDescent="0.6">
      <c r="B5" s="177" t="s">
        <v>81</v>
      </c>
      <c r="C5" s="177"/>
      <c r="D5" s="177"/>
    </row>
    <row r="6" spans="1:83" ht="15.6" x14ac:dyDescent="0.6">
      <c r="B6" s="31" t="s">
        <v>82</v>
      </c>
      <c r="C6" s="160"/>
      <c r="D6" s="160"/>
    </row>
    <row r="7" spans="1:83" ht="14.7" thickBot="1" x14ac:dyDescent="0.6">
      <c r="A7" s="131"/>
    </row>
    <row r="8" spans="1:83" ht="15" customHeight="1" x14ac:dyDescent="0.55000000000000004">
      <c r="B8" s="376" t="s">
        <v>71</v>
      </c>
      <c r="C8" s="379" t="s">
        <v>326</v>
      </c>
      <c r="D8" s="382"/>
      <c r="E8" s="178">
        <v>1</v>
      </c>
      <c r="F8" s="179">
        <v>2</v>
      </c>
      <c r="G8" s="179">
        <v>3</v>
      </c>
      <c r="H8" s="179">
        <v>4</v>
      </c>
      <c r="I8" s="179">
        <v>5</v>
      </c>
      <c r="J8" s="179">
        <v>6</v>
      </c>
      <c r="K8" s="179">
        <v>7</v>
      </c>
      <c r="L8" s="179">
        <v>8</v>
      </c>
      <c r="M8" s="179">
        <v>9</v>
      </c>
      <c r="N8" s="179">
        <v>10</v>
      </c>
      <c r="O8" s="179">
        <v>11</v>
      </c>
      <c r="P8" s="179">
        <v>12</v>
      </c>
      <c r="Q8" s="179">
        <v>13</v>
      </c>
      <c r="R8" s="179">
        <v>14</v>
      </c>
      <c r="S8" s="179">
        <v>15</v>
      </c>
      <c r="T8" s="179">
        <v>16</v>
      </c>
      <c r="U8" s="179">
        <v>17</v>
      </c>
      <c r="V8" s="179">
        <v>18</v>
      </c>
      <c r="W8" s="179">
        <v>19</v>
      </c>
      <c r="X8" s="179">
        <v>20</v>
      </c>
      <c r="Y8" s="179">
        <v>21</v>
      </c>
      <c r="Z8" s="179">
        <v>22</v>
      </c>
      <c r="AA8" s="179">
        <v>23</v>
      </c>
      <c r="AB8" s="179">
        <v>24</v>
      </c>
      <c r="AC8" s="179">
        <v>25</v>
      </c>
      <c r="AD8" s="179">
        <v>26</v>
      </c>
      <c r="AE8" s="179">
        <v>27</v>
      </c>
      <c r="AF8" s="179">
        <v>28</v>
      </c>
      <c r="AG8" s="179">
        <v>29</v>
      </c>
      <c r="AH8" s="179">
        <v>30</v>
      </c>
      <c r="AI8" s="179">
        <v>31</v>
      </c>
      <c r="AJ8" s="179">
        <v>32</v>
      </c>
      <c r="AK8" s="179">
        <v>33</v>
      </c>
      <c r="AL8" s="179">
        <v>34</v>
      </c>
      <c r="AM8" s="179">
        <v>35</v>
      </c>
      <c r="AN8" s="179">
        <v>36</v>
      </c>
      <c r="AO8" s="179">
        <v>37</v>
      </c>
      <c r="AP8" s="179">
        <v>38</v>
      </c>
      <c r="AQ8" s="179">
        <v>39</v>
      </c>
      <c r="AR8" s="179">
        <v>40</v>
      </c>
      <c r="AS8" s="179">
        <v>41</v>
      </c>
      <c r="AT8" s="179">
        <v>42</v>
      </c>
      <c r="AU8" s="179">
        <v>43</v>
      </c>
      <c r="AV8" s="179">
        <v>44</v>
      </c>
      <c r="AW8" s="179">
        <v>45</v>
      </c>
      <c r="AX8" s="179">
        <v>46</v>
      </c>
      <c r="AY8" s="179">
        <v>47</v>
      </c>
      <c r="AZ8" s="179">
        <v>48</v>
      </c>
      <c r="BA8" s="179">
        <v>49</v>
      </c>
      <c r="BB8" s="179">
        <v>50</v>
      </c>
      <c r="BC8" s="179">
        <v>51</v>
      </c>
      <c r="BD8" s="179">
        <v>52</v>
      </c>
      <c r="BE8" s="179">
        <v>53</v>
      </c>
      <c r="BF8" s="179">
        <v>54</v>
      </c>
      <c r="BG8" s="179">
        <v>55</v>
      </c>
      <c r="BH8" s="179">
        <v>56</v>
      </c>
      <c r="BI8" s="179">
        <v>57</v>
      </c>
      <c r="BJ8" s="179">
        <v>58</v>
      </c>
      <c r="BK8" s="179">
        <v>59</v>
      </c>
      <c r="BL8" s="179">
        <v>60</v>
      </c>
      <c r="BM8" s="179">
        <v>61</v>
      </c>
      <c r="BN8" s="179">
        <v>62</v>
      </c>
      <c r="BO8" s="179">
        <v>63</v>
      </c>
      <c r="BP8" s="179">
        <v>64</v>
      </c>
      <c r="BQ8" s="179">
        <v>65</v>
      </c>
      <c r="BR8" s="179">
        <v>66</v>
      </c>
      <c r="BS8" s="179">
        <v>67</v>
      </c>
      <c r="BT8" s="179">
        <v>68</v>
      </c>
      <c r="BU8" s="179">
        <v>69</v>
      </c>
      <c r="BV8" s="179">
        <v>70</v>
      </c>
      <c r="BW8" s="180">
        <v>71</v>
      </c>
      <c r="BX8" s="385" t="s">
        <v>105</v>
      </c>
      <c r="BY8" s="373" t="s">
        <v>268</v>
      </c>
      <c r="BZ8" s="368" t="s">
        <v>84</v>
      </c>
      <c r="CA8" s="368" t="s">
        <v>269</v>
      </c>
      <c r="CB8" s="368" t="s">
        <v>106</v>
      </c>
      <c r="CC8" s="368" t="s">
        <v>270</v>
      </c>
      <c r="CD8" s="365" t="s">
        <v>108</v>
      </c>
      <c r="CE8" s="362" t="s">
        <v>271</v>
      </c>
    </row>
    <row r="9" spans="1:83" x14ac:dyDescent="0.55000000000000004">
      <c r="B9" s="377"/>
      <c r="C9" s="380"/>
      <c r="D9" s="383"/>
      <c r="E9" s="181" t="s">
        <v>0</v>
      </c>
      <c r="F9" s="182" t="s">
        <v>1</v>
      </c>
      <c r="G9" s="182" t="s">
        <v>2</v>
      </c>
      <c r="H9" s="182" t="s">
        <v>3</v>
      </c>
      <c r="I9" s="182" t="s">
        <v>4</v>
      </c>
      <c r="J9" s="182" t="s">
        <v>5</v>
      </c>
      <c r="K9" s="182" t="s">
        <v>6</v>
      </c>
      <c r="L9" s="182" t="s">
        <v>7</v>
      </c>
      <c r="M9" s="182" t="s">
        <v>8</v>
      </c>
      <c r="N9" s="182" t="s">
        <v>9</v>
      </c>
      <c r="O9" s="182" t="s">
        <v>10</v>
      </c>
      <c r="P9" s="182" t="s">
        <v>11</v>
      </c>
      <c r="Q9" s="182" t="s">
        <v>12</v>
      </c>
      <c r="R9" s="182" t="s">
        <v>13</v>
      </c>
      <c r="S9" s="182" t="s">
        <v>14</v>
      </c>
      <c r="T9" s="182" t="s">
        <v>15</v>
      </c>
      <c r="U9" s="182" t="s">
        <v>16</v>
      </c>
      <c r="V9" s="182" t="s">
        <v>17</v>
      </c>
      <c r="W9" s="182" t="s">
        <v>18</v>
      </c>
      <c r="X9" s="182" t="s">
        <v>19</v>
      </c>
      <c r="Y9" s="182" t="s">
        <v>20</v>
      </c>
      <c r="Z9" s="182" t="s">
        <v>21</v>
      </c>
      <c r="AA9" s="182" t="s">
        <v>22</v>
      </c>
      <c r="AB9" s="182" t="s">
        <v>23</v>
      </c>
      <c r="AC9" s="182" t="s">
        <v>24</v>
      </c>
      <c r="AD9" s="182" t="s">
        <v>25</v>
      </c>
      <c r="AE9" s="182" t="s">
        <v>26</v>
      </c>
      <c r="AF9" s="182" t="s">
        <v>27</v>
      </c>
      <c r="AG9" s="182" t="s">
        <v>28</v>
      </c>
      <c r="AH9" s="182" t="s">
        <v>29</v>
      </c>
      <c r="AI9" s="182" t="s">
        <v>30</v>
      </c>
      <c r="AJ9" s="182" t="s">
        <v>31</v>
      </c>
      <c r="AK9" s="182" t="s">
        <v>32</v>
      </c>
      <c r="AL9" s="182" t="s">
        <v>33</v>
      </c>
      <c r="AM9" s="182" t="s">
        <v>34</v>
      </c>
      <c r="AN9" s="182" t="s">
        <v>35</v>
      </c>
      <c r="AO9" s="182" t="s">
        <v>36</v>
      </c>
      <c r="AP9" s="182" t="s">
        <v>37</v>
      </c>
      <c r="AQ9" s="182" t="s">
        <v>38</v>
      </c>
      <c r="AR9" s="182" t="s">
        <v>39</v>
      </c>
      <c r="AS9" s="182" t="s">
        <v>40</v>
      </c>
      <c r="AT9" s="182" t="s">
        <v>41</v>
      </c>
      <c r="AU9" s="182" t="s">
        <v>42</v>
      </c>
      <c r="AV9" s="182" t="s">
        <v>43</v>
      </c>
      <c r="AW9" s="182" t="s">
        <v>44</v>
      </c>
      <c r="AX9" s="182" t="s">
        <v>45</v>
      </c>
      <c r="AY9" s="182" t="s">
        <v>46</v>
      </c>
      <c r="AZ9" s="182" t="s">
        <v>47</v>
      </c>
      <c r="BA9" s="182" t="s">
        <v>48</v>
      </c>
      <c r="BB9" s="182" t="s">
        <v>49</v>
      </c>
      <c r="BC9" s="182" t="s">
        <v>50</v>
      </c>
      <c r="BD9" s="182" t="s">
        <v>51</v>
      </c>
      <c r="BE9" s="182" t="s">
        <v>52</v>
      </c>
      <c r="BF9" s="182" t="s">
        <v>53</v>
      </c>
      <c r="BG9" s="182" t="s">
        <v>54</v>
      </c>
      <c r="BH9" s="182" t="s">
        <v>55</v>
      </c>
      <c r="BI9" s="182" t="s">
        <v>56</v>
      </c>
      <c r="BJ9" s="182" t="s">
        <v>57</v>
      </c>
      <c r="BK9" s="182" t="s">
        <v>58</v>
      </c>
      <c r="BL9" s="182" t="s">
        <v>59</v>
      </c>
      <c r="BM9" s="182" t="s">
        <v>60</v>
      </c>
      <c r="BN9" s="182" t="s">
        <v>61</v>
      </c>
      <c r="BO9" s="182" t="s">
        <v>62</v>
      </c>
      <c r="BP9" s="182" t="s">
        <v>63</v>
      </c>
      <c r="BQ9" s="182" t="s">
        <v>64</v>
      </c>
      <c r="BR9" s="182" t="s">
        <v>65</v>
      </c>
      <c r="BS9" s="182" t="s">
        <v>66</v>
      </c>
      <c r="BT9" s="182" t="s">
        <v>67</v>
      </c>
      <c r="BU9" s="182" t="s">
        <v>68</v>
      </c>
      <c r="BV9" s="182" t="s">
        <v>69</v>
      </c>
      <c r="BW9" s="183" t="s">
        <v>70</v>
      </c>
      <c r="BX9" s="386"/>
      <c r="BY9" s="374"/>
      <c r="BZ9" s="369"/>
      <c r="CA9" s="369"/>
      <c r="CB9" s="369"/>
      <c r="CC9" s="369"/>
      <c r="CD9" s="366"/>
      <c r="CE9" s="363"/>
    </row>
    <row r="10" spans="1:83" ht="101.1" thickBot="1" x14ac:dyDescent="0.6">
      <c r="B10" s="378"/>
      <c r="C10" s="381"/>
      <c r="D10" s="384"/>
      <c r="E10" s="184" t="s">
        <v>110</v>
      </c>
      <c r="F10" s="185" t="s">
        <v>111</v>
      </c>
      <c r="G10" s="185" t="s">
        <v>112</v>
      </c>
      <c r="H10" s="185" t="s">
        <v>113</v>
      </c>
      <c r="I10" s="185" t="s">
        <v>114</v>
      </c>
      <c r="J10" s="185" t="s">
        <v>115</v>
      </c>
      <c r="K10" s="185" t="s">
        <v>116</v>
      </c>
      <c r="L10" s="185" t="s">
        <v>117</v>
      </c>
      <c r="M10" s="185" t="s">
        <v>118</v>
      </c>
      <c r="N10" s="185" t="s">
        <v>119</v>
      </c>
      <c r="O10" s="185" t="s">
        <v>120</v>
      </c>
      <c r="P10" s="185" t="s">
        <v>121</v>
      </c>
      <c r="Q10" s="185" t="s">
        <v>122</v>
      </c>
      <c r="R10" s="185" t="s">
        <v>123</v>
      </c>
      <c r="S10" s="185" t="s">
        <v>124</v>
      </c>
      <c r="T10" s="185" t="s">
        <v>125</v>
      </c>
      <c r="U10" s="185" t="s">
        <v>126</v>
      </c>
      <c r="V10" s="185" t="s">
        <v>127</v>
      </c>
      <c r="W10" s="185" t="s">
        <v>128</v>
      </c>
      <c r="X10" s="185" t="s">
        <v>129</v>
      </c>
      <c r="Y10" s="185" t="s">
        <v>130</v>
      </c>
      <c r="Z10" s="185" t="s">
        <v>131</v>
      </c>
      <c r="AA10" s="185" t="s">
        <v>132</v>
      </c>
      <c r="AB10" s="185" t="s">
        <v>133</v>
      </c>
      <c r="AC10" s="185" t="s">
        <v>134</v>
      </c>
      <c r="AD10" s="185" t="s">
        <v>135</v>
      </c>
      <c r="AE10" s="185" t="s">
        <v>136</v>
      </c>
      <c r="AF10" s="185" t="s">
        <v>137</v>
      </c>
      <c r="AG10" s="185" t="s">
        <v>138</v>
      </c>
      <c r="AH10" s="185" t="s">
        <v>285</v>
      </c>
      <c r="AI10" s="185" t="s">
        <v>139</v>
      </c>
      <c r="AJ10" s="185" t="s">
        <v>140</v>
      </c>
      <c r="AK10" s="185" t="s">
        <v>141</v>
      </c>
      <c r="AL10" s="185" t="s">
        <v>286</v>
      </c>
      <c r="AM10" s="185" t="s">
        <v>142</v>
      </c>
      <c r="AN10" s="185" t="s">
        <v>143</v>
      </c>
      <c r="AO10" s="185" t="s">
        <v>144</v>
      </c>
      <c r="AP10" s="185" t="s">
        <v>145</v>
      </c>
      <c r="AQ10" s="185" t="s">
        <v>146</v>
      </c>
      <c r="AR10" s="185" t="s">
        <v>147</v>
      </c>
      <c r="AS10" s="185" t="s">
        <v>148</v>
      </c>
      <c r="AT10" s="185" t="s">
        <v>149</v>
      </c>
      <c r="AU10" s="185" t="s">
        <v>287</v>
      </c>
      <c r="AV10" s="185" t="s">
        <v>150</v>
      </c>
      <c r="AW10" s="185" t="s">
        <v>288</v>
      </c>
      <c r="AX10" s="185" t="s">
        <v>151</v>
      </c>
      <c r="AY10" s="185" t="s">
        <v>152</v>
      </c>
      <c r="AZ10" s="185" t="s">
        <v>153</v>
      </c>
      <c r="BA10" s="185" t="s">
        <v>154</v>
      </c>
      <c r="BB10" s="185" t="s">
        <v>155</v>
      </c>
      <c r="BC10" s="185" t="s">
        <v>156</v>
      </c>
      <c r="BD10" s="185" t="s">
        <v>157</v>
      </c>
      <c r="BE10" s="185" t="s">
        <v>158</v>
      </c>
      <c r="BF10" s="185" t="s">
        <v>159</v>
      </c>
      <c r="BG10" s="185" t="s">
        <v>72</v>
      </c>
      <c r="BH10" s="185" t="s">
        <v>160</v>
      </c>
      <c r="BI10" s="185" t="s">
        <v>161</v>
      </c>
      <c r="BJ10" s="185" t="s">
        <v>162</v>
      </c>
      <c r="BK10" s="185" t="s">
        <v>163</v>
      </c>
      <c r="BL10" s="185" t="s">
        <v>164</v>
      </c>
      <c r="BM10" s="185" t="s">
        <v>165</v>
      </c>
      <c r="BN10" s="185" t="s">
        <v>166</v>
      </c>
      <c r="BO10" s="185" t="s">
        <v>289</v>
      </c>
      <c r="BP10" s="185" t="s">
        <v>167</v>
      </c>
      <c r="BQ10" s="185" t="s">
        <v>168</v>
      </c>
      <c r="BR10" s="185" t="s">
        <v>73</v>
      </c>
      <c r="BS10" s="185" t="s">
        <v>74</v>
      </c>
      <c r="BT10" s="185" t="s">
        <v>266</v>
      </c>
      <c r="BU10" s="185" t="s">
        <v>75</v>
      </c>
      <c r="BV10" s="185" t="s">
        <v>76</v>
      </c>
      <c r="BW10" s="186" t="s">
        <v>169</v>
      </c>
      <c r="BX10" s="387"/>
      <c r="BY10" s="375"/>
      <c r="BZ10" s="370"/>
      <c r="CA10" s="370"/>
      <c r="CB10" s="370"/>
      <c r="CC10" s="370"/>
      <c r="CD10" s="367"/>
      <c r="CE10" s="364"/>
    </row>
    <row r="11" spans="1:83" x14ac:dyDescent="0.55000000000000004">
      <c r="A11" s="131"/>
      <c r="B11" s="187">
        <v>1</v>
      </c>
      <c r="C11" s="188" t="s">
        <v>0</v>
      </c>
      <c r="D11" s="151" t="s">
        <v>110</v>
      </c>
      <c r="E11" s="189">
        <v>2754.9095760450637</v>
      </c>
      <c r="F11" s="37">
        <v>0</v>
      </c>
      <c r="G11" s="37">
        <v>0</v>
      </c>
      <c r="H11" s="37">
        <v>0</v>
      </c>
      <c r="I11" s="37">
        <v>0</v>
      </c>
      <c r="J11" s="37">
        <v>0</v>
      </c>
      <c r="K11" s="37">
        <v>0</v>
      </c>
      <c r="L11" s="37">
        <v>0</v>
      </c>
      <c r="M11" s="37">
        <v>0</v>
      </c>
      <c r="N11" s="37">
        <v>0</v>
      </c>
      <c r="O11" s="37">
        <v>0</v>
      </c>
      <c r="P11" s="37">
        <v>0</v>
      </c>
      <c r="Q11" s="37">
        <v>0</v>
      </c>
      <c r="R11" s="37">
        <v>0</v>
      </c>
      <c r="S11" s="37">
        <v>0</v>
      </c>
      <c r="T11" s="37">
        <v>0</v>
      </c>
      <c r="U11" s="37">
        <v>0</v>
      </c>
      <c r="V11" s="37">
        <v>0</v>
      </c>
      <c r="W11" s="37">
        <v>0</v>
      </c>
      <c r="X11" s="37">
        <v>0</v>
      </c>
      <c r="Y11" s="37">
        <v>0</v>
      </c>
      <c r="Z11" s="37">
        <v>0</v>
      </c>
      <c r="AA11" s="37">
        <v>0</v>
      </c>
      <c r="AB11" s="37">
        <v>0</v>
      </c>
      <c r="AC11" s="37">
        <v>0</v>
      </c>
      <c r="AD11" s="37">
        <v>210.09042395493626</v>
      </c>
      <c r="AE11" s="37">
        <v>0</v>
      </c>
      <c r="AF11" s="37">
        <v>0</v>
      </c>
      <c r="AG11" s="37">
        <v>0</v>
      </c>
      <c r="AH11" s="37">
        <v>0</v>
      </c>
      <c r="AI11" s="37">
        <v>0</v>
      </c>
      <c r="AJ11" s="37">
        <v>0</v>
      </c>
      <c r="AK11" s="37">
        <v>0</v>
      </c>
      <c r="AL11" s="37">
        <v>0</v>
      </c>
      <c r="AM11" s="37">
        <v>0</v>
      </c>
      <c r="AN11" s="37">
        <v>0</v>
      </c>
      <c r="AO11" s="37">
        <v>0</v>
      </c>
      <c r="AP11" s="37">
        <v>0</v>
      </c>
      <c r="AQ11" s="37">
        <v>0</v>
      </c>
      <c r="AR11" s="37">
        <v>0</v>
      </c>
      <c r="AS11" s="37">
        <v>0</v>
      </c>
      <c r="AT11" s="37">
        <v>0</v>
      </c>
      <c r="AU11" s="37">
        <v>0</v>
      </c>
      <c r="AV11" s="37">
        <v>0</v>
      </c>
      <c r="AW11" s="37">
        <v>0</v>
      </c>
      <c r="AX11" s="37">
        <v>0</v>
      </c>
      <c r="AY11" s="37">
        <v>0</v>
      </c>
      <c r="AZ11" s="37">
        <v>0</v>
      </c>
      <c r="BA11" s="37">
        <v>0</v>
      </c>
      <c r="BB11" s="37">
        <v>0</v>
      </c>
      <c r="BC11" s="37">
        <v>0</v>
      </c>
      <c r="BD11" s="37">
        <v>0</v>
      </c>
      <c r="BE11" s="37">
        <v>0</v>
      </c>
      <c r="BF11" s="37">
        <v>0</v>
      </c>
      <c r="BG11" s="37">
        <v>0</v>
      </c>
      <c r="BH11" s="37">
        <v>0</v>
      </c>
      <c r="BI11" s="37">
        <v>0</v>
      </c>
      <c r="BJ11" s="37">
        <v>0</v>
      </c>
      <c r="BK11" s="37">
        <v>0</v>
      </c>
      <c r="BL11" s="37">
        <v>0</v>
      </c>
      <c r="BM11" s="37">
        <v>0</v>
      </c>
      <c r="BN11" s="37">
        <v>0</v>
      </c>
      <c r="BO11" s="37">
        <v>0</v>
      </c>
      <c r="BP11" s="37">
        <v>0</v>
      </c>
      <c r="BQ11" s="37">
        <v>0</v>
      </c>
      <c r="BR11" s="37">
        <v>0</v>
      </c>
      <c r="BS11" s="37">
        <v>0</v>
      </c>
      <c r="BT11" s="37">
        <v>0</v>
      </c>
      <c r="BU11" s="37">
        <v>0</v>
      </c>
      <c r="BV11" s="37">
        <v>0</v>
      </c>
      <c r="BW11" s="190">
        <v>0</v>
      </c>
      <c r="BX11" s="191">
        <v>2965</v>
      </c>
      <c r="BY11" s="311">
        <v>0</v>
      </c>
      <c r="BZ11" s="311">
        <v>0</v>
      </c>
      <c r="CA11" s="311">
        <v>0</v>
      </c>
      <c r="CB11" s="311">
        <v>0</v>
      </c>
      <c r="CC11" s="311">
        <v>0</v>
      </c>
      <c r="CD11" s="312">
        <v>0</v>
      </c>
      <c r="CE11" s="313">
        <v>2965</v>
      </c>
    </row>
    <row r="12" spans="1:83" x14ac:dyDescent="0.55000000000000004">
      <c r="A12" s="131"/>
      <c r="B12" s="192">
        <v>2</v>
      </c>
      <c r="C12" s="193" t="s">
        <v>1</v>
      </c>
      <c r="D12" s="194" t="s">
        <v>111</v>
      </c>
      <c r="E12" s="38">
        <v>0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2288.2869652947388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36">
        <v>7219.1025734079958</v>
      </c>
      <c r="U12" s="36">
        <v>5650.7261140486808</v>
      </c>
      <c r="V12" s="36">
        <v>0</v>
      </c>
      <c r="W12" s="36">
        <v>0</v>
      </c>
      <c r="X12" s="36">
        <v>0</v>
      </c>
      <c r="Y12" s="36">
        <v>0</v>
      </c>
      <c r="Z12" s="36">
        <v>193172.17670904266</v>
      </c>
      <c r="AA12" s="36">
        <v>31.424664941625625</v>
      </c>
      <c r="AB12" s="36">
        <v>0</v>
      </c>
      <c r="AC12" s="36">
        <v>0</v>
      </c>
      <c r="AD12" s="36">
        <v>0</v>
      </c>
      <c r="AE12" s="36">
        <v>8878.8962398702224</v>
      </c>
      <c r="AF12" s="36">
        <v>0</v>
      </c>
      <c r="AG12" s="36">
        <v>34812.815179877267</v>
      </c>
      <c r="AH12" s="36">
        <v>10341.571553516796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V12" s="36">
        <v>0</v>
      </c>
      <c r="AW12" s="36">
        <v>0</v>
      </c>
      <c r="AX12" s="36">
        <v>0</v>
      </c>
      <c r="AY12" s="36">
        <v>0</v>
      </c>
      <c r="AZ12" s="36">
        <v>0</v>
      </c>
      <c r="BA12" s="36">
        <v>0</v>
      </c>
      <c r="BB12" s="36">
        <v>0</v>
      </c>
      <c r="BC12" s="36">
        <v>0</v>
      </c>
      <c r="BD12" s="36">
        <v>0</v>
      </c>
      <c r="BE12" s="36">
        <v>0</v>
      </c>
      <c r="BF12" s="36">
        <v>0</v>
      </c>
      <c r="BG12" s="36">
        <v>0</v>
      </c>
      <c r="BH12" s="36">
        <v>0</v>
      </c>
      <c r="BI12" s="36">
        <v>0</v>
      </c>
      <c r="BJ12" s="36">
        <v>0</v>
      </c>
      <c r="BK12" s="36">
        <v>0</v>
      </c>
      <c r="BL12" s="36">
        <v>0</v>
      </c>
      <c r="BM12" s="36">
        <v>0</v>
      </c>
      <c r="BN12" s="36">
        <v>0</v>
      </c>
      <c r="BO12" s="36">
        <v>0</v>
      </c>
      <c r="BP12" s="36">
        <v>0</v>
      </c>
      <c r="BQ12" s="36">
        <v>0</v>
      </c>
      <c r="BR12" s="36">
        <v>0</v>
      </c>
      <c r="BS12" s="36">
        <v>0</v>
      </c>
      <c r="BT12" s="36">
        <v>0</v>
      </c>
      <c r="BU12" s="36">
        <v>0</v>
      </c>
      <c r="BV12" s="36">
        <v>0</v>
      </c>
      <c r="BW12" s="195">
        <v>0</v>
      </c>
      <c r="BX12" s="191">
        <v>262395</v>
      </c>
      <c r="BY12" s="36">
        <v>0</v>
      </c>
      <c r="BZ12" s="36">
        <v>0</v>
      </c>
      <c r="CA12" s="36">
        <v>0</v>
      </c>
      <c r="CB12" s="36">
        <v>0</v>
      </c>
      <c r="CC12" s="36">
        <v>113574</v>
      </c>
      <c r="CD12" s="44">
        <v>0</v>
      </c>
      <c r="CE12" s="51">
        <v>375969</v>
      </c>
    </row>
    <row r="13" spans="1:83" x14ac:dyDescent="0.55000000000000004">
      <c r="B13" s="192">
        <v>3</v>
      </c>
      <c r="C13" s="193" t="s">
        <v>2</v>
      </c>
      <c r="D13" s="194" t="s">
        <v>112</v>
      </c>
      <c r="E13" s="38">
        <v>0</v>
      </c>
      <c r="F13" s="36">
        <v>0</v>
      </c>
      <c r="G13" s="36">
        <v>5726.6662258224496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36">
        <v>0</v>
      </c>
      <c r="U13" s="36">
        <v>0</v>
      </c>
      <c r="V13" s="36">
        <v>0</v>
      </c>
      <c r="W13" s="36">
        <v>0</v>
      </c>
      <c r="X13" s="36">
        <v>0</v>
      </c>
      <c r="Y13" s="36">
        <v>0</v>
      </c>
      <c r="Z13" s="36">
        <v>0</v>
      </c>
      <c r="AA13" s="36">
        <v>0</v>
      </c>
      <c r="AB13" s="36">
        <v>0</v>
      </c>
      <c r="AC13" s="36">
        <v>0</v>
      </c>
      <c r="AD13" s="36">
        <v>0</v>
      </c>
      <c r="AE13" s="36">
        <v>0</v>
      </c>
      <c r="AF13" s="36">
        <v>0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V13" s="36">
        <v>0</v>
      </c>
      <c r="AW13" s="36">
        <v>0</v>
      </c>
      <c r="AX13" s="36">
        <v>0</v>
      </c>
      <c r="AY13" s="36">
        <v>0</v>
      </c>
      <c r="AZ13" s="36">
        <v>0</v>
      </c>
      <c r="BA13" s="36">
        <v>0</v>
      </c>
      <c r="BB13" s="36">
        <v>0</v>
      </c>
      <c r="BC13" s="36">
        <v>0</v>
      </c>
      <c r="BD13" s="36">
        <v>0</v>
      </c>
      <c r="BE13" s="36">
        <v>0</v>
      </c>
      <c r="BF13" s="36">
        <v>0</v>
      </c>
      <c r="BG13" s="36">
        <v>0</v>
      </c>
      <c r="BH13" s="36">
        <v>95.793684906596127</v>
      </c>
      <c r="BI13" s="36">
        <v>0</v>
      </c>
      <c r="BJ13" s="36">
        <v>0</v>
      </c>
      <c r="BK13" s="36">
        <v>0</v>
      </c>
      <c r="BL13" s="36">
        <v>0</v>
      </c>
      <c r="BM13" s="36">
        <v>0</v>
      </c>
      <c r="BN13" s="36">
        <v>0</v>
      </c>
      <c r="BO13" s="36">
        <v>0</v>
      </c>
      <c r="BP13" s="36">
        <v>0</v>
      </c>
      <c r="BQ13" s="36">
        <v>0</v>
      </c>
      <c r="BR13" s="36">
        <v>0</v>
      </c>
      <c r="BS13" s="36">
        <v>0</v>
      </c>
      <c r="BT13" s="36">
        <v>0</v>
      </c>
      <c r="BU13" s="36">
        <v>0</v>
      </c>
      <c r="BV13" s="36">
        <v>0</v>
      </c>
      <c r="BW13" s="195">
        <v>0</v>
      </c>
      <c r="BX13" s="191">
        <v>5822.459910729046</v>
      </c>
      <c r="BY13" s="36">
        <v>0</v>
      </c>
      <c r="BZ13" s="36">
        <v>0</v>
      </c>
      <c r="CA13" s="36">
        <v>0</v>
      </c>
      <c r="CB13" s="36">
        <v>213.54008927095387</v>
      </c>
      <c r="CC13" s="36">
        <v>0</v>
      </c>
      <c r="CD13" s="44">
        <v>0</v>
      </c>
      <c r="CE13" s="51">
        <v>6036</v>
      </c>
    </row>
    <row r="14" spans="1:83" x14ac:dyDescent="0.55000000000000004">
      <c r="B14" s="192">
        <v>4</v>
      </c>
      <c r="C14" s="193" t="s">
        <v>3</v>
      </c>
      <c r="D14" s="194" t="s">
        <v>113</v>
      </c>
      <c r="E14" s="38">
        <v>0</v>
      </c>
      <c r="F14" s="36">
        <v>0</v>
      </c>
      <c r="G14" s="36">
        <v>0</v>
      </c>
      <c r="H14" s="36">
        <v>231.93000835920077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36">
        <v>460.98485132551889</v>
      </c>
      <c r="U14" s="36">
        <v>577.90824396941343</v>
      </c>
      <c r="V14" s="36">
        <v>0</v>
      </c>
      <c r="W14" s="36">
        <v>0</v>
      </c>
      <c r="X14" s="36">
        <v>0</v>
      </c>
      <c r="Y14" s="36">
        <v>483.02778600428582</v>
      </c>
      <c r="Z14" s="36">
        <v>0</v>
      </c>
      <c r="AA14" s="36">
        <v>1192.2352495820071</v>
      </c>
      <c r="AB14" s="36">
        <v>0</v>
      </c>
      <c r="AC14" s="36">
        <v>0</v>
      </c>
      <c r="AD14" s="36">
        <v>0</v>
      </c>
      <c r="AE14" s="36">
        <v>426.48286661092698</v>
      </c>
      <c r="AF14" s="36">
        <v>0</v>
      </c>
      <c r="AG14" s="36">
        <v>4667.3518211128421</v>
      </c>
      <c r="AH14" s="36">
        <v>0</v>
      </c>
      <c r="AI14" s="36">
        <v>2093.1204060185723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V14" s="36">
        <v>0</v>
      </c>
      <c r="AW14" s="36">
        <v>0</v>
      </c>
      <c r="AX14" s="36">
        <v>0</v>
      </c>
      <c r="AY14" s="36">
        <v>0</v>
      </c>
      <c r="AZ14" s="36">
        <v>0</v>
      </c>
      <c r="BA14" s="36">
        <v>0</v>
      </c>
      <c r="BB14" s="36">
        <v>0</v>
      </c>
      <c r="BC14" s="36">
        <v>0</v>
      </c>
      <c r="BD14" s="36">
        <v>0</v>
      </c>
      <c r="BE14" s="36">
        <v>0</v>
      </c>
      <c r="BF14" s="36">
        <v>0</v>
      </c>
      <c r="BG14" s="36">
        <v>0</v>
      </c>
      <c r="BH14" s="36">
        <v>8796.0893252923343</v>
      </c>
      <c r="BI14" s="36">
        <v>7730.3613529971626</v>
      </c>
      <c r="BJ14" s="36">
        <v>0</v>
      </c>
      <c r="BK14" s="36">
        <v>0</v>
      </c>
      <c r="BL14" s="36">
        <v>0</v>
      </c>
      <c r="BM14" s="36">
        <v>0</v>
      </c>
      <c r="BN14" s="36">
        <v>0</v>
      </c>
      <c r="BO14" s="36">
        <v>5.7503307857653079</v>
      </c>
      <c r="BP14" s="36">
        <v>1468.2511272987419</v>
      </c>
      <c r="BQ14" s="36">
        <v>0</v>
      </c>
      <c r="BR14" s="36">
        <v>0</v>
      </c>
      <c r="BS14" s="36">
        <v>0</v>
      </c>
      <c r="BT14" s="36">
        <v>0</v>
      </c>
      <c r="BU14" s="36">
        <v>327.76885478862255</v>
      </c>
      <c r="BV14" s="36">
        <v>0</v>
      </c>
      <c r="BW14" s="195">
        <v>0</v>
      </c>
      <c r="BX14" s="191">
        <v>28461.26222414539</v>
      </c>
      <c r="BY14" s="36">
        <v>133299.9984057938</v>
      </c>
      <c r="BZ14" s="36">
        <v>0</v>
      </c>
      <c r="CA14" s="36">
        <v>0</v>
      </c>
      <c r="CB14" s="36">
        <v>5239.7393700608072</v>
      </c>
      <c r="CC14" s="36">
        <v>0</v>
      </c>
      <c r="CD14" s="44">
        <v>0</v>
      </c>
      <c r="CE14" s="51">
        <v>167001</v>
      </c>
    </row>
    <row r="15" spans="1:83" x14ac:dyDescent="0.55000000000000004">
      <c r="A15" s="131"/>
      <c r="B15" s="192">
        <v>5</v>
      </c>
      <c r="C15" s="193" t="s">
        <v>4</v>
      </c>
      <c r="D15" s="194" t="s">
        <v>114</v>
      </c>
      <c r="E15" s="38">
        <v>0</v>
      </c>
      <c r="F15" s="36">
        <v>0</v>
      </c>
      <c r="G15" s="36">
        <v>0</v>
      </c>
      <c r="H15" s="36">
        <v>0</v>
      </c>
      <c r="I15" s="36">
        <v>1248.188415843792</v>
      </c>
      <c r="J15" s="36">
        <v>0</v>
      </c>
      <c r="K15" s="36">
        <v>3319.8231659991334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36">
        <v>0</v>
      </c>
      <c r="U15" s="36">
        <v>0</v>
      </c>
      <c r="V15" s="36">
        <v>0</v>
      </c>
      <c r="W15" s="36">
        <v>0</v>
      </c>
      <c r="X15" s="36">
        <v>1628.9916613554572</v>
      </c>
      <c r="Y15" s="36">
        <v>0</v>
      </c>
      <c r="Z15" s="36">
        <v>0</v>
      </c>
      <c r="AA15" s="36">
        <v>1741.2797978524866</v>
      </c>
      <c r="AB15" s="36">
        <v>0</v>
      </c>
      <c r="AC15" s="36">
        <v>1443.4721314907997</v>
      </c>
      <c r="AD15" s="36">
        <v>0</v>
      </c>
      <c r="AE15" s="36">
        <v>0</v>
      </c>
      <c r="AF15" s="36">
        <v>0</v>
      </c>
      <c r="AG15" s="36">
        <v>25154.169939631669</v>
      </c>
      <c r="AH15" s="36">
        <v>1044.7678787114919</v>
      </c>
      <c r="AI15" s="36">
        <v>0</v>
      </c>
      <c r="AJ15" s="36">
        <v>2484.1715994596452</v>
      </c>
      <c r="AK15" s="36">
        <v>28569.193917008717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174.12797978524864</v>
      </c>
      <c r="AS15" s="36">
        <v>0</v>
      </c>
      <c r="AT15" s="36">
        <v>0</v>
      </c>
      <c r="AU15" s="36">
        <v>0</v>
      </c>
      <c r="AV15" s="36">
        <v>0</v>
      </c>
      <c r="AW15" s="36">
        <v>0</v>
      </c>
      <c r="AX15" s="36">
        <v>0</v>
      </c>
      <c r="AY15" s="36">
        <v>0</v>
      </c>
      <c r="AZ15" s="36">
        <v>0</v>
      </c>
      <c r="BA15" s="36">
        <v>0</v>
      </c>
      <c r="BB15" s="36">
        <v>0</v>
      </c>
      <c r="BC15" s="36">
        <v>0</v>
      </c>
      <c r="BD15" s="36">
        <v>0</v>
      </c>
      <c r="BE15" s="36">
        <v>0</v>
      </c>
      <c r="BF15" s="36">
        <v>0</v>
      </c>
      <c r="BG15" s="36">
        <v>0</v>
      </c>
      <c r="BH15" s="36">
        <v>0</v>
      </c>
      <c r="BI15" s="36">
        <v>0</v>
      </c>
      <c r="BJ15" s="36">
        <v>0</v>
      </c>
      <c r="BK15" s="36">
        <v>0</v>
      </c>
      <c r="BL15" s="36">
        <v>0</v>
      </c>
      <c r="BM15" s="36">
        <v>0</v>
      </c>
      <c r="BN15" s="36">
        <v>0</v>
      </c>
      <c r="BO15" s="36">
        <v>0</v>
      </c>
      <c r="BP15" s="36">
        <v>0</v>
      </c>
      <c r="BQ15" s="36">
        <v>0</v>
      </c>
      <c r="BR15" s="36">
        <v>0</v>
      </c>
      <c r="BS15" s="36">
        <v>0</v>
      </c>
      <c r="BT15" s="36">
        <v>0</v>
      </c>
      <c r="BU15" s="36">
        <v>0</v>
      </c>
      <c r="BV15" s="36">
        <v>0</v>
      </c>
      <c r="BW15" s="195">
        <v>0</v>
      </c>
      <c r="BX15" s="191">
        <v>66808.186487138446</v>
      </c>
      <c r="BY15" s="36">
        <v>0</v>
      </c>
      <c r="BZ15" s="36">
        <v>0</v>
      </c>
      <c r="CA15" s="36">
        <v>0</v>
      </c>
      <c r="CB15" s="36">
        <v>8827.8135128615595</v>
      </c>
      <c r="CC15" s="36">
        <v>-1856</v>
      </c>
      <c r="CD15" s="44">
        <v>0</v>
      </c>
      <c r="CE15" s="51">
        <v>73780</v>
      </c>
    </row>
    <row r="16" spans="1:83" x14ac:dyDescent="0.55000000000000004">
      <c r="A16" s="131"/>
      <c r="B16" s="192">
        <v>6</v>
      </c>
      <c r="C16" s="193" t="s">
        <v>5</v>
      </c>
      <c r="D16" s="194" t="s">
        <v>115</v>
      </c>
      <c r="E16" s="38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36">
        <v>0</v>
      </c>
      <c r="U16" s="36">
        <v>0</v>
      </c>
      <c r="V16" s="36">
        <v>0</v>
      </c>
      <c r="W16" s="36">
        <v>0</v>
      </c>
      <c r="X16" s="36">
        <v>0</v>
      </c>
      <c r="Y16" s="36">
        <v>0</v>
      </c>
      <c r="Z16" s="36">
        <v>0</v>
      </c>
      <c r="AA16" s="36">
        <v>0</v>
      </c>
      <c r="AB16" s="36">
        <v>0</v>
      </c>
      <c r="AC16" s="36">
        <v>0</v>
      </c>
      <c r="AD16" s="36">
        <v>0</v>
      </c>
      <c r="AE16" s="36">
        <v>0</v>
      </c>
      <c r="AF16" s="36">
        <v>0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0</v>
      </c>
      <c r="AV16" s="36">
        <v>0</v>
      </c>
      <c r="AW16" s="36">
        <v>0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36">
        <v>0</v>
      </c>
      <c r="BD16" s="36">
        <v>0</v>
      </c>
      <c r="BE16" s="36">
        <v>0</v>
      </c>
      <c r="BF16" s="36">
        <v>0</v>
      </c>
      <c r="BG16" s="36">
        <v>0</v>
      </c>
      <c r="BH16" s="36">
        <v>0</v>
      </c>
      <c r="BI16" s="36">
        <v>0</v>
      </c>
      <c r="BJ16" s="36">
        <v>0</v>
      </c>
      <c r="BK16" s="36">
        <v>0</v>
      </c>
      <c r="BL16" s="36">
        <v>0</v>
      </c>
      <c r="BM16" s="36">
        <v>0</v>
      </c>
      <c r="BN16" s="36">
        <v>0</v>
      </c>
      <c r="BO16" s="36">
        <v>0</v>
      </c>
      <c r="BP16" s="36">
        <v>0</v>
      </c>
      <c r="BQ16" s="36">
        <v>0</v>
      </c>
      <c r="BR16" s="36">
        <v>0</v>
      </c>
      <c r="BS16" s="36">
        <v>0</v>
      </c>
      <c r="BT16" s="36">
        <v>0</v>
      </c>
      <c r="BU16" s="36">
        <v>0</v>
      </c>
      <c r="BV16" s="36">
        <v>0</v>
      </c>
      <c r="BW16" s="195">
        <v>0</v>
      </c>
      <c r="BX16" s="191">
        <v>0</v>
      </c>
      <c r="BY16" s="36">
        <v>0</v>
      </c>
      <c r="BZ16" s="36">
        <v>0</v>
      </c>
      <c r="CA16" s="36">
        <v>0</v>
      </c>
      <c r="CB16" s="36">
        <v>0</v>
      </c>
      <c r="CC16" s="36">
        <v>0</v>
      </c>
      <c r="CD16" s="44">
        <v>0</v>
      </c>
      <c r="CE16" s="51">
        <v>0</v>
      </c>
    </row>
    <row r="17" spans="1:83" x14ac:dyDescent="0.55000000000000004">
      <c r="B17" s="192">
        <v>7</v>
      </c>
      <c r="C17" s="193" t="s">
        <v>6</v>
      </c>
      <c r="D17" s="194" t="s">
        <v>116</v>
      </c>
      <c r="E17" s="38">
        <v>0</v>
      </c>
      <c r="F17" s="36">
        <v>0</v>
      </c>
      <c r="G17" s="36">
        <v>0</v>
      </c>
      <c r="H17" s="36">
        <v>0</v>
      </c>
      <c r="I17" s="36">
        <v>0</v>
      </c>
      <c r="J17" s="36">
        <v>360.85603314990243</v>
      </c>
      <c r="K17" s="36">
        <v>11305.17462758667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36">
        <v>12925.731287874016</v>
      </c>
      <c r="U17" s="36">
        <v>0</v>
      </c>
      <c r="V17" s="36">
        <v>0</v>
      </c>
      <c r="W17" s="36">
        <v>0</v>
      </c>
      <c r="X17" s="36">
        <v>0</v>
      </c>
      <c r="Y17" s="36">
        <v>10.710338883444592</v>
      </c>
      <c r="Z17" s="36">
        <v>0</v>
      </c>
      <c r="AA17" s="36">
        <v>0</v>
      </c>
      <c r="AB17" s="36">
        <v>0</v>
      </c>
      <c r="AC17" s="36">
        <v>0</v>
      </c>
      <c r="AD17" s="36">
        <v>0</v>
      </c>
      <c r="AE17" s="36">
        <v>0</v>
      </c>
      <c r="AF17" s="36">
        <v>0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V17" s="36">
        <v>0</v>
      </c>
      <c r="AW17" s="36">
        <v>0</v>
      </c>
      <c r="AX17" s="36">
        <v>0</v>
      </c>
      <c r="AY17" s="36">
        <v>0</v>
      </c>
      <c r="AZ17" s="36">
        <v>0</v>
      </c>
      <c r="BA17" s="36">
        <v>0</v>
      </c>
      <c r="BB17" s="36">
        <v>0</v>
      </c>
      <c r="BC17" s="36">
        <v>0</v>
      </c>
      <c r="BD17" s="36">
        <v>0</v>
      </c>
      <c r="BE17" s="36">
        <v>0</v>
      </c>
      <c r="BF17" s="36">
        <v>0</v>
      </c>
      <c r="BG17" s="36">
        <v>0</v>
      </c>
      <c r="BH17" s="36">
        <v>0</v>
      </c>
      <c r="BI17" s="36">
        <v>0</v>
      </c>
      <c r="BJ17" s="36">
        <v>0</v>
      </c>
      <c r="BK17" s="36">
        <v>0</v>
      </c>
      <c r="BL17" s="36">
        <v>0</v>
      </c>
      <c r="BM17" s="36">
        <v>0</v>
      </c>
      <c r="BN17" s="36">
        <v>0</v>
      </c>
      <c r="BO17" s="36">
        <v>0</v>
      </c>
      <c r="BP17" s="36">
        <v>15.653572214265173</v>
      </c>
      <c r="BQ17" s="36">
        <v>0</v>
      </c>
      <c r="BR17" s="36">
        <v>1635.3863602798087</v>
      </c>
      <c r="BS17" s="36">
        <v>0</v>
      </c>
      <c r="BT17" s="36">
        <v>0</v>
      </c>
      <c r="BU17" s="36">
        <v>0</v>
      </c>
      <c r="BV17" s="36">
        <v>0</v>
      </c>
      <c r="BW17" s="195">
        <v>0</v>
      </c>
      <c r="BX17" s="191">
        <v>26253.512219988104</v>
      </c>
      <c r="BY17" s="36">
        <v>11.987765852000793</v>
      </c>
      <c r="BZ17" s="36">
        <v>0</v>
      </c>
      <c r="CA17" s="36">
        <v>0</v>
      </c>
      <c r="CB17" s="36">
        <v>3429.5000141598935</v>
      </c>
      <c r="CC17" s="36">
        <v>0</v>
      </c>
      <c r="CD17" s="44">
        <v>0</v>
      </c>
      <c r="CE17" s="51">
        <v>29695</v>
      </c>
    </row>
    <row r="18" spans="1:83" x14ac:dyDescent="0.55000000000000004">
      <c r="B18" s="192">
        <v>8</v>
      </c>
      <c r="C18" s="193" t="s">
        <v>7</v>
      </c>
      <c r="D18" s="194" t="s">
        <v>117</v>
      </c>
      <c r="E18" s="38">
        <v>0</v>
      </c>
      <c r="F18" s="36">
        <v>0</v>
      </c>
      <c r="G18" s="36">
        <v>0</v>
      </c>
      <c r="H18" s="36">
        <v>0</v>
      </c>
      <c r="I18" s="36">
        <v>241.84836471754213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36">
        <v>0</v>
      </c>
      <c r="U18" s="36">
        <v>0</v>
      </c>
      <c r="V18" s="36">
        <v>0</v>
      </c>
      <c r="W18" s="36">
        <v>0</v>
      </c>
      <c r="X18" s="36">
        <v>0</v>
      </c>
      <c r="Y18" s="36">
        <v>0</v>
      </c>
      <c r="Z18" s="36">
        <v>0</v>
      </c>
      <c r="AA18" s="36">
        <v>0</v>
      </c>
      <c r="AB18" s="36">
        <v>0</v>
      </c>
      <c r="AC18" s="36">
        <v>0</v>
      </c>
      <c r="AD18" s="36">
        <v>0</v>
      </c>
      <c r="AE18" s="36">
        <v>0</v>
      </c>
      <c r="AF18" s="36">
        <v>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78.358870168483648</v>
      </c>
      <c r="AO18" s="36">
        <v>0</v>
      </c>
      <c r="AP18" s="36">
        <v>0</v>
      </c>
      <c r="AQ18" s="36">
        <v>0</v>
      </c>
      <c r="AR18" s="36">
        <v>0</v>
      </c>
      <c r="AS18" s="36">
        <v>6686.6235877106046</v>
      </c>
      <c r="AT18" s="36">
        <v>0</v>
      </c>
      <c r="AU18" s="36">
        <v>0</v>
      </c>
      <c r="AV18" s="36">
        <v>0</v>
      </c>
      <c r="AW18" s="36">
        <v>0</v>
      </c>
      <c r="AX18" s="36">
        <v>0</v>
      </c>
      <c r="AY18" s="36">
        <v>0</v>
      </c>
      <c r="AZ18" s="36">
        <v>0</v>
      </c>
      <c r="BA18" s="36">
        <v>116.08721506442022</v>
      </c>
      <c r="BB18" s="36">
        <v>0</v>
      </c>
      <c r="BC18" s="36">
        <v>0</v>
      </c>
      <c r="BD18" s="36">
        <v>0</v>
      </c>
      <c r="BE18" s="36">
        <v>2638.0819623389493</v>
      </c>
      <c r="BF18" s="36">
        <v>0</v>
      </c>
      <c r="BG18" s="36">
        <v>0</v>
      </c>
      <c r="BH18" s="36">
        <v>0</v>
      </c>
      <c r="BI18" s="36">
        <v>0</v>
      </c>
      <c r="BJ18" s="36">
        <v>0</v>
      </c>
      <c r="BK18" s="36">
        <v>0</v>
      </c>
      <c r="BL18" s="36">
        <v>0</v>
      </c>
      <c r="BM18" s="36">
        <v>0</v>
      </c>
      <c r="BN18" s="36">
        <v>0</v>
      </c>
      <c r="BO18" s="36">
        <v>0</v>
      </c>
      <c r="BP18" s="36">
        <v>0</v>
      </c>
      <c r="BQ18" s="36">
        <v>0</v>
      </c>
      <c r="BR18" s="36">
        <v>0</v>
      </c>
      <c r="BS18" s="36">
        <v>0</v>
      </c>
      <c r="BT18" s="36">
        <v>0</v>
      </c>
      <c r="BU18" s="36">
        <v>0</v>
      </c>
      <c r="BV18" s="36">
        <v>0</v>
      </c>
      <c r="BW18" s="195">
        <v>0</v>
      </c>
      <c r="BX18" s="191">
        <v>9761</v>
      </c>
      <c r="BY18" s="36">
        <v>0</v>
      </c>
      <c r="BZ18" s="36">
        <v>0</v>
      </c>
      <c r="CA18" s="36">
        <v>0</v>
      </c>
      <c r="CB18" s="36">
        <v>0</v>
      </c>
      <c r="CC18" s="36">
        <v>28</v>
      </c>
      <c r="CD18" s="44">
        <v>0</v>
      </c>
      <c r="CE18" s="51">
        <v>9789</v>
      </c>
    </row>
    <row r="19" spans="1:83" x14ac:dyDescent="0.55000000000000004">
      <c r="A19" s="131"/>
      <c r="B19" s="192">
        <v>9</v>
      </c>
      <c r="C19" s="193" t="s">
        <v>8</v>
      </c>
      <c r="D19" s="194" t="s">
        <v>118</v>
      </c>
      <c r="E19" s="38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>
        <v>0</v>
      </c>
      <c r="P19" s="36">
        <v>0</v>
      </c>
      <c r="Q19" s="36">
        <v>0</v>
      </c>
      <c r="R19" s="36">
        <v>0</v>
      </c>
      <c r="S19" s="36">
        <v>0</v>
      </c>
      <c r="T19" s="36">
        <v>0</v>
      </c>
      <c r="U19" s="36">
        <v>0</v>
      </c>
      <c r="V19" s="36">
        <v>0</v>
      </c>
      <c r="W19" s="36">
        <v>0</v>
      </c>
      <c r="X19" s="36">
        <v>0</v>
      </c>
      <c r="Y19" s="36">
        <v>0</v>
      </c>
      <c r="Z19" s="36">
        <v>0</v>
      </c>
      <c r="AA19" s="36">
        <v>0</v>
      </c>
      <c r="AB19" s="36">
        <v>0</v>
      </c>
      <c r="AC19" s="36">
        <v>0</v>
      </c>
      <c r="AD19" s="36">
        <v>0</v>
      </c>
      <c r="AE19" s="36">
        <v>0</v>
      </c>
      <c r="AF19" s="36">
        <v>0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V19" s="36">
        <v>0</v>
      </c>
      <c r="AW19" s="36">
        <v>0</v>
      </c>
      <c r="AX19" s="36">
        <v>0</v>
      </c>
      <c r="AY19" s="36">
        <v>0</v>
      </c>
      <c r="AZ19" s="36">
        <v>0</v>
      </c>
      <c r="BA19" s="36">
        <v>0</v>
      </c>
      <c r="BB19" s="36">
        <v>0</v>
      </c>
      <c r="BC19" s="36">
        <v>0</v>
      </c>
      <c r="BD19" s="36">
        <v>0</v>
      </c>
      <c r="BE19" s="36">
        <v>0</v>
      </c>
      <c r="BF19" s="36">
        <v>0</v>
      </c>
      <c r="BG19" s="36">
        <v>0</v>
      </c>
      <c r="BH19" s="36">
        <v>0</v>
      </c>
      <c r="BI19" s="36">
        <v>0</v>
      </c>
      <c r="BJ19" s="36">
        <v>0</v>
      </c>
      <c r="BK19" s="36">
        <v>0</v>
      </c>
      <c r="BL19" s="36">
        <v>0</v>
      </c>
      <c r="BM19" s="36">
        <v>0</v>
      </c>
      <c r="BN19" s="36">
        <v>0</v>
      </c>
      <c r="BO19" s="36">
        <v>0</v>
      </c>
      <c r="BP19" s="36">
        <v>0</v>
      </c>
      <c r="BQ19" s="36">
        <v>0</v>
      </c>
      <c r="BR19" s="36">
        <v>0</v>
      </c>
      <c r="BS19" s="36">
        <v>0</v>
      </c>
      <c r="BT19" s="36">
        <v>0</v>
      </c>
      <c r="BU19" s="36">
        <v>0</v>
      </c>
      <c r="BV19" s="36">
        <v>0</v>
      </c>
      <c r="BW19" s="195">
        <v>0</v>
      </c>
      <c r="BX19" s="191">
        <v>0</v>
      </c>
      <c r="BY19" s="36">
        <v>0</v>
      </c>
      <c r="BZ19" s="36">
        <v>0</v>
      </c>
      <c r="CA19" s="36">
        <v>0</v>
      </c>
      <c r="CB19" s="36">
        <v>0</v>
      </c>
      <c r="CC19" s="36">
        <v>0</v>
      </c>
      <c r="CD19" s="44">
        <v>0</v>
      </c>
      <c r="CE19" s="51">
        <v>0</v>
      </c>
    </row>
    <row r="20" spans="1:83" x14ac:dyDescent="0.55000000000000004">
      <c r="A20" s="131"/>
      <c r="B20" s="192">
        <v>10</v>
      </c>
      <c r="C20" s="193" t="s">
        <v>9</v>
      </c>
      <c r="D20" s="194" t="s">
        <v>119</v>
      </c>
      <c r="E20" s="38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36">
        <v>0</v>
      </c>
      <c r="U20" s="36">
        <v>0</v>
      </c>
      <c r="V20" s="36">
        <v>152.00512618296531</v>
      </c>
      <c r="W20" s="36">
        <v>192.21293375394322</v>
      </c>
      <c r="X20" s="36">
        <v>0</v>
      </c>
      <c r="Y20" s="36">
        <v>0</v>
      </c>
      <c r="Z20" s="36">
        <v>0</v>
      </c>
      <c r="AA20" s="36">
        <v>0</v>
      </c>
      <c r="AB20" s="36">
        <v>0</v>
      </c>
      <c r="AC20" s="36">
        <v>0</v>
      </c>
      <c r="AD20" s="36">
        <v>0</v>
      </c>
      <c r="AE20" s="36">
        <v>0</v>
      </c>
      <c r="AF20" s="36">
        <v>0</v>
      </c>
      <c r="AG20" s="36">
        <v>0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V20" s="36">
        <v>0</v>
      </c>
      <c r="AW20" s="36">
        <v>0</v>
      </c>
      <c r="AX20" s="36">
        <v>0</v>
      </c>
      <c r="AY20" s="36">
        <v>0</v>
      </c>
      <c r="AZ20" s="36">
        <v>0</v>
      </c>
      <c r="BA20" s="36">
        <v>0</v>
      </c>
      <c r="BB20" s="36">
        <v>0</v>
      </c>
      <c r="BC20" s="36">
        <v>0</v>
      </c>
      <c r="BD20" s="36">
        <v>0</v>
      </c>
      <c r="BE20" s="36">
        <v>0</v>
      </c>
      <c r="BF20" s="36">
        <v>0</v>
      </c>
      <c r="BG20" s="36">
        <v>0</v>
      </c>
      <c r="BH20" s="36">
        <v>0</v>
      </c>
      <c r="BI20" s="36">
        <v>0</v>
      </c>
      <c r="BJ20" s="36">
        <v>0</v>
      </c>
      <c r="BK20" s="36">
        <v>0</v>
      </c>
      <c r="BL20" s="36">
        <v>0</v>
      </c>
      <c r="BM20" s="36">
        <v>0</v>
      </c>
      <c r="BN20" s="36">
        <v>0</v>
      </c>
      <c r="BO20" s="36">
        <v>0</v>
      </c>
      <c r="BP20" s="36">
        <v>0</v>
      </c>
      <c r="BQ20" s="36">
        <v>0</v>
      </c>
      <c r="BR20" s="36">
        <v>0</v>
      </c>
      <c r="BS20" s="36">
        <v>0</v>
      </c>
      <c r="BT20" s="36">
        <v>0</v>
      </c>
      <c r="BU20" s="36">
        <v>0</v>
      </c>
      <c r="BV20" s="36">
        <v>0</v>
      </c>
      <c r="BW20" s="195">
        <v>0</v>
      </c>
      <c r="BX20" s="191">
        <v>344.2180599369085</v>
      </c>
      <c r="BY20" s="36">
        <v>2142.7819400630915</v>
      </c>
      <c r="BZ20" s="36">
        <v>0</v>
      </c>
      <c r="CA20" s="36">
        <v>0</v>
      </c>
      <c r="CB20" s="36">
        <v>0</v>
      </c>
      <c r="CC20" s="36">
        <v>0</v>
      </c>
      <c r="CD20" s="44">
        <v>0</v>
      </c>
      <c r="CE20" s="51">
        <v>2487</v>
      </c>
    </row>
    <row r="21" spans="1:83" x14ac:dyDescent="0.55000000000000004">
      <c r="B21" s="192">
        <v>11</v>
      </c>
      <c r="C21" s="193" t="s">
        <v>10</v>
      </c>
      <c r="D21" s="194" t="s">
        <v>120</v>
      </c>
      <c r="E21" s="38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36">
        <v>0</v>
      </c>
      <c r="U21" s="36">
        <v>0</v>
      </c>
      <c r="V21" s="36">
        <v>7</v>
      </c>
      <c r="W21" s="36">
        <v>0</v>
      </c>
      <c r="X21" s="36">
        <v>0</v>
      </c>
      <c r="Y21" s="36">
        <v>0</v>
      </c>
      <c r="Z21" s="36">
        <v>0</v>
      </c>
      <c r="AA21" s="36">
        <v>0</v>
      </c>
      <c r="AB21" s="36">
        <v>0</v>
      </c>
      <c r="AC21" s="36">
        <v>0</v>
      </c>
      <c r="AD21" s="36">
        <v>0</v>
      </c>
      <c r="AE21" s="36">
        <v>0</v>
      </c>
      <c r="AF21" s="36">
        <v>0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V21" s="36">
        <v>0</v>
      </c>
      <c r="AW21" s="36">
        <v>0</v>
      </c>
      <c r="AX21" s="36">
        <v>0</v>
      </c>
      <c r="AY21" s="36">
        <v>0</v>
      </c>
      <c r="AZ21" s="36">
        <v>0</v>
      </c>
      <c r="BA21" s="36">
        <v>0</v>
      </c>
      <c r="BB21" s="36">
        <v>0</v>
      </c>
      <c r="BC21" s="36">
        <v>0</v>
      </c>
      <c r="BD21" s="36">
        <v>0</v>
      </c>
      <c r="BE21" s="36">
        <v>0</v>
      </c>
      <c r="BF21" s="36">
        <v>0</v>
      </c>
      <c r="BG21" s="36">
        <v>0</v>
      </c>
      <c r="BH21" s="36">
        <v>0</v>
      </c>
      <c r="BI21" s="36">
        <v>0</v>
      </c>
      <c r="BJ21" s="36">
        <v>0</v>
      </c>
      <c r="BK21" s="36">
        <v>0</v>
      </c>
      <c r="BL21" s="36">
        <v>0</v>
      </c>
      <c r="BM21" s="36">
        <v>0</v>
      </c>
      <c r="BN21" s="36">
        <v>0</v>
      </c>
      <c r="BO21" s="36">
        <v>0</v>
      </c>
      <c r="BP21" s="36">
        <v>0</v>
      </c>
      <c r="BQ21" s="36">
        <v>0</v>
      </c>
      <c r="BR21" s="36">
        <v>0</v>
      </c>
      <c r="BS21" s="36">
        <v>0</v>
      </c>
      <c r="BT21" s="36">
        <v>0</v>
      </c>
      <c r="BU21" s="36">
        <v>0</v>
      </c>
      <c r="BV21" s="36">
        <v>0</v>
      </c>
      <c r="BW21" s="195">
        <v>0</v>
      </c>
      <c r="BX21" s="191">
        <v>7</v>
      </c>
      <c r="BY21" s="36">
        <v>0</v>
      </c>
      <c r="BZ21" s="36">
        <v>0</v>
      </c>
      <c r="CA21" s="36">
        <v>0</v>
      </c>
      <c r="CB21" s="36">
        <v>0</v>
      </c>
      <c r="CC21" s="36">
        <v>0</v>
      </c>
      <c r="CD21" s="44">
        <v>0</v>
      </c>
      <c r="CE21" s="51">
        <v>7</v>
      </c>
    </row>
    <row r="22" spans="1:83" x14ac:dyDescent="0.55000000000000004">
      <c r="B22" s="192">
        <v>12</v>
      </c>
      <c r="C22" s="193" t="s">
        <v>11</v>
      </c>
      <c r="D22" s="194" t="s">
        <v>121</v>
      </c>
      <c r="E22" s="38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36">
        <v>0</v>
      </c>
      <c r="U22" s="36">
        <v>0</v>
      </c>
      <c r="V22" s="36">
        <v>0</v>
      </c>
      <c r="W22" s="36">
        <v>0</v>
      </c>
      <c r="X22" s="36">
        <v>0</v>
      </c>
      <c r="Y22" s="36">
        <v>0</v>
      </c>
      <c r="Z22" s="36">
        <v>0</v>
      </c>
      <c r="AA22" s="36">
        <v>0</v>
      </c>
      <c r="AB22" s="36">
        <v>0</v>
      </c>
      <c r="AC22" s="36">
        <v>0</v>
      </c>
      <c r="AD22" s="36">
        <v>0</v>
      </c>
      <c r="AE22" s="36">
        <v>0</v>
      </c>
      <c r="AF22" s="36">
        <v>0</v>
      </c>
      <c r="AG22" s="36">
        <v>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V22" s="36">
        <v>0</v>
      </c>
      <c r="AW22" s="36">
        <v>0</v>
      </c>
      <c r="AX22" s="36">
        <v>0</v>
      </c>
      <c r="AY22" s="36">
        <v>0</v>
      </c>
      <c r="AZ22" s="36">
        <v>0</v>
      </c>
      <c r="BA22" s="36">
        <v>0</v>
      </c>
      <c r="BB22" s="36">
        <v>0</v>
      </c>
      <c r="BC22" s="36">
        <v>0</v>
      </c>
      <c r="BD22" s="36">
        <v>0</v>
      </c>
      <c r="BE22" s="36">
        <v>0</v>
      </c>
      <c r="BF22" s="36">
        <v>0</v>
      </c>
      <c r="BG22" s="36">
        <v>0</v>
      </c>
      <c r="BH22" s="36">
        <v>0</v>
      </c>
      <c r="BI22" s="36">
        <v>0</v>
      </c>
      <c r="BJ22" s="36">
        <v>0</v>
      </c>
      <c r="BK22" s="36">
        <v>0</v>
      </c>
      <c r="BL22" s="36">
        <v>0</v>
      </c>
      <c r="BM22" s="36">
        <v>0</v>
      </c>
      <c r="BN22" s="36">
        <v>0</v>
      </c>
      <c r="BO22" s="36">
        <v>0</v>
      </c>
      <c r="BP22" s="36">
        <v>0</v>
      </c>
      <c r="BQ22" s="36">
        <v>0</v>
      </c>
      <c r="BR22" s="36">
        <v>0</v>
      </c>
      <c r="BS22" s="36">
        <v>0</v>
      </c>
      <c r="BT22" s="36">
        <v>0</v>
      </c>
      <c r="BU22" s="36">
        <v>0</v>
      </c>
      <c r="BV22" s="36">
        <v>0</v>
      </c>
      <c r="BW22" s="195">
        <v>0</v>
      </c>
      <c r="BX22" s="191">
        <v>0</v>
      </c>
      <c r="BY22" s="36">
        <v>0</v>
      </c>
      <c r="BZ22" s="36">
        <v>0</v>
      </c>
      <c r="CA22" s="36">
        <v>0</v>
      </c>
      <c r="CB22" s="36">
        <v>0</v>
      </c>
      <c r="CC22" s="36">
        <v>0</v>
      </c>
      <c r="CD22" s="44">
        <v>0</v>
      </c>
      <c r="CE22" s="51">
        <v>0</v>
      </c>
    </row>
    <row r="23" spans="1:83" x14ac:dyDescent="0.55000000000000004">
      <c r="A23" s="131"/>
      <c r="B23" s="192">
        <v>13</v>
      </c>
      <c r="C23" s="193" t="s">
        <v>12</v>
      </c>
      <c r="D23" s="194" t="s">
        <v>122</v>
      </c>
      <c r="E23" s="38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36">
        <v>0</v>
      </c>
      <c r="U23" s="36">
        <v>0</v>
      </c>
      <c r="V23" s="36">
        <v>0</v>
      </c>
      <c r="W23" s="36">
        <v>0</v>
      </c>
      <c r="X23" s="36">
        <v>0</v>
      </c>
      <c r="Y23" s="36">
        <v>0</v>
      </c>
      <c r="Z23" s="36">
        <v>0</v>
      </c>
      <c r="AA23" s="36">
        <v>0</v>
      </c>
      <c r="AB23" s="36">
        <v>0</v>
      </c>
      <c r="AC23" s="36">
        <v>0</v>
      </c>
      <c r="AD23" s="36">
        <v>0</v>
      </c>
      <c r="AE23" s="36">
        <v>0</v>
      </c>
      <c r="AF23" s="36">
        <v>0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0</v>
      </c>
      <c r="AV23" s="36">
        <v>0</v>
      </c>
      <c r="AW23" s="36">
        <v>0</v>
      </c>
      <c r="AX23" s="36">
        <v>0</v>
      </c>
      <c r="AY23" s="36">
        <v>0</v>
      </c>
      <c r="AZ23" s="36">
        <v>0</v>
      </c>
      <c r="BA23" s="36">
        <v>0</v>
      </c>
      <c r="BB23" s="36">
        <v>0</v>
      </c>
      <c r="BC23" s="36">
        <v>0</v>
      </c>
      <c r="BD23" s="36">
        <v>0</v>
      </c>
      <c r="BE23" s="36">
        <v>0</v>
      </c>
      <c r="BF23" s="36">
        <v>0</v>
      </c>
      <c r="BG23" s="36">
        <v>0</v>
      </c>
      <c r="BH23" s="36">
        <v>0</v>
      </c>
      <c r="BI23" s="36">
        <v>0</v>
      </c>
      <c r="BJ23" s="36">
        <v>0</v>
      </c>
      <c r="BK23" s="36">
        <v>0</v>
      </c>
      <c r="BL23" s="36">
        <v>0</v>
      </c>
      <c r="BM23" s="36">
        <v>0</v>
      </c>
      <c r="BN23" s="36">
        <v>0</v>
      </c>
      <c r="BO23" s="36">
        <v>0</v>
      </c>
      <c r="BP23" s="36">
        <v>0</v>
      </c>
      <c r="BQ23" s="36">
        <v>0</v>
      </c>
      <c r="BR23" s="36">
        <v>0</v>
      </c>
      <c r="BS23" s="36">
        <v>0</v>
      </c>
      <c r="BT23" s="36">
        <v>0</v>
      </c>
      <c r="BU23" s="36">
        <v>0</v>
      </c>
      <c r="BV23" s="36">
        <v>0</v>
      </c>
      <c r="BW23" s="195">
        <v>0</v>
      </c>
      <c r="BX23" s="191">
        <v>0</v>
      </c>
      <c r="BY23" s="36">
        <v>0</v>
      </c>
      <c r="BZ23" s="36">
        <v>0</v>
      </c>
      <c r="CA23" s="36">
        <v>0</v>
      </c>
      <c r="CB23" s="36">
        <v>0</v>
      </c>
      <c r="CC23" s="36">
        <v>0</v>
      </c>
      <c r="CD23" s="44">
        <v>0</v>
      </c>
      <c r="CE23" s="51">
        <v>0</v>
      </c>
    </row>
    <row r="24" spans="1:83" x14ac:dyDescent="0.55000000000000004">
      <c r="A24" s="131"/>
      <c r="B24" s="192">
        <v>14</v>
      </c>
      <c r="C24" s="193" t="s">
        <v>13</v>
      </c>
      <c r="D24" s="194" t="s">
        <v>123</v>
      </c>
      <c r="E24" s="38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36">
        <v>0</v>
      </c>
      <c r="U24" s="36">
        <v>0</v>
      </c>
      <c r="V24" s="36">
        <v>0</v>
      </c>
      <c r="W24" s="36">
        <v>0</v>
      </c>
      <c r="X24" s="36">
        <v>0</v>
      </c>
      <c r="Y24" s="36">
        <v>0</v>
      </c>
      <c r="Z24" s="36">
        <v>0</v>
      </c>
      <c r="AA24" s="36">
        <v>0</v>
      </c>
      <c r="AB24" s="36">
        <v>0</v>
      </c>
      <c r="AC24" s="36">
        <v>0</v>
      </c>
      <c r="AD24" s="36">
        <v>0</v>
      </c>
      <c r="AE24" s="36">
        <v>0</v>
      </c>
      <c r="AF24" s="36">
        <v>0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0</v>
      </c>
      <c r="AV24" s="36">
        <v>0</v>
      </c>
      <c r="AW24" s="36">
        <v>3532</v>
      </c>
      <c r="AX24" s="36">
        <v>0</v>
      </c>
      <c r="AY24" s="36">
        <v>0</v>
      </c>
      <c r="AZ24" s="36">
        <v>0</v>
      </c>
      <c r="BA24" s="36">
        <v>0</v>
      </c>
      <c r="BB24" s="36">
        <v>0</v>
      </c>
      <c r="BC24" s="36">
        <v>0</v>
      </c>
      <c r="BD24" s="36">
        <v>0</v>
      </c>
      <c r="BE24" s="36">
        <v>0</v>
      </c>
      <c r="BF24" s="36">
        <v>0</v>
      </c>
      <c r="BG24" s="36">
        <v>0</v>
      </c>
      <c r="BH24" s="36">
        <v>0</v>
      </c>
      <c r="BI24" s="36">
        <v>0</v>
      </c>
      <c r="BJ24" s="36">
        <v>0</v>
      </c>
      <c r="BK24" s="36">
        <v>0</v>
      </c>
      <c r="BL24" s="36">
        <v>0</v>
      </c>
      <c r="BM24" s="36">
        <v>0</v>
      </c>
      <c r="BN24" s="36">
        <v>0</v>
      </c>
      <c r="BO24" s="36">
        <v>0</v>
      </c>
      <c r="BP24" s="36">
        <v>0</v>
      </c>
      <c r="BQ24" s="36">
        <v>0</v>
      </c>
      <c r="BR24" s="36">
        <v>0</v>
      </c>
      <c r="BS24" s="36">
        <v>0</v>
      </c>
      <c r="BT24" s="36">
        <v>0</v>
      </c>
      <c r="BU24" s="36">
        <v>0</v>
      </c>
      <c r="BV24" s="36">
        <v>0</v>
      </c>
      <c r="BW24" s="195">
        <v>0</v>
      </c>
      <c r="BX24" s="191">
        <v>3532</v>
      </c>
      <c r="BY24" s="36">
        <v>0</v>
      </c>
      <c r="BZ24" s="36">
        <v>0</v>
      </c>
      <c r="CA24" s="36">
        <v>0</v>
      </c>
      <c r="CB24" s="36">
        <v>0</v>
      </c>
      <c r="CC24" s="36">
        <v>269</v>
      </c>
      <c r="CD24" s="44">
        <v>0</v>
      </c>
      <c r="CE24" s="51">
        <v>3801</v>
      </c>
    </row>
    <row r="25" spans="1:83" x14ac:dyDescent="0.55000000000000004">
      <c r="B25" s="192">
        <v>15</v>
      </c>
      <c r="C25" s="193" t="s">
        <v>14</v>
      </c>
      <c r="D25" s="194" t="s">
        <v>124</v>
      </c>
      <c r="E25" s="38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36">
        <v>0</v>
      </c>
      <c r="U25" s="36">
        <v>0</v>
      </c>
      <c r="V25" s="36">
        <v>0</v>
      </c>
      <c r="W25" s="36">
        <v>0</v>
      </c>
      <c r="X25" s="36">
        <v>0</v>
      </c>
      <c r="Y25" s="36">
        <v>0</v>
      </c>
      <c r="Z25" s="36">
        <v>0</v>
      </c>
      <c r="AA25" s="36">
        <v>0</v>
      </c>
      <c r="AB25" s="36">
        <v>0</v>
      </c>
      <c r="AC25" s="36">
        <v>0</v>
      </c>
      <c r="AD25" s="36">
        <v>0</v>
      </c>
      <c r="AE25" s="36">
        <v>0</v>
      </c>
      <c r="AF25" s="36">
        <v>0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0</v>
      </c>
      <c r="AV25" s="36">
        <v>13887.154863557653</v>
      </c>
      <c r="AW25" s="36">
        <v>0</v>
      </c>
      <c r="AX25" s="36">
        <v>0</v>
      </c>
      <c r="AY25" s="36">
        <v>0</v>
      </c>
      <c r="AZ25" s="36">
        <v>0</v>
      </c>
      <c r="BA25" s="36">
        <v>0</v>
      </c>
      <c r="BB25" s="36">
        <v>0</v>
      </c>
      <c r="BC25" s="36">
        <v>0</v>
      </c>
      <c r="BD25" s="36">
        <v>0</v>
      </c>
      <c r="BE25" s="36">
        <v>19491.845136442349</v>
      </c>
      <c r="BF25" s="36">
        <v>0</v>
      </c>
      <c r="BG25" s="36">
        <v>0</v>
      </c>
      <c r="BH25" s="36">
        <v>0</v>
      </c>
      <c r="BI25" s="36">
        <v>0</v>
      </c>
      <c r="BJ25" s="36">
        <v>0</v>
      </c>
      <c r="BK25" s="36">
        <v>0</v>
      </c>
      <c r="BL25" s="36">
        <v>0</v>
      </c>
      <c r="BM25" s="36">
        <v>0</v>
      </c>
      <c r="BN25" s="36">
        <v>0</v>
      </c>
      <c r="BO25" s="36">
        <v>0</v>
      </c>
      <c r="BP25" s="36">
        <v>0</v>
      </c>
      <c r="BQ25" s="36">
        <v>0</v>
      </c>
      <c r="BR25" s="36">
        <v>0</v>
      </c>
      <c r="BS25" s="36">
        <v>0</v>
      </c>
      <c r="BT25" s="36">
        <v>0</v>
      </c>
      <c r="BU25" s="36">
        <v>0</v>
      </c>
      <c r="BV25" s="36">
        <v>0</v>
      </c>
      <c r="BW25" s="195">
        <v>0</v>
      </c>
      <c r="BX25" s="191">
        <v>33379</v>
      </c>
      <c r="BY25" s="36">
        <v>0</v>
      </c>
      <c r="BZ25" s="36">
        <v>0</v>
      </c>
      <c r="CA25" s="36">
        <v>0</v>
      </c>
      <c r="CB25" s="36">
        <v>0</v>
      </c>
      <c r="CC25" s="36">
        <v>7209</v>
      </c>
      <c r="CD25" s="44">
        <v>0</v>
      </c>
      <c r="CE25" s="51">
        <v>40588</v>
      </c>
    </row>
    <row r="26" spans="1:83" x14ac:dyDescent="0.55000000000000004">
      <c r="B26" s="192">
        <v>16</v>
      </c>
      <c r="C26" s="193" t="s">
        <v>15</v>
      </c>
      <c r="D26" s="194" t="s">
        <v>125</v>
      </c>
      <c r="E26" s="38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36">
        <v>1678.9509939693512</v>
      </c>
      <c r="U26" s="36">
        <v>0</v>
      </c>
      <c r="V26" s="36">
        <v>1465.0305970543375</v>
      </c>
      <c r="W26" s="36">
        <v>0</v>
      </c>
      <c r="X26" s="36">
        <v>2435.7754285095898</v>
      </c>
      <c r="Y26" s="36">
        <v>0</v>
      </c>
      <c r="Z26" s="36">
        <v>36.463704019604634</v>
      </c>
      <c r="AA26" s="36">
        <v>9.7236544052279044</v>
      </c>
      <c r="AB26" s="36">
        <v>0</v>
      </c>
      <c r="AC26" s="36">
        <v>0</v>
      </c>
      <c r="AD26" s="36">
        <v>0</v>
      </c>
      <c r="AE26" s="36">
        <v>0</v>
      </c>
      <c r="AF26" s="36">
        <v>0</v>
      </c>
      <c r="AG26" s="36">
        <v>21.067917877993793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2720.1923198625059</v>
      </c>
      <c r="AN26" s="36">
        <v>0</v>
      </c>
      <c r="AO26" s="36">
        <v>0</v>
      </c>
      <c r="AP26" s="36">
        <v>0</v>
      </c>
      <c r="AQ26" s="36">
        <v>0</v>
      </c>
      <c r="AR26" s="36">
        <v>410.01409408710992</v>
      </c>
      <c r="AS26" s="36">
        <v>0</v>
      </c>
      <c r="AT26" s="36">
        <v>0</v>
      </c>
      <c r="AU26" s="36">
        <v>0</v>
      </c>
      <c r="AV26" s="36">
        <v>0</v>
      </c>
      <c r="AW26" s="36">
        <v>0</v>
      </c>
      <c r="AX26" s="36">
        <v>0</v>
      </c>
      <c r="AY26" s="36">
        <v>0</v>
      </c>
      <c r="AZ26" s="36">
        <v>0</v>
      </c>
      <c r="BA26" s="36">
        <v>0</v>
      </c>
      <c r="BB26" s="36">
        <v>20480.447091011269</v>
      </c>
      <c r="BC26" s="36">
        <v>0</v>
      </c>
      <c r="BD26" s="36">
        <v>0</v>
      </c>
      <c r="BE26" s="36">
        <v>0</v>
      </c>
      <c r="BF26" s="36">
        <v>0</v>
      </c>
      <c r="BG26" s="36">
        <v>0</v>
      </c>
      <c r="BH26" s="36">
        <v>1983.6254986664921</v>
      </c>
      <c r="BI26" s="36">
        <v>5578.9467149995098</v>
      </c>
      <c r="BJ26" s="36">
        <v>0</v>
      </c>
      <c r="BK26" s="36">
        <v>0</v>
      </c>
      <c r="BL26" s="36">
        <v>0</v>
      </c>
      <c r="BM26" s="36">
        <v>0</v>
      </c>
      <c r="BN26" s="36">
        <v>0</v>
      </c>
      <c r="BO26" s="36">
        <v>0</v>
      </c>
      <c r="BP26" s="36">
        <v>0</v>
      </c>
      <c r="BQ26" s="36">
        <v>0</v>
      </c>
      <c r="BR26" s="36">
        <v>0</v>
      </c>
      <c r="BS26" s="36">
        <v>0</v>
      </c>
      <c r="BT26" s="36">
        <v>0</v>
      </c>
      <c r="BU26" s="36">
        <v>0</v>
      </c>
      <c r="BV26" s="36">
        <v>0</v>
      </c>
      <c r="BW26" s="195">
        <v>0</v>
      </c>
      <c r="BX26" s="191">
        <v>36820.238014462993</v>
      </c>
      <c r="BY26" s="36">
        <v>6797.7619855370049</v>
      </c>
      <c r="BZ26" s="36">
        <v>0</v>
      </c>
      <c r="CA26" s="36">
        <v>0</v>
      </c>
      <c r="CB26" s="36">
        <v>0</v>
      </c>
      <c r="CC26" s="36">
        <v>0</v>
      </c>
      <c r="CD26" s="44">
        <v>0</v>
      </c>
      <c r="CE26" s="51">
        <v>43618</v>
      </c>
    </row>
    <row r="27" spans="1:83" x14ac:dyDescent="0.55000000000000004">
      <c r="A27" s="131"/>
      <c r="B27" s="192">
        <v>17</v>
      </c>
      <c r="C27" s="193" t="s">
        <v>16</v>
      </c>
      <c r="D27" s="194" t="s">
        <v>126</v>
      </c>
      <c r="E27" s="38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36">
        <v>0</v>
      </c>
      <c r="U27" s="36">
        <v>0</v>
      </c>
      <c r="V27" s="36">
        <v>0</v>
      </c>
      <c r="W27" s="36">
        <v>0</v>
      </c>
      <c r="X27" s="36">
        <v>0</v>
      </c>
      <c r="Y27" s="36">
        <v>0</v>
      </c>
      <c r="Z27" s="36">
        <v>0</v>
      </c>
      <c r="AA27" s="36">
        <v>0</v>
      </c>
      <c r="AB27" s="36">
        <v>0</v>
      </c>
      <c r="AC27" s="36">
        <v>0</v>
      </c>
      <c r="AD27" s="36">
        <v>0</v>
      </c>
      <c r="AE27" s="36">
        <v>0</v>
      </c>
      <c r="AF27" s="36">
        <v>0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0</v>
      </c>
      <c r="AV27" s="36">
        <v>0</v>
      </c>
      <c r="AW27" s="36">
        <v>0</v>
      </c>
      <c r="AX27" s="36">
        <v>0</v>
      </c>
      <c r="AY27" s="36">
        <v>0</v>
      </c>
      <c r="AZ27" s="36">
        <v>0</v>
      </c>
      <c r="BA27" s="36">
        <v>0</v>
      </c>
      <c r="BB27" s="36">
        <v>0</v>
      </c>
      <c r="BC27" s="36">
        <v>0</v>
      </c>
      <c r="BD27" s="36">
        <v>0</v>
      </c>
      <c r="BE27" s="36">
        <v>0</v>
      </c>
      <c r="BF27" s="36">
        <v>0</v>
      </c>
      <c r="BG27" s="36">
        <v>0</v>
      </c>
      <c r="BH27" s="36">
        <v>0</v>
      </c>
      <c r="BI27" s="36">
        <v>20</v>
      </c>
      <c r="BJ27" s="36">
        <v>0</v>
      </c>
      <c r="BK27" s="36">
        <v>0</v>
      </c>
      <c r="BL27" s="36">
        <v>0</v>
      </c>
      <c r="BM27" s="36">
        <v>0</v>
      </c>
      <c r="BN27" s="36">
        <v>0</v>
      </c>
      <c r="BO27" s="36">
        <v>0</v>
      </c>
      <c r="BP27" s="36">
        <v>0</v>
      </c>
      <c r="BQ27" s="36">
        <v>0</v>
      </c>
      <c r="BR27" s="36">
        <v>0</v>
      </c>
      <c r="BS27" s="36">
        <v>0</v>
      </c>
      <c r="BT27" s="36">
        <v>0</v>
      </c>
      <c r="BU27" s="36">
        <v>0</v>
      </c>
      <c r="BV27" s="36">
        <v>0</v>
      </c>
      <c r="BW27" s="195">
        <v>0</v>
      </c>
      <c r="BX27" s="191">
        <v>20</v>
      </c>
      <c r="BY27" s="36">
        <v>0</v>
      </c>
      <c r="BZ27" s="36">
        <v>0</v>
      </c>
      <c r="CA27" s="36">
        <v>0</v>
      </c>
      <c r="CB27" s="36">
        <v>0</v>
      </c>
      <c r="CC27" s="36">
        <v>0</v>
      </c>
      <c r="CD27" s="44">
        <v>0</v>
      </c>
      <c r="CE27" s="51">
        <v>20</v>
      </c>
    </row>
    <row r="28" spans="1:83" x14ac:dyDescent="0.55000000000000004">
      <c r="A28" s="131"/>
      <c r="B28" s="192">
        <v>18</v>
      </c>
      <c r="C28" s="193" t="s">
        <v>17</v>
      </c>
      <c r="D28" s="194" t="s">
        <v>127</v>
      </c>
      <c r="E28" s="38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1172.0416446483114</v>
      </c>
      <c r="O28" s="36">
        <v>2372.3653445968662</v>
      </c>
      <c r="P28" s="36">
        <v>0</v>
      </c>
      <c r="Q28" s="36">
        <v>0</v>
      </c>
      <c r="R28" s="36">
        <v>0</v>
      </c>
      <c r="S28" s="36">
        <v>0</v>
      </c>
      <c r="T28" s="36">
        <v>80.68704012128191</v>
      </c>
      <c r="U28" s="36">
        <v>226.25644240194515</v>
      </c>
      <c r="V28" s="36">
        <v>29423.319414123547</v>
      </c>
      <c r="W28" s="36">
        <v>53527.11695633371</v>
      </c>
      <c r="X28" s="36">
        <v>0</v>
      </c>
      <c r="Y28" s="36">
        <v>0</v>
      </c>
      <c r="Z28" s="36">
        <v>0</v>
      </c>
      <c r="AA28" s="36">
        <v>0</v>
      </c>
      <c r="AB28" s="36">
        <v>0</v>
      </c>
      <c r="AC28" s="36">
        <v>0</v>
      </c>
      <c r="AD28" s="36">
        <v>0</v>
      </c>
      <c r="AE28" s="36">
        <v>15650.790308061023</v>
      </c>
      <c r="AF28" s="36">
        <v>0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0</v>
      </c>
      <c r="AV28" s="36">
        <v>0</v>
      </c>
      <c r="AW28" s="36">
        <v>0</v>
      </c>
      <c r="AX28" s="36">
        <v>0</v>
      </c>
      <c r="AY28" s="36">
        <v>0</v>
      </c>
      <c r="AZ28" s="36">
        <v>0</v>
      </c>
      <c r="BA28" s="36">
        <v>0</v>
      </c>
      <c r="BB28" s="36">
        <v>0</v>
      </c>
      <c r="BC28" s="36">
        <v>0</v>
      </c>
      <c r="BD28" s="36">
        <v>0</v>
      </c>
      <c r="BE28" s="36">
        <v>0</v>
      </c>
      <c r="BF28" s="36">
        <v>0</v>
      </c>
      <c r="BG28" s="36">
        <v>0</v>
      </c>
      <c r="BH28" s="36">
        <v>0</v>
      </c>
      <c r="BI28" s="36">
        <v>15872.887624683519</v>
      </c>
      <c r="BJ28" s="36">
        <v>0</v>
      </c>
      <c r="BK28" s="36">
        <v>0</v>
      </c>
      <c r="BL28" s="36">
        <v>0</v>
      </c>
      <c r="BM28" s="36">
        <v>0</v>
      </c>
      <c r="BN28" s="36">
        <v>0</v>
      </c>
      <c r="BO28" s="36">
        <v>0</v>
      </c>
      <c r="BP28" s="36">
        <v>0</v>
      </c>
      <c r="BQ28" s="36">
        <v>0</v>
      </c>
      <c r="BR28" s="36">
        <v>0</v>
      </c>
      <c r="BS28" s="36">
        <v>0</v>
      </c>
      <c r="BT28" s="36">
        <v>0</v>
      </c>
      <c r="BU28" s="36">
        <v>0</v>
      </c>
      <c r="BV28" s="36">
        <v>0</v>
      </c>
      <c r="BW28" s="195">
        <v>0</v>
      </c>
      <c r="BX28" s="191">
        <v>118325.4647749702</v>
      </c>
      <c r="BY28" s="36">
        <v>8841.5352250298019</v>
      </c>
      <c r="BZ28" s="36">
        <v>0</v>
      </c>
      <c r="CA28" s="36">
        <v>0</v>
      </c>
      <c r="CB28" s="36">
        <v>0</v>
      </c>
      <c r="CC28" s="36">
        <v>68339</v>
      </c>
      <c r="CD28" s="44">
        <v>0</v>
      </c>
      <c r="CE28" s="51">
        <v>195506</v>
      </c>
    </row>
    <row r="29" spans="1:83" x14ac:dyDescent="0.55000000000000004">
      <c r="B29" s="192">
        <v>19</v>
      </c>
      <c r="C29" s="193" t="s">
        <v>18</v>
      </c>
      <c r="D29" s="194" t="s">
        <v>128</v>
      </c>
      <c r="E29" s="38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36">
        <v>0</v>
      </c>
      <c r="U29" s="36">
        <v>0</v>
      </c>
      <c r="V29" s="36">
        <v>0</v>
      </c>
      <c r="W29" s="36">
        <v>0</v>
      </c>
      <c r="X29" s="36">
        <v>0</v>
      </c>
      <c r="Y29" s="36">
        <v>0</v>
      </c>
      <c r="Z29" s="36">
        <v>0</v>
      </c>
      <c r="AA29" s="36">
        <v>0</v>
      </c>
      <c r="AB29" s="36">
        <v>0</v>
      </c>
      <c r="AC29" s="36">
        <v>0</v>
      </c>
      <c r="AD29" s="36">
        <v>0</v>
      </c>
      <c r="AE29" s="36">
        <v>0</v>
      </c>
      <c r="AF29" s="36">
        <v>0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0</v>
      </c>
      <c r="AV29" s="36">
        <v>0</v>
      </c>
      <c r="AW29" s="36">
        <v>0</v>
      </c>
      <c r="AX29" s="36">
        <v>0</v>
      </c>
      <c r="AY29" s="36">
        <v>0</v>
      </c>
      <c r="AZ29" s="36">
        <v>0</v>
      </c>
      <c r="BA29" s="36">
        <v>0</v>
      </c>
      <c r="BB29" s="36">
        <v>0</v>
      </c>
      <c r="BC29" s="36">
        <v>0</v>
      </c>
      <c r="BD29" s="36">
        <v>0</v>
      </c>
      <c r="BE29" s="36">
        <v>0</v>
      </c>
      <c r="BF29" s="36">
        <v>0</v>
      </c>
      <c r="BG29" s="36">
        <v>0</v>
      </c>
      <c r="BH29" s="36">
        <v>0</v>
      </c>
      <c r="BI29" s="36">
        <v>0</v>
      </c>
      <c r="BJ29" s="36">
        <v>0</v>
      </c>
      <c r="BK29" s="36">
        <v>0</v>
      </c>
      <c r="BL29" s="36">
        <v>0</v>
      </c>
      <c r="BM29" s="36">
        <v>0</v>
      </c>
      <c r="BN29" s="36">
        <v>0</v>
      </c>
      <c r="BO29" s="36">
        <v>0</v>
      </c>
      <c r="BP29" s="36">
        <v>0</v>
      </c>
      <c r="BQ29" s="36">
        <v>0</v>
      </c>
      <c r="BR29" s="36">
        <v>0</v>
      </c>
      <c r="BS29" s="36">
        <v>0</v>
      </c>
      <c r="BT29" s="36">
        <v>0</v>
      </c>
      <c r="BU29" s="36">
        <v>0</v>
      </c>
      <c r="BV29" s="36">
        <v>0</v>
      </c>
      <c r="BW29" s="195">
        <v>0</v>
      </c>
      <c r="BX29" s="191">
        <v>0</v>
      </c>
      <c r="BY29" s="36">
        <v>1492</v>
      </c>
      <c r="BZ29" s="36">
        <v>0</v>
      </c>
      <c r="CA29" s="36">
        <v>0</v>
      </c>
      <c r="CB29" s="36">
        <v>0</v>
      </c>
      <c r="CC29" s="36">
        <v>0</v>
      </c>
      <c r="CD29" s="44">
        <v>0</v>
      </c>
      <c r="CE29" s="51">
        <v>1492</v>
      </c>
    </row>
    <row r="30" spans="1:83" x14ac:dyDescent="0.55000000000000004">
      <c r="B30" s="192">
        <v>20</v>
      </c>
      <c r="C30" s="193" t="s">
        <v>19</v>
      </c>
      <c r="D30" s="194" t="s">
        <v>129</v>
      </c>
      <c r="E30" s="38">
        <v>0</v>
      </c>
      <c r="F30" s="36">
        <v>0</v>
      </c>
      <c r="G30" s="36">
        <v>5.13304294525292</v>
      </c>
      <c r="H30" s="36">
        <v>0</v>
      </c>
      <c r="I30" s="36">
        <v>0</v>
      </c>
      <c r="J30" s="36">
        <v>0</v>
      </c>
      <c r="K30" s="36">
        <v>18263.366799209893</v>
      </c>
      <c r="L30" s="36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36">
        <v>56505.392248501688</v>
      </c>
      <c r="U30" s="36">
        <v>0</v>
      </c>
      <c r="V30" s="36">
        <v>153.99128835758759</v>
      </c>
      <c r="W30" s="36">
        <v>13545.244825364913</v>
      </c>
      <c r="X30" s="36">
        <v>115664.56769969914</v>
      </c>
      <c r="Y30" s="36">
        <v>6107.4655976934328</v>
      </c>
      <c r="Z30" s="36">
        <v>0.85550715754215334</v>
      </c>
      <c r="AA30" s="36">
        <v>793.05513504157625</v>
      </c>
      <c r="AB30" s="36">
        <v>0</v>
      </c>
      <c r="AC30" s="36">
        <v>0</v>
      </c>
      <c r="AD30" s="36">
        <v>0</v>
      </c>
      <c r="AE30" s="36">
        <v>240660.15196671055</v>
      </c>
      <c r="AF30" s="36">
        <v>0</v>
      </c>
      <c r="AG30" s="36">
        <v>435.45314318895606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8.5550715754215343</v>
      </c>
      <c r="AS30" s="36">
        <v>0</v>
      </c>
      <c r="AT30" s="36">
        <v>0</v>
      </c>
      <c r="AU30" s="36">
        <v>0</v>
      </c>
      <c r="AV30" s="36">
        <v>0</v>
      </c>
      <c r="AW30" s="36">
        <v>0</v>
      </c>
      <c r="AX30" s="36">
        <v>0</v>
      </c>
      <c r="AY30" s="36">
        <v>0</v>
      </c>
      <c r="AZ30" s="36">
        <v>0</v>
      </c>
      <c r="BA30" s="36">
        <v>0</v>
      </c>
      <c r="BB30" s="36">
        <v>0</v>
      </c>
      <c r="BC30" s="36">
        <v>0</v>
      </c>
      <c r="BD30" s="36">
        <v>0</v>
      </c>
      <c r="BE30" s="36">
        <v>0</v>
      </c>
      <c r="BF30" s="36">
        <v>0</v>
      </c>
      <c r="BG30" s="36">
        <v>0</v>
      </c>
      <c r="BH30" s="36">
        <v>5.9885501027950738</v>
      </c>
      <c r="BI30" s="36">
        <v>64.163036815661499</v>
      </c>
      <c r="BJ30" s="36">
        <v>2281.6375891649227</v>
      </c>
      <c r="BK30" s="36">
        <v>0</v>
      </c>
      <c r="BL30" s="36">
        <v>0</v>
      </c>
      <c r="BM30" s="36">
        <v>0</v>
      </c>
      <c r="BN30" s="36">
        <v>0</v>
      </c>
      <c r="BO30" s="36">
        <v>0</v>
      </c>
      <c r="BP30" s="36">
        <v>107.79390185031131</v>
      </c>
      <c r="BQ30" s="36">
        <v>0</v>
      </c>
      <c r="BR30" s="36">
        <v>0</v>
      </c>
      <c r="BS30" s="36">
        <v>0</v>
      </c>
      <c r="BT30" s="36">
        <v>0</v>
      </c>
      <c r="BU30" s="36">
        <v>0</v>
      </c>
      <c r="BV30" s="36">
        <v>46060.505362069533</v>
      </c>
      <c r="BW30" s="195">
        <v>0</v>
      </c>
      <c r="BX30" s="191">
        <v>500663.3207654492</v>
      </c>
      <c r="BY30" s="36">
        <v>4545.6792345508475</v>
      </c>
      <c r="BZ30" s="36">
        <v>0</v>
      </c>
      <c r="CA30" s="36">
        <v>0</v>
      </c>
      <c r="CB30" s="36">
        <v>0</v>
      </c>
      <c r="CC30" s="36">
        <v>103222</v>
      </c>
      <c r="CD30" s="44">
        <v>0</v>
      </c>
      <c r="CE30" s="51">
        <v>608431</v>
      </c>
    </row>
    <row r="31" spans="1:83" x14ac:dyDescent="0.55000000000000004">
      <c r="A31" s="131"/>
      <c r="B31" s="192">
        <v>21</v>
      </c>
      <c r="C31" s="193" t="s">
        <v>20</v>
      </c>
      <c r="D31" s="194" t="s">
        <v>130</v>
      </c>
      <c r="E31" s="38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36">
        <v>0</v>
      </c>
      <c r="U31" s="36">
        <v>0</v>
      </c>
      <c r="V31" s="36">
        <v>0</v>
      </c>
      <c r="W31" s="36">
        <v>0</v>
      </c>
      <c r="X31" s="36">
        <v>0</v>
      </c>
      <c r="Y31" s="36">
        <v>1189.9660247978172</v>
      </c>
      <c r="Z31" s="36">
        <v>790.38980439442662</v>
      </c>
      <c r="AA31" s="36">
        <v>428.49292056416255</v>
      </c>
      <c r="AB31" s="36">
        <v>0</v>
      </c>
      <c r="AC31" s="36">
        <v>0</v>
      </c>
      <c r="AD31" s="36">
        <v>263.75535601188733</v>
      </c>
      <c r="AE31" s="36">
        <v>0</v>
      </c>
      <c r="AF31" s="36">
        <v>0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0</v>
      </c>
      <c r="AV31" s="36">
        <v>0</v>
      </c>
      <c r="AW31" s="36">
        <v>0</v>
      </c>
      <c r="AX31" s="36">
        <v>0</v>
      </c>
      <c r="AY31" s="36">
        <v>0</v>
      </c>
      <c r="AZ31" s="36">
        <v>0</v>
      </c>
      <c r="BA31" s="36">
        <v>0</v>
      </c>
      <c r="BB31" s="36">
        <v>0</v>
      </c>
      <c r="BC31" s="36">
        <v>0</v>
      </c>
      <c r="BD31" s="36">
        <v>0</v>
      </c>
      <c r="BE31" s="36">
        <v>0</v>
      </c>
      <c r="BF31" s="36">
        <v>0</v>
      </c>
      <c r="BG31" s="36">
        <v>0</v>
      </c>
      <c r="BH31" s="36">
        <v>0</v>
      </c>
      <c r="BI31" s="36">
        <v>0</v>
      </c>
      <c r="BJ31" s="36">
        <v>0</v>
      </c>
      <c r="BK31" s="36">
        <v>0</v>
      </c>
      <c r="BL31" s="36">
        <v>0</v>
      </c>
      <c r="BM31" s="36">
        <v>0</v>
      </c>
      <c r="BN31" s="36">
        <v>0</v>
      </c>
      <c r="BO31" s="36">
        <v>0</v>
      </c>
      <c r="BP31" s="36">
        <v>0</v>
      </c>
      <c r="BQ31" s="36">
        <v>0</v>
      </c>
      <c r="BR31" s="36">
        <v>0</v>
      </c>
      <c r="BS31" s="36">
        <v>0</v>
      </c>
      <c r="BT31" s="36">
        <v>40.308127496833279</v>
      </c>
      <c r="BU31" s="36">
        <v>63.090982168956437</v>
      </c>
      <c r="BV31" s="36">
        <v>0</v>
      </c>
      <c r="BW31" s="195">
        <v>0</v>
      </c>
      <c r="BX31" s="191">
        <v>2776.0032154340838</v>
      </c>
      <c r="BY31" s="36">
        <v>3935.9967845659166</v>
      </c>
      <c r="BZ31" s="36">
        <v>0</v>
      </c>
      <c r="CA31" s="36">
        <v>0</v>
      </c>
      <c r="CB31" s="36">
        <v>0</v>
      </c>
      <c r="CC31" s="36">
        <v>1349</v>
      </c>
      <c r="CD31" s="44">
        <v>0</v>
      </c>
      <c r="CE31" s="51">
        <v>8061</v>
      </c>
    </row>
    <row r="32" spans="1:83" x14ac:dyDescent="0.55000000000000004">
      <c r="A32" s="131"/>
      <c r="B32" s="192">
        <v>22</v>
      </c>
      <c r="C32" s="193" t="s">
        <v>21</v>
      </c>
      <c r="D32" s="194" t="s">
        <v>131</v>
      </c>
      <c r="E32" s="38">
        <v>0</v>
      </c>
      <c r="F32" s="36">
        <v>0</v>
      </c>
      <c r="G32" s="36">
        <v>40.325866512377935</v>
      </c>
      <c r="H32" s="36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>
        <v>5138.3219110071968</v>
      </c>
      <c r="P32" s="36">
        <v>0</v>
      </c>
      <c r="Q32" s="36">
        <v>8.0651733024755856</v>
      </c>
      <c r="R32" s="36">
        <v>0</v>
      </c>
      <c r="S32" s="36">
        <v>0</v>
      </c>
      <c r="T32" s="36">
        <v>0</v>
      </c>
      <c r="U32" s="36">
        <v>0</v>
      </c>
      <c r="V32" s="36">
        <v>0</v>
      </c>
      <c r="W32" s="36">
        <v>0</v>
      </c>
      <c r="X32" s="36">
        <v>0</v>
      </c>
      <c r="Y32" s="36">
        <v>6757.8087101442952</v>
      </c>
      <c r="Z32" s="36">
        <v>627.4704829326007</v>
      </c>
      <c r="AA32" s="36">
        <v>4138.2404215002234</v>
      </c>
      <c r="AB32" s="36">
        <v>2884.1059729652702</v>
      </c>
      <c r="AC32" s="36">
        <v>0</v>
      </c>
      <c r="AD32" s="36">
        <v>17020.741737544478</v>
      </c>
      <c r="AE32" s="36">
        <v>2524.399243674859</v>
      </c>
      <c r="AF32" s="36">
        <v>0</v>
      </c>
      <c r="AG32" s="36">
        <v>395.19349182130378</v>
      </c>
      <c r="AH32" s="36">
        <v>120.17108220688625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1.6130346604951176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0</v>
      </c>
      <c r="AV32" s="36">
        <v>0</v>
      </c>
      <c r="AW32" s="36">
        <v>0</v>
      </c>
      <c r="AX32" s="36">
        <v>0</v>
      </c>
      <c r="AY32" s="36">
        <v>0</v>
      </c>
      <c r="AZ32" s="36">
        <v>0</v>
      </c>
      <c r="BA32" s="36">
        <v>0</v>
      </c>
      <c r="BB32" s="36">
        <v>0</v>
      </c>
      <c r="BC32" s="36">
        <v>0</v>
      </c>
      <c r="BD32" s="36">
        <v>0</v>
      </c>
      <c r="BE32" s="36">
        <v>0</v>
      </c>
      <c r="BF32" s="36">
        <v>0</v>
      </c>
      <c r="BG32" s="36">
        <v>0</v>
      </c>
      <c r="BH32" s="36">
        <v>0</v>
      </c>
      <c r="BI32" s="36">
        <v>1.6130346604951176</v>
      </c>
      <c r="BJ32" s="36">
        <v>13470.452449794726</v>
      </c>
      <c r="BK32" s="36">
        <v>0</v>
      </c>
      <c r="BL32" s="36">
        <v>0</v>
      </c>
      <c r="BM32" s="36">
        <v>0</v>
      </c>
      <c r="BN32" s="36">
        <v>0</v>
      </c>
      <c r="BO32" s="36">
        <v>0</v>
      </c>
      <c r="BP32" s="36">
        <v>0</v>
      </c>
      <c r="BQ32" s="36">
        <v>0</v>
      </c>
      <c r="BR32" s="36">
        <v>0</v>
      </c>
      <c r="BS32" s="36">
        <v>0</v>
      </c>
      <c r="BT32" s="36">
        <v>8.871690632723146</v>
      </c>
      <c r="BU32" s="36">
        <v>0</v>
      </c>
      <c r="BV32" s="36">
        <v>1466.2485063900617</v>
      </c>
      <c r="BW32" s="195">
        <v>0</v>
      </c>
      <c r="BX32" s="191">
        <v>54603.642809750469</v>
      </c>
      <c r="BY32" s="36">
        <v>1283.3571902495312</v>
      </c>
      <c r="BZ32" s="36">
        <v>0</v>
      </c>
      <c r="CA32" s="36">
        <v>0</v>
      </c>
      <c r="CB32" s="36">
        <v>0</v>
      </c>
      <c r="CC32" s="36">
        <v>13438</v>
      </c>
      <c r="CD32" s="44">
        <v>0</v>
      </c>
      <c r="CE32" s="51">
        <v>69325</v>
      </c>
    </row>
    <row r="33" spans="1:83" x14ac:dyDescent="0.55000000000000004">
      <c r="B33" s="192">
        <v>23</v>
      </c>
      <c r="C33" s="193" t="s">
        <v>22</v>
      </c>
      <c r="D33" s="194" t="s">
        <v>132</v>
      </c>
      <c r="E33" s="38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36">
        <v>0</v>
      </c>
      <c r="U33" s="36">
        <v>0</v>
      </c>
      <c r="V33" s="36">
        <v>0</v>
      </c>
      <c r="W33" s="36">
        <v>0</v>
      </c>
      <c r="X33" s="36">
        <v>0</v>
      </c>
      <c r="Y33" s="36">
        <v>0</v>
      </c>
      <c r="Z33" s="36">
        <v>0</v>
      </c>
      <c r="AA33" s="36">
        <v>0</v>
      </c>
      <c r="AB33" s="36">
        <v>0</v>
      </c>
      <c r="AC33" s="36">
        <v>0</v>
      </c>
      <c r="AD33" s="36">
        <v>0</v>
      </c>
      <c r="AE33" s="36">
        <v>0</v>
      </c>
      <c r="AF33" s="36">
        <v>0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0</v>
      </c>
      <c r="AV33" s="36">
        <v>0</v>
      </c>
      <c r="AW33" s="36">
        <v>0</v>
      </c>
      <c r="AX33" s="36">
        <v>0</v>
      </c>
      <c r="AY33" s="36">
        <v>0</v>
      </c>
      <c r="AZ33" s="36">
        <v>0</v>
      </c>
      <c r="BA33" s="36">
        <v>0</v>
      </c>
      <c r="BB33" s="36">
        <v>0</v>
      </c>
      <c r="BC33" s="36">
        <v>0</v>
      </c>
      <c r="BD33" s="36">
        <v>0</v>
      </c>
      <c r="BE33" s="36">
        <v>0</v>
      </c>
      <c r="BF33" s="36">
        <v>0</v>
      </c>
      <c r="BG33" s="36">
        <v>0</v>
      </c>
      <c r="BH33" s="36">
        <v>0</v>
      </c>
      <c r="BI33" s="36">
        <v>0</v>
      </c>
      <c r="BJ33" s="36">
        <v>0</v>
      </c>
      <c r="BK33" s="36">
        <v>0</v>
      </c>
      <c r="BL33" s="36">
        <v>0</v>
      </c>
      <c r="BM33" s="36">
        <v>0</v>
      </c>
      <c r="BN33" s="36">
        <v>0</v>
      </c>
      <c r="BO33" s="36">
        <v>0</v>
      </c>
      <c r="BP33" s="36">
        <v>0</v>
      </c>
      <c r="BQ33" s="36">
        <v>0</v>
      </c>
      <c r="BR33" s="36">
        <v>0</v>
      </c>
      <c r="BS33" s="36">
        <v>0</v>
      </c>
      <c r="BT33" s="36">
        <v>0</v>
      </c>
      <c r="BU33" s="36">
        <v>0</v>
      </c>
      <c r="BV33" s="36">
        <v>0</v>
      </c>
      <c r="BW33" s="195">
        <v>0</v>
      </c>
      <c r="BX33" s="191">
        <v>0</v>
      </c>
      <c r="BY33" s="36">
        <v>43068</v>
      </c>
      <c r="BZ33" s="36">
        <v>0</v>
      </c>
      <c r="CA33" s="36">
        <v>0</v>
      </c>
      <c r="CB33" s="36">
        <v>0</v>
      </c>
      <c r="CC33" s="36">
        <v>0</v>
      </c>
      <c r="CD33" s="44">
        <v>0</v>
      </c>
      <c r="CE33" s="51">
        <v>43068</v>
      </c>
    </row>
    <row r="34" spans="1:83" x14ac:dyDescent="0.55000000000000004">
      <c r="B34" s="192">
        <v>24</v>
      </c>
      <c r="C34" s="193" t="s">
        <v>23</v>
      </c>
      <c r="D34" s="194" t="s">
        <v>133</v>
      </c>
      <c r="E34" s="38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36">
        <v>0</v>
      </c>
      <c r="U34" s="36">
        <v>0</v>
      </c>
      <c r="V34" s="36">
        <v>0</v>
      </c>
      <c r="W34" s="36">
        <v>0</v>
      </c>
      <c r="X34" s="36">
        <v>0</v>
      </c>
      <c r="Y34" s="36">
        <v>0</v>
      </c>
      <c r="Z34" s="36">
        <v>0</v>
      </c>
      <c r="AA34" s="36">
        <v>0</v>
      </c>
      <c r="AB34" s="36">
        <v>0</v>
      </c>
      <c r="AC34" s="36">
        <v>0</v>
      </c>
      <c r="AD34" s="36">
        <v>0</v>
      </c>
      <c r="AE34" s="36">
        <v>0</v>
      </c>
      <c r="AF34" s="36">
        <v>0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0</v>
      </c>
      <c r="AV34" s="36">
        <v>0</v>
      </c>
      <c r="AW34" s="36">
        <v>0</v>
      </c>
      <c r="AX34" s="36">
        <v>0</v>
      </c>
      <c r="AY34" s="36">
        <v>0</v>
      </c>
      <c r="AZ34" s="36">
        <v>0</v>
      </c>
      <c r="BA34" s="36">
        <v>0</v>
      </c>
      <c r="BB34" s="36">
        <v>0</v>
      </c>
      <c r="BC34" s="36">
        <v>0</v>
      </c>
      <c r="BD34" s="36">
        <v>0</v>
      </c>
      <c r="BE34" s="36">
        <v>0</v>
      </c>
      <c r="BF34" s="36">
        <v>0</v>
      </c>
      <c r="BG34" s="36">
        <v>0</v>
      </c>
      <c r="BH34" s="36">
        <v>0</v>
      </c>
      <c r="BI34" s="36">
        <v>0</v>
      </c>
      <c r="BJ34" s="36">
        <v>0</v>
      </c>
      <c r="BK34" s="36">
        <v>0</v>
      </c>
      <c r="BL34" s="36">
        <v>0</v>
      </c>
      <c r="BM34" s="36">
        <v>0</v>
      </c>
      <c r="BN34" s="36">
        <v>0</v>
      </c>
      <c r="BO34" s="36">
        <v>0</v>
      </c>
      <c r="BP34" s="36">
        <v>0</v>
      </c>
      <c r="BQ34" s="36">
        <v>0</v>
      </c>
      <c r="BR34" s="36">
        <v>0</v>
      </c>
      <c r="BS34" s="36">
        <v>0</v>
      </c>
      <c r="BT34" s="36">
        <v>0</v>
      </c>
      <c r="BU34" s="36">
        <v>0</v>
      </c>
      <c r="BV34" s="36">
        <v>0</v>
      </c>
      <c r="BW34" s="195">
        <v>0</v>
      </c>
      <c r="BX34" s="191">
        <v>0</v>
      </c>
      <c r="BY34" s="36">
        <v>7252</v>
      </c>
      <c r="BZ34" s="36">
        <v>0</v>
      </c>
      <c r="CA34" s="36">
        <v>0</v>
      </c>
      <c r="CB34" s="36">
        <v>0</v>
      </c>
      <c r="CC34" s="36">
        <v>0</v>
      </c>
      <c r="CD34" s="44">
        <v>0</v>
      </c>
      <c r="CE34" s="51">
        <v>7252</v>
      </c>
    </row>
    <row r="35" spans="1:83" x14ac:dyDescent="0.55000000000000004">
      <c r="A35" s="131"/>
      <c r="B35" s="192">
        <v>25</v>
      </c>
      <c r="C35" s="193" t="s">
        <v>24</v>
      </c>
      <c r="D35" s="194" t="s">
        <v>134</v>
      </c>
      <c r="E35" s="38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294.26526909294205</v>
      </c>
      <c r="L35" s="36">
        <v>0</v>
      </c>
      <c r="M35" s="36">
        <v>1223.2807521455288</v>
      </c>
      <c r="N35" s="36">
        <v>0</v>
      </c>
      <c r="O35" s="36">
        <v>1697.8027567561373</v>
      </c>
      <c r="P35" s="36">
        <v>0</v>
      </c>
      <c r="Q35" s="36">
        <v>0</v>
      </c>
      <c r="R35" s="36">
        <v>0</v>
      </c>
      <c r="S35" s="36">
        <v>0</v>
      </c>
      <c r="T35" s="36">
        <v>0</v>
      </c>
      <c r="U35" s="36">
        <v>0</v>
      </c>
      <c r="V35" s="36">
        <v>0</v>
      </c>
      <c r="W35" s="36">
        <v>0</v>
      </c>
      <c r="X35" s="36">
        <v>0</v>
      </c>
      <c r="Y35" s="36">
        <v>14.636230661690837</v>
      </c>
      <c r="Z35" s="36">
        <v>0.7703279295626756</v>
      </c>
      <c r="AA35" s="36">
        <v>5792.0957023817582</v>
      </c>
      <c r="AB35" s="36">
        <v>0</v>
      </c>
      <c r="AC35" s="36">
        <v>0</v>
      </c>
      <c r="AD35" s="36">
        <v>1895.7770346537447</v>
      </c>
      <c r="AE35" s="36">
        <v>0</v>
      </c>
      <c r="AF35" s="36">
        <v>0</v>
      </c>
      <c r="AG35" s="36">
        <v>50.071315421573914</v>
      </c>
      <c r="AH35" s="36">
        <v>136.34804353259361</v>
      </c>
      <c r="AI35" s="36">
        <v>132.49640388478019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0.7703279295626756</v>
      </c>
      <c r="AS35" s="36">
        <v>0</v>
      </c>
      <c r="AT35" s="36">
        <v>0</v>
      </c>
      <c r="AU35" s="36">
        <v>0</v>
      </c>
      <c r="AV35" s="36">
        <v>0</v>
      </c>
      <c r="AW35" s="36">
        <v>0</v>
      </c>
      <c r="AX35" s="36">
        <v>0</v>
      </c>
      <c r="AY35" s="36">
        <v>0</v>
      </c>
      <c r="AZ35" s="36">
        <v>0</v>
      </c>
      <c r="BA35" s="36">
        <v>0</v>
      </c>
      <c r="BB35" s="36">
        <v>0</v>
      </c>
      <c r="BC35" s="36">
        <v>0</v>
      </c>
      <c r="BD35" s="36">
        <v>0</v>
      </c>
      <c r="BE35" s="36">
        <v>0</v>
      </c>
      <c r="BF35" s="36">
        <v>0</v>
      </c>
      <c r="BG35" s="36">
        <v>0</v>
      </c>
      <c r="BH35" s="36">
        <v>0</v>
      </c>
      <c r="BI35" s="36">
        <v>0</v>
      </c>
      <c r="BJ35" s="36">
        <v>0</v>
      </c>
      <c r="BK35" s="36">
        <v>0</v>
      </c>
      <c r="BL35" s="36">
        <v>0</v>
      </c>
      <c r="BM35" s="36">
        <v>0</v>
      </c>
      <c r="BN35" s="36">
        <v>0</v>
      </c>
      <c r="BO35" s="36">
        <v>0</v>
      </c>
      <c r="BP35" s="36">
        <v>0</v>
      </c>
      <c r="BQ35" s="36">
        <v>0</v>
      </c>
      <c r="BR35" s="36">
        <v>0</v>
      </c>
      <c r="BS35" s="36">
        <v>0</v>
      </c>
      <c r="BT35" s="36">
        <v>0</v>
      </c>
      <c r="BU35" s="36">
        <v>0</v>
      </c>
      <c r="BV35" s="36">
        <v>0</v>
      </c>
      <c r="BW35" s="195">
        <v>0</v>
      </c>
      <c r="BX35" s="191">
        <v>11238.314164389874</v>
      </c>
      <c r="BY35" s="36">
        <v>10845.685835610126</v>
      </c>
      <c r="BZ35" s="36">
        <v>0</v>
      </c>
      <c r="CA35" s="36">
        <v>0</v>
      </c>
      <c r="CB35" s="36">
        <v>0</v>
      </c>
      <c r="CC35" s="36">
        <v>2131</v>
      </c>
      <c r="CD35" s="44">
        <v>0</v>
      </c>
      <c r="CE35" s="51">
        <v>24215</v>
      </c>
    </row>
    <row r="36" spans="1:83" x14ac:dyDescent="0.55000000000000004">
      <c r="A36" s="131"/>
      <c r="B36" s="192">
        <v>26</v>
      </c>
      <c r="C36" s="193" t="s">
        <v>25</v>
      </c>
      <c r="D36" s="194" t="s">
        <v>135</v>
      </c>
      <c r="E36" s="38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36">
        <v>0</v>
      </c>
      <c r="U36" s="36">
        <v>0</v>
      </c>
      <c r="V36" s="36">
        <v>0</v>
      </c>
      <c r="W36" s="36">
        <v>0</v>
      </c>
      <c r="X36" s="36">
        <v>0</v>
      </c>
      <c r="Y36" s="36">
        <v>2.3273776931213792</v>
      </c>
      <c r="Z36" s="36">
        <v>0</v>
      </c>
      <c r="AA36" s="36">
        <v>97.749863111097923</v>
      </c>
      <c r="AB36" s="36">
        <v>0</v>
      </c>
      <c r="AC36" s="36">
        <v>0</v>
      </c>
      <c r="AD36" s="36">
        <v>655.54471689585512</v>
      </c>
      <c r="AE36" s="36">
        <v>0</v>
      </c>
      <c r="AF36" s="36">
        <v>0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0</v>
      </c>
      <c r="AV36" s="36">
        <v>0</v>
      </c>
      <c r="AW36" s="36">
        <v>0</v>
      </c>
      <c r="AX36" s="36">
        <v>0</v>
      </c>
      <c r="AY36" s="36">
        <v>0</v>
      </c>
      <c r="AZ36" s="36">
        <v>0</v>
      </c>
      <c r="BA36" s="36">
        <v>0</v>
      </c>
      <c r="BB36" s="36">
        <v>0</v>
      </c>
      <c r="BC36" s="36">
        <v>0</v>
      </c>
      <c r="BD36" s="36">
        <v>0</v>
      </c>
      <c r="BE36" s="36">
        <v>0</v>
      </c>
      <c r="BF36" s="36">
        <v>0</v>
      </c>
      <c r="BG36" s="36">
        <v>0</v>
      </c>
      <c r="BH36" s="36">
        <v>0</v>
      </c>
      <c r="BI36" s="36">
        <v>0</v>
      </c>
      <c r="BJ36" s="36">
        <v>0</v>
      </c>
      <c r="BK36" s="36">
        <v>0</v>
      </c>
      <c r="BL36" s="36">
        <v>0</v>
      </c>
      <c r="BM36" s="36">
        <v>0</v>
      </c>
      <c r="BN36" s="36">
        <v>0</v>
      </c>
      <c r="BO36" s="36">
        <v>0</v>
      </c>
      <c r="BP36" s="36">
        <v>0</v>
      </c>
      <c r="BQ36" s="36">
        <v>0</v>
      </c>
      <c r="BR36" s="36">
        <v>0</v>
      </c>
      <c r="BS36" s="36">
        <v>0</v>
      </c>
      <c r="BT36" s="36">
        <v>0</v>
      </c>
      <c r="BU36" s="36">
        <v>0</v>
      </c>
      <c r="BV36" s="36">
        <v>0</v>
      </c>
      <c r="BW36" s="195">
        <v>0</v>
      </c>
      <c r="BX36" s="191">
        <v>755.6219577000744</v>
      </c>
      <c r="BY36" s="36">
        <v>80591.378042299926</v>
      </c>
      <c r="BZ36" s="36">
        <v>0</v>
      </c>
      <c r="CA36" s="36">
        <v>0</v>
      </c>
      <c r="CB36" s="36">
        <v>0</v>
      </c>
      <c r="CC36" s="36">
        <v>417</v>
      </c>
      <c r="CD36" s="44">
        <v>0</v>
      </c>
      <c r="CE36" s="51">
        <v>81764</v>
      </c>
    </row>
    <row r="37" spans="1:83" x14ac:dyDescent="0.55000000000000004">
      <c r="B37" s="192">
        <v>27</v>
      </c>
      <c r="C37" s="193" t="s">
        <v>26</v>
      </c>
      <c r="D37" s="194" t="s">
        <v>136</v>
      </c>
      <c r="E37" s="38">
        <v>0</v>
      </c>
      <c r="F37" s="36">
        <v>0</v>
      </c>
      <c r="G37" s="36">
        <v>0</v>
      </c>
      <c r="H37" s="36">
        <v>0</v>
      </c>
      <c r="I37" s="36">
        <v>0</v>
      </c>
      <c r="J37" s="36">
        <v>850.39775641258416</v>
      </c>
      <c r="K37" s="36">
        <v>116990.66805423054</v>
      </c>
      <c r="L37" s="36">
        <v>0</v>
      </c>
      <c r="M37" s="36">
        <v>742.35877292224609</v>
      </c>
      <c r="N37" s="36">
        <v>0</v>
      </c>
      <c r="O37" s="36">
        <v>0</v>
      </c>
      <c r="P37" s="36">
        <v>0</v>
      </c>
      <c r="Q37" s="36">
        <v>0</v>
      </c>
      <c r="R37" s="36">
        <v>0</v>
      </c>
      <c r="S37" s="36">
        <v>0</v>
      </c>
      <c r="T37" s="36">
        <v>5350.3851142146887</v>
      </c>
      <c r="U37" s="36">
        <v>0</v>
      </c>
      <c r="V37" s="36">
        <v>0</v>
      </c>
      <c r="W37" s="36">
        <v>0</v>
      </c>
      <c r="X37" s="36">
        <v>0</v>
      </c>
      <c r="Y37" s="36">
        <v>0</v>
      </c>
      <c r="Z37" s="36">
        <v>0</v>
      </c>
      <c r="AA37" s="36">
        <v>0</v>
      </c>
      <c r="AB37" s="36">
        <v>0</v>
      </c>
      <c r="AC37" s="36">
        <v>0</v>
      </c>
      <c r="AD37" s="36">
        <v>0</v>
      </c>
      <c r="AE37" s="36">
        <v>0</v>
      </c>
      <c r="AF37" s="36">
        <v>0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0</v>
      </c>
      <c r="AV37" s="36">
        <v>0</v>
      </c>
      <c r="AW37" s="36">
        <v>0</v>
      </c>
      <c r="AX37" s="36">
        <v>0</v>
      </c>
      <c r="AY37" s="36">
        <v>0</v>
      </c>
      <c r="AZ37" s="36">
        <v>0</v>
      </c>
      <c r="BA37" s="36">
        <v>0</v>
      </c>
      <c r="BB37" s="36">
        <v>0</v>
      </c>
      <c r="BC37" s="36">
        <v>0</v>
      </c>
      <c r="BD37" s="36">
        <v>0</v>
      </c>
      <c r="BE37" s="36">
        <v>0</v>
      </c>
      <c r="BF37" s="36">
        <v>0</v>
      </c>
      <c r="BG37" s="36">
        <v>0</v>
      </c>
      <c r="BH37" s="36">
        <v>0</v>
      </c>
      <c r="BI37" s="36">
        <v>0</v>
      </c>
      <c r="BJ37" s="36">
        <v>0</v>
      </c>
      <c r="BK37" s="36">
        <v>0</v>
      </c>
      <c r="BL37" s="36">
        <v>0</v>
      </c>
      <c r="BM37" s="36">
        <v>0</v>
      </c>
      <c r="BN37" s="36">
        <v>0</v>
      </c>
      <c r="BO37" s="36">
        <v>1.6369542953081504</v>
      </c>
      <c r="BP37" s="36">
        <v>2069.1102292695023</v>
      </c>
      <c r="BQ37" s="36">
        <v>0</v>
      </c>
      <c r="BR37" s="36">
        <v>0</v>
      </c>
      <c r="BS37" s="36">
        <v>0</v>
      </c>
      <c r="BT37" s="36">
        <v>0</v>
      </c>
      <c r="BU37" s="36">
        <v>0</v>
      </c>
      <c r="BV37" s="36">
        <v>0</v>
      </c>
      <c r="BW37" s="195">
        <v>0</v>
      </c>
      <c r="BX37" s="191">
        <v>126004.55688134488</v>
      </c>
      <c r="BY37" s="36">
        <v>175926.44311865512</v>
      </c>
      <c r="BZ37" s="36">
        <v>0</v>
      </c>
      <c r="CA37" s="36">
        <v>0</v>
      </c>
      <c r="CB37" s="36">
        <v>0</v>
      </c>
      <c r="CC37" s="36">
        <v>906</v>
      </c>
      <c r="CD37" s="44">
        <v>0</v>
      </c>
      <c r="CE37" s="51">
        <v>302837</v>
      </c>
    </row>
    <row r="38" spans="1:83" x14ac:dyDescent="0.55000000000000004">
      <c r="B38" s="192">
        <v>28</v>
      </c>
      <c r="C38" s="193" t="s">
        <v>27</v>
      </c>
      <c r="D38" s="194" t="s">
        <v>137</v>
      </c>
      <c r="E38" s="38">
        <v>0</v>
      </c>
      <c r="F38" s="36">
        <v>0</v>
      </c>
      <c r="G38" s="36">
        <v>0</v>
      </c>
      <c r="H38" s="36">
        <v>0</v>
      </c>
      <c r="I38" s="36">
        <v>0</v>
      </c>
      <c r="J38" s="36">
        <v>0</v>
      </c>
      <c r="K38" s="36">
        <v>0</v>
      </c>
      <c r="L38" s="36">
        <v>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36">
        <v>0</v>
      </c>
      <c r="U38" s="36">
        <v>0</v>
      </c>
      <c r="V38" s="36">
        <v>0</v>
      </c>
      <c r="W38" s="36">
        <v>0</v>
      </c>
      <c r="X38" s="36">
        <v>0</v>
      </c>
      <c r="Y38" s="36">
        <v>0</v>
      </c>
      <c r="Z38" s="36">
        <v>0</v>
      </c>
      <c r="AA38" s="36">
        <v>0</v>
      </c>
      <c r="AB38" s="36">
        <v>0</v>
      </c>
      <c r="AC38" s="36">
        <v>0</v>
      </c>
      <c r="AD38" s="36">
        <v>0</v>
      </c>
      <c r="AE38" s="36">
        <v>0</v>
      </c>
      <c r="AF38" s="36">
        <v>7447.8717465107511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0</v>
      </c>
      <c r="AV38" s="36">
        <v>0</v>
      </c>
      <c r="AW38" s="36">
        <v>0</v>
      </c>
      <c r="AX38" s="36">
        <v>0</v>
      </c>
      <c r="AY38" s="36">
        <v>0</v>
      </c>
      <c r="AZ38" s="36">
        <v>0</v>
      </c>
      <c r="BA38" s="36">
        <v>0</v>
      </c>
      <c r="BB38" s="36">
        <v>0</v>
      </c>
      <c r="BC38" s="36">
        <v>0</v>
      </c>
      <c r="BD38" s="36">
        <v>0</v>
      </c>
      <c r="BE38" s="36">
        <v>0</v>
      </c>
      <c r="BF38" s="36">
        <v>0</v>
      </c>
      <c r="BG38" s="36">
        <v>0</v>
      </c>
      <c r="BH38" s="36">
        <v>0</v>
      </c>
      <c r="BI38" s="36">
        <v>0</v>
      </c>
      <c r="BJ38" s="36">
        <v>0</v>
      </c>
      <c r="BK38" s="36">
        <v>0</v>
      </c>
      <c r="BL38" s="36">
        <v>0</v>
      </c>
      <c r="BM38" s="36">
        <v>0</v>
      </c>
      <c r="BN38" s="36">
        <v>0</v>
      </c>
      <c r="BO38" s="36">
        <v>0</v>
      </c>
      <c r="BP38" s="36">
        <v>0</v>
      </c>
      <c r="BQ38" s="36">
        <v>0</v>
      </c>
      <c r="BR38" s="36">
        <v>0</v>
      </c>
      <c r="BS38" s="36">
        <v>0</v>
      </c>
      <c r="BT38" s="36">
        <v>0</v>
      </c>
      <c r="BU38" s="36">
        <v>0</v>
      </c>
      <c r="BV38" s="36">
        <v>0</v>
      </c>
      <c r="BW38" s="195">
        <v>0</v>
      </c>
      <c r="BX38" s="191">
        <v>7447.8717465107511</v>
      </c>
      <c r="BY38" s="36">
        <v>20118.128253489249</v>
      </c>
      <c r="BZ38" s="36">
        <v>0</v>
      </c>
      <c r="CA38" s="36">
        <v>0</v>
      </c>
      <c r="CB38" s="36">
        <v>0</v>
      </c>
      <c r="CC38" s="36">
        <v>-327</v>
      </c>
      <c r="CD38" s="44">
        <v>0</v>
      </c>
      <c r="CE38" s="51">
        <v>27239</v>
      </c>
    </row>
    <row r="39" spans="1:83" x14ac:dyDescent="0.55000000000000004">
      <c r="A39" s="131"/>
      <c r="B39" s="192">
        <v>29</v>
      </c>
      <c r="C39" s="193" t="s">
        <v>28</v>
      </c>
      <c r="D39" s="194" t="s">
        <v>138</v>
      </c>
      <c r="E39" s="38">
        <v>0</v>
      </c>
      <c r="F39" s="36">
        <v>0</v>
      </c>
      <c r="G39" s="36">
        <v>1.3604540020286726</v>
      </c>
      <c r="H39" s="36">
        <v>0</v>
      </c>
      <c r="I39" s="36">
        <v>0</v>
      </c>
      <c r="J39" s="36">
        <v>0</v>
      </c>
      <c r="K39" s="36">
        <v>0</v>
      </c>
      <c r="L39" s="36">
        <v>0</v>
      </c>
      <c r="M39" s="36">
        <v>0.68022700101433631</v>
      </c>
      <c r="N39" s="36">
        <v>0</v>
      </c>
      <c r="O39" s="36">
        <v>174.81833926068444</v>
      </c>
      <c r="P39" s="36">
        <v>0</v>
      </c>
      <c r="Q39" s="36">
        <v>110.87700116533682</v>
      </c>
      <c r="R39" s="36">
        <v>0</v>
      </c>
      <c r="S39" s="36">
        <v>0</v>
      </c>
      <c r="T39" s="36">
        <v>7202.2434867397933</v>
      </c>
      <c r="U39" s="36">
        <v>0</v>
      </c>
      <c r="V39" s="36">
        <v>688.38972502650836</v>
      </c>
      <c r="W39" s="36">
        <v>2677.3734759924278</v>
      </c>
      <c r="X39" s="36">
        <v>5892.126282786181</v>
      </c>
      <c r="Y39" s="36">
        <v>7237.6152907925389</v>
      </c>
      <c r="Z39" s="36">
        <v>681.58745501636497</v>
      </c>
      <c r="AA39" s="36">
        <v>25832.300590520434</v>
      </c>
      <c r="AB39" s="36">
        <v>863.88829128820726</v>
      </c>
      <c r="AC39" s="36">
        <v>0</v>
      </c>
      <c r="AD39" s="36">
        <v>25279.276038695782</v>
      </c>
      <c r="AE39" s="36">
        <v>0</v>
      </c>
      <c r="AF39" s="36">
        <v>0</v>
      </c>
      <c r="AG39" s="36">
        <v>12111.441753060259</v>
      </c>
      <c r="AH39" s="36">
        <v>19.726583029415757</v>
      </c>
      <c r="AI39" s="36">
        <v>67414.57716252681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1.3604540020286726</v>
      </c>
      <c r="AS39" s="36">
        <v>0</v>
      </c>
      <c r="AT39" s="36">
        <v>0</v>
      </c>
      <c r="AU39" s="36">
        <v>0</v>
      </c>
      <c r="AV39" s="36">
        <v>0</v>
      </c>
      <c r="AW39" s="36">
        <v>0</v>
      </c>
      <c r="AX39" s="36">
        <v>0</v>
      </c>
      <c r="AY39" s="36">
        <v>0</v>
      </c>
      <c r="AZ39" s="36">
        <v>0</v>
      </c>
      <c r="BA39" s="36">
        <v>0</v>
      </c>
      <c r="BB39" s="36">
        <v>0</v>
      </c>
      <c r="BC39" s="36">
        <v>0</v>
      </c>
      <c r="BD39" s="36">
        <v>0</v>
      </c>
      <c r="BE39" s="36">
        <v>0</v>
      </c>
      <c r="BF39" s="36">
        <v>0</v>
      </c>
      <c r="BG39" s="36">
        <v>0</v>
      </c>
      <c r="BH39" s="36">
        <v>0</v>
      </c>
      <c r="BI39" s="36">
        <v>12049.541095967954</v>
      </c>
      <c r="BJ39" s="36">
        <v>22.447491033473099</v>
      </c>
      <c r="BK39" s="36">
        <v>0</v>
      </c>
      <c r="BL39" s="36">
        <v>0</v>
      </c>
      <c r="BM39" s="36">
        <v>0</v>
      </c>
      <c r="BN39" s="36">
        <v>0</v>
      </c>
      <c r="BO39" s="36">
        <v>12289.661227326014</v>
      </c>
      <c r="BP39" s="36">
        <v>1559.7605133258733</v>
      </c>
      <c r="BQ39" s="36">
        <v>0</v>
      </c>
      <c r="BR39" s="36">
        <v>0</v>
      </c>
      <c r="BS39" s="36">
        <v>0</v>
      </c>
      <c r="BT39" s="36">
        <v>0</v>
      </c>
      <c r="BU39" s="36">
        <v>0</v>
      </c>
      <c r="BV39" s="36">
        <v>5943.8235348632716</v>
      </c>
      <c r="BW39" s="195">
        <v>0</v>
      </c>
      <c r="BX39" s="191">
        <v>188054.8764734224</v>
      </c>
      <c r="BY39" s="36">
        <v>114160.1235265776</v>
      </c>
      <c r="BZ39" s="36">
        <v>0</v>
      </c>
      <c r="CA39" s="36">
        <v>0</v>
      </c>
      <c r="CB39" s="36">
        <v>0</v>
      </c>
      <c r="CC39" s="36">
        <v>23177</v>
      </c>
      <c r="CD39" s="44">
        <v>0</v>
      </c>
      <c r="CE39" s="51">
        <v>325392</v>
      </c>
    </row>
    <row r="40" spans="1:83" x14ac:dyDescent="0.55000000000000004">
      <c r="A40" s="131"/>
      <c r="B40" s="192">
        <v>30</v>
      </c>
      <c r="C40" s="193" t="s">
        <v>29</v>
      </c>
      <c r="D40" s="194" t="s">
        <v>285</v>
      </c>
      <c r="E40" s="38">
        <v>0</v>
      </c>
      <c r="F40" s="36">
        <v>0</v>
      </c>
      <c r="G40" s="36">
        <v>0</v>
      </c>
      <c r="H40" s="36">
        <v>0</v>
      </c>
      <c r="I40" s="36">
        <v>0</v>
      </c>
      <c r="J40" s="36">
        <v>0</v>
      </c>
      <c r="K40" s="36">
        <v>0</v>
      </c>
      <c r="L40" s="36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0</v>
      </c>
      <c r="T40" s="36">
        <v>0</v>
      </c>
      <c r="U40" s="36">
        <v>0</v>
      </c>
      <c r="V40" s="36">
        <v>0</v>
      </c>
      <c r="W40" s="36">
        <v>0</v>
      </c>
      <c r="X40" s="36">
        <v>0</v>
      </c>
      <c r="Y40" s="36">
        <v>0</v>
      </c>
      <c r="Z40" s="36">
        <v>0</v>
      </c>
      <c r="AA40" s="36">
        <v>0</v>
      </c>
      <c r="AB40" s="36">
        <v>0</v>
      </c>
      <c r="AC40" s="36">
        <v>0</v>
      </c>
      <c r="AD40" s="36">
        <v>0.79914109484230056</v>
      </c>
      <c r="AE40" s="36">
        <v>0</v>
      </c>
      <c r="AF40" s="36">
        <v>0</v>
      </c>
      <c r="AG40" s="36">
        <v>0</v>
      </c>
      <c r="AH40" s="36">
        <v>16978.551701019518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11324.628455010241</v>
      </c>
      <c r="AS40" s="36">
        <v>0</v>
      </c>
      <c r="AT40" s="36">
        <v>0</v>
      </c>
      <c r="AU40" s="36">
        <v>0</v>
      </c>
      <c r="AV40" s="36">
        <v>0</v>
      </c>
      <c r="AW40" s="36">
        <v>0</v>
      </c>
      <c r="AX40" s="36">
        <v>0</v>
      </c>
      <c r="AY40" s="36">
        <v>0</v>
      </c>
      <c r="AZ40" s="36">
        <v>0</v>
      </c>
      <c r="BA40" s="36">
        <v>0</v>
      </c>
      <c r="BB40" s="36">
        <v>0</v>
      </c>
      <c r="BC40" s="36">
        <v>0</v>
      </c>
      <c r="BD40" s="36">
        <v>0</v>
      </c>
      <c r="BE40" s="36">
        <v>0</v>
      </c>
      <c r="BF40" s="36">
        <v>0</v>
      </c>
      <c r="BG40" s="36">
        <v>0</v>
      </c>
      <c r="BH40" s="36">
        <v>0</v>
      </c>
      <c r="BI40" s="36">
        <v>0</v>
      </c>
      <c r="BJ40" s="36">
        <v>0</v>
      </c>
      <c r="BK40" s="36">
        <v>0</v>
      </c>
      <c r="BL40" s="36">
        <v>0</v>
      </c>
      <c r="BM40" s="36">
        <v>0</v>
      </c>
      <c r="BN40" s="36">
        <v>0</v>
      </c>
      <c r="BO40" s="36">
        <v>0</v>
      </c>
      <c r="BP40" s="36">
        <v>0</v>
      </c>
      <c r="BQ40" s="36">
        <v>0</v>
      </c>
      <c r="BR40" s="36">
        <v>0</v>
      </c>
      <c r="BS40" s="36">
        <v>0</v>
      </c>
      <c r="BT40" s="36">
        <v>0</v>
      </c>
      <c r="BU40" s="36">
        <v>0</v>
      </c>
      <c r="BV40" s="36">
        <v>0</v>
      </c>
      <c r="BW40" s="195">
        <v>0</v>
      </c>
      <c r="BX40" s="191">
        <v>28303.979297124599</v>
      </c>
      <c r="BY40" s="36">
        <v>71567.020702875394</v>
      </c>
      <c r="BZ40" s="36">
        <v>0</v>
      </c>
      <c r="CA40" s="36">
        <v>0</v>
      </c>
      <c r="CB40" s="36">
        <v>0</v>
      </c>
      <c r="CC40" s="36">
        <v>1249</v>
      </c>
      <c r="CD40" s="44">
        <v>0</v>
      </c>
      <c r="CE40" s="51">
        <v>101120</v>
      </c>
    </row>
    <row r="41" spans="1:83" x14ac:dyDescent="0.55000000000000004">
      <c r="B41" s="192">
        <v>31</v>
      </c>
      <c r="C41" s="193" t="s">
        <v>30</v>
      </c>
      <c r="D41" s="194" t="s">
        <v>139</v>
      </c>
      <c r="E41" s="38">
        <v>0</v>
      </c>
      <c r="F41" s="36">
        <v>0</v>
      </c>
      <c r="G41" s="36">
        <v>0</v>
      </c>
      <c r="H41" s="36">
        <v>0</v>
      </c>
      <c r="I41" s="36">
        <v>0</v>
      </c>
      <c r="J41" s="36">
        <v>0</v>
      </c>
      <c r="K41" s="36">
        <v>0</v>
      </c>
      <c r="L41" s="36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36">
        <v>0</v>
      </c>
      <c r="U41" s="36">
        <v>0</v>
      </c>
      <c r="V41" s="36">
        <v>0</v>
      </c>
      <c r="W41" s="36">
        <v>0</v>
      </c>
      <c r="X41" s="36">
        <v>0</v>
      </c>
      <c r="Y41" s="36">
        <v>0</v>
      </c>
      <c r="Z41" s="36">
        <v>0</v>
      </c>
      <c r="AA41" s="36">
        <v>0</v>
      </c>
      <c r="AB41" s="36">
        <v>0</v>
      </c>
      <c r="AC41" s="36">
        <v>0</v>
      </c>
      <c r="AD41" s="36">
        <v>0</v>
      </c>
      <c r="AE41" s="36">
        <v>0</v>
      </c>
      <c r="AF41" s="36">
        <v>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0</v>
      </c>
      <c r="AV41" s="36">
        <v>0</v>
      </c>
      <c r="AW41" s="36">
        <v>0</v>
      </c>
      <c r="AX41" s="36">
        <v>0</v>
      </c>
      <c r="AY41" s="36">
        <v>0</v>
      </c>
      <c r="AZ41" s="36">
        <v>0</v>
      </c>
      <c r="BA41" s="36">
        <v>0</v>
      </c>
      <c r="BB41" s="36">
        <v>0</v>
      </c>
      <c r="BC41" s="36">
        <v>0</v>
      </c>
      <c r="BD41" s="36">
        <v>0</v>
      </c>
      <c r="BE41" s="36">
        <v>0</v>
      </c>
      <c r="BF41" s="36">
        <v>0</v>
      </c>
      <c r="BG41" s="36">
        <v>0</v>
      </c>
      <c r="BH41" s="36">
        <v>0</v>
      </c>
      <c r="BI41" s="36">
        <v>0</v>
      </c>
      <c r="BJ41" s="36">
        <v>0</v>
      </c>
      <c r="BK41" s="36">
        <v>0</v>
      </c>
      <c r="BL41" s="36">
        <v>0</v>
      </c>
      <c r="BM41" s="36">
        <v>0</v>
      </c>
      <c r="BN41" s="36">
        <v>0</v>
      </c>
      <c r="BO41" s="36">
        <v>0</v>
      </c>
      <c r="BP41" s="36">
        <v>0</v>
      </c>
      <c r="BQ41" s="36">
        <v>0</v>
      </c>
      <c r="BR41" s="36">
        <v>0</v>
      </c>
      <c r="BS41" s="36">
        <v>0</v>
      </c>
      <c r="BT41" s="36">
        <v>0</v>
      </c>
      <c r="BU41" s="36">
        <v>0</v>
      </c>
      <c r="BV41" s="36">
        <v>0</v>
      </c>
      <c r="BW41" s="195">
        <v>0</v>
      </c>
      <c r="BX41" s="191">
        <v>0</v>
      </c>
      <c r="BY41" s="36">
        <v>14341</v>
      </c>
      <c r="BZ41" s="36">
        <v>0</v>
      </c>
      <c r="CA41" s="36">
        <v>0</v>
      </c>
      <c r="CB41" s="36">
        <v>0</v>
      </c>
      <c r="CC41" s="36">
        <v>0</v>
      </c>
      <c r="CD41" s="44">
        <v>0</v>
      </c>
      <c r="CE41" s="51">
        <v>14341</v>
      </c>
    </row>
    <row r="42" spans="1:83" x14ac:dyDescent="0.55000000000000004">
      <c r="B42" s="192">
        <v>32</v>
      </c>
      <c r="C42" s="193" t="s">
        <v>31</v>
      </c>
      <c r="D42" s="194" t="s">
        <v>140</v>
      </c>
      <c r="E42" s="38">
        <v>0</v>
      </c>
      <c r="F42" s="36">
        <v>0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0</v>
      </c>
      <c r="T42" s="36">
        <v>0</v>
      </c>
      <c r="U42" s="36">
        <v>0</v>
      </c>
      <c r="V42" s="36">
        <v>0</v>
      </c>
      <c r="W42" s="36">
        <v>0</v>
      </c>
      <c r="X42" s="36">
        <v>0</v>
      </c>
      <c r="Y42" s="36">
        <v>0</v>
      </c>
      <c r="Z42" s="36">
        <v>0</v>
      </c>
      <c r="AA42" s="36">
        <v>0</v>
      </c>
      <c r="AB42" s="36">
        <v>0</v>
      </c>
      <c r="AC42" s="36">
        <v>0</v>
      </c>
      <c r="AD42" s="36">
        <v>0</v>
      </c>
      <c r="AE42" s="36">
        <v>0</v>
      </c>
      <c r="AF42" s="36">
        <v>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0</v>
      </c>
      <c r="AV42" s="36">
        <v>0</v>
      </c>
      <c r="AW42" s="36">
        <v>0</v>
      </c>
      <c r="AX42" s="36">
        <v>0</v>
      </c>
      <c r="AY42" s="36">
        <v>0</v>
      </c>
      <c r="AZ42" s="36">
        <v>0</v>
      </c>
      <c r="BA42" s="36">
        <v>0</v>
      </c>
      <c r="BB42" s="36">
        <v>0</v>
      </c>
      <c r="BC42" s="36">
        <v>0</v>
      </c>
      <c r="BD42" s="36">
        <v>0</v>
      </c>
      <c r="BE42" s="36">
        <v>0</v>
      </c>
      <c r="BF42" s="36">
        <v>0</v>
      </c>
      <c r="BG42" s="36">
        <v>0</v>
      </c>
      <c r="BH42" s="36">
        <v>0</v>
      </c>
      <c r="BI42" s="36">
        <v>0</v>
      </c>
      <c r="BJ42" s="36">
        <v>0</v>
      </c>
      <c r="BK42" s="36">
        <v>0</v>
      </c>
      <c r="BL42" s="36">
        <v>0</v>
      </c>
      <c r="BM42" s="36">
        <v>0</v>
      </c>
      <c r="BN42" s="36">
        <v>0</v>
      </c>
      <c r="BO42" s="36">
        <v>0</v>
      </c>
      <c r="BP42" s="36">
        <v>0</v>
      </c>
      <c r="BQ42" s="36">
        <v>0</v>
      </c>
      <c r="BR42" s="36">
        <v>0</v>
      </c>
      <c r="BS42" s="36">
        <v>0</v>
      </c>
      <c r="BT42" s="36">
        <v>0</v>
      </c>
      <c r="BU42" s="36">
        <v>0</v>
      </c>
      <c r="BV42" s="36">
        <v>0</v>
      </c>
      <c r="BW42" s="195">
        <v>0</v>
      </c>
      <c r="BX42" s="191">
        <v>0</v>
      </c>
      <c r="BY42" s="36">
        <v>1895</v>
      </c>
      <c r="BZ42" s="36">
        <v>0</v>
      </c>
      <c r="CA42" s="36">
        <v>0</v>
      </c>
      <c r="CB42" s="36">
        <v>0</v>
      </c>
      <c r="CC42" s="36">
        <v>0</v>
      </c>
      <c r="CD42" s="44">
        <v>0</v>
      </c>
      <c r="CE42" s="51">
        <v>1895</v>
      </c>
    </row>
    <row r="43" spans="1:83" x14ac:dyDescent="0.55000000000000004">
      <c r="A43" s="131"/>
      <c r="B43" s="192">
        <v>33</v>
      </c>
      <c r="C43" s="193" t="s">
        <v>32</v>
      </c>
      <c r="D43" s="194" t="s">
        <v>141</v>
      </c>
      <c r="E43" s="38">
        <v>0</v>
      </c>
      <c r="F43" s="36">
        <v>0</v>
      </c>
      <c r="G43" s="36">
        <v>140.07103263113993</v>
      </c>
      <c r="H43" s="36">
        <v>0</v>
      </c>
      <c r="I43" s="36">
        <v>542.01399583354157</v>
      </c>
      <c r="J43" s="36">
        <v>33.156911105922021</v>
      </c>
      <c r="K43" s="36">
        <v>1.3533433104457966</v>
      </c>
      <c r="L43" s="36">
        <v>0</v>
      </c>
      <c r="M43" s="36">
        <v>16.240119725349558</v>
      </c>
      <c r="N43" s="36">
        <v>387.73285844272067</v>
      </c>
      <c r="O43" s="36">
        <v>15.563448070126658</v>
      </c>
      <c r="P43" s="36">
        <v>1857.4636935868557</v>
      </c>
      <c r="Q43" s="36">
        <v>56.840419038723454</v>
      </c>
      <c r="R43" s="36">
        <v>0.67667165522289829</v>
      </c>
      <c r="S43" s="36">
        <v>0</v>
      </c>
      <c r="T43" s="36">
        <v>0</v>
      </c>
      <c r="U43" s="36">
        <v>0</v>
      </c>
      <c r="V43" s="36">
        <v>0</v>
      </c>
      <c r="W43" s="36">
        <v>0</v>
      </c>
      <c r="X43" s="36">
        <v>0</v>
      </c>
      <c r="Y43" s="36">
        <v>0</v>
      </c>
      <c r="Z43" s="36">
        <v>0</v>
      </c>
      <c r="AA43" s="36">
        <v>0</v>
      </c>
      <c r="AB43" s="36">
        <v>0</v>
      </c>
      <c r="AC43" s="36">
        <v>0</v>
      </c>
      <c r="AD43" s="36">
        <v>0</v>
      </c>
      <c r="AE43" s="36">
        <v>0</v>
      </c>
      <c r="AF43" s="36">
        <v>0</v>
      </c>
      <c r="AG43" s="36">
        <v>0</v>
      </c>
      <c r="AH43" s="36">
        <v>0</v>
      </c>
      <c r="AI43" s="36">
        <v>0</v>
      </c>
      <c r="AJ43" s="36">
        <v>0</v>
      </c>
      <c r="AK43" s="36">
        <v>22946.612500263705</v>
      </c>
      <c r="AL43" s="36">
        <v>75415.732646247241</v>
      </c>
      <c r="AM43" s="36">
        <v>0</v>
      </c>
      <c r="AN43" s="36">
        <v>6.0900448970060843</v>
      </c>
      <c r="AO43" s="36">
        <v>684.11504343035017</v>
      </c>
      <c r="AP43" s="36">
        <v>6.7667165522289832</v>
      </c>
      <c r="AQ43" s="36">
        <v>2.7066866208915932</v>
      </c>
      <c r="AR43" s="36">
        <v>16.240119725349558</v>
      </c>
      <c r="AS43" s="36">
        <v>201.64815325642371</v>
      </c>
      <c r="AT43" s="36">
        <v>1985.3546364239835</v>
      </c>
      <c r="AU43" s="36">
        <v>0</v>
      </c>
      <c r="AV43" s="36">
        <v>0</v>
      </c>
      <c r="AW43" s="36">
        <v>0.67667165522289829</v>
      </c>
      <c r="AX43" s="36">
        <v>37.216941037259403</v>
      </c>
      <c r="AY43" s="36">
        <v>0</v>
      </c>
      <c r="AZ43" s="36">
        <v>351.19258906068416</v>
      </c>
      <c r="BA43" s="36">
        <v>1617.9219276379497</v>
      </c>
      <c r="BB43" s="36">
        <v>5.4133732417831864</v>
      </c>
      <c r="BC43" s="36">
        <v>19.623478001464051</v>
      </c>
      <c r="BD43" s="36">
        <v>0.67667165522289829</v>
      </c>
      <c r="BE43" s="36">
        <v>0</v>
      </c>
      <c r="BF43" s="36">
        <v>15305.636169486734</v>
      </c>
      <c r="BG43" s="36">
        <v>8385.3151515221562</v>
      </c>
      <c r="BH43" s="36">
        <v>1554.9914637022202</v>
      </c>
      <c r="BI43" s="36">
        <v>3651.3202515827588</v>
      </c>
      <c r="BJ43" s="36">
        <v>8780.4913981723275</v>
      </c>
      <c r="BK43" s="36">
        <v>0</v>
      </c>
      <c r="BL43" s="36">
        <v>0</v>
      </c>
      <c r="BM43" s="36">
        <v>0</v>
      </c>
      <c r="BN43" s="36">
        <v>0</v>
      </c>
      <c r="BO43" s="36">
        <v>4.7367015865602884</v>
      </c>
      <c r="BP43" s="36">
        <v>3796.1279858004596</v>
      </c>
      <c r="BQ43" s="36">
        <v>0</v>
      </c>
      <c r="BR43" s="36">
        <v>175.25795870273063</v>
      </c>
      <c r="BS43" s="36">
        <v>0</v>
      </c>
      <c r="BT43" s="36">
        <v>8136.9766540553519</v>
      </c>
      <c r="BU43" s="36">
        <v>0</v>
      </c>
      <c r="BV43" s="36">
        <v>353.89927568157583</v>
      </c>
      <c r="BW43" s="195">
        <v>0</v>
      </c>
      <c r="BX43" s="191">
        <v>156493.85370339968</v>
      </c>
      <c r="BY43" s="36">
        <v>213786.14629660035</v>
      </c>
      <c r="BZ43" s="36">
        <v>0</v>
      </c>
      <c r="CA43" s="36">
        <v>0</v>
      </c>
      <c r="CB43" s="36">
        <v>0</v>
      </c>
      <c r="CC43" s="36">
        <v>119224</v>
      </c>
      <c r="CD43" s="44">
        <v>0</v>
      </c>
      <c r="CE43" s="51">
        <v>489504</v>
      </c>
    </row>
    <row r="44" spans="1:83" x14ac:dyDescent="0.55000000000000004">
      <c r="A44" s="131"/>
      <c r="B44" s="192">
        <v>34</v>
      </c>
      <c r="C44" s="193" t="s">
        <v>33</v>
      </c>
      <c r="D44" s="194" t="s">
        <v>286</v>
      </c>
      <c r="E44" s="38">
        <v>0</v>
      </c>
      <c r="F44" s="36">
        <v>0</v>
      </c>
      <c r="G44" s="36">
        <v>0</v>
      </c>
      <c r="H44" s="36">
        <v>0</v>
      </c>
      <c r="I44" s="36">
        <v>0</v>
      </c>
      <c r="J44" s="36">
        <v>0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0</v>
      </c>
      <c r="Q44" s="36">
        <v>1519.9799539373485</v>
      </c>
      <c r="R44" s="36">
        <v>0</v>
      </c>
      <c r="S44" s="36">
        <v>0</v>
      </c>
      <c r="T44" s="36">
        <v>0</v>
      </c>
      <c r="U44" s="36">
        <v>0</v>
      </c>
      <c r="V44" s="36">
        <v>0</v>
      </c>
      <c r="W44" s="36">
        <v>0</v>
      </c>
      <c r="X44" s="36">
        <v>0</v>
      </c>
      <c r="Y44" s="36">
        <v>0</v>
      </c>
      <c r="Z44" s="36">
        <v>0</v>
      </c>
      <c r="AA44" s="36">
        <v>0</v>
      </c>
      <c r="AB44" s="36">
        <v>0</v>
      </c>
      <c r="AC44" s="36">
        <v>0</v>
      </c>
      <c r="AD44" s="36">
        <v>0</v>
      </c>
      <c r="AE44" s="36">
        <v>0</v>
      </c>
      <c r="AF44" s="36">
        <v>0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0</v>
      </c>
      <c r="AV44" s="36">
        <v>0</v>
      </c>
      <c r="AW44" s="36">
        <v>0</v>
      </c>
      <c r="AX44" s="36">
        <v>0</v>
      </c>
      <c r="AY44" s="36">
        <v>0</v>
      </c>
      <c r="AZ44" s="36">
        <v>0</v>
      </c>
      <c r="BA44" s="36">
        <v>0</v>
      </c>
      <c r="BB44" s="36">
        <v>0</v>
      </c>
      <c r="BC44" s="36">
        <v>0</v>
      </c>
      <c r="BD44" s="36">
        <v>0</v>
      </c>
      <c r="BE44" s="36">
        <v>0</v>
      </c>
      <c r="BF44" s="36">
        <v>1471.4416614450361</v>
      </c>
      <c r="BG44" s="36">
        <v>2.6596324653321939</v>
      </c>
      <c r="BH44" s="36">
        <v>0</v>
      </c>
      <c r="BI44" s="36">
        <v>0</v>
      </c>
      <c r="BJ44" s="36">
        <v>0</v>
      </c>
      <c r="BK44" s="36">
        <v>0</v>
      </c>
      <c r="BL44" s="36">
        <v>0</v>
      </c>
      <c r="BM44" s="36">
        <v>0</v>
      </c>
      <c r="BN44" s="36">
        <v>0</v>
      </c>
      <c r="BO44" s="36">
        <v>0</v>
      </c>
      <c r="BP44" s="36">
        <v>0</v>
      </c>
      <c r="BQ44" s="36">
        <v>5.3192649306643878</v>
      </c>
      <c r="BR44" s="36">
        <v>0</v>
      </c>
      <c r="BS44" s="36">
        <v>0</v>
      </c>
      <c r="BT44" s="36">
        <v>0</v>
      </c>
      <c r="BU44" s="36">
        <v>52574.28475845413</v>
      </c>
      <c r="BV44" s="36">
        <v>0</v>
      </c>
      <c r="BW44" s="195">
        <v>0</v>
      </c>
      <c r="BX44" s="310">
        <v>55573.68527123252</v>
      </c>
      <c r="BY44" s="36">
        <v>206151.31472876749</v>
      </c>
      <c r="BZ44" s="36">
        <v>0</v>
      </c>
      <c r="CA44" s="36">
        <v>0</v>
      </c>
      <c r="CB44" s="36">
        <v>0</v>
      </c>
      <c r="CC44" s="36">
        <v>132</v>
      </c>
      <c r="CD44" s="44">
        <v>0</v>
      </c>
      <c r="CE44" s="51">
        <v>261857</v>
      </c>
    </row>
    <row r="45" spans="1:83" x14ac:dyDescent="0.55000000000000004">
      <c r="B45" s="192">
        <v>35</v>
      </c>
      <c r="C45" s="193" t="s">
        <v>34</v>
      </c>
      <c r="D45" s="194" t="s">
        <v>142</v>
      </c>
      <c r="E45" s="38">
        <v>0</v>
      </c>
      <c r="F45" s="36">
        <v>0</v>
      </c>
      <c r="G45" s="36">
        <v>0</v>
      </c>
      <c r="H45" s="36">
        <v>0</v>
      </c>
      <c r="I45" s="36">
        <v>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10086.845311224915</v>
      </c>
      <c r="Q45" s="36">
        <v>0</v>
      </c>
      <c r="R45" s="36">
        <v>0</v>
      </c>
      <c r="S45" s="36">
        <v>0</v>
      </c>
      <c r="T45" s="36">
        <v>0</v>
      </c>
      <c r="U45" s="36">
        <v>0</v>
      </c>
      <c r="V45" s="36">
        <v>0</v>
      </c>
      <c r="W45" s="36">
        <v>0</v>
      </c>
      <c r="X45" s="36">
        <v>0</v>
      </c>
      <c r="Y45" s="36">
        <v>0</v>
      </c>
      <c r="Z45" s="36">
        <v>0</v>
      </c>
      <c r="AA45" s="36">
        <v>0</v>
      </c>
      <c r="AB45" s="36">
        <v>0</v>
      </c>
      <c r="AC45" s="36">
        <v>0</v>
      </c>
      <c r="AD45" s="36">
        <v>0</v>
      </c>
      <c r="AE45" s="36">
        <v>0</v>
      </c>
      <c r="AF45" s="36">
        <v>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6231.6875629319375</v>
      </c>
      <c r="AM45" s="36">
        <v>1523.751917476274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0</v>
      </c>
      <c r="AV45" s="36">
        <v>0</v>
      </c>
      <c r="AW45" s="36">
        <v>0</v>
      </c>
      <c r="AX45" s="36">
        <v>0</v>
      </c>
      <c r="AY45" s="36">
        <v>0</v>
      </c>
      <c r="AZ45" s="36">
        <v>0</v>
      </c>
      <c r="BA45" s="36">
        <v>0</v>
      </c>
      <c r="BB45" s="36">
        <v>0</v>
      </c>
      <c r="BC45" s="36">
        <v>20.927064961047542</v>
      </c>
      <c r="BD45" s="36">
        <v>0</v>
      </c>
      <c r="BE45" s="36">
        <v>0</v>
      </c>
      <c r="BF45" s="36">
        <v>2754.5249254978826</v>
      </c>
      <c r="BG45" s="36">
        <v>2575.336931768913</v>
      </c>
      <c r="BH45" s="36">
        <v>0</v>
      </c>
      <c r="BI45" s="36">
        <v>0</v>
      </c>
      <c r="BJ45" s="36">
        <v>0</v>
      </c>
      <c r="BK45" s="36">
        <v>0</v>
      </c>
      <c r="BL45" s="36">
        <v>0</v>
      </c>
      <c r="BM45" s="36">
        <v>0</v>
      </c>
      <c r="BN45" s="36">
        <v>0</v>
      </c>
      <c r="BO45" s="36">
        <v>0</v>
      </c>
      <c r="BP45" s="36">
        <v>1.3079415600654714</v>
      </c>
      <c r="BQ45" s="36">
        <v>0</v>
      </c>
      <c r="BR45" s="36">
        <v>0</v>
      </c>
      <c r="BS45" s="36">
        <v>0</v>
      </c>
      <c r="BT45" s="36">
        <v>0</v>
      </c>
      <c r="BU45" s="36">
        <v>0</v>
      </c>
      <c r="BV45" s="36">
        <v>0</v>
      </c>
      <c r="BW45" s="195">
        <v>0</v>
      </c>
      <c r="BX45" s="310">
        <v>23194.381655421035</v>
      </c>
      <c r="BY45" s="36">
        <v>192529.61834457895</v>
      </c>
      <c r="BZ45" s="36">
        <v>0</v>
      </c>
      <c r="CA45" s="36">
        <v>0</v>
      </c>
      <c r="CB45" s="36">
        <v>0</v>
      </c>
      <c r="CC45" s="36">
        <v>364</v>
      </c>
      <c r="CD45" s="44">
        <v>0</v>
      </c>
      <c r="CE45" s="51">
        <v>216088</v>
      </c>
    </row>
    <row r="46" spans="1:83" x14ac:dyDescent="0.55000000000000004">
      <c r="B46" s="192">
        <v>36</v>
      </c>
      <c r="C46" s="193" t="s">
        <v>35</v>
      </c>
      <c r="D46" s="194" t="s">
        <v>143</v>
      </c>
      <c r="E46" s="38">
        <v>0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  <c r="P46" s="36">
        <v>0</v>
      </c>
      <c r="Q46" s="36">
        <v>0</v>
      </c>
      <c r="R46" s="36">
        <v>0</v>
      </c>
      <c r="S46" s="36">
        <v>0</v>
      </c>
      <c r="T46" s="36">
        <v>0</v>
      </c>
      <c r="U46" s="36">
        <v>0</v>
      </c>
      <c r="V46" s="36">
        <v>0</v>
      </c>
      <c r="W46" s="36">
        <v>0</v>
      </c>
      <c r="X46" s="36">
        <v>0</v>
      </c>
      <c r="Y46" s="36">
        <v>10.814912094251966</v>
      </c>
      <c r="Z46" s="36">
        <v>0</v>
      </c>
      <c r="AA46" s="36">
        <v>0</v>
      </c>
      <c r="AB46" s="36">
        <v>0</v>
      </c>
      <c r="AC46" s="36">
        <v>0</v>
      </c>
      <c r="AD46" s="36">
        <v>0</v>
      </c>
      <c r="AE46" s="36">
        <v>0</v>
      </c>
      <c r="AF46" s="36">
        <v>0</v>
      </c>
      <c r="AG46" s="36">
        <v>15.861871071569549</v>
      </c>
      <c r="AH46" s="36">
        <v>0</v>
      </c>
      <c r="AI46" s="36">
        <v>0</v>
      </c>
      <c r="AJ46" s="36">
        <v>0</v>
      </c>
      <c r="AK46" s="36">
        <v>64.889472565511795</v>
      </c>
      <c r="AL46" s="36">
        <v>0</v>
      </c>
      <c r="AM46" s="36">
        <v>0</v>
      </c>
      <c r="AN46" s="36">
        <v>2666.9573224425349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274.69876719399991</v>
      </c>
      <c r="AV46" s="36">
        <v>0</v>
      </c>
      <c r="AW46" s="36">
        <v>0</v>
      </c>
      <c r="AX46" s="36">
        <v>0</v>
      </c>
      <c r="AY46" s="36">
        <v>111.03309750098684</v>
      </c>
      <c r="AZ46" s="36">
        <v>0</v>
      </c>
      <c r="BA46" s="36">
        <v>87.961285033249325</v>
      </c>
      <c r="BB46" s="36">
        <v>19.466841769653541</v>
      </c>
      <c r="BC46" s="36">
        <v>0</v>
      </c>
      <c r="BD46" s="36">
        <v>0</v>
      </c>
      <c r="BE46" s="36">
        <v>22993.945100658915</v>
      </c>
      <c r="BF46" s="36">
        <v>16219.48416481948</v>
      </c>
      <c r="BG46" s="36">
        <v>563.81741718033584</v>
      </c>
      <c r="BH46" s="36">
        <v>174.48058178726507</v>
      </c>
      <c r="BI46" s="36">
        <v>191.06344699845141</v>
      </c>
      <c r="BJ46" s="36">
        <v>1000.7398657881154</v>
      </c>
      <c r="BK46" s="36">
        <v>0</v>
      </c>
      <c r="BL46" s="36">
        <v>0</v>
      </c>
      <c r="BM46" s="36">
        <v>0</v>
      </c>
      <c r="BN46" s="36">
        <v>0</v>
      </c>
      <c r="BO46" s="36">
        <v>1746.2478061518843</v>
      </c>
      <c r="BP46" s="36">
        <v>103.10216196520207</v>
      </c>
      <c r="BQ46" s="36">
        <v>0</v>
      </c>
      <c r="BR46" s="36">
        <v>24.513800746971128</v>
      </c>
      <c r="BS46" s="36">
        <v>0</v>
      </c>
      <c r="BT46" s="36">
        <v>454.22630795858254</v>
      </c>
      <c r="BU46" s="36">
        <v>721.7151337564145</v>
      </c>
      <c r="BV46" s="36">
        <v>43.980642516624663</v>
      </c>
      <c r="BW46" s="195">
        <v>0</v>
      </c>
      <c r="BX46" s="310">
        <v>47489</v>
      </c>
      <c r="BY46" s="36">
        <v>0</v>
      </c>
      <c r="BZ46" s="36">
        <v>0</v>
      </c>
      <c r="CA46" s="36">
        <v>0</v>
      </c>
      <c r="CB46" s="36">
        <v>0</v>
      </c>
      <c r="CC46" s="36">
        <v>17456</v>
      </c>
      <c r="CD46" s="44">
        <v>0</v>
      </c>
      <c r="CE46" s="51">
        <v>64945</v>
      </c>
    </row>
    <row r="47" spans="1:83" x14ac:dyDescent="0.55000000000000004">
      <c r="A47" s="131"/>
      <c r="B47" s="192">
        <v>37</v>
      </c>
      <c r="C47" s="193" t="s">
        <v>36</v>
      </c>
      <c r="D47" s="194" t="s">
        <v>144</v>
      </c>
      <c r="E47" s="38">
        <v>0</v>
      </c>
      <c r="F47" s="36">
        <v>0</v>
      </c>
      <c r="G47" s="36">
        <v>112.56850487020638</v>
      </c>
      <c r="H47" s="36">
        <v>7.7337140750523465</v>
      </c>
      <c r="I47" s="36">
        <v>140.06615491483697</v>
      </c>
      <c r="J47" s="36">
        <v>8.5930156389470511</v>
      </c>
      <c r="K47" s="36">
        <v>8.5930156389470511</v>
      </c>
      <c r="L47" s="36">
        <v>0</v>
      </c>
      <c r="M47" s="36">
        <v>0</v>
      </c>
      <c r="N47" s="36">
        <v>0</v>
      </c>
      <c r="O47" s="36">
        <v>0</v>
      </c>
      <c r="P47" s="36">
        <v>961.55844999817509</v>
      </c>
      <c r="Q47" s="36">
        <v>30103.052386359315</v>
      </c>
      <c r="R47" s="36">
        <v>1.7186031277894105</v>
      </c>
      <c r="S47" s="36">
        <v>675.41102922123832</v>
      </c>
      <c r="T47" s="36">
        <v>47.261586014208788</v>
      </c>
      <c r="U47" s="36">
        <v>0</v>
      </c>
      <c r="V47" s="36">
        <v>0</v>
      </c>
      <c r="W47" s="36">
        <v>0</v>
      </c>
      <c r="X47" s="36">
        <v>0</v>
      </c>
      <c r="Y47" s="36">
        <v>5430.7858838145366</v>
      </c>
      <c r="Z47" s="36">
        <v>0.85930156389470524</v>
      </c>
      <c r="AA47" s="36">
        <v>238.88583476272805</v>
      </c>
      <c r="AB47" s="36">
        <v>0</v>
      </c>
      <c r="AC47" s="36">
        <v>0</v>
      </c>
      <c r="AD47" s="36">
        <v>787.12023252755</v>
      </c>
      <c r="AE47" s="36">
        <v>0</v>
      </c>
      <c r="AF47" s="36">
        <v>0</v>
      </c>
      <c r="AG47" s="36">
        <v>24.060443789051746</v>
      </c>
      <c r="AH47" s="36">
        <v>135.76964709536341</v>
      </c>
      <c r="AI47" s="36">
        <v>0</v>
      </c>
      <c r="AJ47" s="36">
        <v>703.76798082976359</v>
      </c>
      <c r="AK47" s="36">
        <v>37.809268811367033</v>
      </c>
      <c r="AL47" s="36">
        <v>138.34755178704756</v>
      </c>
      <c r="AM47" s="36">
        <v>665.09941045450182</v>
      </c>
      <c r="AN47" s="36">
        <v>1895.6192499517197</v>
      </c>
      <c r="AO47" s="36">
        <v>246378.94439988991</v>
      </c>
      <c r="AP47" s="36">
        <v>228.57421599599158</v>
      </c>
      <c r="AQ47" s="36">
        <v>15.467428150104693</v>
      </c>
      <c r="AR47" s="36">
        <v>34.372062555788204</v>
      </c>
      <c r="AS47" s="36">
        <v>0</v>
      </c>
      <c r="AT47" s="36">
        <v>9232.3360024847116</v>
      </c>
      <c r="AU47" s="36">
        <v>55.854601653155846</v>
      </c>
      <c r="AV47" s="36">
        <v>17913.000400949026</v>
      </c>
      <c r="AW47" s="36">
        <v>0</v>
      </c>
      <c r="AX47" s="36">
        <v>7344.4504666080456</v>
      </c>
      <c r="AY47" s="36">
        <v>17238.448673291681</v>
      </c>
      <c r="AZ47" s="36">
        <v>4.2965078194735256</v>
      </c>
      <c r="BA47" s="36">
        <v>72.181331367155238</v>
      </c>
      <c r="BB47" s="36">
        <v>25.779046916841157</v>
      </c>
      <c r="BC47" s="36">
        <v>25108.791697003286</v>
      </c>
      <c r="BD47" s="36">
        <v>16067.220641703198</v>
      </c>
      <c r="BE47" s="36">
        <v>2.5779046916841155</v>
      </c>
      <c r="BF47" s="36">
        <v>160759.85517654923</v>
      </c>
      <c r="BG47" s="36">
        <v>1244.2686645195331</v>
      </c>
      <c r="BH47" s="36">
        <v>18203.444329545437</v>
      </c>
      <c r="BI47" s="36">
        <v>130.61383771199519</v>
      </c>
      <c r="BJ47" s="36">
        <v>12062.016052389978</v>
      </c>
      <c r="BK47" s="36">
        <v>0</v>
      </c>
      <c r="BL47" s="36">
        <v>0</v>
      </c>
      <c r="BM47" s="36">
        <v>32495.347940242169</v>
      </c>
      <c r="BN47" s="36">
        <v>0</v>
      </c>
      <c r="BO47" s="36">
        <v>8.5930156389470511</v>
      </c>
      <c r="BP47" s="36">
        <v>1874.1367108543523</v>
      </c>
      <c r="BQ47" s="36">
        <v>6.0151109472629365</v>
      </c>
      <c r="BR47" s="36">
        <v>145.22196429820519</v>
      </c>
      <c r="BS47" s="36">
        <v>0</v>
      </c>
      <c r="BT47" s="36">
        <v>3147.6216285463051</v>
      </c>
      <c r="BU47" s="36">
        <v>11.170920330631168</v>
      </c>
      <c r="BV47" s="36">
        <v>278.41370670188451</v>
      </c>
      <c r="BW47" s="195">
        <v>0</v>
      </c>
      <c r="BX47" s="310">
        <v>612213.69570460217</v>
      </c>
      <c r="BY47" s="36">
        <v>30766.304295397778</v>
      </c>
      <c r="BZ47" s="36">
        <v>0</v>
      </c>
      <c r="CA47" s="36">
        <v>0</v>
      </c>
      <c r="CB47" s="36">
        <v>0</v>
      </c>
      <c r="CC47" s="36">
        <v>-74479</v>
      </c>
      <c r="CD47" s="44">
        <v>0</v>
      </c>
      <c r="CE47" s="51">
        <v>568501</v>
      </c>
    </row>
    <row r="48" spans="1:83" x14ac:dyDescent="0.55000000000000004">
      <c r="A48" s="131"/>
      <c r="B48" s="192">
        <v>38</v>
      </c>
      <c r="C48" s="193" t="s">
        <v>37</v>
      </c>
      <c r="D48" s="194" t="s">
        <v>145</v>
      </c>
      <c r="E48" s="38">
        <v>14518.329839533875</v>
      </c>
      <c r="F48" s="36">
        <v>35.09492029499048</v>
      </c>
      <c r="G48" s="36">
        <v>0</v>
      </c>
      <c r="H48" s="36">
        <v>0</v>
      </c>
      <c r="I48" s="36">
        <v>27283.010380577445</v>
      </c>
      <c r="J48" s="36">
        <v>1060.5246226642437</v>
      </c>
      <c r="K48" s="36">
        <v>27688.795396488273</v>
      </c>
      <c r="L48" s="36">
        <v>0</v>
      </c>
      <c r="M48" s="36">
        <v>99676.153935328286</v>
      </c>
      <c r="N48" s="36">
        <v>44989.494385659367</v>
      </c>
      <c r="O48" s="36">
        <v>0</v>
      </c>
      <c r="P48" s="36">
        <v>55183.472015094878</v>
      </c>
      <c r="Q48" s="36">
        <v>4780.5861739332349</v>
      </c>
      <c r="R48" s="36">
        <v>0</v>
      </c>
      <c r="S48" s="36">
        <v>5253.2708816563882</v>
      </c>
      <c r="T48" s="36">
        <v>1316.0595110621432</v>
      </c>
      <c r="U48" s="36">
        <v>5469.3239847224231</v>
      </c>
      <c r="V48" s="36">
        <v>142.57311369839883</v>
      </c>
      <c r="W48" s="36">
        <v>1975.185982852433</v>
      </c>
      <c r="X48" s="36">
        <v>25.224473962024408</v>
      </c>
      <c r="Y48" s="36">
        <v>51.545664183267277</v>
      </c>
      <c r="Z48" s="36">
        <v>0</v>
      </c>
      <c r="AA48" s="36">
        <v>3408.5941336509509</v>
      </c>
      <c r="AB48" s="36">
        <v>921.24165774350013</v>
      </c>
      <c r="AC48" s="36">
        <v>296.11338998898219</v>
      </c>
      <c r="AD48" s="36">
        <v>367.39994683818162</v>
      </c>
      <c r="AE48" s="36">
        <v>3.2901487776553577</v>
      </c>
      <c r="AF48" s="36">
        <v>1.0967162592184525</v>
      </c>
      <c r="AG48" s="36">
        <v>235.7939957319673</v>
      </c>
      <c r="AH48" s="36">
        <v>395.91456957786136</v>
      </c>
      <c r="AI48" s="36">
        <v>101.99461210731609</v>
      </c>
      <c r="AJ48" s="36">
        <v>0</v>
      </c>
      <c r="AK48" s="36">
        <v>123.92893729168513</v>
      </c>
      <c r="AL48" s="36">
        <v>21.934325184369055</v>
      </c>
      <c r="AM48" s="36">
        <v>138.18624866152504</v>
      </c>
      <c r="AN48" s="36">
        <v>23420.375715610055</v>
      </c>
      <c r="AO48" s="36">
        <v>802.79630174790725</v>
      </c>
      <c r="AP48" s="36">
        <v>1890773.9258129073</v>
      </c>
      <c r="AQ48" s="36">
        <v>463.91097764940548</v>
      </c>
      <c r="AR48" s="36">
        <v>47223.505405687349</v>
      </c>
      <c r="AS48" s="36">
        <v>101.99461210731609</v>
      </c>
      <c r="AT48" s="36">
        <v>1975.185982852433</v>
      </c>
      <c r="AU48" s="36">
        <v>2945.779872260764</v>
      </c>
      <c r="AV48" s="36">
        <v>49183.337360910729</v>
      </c>
      <c r="AW48" s="36">
        <v>412.36531346613822</v>
      </c>
      <c r="AX48" s="36">
        <v>5627.2511260498804</v>
      </c>
      <c r="AY48" s="36">
        <v>1294.1251858777741</v>
      </c>
      <c r="AZ48" s="36">
        <v>77.866854404510121</v>
      </c>
      <c r="BA48" s="36">
        <v>142.57311369839883</v>
      </c>
      <c r="BB48" s="36">
        <v>4146.6841761049691</v>
      </c>
      <c r="BC48" s="36">
        <v>82366.681216083452</v>
      </c>
      <c r="BD48" s="36">
        <v>47.158799146393463</v>
      </c>
      <c r="BE48" s="36">
        <v>44526.680124269173</v>
      </c>
      <c r="BF48" s="36">
        <v>26666.655842896675</v>
      </c>
      <c r="BG48" s="36">
        <v>167.79758766042326</v>
      </c>
      <c r="BH48" s="36">
        <v>12356.702092614305</v>
      </c>
      <c r="BI48" s="36">
        <v>112109.62616608788</v>
      </c>
      <c r="BJ48" s="36">
        <v>890246.26282546821</v>
      </c>
      <c r="BK48" s="36">
        <v>813.76346434009179</v>
      </c>
      <c r="BL48" s="36">
        <v>266.502050990084</v>
      </c>
      <c r="BM48" s="36">
        <v>0</v>
      </c>
      <c r="BN48" s="36">
        <v>0</v>
      </c>
      <c r="BO48" s="36">
        <v>168.89430391964171</v>
      </c>
      <c r="BP48" s="36">
        <v>48470.471792418735</v>
      </c>
      <c r="BQ48" s="36">
        <v>0</v>
      </c>
      <c r="BR48" s="36">
        <v>686.54437827075139</v>
      </c>
      <c r="BS48" s="36">
        <v>0</v>
      </c>
      <c r="BT48" s="36">
        <v>733.70317741714473</v>
      </c>
      <c r="BU48" s="36">
        <v>0</v>
      </c>
      <c r="BV48" s="36">
        <v>9296.8637293948232</v>
      </c>
      <c r="BW48" s="195">
        <v>0</v>
      </c>
      <c r="BX48" s="310">
        <v>3552980.1193258376</v>
      </c>
      <c r="BY48" s="36">
        <v>976801.26222591847</v>
      </c>
      <c r="BZ48" s="36">
        <v>0</v>
      </c>
      <c r="CA48" s="36">
        <v>0</v>
      </c>
      <c r="CB48" s="36">
        <v>0</v>
      </c>
      <c r="CC48" s="36">
        <v>-49642</v>
      </c>
      <c r="CD48" s="44">
        <v>15463.61844824376</v>
      </c>
      <c r="CE48" s="51">
        <v>4495603</v>
      </c>
    </row>
    <row r="49" spans="1:83" x14ac:dyDescent="0.55000000000000004">
      <c r="B49" s="192">
        <v>39</v>
      </c>
      <c r="C49" s="193" t="s">
        <v>38</v>
      </c>
      <c r="D49" s="194" t="s">
        <v>146</v>
      </c>
      <c r="E49" s="38">
        <v>108400.05948689593</v>
      </c>
      <c r="F49" s="36">
        <v>15816.709593929738</v>
      </c>
      <c r="G49" s="36">
        <v>34038.899029074222</v>
      </c>
      <c r="H49" s="36">
        <v>17824.053143525278</v>
      </c>
      <c r="I49" s="36">
        <v>110348.64724015119</v>
      </c>
      <c r="J49" s="36">
        <v>0</v>
      </c>
      <c r="K49" s="36">
        <v>12.277330578565998</v>
      </c>
      <c r="L49" s="36">
        <v>10580.42810217134</v>
      </c>
      <c r="M49" s="36">
        <v>80455.978137895538</v>
      </c>
      <c r="N49" s="36">
        <v>3.5078087367331428</v>
      </c>
      <c r="O49" s="36">
        <v>9374.6188489193228</v>
      </c>
      <c r="P49" s="36">
        <v>93325.251440785243</v>
      </c>
      <c r="Q49" s="36">
        <v>25274.638900346472</v>
      </c>
      <c r="R49" s="36">
        <v>1541.6819397942161</v>
      </c>
      <c r="S49" s="36">
        <v>14.908187131115854</v>
      </c>
      <c r="T49" s="36">
        <v>2419.5110761616847</v>
      </c>
      <c r="U49" s="36">
        <v>51.740178866813842</v>
      </c>
      <c r="V49" s="36">
        <v>0</v>
      </c>
      <c r="W49" s="36">
        <v>0</v>
      </c>
      <c r="X49" s="36">
        <v>0</v>
      </c>
      <c r="Y49" s="36">
        <v>7749.6264516276942</v>
      </c>
      <c r="Z49" s="36">
        <v>0</v>
      </c>
      <c r="AA49" s="36">
        <v>292.02507733303406</v>
      </c>
      <c r="AB49" s="36">
        <v>0</v>
      </c>
      <c r="AC49" s="36">
        <v>111.37292739127726</v>
      </c>
      <c r="AD49" s="36">
        <v>114.88073612801041</v>
      </c>
      <c r="AE49" s="36">
        <v>225.3767113351044</v>
      </c>
      <c r="AF49" s="36">
        <v>0</v>
      </c>
      <c r="AG49" s="36">
        <v>158.72834533717469</v>
      </c>
      <c r="AH49" s="36">
        <v>130.66587544330955</v>
      </c>
      <c r="AI49" s="36">
        <v>26.308565525498569</v>
      </c>
      <c r="AJ49" s="36">
        <v>0</v>
      </c>
      <c r="AK49" s="36">
        <v>14375.877155316599</v>
      </c>
      <c r="AL49" s="36">
        <v>1351.3833158264431</v>
      </c>
      <c r="AM49" s="36">
        <v>15935.098138794483</v>
      </c>
      <c r="AN49" s="36">
        <v>2169.5797036694485</v>
      </c>
      <c r="AO49" s="36">
        <v>220.11499823000469</v>
      </c>
      <c r="AP49" s="36">
        <v>2187.9956995372977</v>
      </c>
      <c r="AQ49" s="36">
        <v>168118.7493254093</v>
      </c>
      <c r="AR49" s="36">
        <v>298342.6408678905</v>
      </c>
      <c r="AS49" s="36">
        <v>18533.507460529559</v>
      </c>
      <c r="AT49" s="36">
        <v>535751.13616998948</v>
      </c>
      <c r="AU49" s="36">
        <v>4253.2180932889351</v>
      </c>
      <c r="AV49" s="36">
        <v>1211.0709663571174</v>
      </c>
      <c r="AW49" s="36">
        <v>0.87695218418328569</v>
      </c>
      <c r="AX49" s="36">
        <v>58.755796340280135</v>
      </c>
      <c r="AY49" s="36">
        <v>358.67344333096378</v>
      </c>
      <c r="AZ49" s="36">
        <v>495.47798406355633</v>
      </c>
      <c r="BA49" s="36">
        <v>40395.048460034683</v>
      </c>
      <c r="BB49" s="36">
        <v>1015.5106292842447</v>
      </c>
      <c r="BC49" s="36">
        <v>4694.325041933128</v>
      </c>
      <c r="BD49" s="36">
        <v>0.87695218418328569</v>
      </c>
      <c r="BE49" s="36">
        <v>47400.142507290773</v>
      </c>
      <c r="BF49" s="36">
        <v>0</v>
      </c>
      <c r="BG49" s="36">
        <v>0</v>
      </c>
      <c r="BH49" s="36">
        <v>0</v>
      </c>
      <c r="BI49" s="36">
        <v>6.1386652892829989</v>
      </c>
      <c r="BJ49" s="36">
        <v>10347.158821178586</v>
      </c>
      <c r="BK49" s="36">
        <v>0</v>
      </c>
      <c r="BL49" s="36">
        <v>0</v>
      </c>
      <c r="BM49" s="36">
        <v>0</v>
      </c>
      <c r="BN49" s="36">
        <v>0</v>
      </c>
      <c r="BO49" s="36">
        <v>547.21816293037011</v>
      </c>
      <c r="BP49" s="36">
        <v>2780.8153760451987</v>
      </c>
      <c r="BQ49" s="36">
        <v>0</v>
      </c>
      <c r="BR49" s="36">
        <v>12611.449360739829</v>
      </c>
      <c r="BS49" s="36">
        <v>0</v>
      </c>
      <c r="BT49" s="36">
        <v>32162.221354921996</v>
      </c>
      <c r="BU49" s="36">
        <v>0</v>
      </c>
      <c r="BV49" s="36">
        <v>2991.2839002491874</v>
      </c>
      <c r="BW49" s="195">
        <v>0</v>
      </c>
      <c r="BX49" s="310">
        <v>1736608.2404379242</v>
      </c>
      <c r="BY49" s="36">
        <v>231296.75956207581</v>
      </c>
      <c r="BZ49" s="36">
        <v>0</v>
      </c>
      <c r="CA49" s="36">
        <v>0</v>
      </c>
      <c r="CB49" s="36">
        <v>0</v>
      </c>
      <c r="CC49" s="36">
        <v>-7157</v>
      </c>
      <c r="CD49" s="44">
        <v>0</v>
      </c>
      <c r="CE49" s="51">
        <v>1960748</v>
      </c>
    </row>
    <row r="50" spans="1:83" x14ac:dyDescent="0.55000000000000004">
      <c r="B50" s="192">
        <v>40</v>
      </c>
      <c r="C50" s="193" t="s">
        <v>39</v>
      </c>
      <c r="D50" s="194" t="s">
        <v>147</v>
      </c>
      <c r="E50" s="38">
        <v>0</v>
      </c>
      <c r="F50" s="36">
        <v>0</v>
      </c>
      <c r="G50" s="36">
        <v>565.57304374315117</v>
      </c>
      <c r="H50" s="36">
        <v>266.83845117455417</v>
      </c>
      <c r="I50" s="36">
        <v>34.230005398485076</v>
      </c>
      <c r="J50" s="36">
        <v>0</v>
      </c>
      <c r="K50" s="36">
        <v>18323.944253543581</v>
      </c>
      <c r="L50" s="36">
        <v>29.562277389600748</v>
      </c>
      <c r="M50" s="36">
        <v>98.022288186570904</v>
      </c>
      <c r="N50" s="36">
        <v>63.792282788085828</v>
      </c>
      <c r="O50" s="36">
        <v>158.70275230206718</v>
      </c>
      <c r="P50" s="36">
        <v>1615.0338910739779</v>
      </c>
      <c r="Q50" s="36">
        <v>33000.837022812208</v>
      </c>
      <c r="R50" s="36">
        <v>163.37048031095151</v>
      </c>
      <c r="S50" s="36">
        <v>0</v>
      </c>
      <c r="T50" s="36">
        <v>943.65901246278179</v>
      </c>
      <c r="U50" s="36">
        <v>793.51376151033583</v>
      </c>
      <c r="V50" s="36">
        <v>14.003184026652987</v>
      </c>
      <c r="W50" s="36">
        <v>94.132514845833953</v>
      </c>
      <c r="X50" s="36">
        <v>1274.2897464254218</v>
      </c>
      <c r="Y50" s="36">
        <v>7740.6489480665132</v>
      </c>
      <c r="Z50" s="36">
        <v>0</v>
      </c>
      <c r="AA50" s="36">
        <v>186.70912035537316</v>
      </c>
      <c r="AB50" s="36">
        <v>0</v>
      </c>
      <c r="AC50" s="36">
        <v>28.784322721453364</v>
      </c>
      <c r="AD50" s="36">
        <v>5568.5995145990037</v>
      </c>
      <c r="AE50" s="36">
        <v>714.16238535930233</v>
      </c>
      <c r="AF50" s="36">
        <v>0</v>
      </c>
      <c r="AG50" s="36">
        <v>173.48389099686756</v>
      </c>
      <c r="AH50" s="36">
        <v>16.337048031095151</v>
      </c>
      <c r="AI50" s="36">
        <v>13.225229358505597</v>
      </c>
      <c r="AJ50" s="36">
        <v>15.559093362947761</v>
      </c>
      <c r="AK50" s="36">
        <v>41312.5046972989</v>
      </c>
      <c r="AL50" s="36">
        <v>310.40391259080786</v>
      </c>
      <c r="AM50" s="36">
        <v>27209.742473123046</v>
      </c>
      <c r="AN50" s="36">
        <v>68.460010796970153</v>
      </c>
      <c r="AO50" s="36">
        <v>1953.4441717180916</v>
      </c>
      <c r="AP50" s="36">
        <v>315.84959526783962</v>
      </c>
      <c r="AQ50" s="36">
        <v>341.52209931670342</v>
      </c>
      <c r="AR50" s="36">
        <v>106919.75572617259</v>
      </c>
      <c r="AS50" s="36">
        <v>13744.903076828052</v>
      </c>
      <c r="AT50" s="36">
        <v>15759.805667329789</v>
      </c>
      <c r="AU50" s="36">
        <v>13710.673071429566</v>
      </c>
      <c r="AV50" s="36">
        <v>6436.0189695833415</v>
      </c>
      <c r="AW50" s="36">
        <v>42.009552079958958</v>
      </c>
      <c r="AX50" s="36">
        <v>472.99643823361197</v>
      </c>
      <c r="AY50" s="36">
        <v>277.72981652861756</v>
      </c>
      <c r="AZ50" s="36">
        <v>44.343416084401127</v>
      </c>
      <c r="BA50" s="36">
        <v>2092.6980573164742</v>
      </c>
      <c r="BB50" s="36">
        <v>270.72822451529106</v>
      </c>
      <c r="BC50" s="36">
        <v>50.567053429580227</v>
      </c>
      <c r="BD50" s="36">
        <v>3.1118186725895525</v>
      </c>
      <c r="BE50" s="36">
        <v>15436.95448004862</v>
      </c>
      <c r="BF50" s="36">
        <v>12406.043092946398</v>
      </c>
      <c r="BG50" s="36">
        <v>1369.2002159394033</v>
      </c>
      <c r="BH50" s="36">
        <v>315.07164059969216</v>
      </c>
      <c r="BI50" s="36">
        <v>607.58259582311018</v>
      </c>
      <c r="BJ50" s="36">
        <v>11765.008446392951</v>
      </c>
      <c r="BK50" s="36">
        <v>0</v>
      </c>
      <c r="BL50" s="36">
        <v>3.1118186725895525</v>
      </c>
      <c r="BM50" s="36">
        <v>0</v>
      </c>
      <c r="BN50" s="36">
        <v>0</v>
      </c>
      <c r="BO50" s="36">
        <v>2388.3208312124816</v>
      </c>
      <c r="BP50" s="36">
        <v>3849.3196979932763</v>
      </c>
      <c r="BQ50" s="36">
        <v>20958.098759890636</v>
      </c>
      <c r="BR50" s="36">
        <v>39513.873504542134</v>
      </c>
      <c r="BS50" s="36">
        <v>0</v>
      </c>
      <c r="BT50" s="36">
        <v>46942.562630681547</v>
      </c>
      <c r="BU50" s="36">
        <v>198838.21158645907</v>
      </c>
      <c r="BV50" s="36">
        <v>285.50936321009146</v>
      </c>
      <c r="BW50" s="195">
        <v>0</v>
      </c>
      <c r="BX50" s="310">
        <v>657913.15103357355</v>
      </c>
      <c r="BY50" s="36">
        <v>1143512.8489664264</v>
      </c>
      <c r="BZ50" s="36">
        <v>0</v>
      </c>
      <c r="CA50" s="36">
        <v>0</v>
      </c>
      <c r="CB50" s="36">
        <v>0</v>
      </c>
      <c r="CC50" s="36">
        <v>131860</v>
      </c>
      <c r="CD50" s="44">
        <v>0</v>
      </c>
      <c r="CE50" s="51">
        <v>1933286</v>
      </c>
    </row>
    <row r="51" spans="1:83" x14ac:dyDescent="0.55000000000000004">
      <c r="A51" s="131"/>
      <c r="B51" s="192">
        <v>41</v>
      </c>
      <c r="C51" s="193" t="s">
        <v>40</v>
      </c>
      <c r="D51" s="194" t="s">
        <v>148</v>
      </c>
      <c r="E51" s="38">
        <v>0</v>
      </c>
      <c r="F51" s="36">
        <v>0</v>
      </c>
      <c r="G51" s="36">
        <v>0</v>
      </c>
      <c r="H51" s="36">
        <v>0</v>
      </c>
      <c r="I51" s="36">
        <v>0</v>
      </c>
      <c r="J51" s="36">
        <v>17.778623799488997</v>
      </c>
      <c r="K51" s="36">
        <v>0</v>
      </c>
      <c r="L51" s="36">
        <v>0</v>
      </c>
      <c r="M51" s="36">
        <v>0</v>
      </c>
      <c r="N51" s="36">
        <v>2.9631039665815004</v>
      </c>
      <c r="O51" s="36">
        <v>0</v>
      </c>
      <c r="P51" s="36">
        <v>2395.3732465844846</v>
      </c>
      <c r="Q51" s="36">
        <v>0</v>
      </c>
      <c r="R51" s="36">
        <v>11.852415866326002</v>
      </c>
      <c r="S51" s="36">
        <v>24.890073319284596</v>
      </c>
      <c r="T51" s="36">
        <v>0</v>
      </c>
      <c r="U51" s="36">
        <v>0</v>
      </c>
      <c r="V51" s="36">
        <v>0</v>
      </c>
      <c r="W51" s="36">
        <v>0</v>
      </c>
      <c r="X51" s="36">
        <v>0</v>
      </c>
      <c r="Y51" s="36">
        <v>0</v>
      </c>
      <c r="Z51" s="36">
        <v>0</v>
      </c>
      <c r="AA51" s="36">
        <v>0</v>
      </c>
      <c r="AB51" s="36">
        <v>0</v>
      </c>
      <c r="AC51" s="36">
        <v>0</v>
      </c>
      <c r="AD51" s="36">
        <v>0</v>
      </c>
      <c r="AE51" s="36">
        <v>0</v>
      </c>
      <c r="AF51" s="36">
        <v>0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6">
        <v>0</v>
      </c>
      <c r="AM51" s="36">
        <v>0</v>
      </c>
      <c r="AN51" s="36">
        <v>27.853177285866103</v>
      </c>
      <c r="AO51" s="36">
        <v>16.593382212856401</v>
      </c>
      <c r="AP51" s="36">
        <v>427.27959198105225</v>
      </c>
      <c r="AQ51" s="36">
        <v>0</v>
      </c>
      <c r="AR51" s="36">
        <v>0</v>
      </c>
      <c r="AS51" s="36">
        <v>3714.5471325065682</v>
      </c>
      <c r="AT51" s="36">
        <v>0</v>
      </c>
      <c r="AU51" s="36">
        <v>0</v>
      </c>
      <c r="AV51" s="36">
        <v>0</v>
      </c>
      <c r="AW51" s="36">
        <v>0</v>
      </c>
      <c r="AX51" s="36">
        <v>3051.9970855789447</v>
      </c>
      <c r="AY51" s="36">
        <v>15678.375707976033</v>
      </c>
      <c r="AZ51" s="36">
        <v>7157.6739416742712</v>
      </c>
      <c r="BA51" s="36">
        <v>0</v>
      </c>
      <c r="BB51" s="36">
        <v>0</v>
      </c>
      <c r="BC51" s="36">
        <v>1.1852415866326003</v>
      </c>
      <c r="BD51" s="36">
        <v>0</v>
      </c>
      <c r="BE51" s="36">
        <v>3196.003938354806</v>
      </c>
      <c r="BF51" s="36">
        <v>0</v>
      </c>
      <c r="BG51" s="36">
        <v>0</v>
      </c>
      <c r="BH51" s="36">
        <v>0</v>
      </c>
      <c r="BI51" s="36">
        <v>0</v>
      </c>
      <c r="BJ51" s="36">
        <v>116593.4001186355</v>
      </c>
      <c r="BK51" s="36">
        <v>0</v>
      </c>
      <c r="BL51" s="36">
        <v>0</v>
      </c>
      <c r="BM51" s="36">
        <v>0</v>
      </c>
      <c r="BN51" s="36">
        <v>0</v>
      </c>
      <c r="BO51" s="36">
        <v>11.259795073009702</v>
      </c>
      <c r="BP51" s="36">
        <v>973.08334262536459</v>
      </c>
      <c r="BQ51" s="36">
        <v>0</v>
      </c>
      <c r="BR51" s="36">
        <v>0</v>
      </c>
      <c r="BS51" s="36">
        <v>0</v>
      </c>
      <c r="BT51" s="36">
        <v>33.779385219029109</v>
      </c>
      <c r="BU51" s="36">
        <v>0</v>
      </c>
      <c r="BV51" s="36">
        <v>34.372006012345402</v>
      </c>
      <c r="BW51" s="195">
        <v>0</v>
      </c>
      <c r="BX51" s="310">
        <v>153370.26131025844</v>
      </c>
      <c r="BY51" s="36">
        <v>115440.73868974156</v>
      </c>
      <c r="BZ51" s="36">
        <v>0</v>
      </c>
      <c r="CA51" s="36">
        <v>0</v>
      </c>
      <c r="CB51" s="36">
        <v>0</v>
      </c>
      <c r="CC51" s="36">
        <v>14467</v>
      </c>
      <c r="CD51" s="44">
        <v>0</v>
      </c>
      <c r="CE51" s="51">
        <v>283278</v>
      </c>
    </row>
    <row r="52" spans="1:83" x14ac:dyDescent="0.55000000000000004">
      <c r="A52" s="131"/>
      <c r="B52" s="192">
        <v>42</v>
      </c>
      <c r="C52" s="193" t="s">
        <v>41</v>
      </c>
      <c r="D52" s="194" t="s">
        <v>149</v>
      </c>
      <c r="E52" s="38">
        <v>0</v>
      </c>
      <c r="F52" s="36">
        <v>0</v>
      </c>
      <c r="G52" s="36">
        <v>2565.7601759081604</v>
      </c>
      <c r="H52" s="36">
        <v>46.175177212649821</v>
      </c>
      <c r="I52" s="36">
        <v>3740.1893542246353</v>
      </c>
      <c r="J52" s="36">
        <v>0</v>
      </c>
      <c r="K52" s="36">
        <v>493.95288255110927</v>
      </c>
      <c r="L52" s="36">
        <v>114.83037491040547</v>
      </c>
      <c r="M52" s="36">
        <v>0</v>
      </c>
      <c r="N52" s="36">
        <v>421.04470800482011</v>
      </c>
      <c r="O52" s="36">
        <v>0</v>
      </c>
      <c r="P52" s="36">
        <v>475.72583891453689</v>
      </c>
      <c r="Q52" s="36">
        <v>78.376287637260873</v>
      </c>
      <c r="R52" s="36">
        <v>961.17276776857898</v>
      </c>
      <c r="S52" s="36">
        <v>83.236832607013497</v>
      </c>
      <c r="T52" s="36">
        <v>2918.1496862152248</v>
      </c>
      <c r="U52" s="36">
        <v>2782.6619951833709</v>
      </c>
      <c r="V52" s="36">
        <v>0</v>
      </c>
      <c r="W52" s="36">
        <v>0</v>
      </c>
      <c r="X52" s="36">
        <v>0</v>
      </c>
      <c r="Y52" s="36">
        <v>2888.9864163967095</v>
      </c>
      <c r="Z52" s="36">
        <v>0.60756812121907655</v>
      </c>
      <c r="AA52" s="36">
        <v>293.45540254881394</v>
      </c>
      <c r="AB52" s="36">
        <v>0</v>
      </c>
      <c r="AC52" s="36">
        <v>0</v>
      </c>
      <c r="AD52" s="36">
        <v>0</v>
      </c>
      <c r="AE52" s="36">
        <v>0</v>
      </c>
      <c r="AF52" s="36">
        <v>2.4302724848763062</v>
      </c>
      <c r="AG52" s="36">
        <v>35.238951030706438</v>
      </c>
      <c r="AH52" s="36">
        <v>48.605449697526126</v>
      </c>
      <c r="AI52" s="36">
        <v>487.26963321769938</v>
      </c>
      <c r="AJ52" s="36">
        <v>18.834611757791375</v>
      </c>
      <c r="AK52" s="36">
        <v>199.28234375985713</v>
      </c>
      <c r="AL52" s="36">
        <v>13.97406678803876</v>
      </c>
      <c r="AM52" s="36">
        <v>20.049748000229528</v>
      </c>
      <c r="AN52" s="36">
        <v>26.732997333639371</v>
      </c>
      <c r="AO52" s="36">
        <v>370.00898582241769</v>
      </c>
      <c r="AP52" s="36">
        <v>85.667105091889795</v>
      </c>
      <c r="AQ52" s="36">
        <v>0</v>
      </c>
      <c r="AR52" s="36">
        <v>106.93198933455749</v>
      </c>
      <c r="AS52" s="36">
        <v>0</v>
      </c>
      <c r="AT52" s="36">
        <v>17736.128594627284</v>
      </c>
      <c r="AU52" s="36">
        <v>508.53451746036706</v>
      </c>
      <c r="AV52" s="36">
        <v>0</v>
      </c>
      <c r="AW52" s="36">
        <v>0</v>
      </c>
      <c r="AX52" s="36">
        <v>5.4681130909716886</v>
      </c>
      <c r="AY52" s="36">
        <v>385.19818885289459</v>
      </c>
      <c r="AZ52" s="36">
        <v>44.352472848992598</v>
      </c>
      <c r="BA52" s="36">
        <v>174.37205078987495</v>
      </c>
      <c r="BB52" s="36">
        <v>10.936226181943377</v>
      </c>
      <c r="BC52" s="36">
        <v>198.67477563863804</v>
      </c>
      <c r="BD52" s="36">
        <v>172.54934642621777</v>
      </c>
      <c r="BE52" s="36">
        <v>73922.205740603822</v>
      </c>
      <c r="BF52" s="36">
        <v>215733.46577810607</v>
      </c>
      <c r="BG52" s="36">
        <v>905.2765006164243</v>
      </c>
      <c r="BH52" s="36">
        <v>20.049748000229528</v>
      </c>
      <c r="BI52" s="36">
        <v>358.4651915192552</v>
      </c>
      <c r="BJ52" s="36">
        <v>2752.8911572436359</v>
      </c>
      <c r="BK52" s="36">
        <v>0</v>
      </c>
      <c r="BL52" s="36">
        <v>0.60756812121907655</v>
      </c>
      <c r="BM52" s="36">
        <v>0</v>
      </c>
      <c r="BN52" s="36">
        <v>0</v>
      </c>
      <c r="BO52" s="36">
        <v>945.98356473810236</v>
      </c>
      <c r="BP52" s="36">
        <v>1896.220106324738</v>
      </c>
      <c r="BQ52" s="36">
        <v>31.593542303391978</v>
      </c>
      <c r="BR52" s="36">
        <v>8732.5766062817893</v>
      </c>
      <c r="BS52" s="36">
        <v>0</v>
      </c>
      <c r="BT52" s="36">
        <v>671.97034206829869</v>
      </c>
      <c r="BU52" s="36">
        <v>9083.143412225194</v>
      </c>
      <c r="BV52" s="36">
        <v>145.20878097135929</v>
      </c>
      <c r="BW52" s="195">
        <v>0</v>
      </c>
      <c r="BX52" s="310">
        <v>353715.22394756443</v>
      </c>
      <c r="BY52" s="36">
        <v>58649.776052435569</v>
      </c>
      <c r="BZ52" s="36">
        <v>0</v>
      </c>
      <c r="CA52" s="36">
        <v>0</v>
      </c>
      <c r="CB52" s="36">
        <v>0</v>
      </c>
      <c r="CC52" s="36">
        <v>1398</v>
      </c>
      <c r="CD52" s="44">
        <v>0</v>
      </c>
      <c r="CE52" s="51">
        <v>413763</v>
      </c>
    </row>
    <row r="53" spans="1:83" x14ac:dyDescent="0.55000000000000004">
      <c r="B53" s="192">
        <v>43</v>
      </c>
      <c r="C53" s="193" t="s">
        <v>42</v>
      </c>
      <c r="D53" s="194" t="s">
        <v>287</v>
      </c>
      <c r="E53" s="38">
        <v>0</v>
      </c>
      <c r="F53" s="36">
        <v>0</v>
      </c>
      <c r="G53" s="36">
        <v>0</v>
      </c>
      <c r="H53" s="36">
        <v>0</v>
      </c>
      <c r="I53" s="36">
        <v>69.846313214407118</v>
      </c>
      <c r="J53" s="36">
        <v>0</v>
      </c>
      <c r="K53" s="36">
        <v>2.7390711064473381</v>
      </c>
      <c r="L53" s="36">
        <v>0</v>
      </c>
      <c r="M53" s="36">
        <v>0</v>
      </c>
      <c r="N53" s="36">
        <v>0</v>
      </c>
      <c r="O53" s="36">
        <v>0</v>
      </c>
      <c r="P53" s="36">
        <v>0</v>
      </c>
      <c r="Q53" s="36">
        <v>0</v>
      </c>
      <c r="R53" s="36">
        <v>7.53244554273018</v>
      </c>
      <c r="S53" s="36">
        <v>0</v>
      </c>
      <c r="T53" s="36">
        <v>0</v>
      </c>
      <c r="U53" s="36">
        <v>0</v>
      </c>
      <c r="V53" s="36">
        <v>0</v>
      </c>
      <c r="W53" s="36">
        <v>0</v>
      </c>
      <c r="X53" s="36">
        <v>0</v>
      </c>
      <c r="Y53" s="36">
        <v>0</v>
      </c>
      <c r="Z53" s="36">
        <v>0</v>
      </c>
      <c r="AA53" s="36">
        <v>0</v>
      </c>
      <c r="AB53" s="36">
        <v>0</v>
      </c>
      <c r="AC53" s="36">
        <v>0</v>
      </c>
      <c r="AD53" s="36">
        <v>0</v>
      </c>
      <c r="AE53" s="36">
        <v>0</v>
      </c>
      <c r="AF53" s="36">
        <v>0</v>
      </c>
      <c r="AG53" s="36">
        <v>16.43442663868403</v>
      </c>
      <c r="AH53" s="36">
        <v>56.835725458782271</v>
      </c>
      <c r="AI53" s="36">
        <v>1.369535553223669</v>
      </c>
      <c r="AJ53" s="36">
        <v>0</v>
      </c>
      <c r="AK53" s="36">
        <v>0</v>
      </c>
      <c r="AL53" s="36">
        <v>0</v>
      </c>
      <c r="AM53" s="36">
        <v>0</v>
      </c>
      <c r="AN53" s="36">
        <v>16.43442663868403</v>
      </c>
      <c r="AO53" s="36">
        <v>0</v>
      </c>
      <c r="AP53" s="36">
        <v>0</v>
      </c>
      <c r="AQ53" s="36">
        <v>2.7390711064473381</v>
      </c>
      <c r="AR53" s="36">
        <v>395.11100710502853</v>
      </c>
      <c r="AS53" s="36">
        <v>0</v>
      </c>
      <c r="AT53" s="36">
        <v>38.346995490262735</v>
      </c>
      <c r="AU53" s="36">
        <v>5048.7928169590568</v>
      </c>
      <c r="AV53" s="36">
        <v>0</v>
      </c>
      <c r="AW53" s="36">
        <v>0</v>
      </c>
      <c r="AX53" s="36">
        <v>20.543033298355038</v>
      </c>
      <c r="AY53" s="36">
        <v>2602.1175511249712</v>
      </c>
      <c r="AZ53" s="36">
        <v>840.21006190272101</v>
      </c>
      <c r="BA53" s="36">
        <v>659.43136887719675</v>
      </c>
      <c r="BB53" s="36">
        <v>7.53244554273018</v>
      </c>
      <c r="BC53" s="36">
        <v>0</v>
      </c>
      <c r="BD53" s="36">
        <v>0</v>
      </c>
      <c r="BE53" s="36">
        <v>150170.94294652855</v>
      </c>
      <c r="BF53" s="36">
        <v>2553.4990389855311</v>
      </c>
      <c r="BG53" s="36">
        <v>0</v>
      </c>
      <c r="BH53" s="36">
        <v>82.172133193420152</v>
      </c>
      <c r="BI53" s="36">
        <v>73.954919874078129</v>
      </c>
      <c r="BJ53" s="36">
        <v>11196.637915380108</v>
      </c>
      <c r="BK53" s="36">
        <v>0</v>
      </c>
      <c r="BL53" s="36">
        <v>0</v>
      </c>
      <c r="BM53" s="36">
        <v>0</v>
      </c>
      <c r="BN53" s="36">
        <v>0</v>
      </c>
      <c r="BO53" s="36">
        <v>870.33984407364176</v>
      </c>
      <c r="BP53" s="36">
        <v>2197.419795147377</v>
      </c>
      <c r="BQ53" s="36">
        <v>0</v>
      </c>
      <c r="BR53" s="36">
        <v>6542.2713377494674</v>
      </c>
      <c r="BS53" s="36">
        <v>0</v>
      </c>
      <c r="BT53" s="36">
        <v>386.89379378568651</v>
      </c>
      <c r="BU53" s="36">
        <v>0</v>
      </c>
      <c r="BV53" s="36">
        <v>1979.6636421848136</v>
      </c>
      <c r="BW53" s="195">
        <v>0</v>
      </c>
      <c r="BX53" s="310">
        <v>185839.81166246239</v>
      </c>
      <c r="BY53" s="36">
        <v>60261.188337537606</v>
      </c>
      <c r="BZ53" s="36">
        <v>0</v>
      </c>
      <c r="CA53" s="36">
        <v>0</v>
      </c>
      <c r="CB53" s="36">
        <v>0</v>
      </c>
      <c r="CC53" s="36">
        <v>6357</v>
      </c>
      <c r="CD53" s="44">
        <v>0</v>
      </c>
      <c r="CE53" s="51">
        <v>252458</v>
      </c>
    </row>
    <row r="54" spans="1:83" x14ac:dyDescent="0.55000000000000004">
      <c r="B54" s="192">
        <v>44</v>
      </c>
      <c r="C54" s="193" t="s">
        <v>43</v>
      </c>
      <c r="D54" s="194" t="s">
        <v>150</v>
      </c>
      <c r="E54" s="38">
        <v>0</v>
      </c>
      <c r="F54" s="36">
        <v>0</v>
      </c>
      <c r="G54" s="36">
        <v>0</v>
      </c>
      <c r="H54" s="36">
        <v>0</v>
      </c>
      <c r="I54" s="36">
        <v>0</v>
      </c>
      <c r="J54" s="36">
        <v>0</v>
      </c>
      <c r="K54" s="36">
        <v>0</v>
      </c>
      <c r="L54" s="36">
        <v>0</v>
      </c>
      <c r="M54" s="36">
        <v>0</v>
      </c>
      <c r="N54" s="36">
        <v>0</v>
      </c>
      <c r="O54" s="36">
        <v>0</v>
      </c>
      <c r="P54" s="36">
        <v>171.12258921084506</v>
      </c>
      <c r="Q54" s="36">
        <v>326.81059194384915</v>
      </c>
      <c r="R54" s="36">
        <v>0</v>
      </c>
      <c r="S54" s="36">
        <v>151.66158886921954</v>
      </c>
      <c r="T54" s="36">
        <v>0</v>
      </c>
      <c r="U54" s="36">
        <v>0</v>
      </c>
      <c r="V54" s="36">
        <v>0</v>
      </c>
      <c r="W54" s="36">
        <v>0</v>
      </c>
      <c r="X54" s="36">
        <v>0</v>
      </c>
      <c r="Y54" s="36">
        <v>0</v>
      </c>
      <c r="Z54" s="36">
        <v>0</v>
      </c>
      <c r="AA54" s="36">
        <v>0</v>
      </c>
      <c r="AB54" s="36">
        <v>0</v>
      </c>
      <c r="AC54" s="36">
        <v>0</v>
      </c>
      <c r="AD54" s="36">
        <v>0</v>
      </c>
      <c r="AE54" s="36">
        <v>0</v>
      </c>
      <c r="AF54" s="36">
        <v>0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3.3553448864871585</v>
      </c>
      <c r="AO54" s="36">
        <v>0</v>
      </c>
      <c r="AP54" s="36">
        <v>2.6842759091897266</v>
      </c>
      <c r="AQ54" s="36">
        <v>0</v>
      </c>
      <c r="AR54" s="36">
        <v>3.3553448864871585</v>
      </c>
      <c r="AS54" s="36">
        <v>0</v>
      </c>
      <c r="AT54" s="36">
        <v>0</v>
      </c>
      <c r="AU54" s="36">
        <v>0</v>
      </c>
      <c r="AV54" s="36">
        <v>3641.891339793161</v>
      </c>
      <c r="AW54" s="36">
        <v>0</v>
      </c>
      <c r="AX54" s="36">
        <v>1.3421379545948633</v>
      </c>
      <c r="AY54" s="36">
        <v>6.0396207956768846</v>
      </c>
      <c r="AZ54" s="36">
        <v>3.3553448864871585</v>
      </c>
      <c r="BA54" s="36">
        <v>0</v>
      </c>
      <c r="BB54" s="36">
        <v>0.67106897729743165</v>
      </c>
      <c r="BC54" s="36">
        <v>9.3949656821640417</v>
      </c>
      <c r="BD54" s="36">
        <v>0</v>
      </c>
      <c r="BE54" s="36">
        <v>78943.88342029255</v>
      </c>
      <c r="BF54" s="36">
        <v>0</v>
      </c>
      <c r="BG54" s="36">
        <v>0</v>
      </c>
      <c r="BH54" s="36">
        <v>0</v>
      </c>
      <c r="BI54" s="36">
        <v>51.001242274604799</v>
      </c>
      <c r="BJ54" s="36">
        <v>665.02935650175459</v>
      </c>
      <c r="BK54" s="36">
        <v>0</v>
      </c>
      <c r="BL54" s="36">
        <v>0</v>
      </c>
      <c r="BM54" s="36">
        <v>0</v>
      </c>
      <c r="BN54" s="36">
        <v>0</v>
      </c>
      <c r="BO54" s="36">
        <v>793.20353116556407</v>
      </c>
      <c r="BP54" s="36">
        <v>138.91127830056834</v>
      </c>
      <c r="BQ54" s="36">
        <v>0</v>
      </c>
      <c r="BR54" s="36">
        <v>812.66453150718962</v>
      </c>
      <c r="BS54" s="36">
        <v>0</v>
      </c>
      <c r="BT54" s="36">
        <v>693.88532252554421</v>
      </c>
      <c r="BU54" s="36">
        <v>0</v>
      </c>
      <c r="BV54" s="36">
        <v>10.737103636758906</v>
      </c>
      <c r="BW54" s="195">
        <v>0</v>
      </c>
      <c r="BX54" s="310">
        <v>86431</v>
      </c>
      <c r="BY54" s="36">
        <v>0</v>
      </c>
      <c r="BZ54" s="36">
        <v>0</v>
      </c>
      <c r="CA54" s="36">
        <v>0</v>
      </c>
      <c r="CB54" s="36">
        <v>0</v>
      </c>
      <c r="CC54" s="36">
        <v>5745</v>
      </c>
      <c r="CD54" s="44">
        <v>0</v>
      </c>
      <c r="CE54" s="51">
        <v>92176</v>
      </c>
    </row>
    <row r="55" spans="1:83" x14ac:dyDescent="0.55000000000000004">
      <c r="A55" s="131"/>
      <c r="B55" s="192">
        <v>45</v>
      </c>
      <c r="C55" s="193" t="s">
        <v>44</v>
      </c>
      <c r="D55" s="194" t="s">
        <v>288</v>
      </c>
      <c r="E55" s="38">
        <v>0</v>
      </c>
      <c r="F55" s="36">
        <v>0</v>
      </c>
      <c r="G55" s="36">
        <v>6.2181259474618642</v>
      </c>
      <c r="H55" s="36">
        <v>10.659644481363197</v>
      </c>
      <c r="I55" s="36">
        <v>414.83783106638441</v>
      </c>
      <c r="J55" s="36">
        <v>4.4415185339013314</v>
      </c>
      <c r="K55" s="36">
        <v>5.3298222406815983</v>
      </c>
      <c r="L55" s="36">
        <v>0</v>
      </c>
      <c r="M55" s="36">
        <v>0</v>
      </c>
      <c r="N55" s="36">
        <v>70.175992835641054</v>
      </c>
      <c r="O55" s="36">
        <v>0</v>
      </c>
      <c r="P55" s="36">
        <v>4561.439534316668</v>
      </c>
      <c r="Q55" s="36">
        <v>13468.4608022024</v>
      </c>
      <c r="R55" s="36">
        <v>1237.4070635449111</v>
      </c>
      <c r="S55" s="36">
        <v>362.42791236634866</v>
      </c>
      <c r="T55" s="36">
        <v>0</v>
      </c>
      <c r="U55" s="36">
        <v>0</v>
      </c>
      <c r="V55" s="36">
        <v>0</v>
      </c>
      <c r="W55" s="36">
        <v>0</v>
      </c>
      <c r="X55" s="36">
        <v>0</v>
      </c>
      <c r="Y55" s="36">
        <v>0</v>
      </c>
      <c r="Z55" s="36">
        <v>0</v>
      </c>
      <c r="AA55" s="36">
        <v>0</v>
      </c>
      <c r="AB55" s="36">
        <v>0</v>
      </c>
      <c r="AC55" s="36">
        <v>0</v>
      </c>
      <c r="AD55" s="36">
        <v>0</v>
      </c>
      <c r="AE55" s="36">
        <v>0</v>
      </c>
      <c r="AF55" s="36">
        <v>0</v>
      </c>
      <c r="AG55" s="36">
        <v>0</v>
      </c>
      <c r="AH55" s="36">
        <v>0</v>
      </c>
      <c r="AI55" s="36">
        <v>0</v>
      </c>
      <c r="AJ55" s="36">
        <v>0</v>
      </c>
      <c r="AK55" s="36">
        <v>134.13385972382022</v>
      </c>
      <c r="AL55" s="36">
        <v>0</v>
      </c>
      <c r="AM55" s="36">
        <v>0</v>
      </c>
      <c r="AN55" s="36">
        <v>190.98529695775727</v>
      </c>
      <c r="AO55" s="36">
        <v>9.7713407745829315</v>
      </c>
      <c r="AP55" s="36">
        <v>16.877770428825063</v>
      </c>
      <c r="AQ55" s="36">
        <v>169.6660079950309</v>
      </c>
      <c r="AR55" s="36">
        <v>50.633311286475184</v>
      </c>
      <c r="AS55" s="36">
        <v>3308.9313077564925</v>
      </c>
      <c r="AT55" s="36">
        <v>2814.146143079884</v>
      </c>
      <c r="AU55" s="36">
        <v>0</v>
      </c>
      <c r="AV55" s="36">
        <v>1217.8643819957451</v>
      </c>
      <c r="AW55" s="36">
        <v>327075.20144390763</v>
      </c>
      <c r="AX55" s="36">
        <v>452263.84284045058</v>
      </c>
      <c r="AY55" s="36">
        <v>111615.36075694047</v>
      </c>
      <c r="AZ55" s="36">
        <v>10068.92251635432</v>
      </c>
      <c r="BA55" s="36">
        <v>258.49637867305751</v>
      </c>
      <c r="BB55" s="36">
        <v>589.83366130209686</v>
      </c>
      <c r="BC55" s="36">
        <v>12.436251894923728</v>
      </c>
      <c r="BD55" s="36">
        <v>1.7766074135605328</v>
      </c>
      <c r="BE55" s="36">
        <v>206385.81832220676</v>
      </c>
      <c r="BF55" s="36">
        <v>0</v>
      </c>
      <c r="BG55" s="36">
        <v>0</v>
      </c>
      <c r="BH55" s="36">
        <v>129.69234118991889</v>
      </c>
      <c r="BI55" s="36">
        <v>75.505815076322648</v>
      </c>
      <c r="BJ55" s="36">
        <v>18824.932154087404</v>
      </c>
      <c r="BK55" s="36">
        <v>0</v>
      </c>
      <c r="BL55" s="36">
        <v>1.7766074135605328</v>
      </c>
      <c r="BM55" s="36">
        <v>0</v>
      </c>
      <c r="BN55" s="36">
        <v>0</v>
      </c>
      <c r="BO55" s="36">
        <v>6087.5453025651659</v>
      </c>
      <c r="BP55" s="36">
        <v>28913.39735199089</v>
      </c>
      <c r="BQ55" s="36">
        <v>0</v>
      </c>
      <c r="BR55" s="36">
        <v>221.18762298828634</v>
      </c>
      <c r="BS55" s="36">
        <v>0</v>
      </c>
      <c r="BT55" s="36">
        <v>219.41101557472581</v>
      </c>
      <c r="BU55" s="36">
        <v>332.22558633581963</v>
      </c>
      <c r="BV55" s="36">
        <v>157.22975610010715</v>
      </c>
      <c r="BW55" s="195">
        <v>0</v>
      </c>
      <c r="BX55" s="310">
        <v>1191289</v>
      </c>
      <c r="BY55" s="36">
        <v>0</v>
      </c>
      <c r="BZ55" s="36">
        <v>0</v>
      </c>
      <c r="CA55" s="36">
        <v>0</v>
      </c>
      <c r="CB55" s="36">
        <v>0</v>
      </c>
      <c r="CC55" s="36">
        <v>45352</v>
      </c>
      <c r="CD55" s="44">
        <v>0</v>
      </c>
      <c r="CE55" s="51">
        <v>1236641</v>
      </c>
    </row>
    <row r="56" spans="1:83" x14ac:dyDescent="0.55000000000000004">
      <c r="A56" s="131"/>
      <c r="B56" s="192">
        <v>46</v>
      </c>
      <c r="C56" s="193" t="s">
        <v>45</v>
      </c>
      <c r="D56" s="194" t="s">
        <v>151</v>
      </c>
      <c r="E56" s="38">
        <v>4.3019171619358767</v>
      </c>
      <c r="F56" s="36">
        <v>0</v>
      </c>
      <c r="G56" s="36">
        <v>4.3019171619358767</v>
      </c>
      <c r="H56" s="36">
        <v>1328.5754168445299</v>
      </c>
      <c r="I56" s="36">
        <v>684.72181494146037</v>
      </c>
      <c r="J56" s="36">
        <v>40.868213038390827</v>
      </c>
      <c r="K56" s="36">
        <v>190.71832751249053</v>
      </c>
      <c r="L56" s="36">
        <v>0</v>
      </c>
      <c r="M56" s="36">
        <v>0</v>
      </c>
      <c r="N56" s="36">
        <v>431.62568858089958</v>
      </c>
      <c r="O56" s="36">
        <v>40.868213038390827</v>
      </c>
      <c r="P56" s="36">
        <v>3302.4384079794418</v>
      </c>
      <c r="Q56" s="36">
        <v>25473.802474403292</v>
      </c>
      <c r="R56" s="36">
        <v>1763.0690502000534</v>
      </c>
      <c r="S56" s="36">
        <v>620.19305751242211</v>
      </c>
      <c r="T56" s="36">
        <v>0</v>
      </c>
      <c r="U56" s="36">
        <v>0</v>
      </c>
      <c r="V56" s="36">
        <v>0</v>
      </c>
      <c r="W56" s="36">
        <v>0</v>
      </c>
      <c r="X56" s="36">
        <v>0</v>
      </c>
      <c r="Y56" s="36">
        <v>0</v>
      </c>
      <c r="Z56" s="36">
        <v>0</v>
      </c>
      <c r="AA56" s="36">
        <v>0</v>
      </c>
      <c r="AB56" s="36">
        <v>0</v>
      </c>
      <c r="AC56" s="36">
        <v>0</v>
      </c>
      <c r="AD56" s="36">
        <v>0</v>
      </c>
      <c r="AE56" s="36">
        <v>0</v>
      </c>
      <c r="AF56" s="36">
        <v>0</v>
      </c>
      <c r="AG56" s="36">
        <v>343.43638676121412</v>
      </c>
      <c r="AH56" s="36">
        <v>28.679447746239173</v>
      </c>
      <c r="AI56" s="36">
        <v>0</v>
      </c>
      <c r="AJ56" s="36">
        <v>0</v>
      </c>
      <c r="AK56" s="36">
        <v>0</v>
      </c>
      <c r="AL56" s="36">
        <v>53.773964524198462</v>
      </c>
      <c r="AM56" s="36">
        <v>32.981364908175053</v>
      </c>
      <c r="AN56" s="36">
        <v>30.113420133551138</v>
      </c>
      <c r="AO56" s="36">
        <v>9.3208205175277321</v>
      </c>
      <c r="AP56" s="36">
        <v>0</v>
      </c>
      <c r="AQ56" s="36">
        <v>0</v>
      </c>
      <c r="AR56" s="36">
        <v>42.302185425702781</v>
      </c>
      <c r="AS56" s="36">
        <v>0</v>
      </c>
      <c r="AT56" s="36">
        <v>157.73696260431549</v>
      </c>
      <c r="AU56" s="36">
        <v>0</v>
      </c>
      <c r="AV56" s="36">
        <v>309.02104946572712</v>
      </c>
      <c r="AW56" s="36">
        <v>5.0189033555918554</v>
      </c>
      <c r="AX56" s="36">
        <v>2353.1486875789242</v>
      </c>
      <c r="AY56" s="36">
        <v>562.83416201994385</v>
      </c>
      <c r="AZ56" s="36">
        <v>30.113420133551138</v>
      </c>
      <c r="BA56" s="36">
        <v>46.604102587638657</v>
      </c>
      <c r="BB56" s="36">
        <v>95.359163756245266</v>
      </c>
      <c r="BC56" s="36">
        <v>100.37806711183711</v>
      </c>
      <c r="BD56" s="36">
        <v>0</v>
      </c>
      <c r="BE56" s="36">
        <v>90445.657371120833</v>
      </c>
      <c r="BF56" s="36">
        <v>0</v>
      </c>
      <c r="BG56" s="36">
        <v>0</v>
      </c>
      <c r="BH56" s="36">
        <v>962.1954718863243</v>
      </c>
      <c r="BI56" s="36">
        <v>15528.486982201204</v>
      </c>
      <c r="BJ56" s="36">
        <v>49897.220175100578</v>
      </c>
      <c r="BK56" s="36">
        <v>0</v>
      </c>
      <c r="BL56" s="36">
        <v>2.1509585809679383</v>
      </c>
      <c r="BM56" s="36">
        <v>0</v>
      </c>
      <c r="BN56" s="36">
        <v>0</v>
      </c>
      <c r="BO56" s="36">
        <v>13533.831391450269</v>
      </c>
      <c r="BP56" s="36">
        <v>3772.7813510177639</v>
      </c>
      <c r="BQ56" s="36">
        <v>479.66376355585021</v>
      </c>
      <c r="BR56" s="36">
        <v>18037.938659997133</v>
      </c>
      <c r="BS56" s="36">
        <v>0</v>
      </c>
      <c r="BT56" s="36">
        <v>24026.924335605523</v>
      </c>
      <c r="BU56" s="36">
        <v>3727.6112208174368</v>
      </c>
      <c r="BV56" s="36">
        <v>874.00617006663879</v>
      </c>
      <c r="BW56" s="195">
        <v>0</v>
      </c>
      <c r="BX56" s="310">
        <v>259374.77445840614</v>
      </c>
      <c r="BY56" s="36">
        <v>124944.05323014618</v>
      </c>
      <c r="BZ56" s="36">
        <v>0</v>
      </c>
      <c r="CA56" s="36">
        <v>0</v>
      </c>
      <c r="CB56" s="36">
        <v>54928.17231144767</v>
      </c>
      <c r="CC56" s="36">
        <v>53307</v>
      </c>
      <c r="CD56" s="44">
        <v>0</v>
      </c>
      <c r="CE56" s="51">
        <v>492554</v>
      </c>
    </row>
    <row r="57" spans="1:83" x14ac:dyDescent="0.55000000000000004">
      <c r="B57" s="192">
        <v>47</v>
      </c>
      <c r="C57" s="193" t="s">
        <v>46</v>
      </c>
      <c r="D57" s="194" t="s">
        <v>152</v>
      </c>
      <c r="E57" s="38">
        <v>62.668404176773578</v>
      </c>
      <c r="F57" s="36">
        <v>0</v>
      </c>
      <c r="G57" s="36">
        <v>9.8950111858063554</v>
      </c>
      <c r="H57" s="36">
        <v>121.21388702612786</v>
      </c>
      <c r="I57" s="36">
        <v>590.40233408644588</v>
      </c>
      <c r="J57" s="36">
        <v>169.86435868967575</v>
      </c>
      <c r="K57" s="36">
        <v>15.667101044193394</v>
      </c>
      <c r="L57" s="36">
        <v>0</v>
      </c>
      <c r="M57" s="36">
        <v>1.6491685309677258</v>
      </c>
      <c r="N57" s="36">
        <v>566.48939038741378</v>
      </c>
      <c r="O57" s="36">
        <v>576.3844015732202</v>
      </c>
      <c r="P57" s="36">
        <v>0</v>
      </c>
      <c r="Q57" s="36">
        <v>0</v>
      </c>
      <c r="R57" s="36">
        <v>1051.3449384919252</v>
      </c>
      <c r="S57" s="36">
        <v>229.23442580451388</v>
      </c>
      <c r="T57" s="36">
        <v>676.15909769676762</v>
      </c>
      <c r="U57" s="36">
        <v>814.68925429805654</v>
      </c>
      <c r="V57" s="36">
        <v>0</v>
      </c>
      <c r="W57" s="36">
        <v>0</v>
      </c>
      <c r="X57" s="36">
        <v>2888.5186819899718</v>
      </c>
      <c r="Y57" s="36">
        <v>1879.2275410377238</v>
      </c>
      <c r="Z57" s="36">
        <v>0</v>
      </c>
      <c r="AA57" s="36">
        <v>1702.766508224177</v>
      </c>
      <c r="AB57" s="36">
        <v>0</v>
      </c>
      <c r="AC57" s="36">
        <v>7103.7934471434801</v>
      </c>
      <c r="AD57" s="36">
        <v>1588.1492953219201</v>
      </c>
      <c r="AE57" s="36">
        <v>0</v>
      </c>
      <c r="AF57" s="36">
        <v>9.8950111858063554</v>
      </c>
      <c r="AG57" s="36">
        <v>29.685033557419068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25742.696184140717</v>
      </c>
      <c r="AO57" s="36">
        <v>18713.939905156269</v>
      </c>
      <c r="AP57" s="36">
        <v>0</v>
      </c>
      <c r="AQ57" s="36">
        <v>0</v>
      </c>
      <c r="AR57" s="36">
        <v>1165.1375671286985</v>
      </c>
      <c r="AS57" s="36">
        <v>0</v>
      </c>
      <c r="AT57" s="36">
        <v>0</v>
      </c>
      <c r="AU57" s="36">
        <v>0</v>
      </c>
      <c r="AV57" s="36">
        <v>1136.2771178367632</v>
      </c>
      <c r="AW57" s="36">
        <v>23.08835943354816</v>
      </c>
      <c r="AX57" s="36">
        <v>3832.6676659689952</v>
      </c>
      <c r="AY57" s="36">
        <v>37788.223134328982</v>
      </c>
      <c r="AZ57" s="36">
        <v>1540.3234079238559</v>
      </c>
      <c r="BA57" s="36">
        <v>0</v>
      </c>
      <c r="BB57" s="36">
        <v>83904.747350045</v>
      </c>
      <c r="BC57" s="36">
        <v>20548.639895857865</v>
      </c>
      <c r="BD57" s="36">
        <v>89.879684937741061</v>
      </c>
      <c r="BE57" s="36">
        <v>0</v>
      </c>
      <c r="BF57" s="36">
        <v>115020.43460807856</v>
      </c>
      <c r="BG57" s="36">
        <v>16711.84930856145</v>
      </c>
      <c r="BH57" s="36">
        <v>328.18453766257744</v>
      </c>
      <c r="BI57" s="36">
        <v>125.33680835354716</v>
      </c>
      <c r="BJ57" s="36">
        <v>262650.70316324744</v>
      </c>
      <c r="BK57" s="36">
        <v>0</v>
      </c>
      <c r="BL57" s="36">
        <v>180405.84393962147</v>
      </c>
      <c r="BM57" s="36">
        <v>6856.4181674983201</v>
      </c>
      <c r="BN57" s="36">
        <v>0</v>
      </c>
      <c r="BO57" s="36">
        <v>254.79653803451367</v>
      </c>
      <c r="BP57" s="36">
        <v>38264.008255513174</v>
      </c>
      <c r="BQ57" s="36">
        <v>0</v>
      </c>
      <c r="BR57" s="36">
        <v>192624.53358556132</v>
      </c>
      <c r="BS57" s="36">
        <v>0</v>
      </c>
      <c r="BT57" s="36">
        <v>58233.789997001368</v>
      </c>
      <c r="BU57" s="36">
        <v>0</v>
      </c>
      <c r="BV57" s="36">
        <v>15586.291786175978</v>
      </c>
      <c r="BW57" s="195">
        <v>0</v>
      </c>
      <c r="BX57" s="310">
        <v>1101635.5082595206</v>
      </c>
      <c r="BY57" s="36">
        <v>1216837.9611062063</v>
      </c>
      <c r="BZ57" s="36">
        <v>0</v>
      </c>
      <c r="CA57" s="36">
        <v>0</v>
      </c>
      <c r="CB57" s="36">
        <v>2601789.5306342728</v>
      </c>
      <c r="CC57" s="36">
        <v>154527</v>
      </c>
      <c r="CD57" s="44">
        <v>0</v>
      </c>
      <c r="CE57" s="51">
        <v>5074790</v>
      </c>
    </row>
    <row r="58" spans="1:83" x14ac:dyDescent="0.55000000000000004">
      <c r="B58" s="192">
        <v>48</v>
      </c>
      <c r="C58" s="193" t="s">
        <v>47</v>
      </c>
      <c r="D58" s="194" t="s">
        <v>153</v>
      </c>
      <c r="E58" s="38">
        <v>0</v>
      </c>
      <c r="F58" s="36">
        <v>0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0</v>
      </c>
      <c r="O58" s="36">
        <v>0</v>
      </c>
      <c r="P58" s="36">
        <v>1385.869974914151</v>
      </c>
      <c r="Q58" s="36">
        <v>0</v>
      </c>
      <c r="R58" s="36">
        <v>0</v>
      </c>
      <c r="S58" s="36">
        <v>0</v>
      </c>
      <c r="T58" s="36">
        <v>0</v>
      </c>
      <c r="U58" s="36">
        <v>0</v>
      </c>
      <c r="V58" s="36">
        <v>0</v>
      </c>
      <c r="W58" s="36">
        <v>0</v>
      </c>
      <c r="X58" s="36">
        <v>0</v>
      </c>
      <c r="Y58" s="36">
        <v>0</v>
      </c>
      <c r="Z58" s="36">
        <v>0</v>
      </c>
      <c r="AA58" s="36">
        <v>0</v>
      </c>
      <c r="AB58" s="36">
        <v>0</v>
      </c>
      <c r="AC58" s="36">
        <v>0</v>
      </c>
      <c r="AD58" s="36">
        <v>0</v>
      </c>
      <c r="AE58" s="36">
        <v>0</v>
      </c>
      <c r="AF58" s="36">
        <v>0</v>
      </c>
      <c r="AG58" s="36">
        <v>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2803.5325874175737</v>
      </c>
      <c r="AQ58" s="36">
        <v>0</v>
      </c>
      <c r="AR58" s="36">
        <v>0</v>
      </c>
      <c r="AS58" s="36">
        <v>0</v>
      </c>
      <c r="AT58" s="36">
        <v>0</v>
      </c>
      <c r="AU58" s="36">
        <v>0</v>
      </c>
      <c r="AV58" s="36">
        <v>0</v>
      </c>
      <c r="AW58" s="36">
        <v>0</v>
      </c>
      <c r="AX58" s="36">
        <v>0</v>
      </c>
      <c r="AY58" s="36">
        <v>2.1676798356321445</v>
      </c>
      <c r="AZ58" s="36">
        <v>388063.10209448298</v>
      </c>
      <c r="BA58" s="36">
        <v>0</v>
      </c>
      <c r="BB58" s="36">
        <v>0</v>
      </c>
      <c r="BC58" s="36">
        <v>18.786558575478583</v>
      </c>
      <c r="BD58" s="36">
        <v>0</v>
      </c>
      <c r="BE58" s="36">
        <v>0</v>
      </c>
      <c r="BF58" s="36">
        <v>5912.7080316592792</v>
      </c>
      <c r="BG58" s="36">
        <v>1492.8088468053368</v>
      </c>
      <c r="BH58" s="36">
        <v>0</v>
      </c>
      <c r="BI58" s="36">
        <v>0</v>
      </c>
      <c r="BJ58" s="36">
        <v>85.984633480075075</v>
      </c>
      <c r="BK58" s="36">
        <v>0</v>
      </c>
      <c r="BL58" s="36">
        <v>0.72255994521071487</v>
      </c>
      <c r="BM58" s="36">
        <v>0</v>
      </c>
      <c r="BN58" s="36">
        <v>0</v>
      </c>
      <c r="BO58" s="36">
        <v>0</v>
      </c>
      <c r="BP58" s="36">
        <v>132.95102991877152</v>
      </c>
      <c r="BQ58" s="36">
        <v>1056.382639898065</v>
      </c>
      <c r="BR58" s="36">
        <v>0</v>
      </c>
      <c r="BS58" s="36">
        <v>0</v>
      </c>
      <c r="BT58" s="36">
        <v>0</v>
      </c>
      <c r="BU58" s="36">
        <v>0</v>
      </c>
      <c r="BV58" s="36">
        <v>6.5030395068964335</v>
      </c>
      <c r="BW58" s="195">
        <v>0</v>
      </c>
      <c r="BX58" s="310">
        <v>400961.51967643946</v>
      </c>
      <c r="BY58" s="36">
        <v>752753.11989768757</v>
      </c>
      <c r="BZ58" s="36">
        <v>0</v>
      </c>
      <c r="CA58" s="36">
        <v>0</v>
      </c>
      <c r="CB58" s="36">
        <v>1265834.360425873</v>
      </c>
      <c r="CC58" s="36">
        <v>-1145</v>
      </c>
      <c r="CD58" s="44">
        <v>0</v>
      </c>
      <c r="CE58" s="51">
        <v>2418404</v>
      </c>
    </row>
    <row r="59" spans="1:83" x14ac:dyDescent="0.55000000000000004">
      <c r="A59" s="131"/>
      <c r="B59" s="192">
        <v>49</v>
      </c>
      <c r="C59" s="193" t="s">
        <v>48</v>
      </c>
      <c r="D59" s="194" t="s">
        <v>154</v>
      </c>
      <c r="E59" s="38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14521.500609590898</v>
      </c>
      <c r="Q59" s="36">
        <v>22.151291429603539</v>
      </c>
      <c r="R59" s="36">
        <v>0</v>
      </c>
      <c r="S59" s="36">
        <v>0</v>
      </c>
      <c r="T59" s="36">
        <v>0</v>
      </c>
      <c r="U59" s="36">
        <v>0</v>
      </c>
      <c r="V59" s="36">
        <v>0</v>
      </c>
      <c r="W59" s="36">
        <v>0</v>
      </c>
      <c r="X59" s="36">
        <v>0</v>
      </c>
      <c r="Y59" s="36">
        <v>0</v>
      </c>
      <c r="Z59" s="36">
        <v>0</v>
      </c>
      <c r="AA59" s="36">
        <v>0</v>
      </c>
      <c r="AB59" s="36">
        <v>0</v>
      </c>
      <c r="AC59" s="36">
        <v>0</v>
      </c>
      <c r="AD59" s="36">
        <v>0</v>
      </c>
      <c r="AE59" s="36">
        <v>0</v>
      </c>
      <c r="AF59" s="36">
        <v>0</v>
      </c>
      <c r="AG59" s="36">
        <v>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0</v>
      </c>
      <c r="AV59" s="36">
        <v>0</v>
      </c>
      <c r="AW59" s="36">
        <v>0</v>
      </c>
      <c r="AX59" s="36">
        <v>0</v>
      </c>
      <c r="AY59" s="36">
        <v>0</v>
      </c>
      <c r="AZ59" s="36">
        <v>25.695498058340107</v>
      </c>
      <c r="BA59" s="36">
        <v>730.99261717691684</v>
      </c>
      <c r="BB59" s="36">
        <v>0</v>
      </c>
      <c r="BC59" s="36">
        <v>0</v>
      </c>
      <c r="BD59" s="36">
        <v>0</v>
      </c>
      <c r="BE59" s="36">
        <v>0</v>
      </c>
      <c r="BF59" s="36">
        <v>0</v>
      </c>
      <c r="BG59" s="36">
        <v>0</v>
      </c>
      <c r="BH59" s="36">
        <v>0</v>
      </c>
      <c r="BI59" s="36">
        <v>0</v>
      </c>
      <c r="BJ59" s="36">
        <v>0</v>
      </c>
      <c r="BK59" s="36">
        <v>0</v>
      </c>
      <c r="BL59" s="36">
        <v>0</v>
      </c>
      <c r="BM59" s="36">
        <v>0</v>
      </c>
      <c r="BN59" s="36">
        <v>0</v>
      </c>
      <c r="BO59" s="36">
        <v>0</v>
      </c>
      <c r="BP59" s="36">
        <v>0</v>
      </c>
      <c r="BQ59" s="36">
        <v>0</v>
      </c>
      <c r="BR59" s="36">
        <v>0</v>
      </c>
      <c r="BS59" s="36">
        <v>0</v>
      </c>
      <c r="BT59" s="36">
        <v>0</v>
      </c>
      <c r="BU59" s="36">
        <v>0</v>
      </c>
      <c r="BV59" s="36">
        <v>0</v>
      </c>
      <c r="BW59" s="195">
        <v>0</v>
      </c>
      <c r="BX59" s="310">
        <v>15300.340016255757</v>
      </c>
      <c r="BY59" s="36">
        <v>40613.863654836088</v>
      </c>
      <c r="BZ59" s="36">
        <v>0</v>
      </c>
      <c r="CA59" s="36">
        <v>0</v>
      </c>
      <c r="CB59" s="36">
        <v>20357.796328908153</v>
      </c>
      <c r="CC59" s="36">
        <v>2916</v>
      </c>
      <c r="CD59" s="44">
        <v>0</v>
      </c>
      <c r="CE59" s="51">
        <v>79188</v>
      </c>
    </row>
    <row r="60" spans="1:83" x14ac:dyDescent="0.55000000000000004">
      <c r="A60" s="131"/>
      <c r="B60" s="192">
        <v>50</v>
      </c>
      <c r="C60" s="193" t="s">
        <v>49</v>
      </c>
      <c r="D60" s="194" t="s">
        <v>155</v>
      </c>
      <c r="E60" s="38">
        <v>0</v>
      </c>
      <c r="F60" s="36">
        <v>0</v>
      </c>
      <c r="G60" s="36">
        <v>3.0267655140307816</v>
      </c>
      <c r="H60" s="36">
        <v>0</v>
      </c>
      <c r="I60" s="36">
        <v>0</v>
      </c>
      <c r="J60" s="36">
        <v>0</v>
      </c>
      <c r="K60" s="36">
        <v>0</v>
      </c>
      <c r="L60" s="36">
        <v>0</v>
      </c>
      <c r="M60" s="36">
        <v>0</v>
      </c>
      <c r="N60" s="36">
        <v>0</v>
      </c>
      <c r="O60" s="36">
        <v>0</v>
      </c>
      <c r="P60" s="36">
        <v>2556.8601679775029</v>
      </c>
      <c r="Q60" s="36">
        <v>106.69348436958505</v>
      </c>
      <c r="R60" s="36">
        <v>0</v>
      </c>
      <c r="S60" s="36">
        <v>0</v>
      </c>
      <c r="T60" s="36">
        <v>0</v>
      </c>
      <c r="U60" s="36">
        <v>0</v>
      </c>
      <c r="V60" s="36">
        <v>0</v>
      </c>
      <c r="W60" s="36">
        <v>0</v>
      </c>
      <c r="X60" s="36">
        <v>0</v>
      </c>
      <c r="Y60" s="36">
        <v>0</v>
      </c>
      <c r="Z60" s="36">
        <v>0</v>
      </c>
      <c r="AA60" s="36">
        <v>0</v>
      </c>
      <c r="AB60" s="36">
        <v>0</v>
      </c>
      <c r="AC60" s="36">
        <v>0</v>
      </c>
      <c r="AD60" s="36">
        <v>0</v>
      </c>
      <c r="AE60" s="36">
        <v>0</v>
      </c>
      <c r="AF60" s="36">
        <v>0</v>
      </c>
      <c r="AG60" s="36">
        <v>0</v>
      </c>
      <c r="AH60" s="36">
        <v>113.5037067761543</v>
      </c>
      <c r="AI60" s="36">
        <v>0</v>
      </c>
      <c r="AJ60" s="36">
        <v>0</v>
      </c>
      <c r="AK60" s="36">
        <v>0</v>
      </c>
      <c r="AL60" s="36">
        <v>27.240889626277035</v>
      </c>
      <c r="AM60" s="36">
        <v>0</v>
      </c>
      <c r="AN60" s="36">
        <v>383.64252890340157</v>
      </c>
      <c r="AO60" s="36">
        <v>15.13382757015391</v>
      </c>
      <c r="AP60" s="36">
        <v>0</v>
      </c>
      <c r="AQ60" s="36">
        <v>0</v>
      </c>
      <c r="AR60" s="36">
        <v>18.917284462692386</v>
      </c>
      <c r="AS60" s="36">
        <v>0</v>
      </c>
      <c r="AT60" s="36">
        <v>0</v>
      </c>
      <c r="AU60" s="36">
        <v>0</v>
      </c>
      <c r="AV60" s="36">
        <v>0</v>
      </c>
      <c r="AW60" s="36">
        <v>3.7834568925384775</v>
      </c>
      <c r="AX60" s="36">
        <v>49.184939603000203</v>
      </c>
      <c r="AY60" s="36">
        <v>759.71814402172618</v>
      </c>
      <c r="AZ60" s="36">
        <v>0</v>
      </c>
      <c r="BA60" s="36">
        <v>17.403901705676994</v>
      </c>
      <c r="BB60" s="36">
        <v>353.37487376309377</v>
      </c>
      <c r="BC60" s="36">
        <v>134.69106537436977</v>
      </c>
      <c r="BD60" s="36">
        <v>21.187358598215472</v>
      </c>
      <c r="BE60" s="36">
        <v>520.60366841329449</v>
      </c>
      <c r="BF60" s="36">
        <v>5159.8785100439745</v>
      </c>
      <c r="BG60" s="36">
        <v>431.31408574938638</v>
      </c>
      <c r="BH60" s="36">
        <v>9.0802965420923449</v>
      </c>
      <c r="BI60" s="36">
        <v>0.75669137850769541</v>
      </c>
      <c r="BJ60" s="36">
        <v>7.566913785076955</v>
      </c>
      <c r="BK60" s="36">
        <v>0</v>
      </c>
      <c r="BL60" s="36">
        <v>1617.8061672494528</v>
      </c>
      <c r="BM60" s="36">
        <v>0</v>
      </c>
      <c r="BN60" s="36">
        <v>0</v>
      </c>
      <c r="BO60" s="36">
        <v>0</v>
      </c>
      <c r="BP60" s="36">
        <v>66.588841308677189</v>
      </c>
      <c r="BQ60" s="36">
        <v>854.30456633518816</v>
      </c>
      <c r="BR60" s="36">
        <v>1104.0127212427276</v>
      </c>
      <c r="BS60" s="36">
        <v>0</v>
      </c>
      <c r="BT60" s="36">
        <v>12.863753434630823</v>
      </c>
      <c r="BU60" s="36">
        <v>0</v>
      </c>
      <c r="BV60" s="36">
        <v>21.944049976723164</v>
      </c>
      <c r="BW60" s="195">
        <v>0</v>
      </c>
      <c r="BX60" s="310">
        <v>14371.082660618151</v>
      </c>
      <c r="BY60" s="36">
        <v>289876.77140026784</v>
      </c>
      <c r="BZ60" s="36">
        <v>0</v>
      </c>
      <c r="CA60" s="36">
        <v>0</v>
      </c>
      <c r="CB60" s="36">
        <v>201224.14593911404</v>
      </c>
      <c r="CC60" s="36">
        <v>583</v>
      </c>
      <c r="CD60" s="44">
        <v>0</v>
      </c>
      <c r="CE60" s="51">
        <v>506055</v>
      </c>
    </row>
    <row r="61" spans="1:83" x14ac:dyDescent="0.55000000000000004">
      <c r="B61" s="192">
        <v>51</v>
      </c>
      <c r="C61" s="193" t="s">
        <v>50</v>
      </c>
      <c r="D61" s="194" t="s">
        <v>156</v>
      </c>
      <c r="E61" s="38">
        <v>0</v>
      </c>
      <c r="F61" s="36">
        <v>0</v>
      </c>
      <c r="G61" s="36">
        <v>0</v>
      </c>
      <c r="H61" s="36">
        <v>0</v>
      </c>
      <c r="I61" s="36">
        <v>0</v>
      </c>
      <c r="J61" s="36">
        <v>0</v>
      </c>
      <c r="K61" s="36">
        <v>0</v>
      </c>
      <c r="L61" s="36">
        <v>0</v>
      </c>
      <c r="M61" s="36">
        <v>0</v>
      </c>
      <c r="N61" s="36">
        <v>0</v>
      </c>
      <c r="O61" s="36">
        <v>0</v>
      </c>
      <c r="P61" s="36">
        <v>0</v>
      </c>
      <c r="Q61" s="36">
        <v>0</v>
      </c>
      <c r="R61" s="36">
        <v>0</v>
      </c>
      <c r="S61" s="36">
        <v>0</v>
      </c>
      <c r="T61" s="36">
        <v>0</v>
      </c>
      <c r="U61" s="36">
        <v>0</v>
      </c>
      <c r="V61" s="36">
        <v>0</v>
      </c>
      <c r="W61" s="36">
        <v>0</v>
      </c>
      <c r="X61" s="36">
        <v>0</v>
      </c>
      <c r="Y61" s="36">
        <v>0</v>
      </c>
      <c r="Z61" s="36">
        <v>0</v>
      </c>
      <c r="AA61" s="36">
        <v>0</v>
      </c>
      <c r="AB61" s="36">
        <v>0</v>
      </c>
      <c r="AC61" s="36">
        <v>0</v>
      </c>
      <c r="AD61" s="36">
        <v>0</v>
      </c>
      <c r="AE61" s="36">
        <v>0</v>
      </c>
      <c r="AF61" s="36">
        <v>0</v>
      </c>
      <c r="AG61" s="36">
        <v>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0</v>
      </c>
      <c r="AV61" s="36">
        <v>0</v>
      </c>
      <c r="AW61" s="36">
        <v>0</v>
      </c>
      <c r="AX61" s="36">
        <v>0</v>
      </c>
      <c r="AY61" s="36">
        <v>0</v>
      </c>
      <c r="AZ61" s="36">
        <v>0</v>
      </c>
      <c r="BA61" s="36">
        <v>0</v>
      </c>
      <c r="BB61" s="36">
        <v>0</v>
      </c>
      <c r="BC61" s="36">
        <v>2993</v>
      </c>
      <c r="BD61" s="36">
        <v>0</v>
      </c>
      <c r="BE61" s="36">
        <v>0</v>
      </c>
      <c r="BF61" s="36">
        <v>0</v>
      </c>
      <c r="BG61" s="36">
        <v>0</v>
      </c>
      <c r="BH61" s="36">
        <v>0</v>
      </c>
      <c r="BI61" s="36">
        <v>0</v>
      </c>
      <c r="BJ61" s="36">
        <v>0</v>
      </c>
      <c r="BK61" s="36">
        <v>0</v>
      </c>
      <c r="BL61" s="36">
        <v>0</v>
      </c>
      <c r="BM61" s="36">
        <v>0</v>
      </c>
      <c r="BN61" s="36">
        <v>0</v>
      </c>
      <c r="BO61" s="36">
        <v>0</v>
      </c>
      <c r="BP61" s="36">
        <v>0</v>
      </c>
      <c r="BQ61" s="36">
        <v>0</v>
      </c>
      <c r="BR61" s="36">
        <v>0</v>
      </c>
      <c r="BS61" s="36">
        <v>0</v>
      </c>
      <c r="BT61" s="36">
        <v>0</v>
      </c>
      <c r="BU61" s="36">
        <v>0</v>
      </c>
      <c r="BV61" s="36">
        <v>0</v>
      </c>
      <c r="BW61" s="195">
        <v>0</v>
      </c>
      <c r="BX61" s="310">
        <v>2993</v>
      </c>
      <c r="BY61" s="36">
        <v>0</v>
      </c>
      <c r="BZ61" s="36">
        <v>0</v>
      </c>
      <c r="CA61" s="36">
        <v>0</v>
      </c>
      <c r="CB61" s="36">
        <v>0</v>
      </c>
      <c r="CC61" s="36">
        <v>0</v>
      </c>
      <c r="CD61" s="44">
        <v>0</v>
      </c>
      <c r="CE61" s="51">
        <v>2993</v>
      </c>
    </row>
    <row r="62" spans="1:83" x14ac:dyDescent="0.55000000000000004">
      <c r="B62" s="192">
        <v>52</v>
      </c>
      <c r="C62" s="193" t="s">
        <v>51</v>
      </c>
      <c r="D62" s="194" t="s">
        <v>157</v>
      </c>
      <c r="E62" s="38">
        <v>0</v>
      </c>
      <c r="F62" s="36">
        <v>0</v>
      </c>
      <c r="G62" s="36">
        <v>0</v>
      </c>
      <c r="H62" s="36">
        <v>0</v>
      </c>
      <c r="I62" s="36">
        <v>0</v>
      </c>
      <c r="J62" s="36">
        <v>0</v>
      </c>
      <c r="K62" s="36">
        <v>0</v>
      </c>
      <c r="L62" s="36">
        <v>0</v>
      </c>
      <c r="M62" s="36">
        <v>0</v>
      </c>
      <c r="N62" s="36">
        <v>0</v>
      </c>
      <c r="O62" s="36">
        <v>0</v>
      </c>
      <c r="P62" s="36">
        <v>0</v>
      </c>
      <c r="Q62" s="36">
        <v>0</v>
      </c>
      <c r="R62" s="36">
        <v>0</v>
      </c>
      <c r="S62" s="36">
        <v>0</v>
      </c>
      <c r="T62" s="36">
        <v>0</v>
      </c>
      <c r="U62" s="36">
        <v>0</v>
      </c>
      <c r="V62" s="36">
        <v>0</v>
      </c>
      <c r="W62" s="36">
        <v>0</v>
      </c>
      <c r="X62" s="36">
        <v>0</v>
      </c>
      <c r="Y62" s="36">
        <v>0</v>
      </c>
      <c r="Z62" s="36">
        <v>0</v>
      </c>
      <c r="AA62" s="36">
        <v>0</v>
      </c>
      <c r="AB62" s="36">
        <v>0</v>
      </c>
      <c r="AC62" s="36">
        <v>0</v>
      </c>
      <c r="AD62" s="36">
        <v>0</v>
      </c>
      <c r="AE62" s="36">
        <v>0</v>
      </c>
      <c r="AF62" s="36">
        <v>0</v>
      </c>
      <c r="AG62" s="36">
        <v>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0</v>
      </c>
      <c r="AV62" s="36">
        <v>0</v>
      </c>
      <c r="AW62" s="36">
        <v>0</v>
      </c>
      <c r="AX62" s="36">
        <v>0</v>
      </c>
      <c r="AY62" s="36">
        <v>0</v>
      </c>
      <c r="AZ62" s="36">
        <v>0</v>
      </c>
      <c r="BA62" s="36">
        <v>0</v>
      </c>
      <c r="BB62" s="36">
        <v>0</v>
      </c>
      <c r="BC62" s="36">
        <v>0</v>
      </c>
      <c r="BD62" s="36">
        <v>0</v>
      </c>
      <c r="BE62" s="36">
        <v>0</v>
      </c>
      <c r="BF62" s="36">
        <v>0</v>
      </c>
      <c r="BG62" s="36">
        <v>0</v>
      </c>
      <c r="BH62" s="36">
        <v>0</v>
      </c>
      <c r="BI62" s="36">
        <v>0</v>
      </c>
      <c r="BJ62" s="36">
        <v>0</v>
      </c>
      <c r="BK62" s="36">
        <v>0</v>
      </c>
      <c r="BL62" s="36">
        <v>0</v>
      </c>
      <c r="BM62" s="36">
        <v>0</v>
      </c>
      <c r="BN62" s="36">
        <v>0</v>
      </c>
      <c r="BO62" s="36">
        <v>0</v>
      </c>
      <c r="BP62" s="36">
        <v>0</v>
      </c>
      <c r="BQ62" s="36">
        <v>0</v>
      </c>
      <c r="BR62" s="36">
        <v>0</v>
      </c>
      <c r="BS62" s="36">
        <v>0</v>
      </c>
      <c r="BT62" s="36">
        <v>0</v>
      </c>
      <c r="BU62" s="36">
        <v>0</v>
      </c>
      <c r="BV62" s="36">
        <v>0</v>
      </c>
      <c r="BW62" s="195">
        <v>0</v>
      </c>
      <c r="BX62" s="310">
        <v>0</v>
      </c>
      <c r="BY62" s="36">
        <v>0</v>
      </c>
      <c r="BZ62" s="36">
        <v>0</v>
      </c>
      <c r="CA62" s="36">
        <v>0</v>
      </c>
      <c r="CB62" s="36">
        <v>0</v>
      </c>
      <c r="CC62" s="36">
        <v>0</v>
      </c>
      <c r="CD62" s="44">
        <v>0</v>
      </c>
      <c r="CE62" s="51">
        <v>0</v>
      </c>
    </row>
    <row r="63" spans="1:83" x14ac:dyDescent="0.55000000000000004">
      <c r="A63" s="131"/>
      <c r="B63" s="192">
        <v>53</v>
      </c>
      <c r="C63" s="193" t="s">
        <v>52</v>
      </c>
      <c r="D63" s="194" t="s">
        <v>158</v>
      </c>
      <c r="E63" s="38">
        <v>0</v>
      </c>
      <c r="F63" s="36">
        <v>0</v>
      </c>
      <c r="G63" s="36">
        <v>0</v>
      </c>
      <c r="H63" s="36">
        <v>0</v>
      </c>
      <c r="I63" s="36">
        <v>0</v>
      </c>
      <c r="J63" s="36">
        <v>0</v>
      </c>
      <c r="K63" s="36">
        <v>0</v>
      </c>
      <c r="L63" s="36">
        <v>0</v>
      </c>
      <c r="M63" s="36">
        <v>0</v>
      </c>
      <c r="N63" s="36">
        <v>0</v>
      </c>
      <c r="O63" s="36">
        <v>0</v>
      </c>
      <c r="P63" s="36">
        <v>0</v>
      </c>
      <c r="Q63" s="36">
        <v>0</v>
      </c>
      <c r="R63" s="36">
        <v>0</v>
      </c>
      <c r="S63" s="36">
        <v>0</v>
      </c>
      <c r="T63" s="36">
        <v>0</v>
      </c>
      <c r="U63" s="36">
        <v>0</v>
      </c>
      <c r="V63" s="36">
        <v>0</v>
      </c>
      <c r="W63" s="36">
        <v>0</v>
      </c>
      <c r="X63" s="36">
        <v>0</v>
      </c>
      <c r="Y63" s="36">
        <v>0</v>
      </c>
      <c r="Z63" s="36">
        <v>0</v>
      </c>
      <c r="AA63" s="36">
        <v>0</v>
      </c>
      <c r="AB63" s="36">
        <v>0</v>
      </c>
      <c r="AC63" s="36">
        <v>0</v>
      </c>
      <c r="AD63" s="36">
        <v>0</v>
      </c>
      <c r="AE63" s="36">
        <v>0</v>
      </c>
      <c r="AF63" s="36">
        <v>0</v>
      </c>
      <c r="AG63" s="36">
        <v>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0</v>
      </c>
      <c r="AV63" s="36">
        <v>0</v>
      </c>
      <c r="AW63" s="36">
        <v>0</v>
      </c>
      <c r="AX63" s="36">
        <v>0</v>
      </c>
      <c r="AY63" s="36">
        <v>0</v>
      </c>
      <c r="AZ63" s="36">
        <v>0</v>
      </c>
      <c r="BA63" s="36">
        <v>0</v>
      </c>
      <c r="BB63" s="36">
        <v>0</v>
      </c>
      <c r="BC63" s="36">
        <v>0</v>
      </c>
      <c r="BD63" s="36">
        <v>0</v>
      </c>
      <c r="BE63" s="36">
        <v>0</v>
      </c>
      <c r="BF63" s="36">
        <v>0</v>
      </c>
      <c r="BG63" s="36">
        <v>0</v>
      </c>
      <c r="BH63" s="36">
        <v>0</v>
      </c>
      <c r="BI63" s="36">
        <v>0</v>
      </c>
      <c r="BJ63" s="36">
        <v>0</v>
      </c>
      <c r="BK63" s="36">
        <v>0</v>
      </c>
      <c r="BL63" s="36">
        <v>0</v>
      </c>
      <c r="BM63" s="36">
        <v>0</v>
      </c>
      <c r="BN63" s="36">
        <v>0</v>
      </c>
      <c r="BO63" s="36">
        <v>0</v>
      </c>
      <c r="BP63" s="36">
        <v>0</v>
      </c>
      <c r="BQ63" s="36">
        <v>0</v>
      </c>
      <c r="BR63" s="36">
        <v>0</v>
      </c>
      <c r="BS63" s="36">
        <v>0</v>
      </c>
      <c r="BT63" s="36">
        <v>0</v>
      </c>
      <c r="BU63" s="36">
        <v>0</v>
      </c>
      <c r="BV63" s="36">
        <v>0</v>
      </c>
      <c r="BW63" s="195">
        <v>0</v>
      </c>
      <c r="BX63" s="310">
        <v>0</v>
      </c>
      <c r="BY63" s="36">
        <v>0</v>
      </c>
      <c r="BZ63" s="36">
        <v>0</v>
      </c>
      <c r="CA63" s="36">
        <v>0</v>
      </c>
      <c r="CB63" s="36">
        <v>0</v>
      </c>
      <c r="CC63" s="36">
        <v>0</v>
      </c>
      <c r="CD63" s="44">
        <v>0</v>
      </c>
      <c r="CE63" s="51">
        <v>0</v>
      </c>
    </row>
    <row r="64" spans="1:83" x14ac:dyDescent="0.55000000000000004">
      <c r="A64" s="131"/>
      <c r="B64" s="192">
        <v>54</v>
      </c>
      <c r="C64" s="193" t="s">
        <v>53</v>
      </c>
      <c r="D64" s="194" t="s">
        <v>159</v>
      </c>
      <c r="E64" s="38">
        <v>0</v>
      </c>
      <c r="F64" s="36">
        <v>0</v>
      </c>
      <c r="G64" s="36">
        <v>0</v>
      </c>
      <c r="H64" s="36">
        <v>0</v>
      </c>
      <c r="I64" s="36">
        <v>0</v>
      </c>
      <c r="J64" s="36">
        <v>0</v>
      </c>
      <c r="K64" s="36">
        <v>0</v>
      </c>
      <c r="L64" s="36">
        <v>0</v>
      </c>
      <c r="M64" s="36">
        <v>0</v>
      </c>
      <c r="N64" s="36">
        <v>0</v>
      </c>
      <c r="O64" s="36">
        <v>0</v>
      </c>
      <c r="P64" s="36">
        <v>0</v>
      </c>
      <c r="Q64" s="36">
        <v>0</v>
      </c>
      <c r="R64" s="36">
        <v>0</v>
      </c>
      <c r="S64" s="36">
        <v>0</v>
      </c>
      <c r="T64" s="36">
        <v>0</v>
      </c>
      <c r="U64" s="36">
        <v>0</v>
      </c>
      <c r="V64" s="36">
        <v>0</v>
      </c>
      <c r="W64" s="36">
        <v>0</v>
      </c>
      <c r="X64" s="36">
        <v>0</v>
      </c>
      <c r="Y64" s="36">
        <v>0</v>
      </c>
      <c r="Z64" s="36">
        <v>0</v>
      </c>
      <c r="AA64" s="36">
        <v>0</v>
      </c>
      <c r="AB64" s="36">
        <v>0</v>
      </c>
      <c r="AC64" s="36">
        <v>0</v>
      </c>
      <c r="AD64" s="36">
        <v>0</v>
      </c>
      <c r="AE64" s="36">
        <v>0</v>
      </c>
      <c r="AF64" s="36">
        <v>0</v>
      </c>
      <c r="AG64" s="36">
        <v>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0</v>
      </c>
      <c r="AV64" s="36">
        <v>0</v>
      </c>
      <c r="AW64" s="36">
        <v>0</v>
      </c>
      <c r="AX64" s="36">
        <v>0</v>
      </c>
      <c r="AY64" s="36">
        <v>0</v>
      </c>
      <c r="AZ64" s="36">
        <v>0</v>
      </c>
      <c r="BA64" s="36">
        <v>0</v>
      </c>
      <c r="BB64" s="36">
        <v>0</v>
      </c>
      <c r="BC64" s="36">
        <v>0</v>
      </c>
      <c r="BD64" s="36">
        <v>0</v>
      </c>
      <c r="BE64" s="36">
        <v>0</v>
      </c>
      <c r="BF64" s="36">
        <v>0</v>
      </c>
      <c r="BG64" s="36">
        <v>0</v>
      </c>
      <c r="BH64" s="36">
        <v>0</v>
      </c>
      <c r="BI64" s="36">
        <v>0</v>
      </c>
      <c r="BJ64" s="36">
        <v>0</v>
      </c>
      <c r="BK64" s="36">
        <v>0</v>
      </c>
      <c r="BL64" s="36">
        <v>0</v>
      </c>
      <c r="BM64" s="36">
        <v>0</v>
      </c>
      <c r="BN64" s="36">
        <v>0</v>
      </c>
      <c r="BO64" s="36">
        <v>0</v>
      </c>
      <c r="BP64" s="36">
        <v>0</v>
      </c>
      <c r="BQ64" s="36">
        <v>0</v>
      </c>
      <c r="BR64" s="36">
        <v>0</v>
      </c>
      <c r="BS64" s="36">
        <v>0</v>
      </c>
      <c r="BT64" s="36">
        <v>0</v>
      </c>
      <c r="BU64" s="36">
        <v>0</v>
      </c>
      <c r="BV64" s="36">
        <v>0</v>
      </c>
      <c r="BW64" s="195">
        <v>0</v>
      </c>
      <c r="BX64" s="310">
        <v>0</v>
      </c>
      <c r="BY64" s="36">
        <v>0</v>
      </c>
      <c r="BZ64" s="36">
        <v>0</v>
      </c>
      <c r="CA64" s="36">
        <v>0</v>
      </c>
      <c r="CB64" s="36">
        <v>0</v>
      </c>
      <c r="CC64" s="36">
        <v>0</v>
      </c>
      <c r="CD64" s="44">
        <v>0</v>
      </c>
      <c r="CE64" s="51">
        <v>0</v>
      </c>
    </row>
    <row r="65" spans="1:83" x14ac:dyDescent="0.55000000000000004">
      <c r="B65" s="192">
        <v>55</v>
      </c>
      <c r="C65" s="193" t="s">
        <v>54</v>
      </c>
      <c r="D65" s="194" t="s">
        <v>72</v>
      </c>
      <c r="E65" s="38">
        <v>0</v>
      </c>
      <c r="F65" s="36">
        <v>0</v>
      </c>
      <c r="G65" s="36">
        <v>0</v>
      </c>
      <c r="H65" s="36">
        <v>0</v>
      </c>
      <c r="I65" s="36">
        <v>0</v>
      </c>
      <c r="J65" s="36">
        <v>0</v>
      </c>
      <c r="K65" s="36">
        <v>0</v>
      </c>
      <c r="L65" s="36">
        <v>0</v>
      </c>
      <c r="M65" s="36">
        <v>0</v>
      </c>
      <c r="N65" s="36">
        <v>0</v>
      </c>
      <c r="O65" s="36">
        <v>0</v>
      </c>
      <c r="P65" s="36">
        <v>0</v>
      </c>
      <c r="Q65" s="36">
        <v>0</v>
      </c>
      <c r="R65" s="36">
        <v>0</v>
      </c>
      <c r="S65" s="36">
        <v>0</v>
      </c>
      <c r="T65" s="36">
        <v>0</v>
      </c>
      <c r="U65" s="36">
        <v>0</v>
      </c>
      <c r="V65" s="36">
        <v>0</v>
      </c>
      <c r="W65" s="36">
        <v>0</v>
      </c>
      <c r="X65" s="36">
        <v>0</v>
      </c>
      <c r="Y65" s="36">
        <v>0</v>
      </c>
      <c r="Z65" s="36">
        <v>0</v>
      </c>
      <c r="AA65" s="36">
        <v>0</v>
      </c>
      <c r="AB65" s="36">
        <v>0</v>
      </c>
      <c r="AC65" s="36">
        <v>0</v>
      </c>
      <c r="AD65" s="36">
        <v>0</v>
      </c>
      <c r="AE65" s="36">
        <v>0</v>
      </c>
      <c r="AF65" s="36">
        <v>0</v>
      </c>
      <c r="AG65" s="36">
        <v>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0</v>
      </c>
      <c r="AV65" s="36">
        <v>0</v>
      </c>
      <c r="AW65" s="36">
        <v>0</v>
      </c>
      <c r="AX65" s="36">
        <v>0</v>
      </c>
      <c r="AY65" s="36">
        <v>0</v>
      </c>
      <c r="AZ65" s="36">
        <v>0</v>
      </c>
      <c r="BA65" s="36">
        <v>0</v>
      </c>
      <c r="BB65" s="36">
        <v>0</v>
      </c>
      <c r="BC65" s="36">
        <v>0</v>
      </c>
      <c r="BD65" s="36">
        <v>0</v>
      </c>
      <c r="BE65" s="36">
        <v>0</v>
      </c>
      <c r="BF65" s="36">
        <v>0</v>
      </c>
      <c r="BG65" s="36">
        <v>0</v>
      </c>
      <c r="BH65" s="36">
        <v>0</v>
      </c>
      <c r="BI65" s="36">
        <v>0</v>
      </c>
      <c r="BJ65" s="36">
        <v>0</v>
      </c>
      <c r="BK65" s="36">
        <v>0</v>
      </c>
      <c r="BL65" s="36">
        <v>0</v>
      </c>
      <c r="BM65" s="36">
        <v>0</v>
      </c>
      <c r="BN65" s="36">
        <v>0</v>
      </c>
      <c r="BO65" s="36">
        <v>0</v>
      </c>
      <c r="BP65" s="36">
        <v>0</v>
      </c>
      <c r="BQ65" s="36">
        <v>0</v>
      </c>
      <c r="BR65" s="36">
        <v>0</v>
      </c>
      <c r="BS65" s="36">
        <v>0</v>
      </c>
      <c r="BT65" s="36">
        <v>0</v>
      </c>
      <c r="BU65" s="36">
        <v>0</v>
      </c>
      <c r="BV65" s="36">
        <v>0</v>
      </c>
      <c r="BW65" s="195">
        <v>0</v>
      </c>
      <c r="BX65" s="310">
        <v>0</v>
      </c>
      <c r="BY65" s="36">
        <v>0</v>
      </c>
      <c r="BZ65" s="36">
        <v>0</v>
      </c>
      <c r="CA65" s="36">
        <v>0</v>
      </c>
      <c r="CB65" s="36">
        <v>0</v>
      </c>
      <c r="CC65" s="36">
        <v>0</v>
      </c>
      <c r="CD65" s="44">
        <v>0</v>
      </c>
      <c r="CE65" s="51">
        <v>0</v>
      </c>
    </row>
    <row r="66" spans="1:83" x14ac:dyDescent="0.55000000000000004">
      <c r="B66" s="192">
        <v>56</v>
      </c>
      <c r="C66" s="193" t="s">
        <v>55</v>
      </c>
      <c r="D66" s="194" t="s">
        <v>160</v>
      </c>
      <c r="E66" s="38">
        <v>0</v>
      </c>
      <c r="F66" s="36">
        <v>0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>
        <v>0</v>
      </c>
      <c r="P66" s="36">
        <v>0</v>
      </c>
      <c r="Q66" s="36">
        <v>0</v>
      </c>
      <c r="R66" s="36">
        <v>0</v>
      </c>
      <c r="S66" s="36">
        <v>0</v>
      </c>
      <c r="T66" s="36">
        <v>0</v>
      </c>
      <c r="U66" s="36">
        <v>0</v>
      </c>
      <c r="V66" s="36">
        <v>0</v>
      </c>
      <c r="W66" s="36">
        <v>0</v>
      </c>
      <c r="X66" s="36">
        <v>0</v>
      </c>
      <c r="Y66" s="36">
        <v>0</v>
      </c>
      <c r="Z66" s="36">
        <v>0</v>
      </c>
      <c r="AA66" s="36">
        <v>0</v>
      </c>
      <c r="AB66" s="36">
        <v>0</v>
      </c>
      <c r="AC66" s="36">
        <v>0</v>
      </c>
      <c r="AD66" s="36">
        <v>0</v>
      </c>
      <c r="AE66" s="36">
        <v>0</v>
      </c>
      <c r="AF66" s="36">
        <v>0</v>
      </c>
      <c r="AG66" s="36">
        <v>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0</v>
      </c>
      <c r="AV66" s="36">
        <v>0</v>
      </c>
      <c r="AW66" s="36">
        <v>0</v>
      </c>
      <c r="AX66" s="36">
        <v>0</v>
      </c>
      <c r="AY66" s="36">
        <v>0</v>
      </c>
      <c r="AZ66" s="36">
        <v>0</v>
      </c>
      <c r="BA66" s="36">
        <v>0</v>
      </c>
      <c r="BB66" s="36">
        <v>0</v>
      </c>
      <c r="BC66" s="36">
        <v>0</v>
      </c>
      <c r="BD66" s="36">
        <v>0</v>
      </c>
      <c r="BE66" s="36">
        <v>0</v>
      </c>
      <c r="BF66" s="36">
        <v>0</v>
      </c>
      <c r="BG66" s="36">
        <v>0</v>
      </c>
      <c r="BH66" s="36">
        <v>0</v>
      </c>
      <c r="BI66" s="36">
        <v>0</v>
      </c>
      <c r="BJ66" s="36">
        <v>0</v>
      </c>
      <c r="BK66" s="36">
        <v>0</v>
      </c>
      <c r="BL66" s="36">
        <v>0</v>
      </c>
      <c r="BM66" s="36">
        <v>0</v>
      </c>
      <c r="BN66" s="36">
        <v>0</v>
      </c>
      <c r="BO66" s="36">
        <v>0</v>
      </c>
      <c r="BP66" s="36">
        <v>0</v>
      </c>
      <c r="BQ66" s="36">
        <v>0</v>
      </c>
      <c r="BR66" s="36">
        <v>0</v>
      </c>
      <c r="BS66" s="36">
        <v>0</v>
      </c>
      <c r="BT66" s="36">
        <v>0</v>
      </c>
      <c r="BU66" s="36">
        <v>0</v>
      </c>
      <c r="BV66" s="36">
        <v>0</v>
      </c>
      <c r="BW66" s="195">
        <v>0</v>
      </c>
      <c r="BX66" s="310">
        <v>0</v>
      </c>
      <c r="BY66" s="36">
        <v>27290</v>
      </c>
      <c r="BZ66" s="36">
        <v>0</v>
      </c>
      <c r="CA66" s="36">
        <v>0</v>
      </c>
      <c r="CB66" s="36">
        <v>0</v>
      </c>
      <c r="CC66" s="36">
        <v>0</v>
      </c>
      <c r="CD66" s="44">
        <v>0</v>
      </c>
      <c r="CE66" s="51">
        <v>27290</v>
      </c>
    </row>
    <row r="67" spans="1:83" x14ac:dyDescent="0.55000000000000004">
      <c r="A67" s="131"/>
      <c r="B67" s="192">
        <v>57</v>
      </c>
      <c r="C67" s="193" t="s">
        <v>56</v>
      </c>
      <c r="D67" s="194" t="s">
        <v>161</v>
      </c>
      <c r="E67" s="38">
        <v>0</v>
      </c>
      <c r="F67" s="36">
        <v>0</v>
      </c>
      <c r="G67" s="36">
        <v>0</v>
      </c>
      <c r="H67" s="36">
        <v>0</v>
      </c>
      <c r="I67" s="36">
        <v>0</v>
      </c>
      <c r="J67" s="36">
        <v>0</v>
      </c>
      <c r="K67" s="36">
        <v>0</v>
      </c>
      <c r="L67" s="36">
        <v>0</v>
      </c>
      <c r="M67" s="36">
        <v>0</v>
      </c>
      <c r="N67" s="36">
        <v>0</v>
      </c>
      <c r="O67" s="36">
        <v>0</v>
      </c>
      <c r="P67" s="36">
        <v>0</v>
      </c>
      <c r="Q67" s="36">
        <v>0</v>
      </c>
      <c r="R67" s="36">
        <v>0</v>
      </c>
      <c r="S67" s="36">
        <v>0</v>
      </c>
      <c r="T67" s="36">
        <v>0</v>
      </c>
      <c r="U67" s="36">
        <v>0</v>
      </c>
      <c r="V67" s="36">
        <v>0</v>
      </c>
      <c r="W67" s="36">
        <v>0</v>
      </c>
      <c r="X67" s="36">
        <v>0</v>
      </c>
      <c r="Y67" s="36">
        <v>0</v>
      </c>
      <c r="Z67" s="36">
        <v>0</v>
      </c>
      <c r="AA67" s="36">
        <v>0</v>
      </c>
      <c r="AB67" s="36">
        <v>0</v>
      </c>
      <c r="AC67" s="36">
        <v>0</v>
      </c>
      <c r="AD67" s="36">
        <v>0</v>
      </c>
      <c r="AE67" s="36">
        <v>0</v>
      </c>
      <c r="AF67" s="36">
        <v>0</v>
      </c>
      <c r="AG67" s="36">
        <v>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0</v>
      </c>
      <c r="AV67" s="36">
        <v>0</v>
      </c>
      <c r="AW67" s="36">
        <v>0</v>
      </c>
      <c r="AX67" s="36">
        <v>0</v>
      </c>
      <c r="AY67" s="36">
        <v>0</v>
      </c>
      <c r="AZ67" s="36">
        <v>0</v>
      </c>
      <c r="BA67" s="36">
        <v>0</v>
      </c>
      <c r="BB67" s="36">
        <v>0</v>
      </c>
      <c r="BC67" s="36">
        <v>0</v>
      </c>
      <c r="BD67" s="36">
        <v>0</v>
      </c>
      <c r="BE67" s="36">
        <v>0</v>
      </c>
      <c r="BF67" s="36">
        <v>0</v>
      </c>
      <c r="BG67" s="36">
        <v>0</v>
      </c>
      <c r="BH67" s="36">
        <v>0</v>
      </c>
      <c r="BI67" s="36">
        <v>0</v>
      </c>
      <c r="BJ67" s="36">
        <v>0</v>
      </c>
      <c r="BK67" s="36">
        <v>0</v>
      </c>
      <c r="BL67" s="36">
        <v>0</v>
      </c>
      <c r="BM67" s="36">
        <v>0</v>
      </c>
      <c r="BN67" s="36">
        <v>0</v>
      </c>
      <c r="BO67" s="36">
        <v>0</v>
      </c>
      <c r="BP67" s="36">
        <v>0</v>
      </c>
      <c r="BQ67" s="36">
        <v>0</v>
      </c>
      <c r="BR67" s="36">
        <v>0</v>
      </c>
      <c r="BS67" s="36">
        <v>0</v>
      </c>
      <c r="BT67" s="36">
        <v>0</v>
      </c>
      <c r="BU67" s="36">
        <v>0</v>
      </c>
      <c r="BV67" s="36">
        <v>0</v>
      </c>
      <c r="BW67" s="195">
        <v>0</v>
      </c>
      <c r="BX67" s="310">
        <v>0</v>
      </c>
      <c r="BY67" s="36">
        <v>0</v>
      </c>
      <c r="BZ67" s="36">
        <v>0</v>
      </c>
      <c r="CA67" s="36">
        <v>0</v>
      </c>
      <c r="CB67" s="36">
        <v>0</v>
      </c>
      <c r="CC67" s="36">
        <v>0</v>
      </c>
      <c r="CD67" s="44">
        <v>0</v>
      </c>
      <c r="CE67" s="51">
        <v>0</v>
      </c>
    </row>
    <row r="68" spans="1:83" x14ac:dyDescent="0.55000000000000004">
      <c r="A68" s="131"/>
      <c r="B68" s="192">
        <v>58</v>
      </c>
      <c r="C68" s="193" t="s">
        <v>57</v>
      </c>
      <c r="D68" s="194" t="s">
        <v>162</v>
      </c>
      <c r="E68" s="38">
        <v>4701</v>
      </c>
      <c r="F68" s="36">
        <v>493</v>
      </c>
      <c r="G68" s="36">
        <v>0</v>
      </c>
      <c r="H68" s="36">
        <v>124</v>
      </c>
      <c r="I68" s="36">
        <v>415</v>
      </c>
      <c r="J68" s="36">
        <v>659</v>
      </c>
      <c r="K68" s="36">
        <v>3050</v>
      </c>
      <c r="L68" s="36">
        <v>555</v>
      </c>
      <c r="M68" s="36">
        <v>0</v>
      </c>
      <c r="N68" s="36">
        <v>0</v>
      </c>
      <c r="O68" s="36">
        <v>0</v>
      </c>
      <c r="P68" s="36">
        <v>2976</v>
      </c>
      <c r="Q68" s="36">
        <v>0</v>
      </c>
      <c r="R68" s="36">
        <v>0</v>
      </c>
      <c r="S68" s="36">
        <v>0</v>
      </c>
      <c r="T68" s="36">
        <v>301</v>
      </c>
      <c r="U68" s="36">
        <v>359</v>
      </c>
      <c r="V68" s="36">
        <v>0</v>
      </c>
      <c r="W68" s="36">
        <v>0</v>
      </c>
      <c r="X68" s="36">
        <v>0</v>
      </c>
      <c r="Y68" s="36">
        <v>464</v>
      </c>
      <c r="Z68" s="36">
        <v>0</v>
      </c>
      <c r="AA68" s="36">
        <v>0</v>
      </c>
      <c r="AB68" s="36">
        <v>0</v>
      </c>
      <c r="AC68" s="36">
        <v>0</v>
      </c>
      <c r="AD68" s="36">
        <v>0</v>
      </c>
      <c r="AE68" s="36">
        <v>320</v>
      </c>
      <c r="AF68" s="36">
        <v>0</v>
      </c>
      <c r="AG68" s="36">
        <v>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1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0</v>
      </c>
      <c r="AV68" s="36">
        <v>0</v>
      </c>
      <c r="AW68" s="36">
        <v>0</v>
      </c>
      <c r="AX68" s="36">
        <v>1</v>
      </c>
      <c r="AY68" s="36">
        <v>2</v>
      </c>
      <c r="AZ68" s="36">
        <v>0</v>
      </c>
      <c r="BA68" s="36">
        <v>0</v>
      </c>
      <c r="BB68" s="36">
        <v>4</v>
      </c>
      <c r="BC68" s="36">
        <v>247</v>
      </c>
      <c r="BD68" s="36">
        <v>51</v>
      </c>
      <c r="BE68" s="36">
        <v>443</v>
      </c>
      <c r="BF68" s="36">
        <v>111572</v>
      </c>
      <c r="BG68" s="36">
        <v>0</v>
      </c>
      <c r="BH68" s="36">
        <v>0</v>
      </c>
      <c r="BI68" s="36">
        <v>0</v>
      </c>
      <c r="BJ68" s="36">
        <v>26</v>
      </c>
      <c r="BK68" s="36">
        <v>0</v>
      </c>
      <c r="BL68" s="36">
        <v>0</v>
      </c>
      <c r="BM68" s="36">
        <v>1804</v>
      </c>
      <c r="BN68" s="36">
        <v>0</v>
      </c>
      <c r="BO68" s="36">
        <v>476</v>
      </c>
      <c r="BP68" s="36">
        <v>322</v>
      </c>
      <c r="BQ68" s="36">
        <v>391</v>
      </c>
      <c r="BR68" s="36">
        <v>0</v>
      </c>
      <c r="BS68" s="36">
        <v>182</v>
      </c>
      <c r="BT68" s="36">
        <v>0</v>
      </c>
      <c r="BU68" s="36">
        <v>44</v>
      </c>
      <c r="BV68" s="36">
        <v>0</v>
      </c>
      <c r="BW68" s="195">
        <v>0</v>
      </c>
      <c r="BX68" s="310">
        <v>129983</v>
      </c>
      <c r="BY68" s="36">
        <v>388678</v>
      </c>
      <c r="BZ68" s="36">
        <v>0</v>
      </c>
      <c r="CA68" s="36">
        <v>0</v>
      </c>
      <c r="CB68" s="36">
        <v>0</v>
      </c>
      <c r="CC68" s="36">
        <v>0</v>
      </c>
      <c r="CD68" s="44">
        <v>0</v>
      </c>
      <c r="CE68" s="51">
        <v>518661</v>
      </c>
    </row>
    <row r="69" spans="1:83" x14ac:dyDescent="0.55000000000000004">
      <c r="B69" s="192">
        <v>59</v>
      </c>
      <c r="C69" s="193" t="s">
        <v>58</v>
      </c>
      <c r="D69" s="194" t="s">
        <v>163</v>
      </c>
      <c r="E69" s="38">
        <v>0</v>
      </c>
      <c r="F69" s="36">
        <v>0</v>
      </c>
      <c r="G69" s="36">
        <v>0</v>
      </c>
      <c r="H69" s="36">
        <v>0</v>
      </c>
      <c r="I69" s="36">
        <v>0</v>
      </c>
      <c r="J69" s="36">
        <v>0</v>
      </c>
      <c r="K69" s="36">
        <v>0</v>
      </c>
      <c r="L69" s="36">
        <v>0</v>
      </c>
      <c r="M69" s="36">
        <v>0</v>
      </c>
      <c r="N69" s="36">
        <v>0</v>
      </c>
      <c r="O69" s="36">
        <v>0</v>
      </c>
      <c r="P69" s="36">
        <v>0</v>
      </c>
      <c r="Q69" s="36">
        <v>0</v>
      </c>
      <c r="R69" s="36">
        <v>0</v>
      </c>
      <c r="S69" s="36">
        <v>0</v>
      </c>
      <c r="T69" s="36">
        <v>0</v>
      </c>
      <c r="U69" s="36">
        <v>0</v>
      </c>
      <c r="V69" s="36">
        <v>0</v>
      </c>
      <c r="W69" s="36">
        <v>0</v>
      </c>
      <c r="X69" s="36">
        <v>0</v>
      </c>
      <c r="Y69" s="36">
        <v>0</v>
      </c>
      <c r="Z69" s="36">
        <v>0</v>
      </c>
      <c r="AA69" s="36">
        <v>0</v>
      </c>
      <c r="AB69" s="36">
        <v>0</v>
      </c>
      <c r="AC69" s="36">
        <v>0</v>
      </c>
      <c r="AD69" s="36">
        <v>0</v>
      </c>
      <c r="AE69" s="36">
        <v>0</v>
      </c>
      <c r="AF69" s="36">
        <v>0</v>
      </c>
      <c r="AG69" s="36">
        <v>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0</v>
      </c>
      <c r="AV69" s="36">
        <v>0</v>
      </c>
      <c r="AW69" s="36">
        <v>0</v>
      </c>
      <c r="AX69" s="36">
        <v>0</v>
      </c>
      <c r="AY69" s="36">
        <v>0</v>
      </c>
      <c r="AZ69" s="36">
        <v>0</v>
      </c>
      <c r="BA69" s="36">
        <v>0</v>
      </c>
      <c r="BB69" s="36">
        <v>0</v>
      </c>
      <c r="BC69" s="36">
        <v>0</v>
      </c>
      <c r="BD69" s="36">
        <v>0</v>
      </c>
      <c r="BE69" s="36">
        <v>0</v>
      </c>
      <c r="BF69" s="36">
        <v>0</v>
      </c>
      <c r="BG69" s="36">
        <v>0</v>
      </c>
      <c r="BH69" s="36">
        <v>0</v>
      </c>
      <c r="BI69" s="36">
        <v>0</v>
      </c>
      <c r="BJ69" s="36">
        <v>0</v>
      </c>
      <c r="BK69" s="36">
        <v>0</v>
      </c>
      <c r="BL69" s="36">
        <v>0</v>
      </c>
      <c r="BM69" s="36">
        <v>0</v>
      </c>
      <c r="BN69" s="36">
        <v>0</v>
      </c>
      <c r="BO69" s="36">
        <v>0</v>
      </c>
      <c r="BP69" s="36">
        <v>0</v>
      </c>
      <c r="BQ69" s="36">
        <v>0</v>
      </c>
      <c r="BR69" s="36">
        <v>0</v>
      </c>
      <c r="BS69" s="36">
        <v>0</v>
      </c>
      <c r="BT69" s="36">
        <v>0</v>
      </c>
      <c r="BU69" s="36">
        <v>0</v>
      </c>
      <c r="BV69" s="36">
        <v>0</v>
      </c>
      <c r="BW69" s="195">
        <v>0</v>
      </c>
      <c r="BX69" s="310">
        <v>0</v>
      </c>
      <c r="BY69" s="36">
        <v>0</v>
      </c>
      <c r="BZ69" s="36">
        <v>0</v>
      </c>
      <c r="CA69" s="36">
        <v>0</v>
      </c>
      <c r="CB69" s="36">
        <v>0</v>
      </c>
      <c r="CC69" s="36">
        <v>0</v>
      </c>
      <c r="CD69" s="44">
        <v>0</v>
      </c>
      <c r="CE69" s="51">
        <v>0</v>
      </c>
    </row>
    <row r="70" spans="1:83" x14ac:dyDescent="0.55000000000000004">
      <c r="B70" s="192">
        <v>60</v>
      </c>
      <c r="C70" s="193" t="s">
        <v>59</v>
      </c>
      <c r="D70" s="194" t="s">
        <v>164</v>
      </c>
      <c r="E70" s="38">
        <v>0</v>
      </c>
      <c r="F70" s="36">
        <v>0</v>
      </c>
      <c r="G70" s="36">
        <v>0</v>
      </c>
      <c r="H70" s="36">
        <v>0</v>
      </c>
      <c r="I70" s="36">
        <v>0</v>
      </c>
      <c r="J70" s="36">
        <v>0</v>
      </c>
      <c r="K70" s="36">
        <v>0</v>
      </c>
      <c r="L70" s="36">
        <v>0</v>
      </c>
      <c r="M70" s="36">
        <v>0</v>
      </c>
      <c r="N70" s="36">
        <v>0</v>
      </c>
      <c r="O70" s="36">
        <v>0</v>
      </c>
      <c r="P70" s="36">
        <v>0</v>
      </c>
      <c r="Q70" s="36">
        <v>0</v>
      </c>
      <c r="R70" s="36">
        <v>0</v>
      </c>
      <c r="S70" s="36">
        <v>0</v>
      </c>
      <c r="T70" s="36">
        <v>0</v>
      </c>
      <c r="U70" s="36">
        <v>0</v>
      </c>
      <c r="V70" s="36">
        <v>0</v>
      </c>
      <c r="W70" s="36">
        <v>0</v>
      </c>
      <c r="X70" s="36">
        <v>0</v>
      </c>
      <c r="Y70" s="36">
        <v>0</v>
      </c>
      <c r="Z70" s="36">
        <v>0</v>
      </c>
      <c r="AA70" s="36">
        <v>0</v>
      </c>
      <c r="AB70" s="36">
        <v>0</v>
      </c>
      <c r="AC70" s="36">
        <v>0</v>
      </c>
      <c r="AD70" s="36">
        <v>0</v>
      </c>
      <c r="AE70" s="36">
        <v>0</v>
      </c>
      <c r="AF70" s="36">
        <v>0</v>
      </c>
      <c r="AG70" s="36">
        <v>0</v>
      </c>
      <c r="AH70" s="36">
        <v>0.89340256566890652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19.654856444715943</v>
      </c>
      <c r="AO70" s="36">
        <v>0.89340256566890652</v>
      </c>
      <c r="AP70" s="36">
        <v>0</v>
      </c>
      <c r="AQ70" s="36">
        <v>0</v>
      </c>
      <c r="AR70" s="36">
        <v>0.89340256566890652</v>
      </c>
      <c r="AS70" s="36">
        <v>0</v>
      </c>
      <c r="AT70" s="36">
        <v>0</v>
      </c>
      <c r="AU70" s="36">
        <v>0</v>
      </c>
      <c r="AV70" s="36">
        <v>0</v>
      </c>
      <c r="AW70" s="36">
        <v>0</v>
      </c>
      <c r="AX70" s="36">
        <v>4.4670128283445329</v>
      </c>
      <c r="AY70" s="36">
        <v>64.324984728161269</v>
      </c>
      <c r="AZ70" s="36">
        <v>0</v>
      </c>
      <c r="BA70" s="36">
        <v>0.89340256566890652</v>
      </c>
      <c r="BB70" s="36">
        <v>2702.5427611484424</v>
      </c>
      <c r="BC70" s="36">
        <v>101.84789248625535</v>
      </c>
      <c r="BD70" s="36">
        <v>25.015271838729383</v>
      </c>
      <c r="BE70" s="36">
        <v>3.5736102626756261</v>
      </c>
      <c r="BF70" s="36">
        <v>0</v>
      </c>
      <c r="BG70" s="36">
        <v>0</v>
      </c>
      <c r="BH70" s="36">
        <v>0</v>
      </c>
      <c r="BI70" s="36">
        <v>0</v>
      </c>
      <c r="BJ70" s="36">
        <v>0</v>
      </c>
      <c r="BK70" s="36">
        <v>0</v>
      </c>
      <c r="BL70" s="36">
        <v>0</v>
      </c>
      <c r="BM70" s="36">
        <v>0</v>
      </c>
      <c r="BN70" s="36">
        <v>0</v>
      </c>
      <c r="BO70" s="36">
        <v>0</v>
      </c>
      <c r="BP70" s="36">
        <v>0</v>
      </c>
      <c r="BQ70" s="36">
        <v>0</v>
      </c>
      <c r="BR70" s="36">
        <v>0</v>
      </c>
      <c r="BS70" s="36">
        <v>0</v>
      </c>
      <c r="BT70" s="36">
        <v>0</v>
      </c>
      <c r="BU70" s="36">
        <v>0</v>
      </c>
      <c r="BV70" s="36">
        <v>0</v>
      </c>
      <c r="BW70" s="195">
        <v>0</v>
      </c>
      <c r="BX70" s="310">
        <v>2925</v>
      </c>
      <c r="BY70" s="36">
        <v>5360</v>
      </c>
      <c r="BZ70" s="36">
        <v>0</v>
      </c>
      <c r="CA70" s="36">
        <v>0</v>
      </c>
      <c r="CB70" s="36">
        <v>0</v>
      </c>
      <c r="CC70" s="36">
        <v>0</v>
      </c>
      <c r="CD70" s="44">
        <v>0</v>
      </c>
      <c r="CE70" s="51">
        <v>8285</v>
      </c>
    </row>
    <row r="71" spans="1:83" x14ac:dyDescent="0.55000000000000004">
      <c r="A71" s="131"/>
      <c r="B71" s="192">
        <v>61</v>
      </c>
      <c r="C71" s="193" t="s">
        <v>60</v>
      </c>
      <c r="D71" s="194" t="s">
        <v>165</v>
      </c>
      <c r="E71" s="38">
        <v>0</v>
      </c>
      <c r="F71" s="36">
        <v>0</v>
      </c>
      <c r="G71" s="36">
        <v>0</v>
      </c>
      <c r="H71" s="36">
        <v>0</v>
      </c>
      <c r="I71" s="36">
        <v>0</v>
      </c>
      <c r="J71" s="36">
        <v>0</v>
      </c>
      <c r="K71" s="36">
        <v>0</v>
      </c>
      <c r="L71" s="36">
        <v>0</v>
      </c>
      <c r="M71" s="36">
        <v>0</v>
      </c>
      <c r="N71" s="36">
        <v>0</v>
      </c>
      <c r="O71" s="36">
        <v>0</v>
      </c>
      <c r="P71" s="36">
        <v>0</v>
      </c>
      <c r="Q71" s="36">
        <v>0</v>
      </c>
      <c r="R71" s="36">
        <v>0</v>
      </c>
      <c r="S71" s="36">
        <v>0</v>
      </c>
      <c r="T71" s="36">
        <v>0</v>
      </c>
      <c r="U71" s="36">
        <v>0</v>
      </c>
      <c r="V71" s="36">
        <v>0</v>
      </c>
      <c r="W71" s="36">
        <v>0</v>
      </c>
      <c r="X71" s="36">
        <v>0</v>
      </c>
      <c r="Y71" s="36">
        <v>0</v>
      </c>
      <c r="Z71" s="36">
        <v>0</v>
      </c>
      <c r="AA71" s="36">
        <v>0</v>
      </c>
      <c r="AB71" s="36">
        <v>0</v>
      </c>
      <c r="AC71" s="36">
        <v>0</v>
      </c>
      <c r="AD71" s="36">
        <v>0</v>
      </c>
      <c r="AE71" s="36">
        <v>0</v>
      </c>
      <c r="AF71" s="36">
        <v>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0</v>
      </c>
      <c r="AV71" s="36">
        <v>0</v>
      </c>
      <c r="AW71" s="36">
        <v>0</v>
      </c>
      <c r="AX71" s="36">
        <v>0</v>
      </c>
      <c r="AY71" s="36">
        <v>0</v>
      </c>
      <c r="AZ71" s="36">
        <v>0</v>
      </c>
      <c r="BA71" s="36">
        <v>0</v>
      </c>
      <c r="BB71" s="36">
        <v>0</v>
      </c>
      <c r="BC71" s="36">
        <v>0</v>
      </c>
      <c r="BD71" s="36">
        <v>0</v>
      </c>
      <c r="BE71" s="36">
        <v>0</v>
      </c>
      <c r="BF71" s="36">
        <v>0</v>
      </c>
      <c r="BG71" s="36">
        <v>0</v>
      </c>
      <c r="BH71" s="36">
        <v>0</v>
      </c>
      <c r="BI71" s="36">
        <v>0</v>
      </c>
      <c r="BJ71" s="36">
        <v>0</v>
      </c>
      <c r="BK71" s="36">
        <v>0</v>
      </c>
      <c r="BL71" s="36">
        <v>0</v>
      </c>
      <c r="BM71" s="36">
        <v>77135</v>
      </c>
      <c r="BN71" s="36">
        <v>0</v>
      </c>
      <c r="BO71" s="36">
        <v>0</v>
      </c>
      <c r="BP71" s="36">
        <v>0</v>
      </c>
      <c r="BQ71" s="36">
        <v>48947</v>
      </c>
      <c r="BR71" s="36">
        <v>0</v>
      </c>
      <c r="BS71" s="36">
        <v>0</v>
      </c>
      <c r="BT71" s="36">
        <v>0</v>
      </c>
      <c r="BU71" s="36">
        <v>0</v>
      </c>
      <c r="BV71" s="36">
        <v>0</v>
      </c>
      <c r="BW71" s="195">
        <v>0</v>
      </c>
      <c r="BX71" s="310">
        <v>126082</v>
      </c>
      <c r="BY71" s="36">
        <v>0</v>
      </c>
      <c r="BZ71" s="36">
        <v>0</v>
      </c>
      <c r="CA71" s="36">
        <v>0</v>
      </c>
      <c r="CB71" s="36">
        <v>0</v>
      </c>
      <c r="CC71" s="36">
        <v>0</v>
      </c>
      <c r="CD71" s="44">
        <v>0</v>
      </c>
      <c r="CE71" s="51">
        <v>126082</v>
      </c>
    </row>
    <row r="72" spans="1:83" x14ac:dyDescent="0.55000000000000004">
      <c r="A72" s="131"/>
      <c r="B72" s="192">
        <v>62</v>
      </c>
      <c r="C72" s="193" t="s">
        <v>61</v>
      </c>
      <c r="D72" s="194" t="s">
        <v>166</v>
      </c>
      <c r="E72" s="38">
        <v>0</v>
      </c>
      <c r="F72" s="36">
        <v>0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  <c r="O72" s="36">
        <v>0</v>
      </c>
      <c r="P72" s="36">
        <v>43719</v>
      </c>
      <c r="Q72" s="36">
        <v>9311</v>
      </c>
      <c r="R72" s="36">
        <v>0</v>
      </c>
      <c r="S72" s="36">
        <v>0</v>
      </c>
      <c r="T72" s="36">
        <v>0</v>
      </c>
      <c r="U72" s="36">
        <v>0</v>
      </c>
      <c r="V72" s="36">
        <v>0</v>
      </c>
      <c r="W72" s="36">
        <v>0</v>
      </c>
      <c r="X72" s="36">
        <v>0</v>
      </c>
      <c r="Y72" s="36">
        <v>0</v>
      </c>
      <c r="Z72" s="36">
        <v>0</v>
      </c>
      <c r="AA72" s="36">
        <v>0</v>
      </c>
      <c r="AB72" s="36">
        <v>0</v>
      </c>
      <c r="AC72" s="36">
        <v>0</v>
      </c>
      <c r="AD72" s="36">
        <v>0</v>
      </c>
      <c r="AE72" s="36">
        <v>0</v>
      </c>
      <c r="AF72" s="36">
        <v>0</v>
      </c>
      <c r="AG72" s="36">
        <v>0</v>
      </c>
      <c r="AH72" s="36">
        <v>1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3</v>
      </c>
      <c r="AO72" s="36">
        <v>1</v>
      </c>
      <c r="AP72" s="36">
        <v>822</v>
      </c>
      <c r="AQ72" s="36">
        <v>0</v>
      </c>
      <c r="AR72" s="36">
        <v>1</v>
      </c>
      <c r="AS72" s="36">
        <v>0</v>
      </c>
      <c r="AT72" s="36">
        <v>0</v>
      </c>
      <c r="AU72" s="36">
        <v>0</v>
      </c>
      <c r="AV72" s="36">
        <v>0</v>
      </c>
      <c r="AW72" s="36">
        <v>0</v>
      </c>
      <c r="AX72" s="36">
        <v>1</v>
      </c>
      <c r="AY72" s="36">
        <v>166</v>
      </c>
      <c r="AZ72" s="36">
        <v>46</v>
      </c>
      <c r="BA72" s="36">
        <v>1</v>
      </c>
      <c r="BB72" s="36">
        <v>1</v>
      </c>
      <c r="BC72" s="36">
        <v>1722</v>
      </c>
      <c r="BD72" s="36">
        <v>2</v>
      </c>
      <c r="BE72" s="36">
        <v>20</v>
      </c>
      <c r="BF72" s="36">
        <v>1160</v>
      </c>
      <c r="BG72" s="36">
        <v>0</v>
      </c>
      <c r="BH72" s="36">
        <v>0</v>
      </c>
      <c r="BI72" s="36">
        <v>0</v>
      </c>
      <c r="BJ72" s="36">
        <v>500</v>
      </c>
      <c r="BK72" s="36">
        <v>0</v>
      </c>
      <c r="BL72" s="36">
        <v>667</v>
      </c>
      <c r="BM72" s="36">
        <v>5270</v>
      </c>
      <c r="BN72" s="36">
        <v>107934</v>
      </c>
      <c r="BO72" s="36">
        <v>0</v>
      </c>
      <c r="BP72" s="36">
        <v>0</v>
      </c>
      <c r="BQ72" s="36">
        <v>8289</v>
      </c>
      <c r="BR72" s="36">
        <v>0</v>
      </c>
      <c r="BS72" s="36">
        <v>0</v>
      </c>
      <c r="BT72" s="36">
        <v>0</v>
      </c>
      <c r="BU72" s="36">
        <v>0</v>
      </c>
      <c r="BV72" s="36">
        <v>0</v>
      </c>
      <c r="BW72" s="195">
        <v>0</v>
      </c>
      <c r="BX72" s="310">
        <v>179637</v>
      </c>
      <c r="BY72" s="36">
        <v>194426</v>
      </c>
      <c r="BZ72" s="36">
        <v>0</v>
      </c>
      <c r="CA72" s="36">
        <v>0</v>
      </c>
      <c r="CB72" s="36">
        <v>0</v>
      </c>
      <c r="CC72" s="36">
        <v>0</v>
      </c>
      <c r="CD72" s="44">
        <v>0</v>
      </c>
      <c r="CE72" s="51">
        <v>374063</v>
      </c>
    </row>
    <row r="73" spans="1:83" x14ac:dyDescent="0.55000000000000004">
      <c r="B73" s="192">
        <v>63</v>
      </c>
      <c r="C73" s="193" t="s">
        <v>62</v>
      </c>
      <c r="D73" s="196" t="s">
        <v>289</v>
      </c>
      <c r="E73" s="38">
        <v>0</v>
      </c>
      <c r="F73" s="36">
        <v>0</v>
      </c>
      <c r="G73" s="36">
        <v>0</v>
      </c>
      <c r="H73" s="36">
        <v>0</v>
      </c>
      <c r="I73" s="36">
        <v>0</v>
      </c>
      <c r="J73" s="36">
        <v>0</v>
      </c>
      <c r="K73" s="36">
        <v>0</v>
      </c>
      <c r="L73" s="36">
        <v>0</v>
      </c>
      <c r="M73" s="36">
        <v>0</v>
      </c>
      <c r="N73" s="36">
        <v>0</v>
      </c>
      <c r="O73" s="36">
        <v>0</v>
      </c>
      <c r="P73" s="36">
        <v>0</v>
      </c>
      <c r="Q73" s="36">
        <v>0</v>
      </c>
      <c r="R73" s="36">
        <v>0</v>
      </c>
      <c r="S73" s="36">
        <v>0</v>
      </c>
      <c r="T73" s="36">
        <v>0</v>
      </c>
      <c r="U73" s="36">
        <v>0</v>
      </c>
      <c r="V73" s="36">
        <v>0</v>
      </c>
      <c r="W73" s="36">
        <v>0</v>
      </c>
      <c r="X73" s="36">
        <v>0</v>
      </c>
      <c r="Y73" s="36">
        <v>0</v>
      </c>
      <c r="Z73" s="36">
        <v>0</v>
      </c>
      <c r="AA73" s="36">
        <v>0</v>
      </c>
      <c r="AB73" s="36">
        <v>0</v>
      </c>
      <c r="AC73" s="36">
        <v>0</v>
      </c>
      <c r="AD73" s="36">
        <v>0</v>
      </c>
      <c r="AE73" s="36">
        <v>0</v>
      </c>
      <c r="AF73" s="36">
        <v>0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0</v>
      </c>
      <c r="AT73" s="36">
        <v>0</v>
      </c>
      <c r="AU73" s="36">
        <v>0</v>
      </c>
      <c r="AV73" s="36">
        <v>0</v>
      </c>
      <c r="AW73" s="36">
        <v>0</v>
      </c>
      <c r="AX73" s="36">
        <v>0</v>
      </c>
      <c r="AY73" s="36">
        <v>0</v>
      </c>
      <c r="AZ73" s="36">
        <v>0</v>
      </c>
      <c r="BA73" s="36">
        <v>0</v>
      </c>
      <c r="BB73" s="36">
        <v>0</v>
      </c>
      <c r="BC73" s="36">
        <v>0</v>
      </c>
      <c r="BD73" s="36">
        <v>0</v>
      </c>
      <c r="BE73" s="36">
        <v>0</v>
      </c>
      <c r="BF73" s="36">
        <v>0</v>
      </c>
      <c r="BG73" s="36">
        <v>0</v>
      </c>
      <c r="BH73" s="36">
        <v>0</v>
      </c>
      <c r="BI73" s="36">
        <v>0</v>
      </c>
      <c r="BJ73" s="36">
        <v>0</v>
      </c>
      <c r="BK73" s="36">
        <v>0</v>
      </c>
      <c r="BL73" s="36">
        <v>0</v>
      </c>
      <c r="BM73" s="36">
        <v>0</v>
      </c>
      <c r="BN73" s="36">
        <v>0</v>
      </c>
      <c r="BO73" s="36">
        <v>0</v>
      </c>
      <c r="BP73" s="36">
        <v>0</v>
      </c>
      <c r="BQ73" s="36">
        <v>0</v>
      </c>
      <c r="BR73" s="36">
        <v>0</v>
      </c>
      <c r="BS73" s="36">
        <v>0</v>
      </c>
      <c r="BT73" s="36">
        <v>0</v>
      </c>
      <c r="BU73" s="36">
        <v>0</v>
      </c>
      <c r="BV73" s="36">
        <v>0</v>
      </c>
      <c r="BW73" s="195">
        <v>0</v>
      </c>
      <c r="BX73" s="310">
        <v>0</v>
      </c>
      <c r="BY73" s="36">
        <v>0</v>
      </c>
      <c r="BZ73" s="36">
        <v>0</v>
      </c>
      <c r="CA73" s="36">
        <v>0</v>
      </c>
      <c r="CB73" s="36">
        <v>0</v>
      </c>
      <c r="CC73" s="36">
        <v>0</v>
      </c>
      <c r="CD73" s="44">
        <v>0</v>
      </c>
      <c r="CE73" s="51">
        <v>0</v>
      </c>
    </row>
    <row r="74" spans="1:83" x14ac:dyDescent="0.55000000000000004">
      <c r="B74" s="192">
        <v>64</v>
      </c>
      <c r="C74" s="193" t="s">
        <v>63</v>
      </c>
      <c r="D74" s="194" t="s">
        <v>167</v>
      </c>
      <c r="E74" s="38">
        <v>278.28358919586674</v>
      </c>
      <c r="F74" s="36">
        <v>0</v>
      </c>
      <c r="G74" s="36">
        <v>0</v>
      </c>
      <c r="H74" s="36">
        <v>161.06445676931193</v>
      </c>
      <c r="I74" s="36">
        <v>91.269858835943438</v>
      </c>
      <c r="J74" s="36">
        <v>0</v>
      </c>
      <c r="K74" s="36">
        <v>98.428279136801734</v>
      </c>
      <c r="L74" s="36">
        <v>4.474012688036443</v>
      </c>
      <c r="M74" s="36">
        <v>0</v>
      </c>
      <c r="N74" s="36">
        <v>80.532228384655966</v>
      </c>
      <c r="O74" s="36">
        <v>6.2636177632510197</v>
      </c>
      <c r="P74" s="36">
        <v>0</v>
      </c>
      <c r="Q74" s="36">
        <v>0</v>
      </c>
      <c r="R74" s="36">
        <v>0</v>
      </c>
      <c r="S74" s="36">
        <v>0</v>
      </c>
      <c r="T74" s="36">
        <v>6.2636177632510197</v>
      </c>
      <c r="U74" s="36">
        <v>0</v>
      </c>
      <c r="V74" s="36">
        <v>0</v>
      </c>
      <c r="W74" s="36">
        <v>0</v>
      </c>
      <c r="X74" s="36">
        <v>384.76509117113409</v>
      </c>
      <c r="Y74" s="36">
        <v>0</v>
      </c>
      <c r="Z74" s="36">
        <v>0</v>
      </c>
      <c r="AA74" s="36">
        <v>0</v>
      </c>
      <c r="AB74" s="36">
        <v>0</v>
      </c>
      <c r="AC74" s="36">
        <v>0</v>
      </c>
      <c r="AD74" s="36">
        <v>434.87403327714225</v>
      </c>
      <c r="AE74" s="36">
        <v>0</v>
      </c>
      <c r="AF74" s="36">
        <v>0</v>
      </c>
      <c r="AG74" s="36">
        <v>0</v>
      </c>
      <c r="AH74" s="36">
        <v>0</v>
      </c>
      <c r="AI74" s="36">
        <v>0</v>
      </c>
      <c r="AJ74" s="36">
        <v>0</v>
      </c>
      <c r="AK74" s="36">
        <v>3433.3573367991662</v>
      </c>
      <c r="AL74" s="36">
        <v>0</v>
      </c>
      <c r="AM74" s="36">
        <v>0</v>
      </c>
      <c r="AN74" s="36">
        <v>400.87153684806526</v>
      </c>
      <c r="AO74" s="36">
        <v>4159.9369973362845</v>
      </c>
      <c r="AP74" s="36">
        <v>0</v>
      </c>
      <c r="AQ74" s="36">
        <v>0</v>
      </c>
      <c r="AR74" s="36">
        <v>4793.4571939622447</v>
      </c>
      <c r="AS74" s="36">
        <v>0</v>
      </c>
      <c r="AT74" s="36">
        <v>1.7896050752145771</v>
      </c>
      <c r="AU74" s="36">
        <v>88.585451223121566</v>
      </c>
      <c r="AV74" s="36">
        <v>6694.9125863777326</v>
      </c>
      <c r="AW74" s="36">
        <v>0</v>
      </c>
      <c r="AX74" s="36">
        <v>5080.6888085341843</v>
      </c>
      <c r="AY74" s="36">
        <v>1775.2882346128604</v>
      </c>
      <c r="AZ74" s="36">
        <v>0</v>
      </c>
      <c r="BA74" s="36">
        <v>221.91102932660755</v>
      </c>
      <c r="BB74" s="36">
        <v>0.89480253760728856</v>
      </c>
      <c r="BC74" s="36">
        <v>13.422038064109328</v>
      </c>
      <c r="BD74" s="36">
        <v>0.89480253760728856</v>
      </c>
      <c r="BE74" s="36">
        <v>7236.2681216301426</v>
      </c>
      <c r="BF74" s="36">
        <v>9492.960121475724</v>
      </c>
      <c r="BG74" s="36">
        <v>0</v>
      </c>
      <c r="BH74" s="36">
        <v>4753.1910797699165</v>
      </c>
      <c r="BI74" s="36">
        <v>646.04743215246231</v>
      </c>
      <c r="BJ74" s="36">
        <v>9090.2989795524445</v>
      </c>
      <c r="BK74" s="36">
        <v>0</v>
      </c>
      <c r="BL74" s="36">
        <v>0</v>
      </c>
      <c r="BM74" s="36">
        <v>0</v>
      </c>
      <c r="BN74" s="36">
        <v>0</v>
      </c>
      <c r="BO74" s="36">
        <v>4111.617660305491</v>
      </c>
      <c r="BP74" s="36">
        <v>5299.9154302479701</v>
      </c>
      <c r="BQ74" s="36">
        <v>0</v>
      </c>
      <c r="BR74" s="36">
        <v>0</v>
      </c>
      <c r="BS74" s="36">
        <v>166.43327199495567</v>
      </c>
      <c r="BT74" s="36">
        <v>0</v>
      </c>
      <c r="BU74" s="36">
        <v>527.03869465069295</v>
      </c>
      <c r="BV74" s="36">
        <v>0</v>
      </c>
      <c r="BW74" s="195">
        <v>0</v>
      </c>
      <c r="BX74" s="310">
        <v>69536</v>
      </c>
      <c r="BY74" s="36">
        <v>0</v>
      </c>
      <c r="BZ74" s="36">
        <v>0</v>
      </c>
      <c r="CA74" s="36">
        <v>0</v>
      </c>
      <c r="CB74" s="36">
        <v>18936</v>
      </c>
      <c r="CC74" s="36">
        <v>0</v>
      </c>
      <c r="CD74" s="44">
        <v>0</v>
      </c>
      <c r="CE74" s="51">
        <v>88472</v>
      </c>
    </row>
    <row r="75" spans="1:83" x14ac:dyDescent="0.55000000000000004">
      <c r="A75" s="131"/>
      <c r="B75" s="192">
        <v>65</v>
      </c>
      <c r="C75" s="193" t="s">
        <v>64</v>
      </c>
      <c r="D75" s="194" t="s">
        <v>168</v>
      </c>
      <c r="E75" s="38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>
        <v>0</v>
      </c>
      <c r="P75" s="36">
        <v>0</v>
      </c>
      <c r="Q75" s="36">
        <v>0</v>
      </c>
      <c r="R75" s="36">
        <v>0</v>
      </c>
      <c r="S75" s="36">
        <v>0</v>
      </c>
      <c r="T75" s="36">
        <v>0</v>
      </c>
      <c r="U75" s="36">
        <v>0</v>
      </c>
      <c r="V75" s="36">
        <v>0</v>
      </c>
      <c r="W75" s="36">
        <v>0</v>
      </c>
      <c r="X75" s="36">
        <v>0</v>
      </c>
      <c r="Y75" s="36">
        <v>0</v>
      </c>
      <c r="Z75" s="36">
        <v>0</v>
      </c>
      <c r="AA75" s="36">
        <v>0</v>
      </c>
      <c r="AB75" s="36">
        <v>0</v>
      </c>
      <c r="AC75" s="36">
        <v>0</v>
      </c>
      <c r="AD75" s="36">
        <v>0</v>
      </c>
      <c r="AE75" s="36">
        <v>0</v>
      </c>
      <c r="AF75" s="36">
        <v>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0</v>
      </c>
      <c r="AV75" s="36">
        <v>0</v>
      </c>
      <c r="AW75" s="36">
        <v>0</v>
      </c>
      <c r="AX75" s="36">
        <v>0</v>
      </c>
      <c r="AY75" s="36">
        <v>0</v>
      </c>
      <c r="AZ75" s="36">
        <v>0</v>
      </c>
      <c r="BA75" s="36">
        <v>0</v>
      </c>
      <c r="BB75" s="36">
        <v>0</v>
      </c>
      <c r="BC75" s="36">
        <v>0</v>
      </c>
      <c r="BD75" s="36">
        <v>0</v>
      </c>
      <c r="BE75" s="36">
        <v>0</v>
      </c>
      <c r="BF75" s="36">
        <v>0</v>
      </c>
      <c r="BG75" s="36">
        <v>0</v>
      </c>
      <c r="BH75" s="36">
        <v>0</v>
      </c>
      <c r="BI75" s="36">
        <v>0</v>
      </c>
      <c r="BJ75" s="36">
        <v>0</v>
      </c>
      <c r="BK75" s="36">
        <v>0</v>
      </c>
      <c r="BL75" s="36">
        <v>0</v>
      </c>
      <c r="BM75" s="36">
        <v>0</v>
      </c>
      <c r="BN75" s="36">
        <v>0</v>
      </c>
      <c r="BO75" s="36">
        <v>0</v>
      </c>
      <c r="BP75" s="36">
        <v>0</v>
      </c>
      <c r="BQ75" s="36">
        <v>0</v>
      </c>
      <c r="BR75" s="36">
        <v>0</v>
      </c>
      <c r="BS75" s="36">
        <v>0</v>
      </c>
      <c r="BT75" s="36">
        <v>0</v>
      </c>
      <c r="BU75" s="36">
        <v>0</v>
      </c>
      <c r="BV75" s="36">
        <v>0</v>
      </c>
      <c r="BW75" s="195">
        <v>0</v>
      </c>
      <c r="BX75" s="310">
        <v>0</v>
      </c>
      <c r="BY75" s="36">
        <v>0</v>
      </c>
      <c r="BZ75" s="36">
        <v>0</v>
      </c>
      <c r="CA75" s="36">
        <v>0</v>
      </c>
      <c r="CB75" s="36">
        <v>0</v>
      </c>
      <c r="CC75" s="36">
        <v>0</v>
      </c>
      <c r="CD75" s="44">
        <v>0</v>
      </c>
      <c r="CE75" s="51">
        <v>0</v>
      </c>
    </row>
    <row r="76" spans="1:83" x14ac:dyDescent="0.55000000000000004">
      <c r="A76" s="131"/>
      <c r="B76" s="192">
        <v>66</v>
      </c>
      <c r="C76" s="193" t="s">
        <v>65</v>
      </c>
      <c r="D76" s="194" t="s">
        <v>73</v>
      </c>
      <c r="E76" s="38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0</v>
      </c>
      <c r="T76" s="36">
        <v>0</v>
      </c>
      <c r="U76" s="36">
        <v>0</v>
      </c>
      <c r="V76" s="36">
        <v>0</v>
      </c>
      <c r="W76" s="36">
        <v>0</v>
      </c>
      <c r="X76" s="36">
        <v>0</v>
      </c>
      <c r="Y76" s="36">
        <v>0</v>
      </c>
      <c r="Z76" s="36">
        <v>0</v>
      </c>
      <c r="AA76" s="36">
        <v>0</v>
      </c>
      <c r="AB76" s="36">
        <v>0</v>
      </c>
      <c r="AC76" s="36">
        <v>0</v>
      </c>
      <c r="AD76" s="36">
        <v>0</v>
      </c>
      <c r="AE76" s="36">
        <v>0</v>
      </c>
      <c r="AF76" s="36">
        <v>0</v>
      </c>
      <c r="AG76" s="36">
        <v>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0</v>
      </c>
      <c r="AV76" s="36">
        <v>0</v>
      </c>
      <c r="AW76" s="36">
        <v>0</v>
      </c>
      <c r="AX76" s="36">
        <v>0</v>
      </c>
      <c r="AY76" s="36">
        <v>0</v>
      </c>
      <c r="AZ76" s="36">
        <v>0</v>
      </c>
      <c r="BA76" s="36">
        <v>0</v>
      </c>
      <c r="BB76" s="36">
        <v>0</v>
      </c>
      <c r="BC76" s="36">
        <v>0</v>
      </c>
      <c r="BD76" s="36">
        <v>0</v>
      </c>
      <c r="BE76" s="36">
        <v>0</v>
      </c>
      <c r="BF76" s="36">
        <v>0</v>
      </c>
      <c r="BG76" s="36">
        <v>0</v>
      </c>
      <c r="BH76" s="36">
        <v>0</v>
      </c>
      <c r="BI76" s="36">
        <v>0</v>
      </c>
      <c r="BJ76" s="36">
        <v>0</v>
      </c>
      <c r="BK76" s="36">
        <v>0</v>
      </c>
      <c r="BL76" s="36">
        <v>0</v>
      </c>
      <c r="BM76" s="36">
        <v>0</v>
      </c>
      <c r="BN76" s="36">
        <v>0</v>
      </c>
      <c r="BO76" s="36">
        <v>0</v>
      </c>
      <c r="BP76" s="36">
        <v>0</v>
      </c>
      <c r="BQ76" s="36">
        <v>0</v>
      </c>
      <c r="BR76" s="36">
        <v>0</v>
      </c>
      <c r="BS76" s="36">
        <v>0</v>
      </c>
      <c r="BT76" s="36">
        <v>0</v>
      </c>
      <c r="BU76" s="36">
        <v>0</v>
      </c>
      <c r="BV76" s="36">
        <v>0</v>
      </c>
      <c r="BW76" s="195">
        <v>0</v>
      </c>
      <c r="BX76" s="310">
        <v>0</v>
      </c>
      <c r="BY76" s="36">
        <v>0</v>
      </c>
      <c r="BZ76" s="36">
        <v>0</v>
      </c>
      <c r="CA76" s="36">
        <v>0</v>
      </c>
      <c r="CB76" s="36">
        <v>0</v>
      </c>
      <c r="CC76" s="36">
        <v>0</v>
      </c>
      <c r="CD76" s="44">
        <v>0</v>
      </c>
      <c r="CE76" s="51">
        <v>0</v>
      </c>
    </row>
    <row r="77" spans="1:83" x14ac:dyDescent="0.55000000000000004">
      <c r="B77" s="192">
        <v>67</v>
      </c>
      <c r="C77" s="193" t="s">
        <v>66</v>
      </c>
      <c r="D77" s="194" t="s">
        <v>74</v>
      </c>
      <c r="E77" s="38">
        <v>0</v>
      </c>
      <c r="F77" s="36">
        <v>0</v>
      </c>
      <c r="G77" s="36">
        <v>0</v>
      </c>
      <c r="H77" s="36">
        <v>0</v>
      </c>
      <c r="I77" s="36">
        <v>0</v>
      </c>
      <c r="J77" s="36">
        <v>0</v>
      </c>
      <c r="K77" s="36">
        <v>0</v>
      </c>
      <c r="L77" s="36">
        <v>0</v>
      </c>
      <c r="M77" s="36">
        <v>0</v>
      </c>
      <c r="N77" s="36">
        <v>0</v>
      </c>
      <c r="O77" s="36">
        <v>0</v>
      </c>
      <c r="P77" s="36">
        <v>0</v>
      </c>
      <c r="Q77" s="36">
        <v>0</v>
      </c>
      <c r="R77" s="36">
        <v>0</v>
      </c>
      <c r="S77" s="36">
        <v>0</v>
      </c>
      <c r="T77" s="36">
        <v>0</v>
      </c>
      <c r="U77" s="36">
        <v>0</v>
      </c>
      <c r="V77" s="36">
        <v>0</v>
      </c>
      <c r="W77" s="36">
        <v>0</v>
      </c>
      <c r="X77" s="36">
        <v>0</v>
      </c>
      <c r="Y77" s="36">
        <v>0</v>
      </c>
      <c r="Z77" s="36">
        <v>0</v>
      </c>
      <c r="AA77" s="36">
        <v>0</v>
      </c>
      <c r="AB77" s="36">
        <v>0</v>
      </c>
      <c r="AC77" s="36">
        <v>0</v>
      </c>
      <c r="AD77" s="36">
        <v>0</v>
      </c>
      <c r="AE77" s="36">
        <v>0</v>
      </c>
      <c r="AF77" s="36">
        <v>0</v>
      </c>
      <c r="AG77" s="36">
        <v>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0</v>
      </c>
      <c r="AV77" s="36">
        <v>0</v>
      </c>
      <c r="AW77" s="36">
        <v>0</v>
      </c>
      <c r="AX77" s="36">
        <v>0</v>
      </c>
      <c r="AY77" s="36">
        <v>0</v>
      </c>
      <c r="AZ77" s="36">
        <v>0</v>
      </c>
      <c r="BA77" s="36">
        <v>0</v>
      </c>
      <c r="BB77" s="36">
        <v>0</v>
      </c>
      <c r="BC77" s="36">
        <v>0</v>
      </c>
      <c r="BD77" s="36">
        <v>0</v>
      </c>
      <c r="BE77" s="36">
        <v>0</v>
      </c>
      <c r="BF77" s="36">
        <v>0</v>
      </c>
      <c r="BG77" s="36">
        <v>0</v>
      </c>
      <c r="BH77" s="36">
        <v>0</v>
      </c>
      <c r="BI77" s="36">
        <v>0</v>
      </c>
      <c r="BJ77" s="36">
        <v>0</v>
      </c>
      <c r="BK77" s="36">
        <v>0</v>
      </c>
      <c r="BL77" s="36">
        <v>0</v>
      </c>
      <c r="BM77" s="36">
        <v>0</v>
      </c>
      <c r="BN77" s="36">
        <v>0</v>
      </c>
      <c r="BO77" s="36">
        <v>0</v>
      </c>
      <c r="BP77" s="36">
        <v>0</v>
      </c>
      <c r="BQ77" s="36">
        <v>0</v>
      </c>
      <c r="BR77" s="36">
        <v>0</v>
      </c>
      <c r="BS77" s="36">
        <v>0</v>
      </c>
      <c r="BT77" s="36">
        <v>0</v>
      </c>
      <c r="BU77" s="36">
        <v>0</v>
      </c>
      <c r="BV77" s="36">
        <v>0</v>
      </c>
      <c r="BW77" s="195">
        <v>0</v>
      </c>
      <c r="BX77" s="310">
        <v>0</v>
      </c>
      <c r="BY77" s="36">
        <v>0</v>
      </c>
      <c r="BZ77" s="36">
        <v>0</v>
      </c>
      <c r="CA77" s="36">
        <v>0</v>
      </c>
      <c r="CB77" s="36">
        <v>0</v>
      </c>
      <c r="CC77" s="36">
        <v>0</v>
      </c>
      <c r="CD77" s="44">
        <v>0</v>
      </c>
      <c r="CE77" s="51">
        <v>0</v>
      </c>
    </row>
    <row r="78" spans="1:83" x14ac:dyDescent="0.55000000000000004">
      <c r="B78" s="192">
        <v>68</v>
      </c>
      <c r="C78" s="193" t="s">
        <v>67</v>
      </c>
      <c r="D78" s="194" t="s">
        <v>266</v>
      </c>
      <c r="E78" s="38">
        <v>0</v>
      </c>
      <c r="F78" s="36">
        <v>0</v>
      </c>
      <c r="G78" s="36">
        <v>0</v>
      </c>
      <c r="H78" s="36">
        <v>0</v>
      </c>
      <c r="I78" s="36">
        <v>0</v>
      </c>
      <c r="J78" s="36">
        <v>0</v>
      </c>
      <c r="K78" s="36">
        <v>0</v>
      </c>
      <c r="L78" s="36">
        <v>0</v>
      </c>
      <c r="M78" s="36">
        <v>0</v>
      </c>
      <c r="N78" s="36">
        <v>0</v>
      </c>
      <c r="O78" s="36">
        <v>0</v>
      </c>
      <c r="P78" s="36">
        <v>0</v>
      </c>
      <c r="Q78" s="36">
        <v>0</v>
      </c>
      <c r="R78" s="36">
        <v>0</v>
      </c>
      <c r="S78" s="36">
        <v>0</v>
      </c>
      <c r="T78" s="36">
        <v>0</v>
      </c>
      <c r="U78" s="36">
        <v>0</v>
      </c>
      <c r="V78" s="36">
        <v>0</v>
      </c>
      <c r="W78" s="36">
        <v>0</v>
      </c>
      <c r="X78" s="36">
        <v>0</v>
      </c>
      <c r="Y78" s="36">
        <v>0</v>
      </c>
      <c r="Z78" s="36">
        <v>0</v>
      </c>
      <c r="AA78" s="36">
        <v>0</v>
      </c>
      <c r="AB78" s="36">
        <v>0</v>
      </c>
      <c r="AC78" s="36">
        <v>0</v>
      </c>
      <c r="AD78" s="36">
        <v>0</v>
      </c>
      <c r="AE78" s="36">
        <v>0</v>
      </c>
      <c r="AF78" s="36">
        <v>0</v>
      </c>
      <c r="AG78" s="36">
        <v>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0</v>
      </c>
      <c r="AV78" s="36">
        <v>0</v>
      </c>
      <c r="AW78" s="36">
        <v>0</v>
      </c>
      <c r="AX78" s="36">
        <v>0</v>
      </c>
      <c r="AY78" s="36">
        <v>0</v>
      </c>
      <c r="AZ78" s="36">
        <v>0</v>
      </c>
      <c r="BA78" s="36">
        <v>0</v>
      </c>
      <c r="BB78" s="36">
        <v>0</v>
      </c>
      <c r="BC78" s="36">
        <v>0</v>
      </c>
      <c r="BD78" s="36">
        <v>0</v>
      </c>
      <c r="BE78" s="36">
        <v>0</v>
      </c>
      <c r="BF78" s="36">
        <v>0</v>
      </c>
      <c r="BG78" s="36">
        <v>0</v>
      </c>
      <c r="BH78" s="36">
        <v>0</v>
      </c>
      <c r="BI78" s="36">
        <v>0</v>
      </c>
      <c r="BJ78" s="36">
        <v>0</v>
      </c>
      <c r="BK78" s="36">
        <v>0</v>
      </c>
      <c r="BL78" s="36">
        <v>0</v>
      </c>
      <c r="BM78" s="36">
        <v>0</v>
      </c>
      <c r="BN78" s="36">
        <v>0</v>
      </c>
      <c r="BO78" s="36">
        <v>0</v>
      </c>
      <c r="BP78" s="36">
        <v>0</v>
      </c>
      <c r="BQ78" s="36">
        <v>0</v>
      </c>
      <c r="BR78" s="36">
        <v>0</v>
      </c>
      <c r="BS78" s="36">
        <v>0</v>
      </c>
      <c r="BT78" s="36">
        <v>0</v>
      </c>
      <c r="BU78" s="36">
        <v>0</v>
      </c>
      <c r="BV78" s="36">
        <v>0</v>
      </c>
      <c r="BW78" s="195">
        <v>0</v>
      </c>
      <c r="BX78" s="310">
        <v>0</v>
      </c>
      <c r="BY78" s="36">
        <v>0</v>
      </c>
      <c r="BZ78" s="36">
        <v>0</v>
      </c>
      <c r="CA78" s="36">
        <v>0</v>
      </c>
      <c r="CB78" s="36">
        <v>0</v>
      </c>
      <c r="CC78" s="36">
        <v>0</v>
      </c>
      <c r="CD78" s="44">
        <v>0</v>
      </c>
      <c r="CE78" s="51">
        <v>0</v>
      </c>
    </row>
    <row r="79" spans="1:83" x14ac:dyDescent="0.55000000000000004">
      <c r="A79" s="131"/>
      <c r="B79" s="192">
        <v>69</v>
      </c>
      <c r="C79" s="193" t="s">
        <v>68</v>
      </c>
      <c r="D79" s="194" t="s">
        <v>75</v>
      </c>
      <c r="E79" s="38">
        <v>0</v>
      </c>
      <c r="F79" s="36">
        <v>0</v>
      </c>
      <c r="G79" s="36">
        <v>0</v>
      </c>
      <c r="H79" s="36">
        <v>0</v>
      </c>
      <c r="I79" s="36">
        <v>0</v>
      </c>
      <c r="J79" s="36">
        <v>0</v>
      </c>
      <c r="K79" s="36">
        <v>0</v>
      </c>
      <c r="L79" s="36">
        <v>0</v>
      </c>
      <c r="M79" s="36">
        <v>0</v>
      </c>
      <c r="N79" s="36">
        <v>0</v>
      </c>
      <c r="O79" s="36">
        <v>0</v>
      </c>
      <c r="P79" s="36">
        <v>0</v>
      </c>
      <c r="Q79" s="36">
        <v>0</v>
      </c>
      <c r="R79" s="36">
        <v>0</v>
      </c>
      <c r="S79" s="36">
        <v>0</v>
      </c>
      <c r="T79" s="36">
        <v>0</v>
      </c>
      <c r="U79" s="36">
        <v>0</v>
      </c>
      <c r="V79" s="36">
        <v>0</v>
      </c>
      <c r="W79" s="36">
        <v>0</v>
      </c>
      <c r="X79" s="36">
        <v>0</v>
      </c>
      <c r="Y79" s="36">
        <v>0</v>
      </c>
      <c r="Z79" s="36">
        <v>0</v>
      </c>
      <c r="AA79" s="36">
        <v>0</v>
      </c>
      <c r="AB79" s="36">
        <v>0</v>
      </c>
      <c r="AC79" s="36">
        <v>0</v>
      </c>
      <c r="AD79" s="36">
        <v>0</v>
      </c>
      <c r="AE79" s="36">
        <v>0</v>
      </c>
      <c r="AF79" s="36">
        <v>0</v>
      </c>
      <c r="AG79" s="36">
        <v>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0</v>
      </c>
      <c r="AV79" s="36">
        <v>0</v>
      </c>
      <c r="AW79" s="36">
        <v>0</v>
      </c>
      <c r="AX79" s="36">
        <v>0</v>
      </c>
      <c r="AY79" s="36">
        <v>0</v>
      </c>
      <c r="AZ79" s="36">
        <v>0</v>
      </c>
      <c r="BA79" s="36">
        <v>0</v>
      </c>
      <c r="BB79" s="36">
        <v>0</v>
      </c>
      <c r="BC79" s="36">
        <v>0</v>
      </c>
      <c r="BD79" s="36">
        <v>0</v>
      </c>
      <c r="BE79" s="36">
        <v>0</v>
      </c>
      <c r="BF79" s="36">
        <v>0</v>
      </c>
      <c r="BG79" s="36">
        <v>0</v>
      </c>
      <c r="BH79" s="36">
        <v>0</v>
      </c>
      <c r="BI79" s="36">
        <v>0</v>
      </c>
      <c r="BJ79" s="36">
        <v>0</v>
      </c>
      <c r="BK79" s="36">
        <v>0</v>
      </c>
      <c r="BL79" s="36">
        <v>0</v>
      </c>
      <c r="BM79" s="36">
        <v>0</v>
      </c>
      <c r="BN79" s="36">
        <v>0</v>
      </c>
      <c r="BO79" s="36">
        <v>0</v>
      </c>
      <c r="BP79" s="36">
        <v>0</v>
      </c>
      <c r="BQ79" s="36">
        <v>0</v>
      </c>
      <c r="BR79" s="36">
        <v>0</v>
      </c>
      <c r="BS79" s="36">
        <v>0</v>
      </c>
      <c r="BT79" s="36">
        <v>0</v>
      </c>
      <c r="BU79" s="36">
        <v>0</v>
      </c>
      <c r="BV79" s="36">
        <v>0</v>
      </c>
      <c r="BW79" s="195">
        <v>0</v>
      </c>
      <c r="BX79" s="310">
        <v>0</v>
      </c>
      <c r="BY79" s="36">
        <v>0</v>
      </c>
      <c r="BZ79" s="36">
        <v>0</v>
      </c>
      <c r="CA79" s="36">
        <v>0</v>
      </c>
      <c r="CB79" s="36">
        <v>0</v>
      </c>
      <c r="CC79" s="36">
        <v>0</v>
      </c>
      <c r="CD79" s="44">
        <v>0</v>
      </c>
      <c r="CE79" s="51">
        <v>0</v>
      </c>
    </row>
    <row r="80" spans="1:83" x14ac:dyDescent="0.55000000000000004">
      <c r="A80" s="131"/>
      <c r="B80" s="192">
        <v>70</v>
      </c>
      <c r="C80" s="193" t="s">
        <v>69</v>
      </c>
      <c r="D80" s="194" t="s">
        <v>76</v>
      </c>
      <c r="E80" s="38">
        <v>0</v>
      </c>
      <c r="F80" s="36">
        <v>0</v>
      </c>
      <c r="G80" s="36">
        <v>0</v>
      </c>
      <c r="H80" s="36">
        <v>0</v>
      </c>
      <c r="I80" s="36">
        <v>0</v>
      </c>
      <c r="J80" s="36">
        <v>0</v>
      </c>
      <c r="K80" s="36">
        <v>0</v>
      </c>
      <c r="L80" s="36">
        <v>0</v>
      </c>
      <c r="M80" s="36">
        <v>0</v>
      </c>
      <c r="N80" s="36">
        <v>0</v>
      </c>
      <c r="O80" s="36">
        <v>0</v>
      </c>
      <c r="P80" s="36">
        <v>0</v>
      </c>
      <c r="Q80" s="36">
        <v>0</v>
      </c>
      <c r="R80" s="36">
        <v>0</v>
      </c>
      <c r="S80" s="36">
        <v>0</v>
      </c>
      <c r="T80" s="36">
        <v>0</v>
      </c>
      <c r="U80" s="36">
        <v>0</v>
      </c>
      <c r="V80" s="36">
        <v>0</v>
      </c>
      <c r="W80" s="36">
        <v>0</v>
      </c>
      <c r="X80" s="36">
        <v>0</v>
      </c>
      <c r="Y80" s="36">
        <v>0</v>
      </c>
      <c r="Z80" s="36">
        <v>0</v>
      </c>
      <c r="AA80" s="36">
        <v>0</v>
      </c>
      <c r="AB80" s="36">
        <v>0</v>
      </c>
      <c r="AC80" s="36">
        <v>0</v>
      </c>
      <c r="AD80" s="36">
        <v>0</v>
      </c>
      <c r="AE80" s="36">
        <v>0</v>
      </c>
      <c r="AF80" s="36">
        <v>0</v>
      </c>
      <c r="AG80" s="36">
        <v>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0</v>
      </c>
      <c r="AV80" s="36">
        <v>0</v>
      </c>
      <c r="AW80" s="36">
        <v>0</v>
      </c>
      <c r="AX80" s="36">
        <v>0</v>
      </c>
      <c r="AY80" s="36">
        <v>0</v>
      </c>
      <c r="AZ80" s="36">
        <v>0</v>
      </c>
      <c r="BA80" s="36">
        <v>0</v>
      </c>
      <c r="BB80" s="36">
        <v>0</v>
      </c>
      <c r="BC80" s="36">
        <v>0</v>
      </c>
      <c r="BD80" s="36">
        <v>0</v>
      </c>
      <c r="BE80" s="36">
        <v>1010.2995753657653</v>
      </c>
      <c r="BF80" s="36">
        <v>0</v>
      </c>
      <c r="BG80" s="36">
        <v>0</v>
      </c>
      <c r="BH80" s="36">
        <v>0</v>
      </c>
      <c r="BI80" s="36">
        <v>0</v>
      </c>
      <c r="BJ80" s="36">
        <v>0</v>
      </c>
      <c r="BK80" s="36">
        <v>0</v>
      </c>
      <c r="BL80" s="36">
        <v>0</v>
      </c>
      <c r="BM80" s="36">
        <v>0</v>
      </c>
      <c r="BN80" s="36">
        <v>0</v>
      </c>
      <c r="BO80" s="36">
        <v>36.97436625967687</v>
      </c>
      <c r="BP80" s="36">
        <v>0</v>
      </c>
      <c r="BQ80" s="36">
        <v>0</v>
      </c>
      <c r="BR80" s="36">
        <v>0</v>
      </c>
      <c r="BS80" s="36">
        <v>0</v>
      </c>
      <c r="BT80" s="36">
        <v>0</v>
      </c>
      <c r="BU80" s="36">
        <v>0</v>
      </c>
      <c r="BV80" s="36">
        <v>66656.787908627739</v>
      </c>
      <c r="BW80" s="195">
        <v>0</v>
      </c>
      <c r="BX80" s="310">
        <v>67704.061850253187</v>
      </c>
      <c r="BY80" s="36">
        <v>189044.93814974683</v>
      </c>
      <c r="BZ80" s="36">
        <v>0</v>
      </c>
      <c r="CA80" s="36">
        <v>0</v>
      </c>
      <c r="CB80" s="36">
        <v>0</v>
      </c>
      <c r="CC80" s="36">
        <v>0</v>
      </c>
      <c r="CD80" s="44">
        <v>0</v>
      </c>
      <c r="CE80" s="51">
        <v>256749</v>
      </c>
    </row>
    <row r="81" spans="1:83" ht="14.7" thickBot="1" x14ac:dyDescent="0.6">
      <c r="B81" s="197">
        <v>71</v>
      </c>
      <c r="C81" s="198" t="s">
        <v>70</v>
      </c>
      <c r="D81" s="194" t="s">
        <v>169</v>
      </c>
      <c r="E81" s="199">
        <v>0</v>
      </c>
      <c r="F81" s="200">
        <v>0</v>
      </c>
      <c r="G81" s="200">
        <v>0</v>
      </c>
      <c r="H81" s="200">
        <v>0</v>
      </c>
      <c r="I81" s="200">
        <v>0</v>
      </c>
      <c r="J81" s="200">
        <v>0</v>
      </c>
      <c r="K81" s="200">
        <v>0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0</v>
      </c>
      <c r="S81" s="200">
        <v>0</v>
      </c>
      <c r="T81" s="200">
        <v>0</v>
      </c>
      <c r="U81" s="200">
        <v>0</v>
      </c>
      <c r="V81" s="200">
        <v>0</v>
      </c>
      <c r="W81" s="200">
        <v>0</v>
      </c>
      <c r="X81" s="200">
        <v>0</v>
      </c>
      <c r="Y81" s="200">
        <v>0</v>
      </c>
      <c r="Z81" s="200">
        <v>0</v>
      </c>
      <c r="AA81" s="200">
        <v>0</v>
      </c>
      <c r="AB81" s="200">
        <v>0</v>
      </c>
      <c r="AC81" s="200">
        <v>0</v>
      </c>
      <c r="AD81" s="200">
        <v>0</v>
      </c>
      <c r="AE81" s="200">
        <v>0</v>
      </c>
      <c r="AF81" s="200">
        <v>0</v>
      </c>
      <c r="AG81" s="200">
        <v>0</v>
      </c>
      <c r="AH81" s="200">
        <v>0</v>
      </c>
      <c r="AI81" s="200">
        <v>0</v>
      </c>
      <c r="AJ81" s="200">
        <v>0</v>
      </c>
      <c r="AK81" s="200">
        <v>0</v>
      </c>
      <c r="AL81" s="200">
        <v>0</v>
      </c>
      <c r="AM81" s="200">
        <v>0</v>
      </c>
      <c r="AN81" s="200">
        <v>0</v>
      </c>
      <c r="AO81" s="200">
        <v>0</v>
      </c>
      <c r="AP81" s="200">
        <v>0</v>
      </c>
      <c r="AQ81" s="200">
        <v>0</v>
      </c>
      <c r="AR81" s="200">
        <v>0</v>
      </c>
      <c r="AS81" s="200">
        <v>0</v>
      </c>
      <c r="AT81" s="200">
        <v>0</v>
      </c>
      <c r="AU81" s="200">
        <v>0</v>
      </c>
      <c r="AV81" s="200">
        <v>0</v>
      </c>
      <c r="AW81" s="200">
        <v>0</v>
      </c>
      <c r="AX81" s="200">
        <v>0</v>
      </c>
      <c r="AY81" s="200">
        <v>0</v>
      </c>
      <c r="AZ81" s="200">
        <v>0</v>
      </c>
      <c r="BA81" s="200">
        <v>0</v>
      </c>
      <c r="BB81" s="200">
        <v>0</v>
      </c>
      <c r="BC81" s="200">
        <v>0</v>
      </c>
      <c r="BD81" s="200">
        <v>0</v>
      </c>
      <c r="BE81" s="200">
        <v>0</v>
      </c>
      <c r="BF81" s="200">
        <v>0</v>
      </c>
      <c r="BG81" s="200">
        <v>0</v>
      </c>
      <c r="BH81" s="200">
        <v>0</v>
      </c>
      <c r="BI81" s="200">
        <v>0</v>
      </c>
      <c r="BJ81" s="200">
        <v>0</v>
      </c>
      <c r="BK81" s="200">
        <v>0</v>
      </c>
      <c r="BL81" s="200">
        <v>0</v>
      </c>
      <c r="BM81" s="200">
        <v>0</v>
      </c>
      <c r="BN81" s="200">
        <v>0</v>
      </c>
      <c r="BO81" s="200">
        <v>0</v>
      </c>
      <c r="BP81" s="200">
        <v>0</v>
      </c>
      <c r="BQ81" s="200">
        <v>0</v>
      </c>
      <c r="BR81" s="200">
        <v>0</v>
      </c>
      <c r="BS81" s="200">
        <v>0</v>
      </c>
      <c r="BT81" s="200">
        <v>0</v>
      </c>
      <c r="BU81" s="200">
        <v>0</v>
      </c>
      <c r="BV81" s="200">
        <v>0</v>
      </c>
      <c r="BW81" s="201">
        <v>0</v>
      </c>
      <c r="BX81" s="310">
        <v>0</v>
      </c>
      <c r="BY81" s="36">
        <v>0</v>
      </c>
      <c r="BZ81" s="36">
        <v>0</v>
      </c>
      <c r="CA81" s="36">
        <v>0</v>
      </c>
      <c r="CB81" s="36">
        <v>0</v>
      </c>
      <c r="CC81" s="36">
        <v>0</v>
      </c>
      <c r="CD81" s="44">
        <v>0</v>
      </c>
      <c r="CE81" s="51">
        <v>0</v>
      </c>
    </row>
    <row r="82" spans="1:83" ht="14.7" thickBot="1" x14ac:dyDescent="0.6">
      <c r="B82" s="202"/>
      <c r="C82" s="198" t="s">
        <v>170</v>
      </c>
      <c r="D82" s="194" t="s">
        <v>339</v>
      </c>
      <c r="E82" s="38">
        <v>0</v>
      </c>
      <c r="F82" s="36">
        <v>0</v>
      </c>
      <c r="G82" s="36">
        <v>0</v>
      </c>
      <c r="H82" s="36">
        <v>0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0</v>
      </c>
      <c r="R82" s="36">
        <v>0</v>
      </c>
      <c r="S82" s="36">
        <v>0</v>
      </c>
      <c r="T82" s="36">
        <v>0</v>
      </c>
      <c r="U82" s="36">
        <v>0</v>
      </c>
      <c r="V82" s="36">
        <v>0</v>
      </c>
      <c r="W82" s="36">
        <v>0</v>
      </c>
      <c r="X82" s="36">
        <v>0</v>
      </c>
      <c r="Y82" s="36">
        <v>0</v>
      </c>
      <c r="Z82" s="36">
        <v>0</v>
      </c>
      <c r="AA82" s="36">
        <v>0</v>
      </c>
      <c r="AB82" s="36">
        <v>0</v>
      </c>
      <c r="AC82" s="36">
        <v>0</v>
      </c>
      <c r="AD82" s="36">
        <v>0</v>
      </c>
      <c r="AE82" s="36">
        <v>0</v>
      </c>
      <c r="AF82" s="36">
        <v>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0</v>
      </c>
      <c r="AV82" s="36">
        <v>0</v>
      </c>
      <c r="AW82" s="36">
        <v>0</v>
      </c>
      <c r="AX82" s="36">
        <v>0</v>
      </c>
      <c r="AY82" s="36">
        <v>0</v>
      </c>
      <c r="AZ82" s="36">
        <v>0</v>
      </c>
      <c r="BA82" s="36">
        <v>0</v>
      </c>
      <c r="BB82" s="36">
        <v>0</v>
      </c>
      <c r="BC82" s="36">
        <v>0</v>
      </c>
      <c r="BD82" s="36">
        <v>0</v>
      </c>
      <c r="BE82" s="36">
        <v>0</v>
      </c>
      <c r="BF82" s="36">
        <v>0</v>
      </c>
      <c r="BG82" s="36">
        <v>0</v>
      </c>
      <c r="BH82" s="36">
        <v>0</v>
      </c>
      <c r="BI82" s="36">
        <v>0</v>
      </c>
      <c r="BJ82" s="36">
        <v>0</v>
      </c>
      <c r="BK82" s="36">
        <v>0</v>
      </c>
      <c r="BL82" s="36">
        <v>0</v>
      </c>
      <c r="BM82" s="36">
        <v>0</v>
      </c>
      <c r="BN82" s="36">
        <v>0</v>
      </c>
      <c r="BO82" s="36">
        <v>0</v>
      </c>
      <c r="BP82" s="36">
        <v>0</v>
      </c>
      <c r="BQ82" s="36">
        <v>89663</v>
      </c>
      <c r="BR82" s="36">
        <v>0</v>
      </c>
      <c r="BS82" s="36">
        <v>0</v>
      </c>
      <c r="BT82" s="36">
        <v>0</v>
      </c>
      <c r="BU82" s="36">
        <v>0</v>
      </c>
      <c r="BV82" s="36">
        <v>0</v>
      </c>
      <c r="BW82" s="195">
        <v>0</v>
      </c>
      <c r="BX82" s="310">
        <v>89663</v>
      </c>
      <c r="BY82" s="36">
        <v>654196</v>
      </c>
      <c r="BZ82" s="36">
        <v>0</v>
      </c>
      <c r="CA82" s="36">
        <v>0</v>
      </c>
      <c r="CB82" s="36">
        <v>0</v>
      </c>
      <c r="CC82" s="36">
        <v>0</v>
      </c>
      <c r="CD82" s="44">
        <v>0</v>
      </c>
      <c r="CE82" s="51">
        <v>743859</v>
      </c>
    </row>
    <row r="83" spans="1:83" ht="14.7" thickBot="1" x14ac:dyDescent="0.6">
      <c r="C83" s="10" t="s">
        <v>78</v>
      </c>
      <c r="D83" s="11"/>
      <c r="E83" s="12">
        <v>130719.55281300945</v>
      </c>
      <c r="F83" s="12">
        <v>16344.804514224728</v>
      </c>
      <c r="G83" s="12">
        <v>43219.799195318221</v>
      </c>
      <c r="H83" s="12">
        <v>20122.243899468067</v>
      </c>
      <c r="I83" s="12">
        <v>145844.2720638061</v>
      </c>
      <c r="J83" s="12">
        <v>3205.4810530330565</v>
      </c>
      <c r="K83" s="12">
        <v>202353.38370456547</v>
      </c>
      <c r="L83" s="12">
        <v>11284.294767159383</v>
      </c>
      <c r="M83" s="12">
        <v>182214.36340173549</v>
      </c>
      <c r="N83" s="12">
        <v>48189.400092435222</v>
      </c>
      <c r="O83" s="12">
        <v>19555.709633287264</v>
      </c>
      <c r="P83" s="12">
        <v>239094.9551712526</v>
      </c>
      <c r="Q83" s="12">
        <v>143642.17196288111</v>
      </c>
      <c r="R83" s="12">
        <v>6739.8263763027053</v>
      </c>
      <c r="S83" s="12">
        <v>7415.2339884875455</v>
      </c>
      <c r="T83" s="12">
        <v>100051.54118353041</v>
      </c>
      <c r="U83" s="12">
        <v>16725.819975001039</v>
      </c>
      <c r="V83" s="12">
        <v>32046.312448469998</v>
      </c>
      <c r="W83" s="12">
        <v>72011.266689143245</v>
      </c>
      <c r="X83" s="12">
        <v>130194.25906589892</v>
      </c>
      <c r="Y83" s="12">
        <v>48019.193173891319</v>
      </c>
      <c r="Z83" s="12">
        <v>195311.18086017788</v>
      </c>
      <c r="AA83" s="12">
        <v>46179.034076775664</v>
      </c>
      <c r="AB83" s="12">
        <v>4669.2359219969776</v>
      </c>
      <c r="AC83" s="12">
        <v>8983.5362187359933</v>
      </c>
      <c r="AD83" s="12">
        <v>54187.008207543338</v>
      </c>
      <c r="AE83" s="12">
        <v>269403.54987039964</v>
      </c>
      <c r="AF83" s="12">
        <v>7461.2937464406532</v>
      </c>
      <c r="AG83" s="12">
        <v>78680.287906906524</v>
      </c>
      <c r="AH83" s="12">
        <v>29569.3417144087</v>
      </c>
      <c r="AI83" s="12">
        <v>70270.361548192406</v>
      </c>
      <c r="AJ83" s="12">
        <v>3222.3332854101477</v>
      </c>
      <c r="AK83" s="12">
        <v>111197.58948883934</v>
      </c>
      <c r="AL83" s="12">
        <v>83564.478235506365</v>
      </c>
      <c r="AM83" s="12">
        <v>48245.101621280737</v>
      </c>
      <c r="AN83" s="12">
        <v>57152.3937217696</v>
      </c>
      <c r="AO83" s="12">
        <v>273337.01357697201</v>
      </c>
      <c r="AP83" s="12">
        <v>1897671.1533710891</v>
      </c>
      <c r="AQ83" s="12">
        <v>169114.76159624787</v>
      </c>
      <c r="AR83" s="12">
        <v>471033.7098505788</v>
      </c>
      <c r="AS83" s="12">
        <v>46292.155330695015</v>
      </c>
      <c r="AT83" s="12">
        <v>585451.96675995737</v>
      </c>
      <c r="AU83" s="12">
        <v>26886.137191468966</v>
      </c>
      <c r="AV83" s="12">
        <v>101630.549036827</v>
      </c>
      <c r="AW83" s="12">
        <v>331095.02065297484</v>
      </c>
      <c r="AX83" s="12">
        <v>480206.0210931559</v>
      </c>
      <c r="AY83" s="12">
        <v>190687.65838176737</v>
      </c>
      <c r="AZ83" s="12">
        <v>408792.92610969814</v>
      </c>
      <c r="BA83" s="12">
        <v>46635.576241854978</v>
      </c>
      <c r="BB83" s="12">
        <v>113634.92173609851</v>
      </c>
      <c r="BC83" s="12">
        <v>138362.37230368424</v>
      </c>
      <c r="BD83" s="12">
        <v>16483.347955113659</v>
      </c>
      <c r="BE83" s="12">
        <v>764788.48393051967</v>
      </c>
      <c r="BF83" s="12">
        <v>702188.58712199063</v>
      </c>
      <c r="BG83" s="12">
        <v>33849.644342788699</v>
      </c>
      <c r="BH83" s="12">
        <v>49770.752775461624</v>
      </c>
      <c r="BI83" s="12">
        <v>174873.41290644775</v>
      </c>
      <c r="BJ83" s="12">
        <v>1422266.8795063971</v>
      </c>
      <c r="BK83" s="12">
        <v>813.76346434009179</v>
      </c>
      <c r="BL83" s="12">
        <v>182965.52167059455</v>
      </c>
      <c r="BM83" s="12">
        <v>123560.76610774049</v>
      </c>
      <c r="BN83" s="12">
        <v>107934</v>
      </c>
      <c r="BO83" s="12">
        <v>44282.611327512408</v>
      </c>
      <c r="BP83" s="12">
        <v>148073.12779299123</v>
      </c>
      <c r="BQ83" s="12">
        <v>170681.37764786105</v>
      </c>
      <c r="BR83" s="12">
        <v>282867.43239290838</v>
      </c>
      <c r="BS83" s="12">
        <v>348.4332719949557</v>
      </c>
      <c r="BT83" s="12">
        <v>175906.00951692526</v>
      </c>
      <c r="BU83" s="12">
        <v>266250.26114998694</v>
      </c>
      <c r="BV83" s="12">
        <v>152193.27226433638</v>
      </c>
      <c r="BW83" s="12">
        <v>0</v>
      </c>
      <c r="BX83" s="12">
        <v>12788020.239976265</v>
      </c>
      <c r="BY83" s="12">
        <v>7815332.5429495201</v>
      </c>
      <c r="BZ83" s="12">
        <v>0</v>
      </c>
      <c r="CA83" s="12">
        <v>0</v>
      </c>
      <c r="CB83" s="12">
        <v>4180780.5986259691</v>
      </c>
      <c r="CC83" s="12">
        <v>754390</v>
      </c>
      <c r="CD83" s="12">
        <v>15463.61844824376</v>
      </c>
      <c r="CE83" s="12">
        <v>25553987</v>
      </c>
    </row>
    <row r="84" spans="1:83" x14ac:dyDescent="0.55000000000000004">
      <c r="A84" s="131"/>
      <c r="C84" s="2"/>
      <c r="D84" s="2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5"/>
    </row>
    <row r="85" spans="1:83" ht="36.75" customHeight="1" x14ac:dyDescent="0.55000000000000004">
      <c r="A85" s="131"/>
      <c r="B85" s="371" t="s">
        <v>103</v>
      </c>
      <c r="C85" s="372"/>
      <c r="D85" s="372"/>
    </row>
    <row r="86" spans="1:83" x14ac:dyDescent="0.55000000000000004">
      <c r="A86" s="131"/>
    </row>
    <row r="89" spans="1:83" x14ac:dyDescent="0.55000000000000004">
      <c r="A89" s="131"/>
    </row>
    <row r="90" spans="1:83" x14ac:dyDescent="0.55000000000000004">
      <c r="A90" s="131"/>
    </row>
    <row r="93" spans="1:83" x14ac:dyDescent="0.55000000000000004">
      <c r="A93" s="131"/>
    </row>
    <row r="94" spans="1:83" x14ac:dyDescent="0.55000000000000004">
      <c r="A94" s="131"/>
    </row>
    <row r="97" spans="1:1" x14ac:dyDescent="0.55000000000000004">
      <c r="A97" s="131"/>
    </row>
    <row r="98" spans="1:1" x14ac:dyDescent="0.55000000000000004">
      <c r="A98" s="131"/>
    </row>
    <row r="101" spans="1:1" x14ac:dyDescent="0.55000000000000004">
      <c r="A101" s="131"/>
    </row>
    <row r="102" spans="1:1" x14ac:dyDescent="0.55000000000000004">
      <c r="A102" s="131"/>
    </row>
    <row r="105" spans="1:1" x14ac:dyDescent="0.55000000000000004">
      <c r="A105" s="131"/>
    </row>
    <row r="106" spans="1:1" x14ac:dyDescent="0.55000000000000004">
      <c r="A106" s="131"/>
    </row>
    <row r="109" spans="1:1" x14ac:dyDescent="0.55000000000000004">
      <c r="A109" s="131"/>
    </row>
    <row r="110" spans="1:1" x14ac:dyDescent="0.55000000000000004">
      <c r="A110" s="131"/>
    </row>
    <row r="113" spans="1:1" x14ac:dyDescent="0.55000000000000004">
      <c r="A113" s="131"/>
    </row>
    <row r="114" spans="1:1" x14ac:dyDescent="0.55000000000000004">
      <c r="A114" s="131"/>
    </row>
    <row r="117" spans="1:1" x14ac:dyDescent="0.55000000000000004">
      <c r="A117" s="131"/>
    </row>
    <row r="118" spans="1:1" x14ac:dyDescent="0.55000000000000004">
      <c r="A118" s="131"/>
    </row>
    <row r="121" spans="1:1" x14ac:dyDescent="0.55000000000000004">
      <c r="A121" s="131"/>
    </row>
    <row r="122" spans="1:1" x14ac:dyDescent="0.55000000000000004">
      <c r="A122" s="131"/>
    </row>
    <row r="125" spans="1:1" x14ac:dyDescent="0.55000000000000004">
      <c r="A125" s="131"/>
    </row>
    <row r="126" spans="1:1" x14ac:dyDescent="0.55000000000000004">
      <c r="A126" s="131"/>
    </row>
    <row r="129" spans="1:1" x14ac:dyDescent="0.55000000000000004">
      <c r="A129" s="131"/>
    </row>
    <row r="130" spans="1:1" x14ac:dyDescent="0.55000000000000004">
      <c r="A130" s="131"/>
    </row>
    <row r="133" spans="1:1" x14ac:dyDescent="0.55000000000000004">
      <c r="A133" s="131"/>
    </row>
    <row r="134" spans="1:1" x14ac:dyDescent="0.55000000000000004">
      <c r="A134" s="131"/>
    </row>
    <row r="137" spans="1:1" x14ac:dyDescent="0.55000000000000004">
      <c r="A137" s="131"/>
    </row>
    <row r="138" spans="1:1" x14ac:dyDescent="0.55000000000000004">
      <c r="A138" s="131"/>
    </row>
    <row r="141" spans="1:1" x14ac:dyDescent="0.55000000000000004">
      <c r="A141" s="131"/>
    </row>
    <row r="142" spans="1:1" x14ac:dyDescent="0.55000000000000004">
      <c r="A142" s="131"/>
    </row>
    <row r="145" spans="1:1" x14ac:dyDescent="0.55000000000000004">
      <c r="A145" s="131"/>
    </row>
    <row r="146" spans="1:1" x14ac:dyDescent="0.55000000000000004">
      <c r="A146" s="131"/>
    </row>
    <row r="149" spans="1:1" x14ac:dyDescent="0.55000000000000004">
      <c r="A149" s="131"/>
    </row>
    <row r="150" spans="1:1" x14ac:dyDescent="0.55000000000000004">
      <c r="A150" s="131"/>
    </row>
    <row r="153" spans="1:1" x14ac:dyDescent="0.55000000000000004">
      <c r="A153" s="131"/>
    </row>
    <row r="154" spans="1:1" x14ac:dyDescent="0.55000000000000004">
      <c r="A154" s="131"/>
    </row>
    <row r="157" spans="1:1" x14ac:dyDescent="0.55000000000000004">
      <c r="A157" s="131"/>
    </row>
    <row r="158" spans="1:1" x14ac:dyDescent="0.55000000000000004">
      <c r="A158" s="131"/>
    </row>
    <row r="161" spans="1:1" x14ac:dyDescent="0.55000000000000004">
      <c r="A161" s="131"/>
    </row>
    <row r="162" spans="1:1" x14ac:dyDescent="0.55000000000000004">
      <c r="A162" s="131"/>
    </row>
    <row r="165" spans="1:1" x14ac:dyDescent="0.55000000000000004">
      <c r="A165" s="131"/>
    </row>
    <row r="166" spans="1:1" x14ac:dyDescent="0.55000000000000004">
      <c r="A166" s="131"/>
    </row>
    <row r="169" spans="1:1" x14ac:dyDescent="0.55000000000000004">
      <c r="A169" s="131"/>
    </row>
    <row r="170" spans="1:1" x14ac:dyDescent="0.55000000000000004">
      <c r="A170" s="131"/>
    </row>
    <row r="173" spans="1:1" x14ac:dyDescent="0.55000000000000004">
      <c r="A173" s="131"/>
    </row>
    <row r="174" spans="1:1" x14ac:dyDescent="0.55000000000000004">
      <c r="A174" s="131"/>
    </row>
    <row r="177" spans="1:1" x14ac:dyDescent="0.55000000000000004">
      <c r="A177" s="131"/>
    </row>
    <row r="178" spans="1:1" x14ac:dyDescent="0.55000000000000004">
      <c r="A178" s="131"/>
    </row>
    <row r="181" spans="1:1" x14ac:dyDescent="0.55000000000000004">
      <c r="A181" s="131"/>
    </row>
    <row r="182" spans="1:1" x14ac:dyDescent="0.55000000000000004">
      <c r="A182" s="131"/>
    </row>
    <row r="185" spans="1:1" x14ac:dyDescent="0.55000000000000004">
      <c r="A185" s="131"/>
    </row>
    <row r="186" spans="1:1" x14ac:dyDescent="0.55000000000000004">
      <c r="A186" s="131"/>
    </row>
    <row r="189" spans="1:1" x14ac:dyDescent="0.55000000000000004">
      <c r="A189" s="131"/>
    </row>
    <row r="190" spans="1:1" x14ac:dyDescent="0.55000000000000004">
      <c r="A190" s="131"/>
    </row>
    <row r="193" spans="1:1" x14ac:dyDescent="0.55000000000000004">
      <c r="A193" s="131"/>
    </row>
    <row r="194" spans="1:1" x14ac:dyDescent="0.55000000000000004">
      <c r="A194" s="131"/>
    </row>
    <row r="197" spans="1:1" x14ac:dyDescent="0.55000000000000004">
      <c r="A197" s="131"/>
    </row>
    <row r="198" spans="1:1" x14ac:dyDescent="0.55000000000000004">
      <c r="A198" s="131"/>
    </row>
    <row r="201" spans="1:1" x14ac:dyDescent="0.55000000000000004">
      <c r="A201" s="131"/>
    </row>
    <row r="202" spans="1:1" x14ac:dyDescent="0.55000000000000004">
      <c r="A202" s="131"/>
    </row>
    <row r="205" spans="1:1" x14ac:dyDescent="0.55000000000000004">
      <c r="A205" s="131"/>
    </row>
    <row r="206" spans="1:1" x14ac:dyDescent="0.55000000000000004">
      <c r="A206" s="131"/>
    </row>
    <row r="209" spans="1:1" x14ac:dyDescent="0.55000000000000004">
      <c r="A209" s="131"/>
    </row>
    <row r="210" spans="1:1" x14ac:dyDescent="0.55000000000000004">
      <c r="A210" s="131"/>
    </row>
    <row r="213" spans="1:1" x14ac:dyDescent="0.55000000000000004">
      <c r="A213" s="131"/>
    </row>
    <row r="214" spans="1:1" x14ac:dyDescent="0.55000000000000004">
      <c r="A214" s="131"/>
    </row>
    <row r="217" spans="1:1" x14ac:dyDescent="0.55000000000000004">
      <c r="A217" s="131"/>
    </row>
    <row r="218" spans="1:1" x14ac:dyDescent="0.55000000000000004">
      <c r="A218" s="131"/>
    </row>
    <row r="221" spans="1:1" x14ac:dyDescent="0.55000000000000004">
      <c r="A221" s="131"/>
    </row>
    <row r="222" spans="1:1" x14ac:dyDescent="0.55000000000000004">
      <c r="A222" s="131"/>
    </row>
    <row r="225" spans="1:1" x14ac:dyDescent="0.55000000000000004">
      <c r="A225" s="131"/>
    </row>
    <row r="226" spans="1:1" x14ac:dyDescent="0.55000000000000004">
      <c r="A226" s="131"/>
    </row>
    <row r="229" spans="1:1" x14ac:dyDescent="0.55000000000000004">
      <c r="A229" s="131"/>
    </row>
    <row r="230" spans="1:1" x14ac:dyDescent="0.55000000000000004">
      <c r="A230" s="131"/>
    </row>
    <row r="233" spans="1:1" x14ac:dyDescent="0.55000000000000004">
      <c r="A233" s="131"/>
    </row>
    <row r="234" spans="1:1" x14ac:dyDescent="0.55000000000000004">
      <c r="A234" s="131"/>
    </row>
    <row r="237" spans="1:1" x14ac:dyDescent="0.55000000000000004">
      <c r="A237" s="131"/>
    </row>
    <row r="238" spans="1:1" x14ac:dyDescent="0.55000000000000004">
      <c r="A238" s="131"/>
    </row>
    <row r="241" spans="1:1" x14ac:dyDescent="0.55000000000000004">
      <c r="A241" s="131"/>
    </row>
    <row r="242" spans="1:1" x14ac:dyDescent="0.55000000000000004">
      <c r="A242" s="131"/>
    </row>
    <row r="245" spans="1:1" x14ac:dyDescent="0.55000000000000004">
      <c r="A245" s="131"/>
    </row>
    <row r="246" spans="1:1" x14ac:dyDescent="0.55000000000000004">
      <c r="A246" s="131"/>
    </row>
    <row r="249" spans="1:1" x14ac:dyDescent="0.55000000000000004">
      <c r="A249" s="131"/>
    </row>
    <row r="250" spans="1:1" x14ac:dyDescent="0.55000000000000004">
      <c r="A250" s="131"/>
    </row>
    <row r="253" spans="1:1" x14ac:dyDescent="0.55000000000000004">
      <c r="A253" s="131"/>
    </row>
    <row r="254" spans="1:1" x14ac:dyDescent="0.55000000000000004">
      <c r="A254" s="131"/>
    </row>
    <row r="257" spans="1:1" x14ac:dyDescent="0.55000000000000004">
      <c r="A257" s="131"/>
    </row>
    <row r="258" spans="1:1" x14ac:dyDescent="0.55000000000000004">
      <c r="A258" s="131"/>
    </row>
    <row r="261" spans="1:1" x14ac:dyDescent="0.55000000000000004">
      <c r="A261" s="131"/>
    </row>
    <row r="262" spans="1:1" x14ac:dyDescent="0.55000000000000004">
      <c r="A262" s="131"/>
    </row>
    <row r="265" spans="1:1" x14ac:dyDescent="0.55000000000000004">
      <c r="A265" s="131"/>
    </row>
    <row r="266" spans="1:1" x14ac:dyDescent="0.55000000000000004">
      <c r="A266" s="131"/>
    </row>
    <row r="269" spans="1:1" x14ac:dyDescent="0.55000000000000004">
      <c r="A269" s="131"/>
    </row>
    <row r="270" spans="1:1" x14ac:dyDescent="0.55000000000000004">
      <c r="A270" s="131"/>
    </row>
    <row r="273" spans="1:1" x14ac:dyDescent="0.55000000000000004">
      <c r="A273" s="131"/>
    </row>
    <row r="274" spans="1:1" x14ac:dyDescent="0.55000000000000004">
      <c r="A274" s="131"/>
    </row>
    <row r="277" spans="1:1" x14ac:dyDescent="0.55000000000000004">
      <c r="A277" s="131"/>
    </row>
    <row r="278" spans="1:1" x14ac:dyDescent="0.55000000000000004">
      <c r="A278" s="131"/>
    </row>
    <row r="281" spans="1:1" x14ac:dyDescent="0.55000000000000004">
      <c r="A281" s="131"/>
    </row>
    <row r="282" spans="1:1" x14ac:dyDescent="0.55000000000000004">
      <c r="A282" s="131"/>
    </row>
    <row r="285" spans="1:1" x14ac:dyDescent="0.55000000000000004">
      <c r="A285" s="131"/>
    </row>
    <row r="286" spans="1:1" x14ac:dyDescent="0.55000000000000004">
      <c r="A286" s="131"/>
    </row>
    <row r="289" spans="1:1" x14ac:dyDescent="0.55000000000000004">
      <c r="A289" s="131"/>
    </row>
    <row r="290" spans="1:1" x14ac:dyDescent="0.55000000000000004">
      <c r="A290" s="131"/>
    </row>
    <row r="293" spans="1:1" x14ac:dyDescent="0.55000000000000004">
      <c r="A293" s="131"/>
    </row>
    <row r="294" spans="1:1" x14ac:dyDescent="0.55000000000000004">
      <c r="A294" s="131"/>
    </row>
    <row r="297" spans="1:1" x14ac:dyDescent="0.55000000000000004">
      <c r="A297" s="131"/>
    </row>
    <row r="298" spans="1:1" x14ac:dyDescent="0.55000000000000004">
      <c r="A298" s="131"/>
    </row>
    <row r="301" spans="1:1" x14ac:dyDescent="0.55000000000000004">
      <c r="A301" s="131"/>
    </row>
    <row r="302" spans="1:1" x14ac:dyDescent="0.55000000000000004">
      <c r="A302" s="131"/>
    </row>
    <row r="305" spans="1:1" x14ac:dyDescent="0.55000000000000004">
      <c r="A305" s="131"/>
    </row>
    <row r="306" spans="1:1" x14ac:dyDescent="0.55000000000000004">
      <c r="A306" s="131"/>
    </row>
    <row r="309" spans="1:1" x14ac:dyDescent="0.55000000000000004">
      <c r="A309" s="131"/>
    </row>
    <row r="310" spans="1:1" x14ac:dyDescent="0.55000000000000004">
      <c r="A310" s="131"/>
    </row>
    <row r="313" spans="1:1" x14ac:dyDescent="0.55000000000000004">
      <c r="A313" s="131"/>
    </row>
    <row r="314" spans="1:1" x14ac:dyDescent="0.55000000000000004">
      <c r="A314" s="131"/>
    </row>
    <row r="317" spans="1:1" x14ac:dyDescent="0.55000000000000004">
      <c r="A317" s="131"/>
    </row>
    <row r="318" spans="1:1" x14ac:dyDescent="0.55000000000000004">
      <c r="A318" s="131"/>
    </row>
    <row r="321" spans="1:1" x14ac:dyDescent="0.55000000000000004">
      <c r="A321" s="131"/>
    </row>
    <row r="322" spans="1:1" x14ac:dyDescent="0.55000000000000004">
      <c r="A322" s="131"/>
    </row>
    <row r="325" spans="1:1" x14ac:dyDescent="0.55000000000000004">
      <c r="A325" s="131"/>
    </row>
    <row r="326" spans="1:1" x14ac:dyDescent="0.55000000000000004">
      <c r="A326" s="131"/>
    </row>
    <row r="329" spans="1:1" x14ac:dyDescent="0.55000000000000004">
      <c r="A329" s="131"/>
    </row>
    <row r="330" spans="1:1" x14ac:dyDescent="0.55000000000000004">
      <c r="A330" s="131"/>
    </row>
    <row r="333" spans="1:1" x14ac:dyDescent="0.55000000000000004">
      <c r="A333" s="131"/>
    </row>
    <row r="334" spans="1:1" x14ac:dyDescent="0.55000000000000004">
      <c r="A334" s="131"/>
    </row>
    <row r="337" spans="1:1" x14ac:dyDescent="0.55000000000000004">
      <c r="A337" s="131"/>
    </row>
    <row r="338" spans="1:1" x14ac:dyDescent="0.55000000000000004">
      <c r="A338" s="131"/>
    </row>
    <row r="341" spans="1:1" x14ac:dyDescent="0.55000000000000004">
      <c r="A341" s="131"/>
    </row>
    <row r="342" spans="1:1" x14ac:dyDescent="0.55000000000000004">
      <c r="A342" s="131"/>
    </row>
    <row r="345" spans="1:1" x14ac:dyDescent="0.55000000000000004">
      <c r="A345" s="131"/>
    </row>
    <row r="346" spans="1:1" x14ac:dyDescent="0.55000000000000004">
      <c r="A346" s="131"/>
    </row>
    <row r="349" spans="1:1" x14ac:dyDescent="0.55000000000000004">
      <c r="A349" s="131"/>
    </row>
    <row r="350" spans="1:1" x14ac:dyDescent="0.55000000000000004">
      <c r="A350" s="131"/>
    </row>
    <row r="353" spans="1:1" x14ac:dyDescent="0.55000000000000004">
      <c r="A353" s="131"/>
    </row>
    <row r="354" spans="1:1" x14ac:dyDescent="0.55000000000000004">
      <c r="A354" s="131"/>
    </row>
    <row r="357" spans="1:1" x14ac:dyDescent="0.55000000000000004">
      <c r="A357" s="131"/>
    </row>
    <row r="358" spans="1:1" x14ac:dyDescent="0.55000000000000004">
      <c r="A358" s="131"/>
    </row>
    <row r="361" spans="1:1" x14ac:dyDescent="0.55000000000000004">
      <c r="A361" s="131"/>
    </row>
    <row r="362" spans="1:1" x14ac:dyDescent="0.55000000000000004">
      <c r="A362" s="131"/>
    </row>
    <row r="365" spans="1:1" x14ac:dyDescent="0.55000000000000004">
      <c r="A365" s="131"/>
    </row>
    <row r="366" spans="1:1" x14ac:dyDescent="0.55000000000000004">
      <c r="A366" s="131"/>
    </row>
    <row r="369" spans="1:1" x14ac:dyDescent="0.55000000000000004">
      <c r="A369" s="131"/>
    </row>
    <row r="370" spans="1:1" x14ac:dyDescent="0.55000000000000004">
      <c r="A370" s="131"/>
    </row>
    <row r="373" spans="1:1" x14ac:dyDescent="0.55000000000000004">
      <c r="A373" s="131"/>
    </row>
    <row r="374" spans="1:1" x14ac:dyDescent="0.55000000000000004">
      <c r="A374" s="131"/>
    </row>
    <row r="377" spans="1:1" x14ac:dyDescent="0.55000000000000004">
      <c r="A377" s="131"/>
    </row>
    <row r="378" spans="1:1" x14ac:dyDescent="0.55000000000000004">
      <c r="A378" s="131"/>
    </row>
    <row r="381" spans="1:1" x14ac:dyDescent="0.55000000000000004">
      <c r="A381" s="131"/>
    </row>
    <row r="382" spans="1:1" x14ac:dyDescent="0.55000000000000004">
      <c r="A382" s="131"/>
    </row>
    <row r="385" spans="1:1" x14ac:dyDescent="0.55000000000000004">
      <c r="A385" s="131"/>
    </row>
    <row r="386" spans="1:1" x14ac:dyDescent="0.55000000000000004">
      <c r="A386" s="131"/>
    </row>
    <row r="389" spans="1:1" x14ac:dyDescent="0.55000000000000004">
      <c r="A389" s="131"/>
    </row>
    <row r="390" spans="1:1" x14ac:dyDescent="0.55000000000000004">
      <c r="A390" s="131"/>
    </row>
    <row r="393" spans="1:1" x14ac:dyDescent="0.55000000000000004">
      <c r="A393" s="131"/>
    </row>
    <row r="394" spans="1:1" x14ac:dyDescent="0.55000000000000004">
      <c r="A394" s="131"/>
    </row>
    <row r="397" spans="1:1" x14ac:dyDescent="0.55000000000000004">
      <c r="A397" s="131"/>
    </row>
    <row r="398" spans="1:1" x14ac:dyDescent="0.55000000000000004">
      <c r="A398" s="131"/>
    </row>
    <row r="401" spans="1:1" x14ac:dyDescent="0.55000000000000004">
      <c r="A401" s="131"/>
    </row>
    <row r="402" spans="1:1" x14ac:dyDescent="0.55000000000000004">
      <c r="A402" s="131"/>
    </row>
    <row r="405" spans="1:1" x14ac:dyDescent="0.55000000000000004">
      <c r="A405" s="131"/>
    </row>
    <row r="406" spans="1:1" x14ac:dyDescent="0.55000000000000004">
      <c r="A406" s="131"/>
    </row>
    <row r="409" spans="1:1" x14ac:dyDescent="0.55000000000000004">
      <c r="A409" s="131"/>
    </row>
    <row r="410" spans="1:1" x14ac:dyDescent="0.55000000000000004">
      <c r="A410" s="131"/>
    </row>
    <row r="413" spans="1:1" x14ac:dyDescent="0.55000000000000004">
      <c r="A413" s="131"/>
    </row>
    <row r="414" spans="1:1" x14ac:dyDescent="0.55000000000000004">
      <c r="A414" s="131"/>
    </row>
    <row r="417" spans="1:1" x14ac:dyDescent="0.55000000000000004">
      <c r="A417" s="131"/>
    </row>
    <row r="418" spans="1:1" x14ac:dyDescent="0.55000000000000004">
      <c r="A418" s="131"/>
    </row>
    <row r="421" spans="1:1" x14ac:dyDescent="0.55000000000000004">
      <c r="A421" s="131"/>
    </row>
    <row r="422" spans="1:1" x14ac:dyDescent="0.55000000000000004">
      <c r="A422" s="131"/>
    </row>
    <row r="425" spans="1:1" x14ac:dyDescent="0.55000000000000004">
      <c r="A425" s="131"/>
    </row>
    <row r="426" spans="1:1" x14ac:dyDescent="0.55000000000000004">
      <c r="A426" s="131"/>
    </row>
    <row r="429" spans="1:1" x14ac:dyDescent="0.55000000000000004">
      <c r="A429" s="131"/>
    </row>
    <row r="430" spans="1:1" x14ac:dyDescent="0.55000000000000004">
      <c r="A430" s="131"/>
    </row>
    <row r="433" spans="1:1" x14ac:dyDescent="0.55000000000000004">
      <c r="A433" s="131"/>
    </row>
    <row r="434" spans="1:1" x14ac:dyDescent="0.55000000000000004">
      <c r="A434" s="131"/>
    </row>
    <row r="437" spans="1:1" x14ac:dyDescent="0.55000000000000004">
      <c r="A437" s="131"/>
    </row>
    <row r="438" spans="1:1" x14ac:dyDescent="0.55000000000000004">
      <c r="A438" s="131"/>
    </row>
    <row r="441" spans="1:1" x14ac:dyDescent="0.55000000000000004">
      <c r="A441" s="131"/>
    </row>
    <row r="442" spans="1:1" x14ac:dyDescent="0.55000000000000004">
      <c r="A442" s="131"/>
    </row>
    <row r="445" spans="1:1" x14ac:dyDescent="0.55000000000000004">
      <c r="A445" s="131"/>
    </row>
    <row r="446" spans="1:1" x14ac:dyDescent="0.55000000000000004">
      <c r="A446" s="131"/>
    </row>
    <row r="449" spans="1:1" x14ac:dyDescent="0.55000000000000004">
      <c r="A449" s="131"/>
    </row>
    <row r="450" spans="1:1" x14ac:dyDescent="0.55000000000000004">
      <c r="A450" s="131"/>
    </row>
    <row r="453" spans="1:1" x14ac:dyDescent="0.55000000000000004">
      <c r="A453" s="131"/>
    </row>
    <row r="454" spans="1:1" x14ac:dyDescent="0.55000000000000004">
      <c r="A454" s="131"/>
    </row>
    <row r="457" spans="1:1" x14ac:dyDescent="0.55000000000000004">
      <c r="A457" s="131"/>
    </row>
    <row r="458" spans="1:1" x14ac:dyDescent="0.55000000000000004">
      <c r="A458" s="131"/>
    </row>
    <row r="461" spans="1:1" x14ac:dyDescent="0.55000000000000004">
      <c r="A461" s="131"/>
    </row>
    <row r="462" spans="1:1" x14ac:dyDescent="0.55000000000000004">
      <c r="A462" s="131"/>
    </row>
    <row r="465" spans="1:1" x14ac:dyDescent="0.55000000000000004">
      <c r="A465" s="131"/>
    </row>
    <row r="466" spans="1:1" x14ac:dyDescent="0.55000000000000004">
      <c r="A466" s="131"/>
    </row>
    <row r="469" spans="1:1" x14ac:dyDescent="0.55000000000000004">
      <c r="A469" s="131"/>
    </row>
    <row r="470" spans="1:1" x14ac:dyDescent="0.55000000000000004">
      <c r="A470" s="131"/>
    </row>
    <row r="473" spans="1:1" x14ac:dyDescent="0.55000000000000004">
      <c r="A473" s="131"/>
    </row>
    <row r="474" spans="1:1" x14ac:dyDescent="0.55000000000000004">
      <c r="A474" s="131"/>
    </row>
    <row r="477" spans="1:1" x14ac:dyDescent="0.55000000000000004">
      <c r="A477" s="131"/>
    </row>
    <row r="478" spans="1:1" x14ac:dyDescent="0.55000000000000004">
      <c r="A478" s="131"/>
    </row>
    <row r="481" spans="1:1" x14ac:dyDescent="0.55000000000000004">
      <c r="A481" s="131"/>
    </row>
    <row r="482" spans="1:1" x14ac:dyDescent="0.55000000000000004">
      <c r="A482" s="131"/>
    </row>
    <row r="485" spans="1:1" x14ac:dyDescent="0.55000000000000004">
      <c r="A485" s="131"/>
    </row>
    <row r="486" spans="1:1" x14ac:dyDescent="0.55000000000000004">
      <c r="A486" s="131"/>
    </row>
    <row r="489" spans="1:1" x14ac:dyDescent="0.55000000000000004">
      <c r="A489" s="131"/>
    </row>
    <row r="490" spans="1:1" x14ac:dyDescent="0.55000000000000004">
      <c r="A490" s="131"/>
    </row>
    <row r="493" spans="1:1" x14ac:dyDescent="0.55000000000000004">
      <c r="A493" s="131"/>
    </row>
    <row r="494" spans="1:1" x14ac:dyDescent="0.55000000000000004">
      <c r="A494" s="131"/>
    </row>
    <row r="497" spans="1:1" x14ac:dyDescent="0.55000000000000004">
      <c r="A497" s="131"/>
    </row>
    <row r="498" spans="1:1" x14ac:dyDescent="0.55000000000000004">
      <c r="A498" s="131"/>
    </row>
    <row r="501" spans="1:1" x14ac:dyDescent="0.55000000000000004">
      <c r="A501" s="131"/>
    </row>
    <row r="502" spans="1:1" x14ac:dyDescent="0.55000000000000004">
      <c r="A502" s="131"/>
    </row>
    <row r="505" spans="1:1" x14ac:dyDescent="0.55000000000000004">
      <c r="A505" s="131"/>
    </row>
    <row r="506" spans="1:1" x14ac:dyDescent="0.55000000000000004">
      <c r="A506" s="131"/>
    </row>
    <row r="509" spans="1:1" x14ac:dyDescent="0.55000000000000004">
      <c r="A509" s="131"/>
    </row>
    <row r="510" spans="1:1" x14ac:dyDescent="0.55000000000000004">
      <c r="A510" s="131"/>
    </row>
    <row r="513" spans="1:1" x14ac:dyDescent="0.55000000000000004">
      <c r="A513" s="131"/>
    </row>
    <row r="514" spans="1:1" x14ac:dyDescent="0.55000000000000004">
      <c r="A514" s="131"/>
    </row>
    <row r="517" spans="1:1" x14ac:dyDescent="0.55000000000000004">
      <c r="A517" s="131"/>
    </row>
    <row r="518" spans="1:1" x14ac:dyDescent="0.55000000000000004">
      <c r="A518" s="131"/>
    </row>
    <row r="521" spans="1:1" x14ac:dyDescent="0.55000000000000004">
      <c r="A521" s="131"/>
    </row>
    <row r="522" spans="1:1" x14ac:dyDescent="0.55000000000000004">
      <c r="A522" s="131"/>
    </row>
    <row r="525" spans="1:1" x14ac:dyDescent="0.55000000000000004">
      <c r="A525" s="131"/>
    </row>
    <row r="526" spans="1:1" x14ac:dyDescent="0.55000000000000004">
      <c r="A526" s="131"/>
    </row>
    <row r="529" spans="1:1" x14ac:dyDescent="0.55000000000000004">
      <c r="A529" s="131"/>
    </row>
    <row r="530" spans="1:1" x14ac:dyDescent="0.55000000000000004">
      <c r="A530" s="131"/>
    </row>
    <row r="533" spans="1:1" x14ac:dyDescent="0.55000000000000004">
      <c r="A533" s="131"/>
    </row>
    <row r="534" spans="1:1" x14ac:dyDescent="0.55000000000000004">
      <c r="A534" s="131"/>
    </row>
    <row r="537" spans="1:1" x14ac:dyDescent="0.55000000000000004">
      <c r="A537" s="131"/>
    </row>
    <row r="538" spans="1:1" x14ac:dyDescent="0.55000000000000004">
      <c r="A538" s="131"/>
    </row>
    <row r="541" spans="1:1" x14ac:dyDescent="0.55000000000000004">
      <c r="A541" s="131"/>
    </row>
    <row r="542" spans="1:1" x14ac:dyDescent="0.55000000000000004">
      <c r="A542" s="131"/>
    </row>
    <row r="545" spans="1:1" x14ac:dyDescent="0.55000000000000004">
      <c r="A545" s="131"/>
    </row>
    <row r="546" spans="1:1" x14ac:dyDescent="0.55000000000000004">
      <c r="A546" s="131"/>
    </row>
    <row r="549" spans="1:1" x14ac:dyDescent="0.55000000000000004">
      <c r="A549" s="131"/>
    </row>
    <row r="550" spans="1:1" x14ac:dyDescent="0.55000000000000004">
      <c r="A550" s="131"/>
    </row>
    <row r="553" spans="1:1" x14ac:dyDescent="0.55000000000000004">
      <c r="A553" s="131"/>
    </row>
    <row r="554" spans="1:1" x14ac:dyDescent="0.55000000000000004">
      <c r="A554" s="131"/>
    </row>
    <row r="557" spans="1:1" x14ac:dyDescent="0.55000000000000004">
      <c r="A557" s="131"/>
    </row>
    <row r="558" spans="1:1" x14ac:dyDescent="0.55000000000000004">
      <c r="A558" s="131"/>
    </row>
    <row r="561" spans="1:1" x14ac:dyDescent="0.55000000000000004">
      <c r="A561" s="131"/>
    </row>
    <row r="562" spans="1:1" x14ac:dyDescent="0.55000000000000004">
      <c r="A562" s="131"/>
    </row>
    <row r="565" spans="1:1" x14ac:dyDescent="0.55000000000000004">
      <c r="A565" s="131"/>
    </row>
    <row r="566" spans="1:1" x14ac:dyDescent="0.55000000000000004">
      <c r="A566" s="131"/>
    </row>
    <row r="569" spans="1:1" x14ac:dyDescent="0.55000000000000004">
      <c r="A569" s="131"/>
    </row>
    <row r="570" spans="1:1" x14ac:dyDescent="0.55000000000000004">
      <c r="A570" s="131"/>
    </row>
    <row r="573" spans="1:1" x14ac:dyDescent="0.55000000000000004">
      <c r="A573" s="131"/>
    </row>
    <row r="574" spans="1:1" x14ac:dyDescent="0.55000000000000004">
      <c r="A574" s="131"/>
    </row>
    <row r="577" spans="1:1" x14ac:dyDescent="0.55000000000000004">
      <c r="A577" s="131"/>
    </row>
    <row r="578" spans="1:1" x14ac:dyDescent="0.55000000000000004">
      <c r="A578" s="131"/>
    </row>
    <row r="581" spans="1:1" x14ac:dyDescent="0.55000000000000004">
      <c r="A581" s="131"/>
    </row>
    <row r="582" spans="1:1" x14ac:dyDescent="0.55000000000000004">
      <c r="A582" s="131"/>
    </row>
    <row r="585" spans="1:1" x14ac:dyDescent="0.55000000000000004">
      <c r="A585" s="131"/>
    </row>
    <row r="586" spans="1:1" x14ac:dyDescent="0.55000000000000004">
      <c r="A586" s="131"/>
    </row>
    <row r="589" spans="1:1" x14ac:dyDescent="0.55000000000000004">
      <c r="A589" s="131"/>
    </row>
    <row r="590" spans="1:1" x14ac:dyDescent="0.55000000000000004">
      <c r="A590" s="131"/>
    </row>
    <row r="593" spans="1:1" x14ac:dyDescent="0.55000000000000004">
      <c r="A593" s="131"/>
    </row>
    <row r="594" spans="1:1" x14ac:dyDescent="0.55000000000000004">
      <c r="A594" s="131"/>
    </row>
    <row r="597" spans="1:1" x14ac:dyDescent="0.55000000000000004">
      <c r="A597" s="131"/>
    </row>
    <row r="598" spans="1:1" x14ac:dyDescent="0.55000000000000004">
      <c r="A598" s="131"/>
    </row>
    <row r="601" spans="1:1" x14ac:dyDescent="0.55000000000000004">
      <c r="A601" s="131"/>
    </row>
    <row r="602" spans="1:1" x14ac:dyDescent="0.55000000000000004">
      <c r="A602" s="131"/>
    </row>
    <row r="605" spans="1:1" x14ac:dyDescent="0.55000000000000004">
      <c r="A605" s="131"/>
    </row>
    <row r="606" spans="1:1" x14ac:dyDescent="0.55000000000000004">
      <c r="A606" s="131"/>
    </row>
    <row r="609" spans="1:1" x14ac:dyDescent="0.55000000000000004">
      <c r="A609" s="131"/>
    </row>
    <row r="610" spans="1:1" x14ac:dyDescent="0.55000000000000004">
      <c r="A610" s="131"/>
    </row>
    <row r="613" spans="1:1" x14ac:dyDescent="0.55000000000000004">
      <c r="A613" s="131"/>
    </row>
    <row r="614" spans="1:1" x14ac:dyDescent="0.55000000000000004">
      <c r="A614" s="131"/>
    </row>
    <row r="617" spans="1:1" x14ac:dyDescent="0.55000000000000004">
      <c r="A617" s="131"/>
    </row>
    <row r="618" spans="1:1" x14ac:dyDescent="0.55000000000000004">
      <c r="A618" s="131"/>
    </row>
    <row r="621" spans="1:1" x14ac:dyDescent="0.55000000000000004">
      <c r="A621" s="131"/>
    </row>
    <row r="622" spans="1:1" x14ac:dyDescent="0.55000000000000004">
      <c r="A622" s="131"/>
    </row>
    <row r="625" spans="1:1" x14ac:dyDescent="0.55000000000000004">
      <c r="A625" s="131"/>
    </row>
    <row r="626" spans="1:1" x14ac:dyDescent="0.55000000000000004">
      <c r="A626" s="131"/>
    </row>
    <row r="629" spans="1:1" x14ac:dyDescent="0.55000000000000004">
      <c r="A629" s="131"/>
    </row>
    <row r="630" spans="1:1" x14ac:dyDescent="0.55000000000000004">
      <c r="A630" s="131"/>
    </row>
    <row r="633" spans="1:1" x14ac:dyDescent="0.55000000000000004">
      <c r="A633" s="131"/>
    </row>
    <row r="634" spans="1:1" x14ac:dyDescent="0.55000000000000004">
      <c r="A634" s="131"/>
    </row>
    <row r="637" spans="1:1" x14ac:dyDescent="0.55000000000000004">
      <c r="A637" s="131"/>
    </row>
    <row r="638" spans="1:1" x14ac:dyDescent="0.55000000000000004">
      <c r="A638" s="131"/>
    </row>
    <row r="641" spans="1:1" x14ac:dyDescent="0.55000000000000004">
      <c r="A641" s="131"/>
    </row>
    <row r="642" spans="1:1" x14ac:dyDescent="0.55000000000000004">
      <c r="A642" s="131"/>
    </row>
    <row r="645" spans="1:1" x14ac:dyDescent="0.55000000000000004">
      <c r="A645" s="131"/>
    </row>
    <row r="646" spans="1:1" x14ac:dyDescent="0.55000000000000004">
      <c r="A646" s="131"/>
    </row>
    <row r="649" spans="1:1" x14ac:dyDescent="0.55000000000000004">
      <c r="A649" s="131"/>
    </row>
    <row r="650" spans="1:1" x14ac:dyDescent="0.55000000000000004">
      <c r="A650" s="131"/>
    </row>
    <row r="653" spans="1:1" x14ac:dyDescent="0.55000000000000004">
      <c r="A653" s="131"/>
    </row>
    <row r="654" spans="1:1" x14ac:dyDescent="0.55000000000000004">
      <c r="A654" s="131"/>
    </row>
    <row r="657" spans="1:1" x14ac:dyDescent="0.55000000000000004">
      <c r="A657" s="131"/>
    </row>
    <row r="658" spans="1:1" x14ac:dyDescent="0.55000000000000004">
      <c r="A658" s="131"/>
    </row>
    <row r="661" spans="1:1" x14ac:dyDescent="0.55000000000000004">
      <c r="A661" s="131"/>
    </row>
    <row r="662" spans="1:1" x14ac:dyDescent="0.55000000000000004">
      <c r="A662" s="131"/>
    </row>
    <row r="665" spans="1:1" x14ac:dyDescent="0.55000000000000004">
      <c r="A665" s="131"/>
    </row>
    <row r="666" spans="1:1" x14ac:dyDescent="0.55000000000000004">
      <c r="A666" s="131"/>
    </row>
    <row r="669" spans="1:1" x14ac:dyDescent="0.55000000000000004">
      <c r="A669" s="131"/>
    </row>
    <row r="670" spans="1:1" x14ac:dyDescent="0.55000000000000004">
      <c r="A670" s="131"/>
    </row>
    <row r="673" spans="1:1" x14ac:dyDescent="0.55000000000000004">
      <c r="A673" s="131"/>
    </row>
    <row r="674" spans="1:1" x14ac:dyDescent="0.55000000000000004">
      <c r="A674" s="131"/>
    </row>
    <row r="677" spans="1:1" x14ac:dyDescent="0.55000000000000004">
      <c r="A677" s="131"/>
    </row>
    <row r="678" spans="1:1" x14ac:dyDescent="0.55000000000000004">
      <c r="A678" s="131"/>
    </row>
    <row r="681" spans="1:1" x14ac:dyDescent="0.55000000000000004">
      <c r="A681" s="131"/>
    </row>
    <row r="682" spans="1:1" x14ac:dyDescent="0.55000000000000004">
      <c r="A682" s="131"/>
    </row>
    <row r="685" spans="1:1" x14ac:dyDescent="0.55000000000000004">
      <c r="A685" s="131"/>
    </row>
    <row r="686" spans="1:1" x14ac:dyDescent="0.55000000000000004">
      <c r="A686" s="131"/>
    </row>
    <row r="689" spans="1:1" x14ac:dyDescent="0.55000000000000004">
      <c r="A689" s="131"/>
    </row>
    <row r="690" spans="1:1" x14ac:dyDescent="0.55000000000000004">
      <c r="A690" s="131"/>
    </row>
    <row r="693" spans="1:1" x14ac:dyDescent="0.55000000000000004">
      <c r="A693" s="131"/>
    </row>
    <row r="694" spans="1:1" x14ac:dyDescent="0.55000000000000004">
      <c r="A694" s="131"/>
    </row>
    <row r="697" spans="1:1" x14ac:dyDescent="0.55000000000000004">
      <c r="A697" s="131"/>
    </row>
    <row r="698" spans="1:1" x14ac:dyDescent="0.55000000000000004">
      <c r="A698" s="131"/>
    </row>
    <row r="701" spans="1:1" x14ac:dyDescent="0.55000000000000004">
      <c r="A701" s="131"/>
    </row>
    <row r="702" spans="1:1" x14ac:dyDescent="0.55000000000000004">
      <c r="A702" s="131"/>
    </row>
    <row r="705" spans="1:1" x14ac:dyDescent="0.55000000000000004">
      <c r="A705" s="131"/>
    </row>
    <row r="706" spans="1:1" x14ac:dyDescent="0.55000000000000004">
      <c r="A706" s="131"/>
    </row>
    <row r="709" spans="1:1" x14ac:dyDescent="0.55000000000000004">
      <c r="A709" s="131"/>
    </row>
    <row r="710" spans="1:1" x14ac:dyDescent="0.55000000000000004">
      <c r="A710" s="131"/>
    </row>
    <row r="713" spans="1:1" x14ac:dyDescent="0.55000000000000004">
      <c r="A713" s="131"/>
    </row>
    <row r="714" spans="1:1" x14ac:dyDescent="0.55000000000000004">
      <c r="A714" s="131"/>
    </row>
    <row r="717" spans="1:1" x14ac:dyDescent="0.55000000000000004">
      <c r="A717" s="131"/>
    </row>
    <row r="718" spans="1:1" x14ac:dyDescent="0.55000000000000004">
      <c r="A718" s="131"/>
    </row>
    <row r="721" spans="1:1" x14ac:dyDescent="0.55000000000000004">
      <c r="A721" s="131"/>
    </row>
    <row r="722" spans="1:1" x14ac:dyDescent="0.55000000000000004">
      <c r="A722" s="131"/>
    </row>
    <row r="725" spans="1:1" x14ac:dyDescent="0.55000000000000004">
      <c r="A725" s="131"/>
    </row>
    <row r="726" spans="1:1" x14ac:dyDescent="0.55000000000000004">
      <c r="A726" s="131"/>
    </row>
    <row r="729" spans="1:1" x14ac:dyDescent="0.55000000000000004">
      <c r="A729" s="131"/>
    </row>
    <row r="730" spans="1:1" x14ac:dyDescent="0.55000000000000004">
      <c r="A730" s="131"/>
    </row>
    <row r="733" spans="1:1" x14ac:dyDescent="0.55000000000000004">
      <c r="A733" s="131"/>
    </row>
    <row r="734" spans="1:1" x14ac:dyDescent="0.55000000000000004">
      <c r="A734" s="131"/>
    </row>
    <row r="737" spans="1:1" x14ac:dyDescent="0.55000000000000004">
      <c r="A737" s="131"/>
    </row>
    <row r="738" spans="1:1" x14ac:dyDescent="0.55000000000000004">
      <c r="A738" s="131"/>
    </row>
    <row r="741" spans="1:1" x14ac:dyDescent="0.55000000000000004">
      <c r="A741" s="131"/>
    </row>
    <row r="742" spans="1:1" x14ac:dyDescent="0.55000000000000004">
      <c r="A742" s="131"/>
    </row>
    <row r="745" spans="1:1" x14ac:dyDescent="0.55000000000000004">
      <c r="A745" s="131"/>
    </row>
    <row r="746" spans="1:1" x14ac:dyDescent="0.55000000000000004">
      <c r="A746" s="131"/>
    </row>
    <row r="749" spans="1:1" x14ac:dyDescent="0.55000000000000004">
      <c r="A749" s="131"/>
    </row>
    <row r="750" spans="1:1" x14ac:dyDescent="0.55000000000000004">
      <c r="A750" s="131"/>
    </row>
    <row r="753" spans="1:1" x14ac:dyDescent="0.55000000000000004">
      <c r="A753" s="131"/>
    </row>
    <row r="754" spans="1:1" x14ac:dyDescent="0.55000000000000004">
      <c r="A754" s="131"/>
    </row>
    <row r="757" spans="1:1" x14ac:dyDescent="0.55000000000000004">
      <c r="A757" s="131"/>
    </row>
    <row r="758" spans="1:1" x14ac:dyDescent="0.55000000000000004">
      <c r="A758" s="131"/>
    </row>
    <row r="761" spans="1:1" x14ac:dyDescent="0.55000000000000004">
      <c r="A761" s="131"/>
    </row>
    <row r="762" spans="1:1" x14ac:dyDescent="0.55000000000000004">
      <c r="A762" s="131"/>
    </row>
    <row r="765" spans="1:1" x14ac:dyDescent="0.55000000000000004">
      <c r="A765" s="131"/>
    </row>
    <row r="766" spans="1:1" x14ac:dyDescent="0.55000000000000004">
      <c r="A766" s="131"/>
    </row>
    <row r="769" spans="1:1" x14ac:dyDescent="0.55000000000000004">
      <c r="A769" s="131"/>
    </row>
    <row r="770" spans="1:1" x14ac:dyDescent="0.55000000000000004">
      <c r="A770" s="131"/>
    </row>
    <row r="773" spans="1:1" x14ac:dyDescent="0.55000000000000004">
      <c r="A773" s="131"/>
    </row>
    <row r="774" spans="1:1" x14ac:dyDescent="0.55000000000000004">
      <c r="A774" s="131"/>
    </row>
    <row r="777" spans="1:1" x14ac:dyDescent="0.55000000000000004">
      <c r="A777" s="131"/>
    </row>
    <row r="778" spans="1:1" x14ac:dyDescent="0.55000000000000004">
      <c r="A778" s="131"/>
    </row>
    <row r="781" spans="1:1" x14ac:dyDescent="0.55000000000000004">
      <c r="A781" s="131"/>
    </row>
    <row r="782" spans="1:1" x14ac:dyDescent="0.55000000000000004">
      <c r="A782" s="131"/>
    </row>
    <row r="785" spans="1:1" x14ac:dyDescent="0.55000000000000004">
      <c r="A785" s="131"/>
    </row>
    <row r="786" spans="1:1" x14ac:dyDescent="0.55000000000000004">
      <c r="A786" s="131"/>
    </row>
    <row r="789" spans="1:1" x14ac:dyDescent="0.55000000000000004">
      <c r="A789" s="131"/>
    </row>
    <row r="790" spans="1:1" x14ac:dyDescent="0.55000000000000004">
      <c r="A790" s="131"/>
    </row>
    <row r="793" spans="1:1" x14ac:dyDescent="0.55000000000000004">
      <c r="A793" s="131"/>
    </row>
    <row r="794" spans="1:1" x14ac:dyDescent="0.55000000000000004">
      <c r="A794" s="131"/>
    </row>
    <row r="797" spans="1:1" x14ac:dyDescent="0.55000000000000004">
      <c r="A797" s="131"/>
    </row>
    <row r="798" spans="1:1" x14ac:dyDescent="0.55000000000000004">
      <c r="A798" s="131"/>
    </row>
    <row r="801" spans="1:1" x14ac:dyDescent="0.55000000000000004">
      <c r="A801" s="131"/>
    </row>
    <row r="802" spans="1:1" x14ac:dyDescent="0.55000000000000004">
      <c r="A802" s="131"/>
    </row>
    <row r="805" spans="1:1" x14ac:dyDescent="0.55000000000000004">
      <c r="A805" s="131"/>
    </row>
    <row r="806" spans="1:1" x14ac:dyDescent="0.55000000000000004">
      <c r="A806" s="131"/>
    </row>
    <row r="809" spans="1:1" x14ac:dyDescent="0.55000000000000004">
      <c r="A809" s="131"/>
    </row>
    <row r="810" spans="1:1" x14ac:dyDescent="0.55000000000000004">
      <c r="A810" s="131"/>
    </row>
    <row r="813" spans="1:1" x14ac:dyDescent="0.55000000000000004">
      <c r="A813" s="131"/>
    </row>
    <row r="814" spans="1:1" x14ac:dyDescent="0.55000000000000004">
      <c r="A814" s="131"/>
    </row>
    <row r="817" spans="1:1" x14ac:dyDescent="0.55000000000000004">
      <c r="A817" s="131"/>
    </row>
    <row r="818" spans="1:1" x14ac:dyDescent="0.55000000000000004">
      <c r="A818" s="131"/>
    </row>
    <row r="821" spans="1:1" x14ac:dyDescent="0.55000000000000004">
      <c r="A821" s="131"/>
    </row>
    <row r="822" spans="1:1" x14ac:dyDescent="0.55000000000000004">
      <c r="A822" s="131"/>
    </row>
    <row r="825" spans="1:1" x14ac:dyDescent="0.55000000000000004">
      <c r="A825" s="131"/>
    </row>
    <row r="826" spans="1:1" x14ac:dyDescent="0.55000000000000004">
      <c r="A826" s="131"/>
    </row>
    <row r="829" spans="1:1" x14ac:dyDescent="0.55000000000000004">
      <c r="A829" s="131"/>
    </row>
    <row r="830" spans="1:1" x14ac:dyDescent="0.55000000000000004">
      <c r="A830" s="131"/>
    </row>
    <row r="833" spans="1:1" x14ac:dyDescent="0.55000000000000004">
      <c r="A833" s="131"/>
    </row>
    <row r="834" spans="1:1" x14ac:dyDescent="0.55000000000000004">
      <c r="A834" s="131"/>
    </row>
    <row r="837" spans="1:1" x14ac:dyDescent="0.55000000000000004">
      <c r="A837" s="131"/>
    </row>
    <row r="838" spans="1:1" x14ac:dyDescent="0.55000000000000004">
      <c r="A838" s="131"/>
    </row>
    <row r="841" spans="1:1" x14ac:dyDescent="0.55000000000000004">
      <c r="A841" s="131"/>
    </row>
    <row r="842" spans="1:1" x14ac:dyDescent="0.55000000000000004">
      <c r="A842" s="131"/>
    </row>
    <row r="845" spans="1:1" x14ac:dyDescent="0.55000000000000004">
      <c r="A845" s="131"/>
    </row>
    <row r="846" spans="1:1" x14ac:dyDescent="0.55000000000000004">
      <c r="A846" s="131"/>
    </row>
    <row r="849" spans="1:1" x14ac:dyDescent="0.55000000000000004">
      <c r="A849" s="131"/>
    </row>
    <row r="850" spans="1:1" x14ac:dyDescent="0.55000000000000004">
      <c r="A850" s="131"/>
    </row>
    <row r="853" spans="1:1" x14ac:dyDescent="0.55000000000000004">
      <c r="A853" s="131"/>
    </row>
    <row r="854" spans="1:1" x14ac:dyDescent="0.55000000000000004">
      <c r="A854" s="131"/>
    </row>
    <row r="857" spans="1:1" x14ac:dyDescent="0.55000000000000004">
      <c r="A857" s="131"/>
    </row>
    <row r="858" spans="1:1" x14ac:dyDescent="0.55000000000000004">
      <c r="A858" s="131"/>
    </row>
    <row r="861" spans="1:1" x14ac:dyDescent="0.55000000000000004">
      <c r="A861" s="131"/>
    </row>
    <row r="862" spans="1:1" x14ac:dyDescent="0.55000000000000004">
      <c r="A862" s="131"/>
    </row>
    <row r="865" spans="1:1" x14ac:dyDescent="0.55000000000000004">
      <c r="A865" s="131"/>
    </row>
    <row r="866" spans="1:1" x14ac:dyDescent="0.55000000000000004">
      <c r="A866" s="131"/>
    </row>
    <row r="869" spans="1:1" x14ac:dyDescent="0.55000000000000004">
      <c r="A869" s="131"/>
    </row>
    <row r="870" spans="1:1" x14ac:dyDescent="0.55000000000000004">
      <c r="A870" s="131"/>
    </row>
    <row r="873" spans="1:1" x14ac:dyDescent="0.55000000000000004">
      <c r="A873" s="131"/>
    </row>
    <row r="874" spans="1:1" x14ac:dyDescent="0.55000000000000004">
      <c r="A874" s="131"/>
    </row>
    <row r="877" spans="1:1" x14ac:dyDescent="0.55000000000000004">
      <c r="A877" s="131"/>
    </row>
    <row r="878" spans="1:1" x14ac:dyDescent="0.55000000000000004">
      <c r="A878" s="131"/>
    </row>
    <row r="881" spans="1:1" x14ac:dyDescent="0.55000000000000004">
      <c r="A881" s="131"/>
    </row>
    <row r="882" spans="1:1" x14ac:dyDescent="0.55000000000000004">
      <c r="A882" s="131"/>
    </row>
    <row r="885" spans="1:1" x14ac:dyDescent="0.55000000000000004">
      <c r="A885" s="131"/>
    </row>
    <row r="886" spans="1:1" x14ac:dyDescent="0.55000000000000004">
      <c r="A886" s="131"/>
    </row>
    <row r="889" spans="1:1" x14ac:dyDescent="0.55000000000000004">
      <c r="A889" s="131"/>
    </row>
    <row r="890" spans="1:1" x14ac:dyDescent="0.55000000000000004">
      <c r="A890" s="131"/>
    </row>
    <row r="893" spans="1:1" x14ac:dyDescent="0.55000000000000004">
      <c r="A893" s="131"/>
    </row>
    <row r="894" spans="1:1" x14ac:dyDescent="0.55000000000000004">
      <c r="A894" s="131"/>
    </row>
    <row r="897" spans="1:1" x14ac:dyDescent="0.55000000000000004">
      <c r="A897" s="131"/>
    </row>
    <row r="898" spans="1:1" x14ac:dyDescent="0.55000000000000004">
      <c r="A898" s="131"/>
    </row>
    <row r="901" spans="1:1" x14ac:dyDescent="0.55000000000000004">
      <c r="A901" s="131"/>
    </row>
    <row r="902" spans="1:1" x14ac:dyDescent="0.55000000000000004">
      <c r="A902" s="131"/>
    </row>
    <row r="905" spans="1:1" x14ac:dyDescent="0.55000000000000004">
      <c r="A905" s="131"/>
    </row>
    <row r="906" spans="1:1" x14ac:dyDescent="0.55000000000000004">
      <c r="A906" s="131"/>
    </row>
    <row r="909" spans="1:1" x14ac:dyDescent="0.55000000000000004">
      <c r="A909" s="131"/>
    </row>
    <row r="910" spans="1:1" x14ac:dyDescent="0.55000000000000004">
      <c r="A910" s="131"/>
    </row>
    <row r="913" spans="1:1" x14ac:dyDescent="0.55000000000000004">
      <c r="A913" s="131"/>
    </row>
    <row r="914" spans="1:1" x14ac:dyDescent="0.55000000000000004">
      <c r="A914" s="131"/>
    </row>
    <row r="917" spans="1:1" x14ac:dyDescent="0.55000000000000004">
      <c r="A917" s="131"/>
    </row>
    <row r="918" spans="1:1" x14ac:dyDescent="0.55000000000000004">
      <c r="A918" s="131"/>
    </row>
    <row r="921" spans="1:1" x14ac:dyDescent="0.55000000000000004">
      <c r="A921" s="131"/>
    </row>
    <row r="922" spans="1:1" x14ac:dyDescent="0.55000000000000004">
      <c r="A922" s="131"/>
    </row>
    <row r="925" spans="1:1" x14ac:dyDescent="0.55000000000000004">
      <c r="A925" s="131"/>
    </row>
    <row r="926" spans="1:1" x14ac:dyDescent="0.55000000000000004">
      <c r="A926" s="131"/>
    </row>
    <row r="929" spans="1:1" x14ac:dyDescent="0.55000000000000004">
      <c r="A929" s="131"/>
    </row>
    <row r="930" spans="1:1" x14ac:dyDescent="0.55000000000000004">
      <c r="A930" s="131"/>
    </row>
    <row r="933" spans="1:1" x14ac:dyDescent="0.55000000000000004">
      <c r="A933" s="131"/>
    </row>
    <row r="934" spans="1:1" x14ac:dyDescent="0.55000000000000004">
      <c r="A934" s="131"/>
    </row>
    <row r="937" spans="1:1" x14ac:dyDescent="0.55000000000000004">
      <c r="A937" s="131"/>
    </row>
    <row r="938" spans="1:1" x14ac:dyDescent="0.55000000000000004">
      <c r="A938" s="131"/>
    </row>
    <row r="941" spans="1:1" x14ac:dyDescent="0.55000000000000004">
      <c r="A941" s="131"/>
    </row>
    <row r="942" spans="1:1" x14ac:dyDescent="0.55000000000000004">
      <c r="A942" s="131"/>
    </row>
    <row r="945" spans="1:1" x14ac:dyDescent="0.55000000000000004">
      <c r="A945" s="131"/>
    </row>
    <row r="946" spans="1:1" x14ac:dyDescent="0.55000000000000004">
      <c r="A946" s="131"/>
    </row>
    <row r="949" spans="1:1" x14ac:dyDescent="0.55000000000000004">
      <c r="A949" s="131"/>
    </row>
    <row r="950" spans="1:1" x14ac:dyDescent="0.55000000000000004">
      <c r="A950" s="131"/>
    </row>
    <row r="953" spans="1:1" x14ac:dyDescent="0.55000000000000004">
      <c r="A953" s="131"/>
    </row>
    <row r="954" spans="1:1" x14ac:dyDescent="0.55000000000000004">
      <c r="A954" s="131"/>
    </row>
    <row r="957" spans="1:1" x14ac:dyDescent="0.55000000000000004">
      <c r="A957" s="131"/>
    </row>
    <row r="958" spans="1:1" x14ac:dyDescent="0.55000000000000004">
      <c r="A958" s="131"/>
    </row>
    <row r="961" spans="1:1" x14ac:dyDescent="0.55000000000000004">
      <c r="A961" s="131"/>
    </row>
    <row r="962" spans="1:1" x14ac:dyDescent="0.55000000000000004">
      <c r="A962" s="131"/>
    </row>
    <row r="965" spans="1:1" x14ac:dyDescent="0.55000000000000004">
      <c r="A965" s="131"/>
    </row>
    <row r="966" spans="1:1" x14ac:dyDescent="0.55000000000000004">
      <c r="A966" s="131"/>
    </row>
    <row r="969" spans="1:1" x14ac:dyDescent="0.55000000000000004">
      <c r="A969" s="131"/>
    </row>
    <row r="970" spans="1:1" x14ac:dyDescent="0.55000000000000004">
      <c r="A970" s="131"/>
    </row>
    <row r="973" spans="1:1" x14ac:dyDescent="0.55000000000000004">
      <c r="A973" s="131"/>
    </row>
    <row r="974" spans="1:1" x14ac:dyDescent="0.55000000000000004">
      <c r="A974" s="131"/>
    </row>
    <row r="977" spans="1:1" x14ac:dyDescent="0.55000000000000004">
      <c r="A977" s="131"/>
    </row>
    <row r="978" spans="1:1" x14ac:dyDescent="0.55000000000000004">
      <c r="A978" s="131"/>
    </row>
    <row r="981" spans="1:1" x14ac:dyDescent="0.55000000000000004">
      <c r="A981" s="131"/>
    </row>
    <row r="982" spans="1:1" x14ac:dyDescent="0.55000000000000004">
      <c r="A982" s="131"/>
    </row>
    <row r="985" spans="1:1" x14ac:dyDescent="0.55000000000000004">
      <c r="A985" s="131"/>
    </row>
    <row r="986" spans="1:1" x14ac:dyDescent="0.55000000000000004">
      <c r="A986" s="131"/>
    </row>
    <row r="989" spans="1:1" x14ac:dyDescent="0.55000000000000004">
      <c r="A989" s="131"/>
    </row>
    <row r="990" spans="1:1" x14ac:dyDescent="0.55000000000000004">
      <c r="A990" s="131"/>
    </row>
    <row r="993" spans="1:1" x14ac:dyDescent="0.55000000000000004">
      <c r="A993" s="131"/>
    </row>
    <row r="994" spans="1:1" x14ac:dyDescent="0.55000000000000004">
      <c r="A994" s="131"/>
    </row>
    <row r="997" spans="1:1" x14ac:dyDescent="0.55000000000000004">
      <c r="A997" s="131"/>
    </row>
    <row r="998" spans="1:1" x14ac:dyDescent="0.55000000000000004">
      <c r="A998" s="131"/>
    </row>
    <row r="1001" spans="1:1" x14ac:dyDescent="0.55000000000000004">
      <c r="A1001" s="131"/>
    </row>
    <row r="1002" spans="1:1" x14ac:dyDescent="0.55000000000000004">
      <c r="A1002" s="131"/>
    </row>
    <row r="1005" spans="1:1" x14ac:dyDescent="0.55000000000000004">
      <c r="A1005" s="131"/>
    </row>
    <row r="1006" spans="1:1" x14ac:dyDescent="0.55000000000000004">
      <c r="A1006" s="131"/>
    </row>
    <row r="1009" spans="1:1" x14ac:dyDescent="0.55000000000000004">
      <c r="A1009" s="131"/>
    </row>
    <row r="1010" spans="1:1" x14ac:dyDescent="0.55000000000000004">
      <c r="A1010" s="131"/>
    </row>
    <row r="1013" spans="1:1" x14ac:dyDescent="0.55000000000000004">
      <c r="A1013" s="131"/>
    </row>
    <row r="1014" spans="1:1" x14ac:dyDescent="0.55000000000000004">
      <c r="A1014" s="131"/>
    </row>
    <row r="1017" spans="1:1" x14ac:dyDescent="0.55000000000000004">
      <c r="A1017" s="131"/>
    </row>
    <row r="1018" spans="1:1" x14ac:dyDescent="0.55000000000000004">
      <c r="A1018" s="131"/>
    </row>
    <row r="1021" spans="1:1" x14ac:dyDescent="0.55000000000000004">
      <c r="A1021" s="131"/>
    </row>
    <row r="1022" spans="1:1" x14ac:dyDescent="0.55000000000000004">
      <c r="A1022" s="131"/>
    </row>
    <row r="1025" spans="1:1" x14ac:dyDescent="0.55000000000000004">
      <c r="A1025" s="131"/>
    </row>
    <row r="1026" spans="1:1" x14ac:dyDescent="0.55000000000000004">
      <c r="A1026" s="131"/>
    </row>
    <row r="1029" spans="1:1" x14ac:dyDescent="0.55000000000000004">
      <c r="A1029" s="131"/>
    </row>
    <row r="1030" spans="1:1" x14ac:dyDescent="0.55000000000000004">
      <c r="A1030" s="131"/>
    </row>
    <row r="1033" spans="1:1" x14ac:dyDescent="0.55000000000000004">
      <c r="A1033" s="131"/>
    </row>
    <row r="1034" spans="1:1" x14ac:dyDescent="0.55000000000000004">
      <c r="A1034" s="131"/>
    </row>
    <row r="1037" spans="1:1" x14ac:dyDescent="0.55000000000000004">
      <c r="A1037" s="131"/>
    </row>
    <row r="1038" spans="1:1" x14ac:dyDescent="0.55000000000000004">
      <c r="A1038" s="131"/>
    </row>
    <row r="1041" spans="1:1" x14ac:dyDescent="0.55000000000000004">
      <c r="A1041" s="131"/>
    </row>
    <row r="1042" spans="1:1" x14ac:dyDescent="0.55000000000000004">
      <c r="A1042" s="131"/>
    </row>
    <row r="1045" spans="1:1" x14ac:dyDescent="0.55000000000000004">
      <c r="A1045" s="131"/>
    </row>
    <row r="1046" spans="1:1" x14ac:dyDescent="0.55000000000000004">
      <c r="A1046" s="131"/>
    </row>
    <row r="1049" spans="1:1" x14ac:dyDescent="0.55000000000000004">
      <c r="A1049" s="131"/>
    </row>
    <row r="1050" spans="1:1" x14ac:dyDescent="0.55000000000000004">
      <c r="A1050" s="131"/>
    </row>
    <row r="1053" spans="1:1" x14ac:dyDescent="0.55000000000000004">
      <c r="A1053" s="131"/>
    </row>
    <row r="1054" spans="1:1" x14ac:dyDescent="0.55000000000000004">
      <c r="A1054" s="131"/>
    </row>
    <row r="1057" spans="1:1" x14ac:dyDescent="0.55000000000000004">
      <c r="A1057" s="131"/>
    </row>
    <row r="1058" spans="1:1" x14ac:dyDescent="0.55000000000000004">
      <c r="A1058" s="131"/>
    </row>
    <row r="1061" spans="1:1" x14ac:dyDescent="0.55000000000000004">
      <c r="A1061" s="131"/>
    </row>
    <row r="1062" spans="1:1" x14ac:dyDescent="0.55000000000000004">
      <c r="A1062" s="131"/>
    </row>
    <row r="1065" spans="1:1" x14ac:dyDescent="0.55000000000000004">
      <c r="A1065" s="131"/>
    </row>
    <row r="1066" spans="1:1" x14ac:dyDescent="0.55000000000000004">
      <c r="A1066" s="131"/>
    </row>
    <row r="1069" spans="1:1" x14ac:dyDescent="0.55000000000000004">
      <c r="A1069" s="131"/>
    </row>
    <row r="1070" spans="1:1" x14ac:dyDescent="0.55000000000000004">
      <c r="A1070" s="131"/>
    </row>
    <row r="1073" spans="1:1" x14ac:dyDescent="0.55000000000000004">
      <c r="A1073" s="131"/>
    </row>
    <row r="1074" spans="1:1" x14ac:dyDescent="0.55000000000000004">
      <c r="A1074" s="131"/>
    </row>
    <row r="1077" spans="1:1" x14ac:dyDescent="0.55000000000000004">
      <c r="A1077" s="131"/>
    </row>
    <row r="1078" spans="1:1" x14ac:dyDescent="0.55000000000000004">
      <c r="A1078" s="131"/>
    </row>
    <row r="1081" spans="1:1" x14ac:dyDescent="0.55000000000000004">
      <c r="A1081" s="131"/>
    </row>
    <row r="1082" spans="1:1" x14ac:dyDescent="0.55000000000000004">
      <c r="A1082" s="131"/>
    </row>
    <row r="1085" spans="1:1" x14ac:dyDescent="0.55000000000000004">
      <c r="A1085" s="131"/>
    </row>
    <row r="1086" spans="1:1" x14ac:dyDescent="0.55000000000000004">
      <c r="A1086" s="131"/>
    </row>
    <row r="1089" spans="1:1" x14ac:dyDescent="0.55000000000000004">
      <c r="A1089" s="131"/>
    </row>
    <row r="1090" spans="1:1" x14ac:dyDescent="0.55000000000000004">
      <c r="A1090" s="131"/>
    </row>
    <row r="1093" spans="1:1" x14ac:dyDescent="0.55000000000000004">
      <c r="A1093" s="131"/>
    </row>
    <row r="1094" spans="1:1" x14ac:dyDescent="0.55000000000000004">
      <c r="A1094" s="131"/>
    </row>
    <row r="1097" spans="1:1" x14ac:dyDescent="0.55000000000000004">
      <c r="A1097" s="131"/>
    </row>
    <row r="1098" spans="1:1" x14ac:dyDescent="0.55000000000000004">
      <c r="A1098" s="131"/>
    </row>
    <row r="1101" spans="1:1" x14ac:dyDescent="0.55000000000000004">
      <c r="A1101" s="131"/>
    </row>
    <row r="1102" spans="1:1" x14ac:dyDescent="0.55000000000000004">
      <c r="A1102" s="131"/>
    </row>
    <row r="1105" spans="1:1" x14ac:dyDescent="0.55000000000000004">
      <c r="A1105" s="131"/>
    </row>
    <row r="1106" spans="1:1" x14ac:dyDescent="0.55000000000000004">
      <c r="A1106" s="131"/>
    </row>
    <row r="1109" spans="1:1" x14ac:dyDescent="0.55000000000000004">
      <c r="A1109" s="131"/>
    </row>
    <row r="1110" spans="1:1" x14ac:dyDescent="0.55000000000000004">
      <c r="A1110" s="131"/>
    </row>
    <row r="1113" spans="1:1" x14ac:dyDescent="0.55000000000000004">
      <c r="A1113" s="131"/>
    </row>
    <row r="1114" spans="1:1" x14ac:dyDescent="0.55000000000000004">
      <c r="A1114" s="131"/>
    </row>
    <row r="1117" spans="1:1" x14ac:dyDescent="0.55000000000000004">
      <c r="A1117" s="131"/>
    </row>
    <row r="1118" spans="1:1" x14ac:dyDescent="0.55000000000000004">
      <c r="A1118" s="131"/>
    </row>
    <row r="1121" spans="1:1" x14ac:dyDescent="0.55000000000000004">
      <c r="A1121" s="131"/>
    </row>
    <row r="1122" spans="1:1" x14ac:dyDescent="0.55000000000000004">
      <c r="A1122" s="131"/>
    </row>
    <row r="1125" spans="1:1" x14ac:dyDescent="0.55000000000000004">
      <c r="A1125" s="131"/>
    </row>
    <row r="1126" spans="1:1" x14ac:dyDescent="0.55000000000000004">
      <c r="A1126" s="131"/>
    </row>
    <row r="1129" spans="1:1" x14ac:dyDescent="0.55000000000000004">
      <c r="A1129" s="131"/>
    </row>
    <row r="1130" spans="1:1" x14ac:dyDescent="0.55000000000000004">
      <c r="A1130" s="131"/>
    </row>
    <row r="1133" spans="1:1" x14ac:dyDescent="0.55000000000000004">
      <c r="A1133" s="131"/>
    </row>
    <row r="1134" spans="1:1" x14ac:dyDescent="0.55000000000000004">
      <c r="A1134" s="131"/>
    </row>
    <row r="1137" spans="1:1" x14ac:dyDescent="0.55000000000000004">
      <c r="A1137" s="131"/>
    </row>
    <row r="1138" spans="1:1" x14ac:dyDescent="0.55000000000000004">
      <c r="A1138" s="131"/>
    </row>
    <row r="1141" spans="1:1" x14ac:dyDescent="0.55000000000000004">
      <c r="A1141" s="131"/>
    </row>
    <row r="1142" spans="1:1" x14ac:dyDescent="0.55000000000000004">
      <c r="A1142" s="131"/>
    </row>
    <row r="1145" spans="1:1" x14ac:dyDescent="0.55000000000000004">
      <c r="A1145" s="131"/>
    </row>
    <row r="1146" spans="1:1" x14ac:dyDescent="0.55000000000000004">
      <c r="A1146" s="131"/>
    </row>
    <row r="1149" spans="1:1" x14ac:dyDescent="0.55000000000000004">
      <c r="A1149" s="131"/>
    </row>
    <row r="1150" spans="1:1" x14ac:dyDescent="0.55000000000000004">
      <c r="A1150" s="131"/>
    </row>
    <row r="1153" spans="1:1" x14ac:dyDescent="0.55000000000000004">
      <c r="A1153" s="131"/>
    </row>
    <row r="1154" spans="1:1" x14ac:dyDescent="0.55000000000000004">
      <c r="A1154" s="131"/>
    </row>
    <row r="1157" spans="1:1" x14ac:dyDescent="0.55000000000000004">
      <c r="A1157" s="131"/>
    </row>
    <row r="1158" spans="1:1" x14ac:dyDescent="0.55000000000000004">
      <c r="A1158" s="131"/>
    </row>
    <row r="1161" spans="1:1" x14ac:dyDescent="0.55000000000000004">
      <c r="A1161" s="131"/>
    </row>
    <row r="1162" spans="1:1" x14ac:dyDescent="0.55000000000000004">
      <c r="A1162" s="131"/>
    </row>
    <row r="1165" spans="1:1" x14ac:dyDescent="0.55000000000000004">
      <c r="A1165" s="131"/>
    </row>
    <row r="1166" spans="1:1" x14ac:dyDescent="0.55000000000000004">
      <c r="A1166" s="131"/>
    </row>
    <row r="1169" spans="1:1" x14ac:dyDescent="0.55000000000000004">
      <c r="A1169" s="131"/>
    </row>
    <row r="1170" spans="1:1" x14ac:dyDescent="0.55000000000000004">
      <c r="A1170" s="131"/>
    </row>
    <row r="1173" spans="1:1" x14ac:dyDescent="0.55000000000000004">
      <c r="A1173" s="131"/>
    </row>
    <row r="1174" spans="1:1" x14ac:dyDescent="0.55000000000000004">
      <c r="A1174" s="131"/>
    </row>
    <row r="1177" spans="1:1" x14ac:dyDescent="0.55000000000000004">
      <c r="A1177" s="131"/>
    </row>
    <row r="1178" spans="1:1" x14ac:dyDescent="0.55000000000000004">
      <c r="A1178" s="131"/>
    </row>
    <row r="1181" spans="1:1" x14ac:dyDescent="0.55000000000000004">
      <c r="A1181" s="131"/>
    </row>
    <row r="1182" spans="1:1" x14ac:dyDescent="0.55000000000000004">
      <c r="A1182" s="131"/>
    </row>
    <row r="1185" spans="1:1" x14ac:dyDescent="0.55000000000000004">
      <c r="A1185" s="131"/>
    </row>
    <row r="1186" spans="1:1" x14ac:dyDescent="0.55000000000000004">
      <c r="A1186" s="131"/>
    </row>
    <row r="1189" spans="1:1" x14ac:dyDescent="0.55000000000000004">
      <c r="A1189" s="131"/>
    </row>
    <row r="1190" spans="1:1" x14ac:dyDescent="0.55000000000000004">
      <c r="A1190" s="131"/>
    </row>
    <row r="1193" spans="1:1" x14ac:dyDescent="0.55000000000000004">
      <c r="A1193" s="131"/>
    </row>
    <row r="1194" spans="1:1" x14ac:dyDescent="0.55000000000000004">
      <c r="A1194" s="131"/>
    </row>
    <row r="1197" spans="1:1" x14ac:dyDescent="0.55000000000000004">
      <c r="A1197" s="131"/>
    </row>
    <row r="1198" spans="1:1" x14ac:dyDescent="0.55000000000000004">
      <c r="A1198" s="131"/>
    </row>
    <row r="1201" spans="1:1" x14ac:dyDescent="0.55000000000000004">
      <c r="A1201" s="131"/>
    </row>
    <row r="1202" spans="1:1" x14ac:dyDescent="0.55000000000000004">
      <c r="A1202" s="131"/>
    </row>
    <row r="1205" spans="1:1" x14ac:dyDescent="0.55000000000000004">
      <c r="A1205" s="131"/>
    </row>
    <row r="1206" spans="1:1" x14ac:dyDescent="0.55000000000000004">
      <c r="A1206" s="131"/>
    </row>
    <row r="1209" spans="1:1" x14ac:dyDescent="0.55000000000000004">
      <c r="A1209" s="131"/>
    </row>
    <row r="1210" spans="1:1" x14ac:dyDescent="0.55000000000000004">
      <c r="A1210" s="131"/>
    </row>
    <row r="1213" spans="1:1" x14ac:dyDescent="0.55000000000000004">
      <c r="A1213" s="131"/>
    </row>
    <row r="1214" spans="1:1" x14ac:dyDescent="0.55000000000000004">
      <c r="A1214" s="131"/>
    </row>
    <row r="1217" spans="1:1" x14ac:dyDescent="0.55000000000000004">
      <c r="A1217" s="131"/>
    </row>
    <row r="1218" spans="1:1" x14ac:dyDescent="0.55000000000000004">
      <c r="A1218" s="131"/>
    </row>
    <row r="1221" spans="1:1" x14ac:dyDescent="0.55000000000000004">
      <c r="A1221" s="131"/>
    </row>
    <row r="1222" spans="1:1" x14ac:dyDescent="0.55000000000000004">
      <c r="A1222" s="131"/>
    </row>
    <row r="1225" spans="1:1" x14ac:dyDescent="0.55000000000000004">
      <c r="A1225" s="131"/>
    </row>
    <row r="1226" spans="1:1" x14ac:dyDescent="0.55000000000000004">
      <c r="A1226" s="131"/>
    </row>
    <row r="1229" spans="1:1" x14ac:dyDescent="0.55000000000000004">
      <c r="A1229" s="131"/>
    </row>
    <row r="1230" spans="1:1" x14ac:dyDescent="0.55000000000000004">
      <c r="A1230" s="131"/>
    </row>
    <row r="1233" spans="1:1" x14ac:dyDescent="0.55000000000000004">
      <c r="A1233" s="131"/>
    </row>
    <row r="1234" spans="1:1" x14ac:dyDescent="0.55000000000000004">
      <c r="A1234" s="131"/>
    </row>
    <row r="1237" spans="1:1" x14ac:dyDescent="0.55000000000000004">
      <c r="A1237" s="131"/>
    </row>
    <row r="1238" spans="1:1" x14ac:dyDescent="0.55000000000000004">
      <c r="A1238" s="131"/>
    </row>
    <row r="1241" spans="1:1" x14ac:dyDescent="0.55000000000000004">
      <c r="A1241" s="131"/>
    </row>
    <row r="1242" spans="1:1" x14ac:dyDescent="0.55000000000000004">
      <c r="A1242" s="131"/>
    </row>
    <row r="1245" spans="1:1" x14ac:dyDescent="0.55000000000000004">
      <c r="A1245" s="131"/>
    </row>
    <row r="1246" spans="1:1" x14ac:dyDescent="0.55000000000000004">
      <c r="A1246" s="131"/>
    </row>
    <row r="1249" spans="1:1" x14ac:dyDescent="0.55000000000000004">
      <c r="A1249" s="131"/>
    </row>
    <row r="1250" spans="1:1" x14ac:dyDescent="0.55000000000000004">
      <c r="A1250" s="131"/>
    </row>
    <row r="1253" spans="1:1" x14ac:dyDescent="0.55000000000000004">
      <c r="A1253" s="131"/>
    </row>
    <row r="1254" spans="1:1" x14ac:dyDescent="0.55000000000000004">
      <c r="A1254" s="131"/>
    </row>
    <row r="1257" spans="1:1" x14ac:dyDescent="0.55000000000000004">
      <c r="A1257" s="131"/>
    </row>
    <row r="1258" spans="1:1" x14ac:dyDescent="0.55000000000000004">
      <c r="A1258" s="131"/>
    </row>
    <row r="1261" spans="1:1" x14ac:dyDescent="0.55000000000000004">
      <c r="A1261" s="131"/>
    </row>
    <row r="1262" spans="1:1" x14ac:dyDescent="0.55000000000000004">
      <c r="A1262" s="131"/>
    </row>
    <row r="1265" spans="1:1" x14ac:dyDescent="0.55000000000000004">
      <c r="A1265" s="131"/>
    </row>
    <row r="1266" spans="1:1" x14ac:dyDescent="0.55000000000000004">
      <c r="A1266" s="131"/>
    </row>
    <row r="1269" spans="1:1" x14ac:dyDescent="0.55000000000000004">
      <c r="A1269" s="131"/>
    </row>
    <row r="1270" spans="1:1" x14ac:dyDescent="0.55000000000000004">
      <c r="A1270" s="131"/>
    </row>
    <row r="1273" spans="1:1" x14ac:dyDescent="0.55000000000000004">
      <c r="A1273" s="131"/>
    </row>
    <row r="1274" spans="1:1" x14ac:dyDescent="0.55000000000000004">
      <c r="A1274" s="131"/>
    </row>
    <row r="1277" spans="1:1" x14ac:dyDescent="0.55000000000000004">
      <c r="A1277" s="131"/>
    </row>
    <row r="1278" spans="1:1" x14ac:dyDescent="0.55000000000000004">
      <c r="A1278" s="131"/>
    </row>
    <row r="1281" spans="1:1" x14ac:dyDescent="0.55000000000000004">
      <c r="A1281" s="131"/>
    </row>
    <row r="1282" spans="1:1" x14ac:dyDescent="0.55000000000000004">
      <c r="A1282" s="131"/>
    </row>
    <row r="1285" spans="1:1" x14ac:dyDescent="0.55000000000000004">
      <c r="A1285" s="131"/>
    </row>
    <row r="1286" spans="1:1" x14ac:dyDescent="0.55000000000000004">
      <c r="A1286" s="131"/>
    </row>
    <row r="1289" spans="1:1" x14ac:dyDescent="0.55000000000000004">
      <c r="A1289" s="131"/>
    </row>
    <row r="1290" spans="1:1" x14ac:dyDescent="0.55000000000000004">
      <c r="A1290" s="131"/>
    </row>
    <row r="1293" spans="1:1" x14ac:dyDescent="0.55000000000000004">
      <c r="A1293" s="131"/>
    </row>
    <row r="1294" spans="1:1" x14ac:dyDescent="0.55000000000000004">
      <c r="A1294" s="131"/>
    </row>
    <row r="1297" spans="1:1" x14ac:dyDescent="0.55000000000000004">
      <c r="A1297" s="131"/>
    </row>
    <row r="1298" spans="1:1" x14ac:dyDescent="0.55000000000000004">
      <c r="A1298" s="131"/>
    </row>
    <row r="1301" spans="1:1" x14ac:dyDescent="0.55000000000000004">
      <c r="A1301" s="131"/>
    </row>
    <row r="1302" spans="1:1" x14ac:dyDescent="0.55000000000000004">
      <c r="A1302" s="131"/>
    </row>
    <row r="1305" spans="1:1" x14ac:dyDescent="0.55000000000000004">
      <c r="A1305" s="131"/>
    </row>
    <row r="1306" spans="1:1" x14ac:dyDescent="0.55000000000000004">
      <c r="A1306" s="131"/>
    </row>
    <row r="1309" spans="1:1" x14ac:dyDescent="0.55000000000000004">
      <c r="A1309" s="131"/>
    </row>
    <row r="1310" spans="1:1" x14ac:dyDescent="0.55000000000000004">
      <c r="A1310" s="131"/>
    </row>
    <row r="1313" spans="1:1" x14ac:dyDescent="0.55000000000000004">
      <c r="A1313" s="131"/>
    </row>
    <row r="1314" spans="1:1" x14ac:dyDescent="0.55000000000000004">
      <c r="A1314" s="131"/>
    </row>
    <row r="1317" spans="1:1" x14ac:dyDescent="0.55000000000000004">
      <c r="A1317" s="131"/>
    </row>
    <row r="1318" spans="1:1" x14ac:dyDescent="0.55000000000000004">
      <c r="A1318" s="131"/>
    </row>
    <row r="1321" spans="1:1" x14ac:dyDescent="0.55000000000000004">
      <c r="A1321" s="131"/>
    </row>
    <row r="1322" spans="1:1" x14ac:dyDescent="0.55000000000000004">
      <c r="A1322" s="131"/>
    </row>
    <row r="1325" spans="1:1" x14ac:dyDescent="0.55000000000000004">
      <c r="A1325" s="131"/>
    </row>
    <row r="1326" spans="1:1" x14ac:dyDescent="0.55000000000000004">
      <c r="A1326" s="131"/>
    </row>
    <row r="1329" spans="1:1" x14ac:dyDescent="0.55000000000000004">
      <c r="A1329" s="131"/>
    </row>
    <row r="1330" spans="1:1" x14ac:dyDescent="0.55000000000000004">
      <c r="A1330" s="131"/>
    </row>
    <row r="1333" spans="1:1" x14ac:dyDescent="0.55000000000000004">
      <c r="A1333" s="131"/>
    </row>
    <row r="1334" spans="1:1" x14ac:dyDescent="0.55000000000000004">
      <c r="A1334" s="131"/>
    </row>
    <row r="1337" spans="1:1" x14ac:dyDescent="0.55000000000000004">
      <c r="A1337" s="131"/>
    </row>
    <row r="1338" spans="1:1" x14ac:dyDescent="0.55000000000000004">
      <c r="A1338" s="131"/>
    </row>
    <row r="1341" spans="1:1" x14ac:dyDescent="0.55000000000000004">
      <c r="A1341" s="131"/>
    </row>
    <row r="1342" spans="1:1" x14ac:dyDescent="0.55000000000000004">
      <c r="A1342" s="131"/>
    </row>
    <row r="1345" spans="1:1" x14ac:dyDescent="0.55000000000000004">
      <c r="A1345" s="131"/>
    </row>
    <row r="1346" spans="1:1" x14ac:dyDescent="0.55000000000000004">
      <c r="A1346" s="131"/>
    </row>
    <row r="1349" spans="1:1" x14ac:dyDescent="0.55000000000000004">
      <c r="A1349" s="131"/>
    </row>
    <row r="1350" spans="1:1" x14ac:dyDescent="0.55000000000000004">
      <c r="A1350" s="131"/>
    </row>
    <row r="1353" spans="1:1" x14ac:dyDescent="0.55000000000000004">
      <c r="A1353" s="131"/>
    </row>
    <row r="1354" spans="1:1" x14ac:dyDescent="0.55000000000000004">
      <c r="A1354" s="131"/>
    </row>
    <row r="1357" spans="1:1" x14ac:dyDescent="0.55000000000000004">
      <c r="A1357" s="131"/>
    </row>
    <row r="1358" spans="1:1" x14ac:dyDescent="0.55000000000000004">
      <c r="A1358" s="131"/>
    </row>
    <row r="1361" spans="1:1" x14ac:dyDescent="0.55000000000000004">
      <c r="A1361" s="131"/>
    </row>
    <row r="1362" spans="1:1" x14ac:dyDescent="0.55000000000000004">
      <c r="A1362" s="131"/>
    </row>
    <row r="1365" spans="1:1" x14ac:dyDescent="0.55000000000000004">
      <c r="A1365" s="131"/>
    </row>
    <row r="1366" spans="1:1" x14ac:dyDescent="0.55000000000000004">
      <c r="A1366" s="131"/>
    </row>
    <row r="1369" spans="1:1" x14ac:dyDescent="0.55000000000000004">
      <c r="A1369" s="131"/>
    </row>
    <row r="1370" spans="1:1" x14ac:dyDescent="0.55000000000000004">
      <c r="A1370" s="131"/>
    </row>
    <row r="1373" spans="1:1" x14ac:dyDescent="0.55000000000000004">
      <c r="A1373" s="131"/>
    </row>
    <row r="1374" spans="1:1" x14ac:dyDescent="0.55000000000000004">
      <c r="A1374" s="131"/>
    </row>
    <row r="1377" spans="1:1" x14ac:dyDescent="0.55000000000000004">
      <c r="A1377" s="131"/>
    </row>
    <row r="1378" spans="1:1" x14ac:dyDescent="0.55000000000000004">
      <c r="A1378" s="131"/>
    </row>
    <row r="1381" spans="1:1" x14ac:dyDescent="0.55000000000000004">
      <c r="A1381" s="131"/>
    </row>
    <row r="1382" spans="1:1" x14ac:dyDescent="0.55000000000000004">
      <c r="A1382" s="131"/>
    </row>
    <row r="1385" spans="1:1" x14ac:dyDescent="0.55000000000000004">
      <c r="A1385" s="131"/>
    </row>
    <row r="1386" spans="1:1" x14ac:dyDescent="0.55000000000000004">
      <c r="A1386" s="131"/>
    </row>
    <row r="1389" spans="1:1" x14ac:dyDescent="0.55000000000000004">
      <c r="A1389" s="131"/>
    </row>
    <row r="1390" spans="1:1" x14ac:dyDescent="0.55000000000000004">
      <c r="A1390" s="131"/>
    </row>
    <row r="1393" spans="1:1" x14ac:dyDescent="0.55000000000000004">
      <c r="A1393" s="131"/>
    </row>
    <row r="1394" spans="1:1" x14ac:dyDescent="0.55000000000000004">
      <c r="A1394" s="131"/>
    </row>
    <row r="1397" spans="1:1" x14ac:dyDescent="0.55000000000000004">
      <c r="A1397" s="131"/>
    </row>
    <row r="1398" spans="1:1" x14ac:dyDescent="0.55000000000000004">
      <c r="A1398" s="131"/>
    </row>
    <row r="1401" spans="1:1" x14ac:dyDescent="0.55000000000000004">
      <c r="A1401" s="131"/>
    </row>
    <row r="1402" spans="1:1" x14ac:dyDescent="0.55000000000000004">
      <c r="A1402" s="131"/>
    </row>
    <row r="1405" spans="1:1" x14ac:dyDescent="0.55000000000000004">
      <c r="A1405" s="131"/>
    </row>
    <row r="1406" spans="1:1" x14ac:dyDescent="0.55000000000000004">
      <c r="A1406" s="131"/>
    </row>
    <row r="1409" spans="1:1" x14ac:dyDescent="0.55000000000000004">
      <c r="A1409" s="131"/>
    </row>
    <row r="1410" spans="1:1" x14ac:dyDescent="0.55000000000000004">
      <c r="A1410" s="131"/>
    </row>
    <row r="1413" spans="1:1" x14ac:dyDescent="0.55000000000000004">
      <c r="A1413" s="131"/>
    </row>
    <row r="1414" spans="1:1" x14ac:dyDescent="0.55000000000000004">
      <c r="A1414" s="131"/>
    </row>
    <row r="1417" spans="1:1" x14ac:dyDescent="0.55000000000000004">
      <c r="A1417" s="131"/>
    </row>
    <row r="1418" spans="1:1" x14ac:dyDescent="0.55000000000000004">
      <c r="A1418" s="131"/>
    </row>
    <row r="1421" spans="1:1" x14ac:dyDescent="0.55000000000000004">
      <c r="A1421" s="131"/>
    </row>
    <row r="1422" spans="1:1" x14ac:dyDescent="0.55000000000000004">
      <c r="A1422" s="131"/>
    </row>
    <row r="1425" spans="1:1" x14ac:dyDescent="0.55000000000000004">
      <c r="A1425" s="131"/>
    </row>
    <row r="1426" spans="1:1" x14ac:dyDescent="0.55000000000000004">
      <c r="A1426" s="131"/>
    </row>
    <row r="1429" spans="1:1" x14ac:dyDescent="0.55000000000000004">
      <c r="A1429" s="131"/>
    </row>
    <row r="1430" spans="1:1" x14ac:dyDescent="0.55000000000000004">
      <c r="A1430" s="131"/>
    </row>
    <row r="1433" spans="1:1" x14ac:dyDescent="0.55000000000000004">
      <c r="A1433" s="131"/>
    </row>
    <row r="1434" spans="1:1" x14ac:dyDescent="0.55000000000000004">
      <c r="A1434" s="131"/>
    </row>
    <row r="1437" spans="1:1" x14ac:dyDescent="0.55000000000000004">
      <c r="A1437" s="131"/>
    </row>
    <row r="1438" spans="1:1" x14ac:dyDescent="0.55000000000000004">
      <c r="A1438" s="131"/>
    </row>
    <row r="1441" spans="1:1" x14ac:dyDescent="0.55000000000000004">
      <c r="A1441" s="131"/>
    </row>
    <row r="1442" spans="1:1" x14ac:dyDescent="0.55000000000000004">
      <c r="A1442" s="131"/>
    </row>
    <row r="1445" spans="1:1" x14ac:dyDescent="0.55000000000000004">
      <c r="A1445" s="131"/>
    </row>
    <row r="1446" spans="1:1" x14ac:dyDescent="0.55000000000000004">
      <c r="A1446" s="131"/>
    </row>
    <row r="1449" spans="1:1" x14ac:dyDescent="0.55000000000000004">
      <c r="A1449" s="131"/>
    </row>
    <row r="1450" spans="1:1" x14ac:dyDescent="0.55000000000000004">
      <c r="A1450" s="131"/>
    </row>
    <row r="1453" spans="1:1" x14ac:dyDescent="0.55000000000000004">
      <c r="A1453" s="131"/>
    </row>
    <row r="1454" spans="1:1" x14ac:dyDescent="0.55000000000000004">
      <c r="A1454" s="131"/>
    </row>
    <row r="1457" spans="1:1" x14ac:dyDescent="0.55000000000000004">
      <c r="A1457" s="131"/>
    </row>
    <row r="1458" spans="1:1" x14ac:dyDescent="0.55000000000000004">
      <c r="A1458" s="131"/>
    </row>
    <row r="1461" spans="1:1" x14ac:dyDescent="0.55000000000000004">
      <c r="A1461" s="131"/>
    </row>
    <row r="1462" spans="1:1" x14ac:dyDescent="0.55000000000000004">
      <c r="A1462" s="131"/>
    </row>
    <row r="1465" spans="1:1" x14ac:dyDescent="0.55000000000000004">
      <c r="A1465" s="131"/>
    </row>
    <row r="1466" spans="1:1" x14ac:dyDescent="0.55000000000000004">
      <c r="A1466" s="131"/>
    </row>
    <row r="1469" spans="1:1" x14ac:dyDescent="0.55000000000000004">
      <c r="A1469" s="131"/>
    </row>
    <row r="1470" spans="1:1" x14ac:dyDescent="0.55000000000000004">
      <c r="A1470" s="131"/>
    </row>
    <row r="1473" spans="1:1" x14ac:dyDescent="0.55000000000000004">
      <c r="A1473" s="131"/>
    </row>
    <row r="1474" spans="1:1" x14ac:dyDescent="0.55000000000000004">
      <c r="A1474" s="131"/>
    </row>
    <row r="1477" spans="1:1" x14ac:dyDescent="0.55000000000000004">
      <c r="A1477" s="131"/>
    </row>
    <row r="1478" spans="1:1" x14ac:dyDescent="0.55000000000000004">
      <c r="A1478" s="131"/>
    </row>
    <row r="1481" spans="1:1" x14ac:dyDescent="0.55000000000000004">
      <c r="A1481" s="131"/>
    </row>
    <row r="1482" spans="1:1" x14ac:dyDescent="0.55000000000000004">
      <c r="A1482" s="131"/>
    </row>
    <row r="1485" spans="1:1" x14ac:dyDescent="0.55000000000000004">
      <c r="A1485" s="131"/>
    </row>
    <row r="1486" spans="1:1" x14ac:dyDescent="0.55000000000000004">
      <c r="A1486" s="131"/>
    </row>
    <row r="1489" spans="1:1" x14ac:dyDescent="0.55000000000000004">
      <c r="A1489" s="131"/>
    </row>
    <row r="1490" spans="1:1" x14ac:dyDescent="0.55000000000000004">
      <c r="A1490" s="131"/>
    </row>
    <row r="1493" spans="1:1" x14ac:dyDescent="0.55000000000000004">
      <c r="A1493" s="131"/>
    </row>
    <row r="1494" spans="1:1" x14ac:dyDescent="0.55000000000000004">
      <c r="A1494" s="131"/>
    </row>
    <row r="1497" spans="1:1" x14ac:dyDescent="0.55000000000000004">
      <c r="A1497" s="131"/>
    </row>
    <row r="1498" spans="1:1" x14ac:dyDescent="0.55000000000000004">
      <c r="A1498" s="131"/>
    </row>
    <row r="1501" spans="1:1" x14ac:dyDescent="0.55000000000000004">
      <c r="A1501" s="131"/>
    </row>
    <row r="1502" spans="1:1" x14ac:dyDescent="0.55000000000000004">
      <c r="A1502" s="131"/>
    </row>
    <row r="1505" spans="1:1" x14ac:dyDescent="0.55000000000000004">
      <c r="A1505" s="131"/>
    </row>
    <row r="1506" spans="1:1" x14ac:dyDescent="0.55000000000000004">
      <c r="A1506" s="131"/>
    </row>
    <row r="1509" spans="1:1" x14ac:dyDescent="0.55000000000000004">
      <c r="A1509" s="131"/>
    </row>
    <row r="1510" spans="1:1" x14ac:dyDescent="0.55000000000000004">
      <c r="A1510" s="131"/>
    </row>
    <row r="1513" spans="1:1" x14ac:dyDescent="0.55000000000000004">
      <c r="A1513" s="131"/>
    </row>
    <row r="1514" spans="1:1" x14ac:dyDescent="0.55000000000000004">
      <c r="A1514" s="131"/>
    </row>
    <row r="1517" spans="1:1" x14ac:dyDescent="0.55000000000000004">
      <c r="A1517" s="131"/>
    </row>
    <row r="1518" spans="1:1" x14ac:dyDescent="0.55000000000000004">
      <c r="A1518" s="131"/>
    </row>
    <row r="1521" spans="1:1" x14ac:dyDescent="0.55000000000000004">
      <c r="A1521" s="131"/>
    </row>
    <row r="1522" spans="1:1" x14ac:dyDescent="0.55000000000000004">
      <c r="A1522" s="131"/>
    </row>
    <row r="1525" spans="1:1" x14ac:dyDescent="0.55000000000000004">
      <c r="A1525" s="131"/>
    </row>
    <row r="1526" spans="1:1" x14ac:dyDescent="0.55000000000000004">
      <c r="A1526" s="131"/>
    </row>
    <row r="1529" spans="1:1" x14ac:dyDescent="0.55000000000000004">
      <c r="A1529" s="131"/>
    </row>
    <row r="1530" spans="1:1" x14ac:dyDescent="0.55000000000000004">
      <c r="A1530" s="131"/>
    </row>
    <row r="1533" spans="1:1" x14ac:dyDescent="0.55000000000000004">
      <c r="A1533" s="131"/>
    </row>
    <row r="1534" spans="1:1" x14ac:dyDescent="0.55000000000000004">
      <c r="A1534" s="131"/>
    </row>
    <row r="1537" spans="1:1" x14ac:dyDescent="0.55000000000000004">
      <c r="A1537" s="131"/>
    </row>
    <row r="1538" spans="1:1" x14ac:dyDescent="0.55000000000000004">
      <c r="A1538" s="131"/>
    </row>
    <row r="1541" spans="1:1" x14ac:dyDescent="0.55000000000000004">
      <c r="A1541" s="131"/>
    </row>
    <row r="1542" spans="1:1" x14ac:dyDescent="0.55000000000000004">
      <c r="A1542" s="131"/>
    </row>
    <row r="1545" spans="1:1" x14ac:dyDescent="0.55000000000000004">
      <c r="A1545" s="131"/>
    </row>
    <row r="1546" spans="1:1" x14ac:dyDescent="0.55000000000000004">
      <c r="A1546" s="131"/>
    </row>
    <row r="1549" spans="1:1" x14ac:dyDescent="0.55000000000000004">
      <c r="A1549" s="131"/>
    </row>
    <row r="1550" spans="1:1" x14ac:dyDescent="0.55000000000000004">
      <c r="A1550" s="131"/>
    </row>
    <row r="1553" spans="1:1" x14ac:dyDescent="0.55000000000000004">
      <c r="A1553" s="131"/>
    </row>
    <row r="1554" spans="1:1" x14ac:dyDescent="0.55000000000000004">
      <c r="A1554" s="131"/>
    </row>
    <row r="1557" spans="1:1" x14ac:dyDescent="0.55000000000000004">
      <c r="A1557" s="131"/>
    </row>
    <row r="1558" spans="1:1" x14ac:dyDescent="0.55000000000000004">
      <c r="A1558" s="131"/>
    </row>
    <row r="1561" spans="1:1" x14ac:dyDescent="0.55000000000000004">
      <c r="A1561" s="131"/>
    </row>
    <row r="1562" spans="1:1" x14ac:dyDescent="0.55000000000000004">
      <c r="A1562" s="131"/>
    </row>
    <row r="1565" spans="1:1" x14ac:dyDescent="0.55000000000000004">
      <c r="A1565" s="131"/>
    </row>
    <row r="1566" spans="1:1" x14ac:dyDescent="0.55000000000000004">
      <c r="A1566" s="131"/>
    </row>
    <row r="1569" spans="1:1" x14ac:dyDescent="0.55000000000000004">
      <c r="A1569" s="131"/>
    </row>
    <row r="1570" spans="1:1" x14ac:dyDescent="0.55000000000000004">
      <c r="A1570" s="131"/>
    </row>
    <row r="1573" spans="1:1" x14ac:dyDescent="0.55000000000000004">
      <c r="A1573" s="131"/>
    </row>
    <row r="1574" spans="1:1" x14ac:dyDescent="0.55000000000000004">
      <c r="A1574" s="131"/>
    </row>
    <row r="1577" spans="1:1" x14ac:dyDescent="0.55000000000000004">
      <c r="A1577" s="131"/>
    </row>
    <row r="1578" spans="1:1" x14ac:dyDescent="0.55000000000000004">
      <c r="A1578" s="131"/>
    </row>
    <row r="1581" spans="1:1" x14ac:dyDescent="0.55000000000000004">
      <c r="A1581" s="131"/>
    </row>
    <row r="1582" spans="1:1" x14ac:dyDescent="0.55000000000000004">
      <c r="A1582" s="131"/>
    </row>
    <row r="1585" spans="1:1" x14ac:dyDescent="0.55000000000000004">
      <c r="A1585" s="131"/>
    </row>
    <row r="1586" spans="1:1" x14ac:dyDescent="0.55000000000000004">
      <c r="A1586" s="131"/>
    </row>
    <row r="1589" spans="1:1" x14ac:dyDescent="0.55000000000000004">
      <c r="A1589" s="131"/>
    </row>
    <row r="1590" spans="1:1" x14ac:dyDescent="0.55000000000000004">
      <c r="A1590" s="131"/>
    </row>
    <row r="1593" spans="1:1" x14ac:dyDescent="0.55000000000000004">
      <c r="A1593" s="131"/>
    </row>
    <row r="1594" spans="1:1" x14ac:dyDescent="0.55000000000000004">
      <c r="A1594" s="131"/>
    </row>
    <row r="1597" spans="1:1" x14ac:dyDescent="0.55000000000000004">
      <c r="A1597" s="131"/>
    </row>
    <row r="1598" spans="1:1" x14ac:dyDescent="0.55000000000000004">
      <c r="A1598" s="131"/>
    </row>
    <row r="1601" spans="1:1" x14ac:dyDescent="0.55000000000000004">
      <c r="A1601" s="131"/>
    </row>
    <row r="1602" spans="1:1" x14ac:dyDescent="0.55000000000000004">
      <c r="A1602" s="131"/>
    </row>
    <row r="1605" spans="1:1" x14ac:dyDescent="0.55000000000000004">
      <c r="A1605" s="131"/>
    </row>
    <row r="1606" spans="1:1" x14ac:dyDescent="0.55000000000000004">
      <c r="A1606" s="131"/>
    </row>
    <row r="1609" spans="1:1" x14ac:dyDescent="0.55000000000000004">
      <c r="A1609" s="131"/>
    </row>
    <row r="1610" spans="1:1" x14ac:dyDescent="0.55000000000000004">
      <c r="A1610" s="131"/>
    </row>
    <row r="1613" spans="1:1" x14ac:dyDescent="0.55000000000000004">
      <c r="A1613" s="131"/>
    </row>
    <row r="1614" spans="1:1" x14ac:dyDescent="0.55000000000000004">
      <c r="A1614" s="131"/>
    </row>
    <row r="1617" spans="1:1" x14ac:dyDescent="0.55000000000000004">
      <c r="A1617" s="131"/>
    </row>
    <row r="1618" spans="1:1" x14ac:dyDescent="0.55000000000000004">
      <c r="A1618" s="131"/>
    </row>
    <row r="1621" spans="1:1" x14ac:dyDescent="0.55000000000000004">
      <c r="A1621" s="131"/>
    </row>
    <row r="1622" spans="1:1" x14ac:dyDescent="0.55000000000000004">
      <c r="A1622" s="131"/>
    </row>
    <row r="1625" spans="1:1" x14ac:dyDescent="0.55000000000000004">
      <c r="A1625" s="131"/>
    </row>
    <row r="1626" spans="1:1" x14ac:dyDescent="0.55000000000000004">
      <c r="A1626" s="131"/>
    </row>
    <row r="1629" spans="1:1" x14ac:dyDescent="0.55000000000000004">
      <c r="A1629" s="131"/>
    </row>
    <row r="1630" spans="1:1" x14ac:dyDescent="0.55000000000000004">
      <c r="A1630" s="131"/>
    </row>
    <row r="1633" spans="1:1" x14ac:dyDescent="0.55000000000000004">
      <c r="A1633" s="131"/>
    </row>
    <row r="1634" spans="1:1" x14ac:dyDescent="0.55000000000000004">
      <c r="A1634" s="131"/>
    </row>
    <row r="1637" spans="1:1" x14ac:dyDescent="0.55000000000000004">
      <c r="A1637" s="131"/>
    </row>
    <row r="1638" spans="1:1" x14ac:dyDescent="0.55000000000000004">
      <c r="A1638" s="131"/>
    </row>
    <row r="1641" spans="1:1" x14ac:dyDescent="0.55000000000000004">
      <c r="A1641" s="131"/>
    </row>
    <row r="1642" spans="1:1" x14ac:dyDescent="0.55000000000000004">
      <c r="A1642" s="131"/>
    </row>
    <row r="1645" spans="1:1" x14ac:dyDescent="0.55000000000000004">
      <c r="A1645" s="131"/>
    </row>
    <row r="1646" spans="1:1" x14ac:dyDescent="0.55000000000000004">
      <c r="A1646" s="131"/>
    </row>
    <row r="1649" spans="1:1" x14ac:dyDescent="0.55000000000000004">
      <c r="A1649" s="131"/>
    </row>
    <row r="1650" spans="1:1" x14ac:dyDescent="0.55000000000000004">
      <c r="A1650" s="131"/>
    </row>
    <row r="1653" spans="1:1" x14ac:dyDescent="0.55000000000000004">
      <c r="A1653" s="131"/>
    </row>
    <row r="1654" spans="1:1" x14ac:dyDescent="0.55000000000000004">
      <c r="A1654" s="131"/>
    </row>
    <row r="1657" spans="1:1" x14ac:dyDescent="0.55000000000000004">
      <c r="A1657" s="131"/>
    </row>
    <row r="1658" spans="1:1" x14ac:dyDescent="0.55000000000000004">
      <c r="A1658" s="131"/>
    </row>
    <row r="1661" spans="1:1" x14ac:dyDescent="0.55000000000000004">
      <c r="A1661" s="131"/>
    </row>
    <row r="1662" spans="1:1" x14ac:dyDescent="0.55000000000000004">
      <c r="A1662" s="131"/>
    </row>
    <row r="1665" spans="1:1" x14ac:dyDescent="0.55000000000000004">
      <c r="A1665" s="131"/>
    </row>
    <row r="1666" spans="1:1" x14ac:dyDescent="0.55000000000000004">
      <c r="A1666" s="131"/>
    </row>
    <row r="1669" spans="1:1" x14ac:dyDescent="0.55000000000000004">
      <c r="A1669" s="131"/>
    </row>
    <row r="1670" spans="1:1" x14ac:dyDescent="0.55000000000000004">
      <c r="A1670" s="131"/>
    </row>
    <row r="1673" spans="1:1" x14ac:dyDescent="0.55000000000000004">
      <c r="A1673" s="131"/>
    </row>
    <row r="1674" spans="1:1" x14ac:dyDescent="0.55000000000000004">
      <c r="A1674" s="131"/>
    </row>
    <row r="1677" spans="1:1" x14ac:dyDescent="0.55000000000000004">
      <c r="A1677" s="131"/>
    </row>
    <row r="1678" spans="1:1" x14ac:dyDescent="0.55000000000000004">
      <c r="A1678" s="131"/>
    </row>
    <row r="1681" spans="1:1" x14ac:dyDescent="0.55000000000000004">
      <c r="A1681" s="131"/>
    </row>
    <row r="1682" spans="1:1" x14ac:dyDescent="0.55000000000000004">
      <c r="A1682" s="131"/>
    </row>
    <row r="1685" spans="1:1" x14ac:dyDescent="0.55000000000000004">
      <c r="A1685" s="131"/>
    </row>
    <row r="1686" spans="1:1" x14ac:dyDescent="0.55000000000000004">
      <c r="A1686" s="131"/>
    </row>
    <row r="1689" spans="1:1" x14ac:dyDescent="0.55000000000000004">
      <c r="A1689" s="131"/>
    </row>
    <row r="1690" spans="1:1" x14ac:dyDescent="0.55000000000000004">
      <c r="A1690" s="131"/>
    </row>
    <row r="1693" spans="1:1" x14ac:dyDescent="0.55000000000000004">
      <c r="A1693" s="131"/>
    </row>
    <row r="1694" spans="1:1" x14ac:dyDescent="0.55000000000000004">
      <c r="A1694" s="131"/>
    </row>
    <row r="1697" spans="1:1" x14ac:dyDescent="0.55000000000000004">
      <c r="A1697" s="131"/>
    </row>
    <row r="1698" spans="1:1" x14ac:dyDescent="0.55000000000000004">
      <c r="A1698" s="131"/>
    </row>
    <row r="1701" spans="1:1" x14ac:dyDescent="0.55000000000000004">
      <c r="A1701" s="131"/>
    </row>
    <row r="1702" spans="1:1" x14ac:dyDescent="0.55000000000000004">
      <c r="A1702" s="131"/>
    </row>
    <row r="1705" spans="1:1" x14ac:dyDescent="0.55000000000000004">
      <c r="A1705" s="131"/>
    </row>
    <row r="1706" spans="1:1" x14ac:dyDescent="0.55000000000000004">
      <c r="A1706" s="131"/>
    </row>
    <row r="1709" spans="1:1" x14ac:dyDescent="0.55000000000000004">
      <c r="A1709" s="131"/>
    </row>
    <row r="1710" spans="1:1" x14ac:dyDescent="0.55000000000000004">
      <c r="A1710" s="131"/>
    </row>
    <row r="1713" spans="1:1" x14ac:dyDescent="0.55000000000000004">
      <c r="A1713" s="131"/>
    </row>
    <row r="1714" spans="1:1" x14ac:dyDescent="0.55000000000000004">
      <c r="A1714" s="131"/>
    </row>
    <row r="1717" spans="1:1" x14ac:dyDescent="0.55000000000000004">
      <c r="A1717" s="131"/>
    </row>
    <row r="1718" spans="1:1" x14ac:dyDescent="0.55000000000000004">
      <c r="A1718" s="131"/>
    </row>
    <row r="1721" spans="1:1" x14ac:dyDescent="0.55000000000000004">
      <c r="A1721" s="131"/>
    </row>
    <row r="1722" spans="1:1" x14ac:dyDescent="0.55000000000000004">
      <c r="A1722" s="131"/>
    </row>
    <row r="1725" spans="1:1" x14ac:dyDescent="0.55000000000000004">
      <c r="A1725" s="131"/>
    </row>
    <row r="1726" spans="1:1" x14ac:dyDescent="0.55000000000000004">
      <c r="A1726" s="131"/>
    </row>
    <row r="1729" spans="1:1" x14ac:dyDescent="0.55000000000000004">
      <c r="A1729" s="131"/>
    </row>
    <row r="1730" spans="1:1" x14ac:dyDescent="0.55000000000000004">
      <c r="A1730" s="131"/>
    </row>
    <row r="1733" spans="1:1" x14ac:dyDescent="0.55000000000000004">
      <c r="A1733" s="131"/>
    </row>
    <row r="1734" spans="1:1" x14ac:dyDescent="0.55000000000000004">
      <c r="A1734" s="131"/>
    </row>
    <row r="1737" spans="1:1" x14ac:dyDescent="0.55000000000000004">
      <c r="A1737" s="131"/>
    </row>
    <row r="1738" spans="1:1" x14ac:dyDescent="0.55000000000000004">
      <c r="A1738" s="131"/>
    </row>
    <row r="1741" spans="1:1" x14ac:dyDescent="0.55000000000000004">
      <c r="A1741" s="131"/>
    </row>
    <row r="1742" spans="1:1" x14ac:dyDescent="0.55000000000000004">
      <c r="A1742" s="131"/>
    </row>
    <row r="1745" spans="1:1" x14ac:dyDescent="0.55000000000000004">
      <c r="A1745" s="131"/>
    </row>
    <row r="1746" spans="1:1" x14ac:dyDescent="0.55000000000000004">
      <c r="A1746" s="131"/>
    </row>
    <row r="1749" spans="1:1" x14ac:dyDescent="0.55000000000000004">
      <c r="A1749" s="131"/>
    </row>
    <row r="1750" spans="1:1" x14ac:dyDescent="0.55000000000000004">
      <c r="A1750" s="131"/>
    </row>
    <row r="1753" spans="1:1" x14ac:dyDescent="0.55000000000000004">
      <c r="A1753" s="131"/>
    </row>
    <row r="1754" spans="1:1" x14ac:dyDescent="0.55000000000000004">
      <c r="A1754" s="131"/>
    </row>
    <row r="1757" spans="1:1" x14ac:dyDescent="0.55000000000000004">
      <c r="A1757" s="131"/>
    </row>
    <row r="1758" spans="1:1" x14ac:dyDescent="0.55000000000000004">
      <c r="A1758" s="131"/>
    </row>
    <row r="1761" spans="1:1" x14ac:dyDescent="0.55000000000000004">
      <c r="A1761" s="131"/>
    </row>
    <row r="1762" spans="1:1" x14ac:dyDescent="0.55000000000000004">
      <c r="A1762" s="131"/>
    </row>
    <row r="1765" spans="1:1" x14ac:dyDescent="0.55000000000000004">
      <c r="A1765" s="131"/>
    </row>
    <row r="1766" spans="1:1" x14ac:dyDescent="0.55000000000000004">
      <c r="A1766" s="131"/>
    </row>
    <row r="1769" spans="1:1" x14ac:dyDescent="0.55000000000000004">
      <c r="A1769" s="131"/>
    </row>
    <row r="1770" spans="1:1" x14ac:dyDescent="0.55000000000000004">
      <c r="A1770" s="131"/>
    </row>
    <row r="1773" spans="1:1" x14ac:dyDescent="0.55000000000000004">
      <c r="A1773" s="131"/>
    </row>
    <row r="1774" spans="1:1" x14ac:dyDescent="0.55000000000000004">
      <c r="A1774" s="131"/>
    </row>
    <row r="1777" spans="1:1" x14ac:dyDescent="0.55000000000000004">
      <c r="A1777" s="131"/>
    </row>
    <row r="1778" spans="1:1" x14ac:dyDescent="0.55000000000000004">
      <c r="A1778" s="131"/>
    </row>
    <row r="1781" spans="1:1" x14ac:dyDescent="0.55000000000000004">
      <c r="A1781" s="131"/>
    </row>
    <row r="1782" spans="1:1" x14ac:dyDescent="0.55000000000000004">
      <c r="A1782" s="131"/>
    </row>
    <row r="1785" spans="1:1" x14ac:dyDescent="0.55000000000000004">
      <c r="A1785" s="131"/>
    </row>
    <row r="1786" spans="1:1" x14ac:dyDescent="0.55000000000000004">
      <c r="A1786" s="131"/>
    </row>
    <row r="1789" spans="1:1" x14ac:dyDescent="0.55000000000000004">
      <c r="A1789" s="131"/>
    </row>
    <row r="1790" spans="1:1" x14ac:dyDescent="0.55000000000000004">
      <c r="A1790" s="131"/>
    </row>
    <row r="1793" spans="1:1" x14ac:dyDescent="0.55000000000000004">
      <c r="A1793" s="131"/>
    </row>
    <row r="1794" spans="1:1" x14ac:dyDescent="0.55000000000000004">
      <c r="A1794" s="131"/>
    </row>
    <row r="1797" spans="1:1" x14ac:dyDescent="0.55000000000000004">
      <c r="A1797" s="131"/>
    </row>
    <row r="1798" spans="1:1" x14ac:dyDescent="0.55000000000000004">
      <c r="A1798" s="131"/>
    </row>
    <row r="1801" spans="1:1" x14ac:dyDescent="0.55000000000000004">
      <c r="A1801" s="131"/>
    </row>
    <row r="1802" spans="1:1" x14ac:dyDescent="0.55000000000000004">
      <c r="A1802" s="131"/>
    </row>
    <row r="1805" spans="1:1" x14ac:dyDescent="0.55000000000000004">
      <c r="A1805" s="131"/>
    </row>
    <row r="1806" spans="1:1" x14ac:dyDescent="0.55000000000000004">
      <c r="A1806" s="131"/>
    </row>
    <row r="1809" spans="1:1" x14ac:dyDescent="0.55000000000000004">
      <c r="A1809" s="131"/>
    </row>
    <row r="1810" spans="1:1" x14ac:dyDescent="0.55000000000000004">
      <c r="A1810" s="131"/>
    </row>
    <row r="1813" spans="1:1" x14ac:dyDescent="0.55000000000000004">
      <c r="A1813" s="131"/>
    </row>
    <row r="1814" spans="1:1" x14ac:dyDescent="0.55000000000000004">
      <c r="A1814" s="131"/>
    </row>
    <row r="1817" spans="1:1" x14ac:dyDescent="0.55000000000000004">
      <c r="A1817" s="131"/>
    </row>
    <row r="1818" spans="1:1" x14ac:dyDescent="0.55000000000000004">
      <c r="A1818" s="131"/>
    </row>
    <row r="1821" spans="1:1" x14ac:dyDescent="0.55000000000000004">
      <c r="A1821" s="131"/>
    </row>
    <row r="1822" spans="1:1" x14ac:dyDescent="0.55000000000000004">
      <c r="A1822" s="131"/>
    </row>
    <row r="1825" spans="1:1" x14ac:dyDescent="0.55000000000000004">
      <c r="A1825" s="131"/>
    </row>
    <row r="1826" spans="1:1" x14ac:dyDescent="0.55000000000000004">
      <c r="A1826" s="131"/>
    </row>
    <row r="1829" spans="1:1" x14ac:dyDescent="0.55000000000000004">
      <c r="A1829" s="131"/>
    </row>
    <row r="1830" spans="1:1" x14ac:dyDescent="0.55000000000000004">
      <c r="A1830" s="131"/>
    </row>
    <row r="1833" spans="1:1" x14ac:dyDescent="0.55000000000000004">
      <c r="A1833" s="131"/>
    </row>
    <row r="1834" spans="1:1" x14ac:dyDescent="0.55000000000000004">
      <c r="A1834" s="131"/>
    </row>
    <row r="1837" spans="1:1" x14ac:dyDescent="0.55000000000000004">
      <c r="A1837" s="131"/>
    </row>
    <row r="1838" spans="1:1" x14ac:dyDescent="0.55000000000000004">
      <c r="A1838" s="131"/>
    </row>
    <row r="1841" spans="1:1" x14ac:dyDescent="0.55000000000000004">
      <c r="A1841" s="131"/>
    </row>
    <row r="1842" spans="1:1" x14ac:dyDescent="0.55000000000000004">
      <c r="A1842" s="131"/>
    </row>
    <row r="1845" spans="1:1" x14ac:dyDescent="0.55000000000000004">
      <c r="A1845" s="131"/>
    </row>
    <row r="1846" spans="1:1" x14ac:dyDescent="0.55000000000000004">
      <c r="A1846" s="131"/>
    </row>
    <row r="1849" spans="1:1" x14ac:dyDescent="0.55000000000000004">
      <c r="A1849" s="131"/>
    </row>
    <row r="1850" spans="1:1" x14ac:dyDescent="0.55000000000000004">
      <c r="A1850" s="131"/>
    </row>
    <row r="1853" spans="1:1" x14ac:dyDescent="0.55000000000000004">
      <c r="A1853" s="131"/>
    </row>
    <row r="1854" spans="1:1" x14ac:dyDescent="0.55000000000000004">
      <c r="A1854" s="131"/>
    </row>
    <row r="1857" spans="1:1" x14ac:dyDescent="0.55000000000000004">
      <c r="A1857" s="131"/>
    </row>
    <row r="1858" spans="1:1" x14ac:dyDescent="0.55000000000000004">
      <c r="A1858" s="131"/>
    </row>
    <row r="1861" spans="1:1" x14ac:dyDescent="0.55000000000000004">
      <c r="A1861" s="131"/>
    </row>
    <row r="1862" spans="1:1" x14ac:dyDescent="0.55000000000000004">
      <c r="A1862" s="131"/>
    </row>
    <row r="1865" spans="1:1" x14ac:dyDescent="0.55000000000000004">
      <c r="A1865" s="131"/>
    </row>
    <row r="1866" spans="1:1" x14ac:dyDescent="0.55000000000000004">
      <c r="A1866" s="131"/>
    </row>
    <row r="1869" spans="1:1" x14ac:dyDescent="0.55000000000000004">
      <c r="A1869" s="131"/>
    </row>
    <row r="1870" spans="1:1" x14ac:dyDescent="0.55000000000000004">
      <c r="A1870" s="131"/>
    </row>
    <row r="1873" spans="1:1" x14ac:dyDescent="0.55000000000000004">
      <c r="A1873" s="131"/>
    </row>
    <row r="1874" spans="1:1" x14ac:dyDescent="0.55000000000000004">
      <c r="A1874" s="131"/>
    </row>
    <row r="1877" spans="1:1" x14ac:dyDescent="0.55000000000000004">
      <c r="A1877" s="131"/>
    </row>
    <row r="1878" spans="1:1" x14ac:dyDescent="0.55000000000000004">
      <c r="A1878" s="131"/>
    </row>
    <row r="1881" spans="1:1" x14ac:dyDescent="0.55000000000000004">
      <c r="A1881" s="131"/>
    </row>
    <row r="1882" spans="1:1" x14ac:dyDescent="0.55000000000000004">
      <c r="A1882" s="131"/>
    </row>
    <row r="1885" spans="1:1" x14ac:dyDescent="0.55000000000000004">
      <c r="A1885" s="131"/>
    </row>
    <row r="1886" spans="1:1" x14ac:dyDescent="0.55000000000000004">
      <c r="A1886" s="131"/>
    </row>
    <row r="1889" spans="1:1" x14ac:dyDescent="0.55000000000000004">
      <c r="A1889" s="131"/>
    </row>
    <row r="1890" spans="1:1" x14ac:dyDescent="0.55000000000000004">
      <c r="A1890" s="131"/>
    </row>
    <row r="1893" spans="1:1" x14ac:dyDescent="0.55000000000000004">
      <c r="A1893" s="131"/>
    </row>
    <row r="1894" spans="1:1" x14ac:dyDescent="0.55000000000000004">
      <c r="A1894" s="131"/>
    </row>
    <row r="1897" spans="1:1" x14ac:dyDescent="0.55000000000000004">
      <c r="A1897" s="131"/>
    </row>
    <row r="1898" spans="1:1" x14ac:dyDescent="0.55000000000000004">
      <c r="A1898" s="131"/>
    </row>
    <row r="1901" spans="1:1" x14ac:dyDescent="0.55000000000000004">
      <c r="A1901" s="131"/>
    </row>
    <row r="1902" spans="1:1" x14ac:dyDescent="0.55000000000000004">
      <c r="A1902" s="131"/>
    </row>
    <row r="1905" spans="1:1" x14ac:dyDescent="0.55000000000000004">
      <c r="A1905" s="131"/>
    </row>
    <row r="1906" spans="1:1" x14ac:dyDescent="0.55000000000000004">
      <c r="A1906" s="131"/>
    </row>
    <row r="1909" spans="1:1" x14ac:dyDescent="0.55000000000000004">
      <c r="A1909" s="131"/>
    </row>
    <row r="1910" spans="1:1" x14ac:dyDescent="0.55000000000000004">
      <c r="A1910" s="131"/>
    </row>
    <row r="1913" spans="1:1" x14ac:dyDescent="0.55000000000000004">
      <c r="A1913" s="131"/>
    </row>
    <row r="1914" spans="1:1" x14ac:dyDescent="0.55000000000000004">
      <c r="A1914" s="131"/>
    </row>
    <row r="1917" spans="1:1" x14ac:dyDescent="0.55000000000000004">
      <c r="A1917" s="131"/>
    </row>
    <row r="1918" spans="1:1" x14ac:dyDescent="0.55000000000000004">
      <c r="A1918" s="131"/>
    </row>
    <row r="1921" spans="1:1" x14ac:dyDescent="0.55000000000000004">
      <c r="A1921" s="131"/>
    </row>
    <row r="1922" spans="1:1" x14ac:dyDescent="0.55000000000000004">
      <c r="A1922" s="131"/>
    </row>
    <row r="1925" spans="1:1" x14ac:dyDescent="0.55000000000000004">
      <c r="A1925" s="131"/>
    </row>
    <row r="1926" spans="1:1" x14ac:dyDescent="0.55000000000000004">
      <c r="A1926" s="131"/>
    </row>
    <row r="1929" spans="1:1" x14ac:dyDescent="0.55000000000000004">
      <c r="A1929" s="131"/>
    </row>
    <row r="1930" spans="1:1" x14ac:dyDescent="0.55000000000000004">
      <c r="A1930" s="131"/>
    </row>
    <row r="1933" spans="1:1" x14ac:dyDescent="0.55000000000000004">
      <c r="A1933" s="131"/>
    </row>
    <row r="1934" spans="1:1" x14ac:dyDescent="0.55000000000000004">
      <c r="A1934" s="131"/>
    </row>
    <row r="1937" spans="1:1" x14ac:dyDescent="0.55000000000000004">
      <c r="A1937" s="131"/>
    </row>
    <row r="1938" spans="1:1" x14ac:dyDescent="0.55000000000000004">
      <c r="A1938" s="131"/>
    </row>
    <row r="1941" spans="1:1" x14ac:dyDescent="0.55000000000000004">
      <c r="A1941" s="131"/>
    </row>
    <row r="1942" spans="1:1" x14ac:dyDescent="0.55000000000000004">
      <c r="A1942" s="131"/>
    </row>
    <row r="1945" spans="1:1" x14ac:dyDescent="0.55000000000000004">
      <c r="A1945" s="131"/>
    </row>
    <row r="1946" spans="1:1" x14ac:dyDescent="0.55000000000000004">
      <c r="A1946" s="131"/>
    </row>
    <row r="1949" spans="1:1" x14ac:dyDescent="0.55000000000000004">
      <c r="A1949" s="131"/>
    </row>
    <row r="1950" spans="1:1" x14ac:dyDescent="0.55000000000000004">
      <c r="A1950" s="131"/>
    </row>
    <row r="1953" spans="1:1" x14ac:dyDescent="0.55000000000000004">
      <c r="A1953" s="131"/>
    </row>
    <row r="1954" spans="1:1" x14ac:dyDescent="0.55000000000000004">
      <c r="A1954" s="131"/>
    </row>
    <row r="1957" spans="1:1" x14ac:dyDescent="0.55000000000000004">
      <c r="A1957" s="131"/>
    </row>
    <row r="1958" spans="1:1" x14ac:dyDescent="0.55000000000000004">
      <c r="A1958" s="131"/>
    </row>
    <row r="1961" spans="1:1" x14ac:dyDescent="0.55000000000000004">
      <c r="A1961" s="131"/>
    </row>
    <row r="1962" spans="1:1" x14ac:dyDescent="0.55000000000000004">
      <c r="A1962" s="131"/>
    </row>
    <row r="1965" spans="1:1" x14ac:dyDescent="0.55000000000000004">
      <c r="A1965" s="131"/>
    </row>
    <row r="1966" spans="1:1" x14ac:dyDescent="0.55000000000000004">
      <c r="A1966" s="131"/>
    </row>
    <row r="1969" spans="1:1" x14ac:dyDescent="0.55000000000000004">
      <c r="A1969" s="131"/>
    </row>
    <row r="1970" spans="1:1" x14ac:dyDescent="0.55000000000000004">
      <c r="A1970" s="131"/>
    </row>
    <row r="1973" spans="1:1" x14ac:dyDescent="0.55000000000000004">
      <c r="A1973" s="131"/>
    </row>
    <row r="1974" spans="1:1" x14ac:dyDescent="0.55000000000000004">
      <c r="A1974" s="131"/>
    </row>
    <row r="1977" spans="1:1" x14ac:dyDescent="0.55000000000000004">
      <c r="A1977" s="131"/>
    </row>
    <row r="1978" spans="1:1" x14ac:dyDescent="0.55000000000000004">
      <c r="A1978" s="131"/>
    </row>
    <row r="1981" spans="1:1" x14ac:dyDescent="0.55000000000000004">
      <c r="A1981" s="131"/>
    </row>
    <row r="1982" spans="1:1" x14ac:dyDescent="0.55000000000000004">
      <c r="A1982" s="131"/>
    </row>
    <row r="1985" spans="1:1" x14ac:dyDescent="0.55000000000000004">
      <c r="A1985" s="131"/>
    </row>
    <row r="1986" spans="1:1" x14ac:dyDescent="0.55000000000000004">
      <c r="A1986" s="131"/>
    </row>
    <row r="1989" spans="1:1" x14ac:dyDescent="0.55000000000000004">
      <c r="A1989" s="131"/>
    </row>
    <row r="1990" spans="1:1" x14ac:dyDescent="0.55000000000000004">
      <c r="A1990" s="131"/>
    </row>
    <row r="1993" spans="1:1" x14ac:dyDescent="0.55000000000000004">
      <c r="A1993" s="131"/>
    </row>
    <row r="1994" spans="1:1" x14ac:dyDescent="0.55000000000000004">
      <c r="A1994" s="131"/>
    </row>
    <row r="1997" spans="1:1" x14ac:dyDescent="0.55000000000000004">
      <c r="A1997" s="131"/>
    </row>
    <row r="1998" spans="1:1" x14ac:dyDescent="0.55000000000000004">
      <c r="A1998" s="131"/>
    </row>
    <row r="2001" spans="1:1" x14ac:dyDescent="0.55000000000000004">
      <c r="A2001" s="131"/>
    </row>
    <row r="2002" spans="1:1" x14ac:dyDescent="0.55000000000000004">
      <c r="A2002" s="131"/>
    </row>
    <row r="2005" spans="1:1" x14ac:dyDescent="0.55000000000000004">
      <c r="A2005" s="131"/>
    </row>
    <row r="2006" spans="1:1" x14ac:dyDescent="0.55000000000000004">
      <c r="A2006" s="131"/>
    </row>
    <row r="2009" spans="1:1" x14ac:dyDescent="0.55000000000000004">
      <c r="A2009" s="131"/>
    </row>
    <row r="2010" spans="1:1" x14ac:dyDescent="0.55000000000000004">
      <c r="A2010" s="131"/>
    </row>
    <row r="2013" spans="1:1" x14ac:dyDescent="0.55000000000000004">
      <c r="A2013" s="131"/>
    </row>
    <row r="2014" spans="1:1" x14ac:dyDescent="0.55000000000000004">
      <c r="A2014" s="131"/>
    </row>
    <row r="2017" spans="1:1" x14ac:dyDescent="0.55000000000000004">
      <c r="A2017" s="131"/>
    </row>
    <row r="2018" spans="1:1" x14ac:dyDescent="0.55000000000000004">
      <c r="A2018" s="131"/>
    </row>
    <row r="2021" spans="1:1" x14ac:dyDescent="0.55000000000000004">
      <c r="A2021" s="131"/>
    </row>
    <row r="2022" spans="1:1" x14ac:dyDescent="0.55000000000000004">
      <c r="A2022" s="131"/>
    </row>
    <row r="2025" spans="1:1" x14ac:dyDescent="0.55000000000000004">
      <c r="A2025" s="131"/>
    </row>
    <row r="2026" spans="1:1" x14ac:dyDescent="0.55000000000000004">
      <c r="A2026" s="131"/>
    </row>
    <row r="2029" spans="1:1" x14ac:dyDescent="0.55000000000000004">
      <c r="A2029" s="131"/>
    </row>
    <row r="2030" spans="1:1" x14ac:dyDescent="0.55000000000000004">
      <c r="A2030" s="131"/>
    </row>
    <row r="2033" spans="1:1" x14ac:dyDescent="0.55000000000000004">
      <c r="A2033" s="131"/>
    </row>
    <row r="2034" spans="1:1" x14ac:dyDescent="0.55000000000000004">
      <c r="A2034" s="131"/>
    </row>
    <row r="2037" spans="1:1" x14ac:dyDescent="0.55000000000000004">
      <c r="A2037" s="131"/>
    </row>
    <row r="2038" spans="1:1" x14ac:dyDescent="0.55000000000000004">
      <c r="A2038" s="131"/>
    </row>
    <row r="2041" spans="1:1" x14ac:dyDescent="0.55000000000000004">
      <c r="A2041" s="131"/>
    </row>
    <row r="2042" spans="1:1" x14ac:dyDescent="0.55000000000000004">
      <c r="A2042" s="131"/>
    </row>
    <row r="2045" spans="1:1" x14ac:dyDescent="0.55000000000000004">
      <c r="A2045" s="131"/>
    </row>
    <row r="2046" spans="1:1" x14ac:dyDescent="0.55000000000000004">
      <c r="A2046" s="131"/>
    </row>
    <row r="2049" spans="1:1" x14ac:dyDescent="0.55000000000000004">
      <c r="A2049" s="131"/>
    </row>
    <row r="2050" spans="1:1" x14ac:dyDescent="0.55000000000000004">
      <c r="A2050" s="131"/>
    </row>
    <row r="2053" spans="1:1" x14ac:dyDescent="0.55000000000000004">
      <c r="A2053" s="131"/>
    </row>
    <row r="2054" spans="1:1" x14ac:dyDescent="0.55000000000000004">
      <c r="A2054" s="131"/>
    </row>
    <row r="2057" spans="1:1" x14ac:dyDescent="0.55000000000000004">
      <c r="A2057" s="131"/>
    </row>
    <row r="2058" spans="1:1" x14ac:dyDescent="0.55000000000000004">
      <c r="A2058" s="131"/>
    </row>
    <row r="2061" spans="1:1" x14ac:dyDescent="0.55000000000000004">
      <c r="A2061" s="131"/>
    </row>
    <row r="2062" spans="1:1" x14ac:dyDescent="0.55000000000000004">
      <c r="A2062" s="131"/>
    </row>
    <row r="2065" spans="1:1" x14ac:dyDescent="0.55000000000000004">
      <c r="A2065" s="131"/>
    </row>
    <row r="2066" spans="1:1" x14ac:dyDescent="0.55000000000000004">
      <c r="A2066" s="131"/>
    </row>
    <row r="2069" spans="1:1" x14ac:dyDescent="0.55000000000000004">
      <c r="A2069" s="131"/>
    </row>
    <row r="2070" spans="1:1" x14ac:dyDescent="0.55000000000000004">
      <c r="A2070" s="131"/>
    </row>
    <row r="2073" spans="1:1" x14ac:dyDescent="0.55000000000000004">
      <c r="A2073" s="131"/>
    </row>
    <row r="2074" spans="1:1" x14ac:dyDescent="0.55000000000000004">
      <c r="A2074" s="131"/>
    </row>
    <row r="2077" spans="1:1" x14ac:dyDescent="0.55000000000000004">
      <c r="A2077" s="131"/>
    </row>
    <row r="2078" spans="1:1" x14ac:dyDescent="0.55000000000000004">
      <c r="A2078" s="131"/>
    </row>
    <row r="2081" spans="1:1" x14ac:dyDescent="0.55000000000000004">
      <c r="A2081" s="131"/>
    </row>
    <row r="2082" spans="1:1" x14ac:dyDescent="0.55000000000000004">
      <c r="A2082" s="131"/>
    </row>
    <row r="2085" spans="1:1" x14ac:dyDescent="0.55000000000000004">
      <c r="A2085" s="131"/>
    </row>
    <row r="2086" spans="1:1" x14ac:dyDescent="0.55000000000000004">
      <c r="A2086" s="131"/>
    </row>
    <row r="2089" spans="1:1" x14ac:dyDescent="0.55000000000000004">
      <c r="A2089" s="131"/>
    </row>
    <row r="2090" spans="1:1" x14ac:dyDescent="0.55000000000000004">
      <c r="A2090" s="131"/>
    </row>
    <row r="2093" spans="1:1" x14ac:dyDescent="0.55000000000000004">
      <c r="A2093" s="131"/>
    </row>
    <row r="2094" spans="1:1" x14ac:dyDescent="0.55000000000000004">
      <c r="A2094" s="131"/>
    </row>
    <row r="2097" spans="1:1" x14ac:dyDescent="0.55000000000000004">
      <c r="A2097" s="131"/>
    </row>
    <row r="2098" spans="1:1" x14ac:dyDescent="0.55000000000000004">
      <c r="A2098" s="131"/>
    </row>
    <row r="2101" spans="1:1" x14ac:dyDescent="0.55000000000000004">
      <c r="A2101" s="131"/>
    </row>
    <row r="2102" spans="1:1" x14ac:dyDescent="0.55000000000000004">
      <c r="A2102" s="131"/>
    </row>
    <row r="2105" spans="1:1" x14ac:dyDescent="0.55000000000000004">
      <c r="A2105" s="131"/>
    </row>
    <row r="2106" spans="1:1" x14ac:dyDescent="0.55000000000000004">
      <c r="A2106" s="131"/>
    </row>
    <row r="2109" spans="1:1" x14ac:dyDescent="0.55000000000000004">
      <c r="A2109" s="131"/>
    </row>
    <row r="2110" spans="1:1" x14ac:dyDescent="0.55000000000000004">
      <c r="A2110" s="131"/>
    </row>
    <row r="2113" spans="1:1" x14ac:dyDescent="0.55000000000000004">
      <c r="A2113" s="131"/>
    </row>
    <row r="2114" spans="1:1" x14ac:dyDescent="0.55000000000000004">
      <c r="A2114" s="131"/>
    </row>
    <row r="2117" spans="1:1" x14ac:dyDescent="0.55000000000000004">
      <c r="A2117" s="131"/>
    </row>
    <row r="2118" spans="1:1" x14ac:dyDescent="0.55000000000000004">
      <c r="A2118" s="131"/>
    </row>
    <row r="2121" spans="1:1" x14ac:dyDescent="0.55000000000000004">
      <c r="A2121" s="131"/>
    </row>
    <row r="2122" spans="1:1" x14ac:dyDescent="0.55000000000000004">
      <c r="A2122" s="131"/>
    </row>
    <row r="2125" spans="1:1" x14ac:dyDescent="0.55000000000000004">
      <c r="A2125" s="131"/>
    </row>
    <row r="2126" spans="1:1" x14ac:dyDescent="0.55000000000000004">
      <c r="A2126" s="131"/>
    </row>
    <row r="2129" spans="1:1" x14ac:dyDescent="0.55000000000000004">
      <c r="A2129" s="131"/>
    </row>
    <row r="2130" spans="1:1" x14ac:dyDescent="0.55000000000000004">
      <c r="A2130" s="131"/>
    </row>
    <row r="2133" spans="1:1" x14ac:dyDescent="0.55000000000000004">
      <c r="A2133" s="131"/>
    </row>
    <row r="2134" spans="1:1" x14ac:dyDescent="0.55000000000000004">
      <c r="A2134" s="131"/>
    </row>
    <row r="2137" spans="1:1" x14ac:dyDescent="0.55000000000000004">
      <c r="A2137" s="131"/>
    </row>
    <row r="2138" spans="1:1" x14ac:dyDescent="0.55000000000000004">
      <c r="A2138" s="131"/>
    </row>
    <row r="2141" spans="1:1" x14ac:dyDescent="0.55000000000000004">
      <c r="A2141" s="131"/>
    </row>
    <row r="2142" spans="1:1" x14ac:dyDescent="0.55000000000000004">
      <c r="A2142" s="131"/>
    </row>
    <row r="2145" spans="1:1" x14ac:dyDescent="0.55000000000000004">
      <c r="A2145" s="131"/>
    </row>
    <row r="2146" spans="1:1" x14ac:dyDescent="0.55000000000000004">
      <c r="A2146" s="131"/>
    </row>
    <row r="2149" spans="1:1" x14ac:dyDescent="0.55000000000000004">
      <c r="A2149" s="131"/>
    </row>
    <row r="2150" spans="1:1" x14ac:dyDescent="0.55000000000000004">
      <c r="A2150" s="131"/>
    </row>
    <row r="2153" spans="1:1" x14ac:dyDescent="0.55000000000000004">
      <c r="A2153" s="131"/>
    </row>
    <row r="2154" spans="1:1" x14ac:dyDescent="0.55000000000000004">
      <c r="A2154" s="131"/>
    </row>
    <row r="2157" spans="1:1" x14ac:dyDescent="0.55000000000000004">
      <c r="A2157" s="131"/>
    </row>
    <row r="2158" spans="1:1" x14ac:dyDescent="0.55000000000000004">
      <c r="A2158" s="131"/>
    </row>
    <row r="2161" spans="1:1" x14ac:dyDescent="0.55000000000000004">
      <c r="A2161" s="131"/>
    </row>
    <row r="2162" spans="1:1" x14ac:dyDescent="0.55000000000000004">
      <c r="A2162" s="131"/>
    </row>
    <row r="2165" spans="1:1" x14ac:dyDescent="0.55000000000000004">
      <c r="A2165" s="131"/>
    </row>
    <row r="2166" spans="1:1" x14ac:dyDescent="0.55000000000000004">
      <c r="A2166" s="131"/>
    </row>
    <row r="2169" spans="1:1" x14ac:dyDescent="0.55000000000000004">
      <c r="A2169" s="131"/>
    </row>
    <row r="2170" spans="1:1" x14ac:dyDescent="0.55000000000000004">
      <c r="A2170" s="131"/>
    </row>
    <row r="2173" spans="1:1" x14ac:dyDescent="0.55000000000000004">
      <c r="A2173" s="131"/>
    </row>
    <row r="2174" spans="1:1" x14ac:dyDescent="0.55000000000000004">
      <c r="A2174" s="131"/>
    </row>
    <row r="2177" spans="1:1" x14ac:dyDescent="0.55000000000000004">
      <c r="A2177" s="131"/>
    </row>
    <row r="2178" spans="1:1" x14ac:dyDescent="0.55000000000000004">
      <c r="A2178" s="131"/>
    </row>
    <row r="2181" spans="1:1" x14ac:dyDescent="0.55000000000000004">
      <c r="A2181" s="131"/>
    </row>
    <row r="2182" spans="1:1" x14ac:dyDescent="0.55000000000000004">
      <c r="A2182" s="131"/>
    </row>
    <row r="2185" spans="1:1" x14ac:dyDescent="0.55000000000000004">
      <c r="A2185" s="131"/>
    </row>
    <row r="2186" spans="1:1" x14ac:dyDescent="0.55000000000000004">
      <c r="A2186" s="131"/>
    </row>
    <row r="2189" spans="1:1" x14ac:dyDescent="0.55000000000000004">
      <c r="A2189" s="131"/>
    </row>
    <row r="2190" spans="1:1" x14ac:dyDescent="0.55000000000000004">
      <c r="A2190" s="131"/>
    </row>
    <row r="2193" spans="1:1" x14ac:dyDescent="0.55000000000000004">
      <c r="A2193" s="131"/>
    </row>
    <row r="2194" spans="1:1" x14ac:dyDescent="0.55000000000000004">
      <c r="A2194" s="131"/>
    </row>
    <row r="2197" spans="1:1" x14ac:dyDescent="0.55000000000000004">
      <c r="A2197" s="131"/>
    </row>
    <row r="2198" spans="1:1" x14ac:dyDescent="0.55000000000000004">
      <c r="A2198" s="131"/>
    </row>
    <row r="2201" spans="1:1" x14ac:dyDescent="0.55000000000000004">
      <c r="A2201" s="131"/>
    </row>
    <row r="2202" spans="1:1" x14ac:dyDescent="0.55000000000000004">
      <c r="A2202" s="131"/>
    </row>
    <row r="2205" spans="1:1" x14ac:dyDescent="0.55000000000000004">
      <c r="A2205" s="131"/>
    </row>
    <row r="2206" spans="1:1" x14ac:dyDescent="0.55000000000000004">
      <c r="A2206" s="131"/>
    </row>
    <row r="2209" spans="1:1" x14ac:dyDescent="0.55000000000000004">
      <c r="A2209" s="131"/>
    </row>
    <row r="2210" spans="1:1" x14ac:dyDescent="0.55000000000000004">
      <c r="A2210" s="131"/>
    </row>
    <row r="2213" spans="1:1" x14ac:dyDescent="0.55000000000000004">
      <c r="A2213" s="131"/>
    </row>
    <row r="2214" spans="1:1" x14ac:dyDescent="0.55000000000000004">
      <c r="A2214" s="131"/>
    </row>
    <row r="2217" spans="1:1" x14ac:dyDescent="0.55000000000000004">
      <c r="A2217" s="131"/>
    </row>
    <row r="2218" spans="1:1" x14ac:dyDescent="0.55000000000000004">
      <c r="A2218" s="131"/>
    </row>
    <row r="2221" spans="1:1" x14ac:dyDescent="0.55000000000000004">
      <c r="A2221" s="131"/>
    </row>
    <row r="2222" spans="1:1" x14ac:dyDescent="0.55000000000000004">
      <c r="A2222" s="131"/>
    </row>
    <row r="2225" spans="1:1" x14ac:dyDescent="0.55000000000000004">
      <c r="A2225" s="131"/>
    </row>
    <row r="2226" spans="1:1" x14ac:dyDescent="0.55000000000000004">
      <c r="A2226" s="131"/>
    </row>
    <row r="2229" spans="1:1" x14ac:dyDescent="0.55000000000000004">
      <c r="A2229" s="131"/>
    </row>
    <row r="2230" spans="1:1" x14ac:dyDescent="0.55000000000000004">
      <c r="A2230" s="131"/>
    </row>
    <row r="2233" spans="1:1" x14ac:dyDescent="0.55000000000000004">
      <c r="A2233" s="131"/>
    </row>
    <row r="2234" spans="1:1" x14ac:dyDescent="0.55000000000000004">
      <c r="A2234" s="131"/>
    </row>
    <row r="2237" spans="1:1" x14ac:dyDescent="0.55000000000000004">
      <c r="A2237" s="131"/>
    </row>
    <row r="2238" spans="1:1" x14ac:dyDescent="0.55000000000000004">
      <c r="A2238" s="131"/>
    </row>
    <row r="2241" spans="1:1" x14ac:dyDescent="0.55000000000000004">
      <c r="A2241" s="131"/>
    </row>
    <row r="2242" spans="1:1" x14ac:dyDescent="0.55000000000000004">
      <c r="A2242" s="131"/>
    </row>
    <row r="2245" spans="1:1" x14ac:dyDescent="0.55000000000000004">
      <c r="A2245" s="131"/>
    </row>
    <row r="2246" spans="1:1" x14ac:dyDescent="0.55000000000000004">
      <c r="A2246" s="131"/>
    </row>
    <row r="2249" spans="1:1" x14ac:dyDescent="0.55000000000000004">
      <c r="A2249" s="131"/>
    </row>
    <row r="2250" spans="1:1" x14ac:dyDescent="0.55000000000000004">
      <c r="A2250" s="131"/>
    </row>
    <row r="2253" spans="1:1" x14ac:dyDescent="0.55000000000000004">
      <c r="A2253" s="131"/>
    </row>
    <row r="2254" spans="1:1" x14ac:dyDescent="0.55000000000000004">
      <c r="A2254" s="131"/>
    </row>
    <row r="2257" spans="1:1" x14ac:dyDescent="0.55000000000000004">
      <c r="A2257" s="131"/>
    </row>
    <row r="2258" spans="1:1" x14ac:dyDescent="0.55000000000000004">
      <c r="A2258" s="131"/>
    </row>
    <row r="2261" spans="1:1" x14ac:dyDescent="0.55000000000000004">
      <c r="A2261" s="131"/>
    </row>
    <row r="2262" spans="1:1" x14ac:dyDescent="0.55000000000000004">
      <c r="A2262" s="131"/>
    </row>
    <row r="2265" spans="1:1" x14ac:dyDescent="0.55000000000000004">
      <c r="A2265" s="131"/>
    </row>
    <row r="2266" spans="1:1" x14ac:dyDescent="0.55000000000000004">
      <c r="A2266" s="131"/>
    </row>
    <row r="2269" spans="1:1" x14ac:dyDescent="0.55000000000000004">
      <c r="A2269" s="131"/>
    </row>
    <row r="2270" spans="1:1" x14ac:dyDescent="0.55000000000000004">
      <c r="A2270" s="131"/>
    </row>
    <row r="2273" spans="1:1" x14ac:dyDescent="0.55000000000000004">
      <c r="A2273" s="131"/>
    </row>
    <row r="2274" spans="1:1" x14ac:dyDescent="0.55000000000000004">
      <c r="A2274" s="131"/>
    </row>
    <row r="2277" spans="1:1" x14ac:dyDescent="0.55000000000000004">
      <c r="A2277" s="131"/>
    </row>
    <row r="2278" spans="1:1" x14ac:dyDescent="0.55000000000000004">
      <c r="A2278" s="131"/>
    </row>
    <row r="2281" spans="1:1" x14ac:dyDescent="0.55000000000000004">
      <c r="A2281" s="131"/>
    </row>
    <row r="2282" spans="1:1" x14ac:dyDescent="0.55000000000000004">
      <c r="A2282" s="131"/>
    </row>
    <row r="2285" spans="1:1" x14ac:dyDescent="0.55000000000000004">
      <c r="A2285" s="131"/>
    </row>
    <row r="2286" spans="1:1" x14ac:dyDescent="0.55000000000000004">
      <c r="A2286" s="131"/>
    </row>
    <row r="2289" spans="1:1" x14ac:dyDescent="0.55000000000000004">
      <c r="A2289" s="131"/>
    </row>
    <row r="2290" spans="1:1" x14ac:dyDescent="0.55000000000000004">
      <c r="A2290" s="131"/>
    </row>
    <row r="2293" spans="1:1" x14ac:dyDescent="0.55000000000000004">
      <c r="A2293" s="131"/>
    </row>
    <row r="2294" spans="1:1" x14ac:dyDescent="0.55000000000000004">
      <c r="A2294" s="131"/>
    </row>
    <row r="2297" spans="1:1" x14ac:dyDescent="0.55000000000000004">
      <c r="A2297" s="131"/>
    </row>
    <row r="2298" spans="1:1" x14ac:dyDescent="0.55000000000000004">
      <c r="A2298" s="131"/>
    </row>
    <row r="2301" spans="1:1" x14ac:dyDescent="0.55000000000000004">
      <c r="A2301" s="131"/>
    </row>
    <row r="2302" spans="1:1" x14ac:dyDescent="0.55000000000000004">
      <c r="A2302" s="131"/>
    </row>
    <row r="2305" spans="1:1" x14ac:dyDescent="0.55000000000000004">
      <c r="A2305" s="131"/>
    </row>
    <row r="2306" spans="1:1" x14ac:dyDescent="0.55000000000000004">
      <c r="A2306" s="131"/>
    </row>
    <row r="2309" spans="1:1" x14ac:dyDescent="0.55000000000000004">
      <c r="A2309" s="131"/>
    </row>
    <row r="2310" spans="1:1" x14ac:dyDescent="0.55000000000000004">
      <c r="A2310" s="131"/>
    </row>
    <row r="2313" spans="1:1" x14ac:dyDescent="0.55000000000000004">
      <c r="A2313" s="131"/>
    </row>
    <row r="2314" spans="1:1" x14ac:dyDescent="0.55000000000000004">
      <c r="A2314" s="131"/>
    </row>
    <row r="2317" spans="1:1" x14ac:dyDescent="0.55000000000000004">
      <c r="A2317" s="131"/>
    </row>
    <row r="2318" spans="1:1" x14ac:dyDescent="0.55000000000000004">
      <c r="A2318" s="131"/>
    </row>
    <row r="2321" spans="1:1" x14ac:dyDescent="0.55000000000000004">
      <c r="A2321" s="131"/>
    </row>
    <row r="2322" spans="1:1" x14ac:dyDescent="0.55000000000000004">
      <c r="A2322" s="131"/>
    </row>
    <row r="2325" spans="1:1" x14ac:dyDescent="0.55000000000000004">
      <c r="A2325" s="131"/>
    </row>
    <row r="2326" spans="1:1" x14ac:dyDescent="0.55000000000000004">
      <c r="A2326" s="131"/>
    </row>
    <row r="2329" spans="1:1" x14ac:dyDescent="0.55000000000000004">
      <c r="A2329" s="131"/>
    </row>
    <row r="2330" spans="1:1" x14ac:dyDescent="0.55000000000000004">
      <c r="A2330" s="131"/>
    </row>
    <row r="2333" spans="1:1" x14ac:dyDescent="0.55000000000000004">
      <c r="A2333" s="131"/>
    </row>
    <row r="2334" spans="1:1" x14ac:dyDescent="0.55000000000000004">
      <c r="A2334" s="131"/>
    </row>
    <row r="2337" spans="1:1" x14ac:dyDescent="0.55000000000000004">
      <c r="A2337" s="131"/>
    </row>
    <row r="2338" spans="1:1" x14ac:dyDescent="0.55000000000000004">
      <c r="A2338" s="131"/>
    </row>
    <row r="2341" spans="1:1" x14ac:dyDescent="0.55000000000000004">
      <c r="A2341" s="131"/>
    </row>
    <row r="2342" spans="1:1" x14ac:dyDescent="0.55000000000000004">
      <c r="A2342" s="131"/>
    </row>
    <row r="2345" spans="1:1" x14ac:dyDescent="0.55000000000000004">
      <c r="A2345" s="131"/>
    </row>
    <row r="2346" spans="1:1" x14ac:dyDescent="0.55000000000000004">
      <c r="A2346" s="131"/>
    </row>
    <row r="2349" spans="1:1" x14ac:dyDescent="0.55000000000000004">
      <c r="A2349" s="131"/>
    </row>
    <row r="2350" spans="1:1" x14ac:dyDescent="0.55000000000000004">
      <c r="A2350" s="131"/>
    </row>
    <row r="2353" spans="1:1" x14ac:dyDescent="0.55000000000000004">
      <c r="A2353" s="131"/>
    </row>
    <row r="2354" spans="1:1" x14ac:dyDescent="0.55000000000000004">
      <c r="A2354" s="131"/>
    </row>
    <row r="2357" spans="1:1" x14ac:dyDescent="0.55000000000000004">
      <c r="A2357" s="131"/>
    </row>
    <row r="2358" spans="1:1" x14ac:dyDescent="0.55000000000000004">
      <c r="A2358" s="131"/>
    </row>
    <row r="2361" spans="1:1" x14ac:dyDescent="0.55000000000000004">
      <c r="A2361" s="131"/>
    </row>
    <row r="2362" spans="1:1" x14ac:dyDescent="0.55000000000000004">
      <c r="A2362" s="131"/>
    </row>
    <row r="2365" spans="1:1" x14ac:dyDescent="0.55000000000000004">
      <c r="A2365" s="131"/>
    </row>
    <row r="2366" spans="1:1" x14ac:dyDescent="0.55000000000000004">
      <c r="A2366" s="131"/>
    </row>
    <row r="2369" spans="1:1" x14ac:dyDescent="0.55000000000000004">
      <c r="A2369" s="131"/>
    </row>
    <row r="2370" spans="1:1" x14ac:dyDescent="0.55000000000000004">
      <c r="A2370" s="131"/>
    </row>
    <row r="2373" spans="1:1" x14ac:dyDescent="0.55000000000000004">
      <c r="A2373" s="131"/>
    </row>
    <row r="2374" spans="1:1" x14ac:dyDescent="0.55000000000000004">
      <c r="A2374" s="131"/>
    </row>
    <row r="2377" spans="1:1" x14ac:dyDescent="0.55000000000000004">
      <c r="A2377" s="131"/>
    </row>
    <row r="2378" spans="1:1" x14ac:dyDescent="0.55000000000000004">
      <c r="A2378" s="131"/>
    </row>
    <row r="2381" spans="1:1" x14ac:dyDescent="0.55000000000000004">
      <c r="A2381" s="131"/>
    </row>
    <row r="2382" spans="1:1" x14ac:dyDescent="0.55000000000000004">
      <c r="A2382" s="131"/>
    </row>
    <row r="2385" spans="1:1" x14ac:dyDescent="0.55000000000000004">
      <c r="A2385" s="131"/>
    </row>
    <row r="2386" spans="1:1" x14ac:dyDescent="0.55000000000000004">
      <c r="A2386" s="131"/>
    </row>
    <row r="2389" spans="1:1" x14ac:dyDescent="0.55000000000000004">
      <c r="A2389" s="131"/>
    </row>
    <row r="2390" spans="1:1" x14ac:dyDescent="0.55000000000000004">
      <c r="A2390" s="131"/>
    </row>
    <row r="2393" spans="1:1" x14ac:dyDescent="0.55000000000000004">
      <c r="A2393" s="131"/>
    </row>
    <row r="2394" spans="1:1" x14ac:dyDescent="0.55000000000000004">
      <c r="A2394" s="131"/>
    </row>
    <row r="2397" spans="1:1" x14ac:dyDescent="0.55000000000000004">
      <c r="A2397" s="131"/>
    </row>
    <row r="2398" spans="1:1" x14ac:dyDescent="0.55000000000000004">
      <c r="A2398" s="131"/>
    </row>
    <row r="2401" spans="1:1" x14ac:dyDescent="0.55000000000000004">
      <c r="A2401" s="131"/>
    </row>
    <row r="2402" spans="1:1" x14ac:dyDescent="0.55000000000000004">
      <c r="A2402" s="131"/>
    </row>
    <row r="2405" spans="1:1" x14ac:dyDescent="0.55000000000000004">
      <c r="A2405" s="131"/>
    </row>
    <row r="2406" spans="1:1" x14ac:dyDescent="0.55000000000000004">
      <c r="A2406" s="131"/>
    </row>
    <row r="2409" spans="1:1" x14ac:dyDescent="0.55000000000000004">
      <c r="A2409" s="131"/>
    </row>
    <row r="2410" spans="1:1" x14ac:dyDescent="0.55000000000000004">
      <c r="A2410" s="131"/>
    </row>
    <row r="2413" spans="1:1" x14ac:dyDescent="0.55000000000000004">
      <c r="A2413" s="131"/>
    </row>
    <row r="2414" spans="1:1" x14ac:dyDescent="0.55000000000000004">
      <c r="A2414" s="131"/>
    </row>
    <row r="2417" spans="1:1" x14ac:dyDescent="0.55000000000000004">
      <c r="A2417" s="131"/>
    </row>
    <row r="2418" spans="1:1" x14ac:dyDescent="0.55000000000000004">
      <c r="A2418" s="131"/>
    </row>
    <row r="2421" spans="1:1" x14ac:dyDescent="0.55000000000000004">
      <c r="A2421" s="131"/>
    </row>
    <row r="2422" spans="1:1" x14ac:dyDescent="0.55000000000000004">
      <c r="A2422" s="131"/>
    </row>
    <row r="2425" spans="1:1" x14ac:dyDescent="0.55000000000000004">
      <c r="A2425" s="131"/>
    </row>
    <row r="2426" spans="1:1" x14ac:dyDescent="0.55000000000000004">
      <c r="A2426" s="131"/>
    </row>
    <row r="2429" spans="1:1" x14ac:dyDescent="0.55000000000000004">
      <c r="A2429" s="131"/>
    </row>
    <row r="2430" spans="1:1" x14ac:dyDescent="0.55000000000000004">
      <c r="A2430" s="131"/>
    </row>
    <row r="2433" spans="1:1" x14ac:dyDescent="0.55000000000000004">
      <c r="A2433" s="131"/>
    </row>
    <row r="2434" spans="1:1" x14ac:dyDescent="0.55000000000000004">
      <c r="A2434" s="131"/>
    </row>
    <row r="2437" spans="1:1" x14ac:dyDescent="0.55000000000000004">
      <c r="A2437" s="131"/>
    </row>
    <row r="2438" spans="1:1" x14ac:dyDescent="0.55000000000000004">
      <c r="A2438" s="131"/>
    </row>
    <row r="2441" spans="1:1" x14ac:dyDescent="0.55000000000000004">
      <c r="A2441" s="131"/>
    </row>
    <row r="2442" spans="1:1" x14ac:dyDescent="0.55000000000000004">
      <c r="A2442" s="131"/>
    </row>
    <row r="2445" spans="1:1" x14ac:dyDescent="0.55000000000000004">
      <c r="A2445" s="131"/>
    </row>
    <row r="2446" spans="1:1" x14ac:dyDescent="0.55000000000000004">
      <c r="A2446" s="131"/>
    </row>
    <row r="2449" spans="1:1" x14ac:dyDescent="0.55000000000000004">
      <c r="A2449" s="131"/>
    </row>
    <row r="2450" spans="1:1" x14ac:dyDescent="0.55000000000000004">
      <c r="A2450" s="131"/>
    </row>
    <row r="2453" spans="1:1" x14ac:dyDescent="0.55000000000000004">
      <c r="A2453" s="131"/>
    </row>
    <row r="2454" spans="1:1" x14ac:dyDescent="0.55000000000000004">
      <c r="A2454" s="131"/>
    </row>
    <row r="2457" spans="1:1" x14ac:dyDescent="0.55000000000000004">
      <c r="A2457" s="131"/>
    </row>
    <row r="2458" spans="1:1" x14ac:dyDescent="0.55000000000000004">
      <c r="A2458" s="131"/>
    </row>
    <row r="2461" spans="1:1" x14ac:dyDescent="0.55000000000000004">
      <c r="A2461" s="131"/>
    </row>
    <row r="2462" spans="1:1" x14ac:dyDescent="0.55000000000000004">
      <c r="A2462" s="131"/>
    </row>
    <row r="2465" spans="1:1" x14ac:dyDescent="0.55000000000000004">
      <c r="A2465" s="131"/>
    </row>
    <row r="2466" spans="1:1" x14ac:dyDescent="0.55000000000000004">
      <c r="A2466" s="131"/>
    </row>
    <row r="2469" spans="1:1" x14ac:dyDescent="0.55000000000000004">
      <c r="A2469" s="131"/>
    </row>
    <row r="2470" spans="1:1" x14ac:dyDescent="0.55000000000000004">
      <c r="A2470" s="131"/>
    </row>
    <row r="2473" spans="1:1" x14ac:dyDescent="0.55000000000000004">
      <c r="A2473" s="131"/>
    </row>
    <row r="2474" spans="1:1" x14ac:dyDescent="0.55000000000000004">
      <c r="A2474" s="131"/>
    </row>
    <row r="2477" spans="1:1" x14ac:dyDescent="0.55000000000000004">
      <c r="A2477" s="131"/>
    </row>
    <row r="2478" spans="1:1" x14ac:dyDescent="0.55000000000000004">
      <c r="A2478" s="131"/>
    </row>
    <row r="2481" spans="1:1" x14ac:dyDescent="0.55000000000000004">
      <c r="A2481" s="131"/>
    </row>
    <row r="2482" spans="1:1" x14ac:dyDescent="0.55000000000000004">
      <c r="A2482" s="131"/>
    </row>
    <row r="2485" spans="1:1" x14ac:dyDescent="0.55000000000000004">
      <c r="A2485" s="131"/>
    </row>
    <row r="2486" spans="1:1" x14ac:dyDescent="0.55000000000000004">
      <c r="A2486" s="131"/>
    </row>
    <row r="2489" spans="1:1" x14ac:dyDescent="0.55000000000000004">
      <c r="A2489" s="131"/>
    </row>
    <row r="2490" spans="1:1" x14ac:dyDescent="0.55000000000000004">
      <c r="A2490" s="131"/>
    </row>
    <row r="2493" spans="1:1" x14ac:dyDescent="0.55000000000000004">
      <c r="A2493" s="131"/>
    </row>
    <row r="2494" spans="1:1" x14ac:dyDescent="0.55000000000000004">
      <c r="A2494" s="131"/>
    </row>
    <row r="2497" spans="1:1" x14ac:dyDescent="0.55000000000000004">
      <c r="A2497" s="131"/>
    </row>
    <row r="2498" spans="1:1" x14ac:dyDescent="0.55000000000000004">
      <c r="A2498" s="131"/>
    </row>
    <row r="2501" spans="1:1" x14ac:dyDescent="0.55000000000000004">
      <c r="A2501" s="131"/>
    </row>
    <row r="2502" spans="1:1" x14ac:dyDescent="0.55000000000000004">
      <c r="A2502" s="131"/>
    </row>
    <row r="2505" spans="1:1" x14ac:dyDescent="0.55000000000000004">
      <c r="A2505" s="131"/>
    </row>
    <row r="2506" spans="1:1" x14ac:dyDescent="0.55000000000000004">
      <c r="A2506" s="131"/>
    </row>
    <row r="2509" spans="1:1" x14ac:dyDescent="0.55000000000000004">
      <c r="A2509" s="131"/>
    </row>
    <row r="2510" spans="1:1" x14ac:dyDescent="0.55000000000000004">
      <c r="A2510" s="131"/>
    </row>
    <row r="2513" spans="1:1" x14ac:dyDescent="0.55000000000000004">
      <c r="A2513" s="131"/>
    </row>
    <row r="2514" spans="1:1" x14ac:dyDescent="0.55000000000000004">
      <c r="A2514" s="131"/>
    </row>
    <row r="2517" spans="1:1" x14ac:dyDescent="0.55000000000000004">
      <c r="A2517" s="131"/>
    </row>
    <row r="2518" spans="1:1" x14ac:dyDescent="0.55000000000000004">
      <c r="A2518" s="131"/>
    </row>
    <row r="2521" spans="1:1" x14ac:dyDescent="0.55000000000000004">
      <c r="A2521" s="131"/>
    </row>
    <row r="2522" spans="1:1" x14ac:dyDescent="0.55000000000000004">
      <c r="A2522" s="131"/>
    </row>
    <row r="2525" spans="1:1" x14ac:dyDescent="0.55000000000000004">
      <c r="A2525" s="131"/>
    </row>
    <row r="2526" spans="1:1" x14ac:dyDescent="0.55000000000000004">
      <c r="A2526" s="131"/>
    </row>
    <row r="2529" spans="1:1" x14ac:dyDescent="0.55000000000000004">
      <c r="A2529" s="131"/>
    </row>
    <row r="2530" spans="1:1" x14ac:dyDescent="0.55000000000000004">
      <c r="A2530" s="131"/>
    </row>
    <row r="2533" spans="1:1" x14ac:dyDescent="0.55000000000000004">
      <c r="A2533" s="131"/>
    </row>
    <row r="2534" spans="1:1" x14ac:dyDescent="0.55000000000000004">
      <c r="A2534" s="131"/>
    </row>
    <row r="2537" spans="1:1" x14ac:dyDescent="0.55000000000000004">
      <c r="A2537" s="131"/>
    </row>
    <row r="2538" spans="1:1" x14ac:dyDescent="0.55000000000000004">
      <c r="A2538" s="131"/>
    </row>
    <row r="2541" spans="1:1" x14ac:dyDescent="0.55000000000000004">
      <c r="A2541" s="131"/>
    </row>
    <row r="2542" spans="1:1" x14ac:dyDescent="0.55000000000000004">
      <c r="A2542" s="131"/>
    </row>
    <row r="2545" spans="1:1" x14ac:dyDescent="0.55000000000000004">
      <c r="A2545" s="131"/>
    </row>
    <row r="2546" spans="1:1" x14ac:dyDescent="0.55000000000000004">
      <c r="A2546" s="131"/>
    </row>
    <row r="2549" spans="1:1" x14ac:dyDescent="0.55000000000000004">
      <c r="A2549" s="131"/>
    </row>
    <row r="2550" spans="1:1" x14ac:dyDescent="0.55000000000000004">
      <c r="A2550" s="131"/>
    </row>
    <row r="2553" spans="1:1" x14ac:dyDescent="0.55000000000000004">
      <c r="A2553" s="131"/>
    </row>
    <row r="2554" spans="1:1" x14ac:dyDescent="0.55000000000000004">
      <c r="A2554" s="131"/>
    </row>
    <row r="2557" spans="1:1" x14ac:dyDescent="0.55000000000000004">
      <c r="A2557" s="131"/>
    </row>
    <row r="2558" spans="1:1" x14ac:dyDescent="0.55000000000000004">
      <c r="A2558" s="131"/>
    </row>
    <row r="2561" spans="1:1" x14ac:dyDescent="0.55000000000000004">
      <c r="A2561" s="131"/>
    </row>
    <row r="2562" spans="1:1" x14ac:dyDescent="0.55000000000000004">
      <c r="A2562" s="131"/>
    </row>
    <row r="2565" spans="1:1" x14ac:dyDescent="0.55000000000000004">
      <c r="A2565" s="131"/>
    </row>
    <row r="2566" spans="1:1" x14ac:dyDescent="0.55000000000000004">
      <c r="A2566" s="131"/>
    </row>
    <row r="2569" spans="1:1" x14ac:dyDescent="0.55000000000000004">
      <c r="A2569" s="131"/>
    </row>
    <row r="2570" spans="1:1" x14ac:dyDescent="0.55000000000000004">
      <c r="A2570" s="131"/>
    </row>
    <row r="2573" spans="1:1" x14ac:dyDescent="0.55000000000000004">
      <c r="A2573" s="131"/>
    </row>
    <row r="2574" spans="1:1" x14ac:dyDescent="0.55000000000000004">
      <c r="A2574" s="131"/>
    </row>
    <row r="2577" spans="1:1" x14ac:dyDescent="0.55000000000000004">
      <c r="A2577" s="131"/>
    </row>
    <row r="2578" spans="1:1" x14ac:dyDescent="0.55000000000000004">
      <c r="A2578" s="131"/>
    </row>
    <row r="2581" spans="1:1" x14ac:dyDescent="0.55000000000000004">
      <c r="A2581" s="131"/>
    </row>
    <row r="2582" spans="1:1" x14ac:dyDescent="0.55000000000000004">
      <c r="A2582" s="131"/>
    </row>
    <row r="2585" spans="1:1" x14ac:dyDescent="0.55000000000000004">
      <c r="A2585" s="131"/>
    </row>
    <row r="2586" spans="1:1" x14ac:dyDescent="0.55000000000000004">
      <c r="A2586" s="131"/>
    </row>
    <row r="2589" spans="1:1" x14ac:dyDescent="0.55000000000000004">
      <c r="A2589" s="131"/>
    </row>
    <row r="2590" spans="1:1" x14ac:dyDescent="0.55000000000000004">
      <c r="A2590" s="131"/>
    </row>
    <row r="2593" spans="1:1" x14ac:dyDescent="0.55000000000000004">
      <c r="A2593" s="131"/>
    </row>
    <row r="2594" spans="1:1" x14ac:dyDescent="0.55000000000000004">
      <c r="A2594" s="131"/>
    </row>
    <row r="2597" spans="1:1" x14ac:dyDescent="0.55000000000000004">
      <c r="A2597" s="131"/>
    </row>
    <row r="2598" spans="1:1" x14ac:dyDescent="0.55000000000000004">
      <c r="A2598" s="131"/>
    </row>
    <row r="2601" spans="1:1" x14ac:dyDescent="0.55000000000000004">
      <c r="A2601" s="131"/>
    </row>
    <row r="2602" spans="1:1" x14ac:dyDescent="0.55000000000000004">
      <c r="A2602" s="131"/>
    </row>
    <row r="2605" spans="1:1" x14ac:dyDescent="0.55000000000000004">
      <c r="A2605" s="131"/>
    </row>
    <row r="2606" spans="1:1" x14ac:dyDescent="0.55000000000000004">
      <c r="A2606" s="131"/>
    </row>
    <row r="2609" spans="1:1" x14ac:dyDescent="0.55000000000000004">
      <c r="A2609" s="131"/>
    </row>
    <row r="2610" spans="1:1" x14ac:dyDescent="0.55000000000000004">
      <c r="A2610" s="131"/>
    </row>
    <row r="2613" spans="1:1" x14ac:dyDescent="0.55000000000000004">
      <c r="A2613" s="131"/>
    </row>
    <row r="2614" spans="1:1" x14ac:dyDescent="0.55000000000000004">
      <c r="A2614" s="131"/>
    </row>
    <row r="2617" spans="1:1" x14ac:dyDescent="0.55000000000000004">
      <c r="A2617" s="131"/>
    </row>
    <row r="2618" spans="1:1" x14ac:dyDescent="0.55000000000000004">
      <c r="A2618" s="131"/>
    </row>
    <row r="2621" spans="1:1" x14ac:dyDescent="0.55000000000000004">
      <c r="A2621" s="131"/>
    </row>
    <row r="2622" spans="1:1" x14ac:dyDescent="0.55000000000000004">
      <c r="A2622" s="131"/>
    </row>
    <row r="2625" spans="1:1" x14ac:dyDescent="0.55000000000000004">
      <c r="A2625" s="131"/>
    </row>
    <row r="2626" spans="1:1" x14ac:dyDescent="0.55000000000000004">
      <c r="A2626" s="131"/>
    </row>
    <row r="2629" spans="1:1" x14ac:dyDescent="0.55000000000000004">
      <c r="A2629" s="131"/>
    </row>
    <row r="2630" spans="1:1" x14ac:dyDescent="0.55000000000000004">
      <c r="A2630" s="131"/>
    </row>
    <row r="2633" spans="1:1" x14ac:dyDescent="0.55000000000000004">
      <c r="A2633" s="131"/>
    </row>
    <row r="2634" spans="1:1" x14ac:dyDescent="0.55000000000000004">
      <c r="A2634" s="131"/>
    </row>
    <row r="2637" spans="1:1" x14ac:dyDescent="0.55000000000000004">
      <c r="A2637" s="131"/>
    </row>
    <row r="2638" spans="1:1" x14ac:dyDescent="0.55000000000000004">
      <c r="A2638" s="131"/>
    </row>
    <row r="2641" spans="1:1" x14ac:dyDescent="0.55000000000000004">
      <c r="A2641" s="131"/>
    </row>
    <row r="2642" spans="1:1" x14ac:dyDescent="0.55000000000000004">
      <c r="A2642" s="131"/>
    </row>
    <row r="2645" spans="1:1" x14ac:dyDescent="0.55000000000000004">
      <c r="A2645" s="131"/>
    </row>
    <row r="2646" spans="1:1" x14ac:dyDescent="0.55000000000000004">
      <c r="A2646" s="131"/>
    </row>
    <row r="2649" spans="1:1" x14ac:dyDescent="0.55000000000000004">
      <c r="A2649" s="131"/>
    </row>
    <row r="2650" spans="1:1" x14ac:dyDescent="0.55000000000000004">
      <c r="A2650" s="131"/>
    </row>
    <row r="2653" spans="1:1" x14ac:dyDescent="0.55000000000000004">
      <c r="A2653" s="131"/>
    </row>
    <row r="2654" spans="1:1" x14ac:dyDescent="0.55000000000000004">
      <c r="A2654" s="131"/>
    </row>
    <row r="2657" spans="1:1" x14ac:dyDescent="0.55000000000000004">
      <c r="A2657" s="131"/>
    </row>
    <row r="2658" spans="1:1" x14ac:dyDescent="0.55000000000000004">
      <c r="A2658" s="131"/>
    </row>
    <row r="2661" spans="1:1" x14ac:dyDescent="0.55000000000000004">
      <c r="A2661" s="131"/>
    </row>
    <row r="2662" spans="1:1" x14ac:dyDescent="0.55000000000000004">
      <c r="A2662" s="131"/>
    </row>
    <row r="2665" spans="1:1" x14ac:dyDescent="0.55000000000000004">
      <c r="A2665" s="131"/>
    </row>
    <row r="2666" spans="1:1" x14ac:dyDescent="0.55000000000000004">
      <c r="A2666" s="131"/>
    </row>
    <row r="2669" spans="1:1" x14ac:dyDescent="0.55000000000000004">
      <c r="A2669" s="131"/>
    </row>
    <row r="2670" spans="1:1" x14ac:dyDescent="0.55000000000000004">
      <c r="A2670" s="131"/>
    </row>
    <row r="2673" spans="1:1" x14ac:dyDescent="0.55000000000000004">
      <c r="A2673" s="131"/>
    </row>
    <row r="2674" spans="1:1" x14ac:dyDescent="0.55000000000000004">
      <c r="A2674" s="131"/>
    </row>
    <row r="2677" spans="1:1" x14ac:dyDescent="0.55000000000000004">
      <c r="A2677" s="131"/>
    </row>
    <row r="2678" spans="1:1" x14ac:dyDescent="0.55000000000000004">
      <c r="A2678" s="131"/>
    </row>
    <row r="2681" spans="1:1" x14ac:dyDescent="0.55000000000000004">
      <c r="A2681" s="131"/>
    </row>
    <row r="2682" spans="1:1" x14ac:dyDescent="0.55000000000000004">
      <c r="A2682" s="131"/>
    </row>
    <row r="2685" spans="1:1" x14ac:dyDescent="0.55000000000000004">
      <c r="A2685" s="131"/>
    </row>
    <row r="2686" spans="1:1" x14ac:dyDescent="0.55000000000000004">
      <c r="A2686" s="131"/>
    </row>
    <row r="2689" spans="1:1" x14ac:dyDescent="0.55000000000000004">
      <c r="A2689" s="131"/>
    </row>
    <row r="2690" spans="1:1" x14ac:dyDescent="0.55000000000000004">
      <c r="A2690" s="131"/>
    </row>
    <row r="2693" spans="1:1" x14ac:dyDescent="0.55000000000000004">
      <c r="A2693" s="131"/>
    </row>
    <row r="2694" spans="1:1" x14ac:dyDescent="0.55000000000000004">
      <c r="A2694" s="131"/>
    </row>
    <row r="2697" spans="1:1" x14ac:dyDescent="0.55000000000000004">
      <c r="A2697" s="131"/>
    </row>
    <row r="2698" spans="1:1" x14ac:dyDescent="0.55000000000000004">
      <c r="A2698" s="131"/>
    </row>
    <row r="2701" spans="1:1" x14ac:dyDescent="0.55000000000000004">
      <c r="A2701" s="131"/>
    </row>
    <row r="2702" spans="1:1" x14ac:dyDescent="0.55000000000000004">
      <c r="A2702" s="131"/>
    </row>
    <row r="2705" spans="1:1" x14ac:dyDescent="0.55000000000000004">
      <c r="A2705" s="131"/>
    </row>
    <row r="2706" spans="1:1" x14ac:dyDescent="0.55000000000000004">
      <c r="A2706" s="131"/>
    </row>
    <row r="2709" spans="1:1" x14ac:dyDescent="0.55000000000000004">
      <c r="A2709" s="131"/>
    </row>
    <row r="2710" spans="1:1" x14ac:dyDescent="0.55000000000000004">
      <c r="A2710" s="131"/>
    </row>
    <row r="2713" spans="1:1" x14ac:dyDescent="0.55000000000000004">
      <c r="A2713" s="131"/>
    </row>
    <row r="2714" spans="1:1" x14ac:dyDescent="0.55000000000000004">
      <c r="A2714" s="131"/>
    </row>
    <row r="2717" spans="1:1" x14ac:dyDescent="0.55000000000000004">
      <c r="A2717" s="131"/>
    </row>
    <row r="2718" spans="1:1" x14ac:dyDescent="0.55000000000000004">
      <c r="A2718" s="131"/>
    </row>
    <row r="2721" spans="1:1" x14ac:dyDescent="0.55000000000000004">
      <c r="A2721" s="131"/>
    </row>
    <row r="2722" spans="1:1" x14ac:dyDescent="0.55000000000000004">
      <c r="A2722" s="131"/>
    </row>
    <row r="2725" spans="1:1" x14ac:dyDescent="0.55000000000000004">
      <c r="A2725" s="131"/>
    </row>
    <row r="2726" spans="1:1" x14ac:dyDescent="0.55000000000000004">
      <c r="A2726" s="131"/>
    </row>
    <row r="2729" spans="1:1" x14ac:dyDescent="0.55000000000000004">
      <c r="A2729" s="131"/>
    </row>
    <row r="2730" spans="1:1" x14ac:dyDescent="0.55000000000000004">
      <c r="A2730" s="131"/>
    </row>
    <row r="2733" spans="1:1" x14ac:dyDescent="0.55000000000000004">
      <c r="A2733" s="131"/>
    </row>
    <row r="2734" spans="1:1" x14ac:dyDescent="0.55000000000000004">
      <c r="A2734" s="131"/>
    </row>
    <row r="2737" spans="1:1" x14ac:dyDescent="0.55000000000000004">
      <c r="A2737" s="131"/>
    </row>
    <row r="2738" spans="1:1" x14ac:dyDescent="0.55000000000000004">
      <c r="A2738" s="131"/>
    </row>
    <row r="2741" spans="1:1" x14ac:dyDescent="0.55000000000000004">
      <c r="A2741" s="131"/>
    </row>
    <row r="2742" spans="1:1" x14ac:dyDescent="0.55000000000000004">
      <c r="A2742" s="131"/>
    </row>
    <row r="2745" spans="1:1" x14ac:dyDescent="0.55000000000000004">
      <c r="A2745" s="131"/>
    </row>
    <row r="2746" spans="1:1" x14ac:dyDescent="0.55000000000000004">
      <c r="A2746" s="131"/>
    </row>
    <row r="2749" spans="1:1" x14ac:dyDescent="0.55000000000000004">
      <c r="A2749" s="131"/>
    </row>
    <row r="2750" spans="1:1" x14ac:dyDescent="0.55000000000000004">
      <c r="A2750" s="131"/>
    </row>
    <row r="2753" spans="1:1" x14ac:dyDescent="0.55000000000000004">
      <c r="A2753" s="131"/>
    </row>
    <row r="2754" spans="1:1" x14ac:dyDescent="0.55000000000000004">
      <c r="A2754" s="131"/>
    </row>
    <row r="2757" spans="1:1" x14ac:dyDescent="0.55000000000000004">
      <c r="A2757" s="131"/>
    </row>
    <row r="2758" spans="1:1" x14ac:dyDescent="0.55000000000000004">
      <c r="A2758" s="131"/>
    </row>
    <row r="2761" spans="1:1" x14ac:dyDescent="0.55000000000000004">
      <c r="A2761" s="131"/>
    </row>
    <row r="2762" spans="1:1" x14ac:dyDescent="0.55000000000000004">
      <c r="A2762" s="131"/>
    </row>
    <row r="2765" spans="1:1" x14ac:dyDescent="0.55000000000000004">
      <c r="A2765" s="131"/>
    </row>
    <row r="2766" spans="1:1" x14ac:dyDescent="0.55000000000000004">
      <c r="A2766" s="131"/>
    </row>
    <row r="2769" spans="1:1" x14ac:dyDescent="0.55000000000000004">
      <c r="A2769" s="131"/>
    </row>
    <row r="2770" spans="1:1" x14ac:dyDescent="0.55000000000000004">
      <c r="A2770" s="131"/>
    </row>
    <row r="2773" spans="1:1" x14ac:dyDescent="0.55000000000000004">
      <c r="A2773" s="131"/>
    </row>
    <row r="2774" spans="1:1" x14ac:dyDescent="0.55000000000000004">
      <c r="A2774" s="131"/>
    </row>
    <row r="2777" spans="1:1" x14ac:dyDescent="0.55000000000000004">
      <c r="A2777" s="131"/>
    </row>
    <row r="2778" spans="1:1" x14ac:dyDescent="0.55000000000000004">
      <c r="A2778" s="131"/>
    </row>
    <row r="2781" spans="1:1" x14ac:dyDescent="0.55000000000000004">
      <c r="A2781" s="131"/>
    </row>
    <row r="2782" spans="1:1" x14ac:dyDescent="0.55000000000000004">
      <c r="A2782" s="131"/>
    </row>
    <row r="2785" spans="1:1" x14ac:dyDescent="0.55000000000000004">
      <c r="A2785" s="131"/>
    </row>
    <row r="2786" spans="1:1" x14ac:dyDescent="0.55000000000000004">
      <c r="A2786" s="131"/>
    </row>
    <row r="2789" spans="1:1" x14ac:dyDescent="0.55000000000000004">
      <c r="A2789" s="131"/>
    </row>
    <row r="2790" spans="1:1" x14ac:dyDescent="0.55000000000000004">
      <c r="A2790" s="131"/>
    </row>
    <row r="2793" spans="1:1" x14ac:dyDescent="0.55000000000000004">
      <c r="A2793" s="131"/>
    </row>
    <row r="2794" spans="1:1" x14ac:dyDescent="0.55000000000000004">
      <c r="A2794" s="131"/>
    </row>
    <row r="2797" spans="1:1" x14ac:dyDescent="0.55000000000000004">
      <c r="A2797" s="131"/>
    </row>
    <row r="2798" spans="1:1" x14ac:dyDescent="0.55000000000000004">
      <c r="A2798" s="131"/>
    </row>
    <row r="2801" spans="1:1" x14ac:dyDescent="0.55000000000000004">
      <c r="A2801" s="131"/>
    </row>
    <row r="2802" spans="1:1" x14ac:dyDescent="0.55000000000000004">
      <c r="A2802" s="131"/>
    </row>
    <row r="2805" spans="1:1" x14ac:dyDescent="0.55000000000000004">
      <c r="A2805" s="131"/>
    </row>
    <row r="2806" spans="1:1" x14ac:dyDescent="0.55000000000000004">
      <c r="A2806" s="131"/>
    </row>
    <row r="2809" spans="1:1" x14ac:dyDescent="0.55000000000000004">
      <c r="A2809" s="131"/>
    </row>
    <row r="2810" spans="1:1" x14ac:dyDescent="0.55000000000000004">
      <c r="A2810" s="131"/>
    </row>
    <row r="2813" spans="1:1" x14ac:dyDescent="0.55000000000000004">
      <c r="A2813" s="131"/>
    </row>
    <row r="2814" spans="1:1" x14ac:dyDescent="0.55000000000000004">
      <c r="A2814" s="131"/>
    </row>
    <row r="2817" spans="1:1" x14ac:dyDescent="0.55000000000000004">
      <c r="A2817" s="131"/>
    </row>
    <row r="2818" spans="1:1" x14ac:dyDescent="0.55000000000000004">
      <c r="A2818" s="131"/>
    </row>
    <row r="2821" spans="1:1" x14ac:dyDescent="0.55000000000000004">
      <c r="A2821" s="131"/>
    </row>
    <row r="2822" spans="1:1" x14ac:dyDescent="0.55000000000000004">
      <c r="A2822" s="131"/>
    </row>
    <row r="2825" spans="1:1" x14ac:dyDescent="0.55000000000000004">
      <c r="A2825" s="131"/>
    </row>
    <row r="2826" spans="1:1" x14ac:dyDescent="0.55000000000000004">
      <c r="A2826" s="131"/>
    </row>
    <row r="2829" spans="1:1" x14ac:dyDescent="0.55000000000000004">
      <c r="A2829" s="131"/>
    </row>
    <row r="2830" spans="1:1" x14ac:dyDescent="0.55000000000000004">
      <c r="A2830" s="131"/>
    </row>
    <row r="2833" spans="1:1" x14ac:dyDescent="0.55000000000000004">
      <c r="A2833" s="131"/>
    </row>
    <row r="2834" spans="1:1" x14ac:dyDescent="0.55000000000000004">
      <c r="A2834" s="131"/>
    </row>
    <row r="2837" spans="1:1" x14ac:dyDescent="0.55000000000000004">
      <c r="A2837" s="131"/>
    </row>
    <row r="2838" spans="1:1" x14ac:dyDescent="0.55000000000000004">
      <c r="A2838" s="131"/>
    </row>
    <row r="2841" spans="1:1" x14ac:dyDescent="0.55000000000000004">
      <c r="A2841" s="131"/>
    </row>
    <row r="2842" spans="1:1" x14ac:dyDescent="0.55000000000000004">
      <c r="A2842" s="131"/>
    </row>
    <row r="2845" spans="1:1" x14ac:dyDescent="0.55000000000000004">
      <c r="A2845" s="131"/>
    </row>
    <row r="2846" spans="1:1" x14ac:dyDescent="0.55000000000000004">
      <c r="A2846" s="131"/>
    </row>
    <row r="2849" spans="1:1" x14ac:dyDescent="0.55000000000000004">
      <c r="A2849" s="131"/>
    </row>
    <row r="2850" spans="1:1" x14ac:dyDescent="0.55000000000000004">
      <c r="A2850" s="131"/>
    </row>
    <row r="2853" spans="1:1" x14ac:dyDescent="0.55000000000000004">
      <c r="A2853" s="131"/>
    </row>
    <row r="2854" spans="1:1" x14ac:dyDescent="0.55000000000000004">
      <c r="A2854" s="131"/>
    </row>
    <row r="2857" spans="1:1" x14ac:dyDescent="0.55000000000000004">
      <c r="A2857" s="131"/>
    </row>
    <row r="2858" spans="1:1" x14ac:dyDescent="0.55000000000000004">
      <c r="A2858" s="131"/>
    </row>
    <row r="2861" spans="1:1" x14ac:dyDescent="0.55000000000000004">
      <c r="A2861" s="131"/>
    </row>
    <row r="2862" spans="1:1" x14ac:dyDescent="0.55000000000000004">
      <c r="A2862" s="131"/>
    </row>
    <row r="2865" spans="1:1" x14ac:dyDescent="0.55000000000000004">
      <c r="A2865" s="131"/>
    </row>
    <row r="2866" spans="1:1" x14ac:dyDescent="0.55000000000000004">
      <c r="A2866" s="131"/>
    </row>
    <row r="2869" spans="1:1" x14ac:dyDescent="0.55000000000000004">
      <c r="A2869" s="131"/>
    </row>
    <row r="2870" spans="1:1" x14ac:dyDescent="0.55000000000000004">
      <c r="A2870" s="131"/>
    </row>
    <row r="2873" spans="1:1" x14ac:dyDescent="0.55000000000000004">
      <c r="A2873" s="131"/>
    </row>
    <row r="2874" spans="1:1" x14ac:dyDescent="0.55000000000000004">
      <c r="A2874" s="131"/>
    </row>
    <row r="2877" spans="1:1" x14ac:dyDescent="0.55000000000000004">
      <c r="A2877" s="131"/>
    </row>
    <row r="2878" spans="1:1" x14ac:dyDescent="0.55000000000000004">
      <c r="A2878" s="131"/>
    </row>
    <row r="2881" spans="1:1" x14ac:dyDescent="0.55000000000000004">
      <c r="A2881" s="131"/>
    </row>
    <row r="2882" spans="1:1" x14ac:dyDescent="0.55000000000000004">
      <c r="A2882" s="131"/>
    </row>
    <row r="2885" spans="1:1" x14ac:dyDescent="0.55000000000000004">
      <c r="A2885" s="131"/>
    </row>
    <row r="2886" spans="1:1" x14ac:dyDescent="0.55000000000000004">
      <c r="A2886" s="131"/>
    </row>
    <row r="2889" spans="1:1" x14ac:dyDescent="0.55000000000000004">
      <c r="A2889" s="131"/>
    </row>
    <row r="2890" spans="1:1" x14ac:dyDescent="0.55000000000000004">
      <c r="A2890" s="131"/>
    </row>
    <row r="2893" spans="1:1" x14ac:dyDescent="0.55000000000000004">
      <c r="A2893" s="131"/>
    </row>
    <row r="2894" spans="1:1" x14ac:dyDescent="0.55000000000000004">
      <c r="A2894" s="131"/>
    </row>
    <row r="2897" spans="1:1" x14ac:dyDescent="0.55000000000000004">
      <c r="A2897" s="131"/>
    </row>
    <row r="2898" spans="1:1" x14ac:dyDescent="0.55000000000000004">
      <c r="A2898" s="131"/>
    </row>
    <row r="2901" spans="1:1" x14ac:dyDescent="0.55000000000000004">
      <c r="A2901" s="131"/>
    </row>
    <row r="2902" spans="1:1" x14ac:dyDescent="0.55000000000000004">
      <c r="A2902" s="131"/>
    </row>
    <row r="2905" spans="1:1" x14ac:dyDescent="0.55000000000000004">
      <c r="A2905" s="131"/>
    </row>
    <row r="2906" spans="1:1" x14ac:dyDescent="0.55000000000000004">
      <c r="A2906" s="131"/>
    </row>
    <row r="2909" spans="1:1" x14ac:dyDescent="0.55000000000000004">
      <c r="A2909" s="131"/>
    </row>
    <row r="2910" spans="1:1" x14ac:dyDescent="0.55000000000000004">
      <c r="A2910" s="131"/>
    </row>
    <row r="2913" spans="1:1" x14ac:dyDescent="0.55000000000000004">
      <c r="A2913" s="131"/>
    </row>
    <row r="2914" spans="1:1" x14ac:dyDescent="0.55000000000000004">
      <c r="A2914" s="131"/>
    </row>
    <row r="2917" spans="1:1" x14ac:dyDescent="0.55000000000000004">
      <c r="A2917" s="131"/>
    </row>
    <row r="2918" spans="1:1" x14ac:dyDescent="0.55000000000000004">
      <c r="A2918" s="131"/>
    </row>
    <row r="2921" spans="1:1" x14ac:dyDescent="0.55000000000000004">
      <c r="A2921" s="131"/>
    </row>
    <row r="2922" spans="1:1" x14ac:dyDescent="0.55000000000000004">
      <c r="A2922" s="131"/>
    </row>
    <row r="2925" spans="1:1" x14ac:dyDescent="0.55000000000000004">
      <c r="A2925" s="131"/>
    </row>
    <row r="2926" spans="1:1" x14ac:dyDescent="0.55000000000000004">
      <c r="A2926" s="131"/>
    </row>
    <row r="2929" spans="1:1" x14ac:dyDescent="0.55000000000000004">
      <c r="A2929" s="131"/>
    </row>
    <row r="2930" spans="1:1" x14ac:dyDescent="0.55000000000000004">
      <c r="A2930" s="131"/>
    </row>
    <row r="2933" spans="1:1" x14ac:dyDescent="0.55000000000000004">
      <c r="A2933" s="131"/>
    </row>
    <row r="2934" spans="1:1" x14ac:dyDescent="0.55000000000000004">
      <c r="A2934" s="131"/>
    </row>
    <row r="2937" spans="1:1" x14ac:dyDescent="0.55000000000000004">
      <c r="A2937" s="131"/>
    </row>
    <row r="2938" spans="1:1" x14ac:dyDescent="0.55000000000000004">
      <c r="A2938" s="131"/>
    </row>
    <row r="2941" spans="1:1" x14ac:dyDescent="0.55000000000000004">
      <c r="A2941" s="131"/>
    </row>
    <row r="2942" spans="1:1" x14ac:dyDescent="0.55000000000000004">
      <c r="A2942" s="131"/>
    </row>
    <row r="2945" spans="1:1" x14ac:dyDescent="0.55000000000000004">
      <c r="A2945" s="131"/>
    </row>
    <row r="2946" spans="1:1" x14ac:dyDescent="0.55000000000000004">
      <c r="A2946" s="131"/>
    </row>
    <row r="2949" spans="1:1" x14ac:dyDescent="0.55000000000000004">
      <c r="A2949" s="131"/>
    </row>
    <row r="2950" spans="1:1" x14ac:dyDescent="0.55000000000000004">
      <c r="A2950" s="131"/>
    </row>
    <row r="2953" spans="1:1" x14ac:dyDescent="0.55000000000000004">
      <c r="A2953" s="131"/>
    </row>
    <row r="2954" spans="1:1" x14ac:dyDescent="0.55000000000000004">
      <c r="A2954" s="131"/>
    </row>
    <row r="2957" spans="1:1" x14ac:dyDescent="0.55000000000000004">
      <c r="A2957" s="131"/>
    </row>
    <row r="2958" spans="1:1" x14ac:dyDescent="0.55000000000000004">
      <c r="A2958" s="131"/>
    </row>
    <row r="2961" spans="1:1" x14ac:dyDescent="0.55000000000000004">
      <c r="A2961" s="131"/>
    </row>
    <row r="2962" spans="1:1" x14ac:dyDescent="0.55000000000000004">
      <c r="A2962" s="131"/>
    </row>
    <row r="2965" spans="1:1" x14ac:dyDescent="0.55000000000000004">
      <c r="A2965" s="131"/>
    </row>
    <row r="2966" spans="1:1" x14ac:dyDescent="0.55000000000000004">
      <c r="A2966" s="131"/>
    </row>
    <row r="2969" spans="1:1" x14ac:dyDescent="0.55000000000000004">
      <c r="A2969" s="131"/>
    </row>
    <row r="2970" spans="1:1" x14ac:dyDescent="0.55000000000000004">
      <c r="A2970" s="131"/>
    </row>
    <row r="2973" spans="1:1" x14ac:dyDescent="0.55000000000000004">
      <c r="A2973" s="131"/>
    </row>
    <row r="2974" spans="1:1" x14ac:dyDescent="0.55000000000000004">
      <c r="A2974" s="131"/>
    </row>
    <row r="2977" spans="1:1" x14ac:dyDescent="0.55000000000000004">
      <c r="A2977" s="131"/>
    </row>
    <row r="2978" spans="1:1" x14ac:dyDescent="0.55000000000000004">
      <c r="A2978" s="131"/>
    </row>
    <row r="2981" spans="1:1" x14ac:dyDescent="0.55000000000000004">
      <c r="A2981" s="131"/>
    </row>
    <row r="2982" spans="1:1" x14ac:dyDescent="0.55000000000000004">
      <c r="A2982" s="131"/>
    </row>
    <row r="2985" spans="1:1" x14ac:dyDescent="0.55000000000000004">
      <c r="A2985" s="131"/>
    </row>
    <row r="2986" spans="1:1" x14ac:dyDescent="0.55000000000000004">
      <c r="A2986" s="131"/>
    </row>
    <row r="2989" spans="1:1" x14ac:dyDescent="0.55000000000000004">
      <c r="A2989" s="131"/>
    </row>
    <row r="2990" spans="1:1" x14ac:dyDescent="0.55000000000000004">
      <c r="A2990" s="131"/>
    </row>
    <row r="2993" spans="1:1" x14ac:dyDescent="0.55000000000000004">
      <c r="A2993" s="131"/>
    </row>
    <row r="2994" spans="1:1" x14ac:dyDescent="0.55000000000000004">
      <c r="A2994" s="131"/>
    </row>
    <row r="2997" spans="1:1" x14ac:dyDescent="0.55000000000000004">
      <c r="A2997" s="131"/>
    </row>
    <row r="2998" spans="1:1" x14ac:dyDescent="0.55000000000000004">
      <c r="A2998" s="131"/>
    </row>
    <row r="3001" spans="1:1" x14ac:dyDescent="0.55000000000000004">
      <c r="A3001" s="131"/>
    </row>
    <row r="3002" spans="1:1" x14ac:dyDescent="0.55000000000000004">
      <c r="A3002" s="131"/>
    </row>
    <row r="3005" spans="1:1" x14ac:dyDescent="0.55000000000000004">
      <c r="A3005" s="131"/>
    </row>
    <row r="3006" spans="1:1" x14ac:dyDescent="0.55000000000000004">
      <c r="A3006" s="131"/>
    </row>
    <row r="3009" spans="1:1" x14ac:dyDescent="0.55000000000000004">
      <c r="A3009" s="131"/>
    </row>
    <row r="3010" spans="1:1" x14ac:dyDescent="0.55000000000000004">
      <c r="A3010" s="131"/>
    </row>
    <row r="3013" spans="1:1" x14ac:dyDescent="0.55000000000000004">
      <c r="A3013" s="131"/>
    </row>
    <row r="3014" spans="1:1" x14ac:dyDescent="0.55000000000000004">
      <c r="A3014" s="131"/>
    </row>
    <row r="3017" spans="1:1" x14ac:dyDescent="0.55000000000000004">
      <c r="A3017" s="131"/>
    </row>
    <row r="3018" spans="1:1" x14ac:dyDescent="0.55000000000000004">
      <c r="A3018" s="131"/>
    </row>
    <row r="3021" spans="1:1" x14ac:dyDescent="0.55000000000000004">
      <c r="A3021" s="131"/>
    </row>
    <row r="3022" spans="1:1" x14ac:dyDescent="0.55000000000000004">
      <c r="A3022" s="131"/>
    </row>
    <row r="3025" spans="1:1" x14ac:dyDescent="0.55000000000000004">
      <c r="A3025" s="131"/>
    </row>
    <row r="3026" spans="1:1" x14ac:dyDescent="0.55000000000000004">
      <c r="A3026" s="131"/>
    </row>
    <row r="3029" spans="1:1" x14ac:dyDescent="0.55000000000000004">
      <c r="A3029" s="131"/>
    </row>
    <row r="3030" spans="1:1" x14ac:dyDescent="0.55000000000000004">
      <c r="A3030" s="131"/>
    </row>
    <row r="3033" spans="1:1" x14ac:dyDescent="0.55000000000000004">
      <c r="A3033" s="131"/>
    </row>
    <row r="3034" spans="1:1" x14ac:dyDescent="0.55000000000000004">
      <c r="A3034" s="131"/>
    </row>
    <row r="3037" spans="1:1" x14ac:dyDescent="0.55000000000000004">
      <c r="A3037" s="131"/>
    </row>
    <row r="3038" spans="1:1" x14ac:dyDescent="0.55000000000000004">
      <c r="A3038" s="131"/>
    </row>
    <row r="3041" spans="1:1" x14ac:dyDescent="0.55000000000000004">
      <c r="A3041" s="131"/>
    </row>
    <row r="3042" spans="1:1" x14ac:dyDescent="0.55000000000000004">
      <c r="A3042" s="131"/>
    </row>
    <row r="3045" spans="1:1" x14ac:dyDescent="0.55000000000000004">
      <c r="A3045" s="131"/>
    </row>
    <row r="3046" spans="1:1" x14ac:dyDescent="0.55000000000000004">
      <c r="A3046" s="131"/>
    </row>
    <row r="3049" spans="1:1" x14ac:dyDescent="0.55000000000000004">
      <c r="A3049" s="131"/>
    </row>
    <row r="3050" spans="1:1" x14ac:dyDescent="0.55000000000000004">
      <c r="A3050" s="131"/>
    </row>
    <row r="3053" spans="1:1" x14ac:dyDescent="0.55000000000000004">
      <c r="A3053" s="131"/>
    </row>
    <row r="3054" spans="1:1" x14ac:dyDescent="0.55000000000000004">
      <c r="A3054" s="131"/>
    </row>
    <row r="3057" spans="1:1" x14ac:dyDescent="0.55000000000000004">
      <c r="A3057" s="131"/>
    </row>
    <row r="3058" spans="1:1" x14ac:dyDescent="0.55000000000000004">
      <c r="A3058" s="131"/>
    </row>
    <row r="3061" spans="1:1" x14ac:dyDescent="0.55000000000000004">
      <c r="A3061" s="131"/>
    </row>
    <row r="3062" spans="1:1" x14ac:dyDescent="0.55000000000000004">
      <c r="A3062" s="131"/>
    </row>
    <row r="3065" spans="1:1" x14ac:dyDescent="0.55000000000000004">
      <c r="A3065" s="131"/>
    </row>
    <row r="3066" spans="1:1" x14ac:dyDescent="0.55000000000000004">
      <c r="A3066" s="131"/>
    </row>
    <row r="3069" spans="1:1" x14ac:dyDescent="0.55000000000000004">
      <c r="A3069" s="131"/>
    </row>
    <row r="3070" spans="1:1" x14ac:dyDescent="0.55000000000000004">
      <c r="A3070" s="131"/>
    </row>
    <row r="3073" spans="1:1" x14ac:dyDescent="0.55000000000000004">
      <c r="A3073" s="131"/>
    </row>
    <row r="3074" spans="1:1" x14ac:dyDescent="0.55000000000000004">
      <c r="A3074" s="131"/>
    </row>
    <row r="3077" spans="1:1" x14ac:dyDescent="0.55000000000000004">
      <c r="A3077" s="131"/>
    </row>
    <row r="3078" spans="1:1" x14ac:dyDescent="0.55000000000000004">
      <c r="A3078" s="131"/>
    </row>
    <row r="3081" spans="1:1" x14ac:dyDescent="0.55000000000000004">
      <c r="A3081" s="131"/>
    </row>
    <row r="3082" spans="1:1" x14ac:dyDescent="0.55000000000000004">
      <c r="A3082" s="131"/>
    </row>
    <row r="3085" spans="1:1" x14ac:dyDescent="0.55000000000000004">
      <c r="A3085" s="131"/>
    </row>
    <row r="3086" spans="1:1" x14ac:dyDescent="0.55000000000000004">
      <c r="A3086" s="131"/>
    </row>
    <row r="3089" spans="1:1" x14ac:dyDescent="0.55000000000000004">
      <c r="A3089" s="131"/>
    </row>
    <row r="3090" spans="1:1" x14ac:dyDescent="0.55000000000000004">
      <c r="A3090" s="131"/>
    </row>
    <row r="3093" spans="1:1" x14ac:dyDescent="0.55000000000000004">
      <c r="A3093" s="131"/>
    </row>
    <row r="3094" spans="1:1" x14ac:dyDescent="0.55000000000000004">
      <c r="A3094" s="131"/>
    </row>
    <row r="3097" spans="1:1" x14ac:dyDescent="0.55000000000000004">
      <c r="A3097" s="131"/>
    </row>
    <row r="3098" spans="1:1" x14ac:dyDescent="0.55000000000000004">
      <c r="A3098" s="131"/>
    </row>
    <row r="3101" spans="1:1" x14ac:dyDescent="0.55000000000000004">
      <c r="A3101" s="131"/>
    </row>
    <row r="3102" spans="1:1" x14ac:dyDescent="0.55000000000000004">
      <c r="A3102" s="131"/>
    </row>
    <row r="3105" spans="1:1" x14ac:dyDescent="0.55000000000000004">
      <c r="A3105" s="131"/>
    </row>
    <row r="3106" spans="1:1" x14ac:dyDescent="0.55000000000000004">
      <c r="A3106" s="131"/>
    </row>
    <row r="3109" spans="1:1" x14ac:dyDescent="0.55000000000000004">
      <c r="A3109" s="131"/>
    </row>
    <row r="3110" spans="1:1" x14ac:dyDescent="0.55000000000000004">
      <c r="A3110" s="131"/>
    </row>
    <row r="3113" spans="1:1" x14ac:dyDescent="0.55000000000000004">
      <c r="A3113" s="131"/>
    </row>
    <row r="3114" spans="1:1" x14ac:dyDescent="0.55000000000000004">
      <c r="A3114" s="131"/>
    </row>
    <row r="3117" spans="1:1" x14ac:dyDescent="0.55000000000000004">
      <c r="A3117" s="131"/>
    </row>
    <row r="3118" spans="1:1" x14ac:dyDescent="0.55000000000000004">
      <c r="A3118" s="131"/>
    </row>
    <row r="3121" spans="1:1" x14ac:dyDescent="0.55000000000000004">
      <c r="A3121" s="131"/>
    </row>
    <row r="3122" spans="1:1" x14ac:dyDescent="0.55000000000000004">
      <c r="A3122" s="131"/>
    </row>
    <row r="3125" spans="1:1" x14ac:dyDescent="0.55000000000000004">
      <c r="A3125" s="131"/>
    </row>
    <row r="3126" spans="1:1" x14ac:dyDescent="0.55000000000000004">
      <c r="A3126" s="131"/>
    </row>
    <row r="3129" spans="1:1" x14ac:dyDescent="0.55000000000000004">
      <c r="A3129" s="131"/>
    </row>
    <row r="3130" spans="1:1" x14ac:dyDescent="0.55000000000000004">
      <c r="A3130" s="131"/>
    </row>
    <row r="3133" spans="1:1" x14ac:dyDescent="0.55000000000000004">
      <c r="A3133" s="131"/>
    </row>
    <row r="3134" spans="1:1" x14ac:dyDescent="0.55000000000000004">
      <c r="A3134" s="131"/>
    </row>
    <row r="3137" spans="1:1" x14ac:dyDescent="0.55000000000000004">
      <c r="A3137" s="131"/>
    </row>
    <row r="3138" spans="1:1" x14ac:dyDescent="0.55000000000000004">
      <c r="A3138" s="131"/>
    </row>
    <row r="3141" spans="1:1" x14ac:dyDescent="0.55000000000000004">
      <c r="A3141" s="131"/>
    </row>
    <row r="3142" spans="1:1" x14ac:dyDescent="0.55000000000000004">
      <c r="A3142" s="131"/>
    </row>
    <row r="3145" spans="1:1" x14ac:dyDescent="0.55000000000000004">
      <c r="A3145" s="131"/>
    </row>
    <row r="3146" spans="1:1" x14ac:dyDescent="0.55000000000000004">
      <c r="A3146" s="131"/>
    </row>
    <row r="3149" spans="1:1" x14ac:dyDescent="0.55000000000000004">
      <c r="A3149" s="131"/>
    </row>
    <row r="3150" spans="1:1" x14ac:dyDescent="0.55000000000000004">
      <c r="A3150" s="131"/>
    </row>
    <row r="3153" spans="1:1" x14ac:dyDescent="0.55000000000000004">
      <c r="A3153" s="131"/>
    </row>
    <row r="3154" spans="1:1" x14ac:dyDescent="0.55000000000000004">
      <c r="A3154" s="131"/>
    </row>
    <row r="3157" spans="1:1" x14ac:dyDescent="0.55000000000000004">
      <c r="A3157" s="131"/>
    </row>
    <row r="3158" spans="1:1" x14ac:dyDescent="0.55000000000000004">
      <c r="A3158" s="131"/>
    </row>
    <row r="3161" spans="1:1" x14ac:dyDescent="0.55000000000000004">
      <c r="A3161" s="131"/>
    </row>
    <row r="3162" spans="1:1" x14ac:dyDescent="0.55000000000000004">
      <c r="A3162" s="131"/>
    </row>
    <row r="3165" spans="1:1" x14ac:dyDescent="0.55000000000000004">
      <c r="A3165" s="131"/>
    </row>
    <row r="3166" spans="1:1" x14ac:dyDescent="0.55000000000000004">
      <c r="A3166" s="131"/>
    </row>
    <row r="3169" spans="1:1" x14ac:dyDescent="0.55000000000000004">
      <c r="A3169" s="131"/>
    </row>
    <row r="3170" spans="1:1" x14ac:dyDescent="0.55000000000000004">
      <c r="A3170" s="131"/>
    </row>
    <row r="3173" spans="1:1" x14ac:dyDescent="0.55000000000000004">
      <c r="A3173" s="131"/>
    </row>
    <row r="3174" spans="1:1" x14ac:dyDescent="0.55000000000000004">
      <c r="A3174" s="131"/>
    </row>
    <row r="3177" spans="1:1" x14ac:dyDescent="0.55000000000000004">
      <c r="A3177" s="131"/>
    </row>
    <row r="3178" spans="1:1" x14ac:dyDescent="0.55000000000000004">
      <c r="A3178" s="131"/>
    </row>
    <row r="3181" spans="1:1" x14ac:dyDescent="0.55000000000000004">
      <c r="A3181" s="131"/>
    </row>
    <row r="3182" spans="1:1" x14ac:dyDescent="0.55000000000000004">
      <c r="A3182" s="131"/>
    </row>
    <row r="3185" spans="1:1" x14ac:dyDescent="0.55000000000000004">
      <c r="A3185" s="131"/>
    </row>
    <row r="3186" spans="1:1" x14ac:dyDescent="0.55000000000000004">
      <c r="A3186" s="131"/>
    </row>
    <row r="3189" spans="1:1" x14ac:dyDescent="0.55000000000000004">
      <c r="A3189" s="131"/>
    </row>
    <row r="3190" spans="1:1" x14ac:dyDescent="0.55000000000000004">
      <c r="A3190" s="131"/>
    </row>
    <row r="3193" spans="1:1" x14ac:dyDescent="0.55000000000000004">
      <c r="A3193" s="131"/>
    </row>
    <row r="3194" spans="1:1" x14ac:dyDescent="0.55000000000000004">
      <c r="A3194" s="131"/>
    </row>
    <row r="3197" spans="1:1" x14ac:dyDescent="0.55000000000000004">
      <c r="A3197" s="131"/>
    </row>
    <row r="3198" spans="1:1" x14ac:dyDescent="0.55000000000000004">
      <c r="A3198" s="131"/>
    </row>
    <row r="3201" spans="1:1" x14ac:dyDescent="0.55000000000000004">
      <c r="A3201" s="131"/>
    </row>
    <row r="3202" spans="1:1" x14ac:dyDescent="0.55000000000000004">
      <c r="A3202" s="131"/>
    </row>
    <row r="3205" spans="1:1" x14ac:dyDescent="0.55000000000000004">
      <c r="A3205" s="131"/>
    </row>
    <row r="3206" spans="1:1" x14ac:dyDescent="0.55000000000000004">
      <c r="A3206" s="131"/>
    </row>
    <row r="3209" spans="1:1" x14ac:dyDescent="0.55000000000000004">
      <c r="A3209" s="131"/>
    </row>
    <row r="3210" spans="1:1" x14ac:dyDescent="0.55000000000000004">
      <c r="A3210" s="131"/>
    </row>
    <row r="3213" spans="1:1" x14ac:dyDescent="0.55000000000000004">
      <c r="A3213" s="131"/>
    </row>
    <row r="3214" spans="1:1" x14ac:dyDescent="0.55000000000000004">
      <c r="A3214" s="131"/>
    </row>
    <row r="3217" spans="1:1" x14ac:dyDescent="0.55000000000000004">
      <c r="A3217" s="131"/>
    </row>
    <row r="3218" spans="1:1" x14ac:dyDescent="0.55000000000000004">
      <c r="A3218" s="131"/>
    </row>
    <row r="3221" spans="1:1" x14ac:dyDescent="0.55000000000000004">
      <c r="A3221" s="131"/>
    </row>
    <row r="3222" spans="1:1" x14ac:dyDescent="0.55000000000000004">
      <c r="A3222" s="131"/>
    </row>
    <row r="3225" spans="1:1" x14ac:dyDescent="0.55000000000000004">
      <c r="A3225" s="131"/>
    </row>
    <row r="3226" spans="1:1" x14ac:dyDescent="0.55000000000000004">
      <c r="A3226" s="131"/>
    </row>
    <row r="3229" spans="1:1" x14ac:dyDescent="0.55000000000000004">
      <c r="A3229" s="131"/>
    </row>
    <row r="3230" spans="1:1" x14ac:dyDescent="0.55000000000000004">
      <c r="A3230" s="131"/>
    </row>
    <row r="3233" spans="1:1" x14ac:dyDescent="0.55000000000000004">
      <c r="A3233" s="131"/>
    </row>
    <row r="3234" spans="1:1" x14ac:dyDescent="0.55000000000000004">
      <c r="A3234" s="131"/>
    </row>
    <row r="3237" spans="1:1" x14ac:dyDescent="0.55000000000000004">
      <c r="A3237" s="131"/>
    </row>
    <row r="3238" spans="1:1" x14ac:dyDescent="0.55000000000000004">
      <c r="A3238" s="131"/>
    </row>
    <row r="3241" spans="1:1" x14ac:dyDescent="0.55000000000000004">
      <c r="A3241" s="131"/>
    </row>
    <row r="3242" spans="1:1" x14ac:dyDescent="0.55000000000000004">
      <c r="A3242" s="131"/>
    </row>
    <row r="3245" spans="1:1" x14ac:dyDescent="0.55000000000000004">
      <c r="A3245" s="131"/>
    </row>
    <row r="3246" spans="1:1" x14ac:dyDescent="0.55000000000000004">
      <c r="A3246" s="131"/>
    </row>
    <row r="3249" spans="1:1" x14ac:dyDescent="0.55000000000000004">
      <c r="A3249" s="131"/>
    </row>
    <row r="3250" spans="1:1" x14ac:dyDescent="0.55000000000000004">
      <c r="A3250" s="131"/>
    </row>
    <row r="3253" spans="1:1" x14ac:dyDescent="0.55000000000000004">
      <c r="A3253" s="131"/>
    </row>
    <row r="3254" spans="1:1" x14ac:dyDescent="0.55000000000000004">
      <c r="A3254" s="131"/>
    </row>
    <row r="3257" spans="1:1" x14ac:dyDescent="0.55000000000000004">
      <c r="A3257" s="131"/>
    </row>
    <row r="3258" spans="1:1" x14ac:dyDescent="0.55000000000000004">
      <c r="A3258" s="131"/>
    </row>
    <row r="3261" spans="1:1" x14ac:dyDescent="0.55000000000000004">
      <c r="A3261" s="131"/>
    </row>
    <row r="3262" spans="1:1" x14ac:dyDescent="0.55000000000000004">
      <c r="A3262" s="131"/>
    </row>
    <row r="3265" spans="1:1" x14ac:dyDescent="0.55000000000000004">
      <c r="A3265" s="131"/>
    </row>
    <row r="3266" spans="1:1" x14ac:dyDescent="0.55000000000000004">
      <c r="A3266" s="131"/>
    </row>
    <row r="3269" spans="1:1" x14ac:dyDescent="0.55000000000000004">
      <c r="A3269" s="131"/>
    </row>
    <row r="3270" spans="1:1" x14ac:dyDescent="0.55000000000000004">
      <c r="A3270" s="131"/>
    </row>
    <row r="3273" spans="1:1" x14ac:dyDescent="0.55000000000000004">
      <c r="A3273" s="131"/>
    </row>
    <row r="3274" spans="1:1" x14ac:dyDescent="0.55000000000000004">
      <c r="A3274" s="131"/>
    </row>
    <row r="3277" spans="1:1" x14ac:dyDescent="0.55000000000000004">
      <c r="A3277" s="131"/>
    </row>
    <row r="3278" spans="1:1" x14ac:dyDescent="0.55000000000000004">
      <c r="A3278" s="131"/>
    </row>
    <row r="3281" spans="1:1" x14ac:dyDescent="0.55000000000000004">
      <c r="A3281" s="131"/>
    </row>
    <row r="3282" spans="1:1" x14ac:dyDescent="0.55000000000000004">
      <c r="A3282" s="131"/>
    </row>
    <row r="3285" spans="1:1" x14ac:dyDescent="0.55000000000000004">
      <c r="A3285" s="131"/>
    </row>
    <row r="3286" spans="1:1" x14ac:dyDescent="0.55000000000000004">
      <c r="A3286" s="131"/>
    </row>
    <row r="3289" spans="1:1" x14ac:dyDescent="0.55000000000000004">
      <c r="A3289" s="131"/>
    </row>
    <row r="3290" spans="1:1" x14ac:dyDescent="0.55000000000000004">
      <c r="A3290" s="131"/>
    </row>
    <row r="3293" spans="1:1" x14ac:dyDescent="0.55000000000000004">
      <c r="A3293" s="131"/>
    </row>
    <row r="3294" spans="1:1" x14ac:dyDescent="0.55000000000000004">
      <c r="A3294" s="131"/>
    </row>
    <row r="3297" spans="1:1" x14ac:dyDescent="0.55000000000000004">
      <c r="A3297" s="131"/>
    </row>
    <row r="3298" spans="1:1" x14ac:dyDescent="0.55000000000000004">
      <c r="A3298" s="131"/>
    </row>
    <row r="3301" spans="1:1" x14ac:dyDescent="0.55000000000000004">
      <c r="A3301" s="131"/>
    </row>
    <row r="3302" spans="1:1" x14ac:dyDescent="0.55000000000000004">
      <c r="A3302" s="131"/>
    </row>
    <row r="3305" spans="1:1" x14ac:dyDescent="0.55000000000000004">
      <c r="A3305" s="131"/>
    </row>
    <row r="3306" spans="1:1" x14ac:dyDescent="0.55000000000000004">
      <c r="A3306" s="131"/>
    </row>
    <row r="3309" spans="1:1" x14ac:dyDescent="0.55000000000000004">
      <c r="A3309" s="131"/>
    </row>
    <row r="3310" spans="1:1" x14ac:dyDescent="0.55000000000000004">
      <c r="A3310" s="131"/>
    </row>
    <row r="3313" spans="1:1" x14ac:dyDescent="0.55000000000000004">
      <c r="A3313" s="131"/>
    </row>
    <row r="3314" spans="1:1" x14ac:dyDescent="0.55000000000000004">
      <c r="A3314" s="131"/>
    </row>
    <row r="3317" spans="1:1" x14ac:dyDescent="0.55000000000000004">
      <c r="A3317" s="131"/>
    </row>
    <row r="3318" spans="1:1" x14ac:dyDescent="0.55000000000000004">
      <c r="A3318" s="131"/>
    </row>
    <row r="3321" spans="1:1" x14ac:dyDescent="0.55000000000000004">
      <c r="A3321" s="131"/>
    </row>
    <row r="3322" spans="1:1" x14ac:dyDescent="0.55000000000000004">
      <c r="A3322" s="131"/>
    </row>
    <row r="3325" spans="1:1" x14ac:dyDescent="0.55000000000000004">
      <c r="A3325" s="131"/>
    </row>
    <row r="3326" spans="1:1" x14ac:dyDescent="0.55000000000000004">
      <c r="A3326" s="131"/>
    </row>
    <row r="3329" spans="1:1" x14ac:dyDescent="0.55000000000000004">
      <c r="A3329" s="131"/>
    </row>
    <row r="3330" spans="1:1" x14ac:dyDescent="0.55000000000000004">
      <c r="A3330" s="131"/>
    </row>
    <row r="3333" spans="1:1" x14ac:dyDescent="0.55000000000000004">
      <c r="A3333" s="131"/>
    </row>
    <row r="3334" spans="1:1" x14ac:dyDescent="0.55000000000000004">
      <c r="A3334" s="131"/>
    </row>
    <row r="3337" spans="1:1" x14ac:dyDescent="0.55000000000000004">
      <c r="A3337" s="131"/>
    </row>
    <row r="3338" spans="1:1" x14ac:dyDescent="0.55000000000000004">
      <c r="A3338" s="131"/>
    </row>
    <row r="3341" spans="1:1" x14ac:dyDescent="0.55000000000000004">
      <c r="A3341" s="131"/>
    </row>
    <row r="3342" spans="1:1" x14ac:dyDescent="0.55000000000000004">
      <c r="A3342" s="131"/>
    </row>
    <row r="3345" spans="1:1" x14ac:dyDescent="0.55000000000000004">
      <c r="A3345" s="131"/>
    </row>
    <row r="3346" spans="1:1" x14ac:dyDescent="0.55000000000000004">
      <c r="A3346" s="131"/>
    </row>
    <row r="3349" spans="1:1" x14ac:dyDescent="0.55000000000000004">
      <c r="A3349" s="131"/>
    </row>
    <row r="3350" spans="1:1" x14ac:dyDescent="0.55000000000000004">
      <c r="A3350" s="131"/>
    </row>
    <row r="3353" spans="1:1" x14ac:dyDescent="0.55000000000000004">
      <c r="A3353" s="131"/>
    </row>
    <row r="3354" spans="1:1" x14ac:dyDescent="0.55000000000000004">
      <c r="A3354" s="131"/>
    </row>
    <row r="3357" spans="1:1" x14ac:dyDescent="0.55000000000000004">
      <c r="A3357" s="131"/>
    </row>
    <row r="3358" spans="1:1" x14ac:dyDescent="0.55000000000000004">
      <c r="A3358" s="131"/>
    </row>
    <row r="3361" spans="1:1" x14ac:dyDescent="0.55000000000000004">
      <c r="A3361" s="131"/>
    </row>
    <row r="3362" spans="1:1" x14ac:dyDescent="0.55000000000000004">
      <c r="A3362" s="131"/>
    </row>
    <row r="3365" spans="1:1" x14ac:dyDescent="0.55000000000000004">
      <c r="A3365" s="131"/>
    </row>
    <row r="3366" spans="1:1" x14ac:dyDescent="0.55000000000000004">
      <c r="A3366" s="131"/>
    </row>
    <row r="3369" spans="1:1" x14ac:dyDescent="0.55000000000000004">
      <c r="A3369" s="131"/>
    </row>
    <row r="3370" spans="1:1" x14ac:dyDescent="0.55000000000000004">
      <c r="A3370" s="131"/>
    </row>
    <row r="3373" spans="1:1" x14ac:dyDescent="0.55000000000000004">
      <c r="A3373" s="131"/>
    </row>
    <row r="3374" spans="1:1" x14ac:dyDescent="0.55000000000000004">
      <c r="A3374" s="131"/>
    </row>
    <row r="3377" spans="1:1" x14ac:dyDescent="0.55000000000000004">
      <c r="A3377" s="131"/>
    </row>
    <row r="3378" spans="1:1" x14ac:dyDescent="0.55000000000000004">
      <c r="A3378" s="131"/>
    </row>
    <row r="3381" spans="1:1" x14ac:dyDescent="0.55000000000000004">
      <c r="A3381" s="131"/>
    </row>
    <row r="3382" spans="1:1" x14ac:dyDescent="0.55000000000000004">
      <c r="A3382" s="131"/>
    </row>
    <row r="3385" spans="1:1" x14ac:dyDescent="0.55000000000000004">
      <c r="A3385" s="131"/>
    </row>
    <row r="3386" spans="1:1" x14ac:dyDescent="0.55000000000000004">
      <c r="A3386" s="131"/>
    </row>
    <row r="3389" spans="1:1" x14ac:dyDescent="0.55000000000000004">
      <c r="A3389" s="131"/>
    </row>
    <row r="3390" spans="1:1" x14ac:dyDescent="0.55000000000000004">
      <c r="A3390" s="131"/>
    </row>
    <row r="3393" spans="1:1" x14ac:dyDescent="0.55000000000000004">
      <c r="A3393" s="131"/>
    </row>
    <row r="3394" spans="1:1" x14ac:dyDescent="0.55000000000000004">
      <c r="A3394" s="131"/>
    </row>
    <row r="3397" spans="1:1" x14ac:dyDescent="0.55000000000000004">
      <c r="A3397" s="131"/>
    </row>
    <row r="3398" spans="1:1" x14ac:dyDescent="0.55000000000000004">
      <c r="A3398" s="131"/>
    </row>
    <row r="3401" spans="1:1" x14ac:dyDescent="0.55000000000000004">
      <c r="A3401" s="131"/>
    </row>
    <row r="3402" spans="1:1" x14ac:dyDescent="0.55000000000000004">
      <c r="A3402" s="131"/>
    </row>
    <row r="3405" spans="1:1" x14ac:dyDescent="0.55000000000000004">
      <c r="A3405" s="131"/>
    </row>
    <row r="3406" spans="1:1" x14ac:dyDescent="0.55000000000000004">
      <c r="A3406" s="131"/>
    </row>
    <row r="3409" spans="1:1" x14ac:dyDescent="0.55000000000000004">
      <c r="A3409" s="131"/>
    </row>
    <row r="3410" spans="1:1" x14ac:dyDescent="0.55000000000000004">
      <c r="A3410" s="131"/>
    </row>
    <row r="3413" spans="1:1" x14ac:dyDescent="0.55000000000000004">
      <c r="A3413" s="131"/>
    </row>
    <row r="3414" spans="1:1" x14ac:dyDescent="0.55000000000000004">
      <c r="A3414" s="131"/>
    </row>
    <row r="3417" spans="1:1" x14ac:dyDescent="0.55000000000000004">
      <c r="A3417" s="131"/>
    </row>
    <row r="3418" spans="1:1" x14ac:dyDescent="0.55000000000000004">
      <c r="A3418" s="131"/>
    </row>
    <row r="3421" spans="1:1" x14ac:dyDescent="0.55000000000000004">
      <c r="A3421" s="131"/>
    </row>
    <row r="3422" spans="1:1" x14ac:dyDescent="0.55000000000000004">
      <c r="A3422" s="131"/>
    </row>
    <row r="3425" spans="1:1" x14ac:dyDescent="0.55000000000000004">
      <c r="A3425" s="131"/>
    </row>
    <row r="3426" spans="1:1" x14ac:dyDescent="0.55000000000000004">
      <c r="A3426" s="131"/>
    </row>
    <row r="3429" spans="1:1" x14ac:dyDescent="0.55000000000000004">
      <c r="A3429" s="131"/>
    </row>
    <row r="3430" spans="1:1" x14ac:dyDescent="0.55000000000000004">
      <c r="A3430" s="131"/>
    </row>
    <row r="3433" spans="1:1" x14ac:dyDescent="0.55000000000000004">
      <c r="A3433" s="131"/>
    </row>
    <row r="3434" spans="1:1" x14ac:dyDescent="0.55000000000000004">
      <c r="A3434" s="131"/>
    </row>
    <row r="3437" spans="1:1" x14ac:dyDescent="0.55000000000000004">
      <c r="A3437" s="131"/>
    </row>
    <row r="3438" spans="1:1" x14ac:dyDescent="0.55000000000000004">
      <c r="A3438" s="131"/>
    </row>
    <row r="3441" spans="1:1" x14ac:dyDescent="0.55000000000000004">
      <c r="A3441" s="131"/>
    </row>
    <row r="3442" spans="1:1" x14ac:dyDescent="0.55000000000000004">
      <c r="A3442" s="131"/>
    </row>
    <row r="3445" spans="1:1" x14ac:dyDescent="0.55000000000000004">
      <c r="A3445" s="131"/>
    </row>
    <row r="3446" spans="1:1" x14ac:dyDescent="0.55000000000000004">
      <c r="A3446" s="131"/>
    </row>
    <row r="3449" spans="1:1" x14ac:dyDescent="0.55000000000000004">
      <c r="A3449" s="131"/>
    </row>
    <row r="3450" spans="1:1" x14ac:dyDescent="0.55000000000000004">
      <c r="A3450" s="131"/>
    </row>
    <row r="3453" spans="1:1" x14ac:dyDescent="0.55000000000000004">
      <c r="A3453" s="131"/>
    </row>
    <row r="3454" spans="1:1" x14ac:dyDescent="0.55000000000000004">
      <c r="A3454" s="131"/>
    </row>
    <row r="3457" spans="1:1" x14ac:dyDescent="0.55000000000000004">
      <c r="A3457" s="131"/>
    </row>
    <row r="3458" spans="1:1" x14ac:dyDescent="0.55000000000000004">
      <c r="A3458" s="131"/>
    </row>
    <row r="3461" spans="1:1" x14ac:dyDescent="0.55000000000000004">
      <c r="A3461" s="131"/>
    </row>
    <row r="3462" spans="1:1" x14ac:dyDescent="0.55000000000000004">
      <c r="A3462" s="131"/>
    </row>
    <row r="3465" spans="1:1" x14ac:dyDescent="0.55000000000000004">
      <c r="A3465" s="131"/>
    </row>
    <row r="3466" spans="1:1" x14ac:dyDescent="0.55000000000000004">
      <c r="A3466" s="131"/>
    </row>
    <row r="3469" spans="1:1" x14ac:dyDescent="0.55000000000000004">
      <c r="A3469" s="131"/>
    </row>
    <row r="3470" spans="1:1" x14ac:dyDescent="0.55000000000000004">
      <c r="A3470" s="131"/>
    </row>
    <row r="3473" spans="1:1" x14ac:dyDescent="0.55000000000000004">
      <c r="A3473" s="131"/>
    </row>
    <row r="3474" spans="1:1" x14ac:dyDescent="0.55000000000000004">
      <c r="A3474" s="131"/>
    </row>
    <row r="3477" spans="1:1" x14ac:dyDescent="0.55000000000000004">
      <c r="A3477" s="131"/>
    </row>
    <row r="3478" spans="1:1" x14ac:dyDescent="0.55000000000000004">
      <c r="A3478" s="131"/>
    </row>
    <row r="3481" spans="1:1" x14ac:dyDescent="0.55000000000000004">
      <c r="A3481" s="131"/>
    </row>
    <row r="3482" spans="1:1" x14ac:dyDescent="0.55000000000000004">
      <c r="A3482" s="131"/>
    </row>
    <row r="3485" spans="1:1" x14ac:dyDescent="0.55000000000000004">
      <c r="A3485" s="131"/>
    </row>
    <row r="3486" spans="1:1" x14ac:dyDescent="0.55000000000000004">
      <c r="A3486" s="131"/>
    </row>
    <row r="3489" spans="1:1" x14ac:dyDescent="0.55000000000000004">
      <c r="A3489" s="131"/>
    </row>
    <row r="3490" spans="1:1" x14ac:dyDescent="0.55000000000000004">
      <c r="A3490" s="131"/>
    </row>
    <row r="3493" spans="1:1" x14ac:dyDescent="0.55000000000000004">
      <c r="A3493" s="131"/>
    </row>
    <row r="3494" spans="1:1" x14ac:dyDescent="0.55000000000000004">
      <c r="A3494" s="131"/>
    </row>
    <row r="3497" spans="1:1" x14ac:dyDescent="0.55000000000000004">
      <c r="A3497" s="131"/>
    </row>
    <row r="3498" spans="1:1" x14ac:dyDescent="0.55000000000000004">
      <c r="A3498" s="131"/>
    </row>
    <row r="3501" spans="1:1" x14ac:dyDescent="0.55000000000000004">
      <c r="A3501" s="131"/>
    </row>
    <row r="3502" spans="1:1" x14ac:dyDescent="0.55000000000000004">
      <c r="A3502" s="131"/>
    </row>
    <row r="3505" spans="1:1" x14ac:dyDescent="0.55000000000000004">
      <c r="A3505" s="131"/>
    </row>
    <row r="3506" spans="1:1" x14ac:dyDescent="0.55000000000000004">
      <c r="A3506" s="131"/>
    </row>
    <row r="3509" spans="1:1" x14ac:dyDescent="0.55000000000000004">
      <c r="A3509" s="131"/>
    </row>
    <row r="3510" spans="1:1" x14ac:dyDescent="0.55000000000000004">
      <c r="A3510" s="131"/>
    </row>
    <row r="3513" spans="1:1" x14ac:dyDescent="0.55000000000000004">
      <c r="A3513" s="131"/>
    </row>
    <row r="3514" spans="1:1" x14ac:dyDescent="0.55000000000000004">
      <c r="A3514" s="131"/>
    </row>
    <row r="3517" spans="1:1" x14ac:dyDescent="0.55000000000000004">
      <c r="A3517" s="131"/>
    </row>
    <row r="3518" spans="1:1" x14ac:dyDescent="0.55000000000000004">
      <c r="A3518" s="131"/>
    </row>
    <row r="3521" spans="1:1" x14ac:dyDescent="0.55000000000000004">
      <c r="A3521" s="131"/>
    </row>
    <row r="3522" spans="1:1" x14ac:dyDescent="0.55000000000000004">
      <c r="A3522" s="131"/>
    </row>
    <row r="3525" spans="1:1" x14ac:dyDescent="0.55000000000000004">
      <c r="A3525" s="131"/>
    </row>
    <row r="3526" spans="1:1" x14ac:dyDescent="0.55000000000000004">
      <c r="A3526" s="131"/>
    </row>
    <row r="3529" spans="1:1" x14ac:dyDescent="0.55000000000000004">
      <c r="A3529" s="131"/>
    </row>
    <row r="3530" spans="1:1" x14ac:dyDescent="0.55000000000000004">
      <c r="A3530" s="131"/>
    </row>
    <row r="3533" spans="1:1" x14ac:dyDescent="0.55000000000000004">
      <c r="A3533" s="131"/>
    </row>
    <row r="3534" spans="1:1" x14ac:dyDescent="0.55000000000000004">
      <c r="A3534" s="131"/>
    </row>
    <row r="3537" spans="1:1" x14ac:dyDescent="0.55000000000000004">
      <c r="A3537" s="131"/>
    </row>
    <row r="3538" spans="1:1" x14ac:dyDescent="0.55000000000000004">
      <c r="A3538" s="131"/>
    </row>
    <row r="3541" spans="1:1" x14ac:dyDescent="0.55000000000000004">
      <c r="A3541" s="131"/>
    </row>
    <row r="3542" spans="1:1" x14ac:dyDescent="0.55000000000000004">
      <c r="A3542" s="131"/>
    </row>
    <row r="3545" spans="1:1" x14ac:dyDescent="0.55000000000000004">
      <c r="A3545" s="131"/>
    </row>
    <row r="3546" spans="1:1" x14ac:dyDescent="0.55000000000000004">
      <c r="A3546" s="131"/>
    </row>
    <row r="3549" spans="1:1" x14ac:dyDescent="0.55000000000000004">
      <c r="A3549" s="131"/>
    </row>
    <row r="3550" spans="1:1" x14ac:dyDescent="0.55000000000000004">
      <c r="A3550" s="131"/>
    </row>
    <row r="3553" spans="1:1" x14ac:dyDescent="0.55000000000000004">
      <c r="A3553" s="131"/>
    </row>
    <row r="3554" spans="1:1" x14ac:dyDescent="0.55000000000000004">
      <c r="A3554" s="131"/>
    </row>
    <row r="3557" spans="1:1" x14ac:dyDescent="0.55000000000000004">
      <c r="A3557" s="131"/>
    </row>
    <row r="3558" spans="1:1" x14ac:dyDescent="0.55000000000000004">
      <c r="A3558" s="131"/>
    </row>
    <row r="3561" spans="1:1" x14ac:dyDescent="0.55000000000000004">
      <c r="A3561" s="131"/>
    </row>
    <row r="3562" spans="1:1" x14ac:dyDescent="0.55000000000000004">
      <c r="A3562" s="131"/>
    </row>
    <row r="3565" spans="1:1" x14ac:dyDescent="0.55000000000000004">
      <c r="A3565" s="131"/>
    </row>
    <row r="3566" spans="1:1" x14ac:dyDescent="0.55000000000000004">
      <c r="A3566" s="131"/>
    </row>
    <row r="3569" spans="1:1" x14ac:dyDescent="0.55000000000000004">
      <c r="A3569" s="131"/>
    </row>
    <row r="3570" spans="1:1" x14ac:dyDescent="0.55000000000000004">
      <c r="A3570" s="131"/>
    </row>
    <row r="3573" spans="1:1" x14ac:dyDescent="0.55000000000000004">
      <c r="A3573" s="131"/>
    </row>
    <row r="3574" spans="1:1" x14ac:dyDescent="0.55000000000000004">
      <c r="A3574" s="131"/>
    </row>
    <row r="3577" spans="1:1" x14ac:dyDescent="0.55000000000000004">
      <c r="A3577" s="131"/>
    </row>
    <row r="3578" spans="1:1" x14ac:dyDescent="0.55000000000000004">
      <c r="A3578" s="131"/>
    </row>
    <row r="3581" spans="1:1" x14ac:dyDescent="0.55000000000000004">
      <c r="A3581" s="131"/>
    </row>
    <row r="3582" spans="1:1" x14ac:dyDescent="0.55000000000000004">
      <c r="A3582" s="131"/>
    </row>
    <row r="3585" spans="1:1" x14ac:dyDescent="0.55000000000000004">
      <c r="A3585" s="131"/>
    </row>
    <row r="3586" spans="1:1" x14ac:dyDescent="0.55000000000000004">
      <c r="A3586" s="131"/>
    </row>
    <row r="3589" spans="1:1" x14ac:dyDescent="0.55000000000000004">
      <c r="A3589" s="131"/>
    </row>
    <row r="3590" spans="1:1" x14ac:dyDescent="0.55000000000000004">
      <c r="A3590" s="131"/>
    </row>
    <row r="3593" spans="1:1" x14ac:dyDescent="0.55000000000000004">
      <c r="A3593" s="131"/>
    </row>
    <row r="3594" spans="1:1" x14ac:dyDescent="0.55000000000000004">
      <c r="A3594" s="131"/>
    </row>
    <row r="3597" spans="1:1" x14ac:dyDescent="0.55000000000000004">
      <c r="A3597" s="131"/>
    </row>
    <row r="3598" spans="1:1" x14ac:dyDescent="0.55000000000000004">
      <c r="A3598" s="131"/>
    </row>
    <row r="3601" spans="1:1" x14ac:dyDescent="0.55000000000000004">
      <c r="A3601" s="131"/>
    </row>
    <row r="3602" spans="1:1" x14ac:dyDescent="0.55000000000000004">
      <c r="A3602" s="131"/>
    </row>
    <row r="3605" spans="1:1" x14ac:dyDescent="0.55000000000000004">
      <c r="A3605" s="131"/>
    </row>
    <row r="3606" spans="1:1" x14ac:dyDescent="0.55000000000000004">
      <c r="A3606" s="131"/>
    </row>
    <row r="3609" spans="1:1" x14ac:dyDescent="0.55000000000000004">
      <c r="A3609" s="131"/>
    </row>
    <row r="3610" spans="1:1" x14ac:dyDescent="0.55000000000000004">
      <c r="A3610" s="131"/>
    </row>
    <row r="3613" spans="1:1" x14ac:dyDescent="0.55000000000000004">
      <c r="A3613" s="131"/>
    </row>
    <row r="3614" spans="1:1" x14ac:dyDescent="0.55000000000000004">
      <c r="A3614" s="131"/>
    </row>
    <row r="3617" spans="1:1" x14ac:dyDescent="0.55000000000000004">
      <c r="A3617" s="131"/>
    </row>
    <row r="3618" spans="1:1" x14ac:dyDescent="0.55000000000000004">
      <c r="A3618" s="131"/>
    </row>
    <row r="3621" spans="1:1" x14ac:dyDescent="0.55000000000000004">
      <c r="A3621" s="131"/>
    </row>
    <row r="3622" spans="1:1" x14ac:dyDescent="0.55000000000000004">
      <c r="A3622" s="131"/>
    </row>
    <row r="3625" spans="1:1" x14ac:dyDescent="0.55000000000000004">
      <c r="A3625" s="131"/>
    </row>
    <row r="3626" spans="1:1" x14ac:dyDescent="0.55000000000000004">
      <c r="A3626" s="131"/>
    </row>
    <row r="3629" spans="1:1" x14ac:dyDescent="0.55000000000000004">
      <c r="A3629" s="131"/>
    </row>
    <row r="3630" spans="1:1" x14ac:dyDescent="0.55000000000000004">
      <c r="A3630" s="131"/>
    </row>
    <row r="3633" spans="1:1" x14ac:dyDescent="0.55000000000000004">
      <c r="A3633" s="131"/>
    </row>
    <row r="3634" spans="1:1" x14ac:dyDescent="0.55000000000000004">
      <c r="A3634" s="131"/>
    </row>
    <row r="3637" spans="1:1" x14ac:dyDescent="0.55000000000000004">
      <c r="A3637" s="131"/>
    </row>
    <row r="3638" spans="1:1" x14ac:dyDescent="0.55000000000000004">
      <c r="A3638" s="131"/>
    </row>
    <row r="3641" spans="1:1" x14ac:dyDescent="0.55000000000000004">
      <c r="A3641" s="131"/>
    </row>
    <row r="3642" spans="1:1" x14ac:dyDescent="0.55000000000000004">
      <c r="A3642" s="131"/>
    </row>
    <row r="3645" spans="1:1" x14ac:dyDescent="0.55000000000000004">
      <c r="A3645" s="131"/>
    </row>
    <row r="3646" spans="1:1" x14ac:dyDescent="0.55000000000000004">
      <c r="A3646" s="131"/>
    </row>
    <row r="3649" spans="1:1" x14ac:dyDescent="0.55000000000000004">
      <c r="A3649" s="131"/>
    </row>
    <row r="3650" spans="1:1" x14ac:dyDescent="0.55000000000000004">
      <c r="A3650" s="131"/>
    </row>
    <row r="3653" spans="1:1" x14ac:dyDescent="0.55000000000000004">
      <c r="A3653" s="131"/>
    </row>
    <row r="3654" spans="1:1" x14ac:dyDescent="0.55000000000000004">
      <c r="A3654" s="131"/>
    </row>
    <row r="3657" spans="1:1" x14ac:dyDescent="0.55000000000000004">
      <c r="A3657" s="131"/>
    </row>
    <row r="3658" spans="1:1" x14ac:dyDescent="0.55000000000000004">
      <c r="A3658" s="131"/>
    </row>
    <row r="3661" spans="1:1" x14ac:dyDescent="0.55000000000000004">
      <c r="A3661" s="131"/>
    </row>
    <row r="3662" spans="1:1" x14ac:dyDescent="0.55000000000000004">
      <c r="A3662" s="131"/>
    </row>
    <row r="3665" spans="1:1" x14ac:dyDescent="0.55000000000000004">
      <c r="A3665" s="131"/>
    </row>
    <row r="3666" spans="1:1" x14ac:dyDescent="0.55000000000000004">
      <c r="A3666" s="131"/>
    </row>
    <row r="3669" spans="1:1" x14ac:dyDescent="0.55000000000000004">
      <c r="A3669" s="131"/>
    </row>
    <row r="3670" spans="1:1" x14ac:dyDescent="0.55000000000000004">
      <c r="A3670" s="131"/>
    </row>
    <row r="3673" spans="1:1" x14ac:dyDescent="0.55000000000000004">
      <c r="A3673" s="131"/>
    </row>
    <row r="3674" spans="1:1" x14ac:dyDescent="0.55000000000000004">
      <c r="A3674" s="131"/>
    </row>
    <row r="3677" spans="1:1" x14ac:dyDescent="0.55000000000000004">
      <c r="A3677" s="131"/>
    </row>
    <row r="3678" spans="1:1" x14ac:dyDescent="0.55000000000000004">
      <c r="A3678" s="131"/>
    </row>
    <row r="3681" spans="1:1" x14ac:dyDescent="0.55000000000000004">
      <c r="A3681" s="131"/>
    </row>
    <row r="3682" spans="1:1" x14ac:dyDescent="0.55000000000000004">
      <c r="A3682" s="131"/>
    </row>
    <row r="3685" spans="1:1" x14ac:dyDescent="0.55000000000000004">
      <c r="A3685" s="131"/>
    </row>
    <row r="3686" spans="1:1" x14ac:dyDescent="0.55000000000000004">
      <c r="A3686" s="131"/>
    </row>
    <row r="3689" spans="1:1" x14ac:dyDescent="0.55000000000000004">
      <c r="A3689" s="131"/>
    </row>
    <row r="3690" spans="1:1" x14ac:dyDescent="0.55000000000000004">
      <c r="A3690" s="131"/>
    </row>
    <row r="3693" spans="1:1" x14ac:dyDescent="0.55000000000000004">
      <c r="A3693" s="131"/>
    </row>
    <row r="3694" spans="1:1" x14ac:dyDescent="0.55000000000000004">
      <c r="A3694" s="131"/>
    </row>
    <row r="3697" spans="1:1" x14ac:dyDescent="0.55000000000000004">
      <c r="A3697" s="131"/>
    </row>
    <row r="3698" spans="1:1" x14ac:dyDescent="0.55000000000000004">
      <c r="A3698" s="131"/>
    </row>
    <row r="3701" spans="1:1" x14ac:dyDescent="0.55000000000000004">
      <c r="A3701" s="131"/>
    </row>
    <row r="3702" spans="1:1" x14ac:dyDescent="0.55000000000000004">
      <c r="A3702" s="131"/>
    </row>
    <row r="3705" spans="1:1" x14ac:dyDescent="0.55000000000000004">
      <c r="A3705" s="131"/>
    </row>
    <row r="3706" spans="1:1" x14ac:dyDescent="0.55000000000000004">
      <c r="A3706" s="131"/>
    </row>
    <row r="3709" spans="1:1" x14ac:dyDescent="0.55000000000000004">
      <c r="A3709" s="131"/>
    </row>
    <row r="3710" spans="1:1" x14ac:dyDescent="0.55000000000000004">
      <c r="A3710" s="131"/>
    </row>
    <row r="3713" spans="1:1" x14ac:dyDescent="0.55000000000000004">
      <c r="A3713" s="131"/>
    </row>
    <row r="3714" spans="1:1" x14ac:dyDescent="0.55000000000000004">
      <c r="A3714" s="131"/>
    </row>
    <row r="3717" spans="1:1" x14ac:dyDescent="0.55000000000000004">
      <c r="A3717" s="131"/>
    </row>
    <row r="3718" spans="1:1" x14ac:dyDescent="0.55000000000000004">
      <c r="A3718" s="131"/>
    </row>
    <row r="3721" spans="1:1" x14ac:dyDescent="0.55000000000000004">
      <c r="A3721" s="131"/>
    </row>
    <row r="3722" spans="1:1" x14ac:dyDescent="0.55000000000000004">
      <c r="A3722" s="131"/>
    </row>
    <row r="3725" spans="1:1" x14ac:dyDescent="0.55000000000000004">
      <c r="A3725" s="131"/>
    </row>
    <row r="3726" spans="1:1" x14ac:dyDescent="0.55000000000000004">
      <c r="A3726" s="131"/>
    </row>
    <row r="3729" spans="1:1" x14ac:dyDescent="0.55000000000000004">
      <c r="A3729" s="131"/>
    </row>
    <row r="3730" spans="1:1" x14ac:dyDescent="0.55000000000000004">
      <c r="A3730" s="131"/>
    </row>
    <row r="3733" spans="1:1" x14ac:dyDescent="0.55000000000000004">
      <c r="A3733" s="131"/>
    </row>
    <row r="3734" spans="1:1" x14ac:dyDescent="0.55000000000000004">
      <c r="A3734" s="131"/>
    </row>
    <row r="3737" spans="1:1" x14ac:dyDescent="0.55000000000000004">
      <c r="A3737" s="131"/>
    </row>
    <row r="3738" spans="1:1" x14ac:dyDescent="0.55000000000000004">
      <c r="A3738" s="131"/>
    </row>
    <row r="3741" spans="1:1" x14ac:dyDescent="0.55000000000000004">
      <c r="A3741" s="131"/>
    </row>
    <row r="3742" spans="1:1" x14ac:dyDescent="0.55000000000000004">
      <c r="A3742" s="131"/>
    </row>
    <row r="3745" spans="1:1" x14ac:dyDescent="0.55000000000000004">
      <c r="A3745" s="131"/>
    </row>
    <row r="3746" spans="1:1" x14ac:dyDescent="0.55000000000000004">
      <c r="A3746" s="131"/>
    </row>
    <row r="3749" spans="1:1" x14ac:dyDescent="0.55000000000000004">
      <c r="A3749" s="131"/>
    </row>
    <row r="3750" spans="1:1" x14ac:dyDescent="0.55000000000000004">
      <c r="A3750" s="131"/>
    </row>
    <row r="3753" spans="1:1" x14ac:dyDescent="0.55000000000000004">
      <c r="A3753" s="131"/>
    </row>
    <row r="3754" spans="1:1" x14ac:dyDescent="0.55000000000000004">
      <c r="A3754" s="131"/>
    </row>
    <row r="3757" spans="1:1" x14ac:dyDescent="0.55000000000000004">
      <c r="A3757" s="131"/>
    </row>
    <row r="3758" spans="1:1" x14ac:dyDescent="0.55000000000000004">
      <c r="A3758" s="131"/>
    </row>
    <row r="3761" spans="1:1" x14ac:dyDescent="0.55000000000000004">
      <c r="A3761" s="131"/>
    </row>
    <row r="3762" spans="1:1" x14ac:dyDescent="0.55000000000000004">
      <c r="A3762" s="131"/>
    </row>
    <row r="3765" spans="1:1" x14ac:dyDescent="0.55000000000000004">
      <c r="A3765" s="131"/>
    </row>
    <row r="3766" spans="1:1" x14ac:dyDescent="0.55000000000000004">
      <c r="A3766" s="131"/>
    </row>
    <row r="3769" spans="1:1" x14ac:dyDescent="0.55000000000000004">
      <c r="A3769" s="131"/>
    </row>
    <row r="3770" spans="1:1" x14ac:dyDescent="0.55000000000000004">
      <c r="A3770" s="131"/>
    </row>
    <row r="3773" spans="1:1" x14ac:dyDescent="0.55000000000000004">
      <c r="A3773" s="131"/>
    </row>
    <row r="3774" spans="1:1" x14ac:dyDescent="0.55000000000000004">
      <c r="A3774" s="131"/>
    </row>
    <row r="3777" spans="1:1" x14ac:dyDescent="0.55000000000000004">
      <c r="A3777" s="131"/>
    </row>
    <row r="3778" spans="1:1" x14ac:dyDescent="0.55000000000000004">
      <c r="A3778" s="131"/>
    </row>
    <row r="3781" spans="1:1" x14ac:dyDescent="0.55000000000000004">
      <c r="A3781" s="131"/>
    </row>
    <row r="3782" spans="1:1" x14ac:dyDescent="0.55000000000000004">
      <c r="A3782" s="131"/>
    </row>
    <row r="3785" spans="1:1" x14ac:dyDescent="0.55000000000000004">
      <c r="A3785" s="131"/>
    </row>
    <row r="3786" spans="1:1" x14ac:dyDescent="0.55000000000000004">
      <c r="A3786" s="131"/>
    </row>
    <row r="3789" spans="1:1" x14ac:dyDescent="0.55000000000000004">
      <c r="A3789" s="131"/>
    </row>
    <row r="3790" spans="1:1" x14ac:dyDescent="0.55000000000000004">
      <c r="A3790" s="131"/>
    </row>
    <row r="3793" spans="1:1" x14ac:dyDescent="0.55000000000000004">
      <c r="A3793" s="131"/>
    </row>
    <row r="3794" spans="1:1" x14ac:dyDescent="0.55000000000000004">
      <c r="A3794" s="131"/>
    </row>
    <row r="3797" spans="1:1" x14ac:dyDescent="0.55000000000000004">
      <c r="A3797" s="131"/>
    </row>
    <row r="3798" spans="1:1" x14ac:dyDescent="0.55000000000000004">
      <c r="A3798" s="131"/>
    </row>
    <row r="3801" spans="1:1" x14ac:dyDescent="0.55000000000000004">
      <c r="A3801" s="131"/>
    </row>
    <row r="3802" spans="1:1" x14ac:dyDescent="0.55000000000000004">
      <c r="A3802" s="131"/>
    </row>
    <row r="3805" spans="1:1" x14ac:dyDescent="0.55000000000000004">
      <c r="A3805" s="131"/>
    </row>
    <row r="3806" spans="1:1" x14ac:dyDescent="0.55000000000000004">
      <c r="A3806" s="131"/>
    </row>
    <row r="3809" spans="1:1" x14ac:dyDescent="0.55000000000000004">
      <c r="A3809" s="131"/>
    </row>
    <row r="3810" spans="1:1" x14ac:dyDescent="0.55000000000000004">
      <c r="A3810" s="131"/>
    </row>
    <row r="3813" spans="1:1" x14ac:dyDescent="0.55000000000000004">
      <c r="A3813" s="131"/>
    </row>
    <row r="3814" spans="1:1" x14ac:dyDescent="0.55000000000000004">
      <c r="A3814" s="131"/>
    </row>
    <row r="3817" spans="1:1" x14ac:dyDescent="0.55000000000000004">
      <c r="A3817" s="131"/>
    </row>
    <row r="3818" spans="1:1" x14ac:dyDescent="0.55000000000000004">
      <c r="A3818" s="131"/>
    </row>
    <row r="3821" spans="1:1" x14ac:dyDescent="0.55000000000000004">
      <c r="A3821" s="131"/>
    </row>
    <row r="3822" spans="1:1" x14ac:dyDescent="0.55000000000000004">
      <c r="A3822" s="131"/>
    </row>
    <row r="3825" spans="1:1" x14ac:dyDescent="0.55000000000000004">
      <c r="A3825" s="131"/>
    </row>
    <row r="3826" spans="1:1" x14ac:dyDescent="0.55000000000000004">
      <c r="A3826" s="131"/>
    </row>
    <row r="3829" spans="1:1" x14ac:dyDescent="0.55000000000000004">
      <c r="A3829" s="131"/>
    </row>
    <row r="3830" spans="1:1" x14ac:dyDescent="0.55000000000000004">
      <c r="A3830" s="131"/>
    </row>
    <row r="3833" spans="1:1" x14ac:dyDescent="0.55000000000000004">
      <c r="A3833" s="131"/>
    </row>
    <row r="3834" spans="1:1" x14ac:dyDescent="0.55000000000000004">
      <c r="A3834" s="131"/>
    </row>
    <row r="3837" spans="1:1" x14ac:dyDescent="0.55000000000000004">
      <c r="A3837" s="131"/>
    </row>
    <row r="3838" spans="1:1" x14ac:dyDescent="0.55000000000000004">
      <c r="A3838" s="131"/>
    </row>
    <row r="3841" spans="1:1" x14ac:dyDescent="0.55000000000000004">
      <c r="A3841" s="131"/>
    </row>
    <row r="3842" spans="1:1" x14ac:dyDescent="0.55000000000000004">
      <c r="A3842" s="131"/>
    </row>
    <row r="3845" spans="1:1" x14ac:dyDescent="0.55000000000000004">
      <c r="A3845" s="131"/>
    </row>
    <row r="3846" spans="1:1" x14ac:dyDescent="0.55000000000000004">
      <c r="A3846" s="131"/>
    </row>
    <row r="3849" spans="1:1" x14ac:dyDescent="0.55000000000000004">
      <c r="A3849" s="131"/>
    </row>
    <row r="3850" spans="1:1" x14ac:dyDescent="0.55000000000000004">
      <c r="A3850" s="131"/>
    </row>
    <row r="3853" spans="1:1" x14ac:dyDescent="0.55000000000000004">
      <c r="A3853" s="131"/>
    </row>
    <row r="3854" spans="1:1" x14ac:dyDescent="0.55000000000000004">
      <c r="A3854" s="131"/>
    </row>
    <row r="3857" spans="1:1" x14ac:dyDescent="0.55000000000000004">
      <c r="A3857" s="131"/>
    </row>
    <row r="3858" spans="1:1" x14ac:dyDescent="0.55000000000000004">
      <c r="A3858" s="131"/>
    </row>
    <row r="3861" spans="1:1" x14ac:dyDescent="0.55000000000000004">
      <c r="A3861" s="131"/>
    </row>
    <row r="3862" spans="1:1" x14ac:dyDescent="0.55000000000000004">
      <c r="A3862" s="131"/>
    </row>
    <row r="3865" spans="1:1" x14ac:dyDescent="0.55000000000000004">
      <c r="A3865" s="131"/>
    </row>
    <row r="3866" spans="1:1" x14ac:dyDescent="0.55000000000000004">
      <c r="A3866" s="131"/>
    </row>
    <row r="3869" spans="1:1" x14ac:dyDescent="0.55000000000000004">
      <c r="A3869" s="131"/>
    </row>
    <row r="3870" spans="1:1" x14ac:dyDescent="0.55000000000000004">
      <c r="A3870" s="131"/>
    </row>
    <row r="3873" spans="1:1" x14ac:dyDescent="0.55000000000000004">
      <c r="A3873" s="131"/>
    </row>
    <row r="3874" spans="1:1" x14ac:dyDescent="0.55000000000000004">
      <c r="A3874" s="131"/>
    </row>
    <row r="3877" spans="1:1" x14ac:dyDescent="0.55000000000000004">
      <c r="A3877" s="131"/>
    </row>
    <row r="3878" spans="1:1" x14ac:dyDescent="0.55000000000000004">
      <c r="A3878" s="131"/>
    </row>
    <row r="3881" spans="1:1" x14ac:dyDescent="0.55000000000000004">
      <c r="A3881" s="131"/>
    </row>
    <row r="3882" spans="1:1" x14ac:dyDescent="0.55000000000000004">
      <c r="A3882" s="131"/>
    </row>
    <row r="3885" spans="1:1" x14ac:dyDescent="0.55000000000000004">
      <c r="A3885" s="131"/>
    </row>
    <row r="3886" spans="1:1" x14ac:dyDescent="0.55000000000000004">
      <c r="A3886" s="131"/>
    </row>
    <row r="3889" spans="1:1" x14ac:dyDescent="0.55000000000000004">
      <c r="A3889" s="131"/>
    </row>
    <row r="3890" spans="1:1" x14ac:dyDescent="0.55000000000000004">
      <c r="A3890" s="131"/>
    </row>
    <row r="3893" spans="1:1" x14ac:dyDescent="0.55000000000000004">
      <c r="A3893" s="131"/>
    </row>
    <row r="3894" spans="1:1" x14ac:dyDescent="0.55000000000000004">
      <c r="A3894" s="131"/>
    </row>
    <row r="3897" spans="1:1" x14ac:dyDescent="0.55000000000000004">
      <c r="A3897" s="131"/>
    </row>
    <row r="3898" spans="1:1" x14ac:dyDescent="0.55000000000000004">
      <c r="A3898" s="131"/>
    </row>
    <row r="3901" spans="1:1" x14ac:dyDescent="0.55000000000000004">
      <c r="A3901" s="131"/>
    </row>
    <row r="3902" spans="1:1" x14ac:dyDescent="0.55000000000000004">
      <c r="A3902" s="131"/>
    </row>
    <row r="3905" spans="1:1" x14ac:dyDescent="0.55000000000000004">
      <c r="A3905" s="131"/>
    </row>
    <row r="3906" spans="1:1" x14ac:dyDescent="0.55000000000000004">
      <c r="A3906" s="131"/>
    </row>
    <row r="3909" spans="1:1" x14ac:dyDescent="0.55000000000000004">
      <c r="A3909" s="131"/>
    </row>
    <row r="3910" spans="1:1" x14ac:dyDescent="0.55000000000000004">
      <c r="A3910" s="131"/>
    </row>
    <row r="3913" spans="1:1" x14ac:dyDescent="0.55000000000000004">
      <c r="A3913" s="131"/>
    </row>
    <row r="3914" spans="1:1" x14ac:dyDescent="0.55000000000000004">
      <c r="A3914" s="131"/>
    </row>
    <row r="3917" spans="1:1" x14ac:dyDescent="0.55000000000000004">
      <c r="A3917" s="131"/>
    </row>
    <row r="3918" spans="1:1" x14ac:dyDescent="0.55000000000000004">
      <c r="A3918" s="131"/>
    </row>
    <row r="3921" spans="1:1" x14ac:dyDescent="0.55000000000000004">
      <c r="A3921" s="131"/>
    </row>
    <row r="3922" spans="1:1" x14ac:dyDescent="0.55000000000000004">
      <c r="A3922" s="131"/>
    </row>
    <row r="3925" spans="1:1" x14ac:dyDescent="0.55000000000000004">
      <c r="A3925" s="131"/>
    </row>
    <row r="3926" spans="1:1" x14ac:dyDescent="0.55000000000000004">
      <c r="A3926" s="131"/>
    </row>
    <row r="3929" spans="1:1" x14ac:dyDescent="0.55000000000000004">
      <c r="A3929" s="131"/>
    </row>
    <row r="3930" spans="1:1" x14ac:dyDescent="0.55000000000000004">
      <c r="A3930" s="131"/>
    </row>
    <row r="3933" spans="1:1" x14ac:dyDescent="0.55000000000000004">
      <c r="A3933" s="131"/>
    </row>
    <row r="3934" spans="1:1" x14ac:dyDescent="0.55000000000000004">
      <c r="A3934" s="131"/>
    </row>
    <row r="3937" spans="1:1" x14ac:dyDescent="0.55000000000000004">
      <c r="A3937" s="131"/>
    </row>
    <row r="3938" spans="1:1" x14ac:dyDescent="0.55000000000000004">
      <c r="A3938" s="131"/>
    </row>
    <row r="3941" spans="1:1" x14ac:dyDescent="0.55000000000000004">
      <c r="A3941" s="131"/>
    </row>
    <row r="3942" spans="1:1" x14ac:dyDescent="0.55000000000000004">
      <c r="A3942" s="131"/>
    </row>
    <row r="3945" spans="1:1" x14ac:dyDescent="0.55000000000000004">
      <c r="A3945" s="131"/>
    </row>
    <row r="3946" spans="1:1" x14ac:dyDescent="0.55000000000000004">
      <c r="A3946" s="131"/>
    </row>
    <row r="3949" spans="1:1" x14ac:dyDescent="0.55000000000000004">
      <c r="A3949" s="131"/>
    </row>
    <row r="3950" spans="1:1" x14ac:dyDescent="0.55000000000000004">
      <c r="A3950" s="131"/>
    </row>
    <row r="3953" spans="1:1" x14ac:dyDescent="0.55000000000000004">
      <c r="A3953" s="131"/>
    </row>
    <row r="3954" spans="1:1" x14ac:dyDescent="0.55000000000000004">
      <c r="A3954" s="131"/>
    </row>
    <row r="3957" spans="1:1" x14ac:dyDescent="0.55000000000000004">
      <c r="A3957" s="131"/>
    </row>
    <row r="3958" spans="1:1" x14ac:dyDescent="0.55000000000000004">
      <c r="A3958" s="131"/>
    </row>
    <row r="3961" spans="1:1" x14ac:dyDescent="0.55000000000000004">
      <c r="A3961" s="131"/>
    </row>
    <row r="3962" spans="1:1" x14ac:dyDescent="0.55000000000000004">
      <c r="A3962" s="131"/>
    </row>
    <row r="3965" spans="1:1" x14ac:dyDescent="0.55000000000000004">
      <c r="A3965" s="131"/>
    </row>
    <row r="3966" spans="1:1" x14ac:dyDescent="0.55000000000000004">
      <c r="A3966" s="131"/>
    </row>
    <row r="3969" spans="1:1" x14ac:dyDescent="0.55000000000000004">
      <c r="A3969" s="131"/>
    </row>
    <row r="3970" spans="1:1" x14ac:dyDescent="0.55000000000000004">
      <c r="A3970" s="131"/>
    </row>
    <row r="3973" spans="1:1" x14ac:dyDescent="0.55000000000000004">
      <c r="A3973" s="131"/>
    </row>
    <row r="3974" spans="1:1" x14ac:dyDescent="0.55000000000000004">
      <c r="A3974" s="131"/>
    </row>
    <row r="3977" spans="1:1" x14ac:dyDescent="0.55000000000000004">
      <c r="A3977" s="131"/>
    </row>
    <row r="3978" spans="1:1" x14ac:dyDescent="0.55000000000000004">
      <c r="A3978" s="131"/>
    </row>
    <row r="3981" spans="1:1" x14ac:dyDescent="0.55000000000000004">
      <c r="A3981" s="131"/>
    </row>
    <row r="3982" spans="1:1" x14ac:dyDescent="0.55000000000000004">
      <c r="A3982" s="131"/>
    </row>
    <row r="3985" spans="1:1" x14ac:dyDescent="0.55000000000000004">
      <c r="A3985" s="131"/>
    </row>
    <row r="3986" spans="1:1" x14ac:dyDescent="0.55000000000000004">
      <c r="A3986" s="131"/>
    </row>
    <row r="3989" spans="1:1" x14ac:dyDescent="0.55000000000000004">
      <c r="A3989" s="131"/>
    </row>
    <row r="3990" spans="1:1" x14ac:dyDescent="0.55000000000000004">
      <c r="A3990" s="131"/>
    </row>
    <row r="3993" spans="1:1" x14ac:dyDescent="0.55000000000000004">
      <c r="A3993" s="131"/>
    </row>
    <row r="3994" spans="1:1" x14ac:dyDescent="0.55000000000000004">
      <c r="A3994" s="131"/>
    </row>
    <row r="3997" spans="1:1" x14ac:dyDescent="0.55000000000000004">
      <c r="A3997" s="131"/>
    </row>
    <row r="3998" spans="1:1" x14ac:dyDescent="0.55000000000000004">
      <c r="A3998" s="131"/>
    </row>
    <row r="4001" spans="1:1" x14ac:dyDescent="0.55000000000000004">
      <c r="A4001" s="131"/>
    </row>
    <row r="4002" spans="1:1" x14ac:dyDescent="0.55000000000000004">
      <c r="A4002" s="131"/>
    </row>
    <row r="4005" spans="1:1" x14ac:dyDescent="0.55000000000000004">
      <c r="A4005" s="131"/>
    </row>
    <row r="4006" spans="1:1" x14ac:dyDescent="0.55000000000000004">
      <c r="A4006" s="131"/>
    </row>
    <row r="4009" spans="1:1" x14ac:dyDescent="0.55000000000000004">
      <c r="A4009" s="131"/>
    </row>
    <row r="4010" spans="1:1" x14ac:dyDescent="0.55000000000000004">
      <c r="A4010" s="131"/>
    </row>
    <row r="4013" spans="1:1" x14ac:dyDescent="0.55000000000000004">
      <c r="A4013" s="131"/>
    </row>
    <row r="4014" spans="1:1" x14ac:dyDescent="0.55000000000000004">
      <c r="A4014" s="131"/>
    </row>
    <row r="4017" spans="1:1" x14ac:dyDescent="0.55000000000000004">
      <c r="A4017" s="131"/>
    </row>
    <row r="4018" spans="1:1" x14ac:dyDescent="0.55000000000000004">
      <c r="A4018" s="131"/>
    </row>
    <row r="4021" spans="1:1" x14ac:dyDescent="0.55000000000000004">
      <c r="A4021" s="131"/>
    </row>
    <row r="4022" spans="1:1" x14ac:dyDescent="0.55000000000000004">
      <c r="A4022" s="131"/>
    </row>
    <row r="4025" spans="1:1" x14ac:dyDescent="0.55000000000000004">
      <c r="A4025" s="131"/>
    </row>
    <row r="4026" spans="1:1" x14ac:dyDescent="0.55000000000000004">
      <c r="A4026" s="131"/>
    </row>
    <row r="4029" spans="1:1" x14ac:dyDescent="0.55000000000000004">
      <c r="A4029" s="131"/>
    </row>
    <row r="4030" spans="1:1" x14ac:dyDescent="0.55000000000000004">
      <c r="A4030" s="131"/>
    </row>
    <row r="4033" spans="1:1" x14ac:dyDescent="0.55000000000000004">
      <c r="A4033" s="131"/>
    </row>
    <row r="4034" spans="1:1" x14ac:dyDescent="0.55000000000000004">
      <c r="A4034" s="131"/>
    </row>
    <row r="4037" spans="1:1" x14ac:dyDescent="0.55000000000000004">
      <c r="A4037" s="131"/>
    </row>
    <row r="4038" spans="1:1" x14ac:dyDescent="0.55000000000000004">
      <c r="A4038" s="131"/>
    </row>
    <row r="4041" spans="1:1" x14ac:dyDescent="0.55000000000000004">
      <c r="A4041" s="131"/>
    </row>
    <row r="4042" spans="1:1" x14ac:dyDescent="0.55000000000000004">
      <c r="A4042" s="131"/>
    </row>
    <row r="4045" spans="1:1" x14ac:dyDescent="0.55000000000000004">
      <c r="A4045" s="131"/>
    </row>
    <row r="4046" spans="1:1" x14ac:dyDescent="0.55000000000000004">
      <c r="A4046" s="131"/>
    </row>
    <row r="4049" spans="1:1" x14ac:dyDescent="0.55000000000000004">
      <c r="A4049" s="131"/>
    </row>
    <row r="4050" spans="1:1" x14ac:dyDescent="0.55000000000000004">
      <c r="A4050" s="131"/>
    </row>
    <row r="4053" spans="1:1" x14ac:dyDescent="0.55000000000000004">
      <c r="A4053" s="131"/>
    </row>
    <row r="4054" spans="1:1" x14ac:dyDescent="0.55000000000000004">
      <c r="A4054" s="131"/>
    </row>
    <row r="4057" spans="1:1" x14ac:dyDescent="0.55000000000000004">
      <c r="A4057" s="131"/>
    </row>
    <row r="4058" spans="1:1" x14ac:dyDescent="0.55000000000000004">
      <c r="A4058" s="131"/>
    </row>
    <row r="4061" spans="1:1" x14ac:dyDescent="0.55000000000000004">
      <c r="A4061" s="131"/>
    </row>
    <row r="4062" spans="1:1" x14ac:dyDescent="0.55000000000000004">
      <c r="A4062" s="131"/>
    </row>
    <row r="4065" spans="1:1" x14ac:dyDescent="0.55000000000000004">
      <c r="A4065" s="131"/>
    </row>
    <row r="4066" spans="1:1" x14ac:dyDescent="0.55000000000000004">
      <c r="A4066" s="131"/>
    </row>
    <row r="4069" spans="1:1" x14ac:dyDescent="0.55000000000000004">
      <c r="A4069" s="131"/>
    </row>
    <row r="4070" spans="1:1" x14ac:dyDescent="0.55000000000000004">
      <c r="A4070" s="131"/>
    </row>
    <row r="4073" spans="1:1" x14ac:dyDescent="0.55000000000000004">
      <c r="A4073" s="131"/>
    </row>
    <row r="4074" spans="1:1" x14ac:dyDescent="0.55000000000000004">
      <c r="A4074" s="131"/>
    </row>
    <row r="4077" spans="1:1" x14ac:dyDescent="0.55000000000000004">
      <c r="A4077" s="131"/>
    </row>
    <row r="4078" spans="1:1" x14ac:dyDescent="0.55000000000000004">
      <c r="A4078" s="131"/>
    </row>
    <row r="4081" spans="1:1" x14ac:dyDescent="0.55000000000000004">
      <c r="A4081" s="131"/>
    </row>
    <row r="4082" spans="1:1" x14ac:dyDescent="0.55000000000000004">
      <c r="A4082" s="131"/>
    </row>
    <row r="4085" spans="1:1" x14ac:dyDescent="0.55000000000000004">
      <c r="A4085" s="131"/>
    </row>
    <row r="4086" spans="1:1" x14ac:dyDescent="0.55000000000000004">
      <c r="A4086" s="131"/>
    </row>
    <row r="4089" spans="1:1" x14ac:dyDescent="0.55000000000000004">
      <c r="A4089" s="131"/>
    </row>
    <row r="4090" spans="1:1" x14ac:dyDescent="0.55000000000000004">
      <c r="A4090" s="131"/>
    </row>
    <row r="4093" spans="1:1" x14ac:dyDescent="0.55000000000000004">
      <c r="A4093" s="131"/>
    </row>
    <row r="4094" spans="1:1" x14ac:dyDescent="0.55000000000000004">
      <c r="A4094" s="131"/>
    </row>
    <row r="4097" spans="1:1" x14ac:dyDescent="0.55000000000000004">
      <c r="A4097" s="131"/>
    </row>
    <row r="4098" spans="1:1" x14ac:dyDescent="0.55000000000000004">
      <c r="A4098" s="131"/>
    </row>
    <row r="4101" spans="1:1" x14ac:dyDescent="0.55000000000000004">
      <c r="A4101" s="131"/>
    </row>
    <row r="4102" spans="1:1" x14ac:dyDescent="0.55000000000000004">
      <c r="A4102" s="131"/>
    </row>
    <row r="4105" spans="1:1" x14ac:dyDescent="0.55000000000000004">
      <c r="A4105" s="131"/>
    </row>
    <row r="4106" spans="1:1" x14ac:dyDescent="0.55000000000000004">
      <c r="A4106" s="131"/>
    </row>
    <row r="4109" spans="1:1" x14ac:dyDescent="0.55000000000000004">
      <c r="A4109" s="131"/>
    </row>
    <row r="4110" spans="1:1" x14ac:dyDescent="0.55000000000000004">
      <c r="A4110" s="131"/>
    </row>
    <row r="4113" spans="1:1" x14ac:dyDescent="0.55000000000000004">
      <c r="A4113" s="131"/>
    </row>
    <row r="4114" spans="1:1" x14ac:dyDescent="0.55000000000000004">
      <c r="A4114" s="131"/>
    </row>
    <row r="4117" spans="1:1" x14ac:dyDescent="0.55000000000000004">
      <c r="A4117" s="131"/>
    </row>
    <row r="4118" spans="1:1" x14ac:dyDescent="0.55000000000000004">
      <c r="A4118" s="131"/>
    </row>
    <row r="4121" spans="1:1" x14ac:dyDescent="0.55000000000000004">
      <c r="A4121" s="131"/>
    </row>
    <row r="4122" spans="1:1" x14ac:dyDescent="0.55000000000000004">
      <c r="A4122" s="131"/>
    </row>
    <row r="4125" spans="1:1" x14ac:dyDescent="0.55000000000000004">
      <c r="A4125" s="131"/>
    </row>
    <row r="4126" spans="1:1" x14ac:dyDescent="0.55000000000000004">
      <c r="A4126" s="131"/>
    </row>
    <row r="4129" spans="1:1" x14ac:dyDescent="0.55000000000000004">
      <c r="A4129" s="131"/>
    </row>
    <row r="4130" spans="1:1" x14ac:dyDescent="0.55000000000000004">
      <c r="A4130" s="131"/>
    </row>
    <row r="4133" spans="1:1" x14ac:dyDescent="0.55000000000000004">
      <c r="A4133" s="131"/>
    </row>
    <row r="4134" spans="1:1" x14ac:dyDescent="0.55000000000000004">
      <c r="A4134" s="131"/>
    </row>
    <row r="4137" spans="1:1" x14ac:dyDescent="0.55000000000000004">
      <c r="A4137" s="131"/>
    </row>
    <row r="4138" spans="1:1" x14ac:dyDescent="0.55000000000000004">
      <c r="A4138" s="131"/>
    </row>
    <row r="4141" spans="1:1" x14ac:dyDescent="0.55000000000000004">
      <c r="A4141" s="131"/>
    </row>
    <row r="4142" spans="1:1" x14ac:dyDescent="0.55000000000000004">
      <c r="A4142" s="131"/>
    </row>
    <row r="4145" spans="1:1" x14ac:dyDescent="0.55000000000000004">
      <c r="A4145" s="131"/>
    </row>
    <row r="4146" spans="1:1" x14ac:dyDescent="0.55000000000000004">
      <c r="A4146" s="131"/>
    </row>
    <row r="4149" spans="1:1" x14ac:dyDescent="0.55000000000000004">
      <c r="A4149" s="131"/>
    </row>
    <row r="4150" spans="1:1" x14ac:dyDescent="0.55000000000000004">
      <c r="A4150" s="131"/>
    </row>
    <row r="4153" spans="1:1" x14ac:dyDescent="0.55000000000000004">
      <c r="A4153" s="131"/>
    </row>
    <row r="4154" spans="1:1" x14ac:dyDescent="0.55000000000000004">
      <c r="A4154" s="131"/>
    </row>
    <row r="4157" spans="1:1" x14ac:dyDescent="0.55000000000000004">
      <c r="A4157" s="131"/>
    </row>
    <row r="4158" spans="1:1" x14ac:dyDescent="0.55000000000000004">
      <c r="A4158" s="131"/>
    </row>
    <row r="4161" spans="1:1" x14ac:dyDescent="0.55000000000000004">
      <c r="A4161" s="131"/>
    </row>
    <row r="4162" spans="1:1" x14ac:dyDescent="0.55000000000000004">
      <c r="A4162" s="131"/>
    </row>
    <row r="4165" spans="1:1" x14ac:dyDescent="0.55000000000000004">
      <c r="A4165" s="131"/>
    </row>
    <row r="4166" spans="1:1" x14ac:dyDescent="0.55000000000000004">
      <c r="A4166" s="131"/>
    </row>
    <row r="4169" spans="1:1" x14ac:dyDescent="0.55000000000000004">
      <c r="A4169" s="131"/>
    </row>
    <row r="4170" spans="1:1" x14ac:dyDescent="0.55000000000000004">
      <c r="A4170" s="131"/>
    </row>
    <row r="4173" spans="1:1" x14ac:dyDescent="0.55000000000000004">
      <c r="A4173" s="131"/>
    </row>
    <row r="4174" spans="1:1" x14ac:dyDescent="0.55000000000000004">
      <c r="A4174" s="131"/>
    </row>
    <row r="4177" spans="1:1" x14ac:dyDescent="0.55000000000000004">
      <c r="A4177" s="131"/>
    </row>
    <row r="4178" spans="1:1" x14ac:dyDescent="0.55000000000000004">
      <c r="A4178" s="131"/>
    </row>
    <row r="4181" spans="1:1" x14ac:dyDescent="0.55000000000000004">
      <c r="A4181" s="131"/>
    </row>
    <row r="4182" spans="1:1" x14ac:dyDescent="0.55000000000000004">
      <c r="A4182" s="131"/>
    </row>
    <row r="4185" spans="1:1" x14ac:dyDescent="0.55000000000000004">
      <c r="A4185" s="131"/>
    </row>
    <row r="4186" spans="1:1" x14ac:dyDescent="0.55000000000000004">
      <c r="A4186" s="131"/>
    </row>
    <row r="4189" spans="1:1" x14ac:dyDescent="0.55000000000000004">
      <c r="A4189" s="131"/>
    </row>
    <row r="4190" spans="1:1" x14ac:dyDescent="0.55000000000000004">
      <c r="A4190" s="131"/>
    </row>
    <row r="4193" spans="1:1" x14ac:dyDescent="0.55000000000000004">
      <c r="A4193" s="131"/>
    </row>
    <row r="4194" spans="1:1" x14ac:dyDescent="0.55000000000000004">
      <c r="A4194" s="131"/>
    </row>
    <row r="4197" spans="1:1" x14ac:dyDescent="0.55000000000000004">
      <c r="A4197" s="131"/>
    </row>
    <row r="4198" spans="1:1" x14ac:dyDescent="0.55000000000000004">
      <c r="A4198" s="131"/>
    </row>
    <row r="4201" spans="1:1" x14ac:dyDescent="0.55000000000000004">
      <c r="A4201" s="131"/>
    </row>
    <row r="4202" spans="1:1" x14ac:dyDescent="0.55000000000000004">
      <c r="A4202" s="131"/>
    </row>
    <row r="4205" spans="1:1" x14ac:dyDescent="0.55000000000000004">
      <c r="A4205" s="131"/>
    </row>
    <row r="4206" spans="1:1" x14ac:dyDescent="0.55000000000000004">
      <c r="A4206" s="131"/>
    </row>
    <row r="4209" spans="1:1" x14ac:dyDescent="0.55000000000000004">
      <c r="A4209" s="131"/>
    </row>
    <row r="4210" spans="1:1" x14ac:dyDescent="0.55000000000000004">
      <c r="A4210" s="131"/>
    </row>
    <row r="4213" spans="1:1" x14ac:dyDescent="0.55000000000000004">
      <c r="A4213" s="131"/>
    </row>
    <row r="4214" spans="1:1" x14ac:dyDescent="0.55000000000000004">
      <c r="A4214" s="131"/>
    </row>
    <row r="4217" spans="1:1" x14ac:dyDescent="0.55000000000000004">
      <c r="A4217" s="131"/>
    </row>
    <row r="4218" spans="1:1" x14ac:dyDescent="0.55000000000000004">
      <c r="A4218" s="131"/>
    </row>
    <row r="4221" spans="1:1" x14ac:dyDescent="0.55000000000000004">
      <c r="A4221" s="131"/>
    </row>
    <row r="4222" spans="1:1" x14ac:dyDescent="0.55000000000000004">
      <c r="A4222" s="131"/>
    </row>
    <row r="4225" spans="1:1" x14ac:dyDescent="0.55000000000000004">
      <c r="A4225" s="131"/>
    </row>
    <row r="4226" spans="1:1" x14ac:dyDescent="0.55000000000000004">
      <c r="A4226" s="131"/>
    </row>
    <row r="4229" spans="1:1" x14ac:dyDescent="0.55000000000000004">
      <c r="A4229" s="131"/>
    </row>
    <row r="4230" spans="1:1" x14ac:dyDescent="0.55000000000000004">
      <c r="A4230" s="131"/>
    </row>
    <row r="4233" spans="1:1" x14ac:dyDescent="0.55000000000000004">
      <c r="A4233" s="131"/>
    </row>
    <row r="4234" spans="1:1" x14ac:dyDescent="0.55000000000000004">
      <c r="A4234" s="131"/>
    </row>
    <row r="4237" spans="1:1" x14ac:dyDescent="0.55000000000000004">
      <c r="A4237" s="131"/>
    </row>
    <row r="4238" spans="1:1" x14ac:dyDescent="0.55000000000000004">
      <c r="A4238" s="131"/>
    </row>
    <row r="4241" spans="1:1" x14ac:dyDescent="0.55000000000000004">
      <c r="A4241" s="131"/>
    </row>
    <row r="4242" spans="1:1" x14ac:dyDescent="0.55000000000000004">
      <c r="A4242" s="131"/>
    </row>
    <row r="4245" spans="1:1" x14ac:dyDescent="0.55000000000000004">
      <c r="A4245" s="131"/>
    </row>
    <row r="4246" spans="1:1" x14ac:dyDescent="0.55000000000000004">
      <c r="A4246" s="131"/>
    </row>
    <row r="4249" spans="1:1" x14ac:dyDescent="0.55000000000000004">
      <c r="A4249" s="131"/>
    </row>
    <row r="4250" spans="1:1" x14ac:dyDescent="0.55000000000000004">
      <c r="A4250" s="131"/>
    </row>
    <row r="4253" spans="1:1" x14ac:dyDescent="0.55000000000000004">
      <c r="A4253" s="131"/>
    </row>
    <row r="4254" spans="1:1" x14ac:dyDescent="0.55000000000000004">
      <c r="A4254" s="131"/>
    </row>
    <row r="4257" spans="1:1" x14ac:dyDescent="0.55000000000000004">
      <c r="A4257" s="131"/>
    </row>
    <row r="4258" spans="1:1" x14ac:dyDescent="0.55000000000000004">
      <c r="A4258" s="131"/>
    </row>
    <row r="4261" spans="1:1" x14ac:dyDescent="0.55000000000000004">
      <c r="A4261" s="131"/>
    </row>
    <row r="4262" spans="1:1" x14ac:dyDescent="0.55000000000000004">
      <c r="A4262" s="131"/>
    </row>
    <row r="4265" spans="1:1" x14ac:dyDescent="0.55000000000000004">
      <c r="A4265" s="131"/>
    </row>
    <row r="4266" spans="1:1" x14ac:dyDescent="0.55000000000000004">
      <c r="A4266" s="131"/>
    </row>
    <row r="4269" spans="1:1" x14ac:dyDescent="0.55000000000000004">
      <c r="A4269" s="131"/>
    </row>
    <row r="4270" spans="1:1" x14ac:dyDescent="0.55000000000000004">
      <c r="A4270" s="131"/>
    </row>
    <row r="4273" spans="1:1" x14ac:dyDescent="0.55000000000000004">
      <c r="A4273" s="131"/>
    </row>
    <row r="4274" spans="1:1" x14ac:dyDescent="0.55000000000000004">
      <c r="A4274" s="131"/>
    </row>
    <row r="4277" spans="1:1" x14ac:dyDescent="0.55000000000000004">
      <c r="A4277" s="131"/>
    </row>
    <row r="4278" spans="1:1" x14ac:dyDescent="0.55000000000000004">
      <c r="A4278" s="131"/>
    </row>
    <row r="4281" spans="1:1" x14ac:dyDescent="0.55000000000000004">
      <c r="A4281" s="131"/>
    </row>
    <row r="4282" spans="1:1" x14ac:dyDescent="0.55000000000000004">
      <c r="A4282" s="131"/>
    </row>
    <row r="4285" spans="1:1" x14ac:dyDescent="0.55000000000000004">
      <c r="A4285" s="131"/>
    </row>
    <row r="4286" spans="1:1" x14ac:dyDescent="0.55000000000000004">
      <c r="A4286" s="131"/>
    </row>
    <row r="4289" spans="1:1" x14ac:dyDescent="0.55000000000000004">
      <c r="A4289" s="131"/>
    </row>
    <row r="4290" spans="1:1" x14ac:dyDescent="0.55000000000000004">
      <c r="A4290" s="131"/>
    </row>
    <row r="4293" spans="1:1" x14ac:dyDescent="0.55000000000000004">
      <c r="A4293" s="131"/>
    </row>
    <row r="4294" spans="1:1" x14ac:dyDescent="0.55000000000000004">
      <c r="A4294" s="131"/>
    </row>
    <row r="4297" spans="1:1" x14ac:dyDescent="0.55000000000000004">
      <c r="A4297" s="131"/>
    </row>
    <row r="4298" spans="1:1" x14ac:dyDescent="0.55000000000000004">
      <c r="A4298" s="131"/>
    </row>
    <row r="4301" spans="1:1" x14ac:dyDescent="0.55000000000000004">
      <c r="A4301" s="131"/>
    </row>
    <row r="4302" spans="1:1" x14ac:dyDescent="0.55000000000000004">
      <c r="A4302" s="131"/>
    </row>
    <row r="4305" spans="1:1" x14ac:dyDescent="0.55000000000000004">
      <c r="A4305" s="131"/>
    </row>
    <row r="4306" spans="1:1" x14ac:dyDescent="0.55000000000000004">
      <c r="A4306" s="131"/>
    </row>
    <row r="4309" spans="1:1" x14ac:dyDescent="0.55000000000000004">
      <c r="A4309" s="131"/>
    </row>
    <row r="4310" spans="1:1" x14ac:dyDescent="0.55000000000000004">
      <c r="A4310" s="131"/>
    </row>
    <row r="4313" spans="1:1" x14ac:dyDescent="0.55000000000000004">
      <c r="A4313" s="131"/>
    </row>
    <row r="4314" spans="1:1" x14ac:dyDescent="0.55000000000000004">
      <c r="A4314" s="131"/>
    </row>
    <row r="4317" spans="1:1" x14ac:dyDescent="0.55000000000000004">
      <c r="A4317" s="131"/>
    </row>
    <row r="4318" spans="1:1" x14ac:dyDescent="0.55000000000000004">
      <c r="A4318" s="131"/>
    </row>
    <row r="4321" spans="1:1" x14ac:dyDescent="0.55000000000000004">
      <c r="A4321" s="131"/>
    </row>
    <row r="4322" spans="1:1" x14ac:dyDescent="0.55000000000000004">
      <c r="A4322" s="131"/>
    </row>
    <row r="4325" spans="1:1" x14ac:dyDescent="0.55000000000000004">
      <c r="A4325" s="131"/>
    </row>
    <row r="4326" spans="1:1" x14ac:dyDescent="0.55000000000000004">
      <c r="A4326" s="131"/>
    </row>
    <row r="4329" spans="1:1" x14ac:dyDescent="0.55000000000000004">
      <c r="A4329" s="131"/>
    </row>
    <row r="4330" spans="1:1" x14ac:dyDescent="0.55000000000000004">
      <c r="A4330" s="131"/>
    </row>
    <row r="4333" spans="1:1" x14ac:dyDescent="0.55000000000000004">
      <c r="A4333" s="131"/>
    </row>
    <row r="4334" spans="1:1" x14ac:dyDescent="0.55000000000000004">
      <c r="A4334" s="131"/>
    </row>
    <row r="4337" spans="1:1" x14ac:dyDescent="0.55000000000000004">
      <c r="A4337" s="131"/>
    </row>
    <row r="4338" spans="1:1" x14ac:dyDescent="0.55000000000000004">
      <c r="A4338" s="131"/>
    </row>
    <row r="4341" spans="1:1" x14ac:dyDescent="0.55000000000000004">
      <c r="A4341" s="131"/>
    </row>
    <row r="4342" spans="1:1" x14ac:dyDescent="0.55000000000000004">
      <c r="A4342" s="131"/>
    </row>
    <row r="4345" spans="1:1" x14ac:dyDescent="0.55000000000000004">
      <c r="A4345" s="131"/>
    </row>
    <row r="4346" spans="1:1" x14ac:dyDescent="0.55000000000000004">
      <c r="A4346" s="131"/>
    </row>
    <row r="4349" spans="1:1" x14ac:dyDescent="0.55000000000000004">
      <c r="A4349" s="131"/>
    </row>
    <row r="4350" spans="1:1" x14ac:dyDescent="0.55000000000000004">
      <c r="A4350" s="131"/>
    </row>
    <row r="4353" spans="1:1" x14ac:dyDescent="0.55000000000000004">
      <c r="A4353" s="131"/>
    </row>
    <row r="4354" spans="1:1" x14ac:dyDescent="0.55000000000000004">
      <c r="A4354" s="131"/>
    </row>
    <row r="4357" spans="1:1" x14ac:dyDescent="0.55000000000000004">
      <c r="A4357" s="131"/>
    </row>
    <row r="4358" spans="1:1" x14ac:dyDescent="0.55000000000000004">
      <c r="A4358" s="131"/>
    </row>
    <row r="4361" spans="1:1" x14ac:dyDescent="0.55000000000000004">
      <c r="A4361" s="131"/>
    </row>
    <row r="4362" spans="1:1" x14ac:dyDescent="0.55000000000000004">
      <c r="A4362" s="131"/>
    </row>
    <row r="4365" spans="1:1" x14ac:dyDescent="0.55000000000000004">
      <c r="A4365" s="131"/>
    </row>
    <row r="4366" spans="1:1" x14ac:dyDescent="0.55000000000000004">
      <c r="A4366" s="131"/>
    </row>
    <row r="4369" spans="1:1" x14ac:dyDescent="0.55000000000000004">
      <c r="A4369" s="131"/>
    </row>
    <row r="4370" spans="1:1" x14ac:dyDescent="0.55000000000000004">
      <c r="A4370" s="131"/>
    </row>
    <row r="4373" spans="1:1" x14ac:dyDescent="0.55000000000000004">
      <c r="A4373" s="131"/>
    </row>
    <row r="4374" spans="1:1" x14ac:dyDescent="0.55000000000000004">
      <c r="A4374" s="131"/>
    </row>
    <row r="4377" spans="1:1" x14ac:dyDescent="0.55000000000000004">
      <c r="A4377" s="131"/>
    </row>
    <row r="4378" spans="1:1" x14ac:dyDescent="0.55000000000000004">
      <c r="A4378" s="131"/>
    </row>
    <row r="4381" spans="1:1" x14ac:dyDescent="0.55000000000000004">
      <c r="A4381" s="131"/>
    </row>
    <row r="4382" spans="1:1" x14ac:dyDescent="0.55000000000000004">
      <c r="A4382" s="131"/>
    </row>
    <row r="4385" spans="1:1" x14ac:dyDescent="0.55000000000000004">
      <c r="A4385" s="131"/>
    </row>
    <row r="4386" spans="1:1" x14ac:dyDescent="0.55000000000000004">
      <c r="A4386" s="131"/>
    </row>
    <row r="4389" spans="1:1" x14ac:dyDescent="0.55000000000000004">
      <c r="A4389" s="131"/>
    </row>
    <row r="4390" spans="1:1" x14ac:dyDescent="0.55000000000000004">
      <c r="A4390" s="131"/>
    </row>
    <row r="4393" spans="1:1" x14ac:dyDescent="0.55000000000000004">
      <c r="A4393" s="131"/>
    </row>
    <row r="4394" spans="1:1" x14ac:dyDescent="0.55000000000000004">
      <c r="A4394" s="131"/>
    </row>
    <row r="4397" spans="1:1" x14ac:dyDescent="0.55000000000000004">
      <c r="A4397" s="131"/>
    </row>
    <row r="4398" spans="1:1" x14ac:dyDescent="0.55000000000000004">
      <c r="A4398" s="131"/>
    </row>
    <row r="4401" spans="1:1" x14ac:dyDescent="0.55000000000000004">
      <c r="A4401" s="131"/>
    </row>
    <row r="4402" spans="1:1" x14ac:dyDescent="0.55000000000000004">
      <c r="A4402" s="131"/>
    </row>
    <row r="4405" spans="1:1" x14ac:dyDescent="0.55000000000000004">
      <c r="A4405" s="131"/>
    </row>
    <row r="4406" spans="1:1" x14ac:dyDescent="0.55000000000000004">
      <c r="A4406" s="131"/>
    </row>
    <row r="4409" spans="1:1" x14ac:dyDescent="0.55000000000000004">
      <c r="A4409" s="131"/>
    </row>
    <row r="4410" spans="1:1" x14ac:dyDescent="0.55000000000000004">
      <c r="A4410" s="131"/>
    </row>
    <row r="4413" spans="1:1" x14ac:dyDescent="0.55000000000000004">
      <c r="A4413" s="131"/>
    </row>
    <row r="4414" spans="1:1" x14ac:dyDescent="0.55000000000000004">
      <c r="A4414" s="131"/>
    </row>
    <row r="4417" spans="1:1" x14ac:dyDescent="0.55000000000000004">
      <c r="A4417" s="131"/>
    </row>
    <row r="4418" spans="1:1" x14ac:dyDescent="0.55000000000000004">
      <c r="A4418" s="131"/>
    </row>
    <row r="4421" spans="1:1" x14ac:dyDescent="0.55000000000000004">
      <c r="A4421" s="131"/>
    </row>
    <row r="4422" spans="1:1" x14ac:dyDescent="0.55000000000000004">
      <c r="A4422" s="131"/>
    </row>
    <row r="4425" spans="1:1" x14ac:dyDescent="0.55000000000000004">
      <c r="A4425" s="131"/>
    </row>
    <row r="4426" spans="1:1" x14ac:dyDescent="0.55000000000000004">
      <c r="A4426" s="131"/>
    </row>
    <row r="4429" spans="1:1" x14ac:dyDescent="0.55000000000000004">
      <c r="A4429" s="131"/>
    </row>
    <row r="4430" spans="1:1" x14ac:dyDescent="0.55000000000000004">
      <c r="A4430" s="131"/>
    </row>
    <row r="4433" spans="1:1" x14ac:dyDescent="0.55000000000000004">
      <c r="A4433" s="131"/>
    </row>
    <row r="4434" spans="1:1" x14ac:dyDescent="0.55000000000000004">
      <c r="A4434" s="131"/>
    </row>
    <row r="4437" spans="1:1" x14ac:dyDescent="0.55000000000000004">
      <c r="A4437" s="131"/>
    </row>
    <row r="4438" spans="1:1" x14ac:dyDescent="0.55000000000000004">
      <c r="A4438" s="131"/>
    </row>
    <row r="4441" spans="1:1" x14ac:dyDescent="0.55000000000000004">
      <c r="A4441" s="131"/>
    </row>
    <row r="4442" spans="1:1" x14ac:dyDescent="0.55000000000000004">
      <c r="A4442" s="131"/>
    </row>
    <row r="4445" spans="1:1" x14ac:dyDescent="0.55000000000000004">
      <c r="A4445" s="131"/>
    </row>
    <row r="4446" spans="1:1" x14ac:dyDescent="0.55000000000000004">
      <c r="A4446" s="131"/>
    </row>
    <row r="4449" spans="1:1" x14ac:dyDescent="0.55000000000000004">
      <c r="A4449" s="131"/>
    </row>
    <row r="4450" spans="1:1" x14ac:dyDescent="0.55000000000000004">
      <c r="A4450" s="131"/>
    </row>
    <row r="4453" spans="1:1" x14ac:dyDescent="0.55000000000000004">
      <c r="A4453" s="131"/>
    </row>
    <row r="4454" spans="1:1" x14ac:dyDescent="0.55000000000000004">
      <c r="A4454" s="131"/>
    </row>
    <row r="4457" spans="1:1" x14ac:dyDescent="0.55000000000000004">
      <c r="A4457" s="131"/>
    </row>
    <row r="4458" spans="1:1" x14ac:dyDescent="0.55000000000000004">
      <c r="A4458" s="131"/>
    </row>
    <row r="4461" spans="1:1" x14ac:dyDescent="0.55000000000000004">
      <c r="A4461" s="131"/>
    </row>
    <row r="4462" spans="1:1" x14ac:dyDescent="0.55000000000000004">
      <c r="A4462" s="131"/>
    </row>
    <row r="4465" spans="1:1" x14ac:dyDescent="0.55000000000000004">
      <c r="A4465" s="131"/>
    </row>
    <row r="4466" spans="1:1" x14ac:dyDescent="0.55000000000000004">
      <c r="A4466" s="131"/>
    </row>
    <row r="4469" spans="1:1" x14ac:dyDescent="0.55000000000000004">
      <c r="A4469" s="131"/>
    </row>
    <row r="4470" spans="1:1" x14ac:dyDescent="0.55000000000000004">
      <c r="A4470" s="131"/>
    </row>
    <row r="4473" spans="1:1" x14ac:dyDescent="0.55000000000000004">
      <c r="A4473" s="131"/>
    </row>
    <row r="4474" spans="1:1" x14ac:dyDescent="0.55000000000000004">
      <c r="A4474" s="131"/>
    </row>
    <row r="4477" spans="1:1" x14ac:dyDescent="0.55000000000000004">
      <c r="A4477" s="131"/>
    </row>
    <row r="4478" spans="1:1" x14ac:dyDescent="0.55000000000000004">
      <c r="A4478" s="131"/>
    </row>
    <row r="4481" spans="1:1" x14ac:dyDescent="0.55000000000000004">
      <c r="A4481" s="131"/>
    </row>
    <row r="4482" spans="1:1" x14ac:dyDescent="0.55000000000000004">
      <c r="A4482" s="131"/>
    </row>
    <row r="4485" spans="1:1" x14ac:dyDescent="0.55000000000000004">
      <c r="A4485" s="131"/>
    </row>
    <row r="4486" spans="1:1" x14ac:dyDescent="0.55000000000000004">
      <c r="A4486" s="131"/>
    </row>
    <row r="4489" spans="1:1" x14ac:dyDescent="0.55000000000000004">
      <c r="A4489" s="131"/>
    </row>
    <row r="4490" spans="1:1" x14ac:dyDescent="0.55000000000000004">
      <c r="A4490" s="131"/>
    </row>
    <row r="4493" spans="1:1" x14ac:dyDescent="0.55000000000000004">
      <c r="A4493" s="131"/>
    </row>
    <row r="4494" spans="1:1" x14ac:dyDescent="0.55000000000000004">
      <c r="A4494" s="131"/>
    </row>
    <row r="4497" spans="1:1" x14ac:dyDescent="0.55000000000000004">
      <c r="A4497" s="131"/>
    </row>
    <row r="4498" spans="1:1" x14ac:dyDescent="0.55000000000000004">
      <c r="A4498" s="131"/>
    </row>
    <row r="4501" spans="1:1" x14ac:dyDescent="0.55000000000000004">
      <c r="A4501" s="131"/>
    </row>
    <row r="4502" spans="1:1" x14ac:dyDescent="0.55000000000000004">
      <c r="A4502" s="131"/>
    </row>
    <row r="4505" spans="1:1" x14ac:dyDescent="0.55000000000000004">
      <c r="A4505" s="131"/>
    </row>
    <row r="4506" spans="1:1" x14ac:dyDescent="0.55000000000000004">
      <c r="A4506" s="131"/>
    </row>
    <row r="4509" spans="1:1" x14ac:dyDescent="0.55000000000000004">
      <c r="A4509" s="131"/>
    </row>
    <row r="4510" spans="1:1" x14ac:dyDescent="0.55000000000000004">
      <c r="A4510" s="131"/>
    </row>
    <row r="4513" spans="1:1" x14ac:dyDescent="0.55000000000000004">
      <c r="A4513" s="131"/>
    </row>
    <row r="4514" spans="1:1" x14ac:dyDescent="0.55000000000000004">
      <c r="A4514" s="131"/>
    </row>
    <row r="4517" spans="1:1" x14ac:dyDescent="0.55000000000000004">
      <c r="A4517" s="131"/>
    </row>
    <row r="4518" spans="1:1" x14ac:dyDescent="0.55000000000000004">
      <c r="A4518" s="131"/>
    </row>
    <row r="4521" spans="1:1" x14ac:dyDescent="0.55000000000000004">
      <c r="A4521" s="131"/>
    </row>
    <row r="4522" spans="1:1" x14ac:dyDescent="0.55000000000000004">
      <c r="A4522" s="131"/>
    </row>
    <row r="4525" spans="1:1" x14ac:dyDescent="0.55000000000000004">
      <c r="A4525" s="131"/>
    </row>
    <row r="4526" spans="1:1" x14ac:dyDescent="0.55000000000000004">
      <c r="A4526" s="131"/>
    </row>
    <row r="4529" spans="1:1" x14ac:dyDescent="0.55000000000000004">
      <c r="A4529" s="131"/>
    </row>
    <row r="4530" spans="1:1" x14ac:dyDescent="0.55000000000000004">
      <c r="A4530" s="131"/>
    </row>
    <row r="4533" spans="1:1" x14ac:dyDescent="0.55000000000000004">
      <c r="A4533" s="131"/>
    </row>
    <row r="4534" spans="1:1" x14ac:dyDescent="0.55000000000000004">
      <c r="A4534" s="131"/>
    </row>
    <row r="4537" spans="1:1" x14ac:dyDescent="0.55000000000000004">
      <c r="A4537" s="131"/>
    </row>
    <row r="4538" spans="1:1" x14ac:dyDescent="0.55000000000000004">
      <c r="A4538" s="131"/>
    </row>
    <row r="4541" spans="1:1" x14ac:dyDescent="0.55000000000000004">
      <c r="A4541" s="131"/>
    </row>
    <row r="4542" spans="1:1" x14ac:dyDescent="0.55000000000000004">
      <c r="A4542" s="131"/>
    </row>
    <row r="4545" spans="1:1" x14ac:dyDescent="0.55000000000000004">
      <c r="A4545" s="131"/>
    </row>
    <row r="4546" spans="1:1" x14ac:dyDescent="0.55000000000000004">
      <c r="A4546" s="131"/>
    </row>
    <row r="4549" spans="1:1" x14ac:dyDescent="0.55000000000000004">
      <c r="A4549" s="131"/>
    </row>
    <row r="4550" spans="1:1" x14ac:dyDescent="0.55000000000000004">
      <c r="A4550" s="131"/>
    </row>
    <row r="4553" spans="1:1" x14ac:dyDescent="0.55000000000000004">
      <c r="A4553" s="131"/>
    </row>
    <row r="4554" spans="1:1" x14ac:dyDescent="0.55000000000000004">
      <c r="A4554" s="131"/>
    </row>
    <row r="4557" spans="1:1" x14ac:dyDescent="0.55000000000000004">
      <c r="A4557" s="131"/>
    </row>
    <row r="4558" spans="1:1" x14ac:dyDescent="0.55000000000000004">
      <c r="A4558" s="131"/>
    </row>
    <row r="4561" spans="1:1" x14ac:dyDescent="0.55000000000000004">
      <c r="A4561" s="131"/>
    </row>
    <row r="4562" spans="1:1" x14ac:dyDescent="0.55000000000000004">
      <c r="A4562" s="131"/>
    </row>
    <row r="4565" spans="1:1" x14ac:dyDescent="0.55000000000000004">
      <c r="A4565" s="131"/>
    </row>
    <row r="4566" spans="1:1" x14ac:dyDescent="0.55000000000000004">
      <c r="A4566" s="131"/>
    </row>
    <row r="4569" spans="1:1" x14ac:dyDescent="0.55000000000000004">
      <c r="A4569" s="131"/>
    </row>
    <row r="4570" spans="1:1" x14ac:dyDescent="0.55000000000000004">
      <c r="A4570" s="131"/>
    </row>
    <row r="4573" spans="1:1" x14ac:dyDescent="0.55000000000000004">
      <c r="A4573" s="131"/>
    </row>
    <row r="4574" spans="1:1" x14ac:dyDescent="0.55000000000000004">
      <c r="A4574" s="131"/>
    </row>
    <row r="4577" spans="1:1" x14ac:dyDescent="0.55000000000000004">
      <c r="A4577" s="131"/>
    </row>
    <row r="4578" spans="1:1" x14ac:dyDescent="0.55000000000000004">
      <c r="A4578" s="131"/>
    </row>
    <row r="4581" spans="1:1" x14ac:dyDescent="0.55000000000000004">
      <c r="A4581" s="131"/>
    </row>
    <row r="4582" spans="1:1" x14ac:dyDescent="0.55000000000000004">
      <c r="A4582" s="131"/>
    </row>
    <row r="4585" spans="1:1" x14ac:dyDescent="0.55000000000000004">
      <c r="A4585" s="131"/>
    </row>
    <row r="4586" spans="1:1" x14ac:dyDescent="0.55000000000000004">
      <c r="A4586" s="131"/>
    </row>
    <row r="4589" spans="1:1" x14ac:dyDescent="0.55000000000000004">
      <c r="A4589" s="131"/>
    </row>
    <row r="4590" spans="1:1" x14ac:dyDescent="0.55000000000000004">
      <c r="A4590" s="131"/>
    </row>
    <row r="4593" spans="1:1" x14ac:dyDescent="0.55000000000000004">
      <c r="A4593" s="131"/>
    </row>
    <row r="4594" spans="1:1" x14ac:dyDescent="0.55000000000000004">
      <c r="A4594" s="131"/>
    </row>
    <row r="4597" spans="1:1" x14ac:dyDescent="0.55000000000000004">
      <c r="A4597" s="131"/>
    </row>
    <row r="4598" spans="1:1" x14ac:dyDescent="0.55000000000000004">
      <c r="A4598" s="131"/>
    </row>
    <row r="4601" spans="1:1" x14ac:dyDescent="0.55000000000000004">
      <c r="A4601" s="131"/>
    </row>
    <row r="4602" spans="1:1" x14ac:dyDescent="0.55000000000000004">
      <c r="A4602" s="131"/>
    </row>
    <row r="4605" spans="1:1" x14ac:dyDescent="0.55000000000000004">
      <c r="A4605" s="131"/>
    </row>
    <row r="4606" spans="1:1" x14ac:dyDescent="0.55000000000000004">
      <c r="A4606" s="131"/>
    </row>
    <row r="4609" spans="1:1" x14ac:dyDescent="0.55000000000000004">
      <c r="A4609" s="131"/>
    </row>
    <row r="4610" spans="1:1" x14ac:dyDescent="0.55000000000000004">
      <c r="A4610" s="131"/>
    </row>
    <row r="4613" spans="1:1" x14ac:dyDescent="0.55000000000000004">
      <c r="A4613" s="131"/>
    </row>
    <row r="4614" spans="1:1" x14ac:dyDescent="0.55000000000000004">
      <c r="A4614" s="131"/>
    </row>
    <row r="4617" spans="1:1" x14ac:dyDescent="0.55000000000000004">
      <c r="A4617" s="131"/>
    </row>
    <row r="4618" spans="1:1" x14ac:dyDescent="0.55000000000000004">
      <c r="A4618" s="131"/>
    </row>
    <row r="4621" spans="1:1" x14ac:dyDescent="0.55000000000000004">
      <c r="A4621" s="131"/>
    </row>
    <row r="4622" spans="1:1" x14ac:dyDescent="0.55000000000000004">
      <c r="A4622" s="131"/>
    </row>
    <row r="4625" spans="1:1" x14ac:dyDescent="0.55000000000000004">
      <c r="A4625" s="131"/>
    </row>
    <row r="4626" spans="1:1" x14ac:dyDescent="0.55000000000000004">
      <c r="A4626" s="131"/>
    </row>
    <row r="4629" spans="1:1" x14ac:dyDescent="0.55000000000000004">
      <c r="A4629" s="131"/>
    </row>
    <row r="4630" spans="1:1" x14ac:dyDescent="0.55000000000000004">
      <c r="A4630" s="131"/>
    </row>
    <row r="4633" spans="1:1" x14ac:dyDescent="0.55000000000000004">
      <c r="A4633" s="131"/>
    </row>
    <row r="4634" spans="1:1" x14ac:dyDescent="0.55000000000000004">
      <c r="A4634" s="131"/>
    </row>
    <row r="4637" spans="1:1" x14ac:dyDescent="0.55000000000000004">
      <c r="A4637" s="131"/>
    </row>
    <row r="4638" spans="1:1" x14ac:dyDescent="0.55000000000000004">
      <c r="A4638" s="131"/>
    </row>
    <row r="4641" spans="1:1" x14ac:dyDescent="0.55000000000000004">
      <c r="A4641" s="131"/>
    </row>
    <row r="4642" spans="1:1" x14ac:dyDescent="0.55000000000000004">
      <c r="A4642" s="131"/>
    </row>
    <row r="4645" spans="1:1" x14ac:dyDescent="0.55000000000000004">
      <c r="A4645" s="131"/>
    </row>
    <row r="4646" spans="1:1" x14ac:dyDescent="0.55000000000000004">
      <c r="A4646" s="131"/>
    </row>
    <row r="4649" spans="1:1" x14ac:dyDescent="0.55000000000000004">
      <c r="A4649" s="131"/>
    </row>
    <row r="4650" spans="1:1" x14ac:dyDescent="0.55000000000000004">
      <c r="A4650" s="131"/>
    </row>
    <row r="4653" spans="1:1" x14ac:dyDescent="0.55000000000000004">
      <c r="A4653" s="131"/>
    </row>
    <row r="4654" spans="1:1" x14ac:dyDescent="0.55000000000000004">
      <c r="A4654" s="131"/>
    </row>
    <row r="4657" spans="1:1" x14ac:dyDescent="0.55000000000000004">
      <c r="A4657" s="131"/>
    </row>
    <row r="4658" spans="1:1" x14ac:dyDescent="0.55000000000000004">
      <c r="A4658" s="131"/>
    </row>
    <row r="4661" spans="1:1" x14ac:dyDescent="0.55000000000000004">
      <c r="A4661" s="131"/>
    </row>
    <row r="4662" spans="1:1" x14ac:dyDescent="0.55000000000000004">
      <c r="A4662" s="131"/>
    </row>
    <row r="4665" spans="1:1" x14ac:dyDescent="0.55000000000000004">
      <c r="A4665" s="131"/>
    </row>
    <row r="4666" spans="1:1" x14ac:dyDescent="0.55000000000000004">
      <c r="A4666" s="131"/>
    </row>
    <row r="4669" spans="1:1" x14ac:dyDescent="0.55000000000000004">
      <c r="A4669" s="131"/>
    </row>
    <row r="4670" spans="1:1" x14ac:dyDescent="0.55000000000000004">
      <c r="A4670" s="131"/>
    </row>
    <row r="4673" spans="1:1" x14ac:dyDescent="0.55000000000000004">
      <c r="A4673" s="131"/>
    </row>
    <row r="4674" spans="1:1" x14ac:dyDescent="0.55000000000000004">
      <c r="A4674" s="131"/>
    </row>
    <row r="4677" spans="1:1" x14ac:dyDescent="0.55000000000000004">
      <c r="A4677" s="131"/>
    </row>
    <row r="4678" spans="1:1" x14ac:dyDescent="0.55000000000000004">
      <c r="A4678" s="131"/>
    </row>
    <row r="4681" spans="1:1" x14ac:dyDescent="0.55000000000000004">
      <c r="A4681" s="131"/>
    </row>
    <row r="4682" spans="1:1" x14ac:dyDescent="0.55000000000000004">
      <c r="A4682" s="131"/>
    </row>
    <row r="4685" spans="1:1" x14ac:dyDescent="0.55000000000000004">
      <c r="A4685" s="131"/>
    </row>
    <row r="4686" spans="1:1" x14ac:dyDescent="0.55000000000000004">
      <c r="A4686" s="131"/>
    </row>
    <row r="4689" spans="1:1" x14ac:dyDescent="0.55000000000000004">
      <c r="A4689" s="131"/>
    </row>
    <row r="4690" spans="1:1" x14ac:dyDescent="0.55000000000000004">
      <c r="A4690" s="131"/>
    </row>
    <row r="4693" spans="1:1" x14ac:dyDescent="0.55000000000000004">
      <c r="A4693" s="131"/>
    </row>
    <row r="4694" spans="1:1" x14ac:dyDescent="0.55000000000000004">
      <c r="A4694" s="131"/>
    </row>
    <row r="4697" spans="1:1" x14ac:dyDescent="0.55000000000000004">
      <c r="A4697" s="131"/>
    </row>
    <row r="4698" spans="1:1" x14ac:dyDescent="0.55000000000000004">
      <c r="A4698" s="131"/>
    </row>
    <row r="4701" spans="1:1" x14ac:dyDescent="0.55000000000000004">
      <c r="A4701" s="131"/>
    </row>
    <row r="4702" spans="1:1" x14ac:dyDescent="0.55000000000000004">
      <c r="A4702" s="131"/>
    </row>
    <row r="4705" spans="1:1" x14ac:dyDescent="0.55000000000000004">
      <c r="A4705" s="131"/>
    </row>
    <row r="4706" spans="1:1" x14ac:dyDescent="0.55000000000000004">
      <c r="A4706" s="131"/>
    </row>
    <row r="4709" spans="1:1" x14ac:dyDescent="0.55000000000000004">
      <c r="A4709" s="131"/>
    </row>
    <row r="4710" spans="1:1" x14ac:dyDescent="0.55000000000000004">
      <c r="A4710" s="131"/>
    </row>
    <row r="4713" spans="1:1" x14ac:dyDescent="0.55000000000000004">
      <c r="A4713" s="131"/>
    </row>
    <row r="4714" spans="1:1" x14ac:dyDescent="0.55000000000000004">
      <c r="A4714" s="131"/>
    </row>
    <row r="4717" spans="1:1" x14ac:dyDescent="0.55000000000000004">
      <c r="A4717" s="131"/>
    </row>
    <row r="4718" spans="1:1" x14ac:dyDescent="0.55000000000000004">
      <c r="A4718" s="131"/>
    </row>
    <row r="4721" spans="1:1" x14ac:dyDescent="0.55000000000000004">
      <c r="A4721" s="131"/>
    </row>
    <row r="4722" spans="1:1" x14ac:dyDescent="0.55000000000000004">
      <c r="A4722" s="131"/>
    </row>
    <row r="4725" spans="1:1" x14ac:dyDescent="0.55000000000000004">
      <c r="A4725" s="131"/>
    </row>
    <row r="4726" spans="1:1" x14ac:dyDescent="0.55000000000000004">
      <c r="A4726" s="131"/>
    </row>
    <row r="4729" spans="1:1" x14ac:dyDescent="0.55000000000000004">
      <c r="A4729" s="131"/>
    </row>
    <row r="4730" spans="1:1" x14ac:dyDescent="0.55000000000000004">
      <c r="A4730" s="131"/>
    </row>
    <row r="4733" spans="1:1" x14ac:dyDescent="0.55000000000000004">
      <c r="A4733" s="131"/>
    </row>
    <row r="4734" spans="1:1" x14ac:dyDescent="0.55000000000000004">
      <c r="A4734" s="131"/>
    </row>
    <row r="4737" spans="1:1" x14ac:dyDescent="0.55000000000000004">
      <c r="A4737" s="131"/>
    </row>
    <row r="4738" spans="1:1" x14ac:dyDescent="0.55000000000000004">
      <c r="A4738" s="131"/>
    </row>
    <row r="4741" spans="1:1" x14ac:dyDescent="0.55000000000000004">
      <c r="A4741" s="131"/>
    </row>
    <row r="4742" spans="1:1" x14ac:dyDescent="0.55000000000000004">
      <c r="A4742" s="131"/>
    </row>
    <row r="4745" spans="1:1" x14ac:dyDescent="0.55000000000000004">
      <c r="A4745" s="131"/>
    </row>
    <row r="4746" spans="1:1" x14ac:dyDescent="0.55000000000000004">
      <c r="A4746" s="131"/>
    </row>
    <row r="4749" spans="1:1" x14ac:dyDescent="0.55000000000000004">
      <c r="A4749" s="131"/>
    </row>
    <row r="4750" spans="1:1" x14ac:dyDescent="0.55000000000000004">
      <c r="A4750" s="131"/>
    </row>
    <row r="4753" spans="1:1" x14ac:dyDescent="0.55000000000000004">
      <c r="A4753" s="131"/>
    </row>
    <row r="4754" spans="1:1" x14ac:dyDescent="0.55000000000000004">
      <c r="A4754" s="131"/>
    </row>
    <row r="4757" spans="1:1" x14ac:dyDescent="0.55000000000000004">
      <c r="A4757" s="131"/>
    </row>
    <row r="4758" spans="1:1" x14ac:dyDescent="0.55000000000000004">
      <c r="A4758" s="131"/>
    </row>
    <row r="4761" spans="1:1" x14ac:dyDescent="0.55000000000000004">
      <c r="A4761" s="131"/>
    </row>
    <row r="4762" spans="1:1" x14ac:dyDescent="0.55000000000000004">
      <c r="A4762" s="131"/>
    </row>
    <row r="4765" spans="1:1" x14ac:dyDescent="0.55000000000000004">
      <c r="A4765" s="131"/>
    </row>
    <row r="4766" spans="1:1" x14ac:dyDescent="0.55000000000000004">
      <c r="A4766" s="131"/>
    </row>
    <row r="4769" spans="1:1" x14ac:dyDescent="0.55000000000000004">
      <c r="A4769" s="131"/>
    </row>
    <row r="4770" spans="1:1" x14ac:dyDescent="0.55000000000000004">
      <c r="A4770" s="131"/>
    </row>
    <row r="4773" spans="1:1" x14ac:dyDescent="0.55000000000000004">
      <c r="A4773" s="131"/>
    </row>
    <row r="4774" spans="1:1" x14ac:dyDescent="0.55000000000000004">
      <c r="A4774" s="131"/>
    </row>
    <row r="4777" spans="1:1" x14ac:dyDescent="0.55000000000000004">
      <c r="A4777" s="131"/>
    </row>
    <row r="4778" spans="1:1" x14ac:dyDescent="0.55000000000000004">
      <c r="A4778" s="131"/>
    </row>
    <row r="4781" spans="1:1" x14ac:dyDescent="0.55000000000000004">
      <c r="A4781" s="131"/>
    </row>
    <row r="4782" spans="1:1" x14ac:dyDescent="0.55000000000000004">
      <c r="A4782" s="131"/>
    </row>
    <row r="4785" spans="1:1" x14ac:dyDescent="0.55000000000000004">
      <c r="A4785" s="131"/>
    </row>
    <row r="4786" spans="1:1" x14ac:dyDescent="0.55000000000000004">
      <c r="A4786" s="131"/>
    </row>
    <row r="4789" spans="1:1" x14ac:dyDescent="0.55000000000000004">
      <c r="A4789" s="131"/>
    </row>
    <row r="4790" spans="1:1" x14ac:dyDescent="0.55000000000000004">
      <c r="A4790" s="131"/>
    </row>
    <row r="4793" spans="1:1" x14ac:dyDescent="0.55000000000000004">
      <c r="A4793" s="131"/>
    </row>
    <row r="4794" spans="1:1" x14ac:dyDescent="0.55000000000000004">
      <c r="A4794" s="131"/>
    </row>
    <row r="4797" spans="1:1" x14ac:dyDescent="0.55000000000000004">
      <c r="A4797" s="131"/>
    </row>
    <row r="4798" spans="1:1" x14ac:dyDescent="0.55000000000000004">
      <c r="A4798" s="131"/>
    </row>
    <row r="4801" spans="1:1" x14ac:dyDescent="0.55000000000000004">
      <c r="A4801" s="131"/>
    </row>
    <row r="4802" spans="1:1" x14ac:dyDescent="0.55000000000000004">
      <c r="A4802" s="131"/>
    </row>
    <row r="4805" spans="1:1" x14ac:dyDescent="0.55000000000000004">
      <c r="A4805" s="131"/>
    </row>
    <row r="4806" spans="1:1" x14ac:dyDescent="0.55000000000000004">
      <c r="A4806" s="131"/>
    </row>
    <row r="4809" spans="1:1" x14ac:dyDescent="0.55000000000000004">
      <c r="A4809" s="131"/>
    </row>
    <row r="4810" spans="1:1" x14ac:dyDescent="0.55000000000000004">
      <c r="A4810" s="131"/>
    </row>
    <row r="4813" spans="1:1" x14ac:dyDescent="0.55000000000000004">
      <c r="A4813" s="131"/>
    </row>
    <row r="4814" spans="1:1" x14ac:dyDescent="0.55000000000000004">
      <c r="A4814" s="131"/>
    </row>
    <row r="4817" spans="1:1" x14ac:dyDescent="0.55000000000000004">
      <c r="A4817" s="131"/>
    </row>
    <row r="4818" spans="1:1" x14ac:dyDescent="0.55000000000000004">
      <c r="A4818" s="131"/>
    </row>
    <row r="4821" spans="1:1" x14ac:dyDescent="0.55000000000000004">
      <c r="A4821" s="131"/>
    </row>
    <row r="4822" spans="1:1" x14ac:dyDescent="0.55000000000000004">
      <c r="A4822" s="131"/>
    </row>
    <row r="4825" spans="1:1" x14ac:dyDescent="0.55000000000000004">
      <c r="A4825" s="131"/>
    </row>
    <row r="4826" spans="1:1" x14ac:dyDescent="0.55000000000000004">
      <c r="A4826" s="131"/>
    </row>
    <row r="4829" spans="1:1" x14ac:dyDescent="0.55000000000000004">
      <c r="A4829" s="131"/>
    </row>
    <row r="4830" spans="1:1" x14ac:dyDescent="0.55000000000000004">
      <c r="A4830" s="131"/>
    </row>
    <row r="4833" spans="1:1" x14ac:dyDescent="0.55000000000000004">
      <c r="A4833" s="131"/>
    </row>
    <row r="4834" spans="1:1" x14ac:dyDescent="0.55000000000000004">
      <c r="A4834" s="131"/>
    </row>
    <row r="4837" spans="1:1" x14ac:dyDescent="0.55000000000000004">
      <c r="A4837" s="131"/>
    </row>
    <row r="4838" spans="1:1" x14ac:dyDescent="0.55000000000000004">
      <c r="A4838" s="131"/>
    </row>
    <row r="4841" spans="1:1" x14ac:dyDescent="0.55000000000000004">
      <c r="A4841" s="131"/>
    </row>
    <row r="4842" spans="1:1" x14ac:dyDescent="0.55000000000000004">
      <c r="A4842" s="131"/>
    </row>
    <row r="4845" spans="1:1" x14ac:dyDescent="0.55000000000000004">
      <c r="A4845" s="131"/>
    </row>
    <row r="4846" spans="1:1" x14ac:dyDescent="0.55000000000000004">
      <c r="A4846" s="131"/>
    </row>
    <row r="4849" spans="1:1" x14ac:dyDescent="0.55000000000000004">
      <c r="A4849" s="131"/>
    </row>
    <row r="4850" spans="1:1" x14ac:dyDescent="0.55000000000000004">
      <c r="A4850" s="131"/>
    </row>
    <row r="4853" spans="1:1" x14ac:dyDescent="0.55000000000000004">
      <c r="A4853" s="131"/>
    </row>
    <row r="4854" spans="1:1" x14ac:dyDescent="0.55000000000000004">
      <c r="A4854" s="131"/>
    </row>
    <row r="4857" spans="1:1" x14ac:dyDescent="0.55000000000000004">
      <c r="A4857" s="131"/>
    </row>
    <row r="4858" spans="1:1" x14ac:dyDescent="0.55000000000000004">
      <c r="A4858" s="131"/>
    </row>
    <row r="4861" spans="1:1" x14ac:dyDescent="0.55000000000000004">
      <c r="A4861" s="131"/>
    </row>
    <row r="4862" spans="1:1" x14ac:dyDescent="0.55000000000000004">
      <c r="A4862" s="131"/>
    </row>
    <row r="4865" spans="1:1" x14ac:dyDescent="0.55000000000000004">
      <c r="A4865" s="131"/>
    </row>
    <row r="4866" spans="1:1" x14ac:dyDescent="0.55000000000000004">
      <c r="A4866" s="131"/>
    </row>
    <row r="4869" spans="1:1" x14ac:dyDescent="0.55000000000000004">
      <c r="A4869" s="131"/>
    </row>
    <row r="4870" spans="1:1" x14ac:dyDescent="0.55000000000000004">
      <c r="A4870" s="131"/>
    </row>
    <row r="4873" spans="1:1" x14ac:dyDescent="0.55000000000000004">
      <c r="A4873" s="131"/>
    </row>
    <row r="4874" spans="1:1" x14ac:dyDescent="0.55000000000000004">
      <c r="A4874" s="131"/>
    </row>
    <row r="4877" spans="1:1" x14ac:dyDescent="0.55000000000000004">
      <c r="A4877" s="131"/>
    </row>
    <row r="4878" spans="1:1" x14ac:dyDescent="0.55000000000000004">
      <c r="A4878" s="131"/>
    </row>
    <row r="4881" spans="1:1" x14ac:dyDescent="0.55000000000000004">
      <c r="A4881" s="131"/>
    </row>
    <row r="4882" spans="1:1" x14ac:dyDescent="0.55000000000000004">
      <c r="A4882" s="131"/>
    </row>
    <row r="4885" spans="1:1" x14ac:dyDescent="0.55000000000000004">
      <c r="A4885" s="131"/>
    </row>
    <row r="4886" spans="1:1" x14ac:dyDescent="0.55000000000000004">
      <c r="A4886" s="131"/>
    </row>
    <row r="4889" spans="1:1" x14ac:dyDescent="0.55000000000000004">
      <c r="A4889" s="131"/>
    </row>
    <row r="4890" spans="1:1" x14ac:dyDescent="0.55000000000000004">
      <c r="A4890" s="131"/>
    </row>
    <row r="4893" spans="1:1" x14ac:dyDescent="0.55000000000000004">
      <c r="A4893" s="131"/>
    </row>
    <row r="4894" spans="1:1" x14ac:dyDescent="0.55000000000000004">
      <c r="A4894" s="131"/>
    </row>
    <row r="4897" spans="1:1" x14ac:dyDescent="0.55000000000000004">
      <c r="A4897" s="131"/>
    </row>
    <row r="4898" spans="1:1" x14ac:dyDescent="0.55000000000000004">
      <c r="A4898" s="131"/>
    </row>
    <row r="4901" spans="1:1" x14ac:dyDescent="0.55000000000000004">
      <c r="A4901" s="131"/>
    </row>
    <row r="4902" spans="1:1" x14ac:dyDescent="0.55000000000000004">
      <c r="A4902" s="131"/>
    </row>
    <row r="4905" spans="1:1" x14ac:dyDescent="0.55000000000000004">
      <c r="A4905" s="131"/>
    </row>
    <row r="4906" spans="1:1" x14ac:dyDescent="0.55000000000000004">
      <c r="A4906" s="131"/>
    </row>
    <row r="4909" spans="1:1" x14ac:dyDescent="0.55000000000000004">
      <c r="A4909" s="131"/>
    </row>
    <row r="4910" spans="1:1" x14ac:dyDescent="0.55000000000000004">
      <c r="A4910" s="131"/>
    </row>
    <row r="4913" spans="1:1" x14ac:dyDescent="0.55000000000000004">
      <c r="A4913" s="131"/>
    </row>
    <row r="4914" spans="1:1" x14ac:dyDescent="0.55000000000000004">
      <c r="A4914" s="131"/>
    </row>
    <row r="4917" spans="1:1" x14ac:dyDescent="0.55000000000000004">
      <c r="A4917" s="131"/>
    </row>
    <row r="4918" spans="1:1" x14ac:dyDescent="0.55000000000000004">
      <c r="A4918" s="131"/>
    </row>
    <row r="4921" spans="1:1" x14ac:dyDescent="0.55000000000000004">
      <c r="A4921" s="131"/>
    </row>
    <row r="4922" spans="1:1" x14ac:dyDescent="0.55000000000000004">
      <c r="A4922" s="131"/>
    </row>
    <row r="4925" spans="1:1" x14ac:dyDescent="0.55000000000000004">
      <c r="A4925" s="131"/>
    </row>
    <row r="4926" spans="1:1" x14ac:dyDescent="0.55000000000000004">
      <c r="A4926" s="131"/>
    </row>
    <row r="4929" spans="1:1" x14ac:dyDescent="0.55000000000000004">
      <c r="A4929" s="131"/>
    </row>
    <row r="4930" spans="1:1" x14ac:dyDescent="0.55000000000000004">
      <c r="A4930" s="131"/>
    </row>
    <row r="4933" spans="1:1" x14ac:dyDescent="0.55000000000000004">
      <c r="A4933" s="131"/>
    </row>
    <row r="4934" spans="1:1" x14ac:dyDescent="0.55000000000000004">
      <c r="A4934" s="131"/>
    </row>
    <row r="4937" spans="1:1" x14ac:dyDescent="0.55000000000000004">
      <c r="A4937" s="131"/>
    </row>
    <row r="4938" spans="1:1" x14ac:dyDescent="0.55000000000000004">
      <c r="A4938" s="131"/>
    </row>
    <row r="4941" spans="1:1" x14ac:dyDescent="0.55000000000000004">
      <c r="A4941" s="131"/>
    </row>
    <row r="4942" spans="1:1" x14ac:dyDescent="0.55000000000000004">
      <c r="A4942" s="131"/>
    </row>
    <row r="4945" spans="1:1" x14ac:dyDescent="0.55000000000000004">
      <c r="A4945" s="131"/>
    </row>
    <row r="4946" spans="1:1" x14ac:dyDescent="0.55000000000000004">
      <c r="A4946" s="131"/>
    </row>
    <row r="4949" spans="1:1" x14ac:dyDescent="0.55000000000000004">
      <c r="A4949" s="131"/>
    </row>
    <row r="4950" spans="1:1" x14ac:dyDescent="0.55000000000000004">
      <c r="A4950" s="131"/>
    </row>
    <row r="4953" spans="1:1" x14ac:dyDescent="0.55000000000000004">
      <c r="A4953" s="131"/>
    </row>
    <row r="4954" spans="1:1" x14ac:dyDescent="0.55000000000000004">
      <c r="A4954" s="131"/>
    </row>
    <row r="4957" spans="1:1" x14ac:dyDescent="0.55000000000000004">
      <c r="A4957" s="131"/>
    </row>
    <row r="4958" spans="1:1" x14ac:dyDescent="0.55000000000000004">
      <c r="A4958" s="131"/>
    </row>
    <row r="4961" spans="1:1" x14ac:dyDescent="0.55000000000000004">
      <c r="A4961" s="131"/>
    </row>
    <row r="4962" spans="1:1" x14ac:dyDescent="0.55000000000000004">
      <c r="A4962" s="131"/>
    </row>
    <row r="4965" spans="1:1" x14ac:dyDescent="0.55000000000000004">
      <c r="A4965" s="131"/>
    </row>
    <row r="4966" spans="1:1" x14ac:dyDescent="0.55000000000000004">
      <c r="A4966" s="131"/>
    </row>
    <row r="4969" spans="1:1" x14ac:dyDescent="0.55000000000000004">
      <c r="A4969" s="131"/>
    </row>
    <row r="4970" spans="1:1" x14ac:dyDescent="0.55000000000000004">
      <c r="A4970" s="131"/>
    </row>
    <row r="4973" spans="1:1" x14ac:dyDescent="0.55000000000000004">
      <c r="A4973" s="131"/>
    </row>
    <row r="4974" spans="1:1" x14ac:dyDescent="0.55000000000000004">
      <c r="A4974" s="131"/>
    </row>
    <row r="4977" spans="1:1" x14ac:dyDescent="0.55000000000000004">
      <c r="A4977" s="131"/>
    </row>
    <row r="4978" spans="1:1" x14ac:dyDescent="0.55000000000000004">
      <c r="A4978" s="131"/>
    </row>
    <row r="4981" spans="1:1" x14ac:dyDescent="0.55000000000000004">
      <c r="A4981" s="131"/>
    </row>
    <row r="4982" spans="1:1" x14ac:dyDescent="0.55000000000000004">
      <c r="A4982" s="131"/>
    </row>
    <row r="4985" spans="1:1" x14ac:dyDescent="0.55000000000000004">
      <c r="A4985" s="131"/>
    </row>
    <row r="4986" spans="1:1" x14ac:dyDescent="0.55000000000000004">
      <c r="A4986" s="131"/>
    </row>
    <row r="4989" spans="1:1" x14ac:dyDescent="0.55000000000000004">
      <c r="A4989" s="131"/>
    </row>
    <row r="4990" spans="1:1" x14ac:dyDescent="0.55000000000000004">
      <c r="A4990" s="131"/>
    </row>
    <row r="4993" spans="1:1" x14ac:dyDescent="0.55000000000000004">
      <c r="A4993" s="131"/>
    </row>
    <row r="4994" spans="1:1" x14ac:dyDescent="0.55000000000000004">
      <c r="A4994" s="131"/>
    </row>
    <row r="4997" spans="1:1" x14ac:dyDescent="0.55000000000000004">
      <c r="A4997" s="131"/>
    </row>
    <row r="4998" spans="1:1" x14ac:dyDescent="0.55000000000000004">
      <c r="A4998" s="131"/>
    </row>
    <row r="5001" spans="1:1" x14ac:dyDescent="0.55000000000000004">
      <c r="A5001" s="131"/>
    </row>
    <row r="5002" spans="1:1" x14ac:dyDescent="0.55000000000000004">
      <c r="A5002" s="131"/>
    </row>
    <row r="5005" spans="1:1" x14ac:dyDescent="0.55000000000000004">
      <c r="A5005" s="131"/>
    </row>
    <row r="5006" spans="1:1" x14ac:dyDescent="0.55000000000000004">
      <c r="A5006" s="131"/>
    </row>
    <row r="5009" spans="1:1" x14ac:dyDescent="0.55000000000000004">
      <c r="A5009" s="131"/>
    </row>
    <row r="5010" spans="1:1" x14ac:dyDescent="0.55000000000000004">
      <c r="A5010" s="131"/>
    </row>
    <row r="5013" spans="1:1" x14ac:dyDescent="0.55000000000000004">
      <c r="A5013" s="131"/>
    </row>
    <row r="5014" spans="1:1" x14ac:dyDescent="0.55000000000000004">
      <c r="A5014" s="131"/>
    </row>
    <row r="5017" spans="1:1" x14ac:dyDescent="0.55000000000000004">
      <c r="A5017" s="131"/>
    </row>
    <row r="5018" spans="1:1" x14ac:dyDescent="0.55000000000000004">
      <c r="A5018" s="131"/>
    </row>
    <row r="5021" spans="1:1" x14ac:dyDescent="0.55000000000000004">
      <c r="A5021" s="131"/>
    </row>
    <row r="5022" spans="1:1" x14ac:dyDescent="0.55000000000000004">
      <c r="A5022" s="131"/>
    </row>
    <row r="5025" spans="1:1" x14ac:dyDescent="0.55000000000000004">
      <c r="A5025" s="131"/>
    </row>
    <row r="5026" spans="1:1" x14ac:dyDescent="0.55000000000000004">
      <c r="A5026" s="131"/>
    </row>
    <row r="5029" spans="1:1" x14ac:dyDescent="0.55000000000000004">
      <c r="A5029" s="131"/>
    </row>
    <row r="5030" spans="1:1" x14ac:dyDescent="0.55000000000000004">
      <c r="A5030" s="131"/>
    </row>
    <row r="5033" spans="1:1" x14ac:dyDescent="0.55000000000000004">
      <c r="A5033" s="131"/>
    </row>
    <row r="5034" spans="1:1" x14ac:dyDescent="0.55000000000000004">
      <c r="A5034" s="131"/>
    </row>
    <row r="5037" spans="1:1" x14ac:dyDescent="0.55000000000000004">
      <c r="A5037" s="131"/>
    </row>
    <row r="5038" spans="1:1" x14ac:dyDescent="0.55000000000000004">
      <c r="A5038" s="131"/>
    </row>
    <row r="5041" spans="1:1" x14ac:dyDescent="0.55000000000000004">
      <c r="A5041" s="131"/>
    </row>
    <row r="5042" spans="1:1" x14ac:dyDescent="0.55000000000000004">
      <c r="A5042" s="131"/>
    </row>
    <row r="5045" spans="1:1" x14ac:dyDescent="0.55000000000000004">
      <c r="A5045" s="131"/>
    </row>
    <row r="5046" spans="1:1" x14ac:dyDescent="0.55000000000000004">
      <c r="A5046" s="131"/>
    </row>
    <row r="5049" spans="1:1" x14ac:dyDescent="0.55000000000000004">
      <c r="A5049" s="131"/>
    </row>
    <row r="5050" spans="1:1" x14ac:dyDescent="0.55000000000000004">
      <c r="A5050" s="131"/>
    </row>
    <row r="5053" spans="1:1" x14ac:dyDescent="0.55000000000000004">
      <c r="A5053" s="131"/>
    </row>
    <row r="5054" spans="1:1" x14ac:dyDescent="0.55000000000000004">
      <c r="A5054" s="131"/>
    </row>
    <row r="5057" spans="1:1" x14ac:dyDescent="0.55000000000000004">
      <c r="A5057" s="131"/>
    </row>
    <row r="5058" spans="1:1" x14ac:dyDescent="0.55000000000000004">
      <c r="A5058" s="131"/>
    </row>
    <row r="5061" spans="1:1" x14ac:dyDescent="0.55000000000000004">
      <c r="A5061" s="131"/>
    </row>
    <row r="5062" spans="1:1" x14ac:dyDescent="0.55000000000000004">
      <c r="A5062" s="131"/>
    </row>
    <row r="5065" spans="1:1" x14ac:dyDescent="0.55000000000000004">
      <c r="A5065" s="131"/>
    </row>
    <row r="5066" spans="1:1" x14ac:dyDescent="0.55000000000000004">
      <c r="A5066" s="131"/>
    </row>
    <row r="5069" spans="1:1" x14ac:dyDescent="0.55000000000000004">
      <c r="A5069" s="131"/>
    </row>
    <row r="5070" spans="1:1" x14ac:dyDescent="0.55000000000000004">
      <c r="A5070" s="131"/>
    </row>
    <row r="5073" spans="1:1" x14ac:dyDescent="0.55000000000000004">
      <c r="A5073" s="131"/>
    </row>
    <row r="5074" spans="1:1" x14ac:dyDescent="0.55000000000000004">
      <c r="A5074" s="131"/>
    </row>
    <row r="5077" spans="1:1" x14ac:dyDescent="0.55000000000000004">
      <c r="A5077" s="131"/>
    </row>
    <row r="5078" spans="1:1" x14ac:dyDescent="0.55000000000000004">
      <c r="A5078" s="131"/>
    </row>
    <row r="5081" spans="1:1" x14ac:dyDescent="0.55000000000000004">
      <c r="A5081" s="131"/>
    </row>
    <row r="5082" spans="1:1" x14ac:dyDescent="0.55000000000000004">
      <c r="A5082" s="131"/>
    </row>
    <row r="5085" spans="1:1" x14ac:dyDescent="0.55000000000000004">
      <c r="A5085" s="131"/>
    </row>
    <row r="5086" spans="1:1" x14ac:dyDescent="0.55000000000000004">
      <c r="A5086" s="131"/>
    </row>
    <row r="5089" spans="1:1" x14ac:dyDescent="0.55000000000000004">
      <c r="A5089" s="131"/>
    </row>
    <row r="5090" spans="1:1" x14ac:dyDescent="0.55000000000000004">
      <c r="A5090" s="131"/>
    </row>
    <row r="5093" spans="1:1" x14ac:dyDescent="0.55000000000000004">
      <c r="A5093" s="131"/>
    </row>
    <row r="5094" spans="1:1" x14ac:dyDescent="0.55000000000000004">
      <c r="A5094" s="131"/>
    </row>
    <row r="5097" spans="1:1" x14ac:dyDescent="0.55000000000000004">
      <c r="A5097" s="131"/>
    </row>
    <row r="5098" spans="1:1" x14ac:dyDescent="0.55000000000000004">
      <c r="A5098" s="131"/>
    </row>
    <row r="5101" spans="1:1" x14ac:dyDescent="0.55000000000000004">
      <c r="A5101" s="131"/>
    </row>
    <row r="5102" spans="1:1" x14ac:dyDescent="0.55000000000000004">
      <c r="A5102" s="131"/>
    </row>
    <row r="5105" spans="1:1" x14ac:dyDescent="0.55000000000000004">
      <c r="A5105" s="131"/>
    </row>
    <row r="5106" spans="1:1" x14ac:dyDescent="0.55000000000000004">
      <c r="A5106" s="131"/>
    </row>
    <row r="5109" spans="1:1" x14ac:dyDescent="0.55000000000000004">
      <c r="A5109" s="131"/>
    </row>
    <row r="5110" spans="1:1" x14ac:dyDescent="0.55000000000000004">
      <c r="A5110" s="131"/>
    </row>
    <row r="5113" spans="1:1" x14ac:dyDescent="0.55000000000000004">
      <c r="A5113" s="131"/>
    </row>
    <row r="5114" spans="1:1" x14ac:dyDescent="0.55000000000000004">
      <c r="A5114" s="131"/>
    </row>
    <row r="5117" spans="1:1" x14ac:dyDescent="0.55000000000000004">
      <c r="A5117" s="131"/>
    </row>
    <row r="5118" spans="1:1" x14ac:dyDescent="0.55000000000000004">
      <c r="A5118" s="131"/>
    </row>
    <row r="5121" spans="1:1" x14ac:dyDescent="0.55000000000000004">
      <c r="A5121" s="131"/>
    </row>
    <row r="5122" spans="1:1" x14ac:dyDescent="0.55000000000000004">
      <c r="A5122" s="131"/>
    </row>
    <row r="5125" spans="1:1" x14ac:dyDescent="0.55000000000000004">
      <c r="A5125" s="131"/>
    </row>
    <row r="5126" spans="1:1" x14ac:dyDescent="0.55000000000000004">
      <c r="A5126" s="131"/>
    </row>
    <row r="5129" spans="1:1" x14ac:dyDescent="0.55000000000000004">
      <c r="A5129" s="131"/>
    </row>
    <row r="5130" spans="1:1" x14ac:dyDescent="0.55000000000000004">
      <c r="A5130" s="131"/>
    </row>
    <row r="5133" spans="1:1" x14ac:dyDescent="0.55000000000000004">
      <c r="A5133" s="131"/>
    </row>
    <row r="5134" spans="1:1" x14ac:dyDescent="0.55000000000000004">
      <c r="A5134" s="131"/>
    </row>
    <row r="5137" spans="1:1" x14ac:dyDescent="0.55000000000000004">
      <c r="A5137" s="131"/>
    </row>
    <row r="5138" spans="1:1" x14ac:dyDescent="0.55000000000000004">
      <c r="A5138" s="131"/>
    </row>
    <row r="5141" spans="1:1" x14ac:dyDescent="0.55000000000000004">
      <c r="A5141" s="131"/>
    </row>
    <row r="5142" spans="1:1" x14ac:dyDescent="0.55000000000000004">
      <c r="A5142" s="131"/>
    </row>
    <row r="5145" spans="1:1" x14ac:dyDescent="0.55000000000000004">
      <c r="A5145" s="131"/>
    </row>
    <row r="5146" spans="1:1" x14ac:dyDescent="0.55000000000000004">
      <c r="A5146" s="131"/>
    </row>
    <row r="5149" spans="1:1" x14ac:dyDescent="0.55000000000000004">
      <c r="A5149" s="131"/>
    </row>
    <row r="5150" spans="1:1" x14ac:dyDescent="0.55000000000000004">
      <c r="A5150" s="131"/>
    </row>
    <row r="5153" spans="1:1" x14ac:dyDescent="0.55000000000000004">
      <c r="A5153" s="131"/>
    </row>
    <row r="5154" spans="1:1" x14ac:dyDescent="0.55000000000000004">
      <c r="A5154" s="131"/>
    </row>
    <row r="5157" spans="1:1" x14ac:dyDescent="0.55000000000000004">
      <c r="A5157" s="131"/>
    </row>
    <row r="5158" spans="1:1" x14ac:dyDescent="0.55000000000000004">
      <c r="A5158" s="131"/>
    </row>
    <row r="5161" spans="1:1" x14ac:dyDescent="0.55000000000000004">
      <c r="A5161" s="131"/>
    </row>
    <row r="5162" spans="1:1" x14ac:dyDescent="0.55000000000000004">
      <c r="A5162" s="131"/>
    </row>
    <row r="5165" spans="1:1" x14ac:dyDescent="0.55000000000000004">
      <c r="A5165" s="131"/>
    </row>
    <row r="5166" spans="1:1" x14ac:dyDescent="0.55000000000000004">
      <c r="A5166" s="131"/>
    </row>
    <row r="5169" spans="1:1" x14ac:dyDescent="0.55000000000000004">
      <c r="A5169" s="131"/>
    </row>
    <row r="5170" spans="1:1" x14ac:dyDescent="0.55000000000000004">
      <c r="A5170" s="131"/>
    </row>
    <row r="5173" spans="1:1" x14ac:dyDescent="0.55000000000000004">
      <c r="A5173" s="131"/>
    </row>
    <row r="5174" spans="1:1" x14ac:dyDescent="0.55000000000000004">
      <c r="A5174" s="131"/>
    </row>
    <row r="5177" spans="1:1" x14ac:dyDescent="0.55000000000000004">
      <c r="A5177" s="131"/>
    </row>
    <row r="5178" spans="1:1" x14ac:dyDescent="0.55000000000000004">
      <c r="A5178" s="131"/>
    </row>
    <row r="5181" spans="1:1" x14ac:dyDescent="0.55000000000000004">
      <c r="A5181" s="131"/>
    </row>
    <row r="5182" spans="1:1" x14ac:dyDescent="0.55000000000000004">
      <c r="A5182" s="131"/>
    </row>
    <row r="5185" spans="1:1" x14ac:dyDescent="0.55000000000000004">
      <c r="A5185" s="131"/>
    </row>
    <row r="5186" spans="1:1" x14ac:dyDescent="0.55000000000000004">
      <c r="A5186" s="131"/>
    </row>
    <row r="5189" spans="1:1" x14ac:dyDescent="0.55000000000000004">
      <c r="A5189" s="131"/>
    </row>
    <row r="5190" spans="1:1" x14ac:dyDescent="0.55000000000000004">
      <c r="A5190" s="131"/>
    </row>
    <row r="5193" spans="1:1" x14ac:dyDescent="0.55000000000000004">
      <c r="A5193" s="131"/>
    </row>
    <row r="5194" spans="1:1" x14ac:dyDescent="0.55000000000000004">
      <c r="A5194" s="131"/>
    </row>
    <row r="5197" spans="1:1" x14ac:dyDescent="0.55000000000000004">
      <c r="A5197" s="131"/>
    </row>
    <row r="5198" spans="1:1" x14ac:dyDescent="0.55000000000000004">
      <c r="A5198" s="131"/>
    </row>
    <row r="5201" spans="1:1" x14ac:dyDescent="0.55000000000000004">
      <c r="A5201" s="131"/>
    </row>
    <row r="5202" spans="1:1" x14ac:dyDescent="0.55000000000000004">
      <c r="A5202" s="131"/>
    </row>
    <row r="5205" spans="1:1" x14ac:dyDescent="0.55000000000000004">
      <c r="A5205" s="131"/>
    </row>
    <row r="5206" spans="1:1" x14ac:dyDescent="0.55000000000000004">
      <c r="A5206" s="131"/>
    </row>
    <row r="5209" spans="1:1" x14ac:dyDescent="0.55000000000000004">
      <c r="A5209" s="131"/>
    </row>
    <row r="5210" spans="1:1" x14ac:dyDescent="0.55000000000000004">
      <c r="A5210" s="131"/>
    </row>
    <row r="5213" spans="1:1" x14ac:dyDescent="0.55000000000000004">
      <c r="A5213" s="131"/>
    </row>
    <row r="5214" spans="1:1" x14ac:dyDescent="0.55000000000000004">
      <c r="A5214" s="131"/>
    </row>
    <row r="5217" spans="1:1" x14ac:dyDescent="0.55000000000000004">
      <c r="A5217" s="131"/>
    </row>
    <row r="5218" spans="1:1" x14ac:dyDescent="0.55000000000000004">
      <c r="A5218" s="131"/>
    </row>
    <row r="5221" spans="1:1" x14ac:dyDescent="0.55000000000000004">
      <c r="A5221" s="131"/>
    </row>
    <row r="5222" spans="1:1" x14ac:dyDescent="0.55000000000000004">
      <c r="A5222" s="131"/>
    </row>
    <row r="5225" spans="1:1" x14ac:dyDescent="0.55000000000000004">
      <c r="A5225" s="131"/>
    </row>
    <row r="5226" spans="1:1" x14ac:dyDescent="0.55000000000000004">
      <c r="A5226" s="131"/>
    </row>
    <row r="5229" spans="1:1" x14ac:dyDescent="0.55000000000000004">
      <c r="A5229" s="131"/>
    </row>
    <row r="5230" spans="1:1" x14ac:dyDescent="0.55000000000000004">
      <c r="A5230" s="131"/>
    </row>
    <row r="5233" spans="1:1" x14ac:dyDescent="0.55000000000000004">
      <c r="A5233" s="131"/>
    </row>
    <row r="5234" spans="1:1" x14ac:dyDescent="0.55000000000000004">
      <c r="A5234" s="131"/>
    </row>
    <row r="5237" spans="1:1" x14ac:dyDescent="0.55000000000000004">
      <c r="A5237" s="131"/>
    </row>
    <row r="5238" spans="1:1" x14ac:dyDescent="0.55000000000000004">
      <c r="A5238" s="131"/>
    </row>
    <row r="5241" spans="1:1" x14ac:dyDescent="0.55000000000000004">
      <c r="A5241" s="131"/>
    </row>
    <row r="5242" spans="1:1" x14ac:dyDescent="0.55000000000000004">
      <c r="A5242" s="131"/>
    </row>
    <row r="5245" spans="1:1" x14ac:dyDescent="0.55000000000000004">
      <c r="A5245" s="131"/>
    </row>
    <row r="5246" spans="1:1" x14ac:dyDescent="0.55000000000000004">
      <c r="A5246" s="131"/>
    </row>
    <row r="5249" spans="1:1" x14ac:dyDescent="0.55000000000000004">
      <c r="A5249" s="131"/>
    </row>
    <row r="5250" spans="1:1" x14ac:dyDescent="0.55000000000000004">
      <c r="A5250" s="131"/>
    </row>
    <row r="5253" spans="1:1" x14ac:dyDescent="0.55000000000000004">
      <c r="A5253" s="131"/>
    </row>
    <row r="5254" spans="1:1" x14ac:dyDescent="0.55000000000000004">
      <c r="A5254" s="131"/>
    </row>
    <row r="5257" spans="1:1" x14ac:dyDescent="0.55000000000000004">
      <c r="A5257" s="131"/>
    </row>
    <row r="5258" spans="1:1" x14ac:dyDescent="0.55000000000000004">
      <c r="A5258" s="131"/>
    </row>
    <row r="5261" spans="1:1" x14ac:dyDescent="0.55000000000000004">
      <c r="A5261" s="131"/>
    </row>
    <row r="5262" spans="1:1" x14ac:dyDescent="0.55000000000000004">
      <c r="A5262" s="131"/>
    </row>
    <row r="5265" spans="1:1" x14ac:dyDescent="0.55000000000000004">
      <c r="A5265" s="131"/>
    </row>
    <row r="5266" spans="1:1" x14ac:dyDescent="0.55000000000000004">
      <c r="A5266" s="131"/>
    </row>
    <row r="5269" spans="1:1" x14ac:dyDescent="0.55000000000000004">
      <c r="A5269" s="131"/>
    </row>
    <row r="5270" spans="1:1" x14ac:dyDescent="0.55000000000000004">
      <c r="A5270" s="131"/>
    </row>
    <row r="5273" spans="1:1" x14ac:dyDescent="0.55000000000000004">
      <c r="A5273" s="131"/>
    </row>
    <row r="5274" spans="1:1" x14ac:dyDescent="0.55000000000000004">
      <c r="A5274" s="131"/>
    </row>
    <row r="5277" spans="1:1" x14ac:dyDescent="0.55000000000000004">
      <c r="A5277" s="131"/>
    </row>
    <row r="5278" spans="1:1" x14ac:dyDescent="0.55000000000000004">
      <c r="A5278" s="131"/>
    </row>
    <row r="5281" spans="1:1" x14ac:dyDescent="0.55000000000000004">
      <c r="A5281" s="131"/>
    </row>
    <row r="5282" spans="1:1" x14ac:dyDescent="0.55000000000000004">
      <c r="A5282" s="131"/>
    </row>
    <row r="5285" spans="1:1" x14ac:dyDescent="0.55000000000000004">
      <c r="A5285" s="131"/>
    </row>
    <row r="5286" spans="1:1" x14ac:dyDescent="0.55000000000000004">
      <c r="A5286" s="131"/>
    </row>
    <row r="5289" spans="1:1" x14ac:dyDescent="0.55000000000000004">
      <c r="A5289" s="131"/>
    </row>
    <row r="5290" spans="1:1" x14ac:dyDescent="0.55000000000000004">
      <c r="A5290" s="131"/>
    </row>
    <row r="5293" spans="1:1" x14ac:dyDescent="0.55000000000000004">
      <c r="A5293" s="131"/>
    </row>
    <row r="5294" spans="1:1" x14ac:dyDescent="0.55000000000000004">
      <c r="A5294" s="131"/>
    </row>
    <row r="5297" spans="1:1" x14ac:dyDescent="0.55000000000000004">
      <c r="A5297" s="131"/>
    </row>
    <row r="5298" spans="1:1" x14ac:dyDescent="0.55000000000000004">
      <c r="A5298" s="131"/>
    </row>
    <row r="5301" spans="1:1" x14ac:dyDescent="0.55000000000000004">
      <c r="A5301" s="131"/>
    </row>
    <row r="5302" spans="1:1" x14ac:dyDescent="0.55000000000000004">
      <c r="A5302" s="131"/>
    </row>
    <row r="5305" spans="1:1" x14ac:dyDescent="0.55000000000000004">
      <c r="A5305" s="131"/>
    </row>
    <row r="5306" spans="1:1" x14ac:dyDescent="0.55000000000000004">
      <c r="A5306" s="131"/>
    </row>
    <row r="5309" spans="1:1" x14ac:dyDescent="0.55000000000000004">
      <c r="A5309" s="131"/>
    </row>
    <row r="5310" spans="1:1" x14ac:dyDescent="0.55000000000000004">
      <c r="A5310" s="131"/>
    </row>
    <row r="5313" spans="1:1" x14ac:dyDescent="0.55000000000000004">
      <c r="A5313" s="131"/>
    </row>
    <row r="5314" spans="1:1" x14ac:dyDescent="0.55000000000000004">
      <c r="A5314" s="131"/>
    </row>
    <row r="5317" spans="1:1" x14ac:dyDescent="0.55000000000000004">
      <c r="A5317" s="131"/>
    </row>
    <row r="5318" spans="1:1" x14ac:dyDescent="0.55000000000000004">
      <c r="A5318" s="131"/>
    </row>
    <row r="5321" spans="1:1" x14ac:dyDescent="0.55000000000000004">
      <c r="A5321" s="131"/>
    </row>
    <row r="5322" spans="1:1" x14ac:dyDescent="0.55000000000000004">
      <c r="A5322" s="131"/>
    </row>
    <row r="5325" spans="1:1" x14ac:dyDescent="0.55000000000000004">
      <c r="A5325" s="131"/>
    </row>
    <row r="5326" spans="1:1" x14ac:dyDescent="0.55000000000000004">
      <c r="A5326" s="131"/>
    </row>
    <row r="5329" spans="1:1" x14ac:dyDescent="0.55000000000000004">
      <c r="A5329" s="131"/>
    </row>
    <row r="5330" spans="1:1" x14ac:dyDescent="0.55000000000000004">
      <c r="A5330" s="131"/>
    </row>
    <row r="5333" spans="1:1" x14ac:dyDescent="0.55000000000000004">
      <c r="A5333" s="131"/>
    </row>
    <row r="5334" spans="1:1" x14ac:dyDescent="0.55000000000000004">
      <c r="A5334" s="131"/>
    </row>
    <row r="5337" spans="1:1" x14ac:dyDescent="0.55000000000000004">
      <c r="A5337" s="131"/>
    </row>
    <row r="5338" spans="1:1" x14ac:dyDescent="0.55000000000000004">
      <c r="A5338" s="131"/>
    </row>
    <row r="5341" spans="1:1" x14ac:dyDescent="0.55000000000000004">
      <c r="A5341" s="131"/>
    </row>
    <row r="5342" spans="1:1" x14ac:dyDescent="0.55000000000000004">
      <c r="A5342" s="131"/>
    </row>
    <row r="5345" spans="1:1" x14ac:dyDescent="0.55000000000000004">
      <c r="A5345" s="131"/>
    </row>
    <row r="5346" spans="1:1" x14ac:dyDescent="0.55000000000000004">
      <c r="A5346" s="131"/>
    </row>
    <row r="5349" spans="1:1" x14ac:dyDescent="0.55000000000000004">
      <c r="A5349" s="131"/>
    </row>
    <row r="5350" spans="1:1" x14ac:dyDescent="0.55000000000000004">
      <c r="A5350" s="131"/>
    </row>
    <row r="5353" spans="1:1" x14ac:dyDescent="0.55000000000000004">
      <c r="A5353" s="131"/>
    </row>
    <row r="5354" spans="1:1" x14ac:dyDescent="0.55000000000000004">
      <c r="A5354" s="131"/>
    </row>
    <row r="5357" spans="1:1" x14ac:dyDescent="0.55000000000000004">
      <c r="A5357" s="131"/>
    </row>
    <row r="5358" spans="1:1" x14ac:dyDescent="0.55000000000000004">
      <c r="A5358" s="131"/>
    </row>
    <row r="5361" spans="1:1" x14ac:dyDescent="0.55000000000000004">
      <c r="A5361" s="131"/>
    </row>
    <row r="5362" spans="1:1" x14ac:dyDescent="0.55000000000000004">
      <c r="A5362" s="131"/>
    </row>
    <row r="5365" spans="1:1" x14ac:dyDescent="0.55000000000000004">
      <c r="A5365" s="131"/>
    </row>
    <row r="5366" spans="1:1" x14ac:dyDescent="0.55000000000000004">
      <c r="A5366" s="131"/>
    </row>
    <row r="5369" spans="1:1" x14ac:dyDescent="0.55000000000000004">
      <c r="A5369" s="131"/>
    </row>
    <row r="5370" spans="1:1" x14ac:dyDescent="0.55000000000000004">
      <c r="A5370" s="131"/>
    </row>
    <row r="5373" spans="1:1" x14ac:dyDescent="0.55000000000000004">
      <c r="A5373" s="131"/>
    </row>
    <row r="5374" spans="1:1" x14ac:dyDescent="0.55000000000000004">
      <c r="A5374" s="131"/>
    </row>
    <row r="5377" spans="1:1" x14ac:dyDescent="0.55000000000000004">
      <c r="A5377" s="131"/>
    </row>
    <row r="5378" spans="1:1" x14ac:dyDescent="0.55000000000000004">
      <c r="A5378" s="131"/>
    </row>
    <row r="5381" spans="1:1" x14ac:dyDescent="0.55000000000000004">
      <c r="A5381" s="131"/>
    </row>
    <row r="5382" spans="1:1" x14ac:dyDescent="0.55000000000000004">
      <c r="A5382" s="131"/>
    </row>
    <row r="5385" spans="1:1" x14ac:dyDescent="0.55000000000000004">
      <c r="A5385" s="131"/>
    </row>
    <row r="5386" spans="1:1" x14ac:dyDescent="0.55000000000000004">
      <c r="A5386" s="131"/>
    </row>
    <row r="5389" spans="1:1" x14ac:dyDescent="0.55000000000000004">
      <c r="A5389" s="131"/>
    </row>
    <row r="5390" spans="1:1" x14ac:dyDescent="0.55000000000000004">
      <c r="A5390" s="131"/>
    </row>
    <row r="5393" spans="1:1" x14ac:dyDescent="0.55000000000000004">
      <c r="A5393" s="131"/>
    </row>
    <row r="5394" spans="1:1" x14ac:dyDescent="0.55000000000000004">
      <c r="A5394" s="131"/>
    </row>
    <row r="5397" spans="1:1" x14ac:dyDescent="0.55000000000000004">
      <c r="A5397" s="131"/>
    </row>
    <row r="5398" spans="1:1" x14ac:dyDescent="0.55000000000000004">
      <c r="A5398" s="131"/>
    </row>
    <row r="5401" spans="1:1" x14ac:dyDescent="0.55000000000000004">
      <c r="A5401" s="131"/>
    </row>
    <row r="5402" spans="1:1" x14ac:dyDescent="0.55000000000000004">
      <c r="A5402" s="131"/>
    </row>
    <row r="5405" spans="1:1" x14ac:dyDescent="0.55000000000000004">
      <c r="A5405" s="131"/>
    </row>
    <row r="5406" spans="1:1" x14ac:dyDescent="0.55000000000000004">
      <c r="A5406" s="131"/>
    </row>
    <row r="5409" spans="1:1" x14ac:dyDescent="0.55000000000000004">
      <c r="A5409" s="131"/>
    </row>
    <row r="5410" spans="1:1" x14ac:dyDescent="0.55000000000000004">
      <c r="A5410" s="131"/>
    </row>
    <row r="5413" spans="1:1" x14ac:dyDescent="0.55000000000000004">
      <c r="A5413" s="131"/>
    </row>
    <row r="5414" spans="1:1" x14ac:dyDescent="0.55000000000000004">
      <c r="A5414" s="131"/>
    </row>
    <row r="5417" spans="1:1" x14ac:dyDescent="0.55000000000000004">
      <c r="A5417" s="131"/>
    </row>
    <row r="5418" spans="1:1" x14ac:dyDescent="0.55000000000000004">
      <c r="A5418" s="131"/>
    </row>
    <row r="5421" spans="1:1" x14ac:dyDescent="0.55000000000000004">
      <c r="A5421" s="131"/>
    </row>
    <row r="5422" spans="1:1" x14ac:dyDescent="0.55000000000000004">
      <c r="A5422" s="131"/>
    </row>
    <row r="5425" spans="1:1" x14ac:dyDescent="0.55000000000000004">
      <c r="A5425" s="131"/>
    </row>
    <row r="5426" spans="1:1" x14ac:dyDescent="0.55000000000000004">
      <c r="A5426" s="131"/>
    </row>
    <row r="5429" spans="1:1" x14ac:dyDescent="0.55000000000000004">
      <c r="A5429" s="131"/>
    </row>
    <row r="5430" spans="1:1" x14ac:dyDescent="0.55000000000000004">
      <c r="A5430" s="131"/>
    </row>
    <row r="5433" spans="1:1" x14ac:dyDescent="0.55000000000000004">
      <c r="A5433" s="131"/>
    </row>
    <row r="5434" spans="1:1" x14ac:dyDescent="0.55000000000000004">
      <c r="A5434" s="131"/>
    </row>
    <row r="5437" spans="1:1" x14ac:dyDescent="0.55000000000000004">
      <c r="A5437" s="131"/>
    </row>
    <row r="5438" spans="1:1" x14ac:dyDescent="0.55000000000000004">
      <c r="A5438" s="131"/>
    </row>
    <row r="5441" spans="1:1" x14ac:dyDescent="0.55000000000000004">
      <c r="A5441" s="131"/>
    </row>
    <row r="5442" spans="1:1" x14ac:dyDescent="0.55000000000000004">
      <c r="A5442" s="131"/>
    </row>
    <row r="5445" spans="1:1" x14ac:dyDescent="0.55000000000000004">
      <c r="A5445" s="131"/>
    </row>
    <row r="5446" spans="1:1" x14ac:dyDescent="0.55000000000000004">
      <c r="A5446" s="131"/>
    </row>
    <row r="5449" spans="1:1" x14ac:dyDescent="0.55000000000000004">
      <c r="A5449" s="131"/>
    </row>
    <row r="5450" spans="1:1" x14ac:dyDescent="0.55000000000000004">
      <c r="A5450" s="131"/>
    </row>
    <row r="5453" spans="1:1" x14ac:dyDescent="0.55000000000000004">
      <c r="A5453" s="131"/>
    </row>
    <row r="5454" spans="1:1" x14ac:dyDescent="0.55000000000000004">
      <c r="A5454" s="131"/>
    </row>
    <row r="5457" spans="1:1" x14ac:dyDescent="0.55000000000000004">
      <c r="A5457" s="131"/>
    </row>
    <row r="5458" spans="1:1" x14ac:dyDescent="0.55000000000000004">
      <c r="A5458" s="131"/>
    </row>
    <row r="5461" spans="1:1" x14ac:dyDescent="0.55000000000000004">
      <c r="A5461" s="131"/>
    </row>
    <row r="5462" spans="1:1" x14ac:dyDescent="0.55000000000000004">
      <c r="A5462" s="131"/>
    </row>
    <row r="5465" spans="1:1" x14ac:dyDescent="0.55000000000000004">
      <c r="A5465" s="131"/>
    </row>
    <row r="5466" spans="1:1" x14ac:dyDescent="0.55000000000000004">
      <c r="A5466" s="131"/>
    </row>
    <row r="5469" spans="1:1" x14ac:dyDescent="0.55000000000000004">
      <c r="A5469" s="131"/>
    </row>
    <row r="5470" spans="1:1" x14ac:dyDescent="0.55000000000000004">
      <c r="A5470" s="131"/>
    </row>
    <row r="5473" spans="1:1" x14ac:dyDescent="0.55000000000000004">
      <c r="A5473" s="131"/>
    </row>
    <row r="5474" spans="1:1" x14ac:dyDescent="0.55000000000000004">
      <c r="A5474" s="131"/>
    </row>
    <row r="5477" spans="1:1" x14ac:dyDescent="0.55000000000000004">
      <c r="A5477" s="131"/>
    </row>
    <row r="5478" spans="1:1" x14ac:dyDescent="0.55000000000000004">
      <c r="A5478" s="131"/>
    </row>
    <row r="5481" spans="1:1" x14ac:dyDescent="0.55000000000000004">
      <c r="A5481" s="131"/>
    </row>
    <row r="5482" spans="1:1" x14ac:dyDescent="0.55000000000000004">
      <c r="A5482" s="131"/>
    </row>
    <row r="5485" spans="1:1" x14ac:dyDescent="0.55000000000000004">
      <c r="A5485" s="131"/>
    </row>
    <row r="5486" spans="1:1" x14ac:dyDescent="0.55000000000000004">
      <c r="A5486" s="131"/>
    </row>
    <row r="5489" spans="1:1" x14ac:dyDescent="0.55000000000000004">
      <c r="A5489" s="131"/>
    </row>
    <row r="5490" spans="1:1" x14ac:dyDescent="0.55000000000000004">
      <c r="A5490" s="131"/>
    </row>
    <row r="5493" spans="1:1" x14ac:dyDescent="0.55000000000000004">
      <c r="A5493" s="131"/>
    </row>
    <row r="5494" spans="1:1" x14ac:dyDescent="0.55000000000000004">
      <c r="A5494" s="131"/>
    </row>
    <row r="5497" spans="1:1" x14ac:dyDescent="0.55000000000000004">
      <c r="A5497" s="131"/>
    </row>
    <row r="5498" spans="1:1" x14ac:dyDescent="0.55000000000000004">
      <c r="A5498" s="131"/>
    </row>
    <row r="5501" spans="1:1" x14ac:dyDescent="0.55000000000000004">
      <c r="A5501" s="131"/>
    </row>
    <row r="5502" spans="1:1" x14ac:dyDescent="0.55000000000000004">
      <c r="A5502" s="131"/>
    </row>
    <row r="5505" spans="1:1" x14ac:dyDescent="0.55000000000000004">
      <c r="A5505" s="131"/>
    </row>
    <row r="5506" spans="1:1" x14ac:dyDescent="0.55000000000000004">
      <c r="A5506" s="131"/>
    </row>
    <row r="5509" spans="1:1" x14ac:dyDescent="0.55000000000000004">
      <c r="A5509" s="131"/>
    </row>
    <row r="5510" spans="1:1" x14ac:dyDescent="0.55000000000000004">
      <c r="A5510" s="131"/>
    </row>
    <row r="5513" spans="1:1" x14ac:dyDescent="0.55000000000000004">
      <c r="A5513" s="131"/>
    </row>
    <row r="5514" spans="1:1" x14ac:dyDescent="0.55000000000000004">
      <c r="A5514" s="131"/>
    </row>
    <row r="5517" spans="1:1" x14ac:dyDescent="0.55000000000000004">
      <c r="A5517" s="131"/>
    </row>
    <row r="5518" spans="1:1" x14ac:dyDescent="0.55000000000000004">
      <c r="A5518" s="131"/>
    </row>
    <row r="5521" spans="1:1" x14ac:dyDescent="0.55000000000000004">
      <c r="A5521" s="131"/>
    </row>
    <row r="5522" spans="1:1" x14ac:dyDescent="0.55000000000000004">
      <c r="A5522" s="131"/>
    </row>
    <row r="5525" spans="1:1" x14ac:dyDescent="0.55000000000000004">
      <c r="A5525" s="131"/>
    </row>
    <row r="5526" spans="1:1" x14ac:dyDescent="0.55000000000000004">
      <c r="A5526" s="131"/>
    </row>
    <row r="5529" spans="1:1" x14ac:dyDescent="0.55000000000000004">
      <c r="A5529" s="131"/>
    </row>
    <row r="5530" spans="1:1" x14ac:dyDescent="0.55000000000000004">
      <c r="A5530" s="131"/>
    </row>
    <row r="5533" spans="1:1" x14ac:dyDescent="0.55000000000000004">
      <c r="A5533" s="131"/>
    </row>
    <row r="5534" spans="1:1" x14ac:dyDescent="0.55000000000000004">
      <c r="A5534" s="131"/>
    </row>
    <row r="5537" spans="1:1" x14ac:dyDescent="0.55000000000000004">
      <c r="A5537" s="131"/>
    </row>
    <row r="5538" spans="1:1" x14ac:dyDescent="0.55000000000000004">
      <c r="A5538" s="131"/>
    </row>
    <row r="5541" spans="1:1" x14ac:dyDescent="0.55000000000000004">
      <c r="A5541" s="131"/>
    </row>
    <row r="5542" spans="1:1" x14ac:dyDescent="0.55000000000000004">
      <c r="A5542" s="131"/>
    </row>
    <row r="5545" spans="1:1" x14ac:dyDescent="0.55000000000000004">
      <c r="A5545" s="131"/>
    </row>
    <row r="5546" spans="1:1" x14ac:dyDescent="0.55000000000000004">
      <c r="A5546" s="131"/>
    </row>
    <row r="5549" spans="1:1" x14ac:dyDescent="0.55000000000000004">
      <c r="A5549" s="131"/>
    </row>
    <row r="5550" spans="1:1" x14ac:dyDescent="0.55000000000000004">
      <c r="A5550" s="131"/>
    </row>
    <row r="5553" spans="1:1" x14ac:dyDescent="0.55000000000000004">
      <c r="A5553" s="131"/>
    </row>
    <row r="5554" spans="1:1" x14ac:dyDescent="0.55000000000000004">
      <c r="A5554" s="131"/>
    </row>
    <row r="5557" spans="1:1" x14ac:dyDescent="0.55000000000000004">
      <c r="A5557" s="131"/>
    </row>
    <row r="5558" spans="1:1" x14ac:dyDescent="0.55000000000000004">
      <c r="A5558" s="131"/>
    </row>
    <row r="5561" spans="1:1" x14ac:dyDescent="0.55000000000000004">
      <c r="A5561" s="131"/>
    </row>
    <row r="5562" spans="1:1" x14ac:dyDescent="0.55000000000000004">
      <c r="A5562" s="131"/>
    </row>
    <row r="5565" spans="1:1" x14ac:dyDescent="0.55000000000000004">
      <c r="A5565" s="131"/>
    </row>
    <row r="5566" spans="1:1" x14ac:dyDescent="0.55000000000000004">
      <c r="A5566" s="131"/>
    </row>
    <row r="5569" spans="1:1" x14ac:dyDescent="0.55000000000000004">
      <c r="A5569" s="131"/>
    </row>
    <row r="5570" spans="1:1" x14ac:dyDescent="0.55000000000000004">
      <c r="A5570" s="131"/>
    </row>
    <row r="5573" spans="1:1" x14ac:dyDescent="0.55000000000000004">
      <c r="A5573" s="131"/>
    </row>
    <row r="5574" spans="1:1" x14ac:dyDescent="0.55000000000000004">
      <c r="A5574" s="131"/>
    </row>
    <row r="5577" spans="1:1" x14ac:dyDescent="0.55000000000000004">
      <c r="A5577" s="131"/>
    </row>
    <row r="5578" spans="1:1" x14ac:dyDescent="0.55000000000000004">
      <c r="A5578" s="131"/>
    </row>
    <row r="5581" spans="1:1" x14ac:dyDescent="0.55000000000000004">
      <c r="A5581" s="131"/>
    </row>
    <row r="5582" spans="1:1" x14ac:dyDescent="0.55000000000000004">
      <c r="A5582" s="131"/>
    </row>
    <row r="5585" spans="1:1" x14ac:dyDescent="0.55000000000000004">
      <c r="A5585" s="131"/>
    </row>
    <row r="5586" spans="1:1" x14ac:dyDescent="0.55000000000000004">
      <c r="A5586" s="131"/>
    </row>
    <row r="5589" spans="1:1" x14ac:dyDescent="0.55000000000000004">
      <c r="A5589" s="131"/>
    </row>
    <row r="5590" spans="1:1" x14ac:dyDescent="0.55000000000000004">
      <c r="A5590" s="131"/>
    </row>
    <row r="5593" spans="1:1" x14ac:dyDescent="0.55000000000000004">
      <c r="A5593" s="131"/>
    </row>
    <row r="5594" spans="1:1" x14ac:dyDescent="0.55000000000000004">
      <c r="A5594" s="131"/>
    </row>
    <row r="5597" spans="1:1" x14ac:dyDescent="0.55000000000000004">
      <c r="A5597" s="131"/>
    </row>
    <row r="5598" spans="1:1" x14ac:dyDescent="0.55000000000000004">
      <c r="A5598" s="131"/>
    </row>
    <row r="5601" spans="1:1" x14ac:dyDescent="0.55000000000000004">
      <c r="A5601" s="131"/>
    </row>
    <row r="5602" spans="1:1" x14ac:dyDescent="0.55000000000000004">
      <c r="A5602" s="131"/>
    </row>
    <row r="5605" spans="1:1" x14ac:dyDescent="0.55000000000000004">
      <c r="A5605" s="131"/>
    </row>
    <row r="5606" spans="1:1" x14ac:dyDescent="0.55000000000000004">
      <c r="A5606" s="131"/>
    </row>
    <row r="5609" spans="1:1" x14ac:dyDescent="0.55000000000000004">
      <c r="A5609" s="131"/>
    </row>
    <row r="5610" spans="1:1" x14ac:dyDescent="0.55000000000000004">
      <c r="A5610" s="131"/>
    </row>
    <row r="5613" spans="1:1" x14ac:dyDescent="0.55000000000000004">
      <c r="A5613" s="131"/>
    </row>
    <row r="5614" spans="1:1" x14ac:dyDescent="0.55000000000000004">
      <c r="A5614" s="131"/>
    </row>
    <row r="5617" spans="1:1" x14ac:dyDescent="0.55000000000000004">
      <c r="A5617" s="131"/>
    </row>
    <row r="5618" spans="1:1" x14ac:dyDescent="0.55000000000000004">
      <c r="A5618" s="131"/>
    </row>
    <row r="5621" spans="1:1" x14ac:dyDescent="0.55000000000000004">
      <c r="A5621" s="131"/>
    </row>
    <row r="5622" spans="1:1" x14ac:dyDescent="0.55000000000000004">
      <c r="A5622" s="131"/>
    </row>
    <row r="5625" spans="1:1" x14ac:dyDescent="0.55000000000000004">
      <c r="A5625" s="131"/>
    </row>
    <row r="5626" spans="1:1" x14ac:dyDescent="0.55000000000000004">
      <c r="A5626" s="131"/>
    </row>
    <row r="5629" spans="1:1" x14ac:dyDescent="0.55000000000000004">
      <c r="A5629" s="131"/>
    </row>
    <row r="5630" spans="1:1" x14ac:dyDescent="0.55000000000000004">
      <c r="A5630" s="131"/>
    </row>
    <row r="5633" spans="1:1" x14ac:dyDescent="0.55000000000000004">
      <c r="A5633" s="131"/>
    </row>
    <row r="5634" spans="1:1" x14ac:dyDescent="0.55000000000000004">
      <c r="A5634" s="131"/>
    </row>
    <row r="5637" spans="1:1" x14ac:dyDescent="0.55000000000000004">
      <c r="A5637" s="131"/>
    </row>
    <row r="5638" spans="1:1" x14ac:dyDescent="0.55000000000000004">
      <c r="A5638" s="131"/>
    </row>
    <row r="5641" spans="1:1" x14ac:dyDescent="0.55000000000000004">
      <c r="A5641" s="131"/>
    </row>
    <row r="5642" spans="1:1" x14ac:dyDescent="0.55000000000000004">
      <c r="A5642" s="131"/>
    </row>
    <row r="5645" spans="1:1" x14ac:dyDescent="0.55000000000000004">
      <c r="A5645" s="131"/>
    </row>
    <row r="5646" spans="1:1" x14ac:dyDescent="0.55000000000000004">
      <c r="A5646" s="131"/>
    </row>
    <row r="5649" spans="1:1" x14ac:dyDescent="0.55000000000000004">
      <c r="A5649" s="131"/>
    </row>
    <row r="5650" spans="1:1" x14ac:dyDescent="0.55000000000000004">
      <c r="A5650" s="131"/>
    </row>
    <row r="5653" spans="1:1" x14ac:dyDescent="0.55000000000000004">
      <c r="A5653" s="131"/>
    </row>
    <row r="5654" spans="1:1" x14ac:dyDescent="0.55000000000000004">
      <c r="A5654" s="131"/>
    </row>
    <row r="5657" spans="1:1" x14ac:dyDescent="0.55000000000000004">
      <c r="A5657" s="131"/>
    </row>
    <row r="5658" spans="1:1" x14ac:dyDescent="0.55000000000000004">
      <c r="A5658" s="131"/>
    </row>
    <row r="5661" spans="1:1" x14ac:dyDescent="0.55000000000000004">
      <c r="A5661" s="131"/>
    </row>
    <row r="5662" spans="1:1" x14ac:dyDescent="0.55000000000000004">
      <c r="A5662" s="131"/>
    </row>
    <row r="5665" spans="1:1" x14ac:dyDescent="0.55000000000000004">
      <c r="A5665" s="131"/>
    </row>
    <row r="5666" spans="1:1" x14ac:dyDescent="0.55000000000000004">
      <c r="A5666" s="131"/>
    </row>
    <row r="5669" spans="1:1" x14ac:dyDescent="0.55000000000000004">
      <c r="A5669" s="131"/>
    </row>
    <row r="5670" spans="1:1" x14ac:dyDescent="0.55000000000000004">
      <c r="A5670" s="131"/>
    </row>
    <row r="5673" spans="1:1" x14ac:dyDescent="0.55000000000000004">
      <c r="A5673" s="131"/>
    </row>
    <row r="5674" spans="1:1" x14ac:dyDescent="0.55000000000000004">
      <c r="A5674" s="131"/>
    </row>
    <row r="5677" spans="1:1" x14ac:dyDescent="0.55000000000000004">
      <c r="A5677" s="131"/>
    </row>
    <row r="5678" spans="1:1" x14ac:dyDescent="0.55000000000000004">
      <c r="A5678" s="131"/>
    </row>
    <row r="5681" spans="1:1" x14ac:dyDescent="0.55000000000000004">
      <c r="A5681" s="131"/>
    </row>
    <row r="5682" spans="1:1" x14ac:dyDescent="0.55000000000000004">
      <c r="A5682" s="131"/>
    </row>
    <row r="5685" spans="1:1" x14ac:dyDescent="0.55000000000000004">
      <c r="A5685" s="131"/>
    </row>
    <row r="5686" spans="1:1" x14ac:dyDescent="0.55000000000000004">
      <c r="A5686" s="131"/>
    </row>
    <row r="5689" spans="1:1" x14ac:dyDescent="0.55000000000000004">
      <c r="A5689" s="131"/>
    </row>
    <row r="5690" spans="1:1" x14ac:dyDescent="0.55000000000000004">
      <c r="A5690" s="131"/>
    </row>
    <row r="5693" spans="1:1" x14ac:dyDescent="0.55000000000000004">
      <c r="A5693" s="131"/>
    </row>
    <row r="5694" spans="1:1" x14ac:dyDescent="0.55000000000000004">
      <c r="A5694" s="131"/>
    </row>
    <row r="5697" spans="1:1" x14ac:dyDescent="0.55000000000000004">
      <c r="A5697" s="131"/>
    </row>
    <row r="5698" spans="1:1" x14ac:dyDescent="0.55000000000000004">
      <c r="A5698" s="131"/>
    </row>
    <row r="5701" spans="1:1" x14ac:dyDescent="0.55000000000000004">
      <c r="A5701" s="131"/>
    </row>
    <row r="5702" spans="1:1" x14ac:dyDescent="0.55000000000000004">
      <c r="A5702" s="131"/>
    </row>
    <row r="5705" spans="1:1" x14ac:dyDescent="0.55000000000000004">
      <c r="A5705" s="131"/>
    </row>
    <row r="5706" spans="1:1" x14ac:dyDescent="0.55000000000000004">
      <c r="A5706" s="131"/>
    </row>
    <row r="5709" spans="1:1" x14ac:dyDescent="0.55000000000000004">
      <c r="A5709" s="131"/>
    </row>
    <row r="5710" spans="1:1" x14ac:dyDescent="0.55000000000000004">
      <c r="A5710" s="131"/>
    </row>
    <row r="5713" spans="1:1" x14ac:dyDescent="0.55000000000000004">
      <c r="A5713" s="131"/>
    </row>
    <row r="5714" spans="1:1" x14ac:dyDescent="0.55000000000000004">
      <c r="A5714" s="131"/>
    </row>
    <row r="5717" spans="1:1" x14ac:dyDescent="0.55000000000000004">
      <c r="A5717" s="131"/>
    </row>
    <row r="5718" spans="1:1" x14ac:dyDescent="0.55000000000000004">
      <c r="A5718" s="131"/>
    </row>
    <row r="5721" spans="1:1" x14ac:dyDescent="0.55000000000000004">
      <c r="A5721" s="131"/>
    </row>
    <row r="5722" spans="1:1" x14ac:dyDescent="0.55000000000000004">
      <c r="A5722" s="131"/>
    </row>
    <row r="5725" spans="1:1" x14ac:dyDescent="0.55000000000000004">
      <c r="A5725" s="131"/>
    </row>
    <row r="5726" spans="1:1" x14ac:dyDescent="0.55000000000000004">
      <c r="A5726" s="131"/>
    </row>
    <row r="5729" spans="1:1" x14ac:dyDescent="0.55000000000000004">
      <c r="A5729" s="131"/>
    </row>
    <row r="5730" spans="1:1" x14ac:dyDescent="0.55000000000000004">
      <c r="A5730" s="131"/>
    </row>
    <row r="5733" spans="1:1" x14ac:dyDescent="0.55000000000000004">
      <c r="A5733" s="131"/>
    </row>
    <row r="5734" spans="1:1" x14ac:dyDescent="0.55000000000000004">
      <c r="A5734" s="131"/>
    </row>
    <row r="5737" spans="1:1" x14ac:dyDescent="0.55000000000000004">
      <c r="A5737" s="131"/>
    </row>
    <row r="5738" spans="1:1" x14ac:dyDescent="0.55000000000000004">
      <c r="A5738" s="131"/>
    </row>
    <row r="5741" spans="1:1" x14ac:dyDescent="0.55000000000000004">
      <c r="A5741" s="131"/>
    </row>
    <row r="5742" spans="1:1" x14ac:dyDescent="0.55000000000000004">
      <c r="A5742" s="131"/>
    </row>
    <row r="5745" spans="1:1" x14ac:dyDescent="0.55000000000000004">
      <c r="A5745" s="131"/>
    </row>
    <row r="5746" spans="1:1" x14ac:dyDescent="0.55000000000000004">
      <c r="A5746" s="131"/>
    </row>
    <row r="5749" spans="1:1" x14ac:dyDescent="0.55000000000000004">
      <c r="A5749" s="131"/>
    </row>
    <row r="5750" spans="1:1" x14ac:dyDescent="0.55000000000000004">
      <c r="A5750" s="131"/>
    </row>
    <row r="5753" spans="1:1" x14ac:dyDescent="0.55000000000000004">
      <c r="A5753" s="131"/>
    </row>
    <row r="5754" spans="1:1" x14ac:dyDescent="0.55000000000000004">
      <c r="A5754" s="131"/>
    </row>
    <row r="5757" spans="1:1" x14ac:dyDescent="0.55000000000000004">
      <c r="A5757" s="131"/>
    </row>
    <row r="5758" spans="1:1" x14ac:dyDescent="0.55000000000000004">
      <c r="A5758" s="131"/>
    </row>
    <row r="5761" spans="1:1" x14ac:dyDescent="0.55000000000000004">
      <c r="A5761" s="131"/>
    </row>
    <row r="5762" spans="1:1" x14ac:dyDescent="0.55000000000000004">
      <c r="A5762" s="131"/>
    </row>
    <row r="5765" spans="1:1" x14ac:dyDescent="0.55000000000000004">
      <c r="A5765" s="131"/>
    </row>
    <row r="5766" spans="1:1" x14ac:dyDescent="0.55000000000000004">
      <c r="A5766" s="131"/>
    </row>
    <row r="5769" spans="1:1" x14ac:dyDescent="0.55000000000000004">
      <c r="A5769" s="131"/>
    </row>
    <row r="5770" spans="1:1" x14ac:dyDescent="0.55000000000000004">
      <c r="A5770" s="131"/>
    </row>
    <row r="5773" spans="1:1" x14ac:dyDescent="0.55000000000000004">
      <c r="A5773" s="131"/>
    </row>
    <row r="5774" spans="1:1" x14ac:dyDescent="0.55000000000000004">
      <c r="A5774" s="131"/>
    </row>
    <row r="5777" spans="1:1" x14ac:dyDescent="0.55000000000000004">
      <c r="A5777" s="131"/>
    </row>
    <row r="5778" spans="1:1" x14ac:dyDescent="0.55000000000000004">
      <c r="A5778" s="131"/>
    </row>
    <row r="5781" spans="1:1" x14ac:dyDescent="0.55000000000000004">
      <c r="A5781" s="131"/>
    </row>
    <row r="5782" spans="1:1" x14ac:dyDescent="0.55000000000000004">
      <c r="A5782" s="131"/>
    </row>
    <row r="5785" spans="1:1" x14ac:dyDescent="0.55000000000000004">
      <c r="A5785" s="131"/>
    </row>
    <row r="5786" spans="1:1" x14ac:dyDescent="0.55000000000000004">
      <c r="A5786" s="131"/>
    </row>
    <row r="5789" spans="1:1" x14ac:dyDescent="0.55000000000000004">
      <c r="A5789" s="131"/>
    </row>
    <row r="5790" spans="1:1" x14ac:dyDescent="0.55000000000000004">
      <c r="A5790" s="131"/>
    </row>
    <row r="5793" spans="1:1" x14ac:dyDescent="0.55000000000000004">
      <c r="A5793" s="131"/>
    </row>
    <row r="5794" spans="1:1" x14ac:dyDescent="0.55000000000000004">
      <c r="A5794" s="131"/>
    </row>
    <row r="5797" spans="1:1" x14ac:dyDescent="0.55000000000000004">
      <c r="A5797" s="131"/>
    </row>
    <row r="5798" spans="1:1" x14ac:dyDescent="0.55000000000000004">
      <c r="A5798" s="131"/>
    </row>
    <row r="5801" spans="1:1" x14ac:dyDescent="0.55000000000000004">
      <c r="A5801" s="131"/>
    </row>
    <row r="5802" spans="1:1" x14ac:dyDescent="0.55000000000000004">
      <c r="A5802" s="131"/>
    </row>
    <row r="5805" spans="1:1" x14ac:dyDescent="0.55000000000000004">
      <c r="A5805" s="131"/>
    </row>
    <row r="5806" spans="1:1" x14ac:dyDescent="0.55000000000000004">
      <c r="A5806" s="131"/>
    </row>
    <row r="5809" spans="1:1" x14ac:dyDescent="0.55000000000000004">
      <c r="A5809" s="131"/>
    </row>
    <row r="5810" spans="1:1" x14ac:dyDescent="0.55000000000000004">
      <c r="A5810" s="131"/>
    </row>
    <row r="5813" spans="1:1" x14ac:dyDescent="0.55000000000000004">
      <c r="A5813" s="131"/>
    </row>
    <row r="5814" spans="1:1" x14ac:dyDescent="0.55000000000000004">
      <c r="A5814" s="131"/>
    </row>
    <row r="5817" spans="1:1" x14ac:dyDescent="0.55000000000000004">
      <c r="A5817" s="131"/>
    </row>
    <row r="5818" spans="1:1" x14ac:dyDescent="0.55000000000000004">
      <c r="A5818" s="131"/>
    </row>
    <row r="5821" spans="1:1" x14ac:dyDescent="0.55000000000000004">
      <c r="A5821" s="131"/>
    </row>
    <row r="5822" spans="1:1" x14ac:dyDescent="0.55000000000000004">
      <c r="A5822" s="131"/>
    </row>
    <row r="5825" spans="1:1" x14ac:dyDescent="0.55000000000000004">
      <c r="A5825" s="131"/>
    </row>
    <row r="5826" spans="1:1" x14ac:dyDescent="0.55000000000000004">
      <c r="A5826" s="131"/>
    </row>
    <row r="5829" spans="1:1" x14ac:dyDescent="0.55000000000000004">
      <c r="A5829" s="131"/>
    </row>
    <row r="5830" spans="1:1" x14ac:dyDescent="0.55000000000000004">
      <c r="A5830" s="131"/>
    </row>
    <row r="5833" spans="1:1" x14ac:dyDescent="0.55000000000000004">
      <c r="A5833" s="131"/>
    </row>
    <row r="5834" spans="1:1" x14ac:dyDescent="0.55000000000000004">
      <c r="A5834" s="131"/>
    </row>
    <row r="5837" spans="1:1" x14ac:dyDescent="0.55000000000000004">
      <c r="A5837" s="131"/>
    </row>
    <row r="5838" spans="1:1" x14ac:dyDescent="0.55000000000000004">
      <c r="A5838" s="131"/>
    </row>
    <row r="5841" spans="1:1" x14ac:dyDescent="0.55000000000000004">
      <c r="A5841" s="131"/>
    </row>
    <row r="5842" spans="1:1" x14ac:dyDescent="0.55000000000000004">
      <c r="A5842" s="131"/>
    </row>
    <row r="5845" spans="1:1" x14ac:dyDescent="0.55000000000000004">
      <c r="A5845" s="131"/>
    </row>
    <row r="5846" spans="1:1" x14ac:dyDescent="0.55000000000000004">
      <c r="A5846" s="131"/>
    </row>
    <row r="5849" spans="1:1" x14ac:dyDescent="0.55000000000000004">
      <c r="A5849" s="131"/>
    </row>
    <row r="5850" spans="1:1" x14ac:dyDescent="0.55000000000000004">
      <c r="A5850" s="131"/>
    </row>
    <row r="5853" spans="1:1" x14ac:dyDescent="0.55000000000000004">
      <c r="A5853" s="131"/>
    </row>
    <row r="5854" spans="1:1" x14ac:dyDescent="0.55000000000000004">
      <c r="A5854" s="131"/>
    </row>
    <row r="5857" spans="1:1" x14ac:dyDescent="0.55000000000000004">
      <c r="A5857" s="131"/>
    </row>
    <row r="5858" spans="1:1" x14ac:dyDescent="0.55000000000000004">
      <c r="A5858" s="131"/>
    </row>
    <row r="5861" spans="1:1" x14ac:dyDescent="0.55000000000000004">
      <c r="A5861" s="131"/>
    </row>
    <row r="5862" spans="1:1" x14ac:dyDescent="0.55000000000000004">
      <c r="A5862" s="131"/>
    </row>
    <row r="5865" spans="1:1" x14ac:dyDescent="0.55000000000000004">
      <c r="A5865" s="131"/>
    </row>
    <row r="5866" spans="1:1" x14ac:dyDescent="0.55000000000000004">
      <c r="A5866" s="131"/>
    </row>
    <row r="5869" spans="1:1" x14ac:dyDescent="0.55000000000000004">
      <c r="A5869" s="131"/>
    </row>
    <row r="5870" spans="1:1" x14ac:dyDescent="0.55000000000000004">
      <c r="A5870" s="131"/>
    </row>
    <row r="5873" spans="1:1" x14ac:dyDescent="0.55000000000000004">
      <c r="A5873" s="131"/>
    </row>
    <row r="5874" spans="1:1" x14ac:dyDescent="0.55000000000000004">
      <c r="A5874" s="131"/>
    </row>
    <row r="5877" spans="1:1" x14ac:dyDescent="0.55000000000000004">
      <c r="A5877" s="131"/>
    </row>
    <row r="5878" spans="1:1" x14ac:dyDescent="0.55000000000000004">
      <c r="A5878" s="131"/>
    </row>
    <row r="5881" spans="1:1" x14ac:dyDescent="0.55000000000000004">
      <c r="A5881" s="131"/>
    </row>
    <row r="5882" spans="1:1" x14ac:dyDescent="0.55000000000000004">
      <c r="A5882" s="131"/>
    </row>
    <row r="5885" spans="1:1" x14ac:dyDescent="0.55000000000000004">
      <c r="A5885" s="131"/>
    </row>
    <row r="5886" spans="1:1" x14ac:dyDescent="0.55000000000000004">
      <c r="A5886" s="131"/>
    </row>
    <row r="5889" spans="1:1" x14ac:dyDescent="0.55000000000000004">
      <c r="A5889" s="131"/>
    </row>
    <row r="5890" spans="1:1" x14ac:dyDescent="0.55000000000000004">
      <c r="A5890" s="131"/>
    </row>
    <row r="5893" spans="1:1" x14ac:dyDescent="0.55000000000000004">
      <c r="A5893" s="131"/>
    </row>
    <row r="5894" spans="1:1" x14ac:dyDescent="0.55000000000000004">
      <c r="A5894" s="131"/>
    </row>
    <row r="5897" spans="1:1" x14ac:dyDescent="0.55000000000000004">
      <c r="A5897" s="131"/>
    </row>
    <row r="5898" spans="1:1" x14ac:dyDescent="0.55000000000000004">
      <c r="A5898" s="131"/>
    </row>
    <row r="5901" spans="1:1" x14ac:dyDescent="0.55000000000000004">
      <c r="A5901" s="131"/>
    </row>
    <row r="5902" spans="1:1" x14ac:dyDescent="0.55000000000000004">
      <c r="A5902" s="131"/>
    </row>
    <row r="5905" spans="1:1" x14ac:dyDescent="0.55000000000000004">
      <c r="A5905" s="131"/>
    </row>
    <row r="5906" spans="1:1" x14ac:dyDescent="0.55000000000000004">
      <c r="A5906" s="131"/>
    </row>
    <row r="5909" spans="1:1" x14ac:dyDescent="0.55000000000000004">
      <c r="A5909" s="131"/>
    </row>
    <row r="5910" spans="1:1" x14ac:dyDescent="0.55000000000000004">
      <c r="A5910" s="131"/>
    </row>
    <row r="5913" spans="1:1" x14ac:dyDescent="0.55000000000000004">
      <c r="A5913" s="131"/>
    </row>
    <row r="5914" spans="1:1" x14ac:dyDescent="0.55000000000000004">
      <c r="A5914" s="131"/>
    </row>
    <row r="5917" spans="1:1" x14ac:dyDescent="0.55000000000000004">
      <c r="A5917" s="131"/>
    </row>
    <row r="5918" spans="1:1" x14ac:dyDescent="0.55000000000000004">
      <c r="A5918" s="131"/>
    </row>
    <row r="5921" spans="1:1" x14ac:dyDescent="0.55000000000000004">
      <c r="A5921" s="131"/>
    </row>
    <row r="5922" spans="1:1" x14ac:dyDescent="0.55000000000000004">
      <c r="A5922" s="131"/>
    </row>
    <row r="5925" spans="1:1" x14ac:dyDescent="0.55000000000000004">
      <c r="A5925" s="131"/>
    </row>
    <row r="5926" spans="1:1" x14ac:dyDescent="0.55000000000000004">
      <c r="A5926" s="131"/>
    </row>
    <row r="5929" spans="1:1" x14ac:dyDescent="0.55000000000000004">
      <c r="A5929" s="131"/>
    </row>
    <row r="5930" spans="1:1" x14ac:dyDescent="0.55000000000000004">
      <c r="A5930" s="131"/>
    </row>
    <row r="5933" spans="1:1" x14ac:dyDescent="0.55000000000000004">
      <c r="A5933" s="131"/>
    </row>
    <row r="5934" spans="1:1" x14ac:dyDescent="0.55000000000000004">
      <c r="A5934" s="131"/>
    </row>
    <row r="5937" spans="1:1" x14ac:dyDescent="0.55000000000000004">
      <c r="A5937" s="131"/>
    </row>
    <row r="5938" spans="1:1" x14ac:dyDescent="0.55000000000000004">
      <c r="A5938" s="131"/>
    </row>
    <row r="5941" spans="1:1" x14ac:dyDescent="0.55000000000000004">
      <c r="A5941" s="131"/>
    </row>
    <row r="5942" spans="1:1" x14ac:dyDescent="0.55000000000000004">
      <c r="A5942" s="131"/>
    </row>
    <row r="5945" spans="1:1" x14ac:dyDescent="0.55000000000000004">
      <c r="A5945" s="131"/>
    </row>
    <row r="5946" spans="1:1" x14ac:dyDescent="0.55000000000000004">
      <c r="A5946" s="131"/>
    </row>
    <row r="5949" spans="1:1" x14ac:dyDescent="0.55000000000000004">
      <c r="A5949" s="131"/>
    </row>
    <row r="5950" spans="1:1" x14ac:dyDescent="0.55000000000000004">
      <c r="A5950" s="131"/>
    </row>
    <row r="5953" spans="1:1" x14ac:dyDescent="0.55000000000000004">
      <c r="A5953" s="131"/>
    </row>
    <row r="5954" spans="1:1" x14ac:dyDescent="0.55000000000000004">
      <c r="A5954" s="131"/>
    </row>
    <row r="5957" spans="1:1" x14ac:dyDescent="0.55000000000000004">
      <c r="A5957" s="131"/>
    </row>
    <row r="5958" spans="1:1" x14ac:dyDescent="0.55000000000000004">
      <c r="A5958" s="131"/>
    </row>
    <row r="5961" spans="1:1" x14ac:dyDescent="0.55000000000000004">
      <c r="A5961" s="131"/>
    </row>
    <row r="5962" spans="1:1" x14ac:dyDescent="0.55000000000000004">
      <c r="A5962" s="131"/>
    </row>
    <row r="5965" spans="1:1" x14ac:dyDescent="0.55000000000000004">
      <c r="A5965" s="131"/>
    </row>
    <row r="5966" spans="1:1" x14ac:dyDescent="0.55000000000000004">
      <c r="A5966" s="131"/>
    </row>
    <row r="5969" spans="1:1" x14ac:dyDescent="0.55000000000000004">
      <c r="A5969" s="131"/>
    </row>
    <row r="5970" spans="1:1" x14ac:dyDescent="0.55000000000000004">
      <c r="A5970" s="131"/>
    </row>
    <row r="5973" spans="1:1" x14ac:dyDescent="0.55000000000000004">
      <c r="A5973" s="131"/>
    </row>
    <row r="5974" spans="1:1" x14ac:dyDescent="0.55000000000000004">
      <c r="A5974" s="131"/>
    </row>
    <row r="5977" spans="1:1" x14ac:dyDescent="0.55000000000000004">
      <c r="A5977" s="131"/>
    </row>
    <row r="5978" spans="1:1" x14ac:dyDescent="0.55000000000000004">
      <c r="A5978" s="131"/>
    </row>
    <row r="5981" spans="1:1" x14ac:dyDescent="0.55000000000000004">
      <c r="A5981" s="131"/>
    </row>
    <row r="5982" spans="1:1" x14ac:dyDescent="0.55000000000000004">
      <c r="A5982" s="131"/>
    </row>
    <row r="5985" spans="1:1" x14ac:dyDescent="0.55000000000000004">
      <c r="A5985" s="131"/>
    </row>
    <row r="5986" spans="1:1" x14ac:dyDescent="0.55000000000000004">
      <c r="A5986" s="131"/>
    </row>
    <row r="5989" spans="1:1" x14ac:dyDescent="0.55000000000000004">
      <c r="A5989" s="131"/>
    </row>
    <row r="5990" spans="1:1" x14ac:dyDescent="0.55000000000000004">
      <c r="A5990" s="131"/>
    </row>
    <row r="5993" spans="1:1" x14ac:dyDescent="0.55000000000000004">
      <c r="A5993" s="131"/>
    </row>
    <row r="5994" spans="1:1" x14ac:dyDescent="0.55000000000000004">
      <c r="A5994" s="131"/>
    </row>
    <row r="5997" spans="1:1" x14ac:dyDescent="0.55000000000000004">
      <c r="A5997" s="131"/>
    </row>
    <row r="5998" spans="1:1" x14ac:dyDescent="0.55000000000000004">
      <c r="A5998" s="131"/>
    </row>
    <row r="6001" spans="1:1" x14ac:dyDescent="0.55000000000000004">
      <c r="A6001" s="131"/>
    </row>
    <row r="6002" spans="1:1" x14ac:dyDescent="0.55000000000000004">
      <c r="A6002" s="131"/>
    </row>
    <row r="6005" spans="1:1" x14ac:dyDescent="0.55000000000000004">
      <c r="A6005" s="131"/>
    </row>
    <row r="6006" spans="1:1" x14ac:dyDescent="0.55000000000000004">
      <c r="A6006" s="131"/>
    </row>
    <row r="6009" spans="1:1" x14ac:dyDescent="0.55000000000000004">
      <c r="A6009" s="131"/>
    </row>
    <row r="6010" spans="1:1" x14ac:dyDescent="0.55000000000000004">
      <c r="A6010" s="131"/>
    </row>
    <row r="6013" spans="1:1" x14ac:dyDescent="0.55000000000000004">
      <c r="A6013" s="131"/>
    </row>
    <row r="6014" spans="1:1" x14ac:dyDescent="0.55000000000000004">
      <c r="A6014" s="131"/>
    </row>
    <row r="6017" spans="1:1" x14ac:dyDescent="0.55000000000000004">
      <c r="A6017" s="131"/>
    </row>
    <row r="6018" spans="1:1" x14ac:dyDescent="0.55000000000000004">
      <c r="A6018" s="131"/>
    </row>
    <row r="6021" spans="1:1" x14ac:dyDescent="0.55000000000000004">
      <c r="A6021" s="131"/>
    </row>
    <row r="6022" spans="1:1" x14ac:dyDescent="0.55000000000000004">
      <c r="A6022" s="131"/>
    </row>
    <row r="6025" spans="1:1" x14ac:dyDescent="0.55000000000000004">
      <c r="A6025" s="131"/>
    </row>
    <row r="6026" spans="1:1" x14ac:dyDescent="0.55000000000000004">
      <c r="A6026" s="131"/>
    </row>
    <row r="6029" spans="1:1" x14ac:dyDescent="0.55000000000000004">
      <c r="A6029" s="131"/>
    </row>
    <row r="6030" spans="1:1" x14ac:dyDescent="0.55000000000000004">
      <c r="A6030" s="131"/>
    </row>
    <row r="6033" spans="1:1" x14ac:dyDescent="0.55000000000000004">
      <c r="A6033" s="131"/>
    </row>
    <row r="6034" spans="1:1" x14ac:dyDescent="0.55000000000000004">
      <c r="A6034" s="131"/>
    </row>
    <row r="6037" spans="1:1" x14ac:dyDescent="0.55000000000000004">
      <c r="A6037" s="131"/>
    </row>
    <row r="6038" spans="1:1" x14ac:dyDescent="0.55000000000000004">
      <c r="A6038" s="131"/>
    </row>
    <row r="6041" spans="1:1" x14ac:dyDescent="0.55000000000000004">
      <c r="A6041" s="131"/>
    </row>
    <row r="6042" spans="1:1" x14ac:dyDescent="0.55000000000000004">
      <c r="A6042" s="131"/>
    </row>
    <row r="6045" spans="1:1" x14ac:dyDescent="0.55000000000000004">
      <c r="A6045" s="131"/>
    </row>
    <row r="6046" spans="1:1" x14ac:dyDescent="0.55000000000000004">
      <c r="A6046" s="131"/>
    </row>
    <row r="6049" spans="1:1" x14ac:dyDescent="0.55000000000000004">
      <c r="A6049" s="131"/>
    </row>
    <row r="6050" spans="1:1" x14ac:dyDescent="0.55000000000000004">
      <c r="A6050" s="131"/>
    </row>
    <row r="6053" spans="1:1" x14ac:dyDescent="0.55000000000000004">
      <c r="A6053" s="131"/>
    </row>
    <row r="6054" spans="1:1" x14ac:dyDescent="0.55000000000000004">
      <c r="A6054" s="131"/>
    </row>
    <row r="6057" spans="1:1" x14ac:dyDescent="0.55000000000000004">
      <c r="A6057" s="131"/>
    </row>
    <row r="6058" spans="1:1" x14ac:dyDescent="0.55000000000000004">
      <c r="A6058" s="131"/>
    </row>
    <row r="6061" spans="1:1" x14ac:dyDescent="0.55000000000000004">
      <c r="A6061" s="131"/>
    </row>
    <row r="6062" spans="1:1" x14ac:dyDescent="0.55000000000000004">
      <c r="A6062" s="131"/>
    </row>
    <row r="6065" spans="1:1" x14ac:dyDescent="0.55000000000000004">
      <c r="A6065" s="131"/>
    </row>
    <row r="6066" spans="1:1" x14ac:dyDescent="0.55000000000000004">
      <c r="A6066" s="131"/>
    </row>
    <row r="6069" spans="1:1" x14ac:dyDescent="0.55000000000000004">
      <c r="A6069" s="131"/>
    </row>
    <row r="6070" spans="1:1" x14ac:dyDescent="0.55000000000000004">
      <c r="A6070" s="131"/>
    </row>
    <row r="6073" spans="1:1" x14ac:dyDescent="0.55000000000000004">
      <c r="A6073" s="131"/>
    </row>
    <row r="6074" spans="1:1" x14ac:dyDescent="0.55000000000000004">
      <c r="A6074" s="131"/>
    </row>
    <row r="6077" spans="1:1" x14ac:dyDescent="0.55000000000000004">
      <c r="A6077" s="131"/>
    </row>
    <row r="6078" spans="1:1" x14ac:dyDescent="0.55000000000000004">
      <c r="A6078" s="131"/>
    </row>
    <row r="6081" spans="1:1" x14ac:dyDescent="0.55000000000000004">
      <c r="A6081" s="131"/>
    </row>
    <row r="6082" spans="1:1" x14ac:dyDescent="0.55000000000000004">
      <c r="A6082" s="131"/>
    </row>
    <row r="6085" spans="1:1" x14ac:dyDescent="0.55000000000000004">
      <c r="A6085" s="131"/>
    </row>
    <row r="6086" spans="1:1" x14ac:dyDescent="0.55000000000000004">
      <c r="A6086" s="131"/>
    </row>
    <row r="6089" spans="1:1" x14ac:dyDescent="0.55000000000000004">
      <c r="A6089" s="131"/>
    </row>
    <row r="6090" spans="1:1" x14ac:dyDescent="0.55000000000000004">
      <c r="A6090" s="131"/>
    </row>
    <row r="6093" spans="1:1" x14ac:dyDescent="0.55000000000000004">
      <c r="A6093" s="131"/>
    </row>
    <row r="6094" spans="1:1" x14ac:dyDescent="0.55000000000000004">
      <c r="A6094" s="131"/>
    </row>
    <row r="6097" spans="1:1" x14ac:dyDescent="0.55000000000000004">
      <c r="A6097" s="131"/>
    </row>
    <row r="6098" spans="1:1" x14ac:dyDescent="0.55000000000000004">
      <c r="A6098" s="131"/>
    </row>
    <row r="6101" spans="1:1" x14ac:dyDescent="0.55000000000000004">
      <c r="A6101" s="131"/>
    </row>
    <row r="6102" spans="1:1" x14ac:dyDescent="0.55000000000000004">
      <c r="A6102" s="131"/>
    </row>
    <row r="6105" spans="1:1" x14ac:dyDescent="0.55000000000000004">
      <c r="A6105" s="131"/>
    </row>
    <row r="6106" spans="1:1" x14ac:dyDescent="0.55000000000000004">
      <c r="A6106" s="131"/>
    </row>
    <row r="6109" spans="1:1" x14ac:dyDescent="0.55000000000000004">
      <c r="A6109" s="131"/>
    </row>
    <row r="6110" spans="1:1" x14ac:dyDescent="0.55000000000000004">
      <c r="A6110" s="131"/>
    </row>
    <row r="6113" spans="1:1" x14ac:dyDescent="0.55000000000000004">
      <c r="A6113" s="131"/>
    </row>
    <row r="6114" spans="1:1" x14ac:dyDescent="0.55000000000000004">
      <c r="A6114" s="131"/>
    </row>
    <row r="6117" spans="1:1" x14ac:dyDescent="0.55000000000000004">
      <c r="A6117" s="131"/>
    </row>
    <row r="6118" spans="1:1" x14ac:dyDescent="0.55000000000000004">
      <c r="A6118" s="131"/>
    </row>
    <row r="6121" spans="1:1" x14ac:dyDescent="0.55000000000000004">
      <c r="A6121" s="131"/>
    </row>
    <row r="6122" spans="1:1" x14ac:dyDescent="0.55000000000000004">
      <c r="A6122" s="131"/>
    </row>
    <row r="6125" spans="1:1" x14ac:dyDescent="0.55000000000000004">
      <c r="A6125" s="131"/>
    </row>
    <row r="6126" spans="1:1" x14ac:dyDescent="0.55000000000000004">
      <c r="A6126" s="131"/>
    </row>
    <row r="6129" spans="1:1" x14ac:dyDescent="0.55000000000000004">
      <c r="A6129" s="131"/>
    </row>
    <row r="6130" spans="1:1" x14ac:dyDescent="0.55000000000000004">
      <c r="A6130" s="131"/>
    </row>
    <row r="6133" spans="1:1" x14ac:dyDescent="0.55000000000000004">
      <c r="A6133" s="131"/>
    </row>
    <row r="6134" spans="1:1" x14ac:dyDescent="0.55000000000000004">
      <c r="A6134" s="131"/>
    </row>
    <row r="6137" spans="1:1" x14ac:dyDescent="0.55000000000000004">
      <c r="A6137" s="131"/>
    </row>
    <row r="6138" spans="1:1" x14ac:dyDescent="0.55000000000000004">
      <c r="A6138" s="131"/>
    </row>
    <row r="6141" spans="1:1" x14ac:dyDescent="0.55000000000000004">
      <c r="A6141" s="131"/>
    </row>
    <row r="6142" spans="1:1" x14ac:dyDescent="0.55000000000000004">
      <c r="A6142" s="131"/>
    </row>
    <row r="6145" spans="1:1" x14ac:dyDescent="0.55000000000000004">
      <c r="A6145" s="131"/>
    </row>
    <row r="6146" spans="1:1" x14ac:dyDescent="0.55000000000000004">
      <c r="A6146" s="131"/>
    </row>
    <row r="6149" spans="1:1" x14ac:dyDescent="0.55000000000000004">
      <c r="A6149" s="131"/>
    </row>
    <row r="6150" spans="1:1" x14ac:dyDescent="0.55000000000000004">
      <c r="A6150" s="131"/>
    </row>
    <row r="6153" spans="1:1" x14ac:dyDescent="0.55000000000000004">
      <c r="A6153" s="131"/>
    </row>
    <row r="6154" spans="1:1" x14ac:dyDescent="0.55000000000000004">
      <c r="A6154" s="131"/>
    </row>
    <row r="6157" spans="1:1" x14ac:dyDescent="0.55000000000000004">
      <c r="A6157" s="131"/>
    </row>
    <row r="6158" spans="1:1" x14ac:dyDescent="0.55000000000000004">
      <c r="A6158" s="131"/>
    </row>
    <row r="6161" spans="1:1" x14ac:dyDescent="0.55000000000000004">
      <c r="A6161" s="131"/>
    </row>
    <row r="6162" spans="1:1" x14ac:dyDescent="0.55000000000000004">
      <c r="A6162" s="131"/>
    </row>
    <row r="6165" spans="1:1" x14ac:dyDescent="0.55000000000000004">
      <c r="A6165" s="131"/>
    </row>
    <row r="6166" spans="1:1" x14ac:dyDescent="0.55000000000000004">
      <c r="A6166" s="131"/>
    </row>
    <row r="6169" spans="1:1" x14ac:dyDescent="0.55000000000000004">
      <c r="A6169" s="131"/>
    </row>
    <row r="6170" spans="1:1" x14ac:dyDescent="0.55000000000000004">
      <c r="A6170" s="131"/>
    </row>
    <row r="6173" spans="1:1" x14ac:dyDescent="0.55000000000000004">
      <c r="A6173" s="131"/>
    </row>
    <row r="6174" spans="1:1" x14ac:dyDescent="0.55000000000000004">
      <c r="A6174" s="131"/>
    </row>
    <row r="6177" spans="1:1" x14ac:dyDescent="0.55000000000000004">
      <c r="A6177" s="131"/>
    </row>
    <row r="6178" spans="1:1" x14ac:dyDescent="0.55000000000000004">
      <c r="A6178" s="131"/>
    </row>
    <row r="6181" spans="1:1" x14ac:dyDescent="0.55000000000000004">
      <c r="A6181" s="131"/>
    </row>
    <row r="6182" spans="1:1" x14ac:dyDescent="0.55000000000000004">
      <c r="A6182" s="131"/>
    </row>
    <row r="6185" spans="1:1" x14ac:dyDescent="0.55000000000000004">
      <c r="A6185" s="131"/>
    </row>
    <row r="6186" spans="1:1" x14ac:dyDescent="0.55000000000000004">
      <c r="A6186" s="131"/>
    </row>
    <row r="6189" spans="1:1" x14ac:dyDescent="0.55000000000000004">
      <c r="A6189" s="131"/>
    </row>
    <row r="6190" spans="1:1" x14ac:dyDescent="0.55000000000000004">
      <c r="A6190" s="131"/>
    </row>
    <row r="6193" spans="1:1" x14ac:dyDescent="0.55000000000000004">
      <c r="A6193" s="131"/>
    </row>
    <row r="6194" spans="1:1" x14ac:dyDescent="0.55000000000000004">
      <c r="A6194" s="131"/>
    </row>
    <row r="6197" spans="1:1" x14ac:dyDescent="0.55000000000000004">
      <c r="A6197" s="131"/>
    </row>
    <row r="6198" spans="1:1" x14ac:dyDescent="0.55000000000000004">
      <c r="A6198" s="131"/>
    </row>
    <row r="6201" spans="1:1" x14ac:dyDescent="0.55000000000000004">
      <c r="A6201" s="131"/>
    </row>
    <row r="6202" spans="1:1" x14ac:dyDescent="0.55000000000000004">
      <c r="A6202" s="131"/>
    </row>
    <row r="6205" spans="1:1" x14ac:dyDescent="0.55000000000000004">
      <c r="A6205" s="131"/>
    </row>
    <row r="6206" spans="1:1" x14ac:dyDescent="0.55000000000000004">
      <c r="A6206" s="131"/>
    </row>
    <row r="6209" spans="1:1" x14ac:dyDescent="0.55000000000000004">
      <c r="A6209" s="131"/>
    </row>
    <row r="6210" spans="1:1" x14ac:dyDescent="0.55000000000000004">
      <c r="A6210" s="131"/>
    </row>
    <row r="6213" spans="1:1" x14ac:dyDescent="0.55000000000000004">
      <c r="A6213" s="131"/>
    </row>
    <row r="6214" spans="1:1" x14ac:dyDescent="0.55000000000000004">
      <c r="A6214" s="131"/>
    </row>
    <row r="6217" spans="1:1" x14ac:dyDescent="0.55000000000000004">
      <c r="A6217" s="131"/>
    </row>
    <row r="6218" spans="1:1" x14ac:dyDescent="0.55000000000000004">
      <c r="A6218" s="131"/>
    </row>
    <row r="6221" spans="1:1" x14ac:dyDescent="0.55000000000000004">
      <c r="A6221" s="131"/>
    </row>
    <row r="6222" spans="1:1" x14ac:dyDescent="0.55000000000000004">
      <c r="A6222" s="131"/>
    </row>
    <row r="6225" spans="1:1" x14ac:dyDescent="0.55000000000000004">
      <c r="A6225" s="131"/>
    </row>
    <row r="6226" spans="1:1" x14ac:dyDescent="0.55000000000000004">
      <c r="A6226" s="131"/>
    </row>
    <row r="6229" spans="1:1" x14ac:dyDescent="0.55000000000000004">
      <c r="A6229" s="131"/>
    </row>
    <row r="6230" spans="1:1" x14ac:dyDescent="0.55000000000000004">
      <c r="A6230" s="131"/>
    </row>
    <row r="6233" spans="1:1" x14ac:dyDescent="0.55000000000000004">
      <c r="A6233" s="131"/>
    </row>
    <row r="6234" spans="1:1" x14ac:dyDescent="0.55000000000000004">
      <c r="A6234" s="131"/>
    </row>
    <row r="6237" spans="1:1" x14ac:dyDescent="0.55000000000000004">
      <c r="A6237" s="131"/>
    </row>
    <row r="6238" spans="1:1" x14ac:dyDescent="0.55000000000000004">
      <c r="A6238" s="131"/>
    </row>
    <row r="6241" spans="1:1" x14ac:dyDescent="0.55000000000000004">
      <c r="A6241" s="131"/>
    </row>
    <row r="6242" spans="1:1" x14ac:dyDescent="0.55000000000000004">
      <c r="A6242" s="131"/>
    </row>
    <row r="6245" spans="1:1" x14ac:dyDescent="0.55000000000000004">
      <c r="A6245" s="131"/>
    </row>
    <row r="6246" spans="1:1" x14ac:dyDescent="0.55000000000000004">
      <c r="A6246" s="131"/>
    </row>
    <row r="6249" spans="1:1" x14ac:dyDescent="0.55000000000000004">
      <c r="A6249" s="131"/>
    </row>
    <row r="6250" spans="1:1" x14ac:dyDescent="0.55000000000000004">
      <c r="A6250" s="131"/>
    </row>
    <row r="6253" spans="1:1" x14ac:dyDescent="0.55000000000000004">
      <c r="A6253" s="131"/>
    </row>
    <row r="6254" spans="1:1" x14ac:dyDescent="0.55000000000000004">
      <c r="A6254" s="131"/>
    </row>
    <row r="6257" spans="1:1" x14ac:dyDescent="0.55000000000000004">
      <c r="A6257" s="131"/>
    </row>
    <row r="6258" spans="1:1" x14ac:dyDescent="0.55000000000000004">
      <c r="A6258" s="131"/>
    </row>
    <row r="6261" spans="1:1" x14ac:dyDescent="0.55000000000000004">
      <c r="A6261" s="131"/>
    </row>
    <row r="6262" spans="1:1" x14ac:dyDescent="0.55000000000000004">
      <c r="A6262" s="131"/>
    </row>
    <row r="6265" spans="1:1" x14ac:dyDescent="0.55000000000000004">
      <c r="A6265" s="131"/>
    </row>
    <row r="6266" spans="1:1" x14ac:dyDescent="0.55000000000000004">
      <c r="A6266" s="131"/>
    </row>
    <row r="6269" spans="1:1" x14ac:dyDescent="0.55000000000000004">
      <c r="A6269" s="131"/>
    </row>
    <row r="6270" spans="1:1" x14ac:dyDescent="0.55000000000000004">
      <c r="A6270" s="131"/>
    </row>
    <row r="6273" spans="1:1" x14ac:dyDescent="0.55000000000000004">
      <c r="A6273" s="131"/>
    </row>
    <row r="6274" spans="1:1" x14ac:dyDescent="0.55000000000000004">
      <c r="A6274" s="131"/>
    </row>
    <row r="6277" spans="1:1" x14ac:dyDescent="0.55000000000000004">
      <c r="A6277" s="131"/>
    </row>
    <row r="6278" spans="1:1" x14ac:dyDescent="0.55000000000000004">
      <c r="A6278" s="131"/>
    </row>
    <row r="6281" spans="1:1" x14ac:dyDescent="0.55000000000000004">
      <c r="A6281" s="131"/>
    </row>
    <row r="6282" spans="1:1" x14ac:dyDescent="0.55000000000000004">
      <c r="A6282" s="131"/>
    </row>
    <row r="6285" spans="1:1" x14ac:dyDescent="0.55000000000000004">
      <c r="A6285" s="131"/>
    </row>
    <row r="6286" spans="1:1" x14ac:dyDescent="0.55000000000000004">
      <c r="A6286" s="131"/>
    </row>
    <row r="6289" spans="1:1" x14ac:dyDescent="0.55000000000000004">
      <c r="A6289" s="131"/>
    </row>
    <row r="6290" spans="1:1" x14ac:dyDescent="0.55000000000000004">
      <c r="A6290" s="131"/>
    </row>
    <row r="6293" spans="1:1" x14ac:dyDescent="0.55000000000000004">
      <c r="A6293" s="131"/>
    </row>
    <row r="6294" spans="1:1" x14ac:dyDescent="0.55000000000000004">
      <c r="A6294" s="131"/>
    </row>
    <row r="6297" spans="1:1" x14ac:dyDescent="0.55000000000000004">
      <c r="A6297" s="131"/>
    </row>
    <row r="6298" spans="1:1" x14ac:dyDescent="0.55000000000000004">
      <c r="A6298" s="131"/>
    </row>
    <row r="6301" spans="1:1" x14ac:dyDescent="0.55000000000000004">
      <c r="A6301" s="131"/>
    </row>
    <row r="6302" spans="1:1" x14ac:dyDescent="0.55000000000000004">
      <c r="A6302" s="131"/>
    </row>
    <row r="6305" spans="1:1" x14ac:dyDescent="0.55000000000000004">
      <c r="A6305" s="131"/>
    </row>
    <row r="6306" spans="1:1" x14ac:dyDescent="0.55000000000000004">
      <c r="A6306" s="131"/>
    </row>
    <row r="6309" spans="1:1" x14ac:dyDescent="0.55000000000000004">
      <c r="A6309" s="131"/>
    </row>
    <row r="6310" spans="1:1" x14ac:dyDescent="0.55000000000000004">
      <c r="A6310" s="131"/>
    </row>
    <row r="6313" spans="1:1" x14ac:dyDescent="0.55000000000000004">
      <c r="A6313" s="131"/>
    </row>
    <row r="6314" spans="1:1" x14ac:dyDescent="0.55000000000000004">
      <c r="A6314" s="131"/>
    </row>
    <row r="6317" spans="1:1" x14ac:dyDescent="0.55000000000000004">
      <c r="A6317" s="131"/>
    </row>
    <row r="6318" spans="1:1" x14ac:dyDescent="0.55000000000000004">
      <c r="A6318" s="131"/>
    </row>
    <row r="6321" spans="1:1" x14ac:dyDescent="0.55000000000000004">
      <c r="A6321" s="131"/>
    </row>
    <row r="6322" spans="1:1" x14ac:dyDescent="0.55000000000000004">
      <c r="A6322" s="131"/>
    </row>
    <row r="6325" spans="1:1" x14ac:dyDescent="0.55000000000000004">
      <c r="A6325" s="131"/>
    </row>
    <row r="6326" spans="1:1" x14ac:dyDescent="0.55000000000000004">
      <c r="A6326" s="131"/>
    </row>
    <row r="6329" spans="1:1" x14ac:dyDescent="0.55000000000000004">
      <c r="A6329" s="131"/>
    </row>
    <row r="6330" spans="1:1" x14ac:dyDescent="0.55000000000000004">
      <c r="A6330" s="131"/>
    </row>
    <row r="6333" spans="1:1" x14ac:dyDescent="0.55000000000000004">
      <c r="A6333" s="131"/>
    </row>
    <row r="6334" spans="1:1" x14ac:dyDescent="0.55000000000000004">
      <c r="A6334" s="131"/>
    </row>
    <row r="6337" spans="1:1" x14ac:dyDescent="0.55000000000000004">
      <c r="A6337" s="131"/>
    </row>
    <row r="6338" spans="1:1" x14ac:dyDescent="0.55000000000000004">
      <c r="A6338" s="131"/>
    </row>
    <row r="6341" spans="1:1" x14ac:dyDescent="0.55000000000000004">
      <c r="A6341" s="131"/>
    </row>
    <row r="6342" spans="1:1" x14ac:dyDescent="0.55000000000000004">
      <c r="A6342" s="131"/>
    </row>
    <row r="6345" spans="1:1" x14ac:dyDescent="0.55000000000000004">
      <c r="A6345" s="131"/>
    </row>
    <row r="6346" spans="1:1" x14ac:dyDescent="0.55000000000000004">
      <c r="A6346" s="131"/>
    </row>
    <row r="6349" spans="1:1" x14ac:dyDescent="0.55000000000000004">
      <c r="A6349" s="131"/>
    </row>
    <row r="6350" spans="1:1" x14ac:dyDescent="0.55000000000000004">
      <c r="A6350" s="131"/>
    </row>
    <row r="6353" spans="1:1" x14ac:dyDescent="0.55000000000000004">
      <c r="A6353" s="131"/>
    </row>
    <row r="6354" spans="1:1" x14ac:dyDescent="0.55000000000000004">
      <c r="A6354" s="131"/>
    </row>
    <row r="6357" spans="1:1" x14ac:dyDescent="0.55000000000000004">
      <c r="A6357" s="131"/>
    </row>
    <row r="6358" spans="1:1" x14ac:dyDescent="0.55000000000000004">
      <c r="A6358" s="131"/>
    </row>
    <row r="6361" spans="1:1" x14ac:dyDescent="0.55000000000000004">
      <c r="A6361" s="131"/>
    </row>
    <row r="6362" spans="1:1" x14ac:dyDescent="0.55000000000000004">
      <c r="A6362" s="131"/>
    </row>
    <row r="6365" spans="1:1" x14ac:dyDescent="0.55000000000000004">
      <c r="A6365" s="131"/>
    </row>
    <row r="6366" spans="1:1" x14ac:dyDescent="0.55000000000000004">
      <c r="A6366" s="131"/>
    </row>
    <row r="6369" spans="1:1" x14ac:dyDescent="0.55000000000000004">
      <c r="A6369" s="131"/>
    </row>
    <row r="6370" spans="1:1" x14ac:dyDescent="0.55000000000000004">
      <c r="A6370" s="131"/>
    </row>
    <row r="6373" spans="1:1" x14ac:dyDescent="0.55000000000000004">
      <c r="A6373" s="131"/>
    </row>
    <row r="6374" spans="1:1" x14ac:dyDescent="0.55000000000000004">
      <c r="A6374" s="131"/>
    </row>
    <row r="6377" spans="1:1" x14ac:dyDescent="0.55000000000000004">
      <c r="A6377" s="131"/>
    </row>
    <row r="6378" spans="1:1" x14ac:dyDescent="0.55000000000000004">
      <c r="A6378" s="131"/>
    </row>
    <row r="6381" spans="1:1" x14ac:dyDescent="0.55000000000000004">
      <c r="A6381" s="131"/>
    </row>
    <row r="6382" spans="1:1" x14ac:dyDescent="0.55000000000000004">
      <c r="A6382" s="131"/>
    </row>
    <row r="6385" spans="1:1" x14ac:dyDescent="0.55000000000000004">
      <c r="A6385" s="131"/>
    </row>
    <row r="6386" spans="1:1" x14ac:dyDescent="0.55000000000000004">
      <c r="A6386" s="131"/>
    </row>
    <row r="6389" spans="1:1" x14ac:dyDescent="0.55000000000000004">
      <c r="A6389" s="131"/>
    </row>
    <row r="6390" spans="1:1" x14ac:dyDescent="0.55000000000000004">
      <c r="A6390" s="131"/>
    </row>
    <row r="6393" spans="1:1" x14ac:dyDescent="0.55000000000000004">
      <c r="A6393" s="131"/>
    </row>
    <row r="6394" spans="1:1" x14ac:dyDescent="0.55000000000000004">
      <c r="A6394" s="131"/>
    </row>
    <row r="6397" spans="1:1" x14ac:dyDescent="0.55000000000000004">
      <c r="A6397" s="131"/>
    </row>
    <row r="6398" spans="1:1" x14ac:dyDescent="0.55000000000000004">
      <c r="A6398" s="131"/>
    </row>
    <row r="6401" spans="1:1" x14ac:dyDescent="0.55000000000000004">
      <c r="A6401" s="131"/>
    </row>
    <row r="6402" spans="1:1" x14ac:dyDescent="0.55000000000000004">
      <c r="A6402" s="131"/>
    </row>
    <row r="6405" spans="1:1" x14ac:dyDescent="0.55000000000000004">
      <c r="A6405" s="131"/>
    </row>
    <row r="6406" spans="1:1" x14ac:dyDescent="0.55000000000000004">
      <c r="A6406" s="131"/>
    </row>
    <row r="6409" spans="1:1" x14ac:dyDescent="0.55000000000000004">
      <c r="A6409" s="131"/>
    </row>
    <row r="6410" spans="1:1" x14ac:dyDescent="0.55000000000000004">
      <c r="A6410" s="131"/>
    </row>
    <row r="6413" spans="1:1" x14ac:dyDescent="0.55000000000000004">
      <c r="A6413" s="131"/>
    </row>
    <row r="6414" spans="1:1" x14ac:dyDescent="0.55000000000000004">
      <c r="A6414" s="131"/>
    </row>
    <row r="6417" spans="1:1" x14ac:dyDescent="0.55000000000000004">
      <c r="A6417" s="131"/>
    </row>
    <row r="6418" spans="1:1" x14ac:dyDescent="0.55000000000000004">
      <c r="A6418" s="131"/>
    </row>
    <row r="6421" spans="1:1" x14ac:dyDescent="0.55000000000000004">
      <c r="A6421" s="131"/>
    </row>
    <row r="6422" spans="1:1" x14ac:dyDescent="0.55000000000000004">
      <c r="A6422" s="131"/>
    </row>
    <row r="6425" spans="1:1" x14ac:dyDescent="0.55000000000000004">
      <c r="A6425" s="131"/>
    </row>
    <row r="6426" spans="1:1" x14ac:dyDescent="0.55000000000000004">
      <c r="A6426" s="131"/>
    </row>
    <row r="6429" spans="1:1" x14ac:dyDescent="0.55000000000000004">
      <c r="A6429" s="131"/>
    </row>
    <row r="6430" spans="1:1" x14ac:dyDescent="0.55000000000000004">
      <c r="A6430" s="131"/>
    </row>
    <row r="6433" spans="1:1" x14ac:dyDescent="0.55000000000000004">
      <c r="A6433" s="131"/>
    </row>
    <row r="6434" spans="1:1" x14ac:dyDescent="0.55000000000000004">
      <c r="A6434" s="131"/>
    </row>
    <row r="6437" spans="1:1" x14ac:dyDescent="0.55000000000000004">
      <c r="A6437" s="131"/>
    </row>
    <row r="6438" spans="1:1" x14ac:dyDescent="0.55000000000000004">
      <c r="A6438" s="131"/>
    </row>
    <row r="6441" spans="1:1" x14ac:dyDescent="0.55000000000000004">
      <c r="A6441" s="131"/>
    </row>
    <row r="6442" spans="1:1" x14ac:dyDescent="0.55000000000000004">
      <c r="A6442" s="131"/>
    </row>
    <row r="6445" spans="1:1" x14ac:dyDescent="0.55000000000000004">
      <c r="A6445" s="131"/>
    </row>
    <row r="6446" spans="1:1" x14ac:dyDescent="0.55000000000000004">
      <c r="A6446" s="131"/>
    </row>
    <row r="6449" spans="1:1" x14ac:dyDescent="0.55000000000000004">
      <c r="A6449" s="131"/>
    </row>
    <row r="6450" spans="1:1" x14ac:dyDescent="0.55000000000000004">
      <c r="A6450" s="131"/>
    </row>
    <row r="6453" spans="1:1" x14ac:dyDescent="0.55000000000000004">
      <c r="A6453" s="131"/>
    </row>
    <row r="6454" spans="1:1" x14ac:dyDescent="0.55000000000000004">
      <c r="A6454" s="131"/>
    </row>
    <row r="6457" spans="1:1" x14ac:dyDescent="0.55000000000000004">
      <c r="A6457" s="131"/>
    </row>
    <row r="6458" spans="1:1" x14ac:dyDescent="0.55000000000000004">
      <c r="A6458" s="131"/>
    </row>
    <row r="6461" spans="1:1" x14ac:dyDescent="0.55000000000000004">
      <c r="A6461" s="131"/>
    </row>
    <row r="6462" spans="1:1" x14ac:dyDescent="0.55000000000000004">
      <c r="A6462" s="131"/>
    </row>
    <row r="6465" spans="1:1" x14ac:dyDescent="0.55000000000000004">
      <c r="A6465" s="131"/>
    </row>
    <row r="6466" spans="1:1" x14ac:dyDescent="0.55000000000000004">
      <c r="A6466" s="131"/>
    </row>
    <row r="6469" spans="1:1" x14ac:dyDescent="0.55000000000000004">
      <c r="A6469" s="131"/>
    </row>
    <row r="6470" spans="1:1" x14ac:dyDescent="0.55000000000000004">
      <c r="A6470" s="131"/>
    </row>
    <row r="6473" spans="1:1" x14ac:dyDescent="0.55000000000000004">
      <c r="A6473" s="131"/>
    </row>
    <row r="6474" spans="1:1" x14ac:dyDescent="0.55000000000000004">
      <c r="A6474" s="131"/>
    </row>
    <row r="6477" spans="1:1" x14ac:dyDescent="0.55000000000000004">
      <c r="A6477" s="131"/>
    </row>
    <row r="6478" spans="1:1" x14ac:dyDescent="0.55000000000000004">
      <c r="A6478" s="131"/>
    </row>
    <row r="6481" spans="1:1" x14ac:dyDescent="0.55000000000000004">
      <c r="A6481" s="131"/>
    </row>
    <row r="6482" spans="1:1" x14ac:dyDescent="0.55000000000000004">
      <c r="A6482" s="131"/>
    </row>
    <row r="6485" spans="1:1" x14ac:dyDescent="0.55000000000000004">
      <c r="A6485" s="131"/>
    </row>
    <row r="6486" spans="1:1" x14ac:dyDescent="0.55000000000000004">
      <c r="A6486" s="131"/>
    </row>
    <row r="6489" spans="1:1" x14ac:dyDescent="0.55000000000000004">
      <c r="A6489" s="131"/>
    </row>
    <row r="6490" spans="1:1" x14ac:dyDescent="0.55000000000000004">
      <c r="A6490" s="131"/>
    </row>
    <row r="6493" spans="1:1" x14ac:dyDescent="0.55000000000000004">
      <c r="A6493" s="131"/>
    </row>
    <row r="6494" spans="1:1" x14ac:dyDescent="0.55000000000000004">
      <c r="A6494" s="131"/>
    </row>
    <row r="6497" spans="1:1" x14ac:dyDescent="0.55000000000000004">
      <c r="A6497" s="131"/>
    </row>
    <row r="6498" spans="1:1" x14ac:dyDescent="0.55000000000000004">
      <c r="A6498" s="131"/>
    </row>
    <row r="6501" spans="1:1" x14ac:dyDescent="0.55000000000000004">
      <c r="A6501" s="131"/>
    </row>
    <row r="6502" spans="1:1" x14ac:dyDescent="0.55000000000000004">
      <c r="A6502" s="131"/>
    </row>
    <row r="6505" spans="1:1" x14ac:dyDescent="0.55000000000000004">
      <c r="A6505" s="131"/>
    </row>
    <row r="6506" spans="1:1" x14ac:dyDescent="0.55000000000000004">
      <c r="A6506" s="131"/>
    </row>
    <row r="6509" spans="1:1" x14ac:dyDescent="0.55000000000000004">
      <c r="A6509" s="131"/>
    </row>
    <row r="6510" spans="1:1" x14ac:dyDescent="0.55000000000000004">
      <c r="A6510" s="131"/>
    </row>
    <row r="6513" spans="1:1" x14ac:dyDescent="0.55000000000000004">
      <c r="A6513" s="131"/>
    </row>
    <row r="6514" spans="1:1" x14ac:dyDescent="0.55000000000000004">
      <c r="A6514" s="131"/>
    </row>
    <row r="6517" spans="1:1" x14ac:dyDescent="0.55000000000000004">
      <c r="A6517" s="131"/>
    </row>
    <row r="6518" spans="1:1" x14ac:dyDescent="0.55000000000000004">
      <c r="A6518" s="131"/>
    </row>
    <row r="6521" spans="1:1" x14ac:dyDescent="0.55000000000000004">
      <c r="A6521" s="131"/>
    </row>
    <row r="6522" spans="1:1" x14ac:dyDescent="0.55000000000000004">
      <c r="A6522" s="131"/>
    </row>
    <row r="6525" spans="1:1" x14ac:dyDescent="0.55000000000000004">
      <c r="A6525" s="131"/>
    </row>
    <row r="6526" spans="1:1" x14ac:dyDescent="0.55000000000000004">
      <c r="A6526" s="131"/>
    </row>
    <row r="6529" spans="1:1" x14ac:dyDescent="0.55000000000000004">
      <c r="A6529" s="131"/>
    </row>
    <row r="6530" spans="1:1" x14ac:dyDescent="0.55000000000000004">
      <c r="A6530" s="131"/>
    </row>
    <row r="6533" spans="1:1" x14ac:dyDescent="0.55000000000000004">
      <c r="A6533" s="131"/>
    </row>
    <row r="6534" spans="1:1" x14ac:dyDescent="0.55000000000000004">
      <c r="A6534" s="131"/>
    </row>
    <row r="6537" spans="1:1" x14ac:dyDescent="0.55000000000000004">
      <c r="A6537" s="131"/>
    </row>
    <row r="6538" spans="1:1" x14ac:dyDescent="0.55000000000000004">
      <c r="A6538" s="131"/>
    </row>
    <row r="6541" spans="1:1" x14ac:dyDescent="0.55000000000000004">
      <c r="A6541" s="131"/>
    </row>
    <row r="6542" spans="1:1" x14ac:dyDescent="0.55000000000000004">
      <c r="A6542" s="131"/>
    </row>
    <row r="6545" spans="1:1" x14ac:dyDescent="0.55000000000000004">
      <c r="A6545" s="131"/>
    </row>
    <row r="6546" spans="1:1" x14ac:dyDescent="0.55000000000000004">
      <c r="A6546" s="131"/>
    </row>
    <row r="6549" spans="1:1" x14ac:dyDescent="0.55000000000000004">
      <c r="A6549" s="131"/>
    </row>
    <row r="6550" spans="1:1" x14ac:dyDescent="0.55000000000000004">
      <c r="A6550" s="131"/>
    </row>
    <row r="6553" spans="1:1" x14ac:dyDescent="0.55000000000000004">
      <c r="A6553" s="131"/>
    </row>
    <row r="6554" spans="1:1" x14ac:dyDescent="0.55000000000000004">
      <c r="A6554" s="131"/>
    </row>
    <row r="6557" spans="1:1" x14ac:dyDescent="0.55000000000000004">
      <c r="A6557" s="131"/>
    </row>
    <row r="6558" spans="1:1" x14ac:dyDescent="0.55000000000000004">
      <c r="A6558" s="131"/>
    </row>
    <row r="6561" spans="1:1" x14ac:dyDescent="0.55000000000000004">
      <c r="A6561" s="131"/>
    </row>
    <row r="6562" spans="1:1" x14ac:dyDescent="0.55000000000000004">
      <c r="A6562" s="131"/>
    </row>
    <row r="6565" spans="1:1" x14ac:dyDescent="0.55000000000000004">
      <c r="A6565" s="131"/>
    </row>
    <row r="6566" spans="1:1" x14ac:dyDescent="0.55000000000000004">
      <c r="A6566" s="131"/>
    </row>
    <row r="6569" spans="1:1" x14ac:dyDescent="0.55000000000000004">
      <c r="A6569" s="131"/>
    </row>
    <row r="6570" spans="1:1" x14ac:dyDescent="0.55000000000000004">
      <c r="A6570" s="131"/>
    </row>
    <row r="6573" spans="1:1" x14ac:dyDescent="0.55000000000000004">
      <c r="A6573" s="131"/>
    </row>
    <row r="6574" spans="1:1" x14ac:dyDescent="0.55000000000000004">
      <c r="A6574" s="131"/>
    </row>
    <row r="6577" spans="1:1" x14ac:dyDescent="0.55000000000000004">
      <c r="A6577" s="131"/>
    </row>
    <row r="6578" spans="1:1" x14ac:dyDescent="0.55000000000000004">
      <c r="A6578" s="131"/>
    </row>
    <row r="6581" spans="1:1" x14ac:dyDescent="0.55000000000000004">
      <c r="A6581" s="131"/>
    </row>
    <row r="6582" spans="1:1" x14ac:dyDescent="0.55000000000000004">
      <c r="A6582" s="131"/>
    </row>
    <row r="6585" spans="1:1" x14ac:dyDescent="0.55000000000000004">
      <c r="A6585" s="131"/>
    </row>
    <row r="6586" spans="1:1" x14ac:dyDescent="0.55000000000000004">
      <c r="A6586" s="131"/>
    </row>
    <row r="6589" spans="1:1" x14ac:dyDescent="0.55000000000000004">
      <c r="A6589" s="131"/>
    </row>
    <row r="6590" spans="1:1" x14ac:dyDescent="0.55000000000000004">
      <c r="A6590" s="131"/>
    </row>
    <row r="6593" spans="1:1" x14ac:dyDescent="0.55000000000000004">
      <c r="A6593" s="131"/>
    </row>
    <row r="6594" spans="1:1" x14ac:dyDescent="0.55000000000000004">
      <c r="A6594" s="131"/>
    </row>
    <row r="6597" spans="1:1" x14ac:dyDescent="0.55000000000000004">
      <c r="A6597" s="131"/>
    </row>
    <row r="6598" spans="1:1" x14ac:dyDescent="0.55000000000000004">
      <c r="A6598" s="131"/>
    </row>
    <row r="6601" spans="1:1" x14ac:dyDescent="0.55000000000000004">
      <c r="A6601" s="131"/>
    </row>
    <row r="6602" spans="1:1" x14ac:dyDescent="0.55000000000000004">
      <c r="A6602" s="131"/>
    </row>
    <row r="6605" spans="1:1" x14ac:dyDescent="0.55000000000000004">
      <c r="A6605" s="131"/>
    </row>
    <row r="6606" spans="1:1" x14ac:dyDescent="0.55000000000000004">
      <c r="A6606" s="131"/>
    </row>
    <row r="6609" spans="1:1" x14ac:dyDescent="0.55000000000000004">
      <c r="A6609" s="131"/>
    </row>
    <row r="6610" spans="1:1" x14ac:dyDescent="0.55000000000000004">
      <c r="A6610" s="131"/>
    </row>
    <row r="6613" spans="1:1" x14ac:dyDescent="0.55000000000000004">
      <c r="A6613" s="131"/>
    </row>
    <row r="6614" spans="1:1" x14ac:dyDescent="0.55000000000000004">
      <c r="A6614" s="131"/>
    </row>
    <row r="6617" spans="1:1" x14ac:dyDescent="0.55000000000000004">
      <c r="A6617" s="131"/>
    </row>
    <row r="6618" spans="1:1" x14ac:dyDescent="0.55000000000000004">
      <c r="A6618" s="131"/>
    </row>
    <row r="6621" spans="1:1" x14ac:dyDescent="0.55000000000000004">
      <c r="A6621" s="131"/>
    </row>
    <row r="6622" spans="1:1" x14ac:dyDescent="0.55000000000000004">
      <c r="A6622" s="131"/>
    </row>
    <row r="6625" spans="1:1" x14ac:dyDescent="0.55000000000000004">
      <c r="A6625" s="131"/>
    </row>
    <row r="6626" spans="1:1" x14ac:dyDescent="0.55000000000000004">
      <c r="A6626" s="131"/>
    </row>
    <row r="6629" spans="1:1" x14ac:dyDescent="0.55000000000000004">
      <c r="A6629" s="131"/>
    </row>
    <row r="6630" spans="1:1" x14ac:dyDescent="0.55000000000000004">
      <c r="A6630" s="131"/>
    </row>
    <row r="6633" spans="1:1" x14ac:dyDescent="0.55000000000000004">
      <c r="A6633" s="131"/>
    </row>
    <row r="6634" spans="1:1" x14ac:dyDescent="0.55000000000000004">
      <c r="A6634" s="131"/>
    </row>
    <row r="6637" spans="1:1" x14ac:dyDescent="0.55000000000000004">
      <c r="A6637" s="131"/>
    </row>
    <row r="6638" spans="1:1" x14ac:dyDescent="0.55000000000000004">
      <c r="A6638" s="131"/>
    </row>
    <row r="6641" spans="1:1" x14ac:dyDescent="0.55000000000000004">
      <c r="A6641" s="131"/>
    </row>
    <row r="6642" spans="1:1" x14ac:dyDescent="0.55000000000000004">
      <c r="A6642" s="131"/>
    </row>
    <row r="6645" spans="1:1" x14ac:dyDescent="0.55000000000000004">
      <c r="A6645" s="131"/>
    </row>
    <row r="6646" spans="1:1" x14ac:dyDescent="0.55000000000000004">
      <c r="A6646" s="131"/>
    </row>
    <row r="6649" spans="1:1" x14ac:dyDescent="0.55000000000000004">
      <c r="A6649" s="131"/>
    </row>
    <row r="6650" spans="1:1" x14ac:dyDescent="0.55000000000000004">
      <c r="A6650" s="131"/>
    </row>
    <row r="6653" spans="1:1" x14ac:dyDescent="0.55000000000000004">
      <c r="A6653" s="131"/>
    </row>
    <row r="6654" spans="1:1" x14ac:dyDescent="0.55000000000000004">
      <c r="A6654" s="131"/>
    </row>
    <row r="6657" spans="1:1" x14ac:dyDescent="0.55000000000000004">
      <c r="A6657" s="131"/>
    </row>
    <row r="6658" spans="1:1" x14ac:dyDescent="0.55000000000000004">
      <c r="A6658" s="131"/>
    </row>
    <row r="6661" spans="1:1" x14ac:dyDescent="0.55000000000000004">
      <c r="A6661" s="131"/>
    </row>
    <row r="6662" spans="1:1" x14ac:dyDescent="0.55000000000000004">
      <c r="A6662" s="131"/>
    </row>
    <row r="6665" spans="1:1" x14ac:dyDescent="0.55000000000000004">
      <c r="A6665" s="131"/>
    </row>
    <row r="6666" spans="1:1" x14ac:dyDescent="0.55000000000000004">
      <c r="A6666" s="131"/>
    </row>
    <row r="6669" spans="1:1" x14ac:dyDescent="0.55000000000000004">
      <c r="A6669" s="131"/>
    </row>
    <row r="6670" spans="1:1" x14ac:dyDescent="0.55000000000000004">
      <c r="A6670" s="131"/>
    </row>
    <row r="6673" spans="1:1" x14ac:dyDescent="0.55000000000000004">
      <c r="A6673" s="131"/>
    </row>
    <row r="6674" spans="1:1" x14ac:dyDescent="0.55000000000000004">
      <c r="A6674" s="131"/>
    </row>
    <row r="6677" spans="1:1" x14ac:dyDescent="0.55000000000000004">
      <c r="A6677" s="131"/>
    </row>
    <row r="6678" spans="1:1" x14ac:dyDescent="0.55000000000000004">
      <c r="A6678" s="131"/>
    </row>
    <row r="6681" spans="1:1" x14ac:dyDescent="0.55000000000000004">
      <c r="A6681" s="131"/>
    </row>
    <row r="6682" spans="1:1" x14ac:dyDescent="0.55000000000000004">
      <c r="A6682" s="131"/>
    </row>
    <row r="6685" spans="1:1" x14ac:dyDescent="0.55000000000000004">
      <c r="A6685" s="131"/>
    </row>
    <row r="6686" spans="1:1" x14ac:dyDescent="0.55000000000000004">
      <c r="A6686" s="131"/>
    </row>
    <row r="6689" spans="1:1" x14ac:dyDescent="0.55000000000000004">
      <c r="A6689" s="131"/>
    </row>
    <row r="6690" spans="1:1" x14ac:dyDescent="0.55000000000000004">
      <c r="A6690" s="131"/>
    </row>
    <row r="6693" spans="1:1" x14ac:dyDescent="0.55000000000000004">
      <c r="A6693" s="131"/>
    </row>
    <row r="6694" spans="1:1" x14ac:dyDescent="0.55000000000000004">
      <c r="A6694" s="131"/>
    </row>
    <row r="6697" spans="1:1" x14ac:dyDescent="0.55000000000000004">
      <c r="A6697" s="131"/>
    </row>
    <row r="6698" spans="1:1" x14ac:dyDescent="0.55000000000000004">
      <c r="A6698" s="131"/>
    </row>
    <row r="6701" spans="1:1" x14ac:dyDescent="0.55000000000000004">
      <c r="A6701" s="131"/>
    </row>
    <row r="6702" spans="1:1" x14ac:dyDescent="0.55000000000000004">
      <c r="A6702" s="131"/>
    </row>
    <row r="6705" spans="1:1" x14ac:dyDescent="0.55000000000000004">
      <c r="A6705" s="131"/>
    </row>
    <row r="6706" spans="1:1" x14ac:dyDescent="0.55000000000000004">
      <c r="A6706" s="131"/>
    </row>
    <row r="6709" spans="1:1" x14ac:dyDescent="0.55000000000000004">
      <c r="A6709" s="131"/>
    </row>
    <row r="6710" spans="1:1" x14ac:dyDescent="0.55000000000000004">
      <c r="A6710" s="131"/>
    </row>
    <row r="6713" spans="1:1" x14ac:dyDescent="0.55000000000000004">
      <c r="A6713" s="131"/>
    </row>
    <row r="6714" spans="1:1" x14ac:dyDescent="0.55000000000000004">
      <c r="A6714" s="131"/>
    </row>
    <row r="6717" spans="1:1" x14ac:dyDescent="0.55000000000000004">
      <c r="A6717" s="131"/>
    </row>
    <row r="6718" spans="1:1" x14ac:dyDescent="0.55000000000000004">
      <c r="A6718" s="131"/>
    </row>
    <row r="6721" spans="1:1" x14ac:dyDescent="0.55000000000000004">
      <c r="A6721" s="131"/>
    </row>
    <row r="6722" spans="1:1" x14ac:dyDescent="0.55000000000000004">
      <c r="A6722" s="131"/>
    </row>
    <row r="6725" spans="1:1" x14ac:dyDescent="0.55000000000000004">
      <c r="A6725" s="131"/>
    </row>
    <row r="6726" spans="1:1" x14ac:dyDescent="0.55000000000000004">
      <c r="A6726" s="131"/>
    </row>
    <row r="6729" spans="1:1" x14ac:dyDescent="0.55000000000000004">
      <c r="A6729" s="131"/>
    </row>
    <row r="6730" spans="1:1" x14ac:dyDescent="0.55000000000000004">
      <c r="A6730" s="131"/>
    </row>
    <row r="6733" spans="1:1" x14ac:dyDescent="0.55000000000000004">
      <c r="A6733" s="131"/>
    </row>
    <row r="6734" spans="1:1" x14ac:dyDescent="0.55000000000000004">
      <c r="A6734" s="131"/>
    </row>
    <row r="6737" spans="1:1" x14ac:dyDescent="0.55000000000000004">
      <c r="A6737" s="131"/>
    </row>
    <row r="6738" spans="1:1" x14ac:dyDescent="0.55000000000000004">
      <c r="A6738" s="131"/>
    </row>
    <row r="6741" spans="1:1" x14ac:dyDescent="0.55000000000000004">
      <c r="A6741" s="131"/>
    </row>
    <row r="6742" spans="1:1" x14ac:dyDescent="0.55000000000000004">
      <c r="A6742" s="131"/>
    </row>
    <row r="6745" spans="1:1" x14ac:dyDescent="0.55000000000000004">
      <c r="A6745" s="131"/>
    </row>
    <row r="6746" spans="1:1" x14ac:dyDescent="0.55000000000000004">
      <c r="A6746" s="131"/>
    </row>
    <row r="6749" spans="1:1" x14ac:dyDescent="0.55000000000000004">
      <c r="A6749" s="131"/>
    </row>
    <row r="6750" spans="1:1" x14ac:dyDescent="0.55000000000000004">
      <c r="A6750" s="131"/>
    </row>
    <row r="6753" spans="1:1" x14ac:dyDescent="0.55000000000000004">
      <c r="A6753" s="131"/>
    </row>
    <row r="6754" spans="1:1" x14ac:dyDescent="0.55000000000000004">
      <c r="A6754" s="131"/>
    </row>
    <row r="6757" spans="1:1" x14ac:dyDescent="0.55000000000000004">
      <c r="A6757" s="131"/>
    </row>
    <row r="6758" spans="1:1" x14ac:dyDescent="0.55000000000000004">
      <c r="A6758" s="131"/>
    </row>
    <row r="6761" spans="1:1" x14ac:dyDescent="0.55000000000000004">
      <c r="A6761" s="131"/>
    </row>
    <row r="6762" spans="1:1" x14ac:dyDescent="0.55000000000000004">
      <c r="A6762" s="131"/>
    </row>
    <row r="6765" spans="1:1" x14ac:dyDescent="0.55000000000000004">
      <c r="A6765" s="131"/>
    </row>
    <row r="6766" spans="1:1" x14ac:dyDescent="0.55000000000000004">
      <c r="A6766" s="131"/>
    </row>
    <row r="6769" spans="1:1" x14ac:dyDescent="0.55000000000000004">
      <c r="A6769" s="131"/>
    </row>
    <row r="6770" spans="1:1" x14ac:dyDescent="0.55000000000000004">
      <c r="A6770" s="131"/>
    </row>
    <row r="6773" spans="1:1" x14ac:dyDescent="0.55000000000000004">
      <c r="A6773" s="131"/>
    </row>
    <row r="6774" spans="1:1" x14ac:dyDescent="0.55000000000000004">
      <c r="A6774" s="131"/>
    </row>
    <row r="6777" spans="1:1" x14ac:dyDescent="0.55000000000000004">
      <c r="A6777" s="131"/>
    </row>
    <row r="6778" spans="1:1" x14ac:dyDescent="0.55000000000000004">
      <c r="A6778" s="131"/>
    </row>
    <row r="6781" spans="1:1" x14ac:dyDescent="0.55000000000000004">
      <c r="A6781" s="131"/>
    </row>
    <row r="6782" spans="1:1" x14ac:dyDescent="0.55000000000000004">
      <c r="A6782" s="131"/>
    </row>
    <row r="6785" spans="1:1" x14ac:dyDescent="0.55000000000000004">
      <c r="A6785" s="131"/>
    </row>
    <row r="6786" spans="1:1" x14ac:dyDescent="0.55000000000000004">
      <c r="A6786" s="131"/>
    </row>
    <row r="6789" spans="1:1" x14ac:dyDescent="0.55000000000000004">
      <c r="A6789" s="131"/>
    </row>
    <row r="6790" spans="1:1" x14ac:dyDescent="0.55000000000000004">
      <c r="A6790" s="131"/>
    </row>
    <row r="6793" spans="1:1" x14ac:dyDescent="0.55000000000000004">
      <c r="A6793" s="131"/>
    </row>
    <row r="6794" spans="1:1" x14ac:dyDescent="0.55000000000000004">
      <c r="A6794" s="131"/>
    </row>
    <row r="6797" spans="1:1" x14ac:dyDescent="0.55000000000000004">
      <c r="A6797" s="131"/>
    </row>
    <row r="6798" spans="1:1" x14ac:dyDescent="0.55000000000000004">
      <c r="A6798" s="131"/>
    </row>
    <row r="6801" spans="1:1" x14ac:dyDescent="0.55000000000000004">
      <c r="A6801" s="131"/>
    </row>
    <row r="6802" spans="1:1" x14ac:dyDescent="0.55000000000000004">
      <c r="A6802" s="131"/>
    </row>
    <row r="6805" spans="1:1" x14ac:dyDescent="0.55000000000000004">
      <c r="A6805" s="131"/>
    </row>
    <row r="6806" spans="1:1" x14ac:dyDescent="0.55000000000000004">
      <c r="A6806" s="131"/>
    </row>
    <row r="6809" spans="1:1" x14ac:dyDescent="0.55000000000000004">
      <c r="A6809" s="131"/>
    </row>
    <row r="6810" spans="1:1" x14ac:dyDescent="0.55000000000000004">
      <c r="A6810" s="131"/>
    </row>
    <row r="6813" spans="1:1" x14ac:dyDescent="0.55000000000000004">
      <c r="A6813" s="131"/>
    </row>
    <row r="6814" spans="1:1" x14ac:dyDescent="0.55000000000000004">
      <c r="A6814" s="131"/>
    </row>
    <row r="6817" spans="1:1" x14ac:dyDescent="0.55000000000000004">
      <c r="A6817" s="131"/>
    </row>
    <row r="6818" spans="1:1" x14ac:dyDescent="0.55000000000000004">
      <c r="A6818" s="131"/>
    </row>
    <row r="6821" spans="1:1" x14ac:dyDescent="0.55000000000000004">
      <c r="A6821" s="131"/>
    </row>
    <row r="6822" spans="1:1" x14ac:dyDescent="0.55000000000000004">
      <c r="A6822" s="131"/>
    </row>
    <row r="6825" spans="1:1" x14ac:dyDescent="0.55000000000000004">
      <c r="A6825" s="131"/>
    </row>
    <row r="6826" spans="1:1" x14ac:dyDescent="0.55000000000000004">
      <c r="A6826" s="131"/>
    </row>
    <row r="6829" spans="1:1" x14ac:dyDescent="0.55000000000000004">
      <c r="A6829" s="131"/>
    </row>
    <row r="6830" spans="1:1" x14ac:dyDescent="0.55000000000000004">
      <c r="A6830" s="131"/>
    </row>
    <row r="6833" spans="1:1" x14ac:dyDescent="0.55000000000000004">
      <c r="A6833" s="131"/>
    </row>
    <row r="6834" spans="1:1" x14ac:dyDescent="0.55000000000000004">
      <c r="A6834" s="131"/>
    </row>
    <row r="6837" spans="1:1" x14ac:dyDescent="0.55000000000000004">
      <c r="A6837" s="131"/>
    </row>
    <row r="6838" spans="1:1" x14ac:dyDescent="0.55000000000000004">
      <c r="A6838" s="131"/>
    </row>
    <row r="6841" spans="1:1" x14ac:dyDescent="0.55000000000000004">
      <c r="A6841" s="131"/>
    </row>
    <row r="6842" spans="1:1" x14ac:dyDescent="0.55000000000000004">
      <c r="A6842" s="131"/>
    </row>
    <row r="6845" spans="1:1" x14ac:dyDescent="0.55000000000000004">
      <c r="A6845" s="131"/>
    </row>
    <row r="6846" spans="1:1" x14ac:dyDescent="0.55000000000000004">
      <c r="A6846" s="131"/>
    </row>
    <row r="6849" spans="1:1" x14ac:dyDescent="0.55000000000000004">
      <c r="A6849" s="131"/>
    </row>
    <row r="6850" spans="1:1" x14ac:dyDescent="0.55000000000000004">
      <c r="A6850" s="131"/>
    </row>
    <row r="6853" spans="1:1" x14ac:dyDescent="0.55000000000000004">
      <c r="A6853" s="131"/>
    </row>
    <row r="6854" spans="1:1" x14ac:dyDescent="0.55000000000000004">
      <c r="A6854" s="131"/>
    </row>
    <row r="6857" spans="1:1" x14ac:dyDescent="0.55000000000000004">
      <c r="A6857" s="131"/>
    </row>
    <row r="6858" spans="1:1" x14ac:dyDescent="0.55000000000000004">
      <c r="A6858" s="131"/>
    </row>
    <row r="6861" spans="1:1" x14ac:dyDescent="0.55000000000000004">
      <c r="A6861" s="131"/>
    </row>
    <row r="6862" spans="1:1" x14ac:dyDescent="0.55000000000000004">
      <c r="A6862" s="131"/>
    </row>
    <row r="6865" spans="1:1" x14ac:dyDescent="0.55000000000000004">
      <c r="A6865" s="131"/>
    </row>
    <row r="6866" spans="1:1" x14ac:dyDescent="0.55000000000000004">
      <c r="A6866" s="131"/>
    </row>
    <row r="6869" spans="1:1" x14ac:dyDescent="0.55000000000000004">
      <c r="A6869" s="131"/>
    </row>
    <row r="6870" spans="1:1" x14ac:dyDescent="0.55000000000000004">
      <c r="A6870" s="131"/>
    </row>
    <row r="6873" spans="1:1" x14ac:dyDescent="0.55000000000000004">
      <c r="A6873" s="131"/>
    </row>
    <row r="6874" spans="1:1" x14ac:dyDescent="0.55000000000000004">
      <c r="A6874" s="131"/>
    </row>
    <row r="6877" spans="1:1" x14ac:dyDescent="0.55000000000000004">
      <c r="A6877" s="131"/>
    </row>
    <row r="6878" spans="1:1" x14ac:dyDescent="0.55000000000000004">
      <c r="A6878" s="131"/>
    </row>
    <row r="6881" spans="1:1" x14ac:dyDescent="0.55000000000000004">
      <c r="A6881" s="131"/>
    </row>
    <row r="6882" spans="1:1" x14ac:dyDescent="0.55000000000000004">
      <c r="A6882" s="131"/>
    </row>
    <row r="6885" spans="1:1" x14ac:dyDescent="0.55000000000000004">
      <c r="A6885" s="131"/>
    </row>
    <row r="6886" spans="1:1" x14ac:dyDescent="0.55000000000000004">
      <c r="A6886" s="131"/>
    </row>
    <row r="6889" spans="1:1" x14ac:dyDescent="0.55000000000000004">
      <c r="A6889" s="131"/>
    </row>
    <row r="6890" spans="1:1" x14ac:dyDescent="0.55000000000000004">
      <c r="A6890" s="131"/>
    </row>
    <row r="6893" spans="1:1" x14ac:dyDescent="0.55000000000000004">
      <c r="A6893" s="131"/>
    </row>
    <row r="6894" spans="1:1" x14ac:dyDescent="0.55000000000000004">
      <c r="A6894" s="131"/>
    </row>
    <row r="6897" spans="1:1" x14ac:dyDescent="0.55000000000000004">
      <c r="A6897" s="131"/>
    </row>
    <row r="6898" spans="1:1" x14ac:dyDescent="0.55000000000000004">
      <c r="A6898" s="131"/>
    </row>
    <row r="6901" spans="1:1" x14ac:dyDescent="0.55000000000000004">
      <c r="A6901" s="131"/>
    </row>
    <row r="6902" spans="1:1" x14ac:dyDescent="0.55000000000000004">
      <c r="A6902" s="131"/>
    </row>
    <row r="6905" spans="1:1" x14ac:dyDescent="0.55000000000000004">
      <c r="A6905" s="131"/>
    </row>
    <row r="6906" spans="1:1" x14ac:dyDescent="0.55000000000000004">
      <c r="A6906" s="131"/>
    </row>
    <row r="6909" spans="1:1" x14ac:dyDescent="0.55000000000000004">
      <c r="A6909" s="131"/>
    </row>
    <row r="6910" spans="1:1" x14ac:dyDescent="0.55000000000000004">
      <c r="A6910" s="131"/>
    </row>
    <row r="6913" spans="1:1" x14ac:dyDescent="0.55000000000000004">
      <c r="A6913" s="131"/>
    </row>
    <row r="6914" spans="1:1" x14ac:dyDescent="0.55000000000000004">
      <c r="A6914" s="131"/>
    </row>
    <row r="6917" spans="1:1" x14ac:dyDescent="0.55000000000000004">
      <c r="A6917" s="131"/>
    </row>
    <row r="6918" spans="1:1" x14ac:dyDescent="0.55000000000000004">
      <c r="A6918" s="131"/>
    </row>
    <row r="6921" spans="1:1" x14ac:dyDescent="0.55000000000000004">
      <c r="A6921" s="131"/>
    </row>
    <row r="6922" spans="1:1" x14ac:dyDescent="0.55000000000000004">
      <c r="A6922" s="131"/>
    </row>
    <row r="6925" spans="1:1" x14ac:dyDescent="0.55000000000000004">
      <c r="A6925" s="131"/>
    </row>
    <row r="6926" spans="1:1" x14ac:dyDescent="0.55000000000000004">
      <c r="A6926" s="131"/>
    </row>
    <row r="6929" spans="1:1" x14ac:dyDescent="0.55000000000000004">
      <c r="A6929" s="131"/>
    </row>
    <row r="6930" spans="1:1" x14ac:dyDescent="0.55000000000000004">
      <c r="A6930" s="131"/>
    </row>
    <row r="6933" spans="1:1" x14ac:dyDescent="0.55000000000000004">
      <c r="A6933" s="131"/>
    </row>
    <row r="6934" spans="1:1" x14ac:dyDescent="0.55000000000000004">
      <c r="A6934" s="131"/>
    </row>
    <row r="6937" spans="1:1" x14ac:dyDescent="0.55000000000000004">
      <c r="A6937" s="131"/>
    </row>
    <row r="6938" spans="1:1" x14ac:dyDescent="0.55000000000000004">
      <c r="A6938" s="131"/>
    </row>
    <row r="6941" spans="1:1" x14ac:dyDescent="0.55000000000000004">
      <c r="A6941" s="131"/>
    </row>
    <row r="6942" spans="1:1" x14ac:dyDescent="0.55000000000000004">
      <c r="A6942" s="131"/>
    </row>
    <row r="6945" spans="1:1" x14ac:dyDescent="0.55000000000000004">
      <c r="A6945" s="131"/>
    </row>
    <row r="6946" spans="1:1" x14ac:dyDescent="0.55000000000000004">
      <c r="A6946" s="131"/>
    </row>
    <row r="6949" spans="1:1" x14ac:dyDescent="0.55000000000000004">
      <c r="A6949" s="131"/>
    </row>
    <row r="6950" spans="1:1" x14ac:dyDescent="0.55000000000000004">
      <c r="A6950" s="131"/>
    </row>
    <row r="6953" spans="1:1" x14ac:dyDescent="0.55000000000000004">
      <c r="A6953" s="131"/>
    </row>
    <row r="6954" spans="1:1" x14ac:dyDescent="0.55000000000000004">
      <c r="A6954" s="131"/>
    </row>
    <row r="6957" spans="1:1" x14ac:dyDescent="0.55000000000000004">
      <c r="A6957" s="131"/>
    </row>
    <row r="6958" spans="1:1" x14ac:dyDescent="0.55000000000000004">
      <c r="A6958" s="131"/>
    </row>
    <row r="6961" spans="1:1" x14ac:dyDescent="0.55000000000000004">
      <c r="A6961" s="131"/>
    </row>
    <row r="6962" spans="1:1" x14ac:dyDescent="0.55000000000000004">
      <c r="A6962" s="131"/>
    </row>
    <row r="6965" spans="1:1" x14ac:dyDescent="0.55000000000000004">
      <c r="A6965" s="131"/>
    </row>
    <row r="6966" spans="1:1" x14ac:dyDescent="0.55000000000000004">
      <c r="A6966" s="131"/>
    </row>
    <row r="6969" spans="1:1" x14ac:dyDescent="0.55000000000000004">
      <c r="A6969" s="131"/>
    </row>
    <row r="6970" spans="1:1" x14ac:dyDescent="0.55000000000000004">
      <c r="A6970" s="131"/>
    </row>
    <row r="6973" spans="1:1" x14ac:dyDescent="0.55000000000000004">
      <c r="A6973" s="131"/>
    </row>
    <row r="6974" spans="1:1" x14ac:dyDescent="0.55000000000000004">
      <c r="A6974" s="131"/>
    </row>
    <row r="6977" spans="1:1" x14ac:dyDescent="0.55000000000000004">
      <c r="A6977" s="131"/>
    </row>
    <row r="6978" spans="1:1" x14ac:dyDescent="0.55000000000000004">
      <c r="A6978" s="131"/>
    </row>
    <row r="6981" spans="1:1" x14ac:dyDescent="0.55000000000000004">
      <c r="A6981" s="131"/>
    </row>
    <row r="6982" spans="1:1" x14ac:dyDescent="0.55000000000000004">
      <c r="A6982" s="131"/>
    </row>
    <row r="6985" spans="1:1" x14ac:dyDescent="0.55000000000000004">
      <c r="A6985" s="131"/>
    </row>
    <row r="6986" spans="1:1" x14ac:dyDescent="0.55000000000000004">
      <c r="A6986" s="131"/>
    </row>
    <row r="6989" spans="1:1" x14ac:dyDescent="0.55000000000000004">
      <c r="A6989" s="131"/>
    </row>
    <row r="6990" spans="1:1" x14ac:dyDescent="0.55000000000000004">
      <c r="A6990" s="131"/>
    </row>
    <row r="6993" spans="1:1" x14ac:dyDescent="0.55000000000000004">
      <c r="A6993" s="131"/>
    </row>
    <row r="6994" spans="1:1" x14ac:dyDescent="0.55000000000000004">
      <c r="A6994" s="131"/>
    </row>
    <row r="6997" spans="1:1" x14ac:dyDescent="0.55000000000000004">
      <c r="A6997" s="131"/>
    </row>
    <row r="6998" spans="1:1" x14ac:dyDescent="0.55000000000000004">
      <c r="A6998" s="131"/>
    </row>
    <row r="7001" spans="1:1" x14ac:dyDescent="0.55000000000000004">
      <c r="A7001" s="131"/>
    </row>
    <row r="7002" spans="1:1" x14ac:dyDescent="0.55000000000000004">
      <c r="A7002" s="131"/>
    </row>
    <row r="7005" spans="1:1" x14ac:dyDescent="0.55000000000000004">
      <c r="A7005" s="131"/>
    </row>
    <row r="7006" spans="1:1" x14ac:dyDescent="0.55000000000000004">
      <c r="A7006" s="131"/>
    </row>
    <row r="7009" spans="1:1" x14ac:dyDescent="0.55000000000000004">
      <c r="A7009" s="131"/>
    </row>
    <row r="7010" spans="1:1" x14ac:dyDescent="0.55000000000000004">
      <c r="A7010" s="131"/>
    </row>
    <row r="7013" spans="1:1" x14ac:dyDescent="0.55000000000000004">
      <c r="A7013" s="131"/>
    </row>
    <row r="7014" spans="1:1" x14ac:dyDescent="0.55000000000000004">
      <c r="A7014" s="131"/>
    </row>
    <row r="7017" spans="1:1" x14ac:dyDescent="0.55000000000000004">
      <c r="A7017" s="131"/>
    </row>
    <row r="7018" spans="1:1" x14ac:dyDescent="0.55000000000000004">
      <c r="A7018" s="131"/>
    </row>
    <row r="7021" spans="1:1" x14ac:dyDescent="0.55000000000000004">
      <c r="A7021" s="131"/>
    </row>
    <row r="7022" spans="1:1" x14ac:dyDescent="0.55000000000000004">
      <c r="A7022" s="131"/>
    </row>
    <row r="7025" spans="1:1" x14ac:dyDescent="0.55000000000000004">
      <c r="A7025" s="131"/>
    </row>
    <row r="7026" spans="1:1" x14ac:dyDescent="0.55000000000000004">
      <c r="A7026" s="131"/>
    </row>
    <row r="7029" spans="1:1" x14ac:dyDescent="0.55000000000000004">
      <c r="A7029" s="131"/>
    </row>
    <row r="7030" spans="1:1" x14ac:dyDescent="0.55000000000000004">
      <c r="A7030" s="131"/>
    </row>
    <row r="7033" spans="1:1" x14ac:dyDescent="0.55000000000000004">
      <c r="A7033" s="131"/>
    </row>
    <row r="7034" spans="1:1" x14ac:dyDescent="0.55000000000000004">
      <c r="A7034" s="131"/>
    </row>
    <row r="7037" spans="1:1" x14ac:dyDescent="0.55000000000000004">
      <c r="A7037" s="131"/>
    </row>
    <row r="7038" spans="1:1" x14ac:dyDescent="0.55000000000000004">
      <c r="A7038" s="131"/>
    </row>
    <row r="7041" spans="1:1" x14ac:dyDescent="0.55000000000000004">
      <c r="A7041" s="131"/>
    </row>
    <row r="7042" spans="1:1" x14ac:dyDescent="0.55000000000000004">
      <c r="A7042" s="131"/>
    </row>
    <row r="7045" spans="1:1" x14ac:dyDescent="0.55000000000000004">
      <c r="A7045" s="131"/>
    </row>
    <row r="7046" spans="1:1" x14ac:dyDescent="0.55000000000000004">
      <c r="A7046" s="131"/>
    </row>
    <row r="7049" spans="1:1" x14ac:dyDescent="0.55000000000000004">
      <c r="A7049" s="131"/>
    </row>
    <row r="7050" spans="1:1" x14ac:dyDescent="0.55000000000000004">
      <c r="A7050" s="131"/>
    </row>
    <row r="7053" spans="1:1" x14ac:dyDescent="0.55000000000000004">
      <c r="A7053" s="131"/>
    </row>
    <row r="7054" spans="1:1" x14ac:dyDescent="0.55000000000000004">
      <c r="A7054" s="131"/>
    </row>
    <row r="7057" spans="1:1" x14ac:dyDescent="0.55000000000000004">
      <c r="A7057" s="131"/>
    </row>
    <row r="7058" spans="1:1" x14ac:dyDescent="0.55000000000000004">
      <c r="A7058" s="131"/>
    </row>
    <row r="7061" spans="1:1" x14ac:dyDescent="0.55000000000000004">
      <c r="A7061" s="131"/>
    </row>
    <row r="7062" spans="1:1" x14ac:dyDescent="0.55000000000000004">
      <c r="A7062" s="131"/>
    </row>
    <row r="7065" spans="1:1" x14ac:dyDescent="0.55000000000000004">
      <c r="A7065" s="131"/>
    </row>
    <row r="7066" spans="1:1" x14ac:dyDescent="0.55000000000000004">
      <c r="A7066" s="131"/>
    </row>
    <row r="7069" spans="1:1" x14ac:dyDescent="0.55000000000000004">
      <c r="A7069" s="131"/>
    </row>
    <row r="7070" spans="1:1" x14ac:dyDescent="0.55000000000000004">
      <c r="A7070" s="131"/>
    </row>
    <row r="7073" spans="1:1" x14ac:dyDescent="0.55000000000000004">
      <c r="A7073" s="131"/>
    </row>
    <row r="7074" spans="1:1" x14ac:dyDescent="0.55000000000000004">
      <c r="A7074" s="131"/>
    </row>
    <row r="7077" spans="1:1" x14ac:dyDescent="0.55000000000000004">
      <c r="A7077" s="131"/>
    </row>
    <row r="7078" spans="1:1" x14ac:dyDescent="0.55000000000000004">
      <c r="A7078" s="131"/>
    </row>
    <row r="7081" spans="1:1" x14ac:dyDescent="0.55000000000000004">
      <c r="A7081" s="131"/>
    </row>
    <row r="7082" spans="1:1" x14ac:dyDescent="0.55000000000000004">
      <c r="A7082" s="131"/>
    </row>
    <row r="7085" spans="1:1" x14ac:dyDescent="0.55000000000000004">
      <c r="A7085" s="131"/>
    </row>
    <row r="7086" spans="1:1" x14ac:dyDescent="0.55000000000000004">
      <c r="A7086" s="131"/>
    </row>
    <row r="7089" spans="1:1" x14ac:dyDescent="0.55000000000000004">
      <c r="A7089" s="131"/>
    </row>
    <row r="7090" spans="1:1" x14ac:dyDescent="0.55000000000000004">
      <c r="A7090" s="131"/>
    </row>
    <row r="7093" spans="1:1" x14ac:dyDescent="0.55000000000000004">
      <c r="A7093" s="131"/>
    </row>
    <row r="7094" spans="1:1" x14ac:dyDescent="0.55000000000000004">
      <c r="A7094" s="131"/>
    </row>
    <row r="7097" spans="1:1" x14ac:dyDescent="0.55000000000000004">
      <c r="A7097" s="131"/>
    </row>
    <row r="7098" spans="1:1" x14ac:dyDescent="0.55000000000000004">
      <c r="A7098" s="131"/>
    </row>
    <row r="7101" spans="1:1" x14ac:dyDescent="0.55000000000000004">
      <c r="A7101" s="131"/>
    </row>
    <row r="7102" spans="1:1" x14ac:dyDescent="0.55000000000000004">
      <c r="A7102" s="131"/>
    </row>
    <row r="7105" spans="1:1" x14ac:dyDescent="0.55000000000000004">
      <c r="A7105" s="131"/>
    </row>
    <row r="7106" spans="1:1" x14ac:dyDescent="0.55000000000000004">
      <c r="A7106" s="131"/>
    </row>
    <row r="7109" spans="1:1" x14ac:dyDescent="0.55000000000000004">
      <c r="A7109" s="131"/>
    </row>
    <row r="7110" spans="1:1" x14ac:dyDescent="0.55000000000000004">
      <c r="A7110" s="131"/>
    </row>
    <row r="7113" spans="1:1" x14ac:dyDescent="0.55000000000000004">
      <c r="A7113" s="131"/>
    </row>
    <row r="7114" spans="1:1" x14ac:dyDescent="0.55000000000000004">
      <c r="A7114" s="131"/>
    </row>
    <row r="7117" spans="1:1" x14ac:dyDescent="0.55000000000000004">
      <c r="A7117" s="131"/>
    </row>
    <row r="7118" spans="1:1" x14ac:dyDescent="0.55000000000000004">
      <c r="A7118" s="131"/>
    </row>
    <row r="7121" spans="1:1" x14ac:dyDescent="0.55000000000000004">
      <c r="A7121" s="131"/>
    </row>
    <row r="7122" spans="1:1" x14ac:dyDescent="0.55000000000000004">
      <c r="A7122" s="131"/>
    </row>
    <row r="7125" spans="1:1" x14ac:dyDescent="0.55000000000000004">
      <c r="A7125" s="131"/>
    </row>
    <row r="7126" spans="1:1" x14ac:dyDescent="0.55000000000000004">
      <c r="A7126" s="131"/>
    </row>
    <row r="7129" spans="1:1" x14ac:dyDescent="0.55000000000000004">
      <c r="A7129" s="131"/>
    </row>
    <row r="7130" spans="1:1" x14ac:dyDescent="0.55000000000000004">
      <c r="A7130" s="131"/>
    </row>
    <row r="7133" spans="1:1" x14ac:dyDescent="0.55000000000000004">
      <c r="A7133" s="131"/>
    </row>
    <row r="7134" spans="1:1" x14ac:dyDescent="0.55000000000000004">
      <c r="A7134" s="131"/>
    </row>
    <row r="7137" spans="1:1" x14ac:dyDescent="0.55000000000000004">
      <c r="A7137" s="131"/>
    </row>
    <row r="7138" spans="1:1" x14ac:dyDescent="0.55000000000000004">
      <c r="A7138" s="131"/>
    </row>
    <row r="7141" spans="1:1" x14ac:dyDescent="0.55000000000000004">
      <c r="A7141" s="131"/>
    </row>
    <row r="7142" spans="1:1" x14ac:dyDescent="0.55000000000000004">
      <c r="A7142" s="131"/>
    </row>
    <row r="7145" spans="1:1" x14ac:dyDescent="0.55000000000000004">
      <c r="A7145" s="131"/>
    </row>
    <row r="7146" spans="1:1" x14ac:dyDescent="0.55000000000000004">
      <c r="A7146" s="131"/>
    </row>
    <row r="7149" spans="1:1" x14ac:dyDescent="0.55000000000000004">
      <c r="A7149" s="131"/>
    </row>
    <row r="7150" spans="1:1" x14ac:dyDescent="0.55000000000000004">
      <c r="A7150" s="131"/>
    </row>
    <row r="7153" spans="1:1" x14ac:dyDescent="0.55000000000000004">
      <c r="A7153" s="131"/>
    </row>
    <row r="7154" spans="1:1" x14ac:dyDescent="0.55000000000000004">
      <c r="A7154" s="131"/>
    </row>
    <row r="7157" spans="1:1" x14ac:dyDescent="0.55000000000000004">
      <c r="A7157" s="131"/>
    </row>
    <row r="7158" spans="1:1" x14ac:dyDescent="0.55000000000000004">
      <c r="A7158" s="131"/>
    </row>
    <row r="7161" spans="1:1" x14ac:dyDescent="0.55000000000000004">
      <c r="A7161" s="131"/>
    </row>
    <row r="7162" spans="1:1" x14ac:dyDescent="0.55000000000000004">
      <c r="A7162" s="131"/>
    </row>
    <row r="7165" spans="1:1" x14ac:dyDescent="0.55000000000000004">
      <c r="A7165" s="131"/>
    </row>
    <row r="7166" spans="1:1" x14ac:dyDescent="0.55000000000000004">
      <c r="A7166" s="131"/>
    </row>
    <row r="7169" spans="1:1" x14ac:dyDescent="0.55000000000000004">
      <c r="A7169" s="131"/>
    </row>
    <row r="7170" spans="1:1" x14ac:dyDescent="0.55000000000000004">
      <c r="A7170" s="131"/>
    </row>
    <row r="7173" spans="1:1" x14ac:dyDescent="0.55000000000000004">
      <c r="A7173" s="131"/>
    </row>
    <row r="7174" spans="1:1" x14ac:dyDescent="0.55000000000000004">
      <c r="A7174" s="131"/>
    </row>
    <row r="7177" spans="1:1" x14ac:dyDescent="0.55000000000000004">
      <c r="A7177" s="131"/>
    </row>
    <row r="7178" spans="1:1" x14ac:dyDescent="0.55000000000000004">
      <c r="A7178" s="131"/>
    </row>
    <row r="7181" spans="1:1" x14ac:dyDescent="0.55000000000000004">
      <c r="A7181" s="131"/>
    </row>
    <row r="7182" spans="1:1" x14ac:dyDescent="0.55000000000000004">
      <c r="A7182" s="131"/>
    </row>
    <row r="7185" spans="1:1" x14ac:dyDescent="0.55000000000000004">
      <c r="A7185" s="131"/>
    </row>
    <row r="7186" spans="1:1" x14ac:dyDescent="0.55000000000000004">
      <c r="A7186" s="131"/>
    </row>
    <row r="7189" spans="1:1" x14ac:dyDescent="0.55000000000000004">
      <c r="A7189" s="131"/>
    </row>
    <row r="7190" spans="1:1" x14ac:dyDescent="0.55000000000000004">
      <c r="A7190" s="131"/>
    </row>
    <row r="7193" spans="1:1" x14ac:dyDescent="0.55000000000000004">
      <c r="A7193" s="131"/>
    </row>
    <row r="7194" spans="1:1" x14ac:dyDescent="0.55000000000000004">
      <c r="A7194" s="131"/>
    </row>
    <row r="7197" spans="1:1" x14ac:dyDescent="0.55000000000000004">
      <c r="A7197" s="131"/>
    </row>
    <row r="7198" spans="1:1" x14ac:dyDescent="0.55000000000000004">
      <c r="A7198" s="131"/>
    </row>
    <row r="7201" spans="1:1" x14ac:dyDescent="0.55000000000000004">
      <c r="A7201" s="131"/>
    </row>
    <row r="7202" spans="1:1" x14ac:dyDescent="0.55000000000000004">
      <c r="A7202" s="131"/>
    </row>
    <row r="7205" spans="1:1" x14ac:dyDescent="0.55000000000000004">
      <c r="A7205" s="131"/>
    </row>
    <row r="7206" spans="1:1" x14ac:dyDescent="0.55000000000000004">
      <c r="A7206" s="131"/>
    </row>
    <row r="7209" spans="1:1" x14ac:dyDescent="0.55000000000000004">
      <c r="A7209" s="131"/>
    </row>
    <row r="7210" spans="1:1" x14ac:dyDescent="0.55000000000000004">
      <c r="A7210" s="131"/>
    </row>
    <row r="7213" spans="1:1" x14ac:dyDescent="0.55000000000000004">
      <c r="A7213" s="131"/>
    </row>
    <row r="7214" spans="1:1" x14ac:dyDescent="0.55000000000000004">
      <c r="A7214" s="131"/>
    </row>
    <row r="7217" spans="1:1" x14ac:dyDescent="0.55000000000000004">
      <c r="A7217" s="131"/>
    </row>
    <row r="7218" spans="1:1" x14ac:dyDescent="0.55000000000000004">
      <c r="A7218" s="131"/>
    </row>
    <row r="7221" spans="1:1" x14ac:dyDescent="0.55000000000000004">
      <c r="A7221" s="131"/>
    </row>
    <row r="7222" spans="1:1" x14ac:dyDescent="0.55000000000000004">
      <c r="A7222" s="131"/>
    </row>
    <row r="7225" spans="1:1" x14ac:dyDescent="0.55000000000000004">
      <c r="A7225" s="131"/>
    </row>
    <row r="7226" spans="1:1" x14ac:dyDescent="0.55000000000000004">
      <c r="A7226" s="131"/>
    </row>
    <row r="7229" spans="1:1" x14ac:dyDescent="0.55000000000000004">
      <c r="A7229" s="131"/>
    </row>
    <row r="7230" spans="1:1" x14ac:dyDescent="0.55000000000000004">
      <c r="A7230" s="131"/>
    </row>
    <row r="7233" spans="1:1" x14ac:dyDescent="0.55000000000000004">
      <c r="A7233" s="131"/>
    </row>
    <row r="7234" spans="1:1" x14ac:dyDescent="0.55000000000000004">
      <c r="A7234" s="131"/>
    </row>
    <row r="7237" spans="1:1" x14ac:dyDescent="0.55000000000000004">
      <c r="A7237" s="131"/>
    </row>
    <row r="7238" spans="1:1" x14ac:dyDescent="0.55000000000000004">
      <c r="A7238" s="131"/>
    </row>
    <row r="7241" spans="1:1" x14ac:dyDescent="0.55000000000000004">
      <c r="A7241" s="131"/>
    </row>
    <row r="7242" spans="1:1" x14ac:dyDescent="0.55000000000000004">
      <c r="A7242" s="131"/>
    </row>
    <row r="7245" spans="1:1" x14ac:dyDescent="0.55000000000000004">
      <c r="A7245" s="131"/>
    </row>
    <row r="7246" spans="1:1" x14ac:dyDescent="0.55000000000000004">
      <c r="A7246" s="131"/>
    </row>
    <row r="7249" spans="1:1" x14ac:dyDescent="0.55000000000000004">
      <c r="A7249" s="131"/>
    </row>
    <row r="7250" spans="1:1" x14ac:dyDescent="0.55000000000000004">
      <c r="A7250" s="131"/>
    </row>
    <row r="7253" spans="1:1" x14ac:dyDescent="0.55000000000000004">
      <c r="A7253" s="131"/>
    </row>
    <row r="7254" spans="1:1" x14ac:dyDescent="0.55000000000000004">
      <c r="A7254" s="131"/>
    </row>
    <row r="7257" spans="1:1" x14ac:dyDescent="0.55000000000000004">
      <c r="A7257" s="131"/>
    </row>
    <row r="7258" spans="1:1" x14ac:dyDescent="0.55000000000000004">
      <c r="A7258" s="131"/>
    </row>
    <row r="7261" spans="1:1" x14ac:dyDescent="0.55000000000000004">
      <c r="A7261" s="131"/>
    </row>
    <row r="7262" spans="1:1" x14ac:dyDescent="0.55000000000000004">
      <c r="A7262" s="131"/>
    </row>
    <row r="7265" spans="1:1" x14ac:dyDescent="0.55000000000000004">
      <c r="A7265" s="131"/>
    </row>
    <row r="7266" spans="1:1" x14ac:dyDescent="0.55000000000000004">
      <c r="A7266" s="131"/>
    </row>
    <row r="7269" spans="1:1" x14ac:dyDescent="0.55000000000000004">
      <c r="A7269" s="131"/>
    </row>
    <row r="7270" spans="1:1" x14ac:dyDescent="0.55000000000000004">
      <c r="A7270" s="131"/>
    </row>
    <row r="7273" spans="1:1" x14ac:dyDescent="0.55000000000000004">
      <c r="A7273" s="131"/>
    </row>
    <row r="7274" spans="1:1" x14ac:dyDescent="0.55000000000000004">
      <c r="A7274" s="131"/>
    </row>
    <row r="7277" spans="1:1" x14ac:dyDescent="0.55000000000000004">
      <c r="A7277" s="131"/>
    </row>
    <row r="7278" spans="1:1" x14ac:dyDescent="0.55000000000000004">
      <c r="A7278" s="131"/>
    </row>
    <row r="7281" spans="1:1" x14ac:dyDescent="0.55000000000000004">
      <c r="A7281" s="131"/>
    </row>
    <row r="7282" spans="1:1" x14ac:dyDescent="0.55000000000000004">
      <c r="A7282" s="131"/>
    </row>
    <row r="7285" spans="1:1" x14ac:dyDescent="0.55000000000000004">
      <c r="A7285" s="131"/>
    </row>
    <row r="7286" spans="1:1" x14ac:dyDescent="0.55000000000000004">
      <c r="A7286" s="131"/>
    </row>
    <row r="7289" spans="1:1" x14ac:dyDescent="0.55000000000000004">
      <c r="A7289" s="131"/>
    </row>
    <row r="7290" spans="1:1" x14ac:dyDescent="0.55000000000000004">
      <c r="A7290" s="131"/>
    </row>
    <row r="7293" spans="1:1" x14ac:dyDescent="0.55000000000000004">
      <c r="A7293" s="131"/>
    </row>
    <row r="7294" spans="1:1" x14ac:dyDescent="0.55000000000000004">
      <c r="A7294" s="131"/>
    </row>
    <row r="7297" spans="1:1" x14ac:dyDescent="0.55000000000000004">
      <c r="A7297" s="131"/>
    </row>
    <row r="7298" spans="1:1" x14ac:dyDescent="0.55000000000000004">
      <c r="A7298" s="131"/>
    </row>
    <row r="7301" spans="1:1" x14ac:dyDescent="0.55000000000000004">
      <c r="A7301" s="131"/>
    </row>
    <row r="7302" spans="1:1" x14ac:dyDescent="0.55000000000000004">
      <c r="A7302" s="131"/>
    </row>
    <row r="7305" spans="1:1" x14ac:dyDescent="0.55000000000000004">
      <c r="A7305" s="131"/>
    </row>
    <row r="7306" spans="1:1" x14ac:dyDescent="0.55000000000000004">
      <c r="A7306" s="131"/>
    </row>
    <row r="7309" spans="1:1" x14ac:dyDescent="0.55000000000000004">
      <c r="A7309" s="131"/>
    </row>
    <row r="7310" spans="1:1" x14ac:dyDescent="0.55000000000000004">
      <c r="A7310" s="131"/>
    </row>
    <row r="7313" spans="1:1" x14ac:dyDescent="0.55000000000000004">
      <c r="A7313" s="131"/>
    </row>
    <row r="7314" spans="1:1" x14ac:dyDescent="0.55000000000000004">
      <c r="A7314" s="131"/>
    </row>
    <row r="7317" spans="1:1" x14ac:dyDescent="0.55000000000000004">
      <c r="A7317" s="131"/>
    </row>
    <row r="7318" spans="1:1" x14ac:dyDescent="0.55000000000000004">
      <c r="A7318" s="131"/>
    </row>
    <row r="7321" spans="1:1" x14ac:dyDescent="0.55000000000000004">
      <c r="A7321" s="131"/>
    </row>
    <row r="7322" spans="1:1" x14ac:dyDescent="0.55000000000000004">
      <c r="A7322" s="131"/>
    </row>
    <row r="7325" spans="1:1" x14ac:dyDescent="0.55000000000000004">
      <c r="A7325" s="131"/>
    </row>
    <row r="7326" spans="1:1" x14ac:dyDescent="0.55000000000000004">
      <c r="A7326" s="131"/>
    </row>
    <row r="7329" spans="1:1" x14ac:dyDescent="0.55000000000000004">
      <c r="A7329" s="131"/>
    </row>
    <row r="7330" spans="1:1" x14ac:dyDescent="0.55000000000000004">
      <c r="A7330" s="131"/>
    </row>
    <row r="7333" spans="1:1" x14ac:dyDescent="0.55000000000000004">
      <c r="A7333" s="131"/>
    </row>
    <row r="7334" spans="1:1" x14ac:dyDescent="0.55000000000000004">
      <c r="A7334" s="131"/>
    </row>
    <row r="7337" spans="1:1" x14ac:dyDescent="0.55000000000000004">
      <c r="A7337" s="131"/>
    </row>
    <row r="7338" spans="1:1" x14ac:dyDescent="0.55000000000000004">
      <c r="A7338" s="131"/>
    </row>
    <row r="7341" spans="1:1" x14ac:dyDescent="0.55000000000000004">
      <c r="A7341" s="131"/>
    </row>
    <row r="7342" spans="1:1" x14ac:dyDescent="0.55000000000000004">
      <c r="A7342" s="131"/>
    </row>
    <row r="7345" spans="1:1" x14ac:dyDescent="0.55000000000000004">
      <c r="A7345" s="131"/>
    </row>
    <row r="7346" spans="1:1" x14ac:dyDescent="0.55000000000000004">
      <c r="A7346" s="131"/>
    </row>
    <row r="7349" spans="1:1" x14ac:dyDescent="0.55000000000000004">
      <c r="A7349" s="131"/>
    </row>
    <row r="7350" spans="1:1" x14ac:dyDescent="0.55000000000000004">
      <c r="A7350" s="131"/>
    </row>
    <row r="7353" spans="1:1" x14ac:dyDescent="0.55000000000000004">
      <c r="A7353" s="131"/>
    </row>
    <row r="7354" spans="1:1" x14ac:dyDescent="0.55000000000000004">
      <c r="A7354" s="131"/>
    </row>
    <row r="7357" spans="1:1" x14ac:dyDescent="0.55000000000000004">
      <c r="A7357" s="131"/>
    </row>
    <row r="7358" spans="1:1" x14ac:dyDescent="0.55000000000000004">
      <c r="A7358" s="131"/>
    </row>
    <row r="7361" spans="1:1" x14ac:dyDescent="0.55000000000000004">
      <c r="A7361" s="131"/>
    </row>
    <row r="7362" spans="1:1" x14ac:dyDescent="0.55000000000000004">
      <c r="A7362" s="131"/>
    </row>
    <row r="7365" spans="1:1" x14ac:dyDescent="0.55000000000000004">
      <c r="A7365" s="131"/>
    </row>
    <row r="7366" spans="1:1" x14ac:dyDescent="0.55000000000000004">
      <c r="A7366" s="131"/>
    </row>
    <row r="7369" spans="1:1" x14ac:dyDescent="0.55000000000000004">
      <c r="A7369" s="131"/>
    </row>
    <row r="7370" spans="1:1" x14ac:dyDescent="0.55000000000000004">
      <c r="A7370" s="131"/>
    </row>
    <row r="7373" spans="1:1" x14ac:dyDescent="0.55000000000000004">
      <c r="A7373" s="131"/>
    </row>
    <row r="7374" spans="1:1" x14ac:dyDescent="0.55000000000000004">
      <c r="A7374" s="131"/>
    </row>
    <row r="7377" spans="1:1" x14ac:dyDescent="0.55000000000000004">
      <c r="A7377" s="131"/>
    </row>
    <row r="7378" spans="1:1" x14ac:dyDescent="0.55000000000000004">
      <c r="A7378" s="131"/>
    </row>
    <row r="7381" spans="1:1" x14ac:dyDescent="0.55000000000000004">
      <c r="A7381" s="131"/>
    </row>
    <row r="7382" spans="1:1" x14ac:dyDescent="0.55000000000000004">
      <c r="A7382" s="131"/>
    </row>
    <row r="7385" spans="1:1" x14ac:dyDescent="0.55000000000000004">
      <c r="A7385" s="131"/>
    </row>
    <row r="7386" spans="1:1" x14ac:dyDescent="0.55000000000000004">
      <c r="A7386" s="131"/>
    </row>
    <row r="7389" spans="1:1" x14ac:dyDescent="0.55000000000000004">
      <c r="A7389" s="131"/>
    </row>
    <row r="7390" spans="1:1" x14ac:dyDescent="0.55000000000000004">
      <c r="A7390" s="131"/>
    </row>
    <row r="7393" spans="1:1" x14ac:dyDescent="0.55000000000000004">
      <c r="A7393" s="131"/>
    </row>
    <row r="7394" spans="1:1" x14ac:dyDescent="0.55000000000000004">
      <c r="A7394" s="131"/>
    </row>
    <row r="7397" spans="1:1" x14ac:dyDescent="0.55000000000000004">
      <c r="A7397" s="131"/>
    </row>
    <row r="7398" spans="1:1" x14ac:dyDescent="0.55000000000000004">
      <c r="A7398" s="131"/>
    </row>
    <row r="7401" spans="1:1" x14ac:dyDescent="0.55000000000000004">
      <c r="A7401" s="131"/>
    </row>
    <row r="7402" spans="1:1" x14ac:dyDescent="0.55000000000000004">
      <c r="A7402" s="131"/>
    </row>
    <row r="7405" spans="1:1" x14ac:dyDescent="0.55000000000000004">
      <c r="A7405" s="131"/>
    </row>
    <row r="7406" spans="1:1" x14ac:dyDescent="0.55000000000000004">
      <c r="A7406" s="131"/>
    </row>
    <row r="7409" spans="1:1" x14ac:dyDescent="0.55000000000000004">
      <c r="A7409" s="131"/>
    </row>
    <row r="7410" spans="1:1" x14ac:dyDescent="0.55000000000000004">
      <c r="A7410" s="131"/>
    </row>
    <row r="7413" spans="1:1" x14ac:dyDescent="0.55000000000000004">
      <c r="A7413" s="131"/>
    </row>
    <row r="7414" spans="1:1" x14ac:dyDescent="0.55000000000000004">
      <c r="A7414" s="131"/>
    </row>
    <row r="7417" spans="1:1" x14ac:dyDescent="0.55000000000000004">
      <c r="A7417" s="131"/>
    </row>
    <row r="7418" spans="1:1" x14ac:dyDescent="0.55000000000000004">
      <c r="A7418" s="131"/>
    </row>
    <row r="7421" spans="1:1" x14ac:dyDescent="0.55000000000000004">
      <c r="A7421" s="131"/>
    </row>
    <row r="7422" spans="1:1" x14ac:dyDescent="0.55000000000000004">
      <c r="A7422" s="131"/>
    </row>
    <row r="7425" spans="1:1" x14ac:dyDescent="0.55000000000000004">
      <c r="A7425" s="131"/>
    </row>
    <row r="7426" spans="1:1" x14ac:dyDescent="0.55000000000000004">
      <c r="A7426" s="131"/>
    </row>
    <row r="7429" spans="1:1" x14ac:dyDescent="0.55000000000000004">
      <c r="A7429" s="131"/>
    </row>
    <row r="7430" spans="1:1" x14ac:dyDescent="0.55000000000000004">
      <c r="A7430" s="131"/>
    </row>
    <row r="7433" spans="1:1" x14ac:dyDescent="0.55000000000000004">
      <c r="A7433" s="131"/>
    </row>
    <row r="7434" spans="1:1" x14ac:dyDescent="0.55000000000000004">
      <c r="A7434" s="131"/>
    </row>
    <row r="7437" spans="1:1" x14ac:dyDescent="0.55000000000000004">
      <c r="A7437" s="131"/>
    </row>
    <row r="7438" spans="1:1" x14ac:dyDescent="0.55000000000000004">
      <c r="A7438" s="131"/>
    </row>
    <row r="7441" spans="1:1" x14ac:dyDescent="0.55000000000000004">
      <c r="A7441" s="131"/>
    </row>
    <row r="7442" spans="1:1" x14ac:dyDescent="0.55000000000000004">
      <c r="A7442" s="131"/>
    </row>
    <row r="7445" spans="1:1" x14ac:dyDescent="0.55000000000000004">
      <c r="A7445" s="131"/>
    </row>
    <row r="7446" spans="1:1" x14ac:dyDescent="0.55000000000000004">
      <c r="A7446" s="131"/>
    </row>
    <row r="7449" spans="1:1" x14ac:dyDescent="0.55000000000000004">
      <c r="A7449" s="131"/>
    </row>
    <row r="7450" spans="1:1" x14ac:dyDescent="0.55000000000000004">
      <c r="A7450" s="131"/>
    </row>
    <row r="7453" spans="1:1" x14ac:dyDescent="0.55000000000000004">
      <c r="A7453" s="131"/>
    </row>
    <row r="7454" spans="1:1" x14ac:dyDescent="0.55000000000000004">
      <c r="A7454" s="131"/>
    </row>
    <row r="7457" spans="1:1" x14ac:dyDescent="0.55000000000000004">
      <c r="A7457" s="131"/>
    </row>
    <row r="7458" spans="1:1" x14ac:dyDescent="0.55000000000000004">
      <c r="A7458" s="131"/>
    </row>
    <row r="7461" spans="1:1" x14ac:dyDescent="0.55000000000000004">
      <c r="A7461" s="131"/>
    </row>
    <row r="7462" spans="1:1" x14ac:dyDescent="0.55000000000000004">
      <c r="A7462" s="131"/>
    </row>
    <row r="7465" spans="1:1" x14ac:dyDescent="0.55000000000000004">
      <c r="A7465" s="131"/>
    </row>
    <row r="7466" spans="1:1" x14ac:dyDescent="0.55000000000000004">
      <c r="A7466" s="131"/>
    </row>
    <row r="7469" spans="1:1" x14ac:dyDescent="0.55000000000000004">
      <c r="A7469" s="131"/>
    </row>
    <row r="7470" spans="1:1" x14ac:dyDescent="0.55000000000000004">
      <c r="A7470" s="131"/>
    </row>
    <row r="7473" spans="1:1" x14ac:dyDescent="0.55000000000000004">
      <c r="A7473" s="131"/>
    </row>
    <row r="7474" spans="1:1" x14ac:dyDescent="0.55000000000000004">
      <c r="A7474" s="131"/>
    </row>
    <row r="7477" spans="1:1" x14ac:dyDescent="0.55000000000000004">
      <c r="A7477" s="131"/>
    </row>
    <row r="7478" spans="1:1" x14ac:dyDescent="0.55000000000000004">
      <c r="A7478" s="131"/>
    </row>
    <row r="7481" spans="1:1" x14ac:dyDescent="0.55000000000000004">
      <c r="A7481" s="131"/>
    </row>
    <row r="7482" spans="1:1" x14ac:dyDescent="0.55000000000000004">
      <c r="A7482" s="131"/>
    </row>
    <row r="7485" spans="1:1" x14ac:dyDescent="0.55000000000000004">
      <c r="A7485" s="131"/>
    </row>
    <row r="7486" spans="1:1" x14ac:dyDescent="0.55000000000000004">
      <c r="A7486" s="131"/>
    </row>
    <row r="7489" spans="1:1" x14ac:dyDescent="0.55000000000000004">
      <c r="A7489" s="131"/>
    </row>
    <row r="7490" spans="1:1" x14ac:dyDescent="0.55000000000000004">
      <c r="A7490" s="131"/>
    </row>
    <row r="7493" spans="1:1" x14ac:dyDescent="0.55000000000000004">
      <c r="A7493" s="131"/>
    </row>
    <row r="7494" spans="1:1" x14ac:dyDescent="0.55000000000000004">
      <c r="A7494" s="131"/>
    </row>
    <row r="7497" spans="1:1" x14ac:dyDescent="0.55000000000000004">
      <c r="A7497" s="131"/>
    </row>
    <row r="7498" spans="1:1" x14ac:dyDescent="0.55000000000000004">
      <c r="A7498" s="131"/>
    </row>
    <row r="7501" spans="1:1" x14ac:dyDescent="0.55000000000000004">
      <c r="A7501" s="131"/>
    </row>
    <row r="7502" spans="1:1" x14ac:dyDescent="0.55000000000000004">
      <c r="A7502" s="131"/>
    </row>
    <row r="7505" spans="1:1" x14ac:dyDescent="0.55000000000000004">
      <c r="A7505" s="131"/>
    </row>
    <row r="7506" spans="1:1" x14ac:dyDescent="0.55000000000000004">
      <c r="A7506" s="131"/>
    </row>
    <row r="7509" spans="1:1" x14ac:dyDescent="0.55000000000000004">
      <c r="A7509" s="131"/>
    </row>
    <row r="7510" spans="1:1" x14ac:dyDescent="0.55000000000000004">
      <c r="A7510" s="131"/>
    </row>
    <row r="7513" spans="1:1" x14ac:dyDescent="0.55000000000000004">
      <c r="A7513" s="131"/>
    </row>
    <row r="7514" spans="1:1" x14ac:dyDescent="0.55000000000000004">
      <c r="A7514" s="131"/>
    </row>
    <row r="7517" spans="1:1" x14ac:dyDescent="0.55000000000000004">
      <c r="A7517" s="131"/>
    </row>
    <row r="7518" spans="1:1" x14ac:dyDescent="0.55000000000000004">
      <c r="A7518" s="131"/>
    </row>
    <row r="7521" spans="1:1" x14ac:dyDescent="0.55000000000000004">
      <c r="A7521" s="131"/>
    </row>
    <row r="7522" spans="1:1" x14ac:dyDescent="0.55000000000000004">
      <c r="A7522" s="131"/>
    </row>
    <row r="7525" spans="1:1" x14ac:dyDescent="0.55000000000000004">
      <c r="A7525" s="131"/>
    </row>
    <row r="7526" spans="1:1" x14ac:dyDescent="0.55000000000000004">
      <c r="A7526" s="131"/>
    </row>
    <row r="7529" spans="1:1" x14ac:dyDescent="0.55000000000000004">
      <c r="A7529" s="131"/>
    </row>
    <row r="7530" spans="1:1" x14ac:dyDescent="0.55000000000000004">
      <c r="A7530" s="131"/>
    </row>
    <row r="7533" spans="1:1" x14ac:dyDescent="0.55000000000000004">
      <c r="A7533" s="131"/>
    </row>
    <row r="7534" spans="1:1" x14ac:dyDescent="0.55000000000000004">
      <c r="A7534" s="131"/>
    </row>
    <row r="7537" spans="1:1" x14ac:dyDescent="0.55000000000000004">
      <c r="A7537" s="131"/>
    </row>
    <row r="7538" spans="1:1" x14ac:dyDescent="0.55000000000000004">
      <c r="A7538" s="131"/>
    </row>
    <row r="7541" spans="1:1" x14ac:dyDescent="0.55000000000000004">
      <c r="A7541" s="131"/>
    </row>
    <row r="7542" spans="1:1" x14ac:dyDescent="0.55000000000000004">
      <c r="A7542" s="131"/>
    </row>
    <row r="7545" spans="1:1" x14ac:dyDescent="0.55000000000000004">
      <c r="A7545" s="131"/>
    </row>
    <row r="7546" spans="1:1" x14ac:dyDescent="0.55000000000000004">
      <c r="A7546" s="131"/>
    </row>
    <row r="7549" spans="1:1" x14ac:dyDescent="0.55000000000000004">
      <c r="A7549" s="131"/>
    </row>
    <row r="7550" spans="1:1" x14ac:dyDescent="0.55000000000000004">
      <c r="A7550" s="131"/>
    </row>
    <row r="7553" spans="1:1" x14ac:dyDescent="0.55000000000000004">
      <c r="A7553" s="131"/>
    </row>
    <row r="7554" spans="1:1" x14ac:dyDescent="0.55000000000000004">
      <c r="A7554" s="131"/>
    </row>
    <row r="7557" spans="1:1" x14ac:dyDescent="0.55000000000000004">
      <c r="A7557" s="131"/>
    </row>
    <row r="7558" spans="1:1" x14ac:dyDescent="0.55000000000000004">
      <c r="A7558" s="131"/>
    </row>
    <row r="7561" spans="1:1" x14ac:dyDescent="0.55000000000000004">
      <c r="A7561" s="131"/>
    </row>
    <row r="7562" spans="1:1" x14ac:dyDescent="0.55000000000000004">
      <c r="A7562" s="131"/>
    </row>
    <row r="7565" spans="1:1" x14ac:dyDescent="0.55000000000000004">
      <c r="A7565" s="131"/>
    </row>
    <row r="7566" spans="1:1" x14ac:dyDescent="0.55000000000000004">
      <c r="A7566" s="131"/>
    </row>
    <row r="7569" spans="1:1" x14ac:dyDescent="0.55000000000000004">
      <c r="A7569" s="131"/>
    </row>
    <row r="7570" spans="1:1" x14ac:dyDescent="0.55000000000000004">
      <c r="A7570" s="131"/>
    </row>
    <row r="7573" spans="1:1" x14ac:dyDescent="0.55000000000000004">
      <c r="A7573" s="131"/>
    </row>
    <row r="7574" spans="1:1" x14ac:dyDescent="0.55000000000000004">
      <c r="A7574" s="131"/>
    </row>
    <row r="7577" spans="1:1" x14ac:dyDescent="0.55000000000000004">
      <c r="A7577" s="131"/>
    </row>
    <row r="7578" spans="1:1" x14ac:dyDescent="0.55000000000000004">
      <c r="A7578" s="131"/>
    </row>
    <row r="7581" spans="1:1" x14ac:dyDescent="0.55000000000000004">
      <c r="A7581" s="131"/>
    </row>
    <row r="7582" spans="1:1" x14ac:dyDescent="0.55000000000000004">
      <c r="A7582" s="131"/>
    </row>
    <row r="7585" spans="1:1" x14ac:dyDescent="0.55000000000000004">
      <c r="A7585" s="131"/>
    </row>
    <row r="7586" spans="1:1" x14ac:dyDescent="0.55000000000000004">
      <c r="A7586" s="131"/>
    </row>
    <row r="7589" spans="1:1" x14ac:dyDescent="0.55000000000000004">
      <c r="A7589" s="131"/>
    </row>
    <row r="7590" spans="1:1" x14ac:dyDescent="0.55000000000000004">
      <c r="A7590" s="131"/>
    </row>
    <row r="7593" spans="1:1" x14ac:dyDescent="0.55000000000000004">
      <c r="A7593" s="131"/>
    </row>
    <row r="7594" spans="1:1" x14ac:dyDescent="0.55000000000000004">
      <c r="A7594" s="131"/>
    </row>
    <row r="7597" spans="1:1" x14ac:dyDescent="0.55000000000000004">
      <c r="A7597" s="131"/>
    </row>
    <row r="7598" spans="1:1" x14ac:dyDescent="0.55000000000000004">
      <c r="A7598" s="131"/>
    </row>
    <row r="7601" spans="1:1" x14ac:dyDescent="0.55000000000000004">
      <c r="A7601" s="131"/>
    </row>
    <row r="7602" spans="1:1" x14ac:dyDescent="0.55000000000000004">
      <c r="A7602" s="131"/>
    </row>
    <row r="7605" spans="1:1" x14ac:dyDescent="0.55000000000000004">
      <c r="A7605" s="131"/>
    </row>
    <row r="7606" spans="1:1" x14ac:dyDescent="0.55000000000000004">
      <c r="A7606" s="131"/>
    </row>
    <row r="7609" spans="1:1" x14ac:dyDescent="0.55000000000000004">
      <c r="A7609" s="131"/>
    </row>
    <row r="7610" spans="1:1" x14ac:dyDescent="0.55000000000000004">
      <c r="A7610" s="131"/>
    </row>
    <row r="7613" spans="1:1" x14ac:dyDescent="0.55000000000000004">
      <c r="A7613" s="131"/>
    </row>
    <row r="7614" spans="1:1" x14ac:dyDescent="0.55000000000000004">
      <c r="A7614" s="131"/>
    </row>
    <row r="7617" spans="1:1" x14ac:dyDescent="0.55000000000000004">
      <c r="A7617" s="131"/>
    </row>
    <row r="7618" spans="1:1" x14ac:dyDescent="0.55000000000000004">
      <c r="A7618" s="131"/>
    </row>
    <row r="7621" spans="1:1" x14ac:dyDescent="0.55000000000000004">
      <c r="A7621" s="131"/>
    </row>
    <row r="7622" spans="1:1" x14ac:dyDescent="0.55000000000000004">
      <c r="A7622" s="131"/>
    </row>
    <row r="7625" spans="1:1" x14ac:dyDescent="0.55000000000000004">
      <c r="A7625" s="131"/>
    </row>
    <row r="7626" spans="1:1" x14ac:dyDescent="0.55000000000000004">
      <c r="A7626" s="131"/>
    </row>
    <row r="7629" spans="1:1" x14ac:dyDescent="0.55000000000000004">
      <c r="A7629" s="131"/>
    </row>
    <row r="7630" spans="1:1" x14ac:dyDescent="0.55000000000000004">
      <c r="A7630" s="131"/>
    </row>
    <row r="7633" spans="1:1" x14ac:dyDescent="0.55000000000000004">
      <c r="A7633" s="131"/>
    </row>
    <row r="7634" spans="1:1" x14ac:dyDescent="0.55000000000000004">
      <c r="A7634" s="131"/>
    </row>
    <row r="7637" spans="1:1" x14ac:dyDescent="0.55000000000000004">
      <c r="A7637" s="131"/>
    </row>
    <row r="7638" spans="1:1" x14ac:dyDescent="0.55000000000000004">
      <c r="A7638" s="131"/>
    </row>
    <row r="7641" spans="1:1" x14ac:dyDescent="0.55000000000000004">
      <c r="A7641" s="131"/>
    </row>
    <row r="7642" spans="1:1" x14ac:dyDescent="0.55000000000000004">
      <c r="A7642" s="131"/>
    </row>
    <row r="7645" spans="1:1" x14ac:dyDescent="0.55000000000000004">
      <c r="A7645" s="131"/>
    </row>
    <row r="7646" spans="1:1" x14ac:dyDescent="0.55000000000000004">
      <c r="A7646" s="131"/>
    </row>
    <row r="7649" spans="1:1" x14ac:dyDescent="0.55000000000000004">
      <c r="A7649" s="131"/>
    </row>
    <row r="7650" spans="1:1" x14ac:dyDescent="0.55000000000000004">
      <c r="A7650" s="131"/>
    </row>
    <row r="7653" spans="1:1" x14ac:dyDescent="0.55000000000000004">
      <c r="A7653" s="131"/>
    </row>
    <row r="7654" spans="1:1" x14ac:dyDescent="0.55000000000000004">
      <c r="A7654" s="131"/>
    </row>
    <row r="7657" spans="1:1" x14ac:dyDescent="0.55000000000000004">
      <c r="A7657" s="131"/>
    </row>
    <row r="7658" spans="1:1" x14ac:dyDescent="0.55000000000000004">
      <c r="A7658" s="131"/>
    </row>
    <row r="7661" spans="1:1" x14ac:dyDescent="0.55000000000000004">
      <c r="A7661" s="131"/>
    </row>
    <row r="7662" spans="1:1" x14ac:dyDescent="0.55000000000000004">
      <c r="A7662" s="131"/>
    </row>
    <row r="7665" spans="1:1" x14ac:dyDescent="0.55000000000000004">
      <c r="A7665" s="131"/>
    </row>
    <row r="7666" spans="1:1" x14ac:dyDescent="0.55000000000000004">
      <c r="A7666" s="131"/>
    </row>
    <row r="7669" spans="1:1" x14ac:dyDescent="0.55000000000000004">
      <c r="A7669" s="131"/>
    </row>
    <row r="7670" spans="1:1" x14ac:dyDescent="0.55000000000000004">
      <c r="A7670" s="131"/>
    </row>
    <row r="7673" spans="1:1" x14ac:dyDescent="0.55000000000000004">
      <c r="A7673" s="131"/>
    </row>
    <row r="7674" spans="1:1" x14ac:dyDescent="0.55000000000000004">
      <c r="A7674" s="131"/>
    </row>
    <row r="7677" spans="1:1" x14ac:dyDescent="0.55000000000000004">
      <c r="A7677" s="131"/>
    </row>
    <row r="7678" spans="1:1" x14ac:dyDescent="0.55000000000000004">
      <c r="A7678" s="131"/>
    </row>
    <row r="7681" spans="1:1" x14ac:dyDescent="0.55000000000000004">
      <c r="A7681" s="131"/>
    </row>
    <row r="7682" spans="1:1" x14ac:dyDescent="0.55000000000000004">
      <c r="A7682" s="131"/>
    </row>
    <row r="7685" spans="1:1" x14ac:dyDescent="0.55000000000000004">
      <c r="A7685" s="131"/>
    </row>
    <row r="7686" spans="1:1" x14ac:dyDescent="0.55000000000000004">
      <c r="A7686" s="131"/>
    </row>
    <row r="7689" spans="1:1" x14ac:dyDescent="0.55000000000000004">
      <c r="A7689" s="131"/>
    </row>
    <row r="7690" spans="1:1" x14ac:dyDescent="0.55000000000000004">
      <c r="A7690" s="131"/>
    </row>
    <row r="7693" spans="1:1" x14ac:dyDescent="0.55000000000000004">
      <c r="A7693" s="131"/>
    </row>
    <row r="7694" spans="1:1" x14ac:dyDescent="0.55000000000000004">
      <c r="A7694" s="131"/>
    </row>
    <row r="7697" spans="1:1" x14ac:dyDescent="0.55000000000000004">
      <c r="A7697" s="131"/>
    </row>
    <row r="7698" spans="1:1" x14ac:dyDescent="0.55000000000000004">
      <c r="A7698" s="131"/>
    </row>
    <row r="7701" spans="1:1" x14ac:dyDescent="0.55000000000000004">
      <c r="A7701" s="131"/>
    </row>
    <row r="7702" spans="1:1" x14ac:dyDescent="0.55000000000000004">
      <c r="A7702" s="131"/>
    </row>
    <row r="7705" spans="1:1" x14ac:dyDescent="0.55000000000000004">
      <c r="A7705" s="131"/>
    </row>
    <row r="7706" spans="1:1" x14ac:dyDescent="0.55000000000000004">
      <c r="A7706" s="131"/>
    </row>
    <row r="7709" spans="1:1" x14ac:dyDescent="0.55000000000000004">
      <c r="A7709" s="131"/>
    </row>
    <row r="7710" spans="1:1" x14ac:dyDescent="0.55000000000000004">
      <c r="A7710" s="131"/>
    </row>
    <row r="7713" spans="1:1" x14ac:dyDescent="0.55000000000000004">
      <c r="A7713" s="131"/>
    </row>
    <row r="7714" spans="1:1" x14ac:dyDescent="0.55000000000000004">
      <c r="A7714" s="131"/>
    </row>
    <row r="7717" spans="1:1" x14ac:dyDescent="0.55000000000000004">
      <c r="A7717" s="131"/>
    </row>
    <row r="7718" spans="1:1" x14ac:dyDescent="0.55000000000000004">
      <c r="A7718" s="131"/>
    </row>
    <row r="7721" spans="1:1" x14ac:dyDescent="0.55000000000000004">
      <c r="A7721" s="131"/>
    </row>
    <row r="7722" spans="1:1" x14ac:dyDescent="0.55000000000000004">
      <c r="A7722" s="131"/>
    </row>
    <row r="7725" spans="1:1" x14ac:dyDescent="0.55000000000000004">
      <c r="A7725" s="131"/>
    </row>
    <row r="7726" spans="1:1" x14ac:dyDescent="0.55000000000000004">
      <c r="A7726" s="131"/>
    </row>
    <row r="7729" spans="1:1" x14ac:dyDescent="0.55000000000000004">
      <c r="A7729" s="131"/>
    </row>
    <row r="7730" spans="1:1" x14ac:dyDescent="0.55000000000000004">
      <c r="A7730" s="131"/>
    </row>
    <row r="7733" spans="1:1" x14ac:dyDescent="0.55000000000000004">
      <c r="A7733" s="131"/>
    </row>
    <row r="7734" spans="1:1" x14ac:dyDescent="0.55000000000000004">
      <c r="A7734" s="131"/>
    </row>
    <row r="7737" spans="1:1" x14ac:dyDescent="0.55000000000000004">
      <c r="A7737" s="131"/>
    </row>
    <row r="7738" spans="1:1" x14ac:dyDescent="0.55000000000000004">
      <c r="A7738" s="131"/>
    </row>
    <row r="7741" spans="1:1" x14ac:dyDescent="0.55000000000000004">
      <c r="A7741" s="131"/>
    </row>
    <row r="7742" spans="1:1" x14ac:dyDescent="0.55000000000000004">
      <c r="A7742" s="131"/>
    </row>
    <row r="7745" spans="1:1" x14ac:dyDescent="0.55000000000000004">
      <c r="A7745" s="131"/>
    </row>
    <row r="7746" spans="1:1" x14ac:dyDescent="0.55000000000000004">
      <c r="A7746" s="131"/>
    </row>
    <row r="7749" spans="1:1" x14ac:dyDescent="0.55000000000000004">
      <c r="A7749" s="131"/>
    </row>
    <row r="7750" spans="1:1" x14ac:dyDescent="0.55000000000000004">
      <c r="A7750" s="131"/>
    </row>
    <row r="7753" spans="1:1" x14ac:dyDescent="0.55000000000000004">
      <c r="A7753" s="131"/>
    </row>
    <row r="7754" spans="1:1" x14ac:dyDescent="0.55000000000000004">
      <c r="A7754" s="131"/>
    </row>
    <row r="7757" spans="1:1" x14ac:dyDescent="0.55000000000000004">
      <c r="A7757" s="131"/>
    </row>
    <row r="7758" spans="1:1" x14ac:dyDescent="0.55000000000000004">
      <c r="A7758" s="131"/>
    </row>
    <row r="7761" spans="1:1" x14ac:dyDescent="0.55000000000000004">
      <c r="A7761" s="131"/>
    </row>
    <row r="7762" spans="1:1" x14ac:dyDescent="0.55000000000000004">
      <c r="A7762" s="131"/>
    </row>
    <row r="7765" spans="1:1" x14ac:dyDescent="0.55000000000000004">
      <c r="A7765" s="131"/>
    </row>
    <row r="7766" spans="1:1" x14ac:dyDescent="0.55000000000000004">
      <c r="A7766" s="131"/>
    </row>
    <row r="7769" spans="1:1" x14ac:dyDescent="0.55000000000000004">
      <c r="A7769" s="131"/>
    </row>
    <row r="7770" spans="1:1" x14ac:dyDescent="0.55000000000000004">
      <c r="A7770" s="131"/>
    </row>
    <row r="7773" spans="1:1" x14ac:dyDescent="0.55000000000000004">
      <c r="A7773" s="131"/>
    </row>
    <row r="7774" spans="1:1" x14ac:dyDescent="0.55000000000000004">
      <c r="A7774" s="131"/>
    </row>
    <row r="7777" spans="1:1" x14ac:dyDescent="0.55000000000000004">
      <c r="A7777" s="131"/>
    </row>
    <row r="7778" spans="1:1" x14ac:dyDescent="0.55000000000000004">
      <c r="A7778" s="131"/>
    </row>
    <row r="7781" spans="1:1" x14ac:dyDescent="0.55000000000000004">
      <c r="A7781" s="131"/>
    </row>
    <row r="7782" spans="1:1" x14ac:dyDescent="0.55000000000000004">
      <c r="A7782" s="131"/>
    </row>
    <row r="7785" spans="1:1" x14ac:dyDescent="0.55000000000000004">
      <c r="A7785" s="131"/>
    </row>
    <row r="7786" spans="1:1" x14ac:dyDescent="0.55000000000000004">
      <c r="A7786" s="131"/>
    </row>
    <row r="7789" spans="1:1" x14ac:dyDescent="0.55000000000000004">
      <c r="A7789" s="131"/>
    </row>
    <row r="7790" spans="1:1" x14ac:dyDescent="0.55000000000000004">
      <c r="A7790" s="131"/>
    </row>
    <row r="7793" spans="1:1" x14ac:dyDescent="0.55000000000000004">
      <c r="A7793" s="131"/>
    </row>
    <row r="7794" spans="1:1" x14ac:dyDescent="0.55000000000000004">
      <c r="A7794" s="131"/>
    </row>
    <row r="7797" spans="1:1" x14ac:dyDescent="0.55000000000000004">
      <c r="A7797" s="131"/>
    </row>
    <row r="7798" spans="1:1" x14ac:dyDescent="0.55000000000000004">
      <c r="A7798" s="131"/>
    </row>
    <row r="7801" spans="1:1" x14ac:dyDescent="0.55000000000000004">
      <c r="A7801" s="131"/>
    </row>
    <row r="7802" spans="1:1" x14ac:dyDescent="0.55000000000000004">
      <c r="A7802" s="131"/>
    </row>
    <row r="7805" spans="1:1" x14ac:dyDescent="0.55000000000000004">
      <c r="A7805" s="131"/>
    </row>
    <row r="7806" spans="1:1" x14ac:dyDescent="0.55000000000000004">
      <c r="A7806" s="131"/>
    </row>
    <row r="7809" spans="1:1" x14ac:dyDescent="0.55000000000000004">
      <c r="A7809" s="131"/>
    </row>
    <row r="7810" spans="1:1" x14ac:dyDescent="0.55000000000000004">
      <c r="A7810" s="131"/>
    </row>
    <row r="7813" spans="1:1" x14ac:dyDescent="0.55000000000000004">
      <c r="A7813" s="131"/>
    </row>
    <row r="7814" spans="1:1" x14ac:dyDescent="0.55000000000000004">
      <c r="A7814" s="131"/>
    </row>
    <row r="7817" spans="1:1" x14ac:dyDescent="0.55000000000000004">
      <c r="A7817" s="131"/>
    </row>
    <row r="7818" spans="1:1" x14ac:dyDescent="0.55000000000000004">
      <c r="A7818" s="131"/>
    </row>
    <row r="7821" spans="1:1" x14ac:dyDescent="0.55000000000000004">
      <c r="A7821" s="131"/>
    </row>
    <row r="7822" spans="1:1" x14ac:dyDescent="0.55000000000000004">
      <c r="A7822" s="131"/>
    </row>
    <row r="7825" spans="1:1" x14ac:dyDescent="0.55000000000000004">
      <c r="A7825" s="131"/>
    </row>
    <row r="7826" spans="1:1" x14ac:dyDescent="0.55000000000000004">
      <c r="A7826" s="131"/>
    </row>
    <row r="7829" spans="1:1" x14ac:dyDescent="0.55000000000000004">
      <c r="A7829" s="131"/>
    </row>
    <row r="7830" spans="1:1" x14ac:dyDescent="0.55000000000000004">
      <c r="A7830" s="131"/>
    </row>
    <row r="7833" spans="1:1" x14ac:dyDescent="0.55000000000000004">
      <c r="A7833" s="131"/>
    </row>
    <row r="7834" spans="1:1" x14ac:dyDescent="0.55000000000000004">
      <c r="A7834" s="131"/>
    </row>
    <row r="7837" spans="1:1" x14ac:dyDescent="0.55000000000000004">
      <c r="A7837" s="131"/>
    </row>
    <row r="7838" spans="1:1" x14ac:dyDescent="0.55000000000000004">
      <c r="A7838" s="131"/>
    </row>
    <row r="7841" spans="1:1" x14ac:dyDescent="0.55000000000000004">
      <c r="A7841" s="131"/>
    </row>
    <row r="7842" spans="1:1" x14ac:dyDescent="0.55000000000000004">
      <c r="A7842" s="131"/>
    </row>
    <row r="7845" spans="1:1" x14ac:dyDescent="0.55000000000000004">
      <c r="A7845" s="131"/>
    </row>
    <row r="7846" spans="1:1" x14ac:dyDescent="0.55000000000000004">
      <c r="A7846" s="131"/>
    </row>
    <row r="7849" spans="1:1" x14ac:dyDescent="0.55000000000000004">
      <c r="A7849" s="131"/>
    </row>
    <row r="7850" spans="1:1" x14ac:dyDescent="0.55000000000000004">
      <c r="A7850" s="131"/>
    </row>
    <row r="7853" spans="1:1" x14ac:dyDescent="0.55000000000000004">
      <c r="A7853" s="131"/>
    </row>
    <row r="7854" spans="1:1" x14ac:dyDescent="0.55000000000000004">
      <c r="A7854" s="131"/>
    </row>
    <row r="7857" spans="1:1" x14ac:dyDescent="0.55000000000000004">
      <c r="A7857" s="131"/>
    </row>
    <row r="7858" spans="1:1" x14ac:dyDescent="0.55000000000000004">
      <c r="A7858" s="131"/>
    </row>
    <row r="7861" spans="1:1" x14ac:dyDescent="0.55000000000000004">
      <c r="A7861" s="131"/>
    </row>
    <row r="7862" spans="1:1" x14ac:dyDescent="0.55000000000000004">
      <c r="A7862" s="131"/>
    </row>
    <row r="7865" spans="1:1" x14ac:dyDescent="0.55000000000000004">
      <c r="A7865" s="131"/>
    </row>
    <row r="7866" spans="1:1" x14ac:dyDescent="0.55000000000000004">
      <c r="A7866" s="131"/>
    </row>
    <row r="7869" spans="1:1" x14ac:dyDescent="0.55000000000000004">
      <c r="A7869" s="131"/>
    </row>
    <row r="7870" spans="1:1" x14ac:dyDescent="0.55000000000000004">
      <c r="A7870" s="131"/>
    </row>
    <row r="7873" spans="1:1" x14ac:dyDescent="0.55000000000000004">
      <c r="A7873" s="131"/>
    </row>
    <row r="7874" spans="1:1" x14ac:dyDescent="0.55000000000000004">
      <c r="A7874" s="131"/>
    </row>
    <row r="7877" spans="1:1" x14ac:dyDescent="0.55000000000000004">
      <c r="A7877" s="131"/>
    </row>
    <row r="7878" spans="1:1" x14ac:dyDescent="0.55000000000000004">
      <c r="A7878" s="131"/>
    </row>
    <row r="7881" spans="1:1" x14ac:dyDescent="0.55000000000000004">
      <c r="A7881" s="131"/>
    </row>
    <row r="7882" spans="1:1" x14ac:dyDescent="0.55000000000000004">
      <c r="A7882" s="131"/>
    </row>
    <row r="7885" spans="1:1" x14ac:dyDescent="0.55000000000000004">
      <c r="A7885" s="131"/>
    </row>
    <row r="7886" spans="1:1" x14ac:dyDescent="0.55000000000000004">
      <c r="A7886" s="131"/>
    </row>
    <row r="7889" spans="1:1" x14ac:dyDescent="0.55000000000000004">
      <c r="A7889" s="131"/>
    </row>
    <row r="7890" spans="1:1" x14ac:dyDescent="0.55000000000000004">
      <c r="A7890" s="131"/>
    </row>
    <row r="7893" spans="1:1" x14ac:dyDescent="0.55000000000000004">
      <c r="A7893" s="131"/>
    </row>
    <row r="7894" spans="1:1" x14ac:dyDescent="0.55000000000000004">
      <c r="A7894" s="131"/>
    </row>
    <row r="7897" spans="1:1" x14ac:dyDescent="0.55000000000000004">
      <c r="A7897" s="131"/>
    </row>
    <row r="7898" spans="1:1" x14ac:dyDescent="0.55000000000000004">
      <c r="A7898" s="131"/>
    </row>
    <row r="7901" spans="1:1" x14ac:dyDescent="0.55000000000000004">
      <c r="A7901" s="131"/>
    </row>
    <row r="7902" spans="1:1" x14ac:dyDescent="0.55000000000000004">
      <c r="A7902" s="131"/>
    </row>
    <row r="7905" spans="1:1" x14ac:dyDescent="0.55000000000000004">
      <c r="A7905" s="131"/>
    </row>
    <row r="7906" spans="1:1" x14ac:dyDescent="0.55000000000000004">
      <c r="A7906" s="131"/>
    </row>
    <row r="7909" spans="1:1" x14ac:dyDescent="0.55000000000000004">
      <c r="A7909" s="131"/>
    </row>
    <row r="7910" spans="1:1" x14ac:dyDescent="0.55000000000000004">
      <c r="A7910" s="131"/>
    </row>
    <row r="7913" spans="1:1" x14ac:dyDescent="0.55000000000000004">
      <c r="A7913" s="131"/>
    </row>
    <row r="7914" spans="1:1" x14ac:dyDescent="0.55000000000000004">
      <c r="A7914" s="131"/>
    </row>
    <row r="7917" spans="1:1" x14ac:dyDescent="0.55000000000000004">
      <c r="A7917" s="131"/>
    </row>
    <row r="7918" spans="1:1" x14ac:dyDescent="0.55000000000000004">
      <c r="A7918" s="131"/>
    </row>
    <row r="7921" spans="1:1" x14ac:dyDescent="0.55000000000000004">
      <c r="A7921" s="131"/>
    </row>
    <row r="7922" spans="1:1" x14ac:dyDescent="0.55000000000000004">
      <c r="A7922" s="131"/>
    </row>
    <row r="7925" spans="1:1" x14ac:dyDescent="0.55000000000000004">
      <c r="A7925" s="131"/>
    </row>
    <row r="7926" spans="1:1" x14ac:dyDescent="0.55000000000000004">
      <c r="A7926" s="131"/>
    </row>
    <row r="7929" spans="1:1" x14ac:dyDescent="0.55000000000000004">
      <c r="A7929" s="131"/>
    </row>
    <row r="7930" spans="1:1" x14ac:dyDescent="0.55000000000000004">
      <c r="A7930" s="131"/>
    </row>
    <row r="7933" spans="1:1" x14ac:dyDescent="0.55000000000000004">
      <c r="A7933" s="131"/>
    </row>
    <row r="7934" spans="1:1" x14ac:dyDescent="0.55000000000000004">
      <c r="A7934" s="131"/>
    </row>
    <row r="7937" spans="1:1" x14ac:dyDescent="0.55000000000000004">
      <c r="A7937" s="131"/>
    </row>
    <row r="7938" spans="1:1" x14ac:dyDescent="0.55000000000000004">
      <c r="A7938" s="131"/>
    </row>
    <row r="7941" spans="1:1" x14ac:dyDescent="0.55000000000000004">
      <c r="A7941" s="131"/>
    </row>
    <row r="7942" spans="1:1" x14ac:dyDescent="0.55000000000000004">
      <c r="A7942" s="131"/>
    </row>
    <row r="7945" spans="1:1" x14ac:dyDescent="0.55000000000000004">
      <c r="A7945" s="131"/>
    </row>
    <row r="7946" spans="1:1" x14ac:dyDescent="0.55000000000000004">
      <c r="A7946" s="131"/>
    </row>
    <row r="7949" spans="1:1" x14ac:dyDescent="0.55000000000000004">
      <c r="A7949" s="131"/>
    </row>
    <row r="7950" spans="1:1" x14ac:dyDescent="0.55000000000000004">
      <c r="A7950" s="131"/>
    </row>
    <row r="7953" spans="1:1" x14ac:dyDescent="0.55000000000000004">
      <c r="A7953" s="131"/>
    </row>
    <row r="7954" spans="1:1" x14ac:dyDescent="0.55000000000000004">
      <c r="A7954" s="131"/>
    </row>
    <row r="7957" spans="1:1" x14ac:dyDescent="0.55000000000000004">
      <c r="A7957" s="131"/>
    </row>
    <row r="7958" spans="1:1" x14ac:dyDescent="0.55000000000000004">
      <c r="A7958" s="131"/>
    </row>
    <row r="7961" spans="1:1" x14ac:dyDescent="0.55000000000000004">
      <c r="A7961" s="131"/>
    </row>
    <row r="7962" spans="1:1" x14ac:dyDescent="0.55000000000000004">
      <c r="A7962" s="131"/>
    </row>
    <row r="7965" spans="1:1" x14ac:dyDescent="0.55000000000000004">
      <c r="A7965" s="131"/>
    </row>
    <row r="7966" spans="1:1" x14ac:dyDescent="0.55000000000000004">
      <c r="A7966" s="131"/>
    </row>
    <row r="7969" spans="1:1" x14ac:dyDescent="0.55000000000000004">
      <c r="A7969" s="131"/>
    </row>
    <row r="7970" spans="1:1" x14ac:dyDescent="0.55000000000000004">
      <c r="A7970" s="131"/>
    </row>
    <row r="7973" spans="1:1" x14ac:dyDescent="0.55000000000000004">
      <c r="A7973" s="131"/>
    </row>
    <row r="7974" spans="1:1" x14ac:dyDescent="0.55000000000000004">
      <c r="A7974" s="131"/>
    </row>
    <row r="7977" spans="1:1" x14ac:dyDescent="0.55000000000000004">
      <c r="A7977" s="131"/>
    </row>
    <row r="7978" spans="1:1" x14ac:dyDescent="0.55000000000000004">
      <c r="A7978" s="131"/>
    </row>
    <row r="7981" spans="1:1" x14ac:dyDescent="0.55000000000000004">
      <c r="A7981" s="131"/>
    </row>
    <row r="7982" spans="1:1" x14ac:dyDescent="0.55000000000000004">
      <c r="A7982" s="131"/>
    </row>
    <row r="7985" spans="1:1" x14ac:dyDescent="0.55000000000000004">
      <c r="A7985" s="131"/>
    </row>
    <row r="7986" spans="1:1" x14ac:dyDescent="0.55000000000000004">
      <c r="A7986" s="131"/>
    </row>
    <row r="7989" spans="1:1" x14ac:dyDescent="0.55000000000000004">
      <c r="A7989" s="131"/>
    </row>
    <row r="7990" spans="1:1" x14ac:dyDescent="0.55000000000000004">
      <c r="A7990" s="131"/>
    </row>
    <row r="7993" spans="1:1" x14ac:dyDescent="0.55000000000000004">
      <c r="A7993" s="131"/>
    </row>
    <row r="7994" spans="1:1" x14ac:dyDescent="0.55000000000000004">
      <c r="A7994" s="131"/>
    </row>
    <row r="7997" spans="1:1" x14ac:dyDescent="0.55000000000000004">
      <c r="A7997" s="131"/>
    </row>
    <row r="7998" spans="1:1" x14ac:dyDescent="0.55000000000000004">
      <c r="A7998" s="131"/>
    </row>
    <row r="8001" spans="1:1" x14ac:dyDescent="0.55000000000000004">
      <c r="A8001" s="131"/>
    </row>
    <row r="8002" spans="1:1" x14ac:dyDescent="0.55000000000000004">
      <c r="A8002" s="131"/>
    </row>
    <row r="8005" spans="1:1" x14ac:dyDescent="0.55000000000000004">
      <c r="A8005" s="131"/>
    </row>
    <row r="8006" spans="1:1" x14ac:dyDescent="0.55000000000000004">
      <c r="A8006" s="131"/>
    </row>
    <row r="8009" spans="1:1" x14ac:dyDescent="0.55000000000000004">
      <c r="A8009" s="131"/>
    </row>
    <row r="8010" spans="1:1" x14ac:dyDescent="0.55000000000000004">
      <c r="A8010" s="131"/>
    </row>
    <row r="8013" spans="1:1" x14ac:dyDescent="0.55000000000000004">
      <c r="A8013" s="131"/>
    </row>
    <row r="8014" spans="1:1" x14ac:dyDescent="0.55000000000000004">
      <c r="A8014" s="131"/>
    </row>
    <row r="8017" spans="1:1" x14ac:dyDescent="0.55000000000000004">
      <c r="A8017" s="131"/>
    </row>
    <row r="8018" spans="1:1" x14ac:dyDescent="0.55000000000000004">
      <c r="A8018" s="131"/>
    </row>
    <row r="8021" spans="1:1" x14ac:dyDescent="0.55000000000000004">
      <c r="A8021" s="131"/>
    </row>
    <row r="8022" spans="1:1" x14ac:dyDescent="0.55000000000000004">
      <c r="A8022" s="131"/>
    </row>
    <row r="8025" spans="1:1" x14ac:dyDescent="0.55000000000000004">
      <c r="A8025" s="131"/>
    </row>
    <row r="8026" spans="1:1" x14ac:dyDescent="0.55000000000000004">
      <c r="A8026" s="131"/>
    </row>
    <row r="8029" spans="1:1" x14ac:dyDescent="0.55000000000000004">
      <c r="A8029" s="131"/>
    </row>
    <row r="8030" spans="1:1" x14ac:dyDescent="0.55000000000000004">
      <c r="A8030" s="131"/>
    </row>
    <row r="8033" spans="1:1" x14ac:dyDescent="0.55000000000000004">
      <c r="A8033" s="131"/>
    </row>
    <row r="8034" spans="1:1" x14ac:dyDescent="0.55000000000000004">
      <c r="A8034" s="131"/>
    </row>
    <row r="8037" spans="1:1" x14ac:dyDescent="0.55000000000000004">
      <c r="A8037" s="131"/>
    </row>
    <row r="8038" spans="1:1" x14ac:dyDescent="0.55000000000000004">
      <c r="A8038" s="131"/>
    </row>
    <row r="8041" spans="1:1" x14ac:dyDescent="0.55000000000000004">
      <c r="A8041" s="131"/>
    </row>
    <row r="8042" spans="1:1" x14ac:dyDescent="0.55000000000000004">
      <c r="A8042" s="131"/>
    </row>
    <row r="8045" spans="1:1" x14ac:dyDescent="0.55000000000000004">
      <c r="A8045" s="131"/>
    </row>
    <row r="8046" spans="1:1" x14ac:dyDescent="0.55000000000000004">
      <c r="A8046" s="131"/>
    </row>
    <row r="8049" spans="1:1" x14ac:dyDescent="0.55000000000000004">
      <c r="A8049" s="131"/>
    </row>
    <row r="8050" spans="1:1" x14ac:dyDescent="0.55000000000000004">
      <c r="A8050" s="131"/>
    </row>
    <row r="8053" spans="1:1" x14ac:dyDescent="0.55000000000000004">
      <c r="A8053" s="131"/>
    </row>
    <row r="8054" spans="1:1" x14ac:dyDescent="0.55000000000000004">
      <c r="A8054" s="131"/>
    </row>
    <row r="8057" spans="1:1" x14ac:dyDescent="0.55000000000000004">
      <c r="A8057" s="131"/>
    </row>
    <row r="8058" spans="1:1" x14ac:dyDescent="0.55000000000000004">
      <c r="A8058" s="131"/>
    </row>
    <row r="8061" spans="1:1" x14ac:dyDescent="0.55000000000000004">
      <c r="A8061" s="131"/>
    </row>
    <row r="8062" spans="1:1" x14ac:dyDescent="0.55000000000000004">
      <c r="A8062" s="131"/>
    </row>
    <row r="8065" spans="1:1" x14ac:dyDescent="0.55000000000000004">
      <c r="A8065" s="131"/>
    </row>
    <row r="8066" spans="1:1" x14ac:dyDescent="0.55000000000000004">
      <c r="A8066" s="131"/>
    </row>
    <row r="8069" spans="1:1" x14ac:dyDescent="0.55000000000000004">
      <c r="A8069" s="131"/>
    </row>
    <row r="8070" spans="1:1" x14ac:dyDescent="0.55000000000000004">
      <c r="A8070" s="131"/>
    </row>
    <row r="8073" spans="1:1" x14ac:dyDescent="0.55000000000000004">
      <c r="A8073" s="131"/>
    </row>
    <row r="8074" spans="1:1" x14ac:dyDescent="0.55000000000000004">
      <c r="A8074" s="131"/>
    </row>
    <row r="8077" spans="1:1" x14ac:dyDescent="0.55000000000000004">
      <c r="A8077" s="131"/>
    </row>
    <row r="8078" spans="1:1" x14ac:dyDescent="0.55000000000000004">
      <c r="A8078" s="131"/>
    </row>
    <row r="8081" spans="1:1" x14ac:dyDescent="0.55000000000000004">
      <c r="A8081" s="131"/>
    </row>
    <row r="8082" spans="1:1" x14ac:dyDescent="0.55000000000000004">
      <c r="A8082" s="131"/>
    </row>
    <row r="8085" spans="1:1" x14ac:dyDescent="0.55000000000000004">
      <c r="A8085" s="131"/>
    </row>
    <row r="8086" spans="1:1" x14ac:dyDescent="0.55000000000000004">
      <c r="A8086" s="131"/>
    </row>
    <row r="8089" spans="1:1" x14ac:dyDescent="0.55000000000000004">
      <c r="A8089" s="131"/>
    </row>
    <row r="8090" spans="1:1" x14ac:dyDescent="0.55000000000000004">
      <c r="A8090" s="131"/>
    </row>
    <row r="8093" spans="1:1" x14ac:dyDescent="0.55000000000000004">
      <c r="A8093" s="131"/>
    </row>
    <row r="8094" spans="1:1" x14ac:dyDescent="0.55000000000000004">
      <c r="A8094" s="131"/>
    </row>
    <row r="8097" spans="1:1" x14ac:dyDescent="0.55000000000000004">
      <c r="A8097" s="131"/>
    </row>
    <row r="8098" spans="1:1" x14ac:dyDescent="0.55000000000000004">
      <c r="A8098" s="131"/>
    </row>
    <row r="8101" spans="1:1" x14ac:dyDescent="0.55000000000000004">
      <c r="A8101" s="131"/>
    </row>
    <row r="8102" spans="1:1" x14ac:dyDescent="0.55000000000000004">
      <c r="A8102" s="131"/>
    </row>
    <row r="8105" spans="1:1" x14ac:dyDescent="0.55000000000000004">
      <c r="A8105" s="131"/>
    </row>
    <row r="8106" spans="1:1" x14ac:dyDescent="0.55000000000000004">
      <c r="A8106" s="131"/>
    </row>
    <row r="8109" spans="1:1" x14ac:dyDescent="0.55000000000000004">
      <c r="A8109" s="131"/>
    </row>
    <row r="8110" spans="1:1" x14ac:dyDescent="0.55000000000000004">
      <c r="A8110" s="131"/>
    </row>
    <row r="8113" spans="1:1" x14ac:dyDescent="0.55000000000000004">
      <c r="A8113" s="131"/>
    </row>
    <row r="8114" spans="1:1" x14ac:dyDescent="0.55000000000000004">
      <c r="A8114" s="131"/>
    </row>
    <row r="8117" spans="1:1" x14ac:dyDescent="0.55000000000000004">
      <c r="A8117" s="131"/>
    </row>
    <row r="8118" spans="1:1" x14ac:dyDescent="0.55000000000000004">
      <c r="A8118" s="131"/>
    </row>
    <row r="8121" spans="1:1" x14ac:dyDescent="0.55000000000000004">
      <c r="A8121" s="131"/>
    </row>
    <row r="8122" spans="1:1" x14ac:dyDescent="0.55000000000000004">
      <c r="A8122" s="131"/>
    </row>
    <row r="8125" spans="1:1" x14ac:dyDescent="0.55000000000000004">
      <c r="A8125" s="131"/>
    </row>
    <row r="8126" spans="1:1" x14ac:dyDescent="0.55000000000000004">
      <c r="A8126" s="131"/>
    </row>
    <row r="8129" spans="1:1" x14ac:dyDescent="0.55000000000000004">
      <c r="A8129" s="131"/>
    </row>
    <row r="8130" spans="1:1" x14ac:dyDescent="0.55000000000000004">
      <c r="A8130" s="131"/>
    </row>
    <row r="8133" spans="1:1" x14ac:dyDescent="0.55000000000000004">
      <c r="A8133" s="131"/>
    </row>
    <row r="8134" spans="1:1" x14ac:dyDescent="0.55000000000000004">
      <c r="A8134" s="131"/>
    </row>
    <row r="8137" spans="1:1" x14ac:dyDescent="0.55000000000000004">
      <c r="A8137" s="131"/>
    </row>
    <row r="8138" spans="1:1" x14ac:dyDescent="0.55000000000000004">
      <c r="A8138" s="131"/>
    </row>
    <row r="8141" spans="1:1" x14ac:dyDescent="0.55000000000000004">
      <c r="A8141" s="131"/>
    </row>
    <row r="8142" spans="1:1" x14ac:dyDescent="0.55000000000000004">
      <c r="A8142" s="131"/>
    </row>
    <row r="8145" spans="1:1" x14ac:dyDescent="0.55000000000000004">
      <c r="A8145" s="131"/>
    </row>
    <row r="8146" spans="1:1" x14ac:dyDescent="0.55000000000000004">
      <c r="A8146" s="131"/>
    </row>
    <row r="8149" spans="1:1" x14ac:dyDescent="0.55000000000000004">
      <c r="A8149" s="131"/>
    </row>
    <row r="8150" spans="1:1" x14ac:dyDescent="0.55000000000000004">
      <c r="A8150" s="131"/>
    </row>
    <row r="8153" spans="1:1" x14ac:dyDescent="0.55000000000000004">
      <c r="A8153" s="131"/>
    </row>
    <row r="8154" spans="1:1" x14ac:dyDescent="0.55000000000000004">
      <c r="A8154" s="131"/>
    </row>
    <row r="8157" spans="1:1" x14ac:dyDescent="0.55000000000000004">
      <c r="A8157" s="131"/>
    </row>
    <row r="8158" spans="1:1" x14ac:dyDescent="0.55000000000000004">
      <c r="A8158" s="131"/>
    </row>
    <row r="8161" spans="1:1" x14ac:dyDescent="0.55000000000000004">
      <c r="A8161" s="131"/>
    </row>
    <row r="8162" spans="1:1" x14ac:dyDescent="0.55000000000000004">
      <c r="A8162" s="131"/>
    </row>
    <row r="8165" spans="1:1" x14ac:dyDescent="0.55000000000000004">
      <c r="A8165" s="131"/>
    </row>
    <row r="8166" spans="1:1" x14ac:dyDescent="0.55000000000000004">
      <c r="A8166" s="131"/>
    </row>
    <row r="8169" spans="1:1" x14ac:dyDescent="0.55000000000000004">
      <c r="A8169" s="131"/>
    </row>
    <row r="8170" spans="1:1" x14ac:dyDescent="0.55000000000000004">
      <c r="A8170" s="131"/>
    </row>
    <row r="8173" spans="1:1" x14ac:dyDescent="0.55000000000000004">
      <c r="A8173" s="131"/>
    </row>
    <row r="8174" spans="1:1" x14ac:dyDescent="0.55000000000000004">
      <c r="A8174" s="131"/>
    </row>
    <row r="8177" spans="1:1" x14ac:dyDescent="0.55000000000000004">
      <c r="A8177" s="131"/>
    </row>
    <row r="8178" spans="1:1" x14ac:dyDescent="0.55000000000000004">
      <c r="A8178" s="131"/>
    </row>
    <row r="8181" spans="1:1" x14ac:dyDescent="0.55000000000000004">
      <c r="A8181" s="131"/>
    </row>
    <row r="8182" spans="1:1" x14ac:dyDescent="0.55000000000000004">
      <c r="A8182" s="131"/>
    </row>
    <row r="8185" spans="1:1" x14ac:dyDescent="0.55000000000000004">
      <c r="A8185" s="131"/>
    </row>
    <row r="8186" spans="1:1" x14ac:dyDescent="0.55000000000000004">
      <c r="A8186" s="131"/>
    </row>
    <row r="8189" spans="1:1" x14ac:dyDescent="0.55000000000000004">
      <c r="A8189" s="131"/>
    </row>
    <row r="8190" spans="1:1" x14ac:dyDescent="0.55000000000000004">
      <c r="A8190" s="131"/>
    </row>
    <row r="8193" spans="1:1" x14ac:dyDescent="0.55000000000000004">
      <c r="A8193" s="131"/>
    </row>
    <row r="8194" spans="1:1" x14ac:dyDescent="0.55000000000000004">
      <c r="A8194" s="131"/>
    </row>
    <row r="8197" spans="1:1" x14ac:dyDescent="0.55000000000000004">
      <c r="A8197" s="131"/>
    </row>
    <row r="8198" spans="1:1" x14ac:dyDescent="0.55000000000000004">
      <c r="A8198" s="131"/>
    </row>
    <row r="8201" spans="1:1" x14ac:dyDescent="0.55000000000000004">
      <c r="A8201" s="131"/>
    </row>
    <row r="8202" spans="1:1" x14ac:dyDescent="0.55000000000000004">
      <c r="A8202" s="131"/>
    </row>
    <row r="8205" spans="1:1" x14ac:dyDescent="0.55000000000000004">
      <c r="A8205" s="131"/>
    </row>
    <row r="8206" spans="1:1" x14ac:dyDescent="0.55000000000000004">
      <c r="A8206" s="131"/>
    </row>
    <row r="8209" spans="1:1" x14ac:dyDescent="0.55000000000000004">
      <c r="A8209" s="131"/>
    </row>
    <row r="8210" spans="1:1" x14ac:dyDescent="0.55000000000000004">
      <c r="A8210" s="131"/>
    </row>
    <row r="8213" spans="1:1" x14ac:dyDescent="0.55000000000000004">
      <c r="A8213" s="131"/>
    </row>
    <row r="8214" spans="1:1" x14ac:dyDescent="0.55000000000000004">
      <c r="A8214" s="131"/>
    </row>
    <row r="8217" spans="1:1" x14ac:dyDescent="0.55000000000000004">
      <c r="A8217" s="131"/>
    </row>
    <row r="8218" spans="1:1" x14ac:dyDescent="0.55000000000000004">
      <c r="A8218" s="131"/>
    </row>
    <row r="8221" spans="1:1" x14ac:dyDescent="0.55000000000000004">
      <c r="A8221" s="131"/>
    </row>
    <row r="8222" spans="1:1" x14ac:dyDescent="0.55000000000000004">
      <c r="A8222" s="131"/>
    </row>
    <row r="8225" spans="1:1" x14ac:dyDescent="0.55000000000000004">
      <c r="A8225" s="131"/>
    </row>
    <row r="8226" spans="1:1" x14ac:dyDescent="0.55000000000000004">
      <c r="A8226" s="131"/>
    </row>
    <row r="8229" spans="1:1" x14ac:dyDescent="0.55000000000000004">
      <c r="A8229" s="131"/>
    </row>
    <row r="8230" spans="1:1" x14ac:dyDescent="0.55000000000000004">
      <c r="A8230" s="131"/>
    </row>
    <row r="8233" spans="1:1" x14ac:dyDescent="0.55000000000000004">
      <c r="A8233" s="131"/>
    </row>
    <row r="8234" spans="1:1" x14ac:dyDescent="0.55000000000000004">
      <c r="A8234" s="131"/>
    </row>
    <row r="8237" spans="1:1" x14ac:dyDescent="0.55000000000000004">
      <c r="A8237" s="131"/>
    </row>
    <row r="8238" spans="1:1" x14ac:dyDescent="0.55000000000000004">
      <c r="A8238" s="131"/>
    </row>
    <row r="8241" spans="1:1" x14ac:dyDescent="0.55000000000000004">
      <c r="A8241" s="131"/>
    </row>
    <row r="8242" spans="1:1" x14ac:dyDescent="0.55000000000000004">
      <c r="A8242" s="131"/>
    </row>
    <row r="8245" spans="1:1" x14ac:dyDescent="0.55000000000000004">
      <c r="A8245" s="131"/>
    </row>
    <row r="8246" spans="1:1" x14ac:dyDescent="0.55000000000000004">
      <c r="A8246" s="131"/>
    </row>
    <row r="8249" spans="1:1" x14ac:dyDescent="0.55000000000000004">
      <c r="A8249" s="131"/>
    </row>
    <row r="8250" spans="1:1" x14ac:dyDescent="0.55000000000000004">
      <c r="A8250" s="131"/>
    </row>
    <row r="8253" spans="1:1" x14ac:dyDescent="0.55000000000000004">
      <c r="A8253" s="131"/>
    </row>
    <row r="8254" spans="1:1" x14ac:dyDescent="0.55000000000000004">
      <c r="A8254" s="131"/>
    </row>
    <row r="8257" spans="1:1" x14ac:dyDescent="0.55000000000000004">
      <c r="A8257" s="131"/>
    </row>
    <row r="8258" spans="1:1" x14ac:dyDescent="0.55000000000000004">
      <c r="A8258" s="131"/>
    </row>
    <row r="8261" spans="1:1" x14ac:dyDescent="0.55000000000000004">
      <c r="A8261" s="131"/>
    </row>
    <row r="8262" spans="1:1" x14ac:dyDescent="0.55000000000000004">
      <c r="A8262" s="131"/>
    </row>
    <row r="8265" spans="1:1" x14ac:dyDescent="0.55000000000000004">
      <c r="A8265" s="131"/>
    </row>
    <row r="8266" spans="1:1" x14ac:dyDescent="0.55000000000000004">
      <c r="A8266" s="131"/>
    </row>
    <row r="8269" spans="1:1" x14ac:dyDescent="0.55000000000000004">
      <c r="A8269" s="131"/>
    </row>
    <row r="8270" spans="1:1" x14ac:dyDescent="0.55000000000000004">
      <c r="A8270" s="131"/>
    </row>
    <row r="8273" spans="1:1" x14ac:dyDescent="0.55000000000000004">
      <c r="A8273" s="131"/>
    </row>
    <row r="8274" spans="1:1" x14ac:dyDescent="0.55000000000000004">
      <c r="A8274" s="131"/>
    </row>
    <row r="8277" spans="1:1" x14ac:dyDescent="0.55000000000000004">
      <c r="A8277" s="131"/>
    </row>
    <row r="8278" spans="1:1" x14ac:dyDescent="0.55000000000000004">
      <c r="A8278" s="131"/>
    </row>
    <row r="8281" spans="1:1" x14ac:dyDescent="0.55000000000000004">
      <c r="A8281" s="131"/>
    </row>
    <row r="8282" spans="1:1" x14ac:dyDescent="0.55000000000000004">
      <c r="A8282" s="131"/>
    </row>
    <row r="8285" spans="1:1" x14ac:dyDescent="0.55000000000000004">
      <c r="A8285" s="131"/>
    </row>
    <row r="8286" spans="1:1" x14ac:dyDescent="0.55000000000000004">
      <c r="A8286" s="131"/>
    </row>
    <row r="8289" spans="1:1" x14ac:dyDescent="0.55000000000000004">
      <c r="A8289" s="131"/>
    </row>
    <row r="8290" spans="1:1" x14ac:dyDescent="0.55000000000000004">
      <c r="A8290" s="131"/>
    </row>
    <row r="8293" spans="1:1" x14ac:dyDescent="0.55000000000000004">
      <c r="A8293" s="131"/>
    </row>
    <row r="8294" spans="1:1" x14ac:dyDescent="0.55000000000000004">
      <c r="A8294" s="131"/>
    </row>
    <row r="8297" spans="1:1" x14ac:dyDescent="0.55000000000000004">
      <c r="A8297" s="131"/>
    </row>
    <row r="8298" spans="1:1" x14ac:dyDescent="0.55000000000000004">
      <c r="A8298" s="131"/>
    </row>
    <row r="8301" spans="1:1" x14ac:dyDescent="0.55000000000000004">
      <c r="A8301" s="131"/>
    </row>
    <row r="8302" spans="1:1" x14ac:dyDescent="0.55000000000000004">
      <c r="A8302" s="131"/>
    </row>
    <row r="8305" spans="1:1" x14ac:dyDescent="0.55000000000000004">
      <c r="A8305" s="131"/>
    </row>
    <row r="8306" spans="1:1" x14ac:dyDescent="0.55000000000000004">
      <c r="A8306" s="131"/>
    </row>
    <row r="8309" spans="1:1" x14ac:dyDescent="0.55000000000000004">
      <c r="A8309" s="131"/>
    </row>
    <row r="8310" spans="1:1" x14ac:dyDescent="0.55000000000000004">
      <c r="A8310" s="131"/>
    </row>
    <row r="8313" spans="1:1" x14ac:dyDescent="0.55000000000000004">
      <c r="A8313" s="131"/>
    </row>
    <row r="8314" spans="1:1" x14ac:dyDescent="0.55000000000000004">
      <c r="A8314" s="131"/>
    </row>
    <row r="8317" spans="1:1" x14ac:dyDescent="0.55000000000000004">
      <c r="A8317" s="131"/>
    </row>
    <row r="8318" spans="1:1" x14ac:dyDescent="0.55000000000000004">
      <c r="A8318" s="131"/>
    </row>
    <row r="8321" spans="1:1" x14ac:dyDescent="0.55000000000000004">
      <c r="A8321" s="131"/>
    </row>
    <row r="8322" spans="1:1" x14ac:dyDescent="0.55000000000000004">
      <c r="A8322" s="131"/>
    </row>
    <row r="8325" spans="1:1" x14ac:dyDescent="0.55000000000000004">
      <c r="A8325" s="131"/>
    </row>
    <row r="8326" spans="1:1" x14ac:dyDescent="0.55000000000000004">
      <c r="A8326" s="131"/>
    </row>
    <row r="8329" spans="1:1" x14ac:dyDescent="0.55000000000000004">
      <c r="A8329" s="131"/>
    </row>
    <row r="8330" spans="1:1" x14ac:dyDescent="0.55000000000000004">
      <c r="A8330" s="131"/>
    </row>
    <row r="8333" spans="1:1" x14ac:dyDescent="0.55000000000000004">
      <c r="A8333" s="131"/>
    </row>
    <row r="8334" spans="1:1" x14ac:dyDescent="0.55000000000000004">
      <c r="A8334" s="131"/>
    </row>
    <row r="8337" spans="1:1" x14ac:dyDescent="0.55000000000000004">
      <c r="A8337" s="131"/>
    </row>
    <row r="8338" spans="1:1" x14ac:dyDescent="0.55000000000000004">
      <c r="A8338" s="131"/>
    </row>
    <row r="8341" spans="1:1" x14ac:dyDescent="0.55000000000000004">
      <c r="A8341" s="131"/>
    </row>
    <row r="8342" spans="1:1" x14ac:dyDescent="0.55000000000000004">
      <c r="A8342" s="131"/>
    </row>
    <row r="8345" spans="1:1" x14ac:dyDescent="0.55000000000000004">
      <c r="A8345" s="131"/>
    </row>
    <row r="8346" spans="1:1" x14ac:dyDescent="0.55000000000000004">
      <c r="A8346" s="131"/>
    </row>
    <row r="8349" spans="1:1" x14ac:dyDescent="0.55000000000000004">
      <c r="A8349" s="131"/>
    </row>
    <row r="8350" spans="1:1" x14ac:dyDescent="0.55000000000000004">
      <c r="A8350" s="131"/>
    </row>
    <row r="8353" spans="1:1" x14ac:dyDescent="0.55000000000000004">
      <c r="A8353" s="131"/>
    </row>
    <row r="8354" spans="1:1" x14ac:dyDescent="0.55000000000000004">
      <c r="A8354" s="131"/>
    </row>
    <row r="8357" spans="1:1" x14ac:dyDescent="0.55000000000000004">
      <c r="A8357" s="131"/>
    </row>
    <row r="8358" spans="1:1" x14ac:dyDescent="0.55000000000000004">
      <c r="A8358" s="131"/>
    </row>
    <row r="8361" spans="1:1" x14ac:dyDescent="0.55000000000000004">
      <c r="A8361" s="131"/>
    </row>
    <row r="8362" spans="1:1" x14ac:dyDescent="0.55000000000000004">
      <c r="A8362" s="131"/>
    </row>
    <row r="8365" spans="1:1" x14ac:dyDescent="0.55000000000000004">
      <c r="A8365" s="131"/>
    </row>
    <row r="8366" spans="1:1" x14ac:dyDescent="0.55000000000000004">
      <c r="A8366" s="131"/>
    </row>
    <row r="8369" spans="1:1" x14ac:dyDescent="0.55000000000000004">
      <c r="A8369" s="131"/>
    </row>
    <row r="8370" spans="1:1" x14ac:dyDescent="0.55000000000000004">
      <c r="A8370" s="131"/>
    </row>
    <row r="8373" spans="1:1" x14ac:dyDescent="0.55000000000000004">
      <c r="A8373" s="131"/>
    </row>
    <row r="8374" spans="1:1" x14ac:dyDescent="0.55000000000000004">
      <c r="A8374" s="131"/>
    </row>
    <row r="8377" spans="1:1" x14ac:dyDescent="0.55000000000000004">
      <c r="A8377" s="131"/>
    </row>
    <row r="8378" spans="1:1" x14ac:dyDescent="0.55000000000000004">
      <c r="A8378" s="131"/>
    </row>
    <row r="8381" spans="1:1" x14ac:dyDescent="0.55000000000000004">
      <c r="A8381" s="131"/>
    </row>
    <row r="8382" spans="1:1" x14ac:dyDescent="0.55000000000000004">
      <c r="A8382" s="131"/>
    </row>
    <row r="8385" spans="1:1" x14ac:dyDescent="0.55000000000000004">
      <c r="A8385" s="131"/>
    </row>
    <row r="8386" spans="1:1" x14ac:dyDescent="0.55000000000000004">
      <c r="A8386" s="131"/>
    </row>
    <row r="8389" spans="1:1" x14ac:dyDescent="0.55000000000000004">
      <c r="A8389" s="131"/>
    </row>
    <row r="8390" spans="1:1" x14ac:dyDescent="0.55000000000000004">
      <c r="A8390" s="131"/>
    </row>
    <row r="8393" spans="1:1" x14ac:dyDescent="0.55000000000000004">
      <c r="A8393" s="131"/>
    </row>
    <row r="8394" spans="1:1" x14ac:dyDescent="0.55000000000000004">
      <c r="A8394" s="131"/>
    </row>
    <row r="8397" spans="1:1" x14ac:dyDescent="0.55000000000000004">
      <c r="A8397" s="131"/>
    </row>
    <row r="8398" spans="1:1" x14ac:dyDescent="0.55000000000000004">
      <c r="A8398" s="131"/>
    </row>
    <row r="8401" spans="1:1" x14ac:dyDescent="0.55000000000000004">
      <c r="A8401" s="131"/>
    </row>
    <row r="8402" spans="1:1" x14ac:dyDescent="0.55000000000000004">
      <c r="A8402" s="131"/>
    </row>
    <row r="8405" spans="1:1" x14ac:dyDescent="0.55000000000000004">
      <c r="A8405" s="131"/>
    </row>
    <row r="8406" spans="1:1" x14ac:dyDescent="0.55000000000000004">
      <c r="A8406" s="131"/>
    </row>
    <row r="8409" spans="1:1" x14ac:dyDescent="0.55000000000000004">
      <c r="A8409" s="131"/>
    </row>
    <row r="8410" spans="1:1" x14ac:dyDescent="0.55000000000000004">
      <c r="A8410" s="131"/>
    </row>
    <row r="8413" spans="1:1" x14ac:dyDescent="0.55000000000000004">
      <c r="A8413" s="131"/>
    </row>
    <row r="8414" spans="1:1" x14ac:dyDescent="0.55000000000000004">
      <c r="A8414" s="131"/>
    </row>
    <row r="8417" spans="1:1" x14ac:dyDescent="0.55000000000000004">
      <c r="A8417" s="131"/>
    </row>
    <row r="8418" spans="1:1" x14ac:dyDescent="0.55000000000000004">
      <c r="A8418" s="131"/>
    </row>
    <row r="8421" spans="1:1" x14ac:dyDescent="0.55000000000000004">
      <c r="A8421" s="131"/>
    </row>
    <row r="8422" spans="1:1" x14ac:dyDescent="0.55000000000000004">
      <c r="A8422" s="131"/>
    </row>
    <row r="8425" spans="1:1" x14ac:dyDescent="0.55000000000000004">
      <c r="A8425" s="131"/>
    </row>
    <row r="8426" spans="1:1" x14ac:dyDescent="0.55000000000000004">
      <c r="A8426" s="131"/>
    </row>
    <row r="8429" spans="1:1" x14ac:dyDescent="0.55000000000000004">
      <c r="A8429" s="131"/>
    </row>
    <row r="8430" spans="1:1" x14ac:dyDescent="0.55000000000000004">
      <c r="A8430" s="131"/>
    </row>
    <row r="8433" spans="1:1" x14ac:dyDescent="0.55000000000000004">
      <c r="A8433" s="131"/>
    </row>
    <row r="8434" spans="1:1" x14ac:dyDescent="0.55000000000000004">
      <c r="A8434" s="131"/>
    </row>
    <row r="8437" spans="1:1" x14ac:dyDescent="0.55000000000000004">
      <c r="A8437" s="131"/>
    </row>
    <row r="8438" spans="1:1" x14ac:dyDescent="0.55000000000000004">
      <c r="A8438" s="131"/>
    </row>
    <row r="8441" spans="1:1" x14ac:dyDescent="0.55000000000000004">
      <c r="A8441" s="131"/>
    </row>
    <row r="8442" spans="1:1" x14ac:dyDescent="0.55000000000000004">
      <c r="A8442" s="131"/>
    </row>
    <row r="8445" spans="1:1" x14ac:dyDescent="0.55000000000000004">
      <c r="A8445" s="131"/>
    </row>
    <row r="8446" spans="1:1" x14ac:dyDescent="0.55000000000000004">
      <c r="A8446" s="131"/>
    </row>
    <row r="8449" spans="1:1" x14ac:dyDescent="0.55000000000000004">
      <c r="A8449" s="131"/>
    </row>
    <row r="8450" spans="1:1" x14ac:dyDescent="0.55000000000000004">
      <c r="A8450" s="131"/>
    </row>
    <row r="8453" spans="1:1" x14ac:dyDescent="0.55000000000000004">
      <c r="A8453" s="131"/>
    </row>
    <row r="8454" spans="1:1" x14ac:dyDescent="0.55000000000000004">
      <c r="A8454" s="131"/>
    </row>
    <row r="8457" spans="1:1" x14ac:dyDescent="0.55000000000000004">
      <c r="A8457" s="131"/>
    </row>
    <row r="8458" spans="1:1" x14ac:dyDescent="0.55000000000000004">
      <c r="A8458" s="131"/>
    </row>
    <row r="8461" spans="1:1" x14ac:dyDescent="0.55000000000000004">
      <c r="A8461" s="131"/>
    </row>
    <row r="8462" spans="1:1" x14ac:dyDescent="0.55000000000000004">
      <c r="A8462" s="131"/>
    </row>
    <row r="8465" spans="1:1" x14ac:dyDescent="0.55000000000000004">
      <c r="A8465" s="131"/>
    </row>
    <row r="8466" spans="1:1" x14ac:dyDescent="0.55000000000000004">
      <c r="A8466" s="131"/>
    </row>
    <row r="8469" spans="1:1" x14ac:dyDescent="0.55000000000000004">
      <c r="A8469" s="131"/>
    </row>
    <row r="8470" spans="1:1" x14ac:dyDescent="0.55000000000000004">
      <c r="A8470" s="131"/>
    </row>
    <row r="8473" spans="1:1" x14ac:dyDescent="0.55000000000000004">
      <c r="A8473" s="131"/>
    </row>
    <row r="8474" spans="1:1" x14ac:dyDescent="0.55000000000000004">
      <c r="A8474" s="131"/>
    </row>
    <row r="8477" spans="1:1" x14ac:dyDescent="0.55000000000000004">
      <c r="A8477" s="131"/>
    </row>
    <row r="8478" spans="1:1" x14ac:dyDescent="0.55000000000000004">
      <c r="A8478" s="131"/>
    </row>
    <row r="8481" spans="1:1" x14ac:dyDescent="0.55000000000000004">
      <c r="A8481" s="131"/>
    </row>
    <row r="8482" spans="1:1" x14ac:dyDescent="0.55000000000000004">
      <c r="A8482" s="131"/>
    </row>
    <row r="8485" spans="1:1" x14ac:dyDescent="0.55000000000000004">
      <c r="A8485" s="131"/>
    </row>
    <row r="8486" spans="1:1" x14ac:dyDescent="0.55000000000000004">
      <c r="A8486" s="131"/>
    </row>
    <row r="8489" spans="1:1" x14ac:dyDescent="0.55000000000000004">
      <c r="A8489" s="131"/>
    </row>
    <row r="8490" spans="1:1" x14ac:dyDescent="0.55000000000000004">
      <c r="A8490" s="131"/>
    </row>
    <row r="8493" spans="1:1" x14ac:dyDescent="0.55000000000000004">
      <c r="A8493" s="131"/>
    </row>
    <row r="8494" spans="1:1" x14ac:dyDescent="0.55000000000000004">
      <c r="A8494" s="131"/>
    </row>
    <row r="8497" spans="1:1" x14ac:dyDescent="0.55000000000000004">
      <c r="A8497" s="131"/>
    </row>
    <row r="8498" spans="1:1" x14ac:dyDescent="0.55000000000000004">
      <c r="A8498" s="131"/>
    </row>
    <row r="8501" spans="1:1" x14ac:dyDescent="0.55000000000000004">
      <c r="A8501" s="131"/>
    </row>
    <row r="8502" spans="1:1" x14ac:dyDescent="0.55000000000000004">
      <c r="A8502" s="131"/>
    </row>
    <row r="8505" spans="1:1" x14ac:dyDescent="0.55000000000000004">
      <c r="A8505" s="131"/>
    </row>
    <row r="8506" spans="1:1" x14ac:dyDescent="0.55000000000000004">
      <c r="A8506" s="131"/>
    </row>
    <row r="8509" spans="1:1" x14ac:dyDescent="0.55000000000000004">
      <c r="A8509" s="131"/>
    </row>
    <row r="8510" spans="1:1" x14ac:dyDescent="0.55000000000000004">
      <c r="A8510" s="131"/>
    </row>
    <row r="8513" spans="1:1" x14ac:dyDescent="0.55000000000000004">
      <c r="A8513" s="131"/>
    </row>
    <row r="8514" spans="1:1" x14ac:dyDescent="0.55000000000000004">
      <c r="A8514" s="131"/>
    </row>
    <row r="8517" spans="1:1" x14ac:dyDescent="0.55000000000000004">
      <c r="A8517" s="131"/>
    </row>
    <row r="8518" spans="1:1" x14ac:dyDescent="0.55000000000000004">
      <c r="A8518" s="131"/>
    </row>
    <row r="8521" spans="1:1" x14ac:dyDescent="0.55000000000000004">
      <c r="A8521" s="131"/>
    </row>
    <row r="8522" spans="1:1" x14ac:dyDescent="0.55000000000000004">
      <c r="A8522" s="131"/>
    </row>
    <row r="8525" spans="1:1" x14ac:dyDescent="0.55000000000000004">
      <c r="A8525" s="131"/>
    </row>
    <row r="8526" spans="1:1" x14ac:dyDescent="0.55000000000000004">
      <c r="A8526" s="131"/>
    </row>
    <row r="8529" spans="1:1" x14ac:dyDescent="0.55000000000000004">
      <c r="A8529" s="131"/>
    </row>
    <row r="8530" spans="1:1" x14ac:dyDescent="0.55000000000000004">
      <c r="A8530" s="131"/>
    </row>
    <row r="8533" spans="1:1" x14ac:dyDescent="0.55000000000000004">
      <c r="A8533" s="131"/>
    </row>
    <row r="8534" spans="1:1" x14ac:dyDescent="0.55000000000000004">
      <c r="A8534" s="131"/>
    </row>
    <row r="8537" spans="1:1" x14ac:dyDescent="0.55000000000000004">
      <c r="A8537" s="131"/>
    </row>
    <row r="8538" spans="1:1" x14ac:dyDescent="0.55000000000000004">
      <c r="A8538" s="131"/>
    </row>
    <row r="8541" spans="1:1" x14ac:dyDescent="0.55000000000000004">
      <c r="A8541" s="131"/>
    </row>
    <row r="8542" spans="1:1" x14ac:dyDescent="0.55000000000000004">
      <c r="A8542" s="131"/>
    </row>
    <row r="8545" spans="1:1" x14ac:dyDescent="0.55000000000000004">
      <c r="A8545" s="131"/>
    </row>
    <row r="8546" spans="1:1" x14ac:dyDescent="0.55000000000000004">
      <c r="A8546" s="131"/>
    </row>
    <row r="8549" spans="1:1" x14ac:dyDescent="0.55000000000000004">
      <c r="A8549" s="131"/>
    </row>
    <row r="8550" spans="1:1" x14ac:dyDescent="0.55000000000000004">
      <c r="A8550" s="131"/>
    </row>
    <row r="8553" spans="1:1" x14ac:dyDescent="0.55000000000000004">
      <c r="A8553" s="131"/>
    </row>
    <row r="8554" spans="1:1" x14ac:dyDescent="0.55000000000000004">
      <c r="A8554" s="131"/>
    </row>
    <row r="8557" spans="1:1" x14ac:dyDescent="0.55000000000000004">
      <c r="A8557" s="131"/>
    </row>
    <row r="8558" spans="1:1" x14ac:dyDescent="0.55000000000000004">
      <c r="A8558" s="131"/>
    </row>
    <row r="8561" spans="1:1" x14ac:dyDescent="0.55000000000000004">
      <c r="A8561" s="131"/>
    </row>
    <row r="8562" spans="1:1" x14ac:dyDescent="0.55000000000000004">
      <c r="A8562" s="131"/>
    </row>
    <row r="8565" spans="1:1" x14ac:dyDescent="0.55000000000000004">
      <c r="A8565" s="131"/>
    </row>
    <row r="8566" spans="1:1" x14ac:dyDescent="0.55000000000000004">
      <c r="A8566" s="131"/>
    </row>
    <row r="8569" spans="1:1" x14ac:dyDescent="0.55000000000000004">
      <c r="A8569" s="131"/>
    </row>
    <row r="8570" spans="1:1" x14ac:dyDescent="0.55000000000000004">
      <c r="A8570" s="131"/>
    </row>
    <row r="8573" spans="1:1" x14ac:dyDescent="0.55000000000000004">
      <c r="A8573" s="131"/>
    </row>
    <row r="8574" spans="1:1" x14ac:dyDescent="0.55000000000000004">
      <c r="A8574" s="131"/>
    </row>
    <row r="8577" spans="1:1" x14ac:dyDescent="0.55000000000000004">
      <c r="A8577" s="131"/>
    </row>
    <row r="8578" spans="1:1" x14ac:dyDescent="0.55000000000000004">
      <c r="A8578" s="131"/>
    </row>
    <row r="8581" spans="1:1" x14ac:dyDescent="0.55000000000000004">
      <c r="A8581" s="131"/>
    </row>
    <row r="8582" spans="1:1" x14ac:dyDescent="0.55000000000000004">
      <c r="A8582" s="131"/>
    </row>
    <row r="8585" spans="1:1" x14ac:dyDescent="0.55000000000000004">
      <c r="A8585" s="131"/>
    </row>
    <row r="8586" spans="1:1" x14ac:dyDescent="0.55000000000000004">
      <c r="A8586" s="131"/>
    </row>
    <row r="8589" spans="1:1" x14ac:dyDescent="0.55000000000000004">
      <c r="A8589" s="131"/>
    </row>
    <row r="8590" spans="1:1" x14ac:dyDescent="0.55000000000000004">
      <c r="A8590" s="131"/>
    </row>
    <row r="8593" spans="1:1" x14ac:dyDescent="0.55000000000000004">
      <c r="A8593" s="131"/>
    </row>
    <row r="8594" spans="1:1" x14ac:dyDescent="0.55000000000000004">
      <c r="A8594" s="131"/>
    </row>
    <row r="8597" spans="1:1" x14ac:dyDescent="0.55000000000000004">
      <c r="A8597" s="131"/>
    </row>
    <row r="8598" spans="1:1" x14ac:dyDescent="0.55000000000000004">
      <c r="A8598" s="131"/>
    </row>
    <row r="8601" spans="1:1" x14ac:dyDescent="0.55000000000000004">
      <c r="A8601" s="131"/>
    </row>
    <row r="8602" spans="1:1" x14ac:dyDescent="0.55000000000000004">
      <c r="A8602" s="131"/>
    </row>
    <row r="8605" spans="1:1" x14ac:dyDescent="0.55000000000000004">
      <c r="A8605" s="131"/>
    </row>
    <row r="8606" spans="1:1" x14ac:dyDescent="0.55000000000000004">
      <c r="A8606" s="131"/>
    </row>
    <row r="8609" spans="1:1" x14ac:dyDescent="0.55000000000000004">
      <c r="A8609" s="131"/>
    </row>
    <row r="8610" spans="1:1" x14ac:dyDescent="0.55000000000000004">
      <c r="A8610" s="131"/>
    </row>
    <row r="8613" spans="1:1" x14ac:dyDescent="0.55000000000000004">
      <c r="A8613" s="131"/>
    </row>
    <row r="8614" spans="1:1" x14ac:dyDescent="0.55000000000000004">
      <c r="A8614" s="131"/>
    </row>
    <row r="8617" spans="1:1" x14ac:dyDescent="0.55000000000000004">
      <c r="A8617" s="131"/>
    </row>
    <row r="8618" spans="1:1" x14ac:dyDescent="0.55000000000000004">
      <c r="A8618" s="131"/>
    </row>
    <row r="8621" spans="1:1" x14ac:dyDescent="0.55000000000000004">
      <c r="A8621" s="131"/>
    </row>
    <row r="8622" spans="1:1" x14ac:dyDescent="0.55000000000000004">
      <c r="A8622" s="131"/>
    </row>
    <row r="8625" spans="1:1" x14ac:dyDescent="0.55000000000000004">
      <c r="A8625" s="131"/>
    </row>
    <row r="8626" spans="1:1" x14ac:dyDescent="0.55000000000000004">
      <c r="A8626" s="131"/>
    </row>
    <row r="8629" spans="1:1" x14ac:dyDescent="0.55000000000000004">
      <c r="A8629" s="131"/>
    </row>
    <row r="8630" spans="1:1" x14ac:dyDescent="0.55000000000000004">
      <c r="A8630" s="131"/>
    </row>
    <row r="8633" spans="1:1" x14ac:dyDescent="0.55000000000000004">
      <c r="A8633" s="131"/>
    </row>
    <row r="8634" spans="1:1" x14ac:dyDescent="0.55000000000000004">
      <c r="A8634" s="131"/>
    </row>
    <row r="8637" spans="1:1" x14ac:dyDescent="0.55000000000000004">
      <c r="A8637" s="131"/>
    </row>
    <row r="8638" spans="1:1" x14ac:dyDescent="0.55000000000000004">
      <c r="A8638" s="131"/>
    </row>
    <row r="8641" spans="1:1" x14ac:dyDescent="0.55000000000000004">
      <c r="A8641" s="131"/>
    </row>
    <row r="8642" spans="1:1" x14ac:dyDescent="0.55000000000000004">
      <c r="A8642" s="131"/>
    </row>
    <row r="8645" spans="1:1" x14ac:dyDescent="0.55000000000000004">
      <c r="A8645" s="131"/>
    </row>
    <row r="8646" spans="1:1" x14ac:dyDescent="0.55000000000000004">
      <c r="A8646" s="131"/>
    </row>
    <row r="8649" spans="1:1" x14ac:dyDescent="0.55000000000000004">
      <c r="A8649" s="131"/>
    </row>
    <row r="8650" spans="1:1" x14ac:dyDescent="0.55000000000000004">
      <c r="A8650" s="131"/>
    </row>
    <row r="8653" spans="1:1" x14ac:dyDescent="0.55000000000000004">
      <c r="A8653" s="131"/>
    </row>
    <row r="8654" spans="1:1" x14ac:dyDescent="0.55000000000000004">
      <c r="A8654" s="131"/>
    </row>
    <row r="8657" spans="1:1" x14ac:dyDescent="0.55000000000000004">
      <c r="A8657" s="131"/>
    </row>
    <row r="8658" spans="1:1" x14ac:dyDescent="0.55000000000000004">
      <c r="A8658" s="131"/>
    </row>
    <row r="8661" spans="1:1" x14ac:dyDescent="0.55000000000000004">
      <c r="A8661" s="131"/>
    </row>
    <row r="8662" spans="1:1" x14ac:dyDescent="0.55000000000000004">
      <c r="A8662" s="131"/>
    </row>
    <row r="8665" spans="1:1" x14ac:dyDescent="0.55000000000000004">
      <c r="A8665" s="131"/>
    </row>
    <row r="8666" spans="1:1" x14ac:dyDescent="0.55000000000000004">
      <c r="A8666" s="131"/>
    </row>
    <row r="8669" spans="1:1" x14ac:dyDescent="0.55000000000000004">
      <c r="A8669" s="131"/>
    </row>
    <row r="8670" spans="1:1" x14ac:dyDescent="0.55000000000000004">
      <c r="A8670" s="131"/>
    </row>
    <row r="8673" spans="1:1" x14ac:dyDescent="0.55000000000000004">
      <c r="A8673" s="131"/>
    </row>
    <row r="8674" spans="1:1" x14ac:dyDescent="0.55000000000000004">
      <c r="A8674" s="131"/>
    </row>
    <row r="8677" spans="1:1" x14ac:dyDescent="0.55000000000000004">
      <c r="A8677" s="131"/>
    </row>
    <row r="8678" spans="1:1" x14ac:dyDescent="0.55000000000000004">
      <c r="A8678" s="131"/>
    </row>
    <row r="8681" spans="1:1" x14ac:dyDescent="0.55000000000000004">
      <c r="A8681" s="131"/>
    </row>
    <row r="8682" spans="1:1" x14ac:dyDescent="0.55000000000000004">
      <c r="A8682" s="131"/>
    </row>
    <row r="8685" spans="1:1" x14ac:dyDescent="0.55000000000000004">
      <c r="A8685" s="131"/>
    </row>
    <row r="8686" spans="1:1" x14ac:dyDescent="0.55000000000000004">
      <c r="A8686" s="131"/>
    </row>
    <row r="8689" spans="1:1" x14ac:dyDescent="0.55000000000000004">
      <c r="A8689" s="131"/>
    </row>
    <row r="8690" spans="1:1" x14ac:dyDescent="0.55000000000000004">
      <c r="A8690" s="131"/>
    </row>
    <row r="8693" spans="1:1" x14ac:dyDescent="0.55000000000000004">
      <c r="A8693" s="131"/>
    </row>
    <row r="8694" spans="1:1" x14ac:dyDescent="0.55000000000000004">
      <c r="A8694" s="131"/>
    </row>
    <row r="8697" spans="1:1" x14ac:dyDescent="0.55000000000000004">
      <c r="A8697" s="131"/>
    </row>
    <row r="8698" spans="1:1" x14ac:dyDescent="0.55000000000000004">
      <c r="A8698" s="131"/>
    </row>
    <row r="8701" spans="1:1" x14ac:dyDescent="0.55000000000000004">
      <c r="A8701" s="131"/>
    </row>
    <row r="8702" spans="1:1" x14ac:dyDescent="0.55000000000000004">
      <c r="A8702" s="131"/>
    </row>
    <row r="8705" spans="1:1" x14ac:dyDescent="0.55000000000000004">
      <c r="A8705" s="131"/>
    </row>
    <row r="8706" spans="1:1" x14ac:dyDescent="0.55000000000000004">
      <c r="A8706" s="131"/>
    </row>
    <row r="8709" spans="1:1" x14ac:dyDescent="0.55000000000000004">
      <c r="A8709" s="131"/>
    </row>
    <row r="8710" spans="1:1" x14ac:dyDescent="0.55000000000000004">
      <c r="A8710" s="131"/>
    </row>
    <row r="8713" spans="1:1" x14ac:dyDescent="0.55000000000000004">
      <c r="A8713" s="131"/>
    </row>
    <row r="8714" spans="1:1" x14ac:dyDescent="0.55000000000000004">
      <c r="A8714" s="131"/>
    </row>
    <row r="8717" spans="1:1" x14ac:dyDescent="0.55000000000000004">
      <c r="A8717" s="131"/>
    </row>
    <row r="8718" spans="1:1" x14ac:dyDescent="0.55000000000000004">
      <c r="A8718" s="131"/>
    </row>
    <row r="8721" spans="1:1" x14ac:dyDescent="0.55000000000000004">
      <c r="A8721" s="131"/>
    </row>
    <row r="8722" spans="1:1" x14ac:dyDescent="0.55000000000000004">
      <c r="A8722" s="131"/>
    </row>
    <row r="8725" spans="1:1" x14ac:dyDescent="0.55000000000000004">
      <c r="A8725" s="131"/>
    </row>
    <row r="8726" spans="1:1" x14ac:dyDescent="0.55000000000000004">
      <c r="A8726" s="131"/>
    </row>
    <row r="8729" spans="1:1" x14ac:dyDescent="0.55000000000000004">
      <c r="A8729" s="131"/>
    </row>
    <row r="8730" spans="1:1" x14ac:dyDescent="0.55000000000000004">
      <c r="A8730" s="131"/>
    </row>
    <row r="8733" spans="1:1" x14ac:dyDescent="0.55000000000000004">
      <c r="A8733" s="131"/>
    </row>
    <row r="8734" spans="1:1" x14ac:dyDescent="0.55000000000000004">
      <c r="A8734" s="131"/>
    </row>
    <row r="8737" spans="1:1" x14ac:dyDescent="0.55000000000000004">
      <c r="A8737" s="131"/>
    </row>
    <row r="8738" spans="1:1" x14ac:dyDescent="0.55000000000000004">
      <c r="A8738" s="131"/>
    </row>
    <row r="8741" spans="1:1" x14ac:dyDescent="0.55000000000000004">
      <c r="A8741" s="131"/>
    </row>
    <row r="8742" spans="1:1" x14ac:dyDescent="0.55000000000000004">
      <c r="A8742" s="131"/>
    </row>
    <row r="8745" spans="1:1" x14ac:dyDescent="0.55000000000000004">
      <c r="A8745" s="131"/>
    </row>
    <row r="8746" spans="1:1" x14ac:dyDescent="0.55000000000000004">
      <c r="A8746" s="131"/>
    </row>
    <row r="8749" spans="1:1" x14ac:dyDescent="0.55000000000000004">
      <c r="A8749" s="131"/>
    </row>
    <row r="8750" spans="1:1" x14ac:dyDescent="0.55000000000000004">
      <c r="A8750" s="131"/>
    </row>
    <row r="8753" spans="1:1" x14ac:dyDescent="0.55000000000000004">
      <c r="A8753" s="131"/>
    </row>
    <row r="8754" spans="1:1" x14ac:dyDescent="0.55000000000000004">
      <c r="A8754" s="131"/>
    </row>
    <row r="8757" spans="1:1" x14ac:dyDescent="0.55000000000000004">
      <c r="A8757" s="131"/>
    </row>
    <row r="8758" spans="1:1" x14ac:dyDescent="0.55000000000000004">
      <c r="A8758" s="131"/>
    </row>
    <row r="8761" spans="1:1" x14ac:dyDescent="0.55000000000000004">
      <c r="A8761" s="131"/>
    </row>
    <row r="8762" spans="1:1" x14ac:dyDescent="0.55000000000000004">
      <c r="A8762" s="131"/>
    </row>
    <row r="8765" spans="1:1" x14ac:dyDescent="0.55000000000000004">
      <c r="A8765" s="131"/>
    </row>
    <row r="8766" spans="1:1" x14ac:dyDescent="0.55000000000000004">
      <c r="A8766" s="131"/>
    </row>
    <row r="8769" spans="1:1" x14ac:dyDescent="0.55000000000000004">
      <c r="A8769" s="131"/>
    </row>
    <row r="8770" spans="1:1" x14ac:dyDescent="0.55000000000000004">
      <c r="A8770" s="131"/>
    </row>
    <row r="8773" spans="1:1" x14ac:dyDescent="0.55000000000000004">
      <c r="A8773" s="131"/>
    </row>
    <row r="8774" spans="1:1" x14ac:dyDescent="0.55000000000000004">
      <c r="A8774" s="131"/>
    </row>
    <row r="8777" spans="1:1" x14ac:dyDescent="0.55000000000000004">
      <c r="A8777" s="131"/>
    </row>
    <row r="8778" spans="1:1" x14ac:dyDescent="0.55000000000000004">
      <c r="A8778" s="131"/>
    </row>
    <row r="8781" spans="1:1" x14ac:dyDescent="0.55000000000000004">
      <c r="A8781" s="131"/>
    </row>
    <row r="8782" spans="1:1" x14ac:dyDescent="0.55000000000000004">
      <c r="A8782" s="131"/>
    </row>
    <row r="8785" spans="1:1" x14ac:dyDescent="0.55000000000000004">
      <c r="A8785" s="131"/>
    </row>
    <row r="8786" spans="1:1" x14ac:dyDescent="0.55000000000000004">
      <c r="A8786" s="131"/>
    </row>
    <row r="8789" spans="1:1" x14ac:dyDescent="0.55000000000000004">
      <c r="A8789" s="131"/>
    </row>
    <row r="8790" spans="1:1" x14ac:dyDescent="0.55000000000000004">
      <c r="A8790" s="131"/>
    </row>
    <row r="8793" spans="1:1" x14ac:dyDescent="0.55000000000000004">
      <c r="A8793" s="131"/>
    </row>
    <row r="8794" spans="1:1" x14ac:dyDescent="0.55000000000000004">
      <c r="A8794" s="131"/>
    </row>
    <row r="8797" spans="1:1" x14ac:dyDescent="0.55000000000000004">
      <c r="A8797" s="131"/>
    </row>
    <row r="8798" spans="1:1" x14ac:dyDescent="0.55000000000000004">
      <c r="A8798" s="131"/>
    </row>
    <row r="8801" spans="1:1" x14ac:dyDescent="0.55000000000000004">
      <c r="A8801" s="131"/>
    </row>
    <row r="8802" spans="1:1" x14ac:dyDescent="0.55000000000000004">
      <c r="A8802" s="131"/>
    </row>
    <row r="8805" spans="1:1" x14ac:dyDescent="0.55000000000000004">
      <c r="A8805" s="131"/>
    </row>
    <row r="8806" spans="1:1" x14ac:dyDescent="0.55000000000000004">
      <c r="A8806" s="131"/>
    </row>
    <row r="8809" spans="1:1" x14ac:dyDescent="0.55000000000000004">
      <c r="A8809" s="131"/>
    </row>
    <row r="8810" spans="1:1" x14ac:dyDescent="0.55000000000000004">
      <c r="A8810" s="131"/>
    </row>
    <row r="8813" spans="1:1" x14ac:dyDescent="0.55000000000000004">
      <c r="A8813" s="131"/>
    </row>
    <row r="8814" spans="1:1" x14ac:dyDescent="0.55000000000000004">
      <c r="A8814" s="131"/>
    </row>
    <row r="8817" spans="1:1" x14ac:dyDescent="0.55000000000000004">
      <c r="A8817" s="131"/>
    </row>
    <row r="8818" spans="1:1" x14ac:dyDescent="0.55000000000000004">
      <c r="A8818" s="131"/>
    </row>
    <row r="8821" spans="1:1" x14ac:dyDescent="0.55000000000000004">
      <c r="A8821" s="131"/>
    </row>
    <row r="8822" spans="1:1" x14ac:dyDescent="0.55000000000000004">
      <c r="A8822" s="131"/>
    </row>
    <row r="8825" spans="1:1" x14ac:dyDescent="0.55000000000000004">
      <c r="A8825" s="131"/>
    </row>
    <row r="8826" spans="1:1" x14ac:dyDescent="0.55000000000000004">
      <c r="A8826" s="131"/>
    </row>
    <row r="8829" spans="1:1" x14ac:dyDescent="0.55000000000000004">
      <c r="A8829" s="131"/>
    </row>
    <row r="8830" spans="1:1" x14ac:dyDescent="0.55000000000000004">
      <c r="A8830" s="131"/>
    </row>
    <row r="8833" spans="1:1" x14ac:dyDescent="0.55000000000000004">
      <c r="A8833" s="131"/>
    </row>
    <row r="8834" spans="1:1" x14ac:dyDescent="0.55000000000000004">
      <c r="A8834" s="131"/>
    </row>
    <row r="8837" spans="1:1" x14ac:dyDescent="0.55000000000000004">
      <c r="A8837" s="131"/>
    </row>
    <row r="8838" spans="1:1" x14ac:dyDescent="0.55000000000000004">
      <c r="A8838" s="131"/>
    </row>
    <row r="8841" spans="1:1" x14ac:dyDescent="0.55000000000000004">
      <c r="A8841" s="131"/>
    </row>
    <row r="8842" spans="1:1" x14ac:dyDescent="0.55000000000000004">
      <c r="A8842" s="131"/>
    </row>
    <row r="8845" spans="1:1" x14ac:dyDescent="0.55000000000000004">
      <c r="A8845" s="131"/>
    </row>
    <row r="8846" spans="1:1" x14ac:dyDescent="0.55000000000000004">
      <c r="A8846" s="131"/>
    </row>
    <row r="8849" spans="1:1" x14ac:dyDescent="0.55000000000000004">
      <c r="A8849" s="131"/>
    </row>
    <row r="8850" spans="1:1" x14ac:dyDescent="0.55000000000000004">
      <c r="A8850" s="131"/>
    </row>
    <row r="8853" spans="1:1" x14ac:dyDescent="0.55000000000000004">
      <c r="A8853" s="131"/>
    </row>
    <row r="8854" spans="1:1" x14ac:dyDescent="0.55000000000000004">
      <c r="A8854" s="131"/>
    </row>
    <row r="8857" spans="1:1" x14ac:dyDescent="0.55000000000000004">
      <c r="A8857" s="131"/>
    </row>
    <row r="8858" spans="1:1" x14ac:dyDescent="0.55000000000000004">
      <c r="A8858" s="131"/>
    </row>
    <row r="8861" spans="1:1" x14ac:dyDescent="0.55000000000000004">
      <c r="A8861" s="131"/>
    </row>
    <row r="8862" spans="1:1" x14ac:dyDescent="0.55000000000000004">
      <c r="A8862" s="131"/>
    </row>
    <row r="8865" spans="1:1" x14ac:dyDescent="0.55000000000000004">
      <c r="A8865" s="131"/>
    </row>
    <row r="8866" spans="1:1" x14ac:dyDescent="0.55000000000000004">
      <c r="A8866" s="131"/>
    </row>
    <row r="8869" spans="1:1" x14ac:dyDescent="0.55000000000000004">
      <c r="A8869" s="131"/>
    </row>
    <row r="8870" spans="1:1" x14ac:dyDescent="0.55000000000000004">
      <c r="A8870" s="131"/>
    </row>
    <row r="8873" spans="1:1" x14ac:dyDescent="0.55000000000000004">
      <c r="A8873" s="131"/>
    </row>
    <row r="8874" spans="1:1" x14ac:dyDescent="0.55000000000000004">
      <c r="A8874" s="131"/>
    </row>
    <row r="8877" spans="1:1" x14ac:dyDescent="0.55000000000000004">
      <c r="A8877" s="131"/>
    </row>
    <row r="8878" spans="1:1" x14ac:dyDescent="0.55000000000000004">
      <c r="A8878" s="131"/>
    </row>
    <row r="8881" spans="1:1" x14ac:dyDescent="0.55000000000000004">
      <c r="A8881" s="131"/>
    </row>
    <row r="8882" spans="1:1" x14ac:dyDescent="0.55000000000000004">
      <c r="A8882" s="131"/>
    </row>
    <row r="8885" spans="1:1" x14ac:dyDescent="0.55000000000000004">
      <c r="A8885" s="131"/>
    </row>
    <row r="8886" spans="1:1" x14ac:dyDescent="0.55000000000000004">
      <c r="A8886" s="131"/>
    </row>
    <row r="8889" spans="1:1" x14ac:dyDescent="0.55000000000000004">
      <c r="A8889" s="131"/>
    </row>
    <row r="8890" spans="1:1" x14ac:dyDescent="0.55000000000000004">
      <c r="A8890" s="131"/>
    </row>
    <row r="8893" spans="1:1" x14ac:dyDescent="0.55000000000000004">
      <c r="A8893" s="131"/>
    </row>
    <row r="8894" spans="1:1" x14ac:dyDescent="0.55000000000000004">
      <c r="A8894" s="131"/>
    </row>
    <row r="8897" spans="1:1" x14ac:dyDescent="0.55000000000000004">
      <c r="A8897" s="131"/>
    </row>
    <row r="8898" spans="1:1" x14ac:dyDescent="0.55000000000000004">
      <c r="A8898" s="131"/>
    </row>
    <row r="8901" spans="1:1" x14ac:dyDescent="0.55000000000000004">
      <c r="A8901" s="131"/>
    </row>
    <row r="8902" spans="1:1" x14ac:dyDescent="0.55000000000000004">
      <c r="A8902" s="131"/>
    </row>
    <row r="8905" spans="1:1" x14ac:dyDescent="0.55000000000000004">
      <c r="A8905" s="131"/>
    </row>
    <row r="8906" spans="1:1" x14ac:dyDescent="0.55000000000000004">
      <c r="A8906" s="131"/>
    </row>
    <row r="8909" spans="1:1" x14ac:dyDescent="0.55000000000000004">
      <c r="A8909" s="131"/>
    </row>
    <row r="8910" spans="1:1" x14ac:dyDescent="0.55000000000000004">
      <c r="A8910" s="131"/>
    </row>
    <row r="8913" spans="1:1" x14ac:dyDescent="0.55000000000000004">
      <c r="A8913" s="131"/>
    </row>
    <row r="8914" spans="1:1" x14ac:dyDescent="0.55000000000000004">
      <c r="A8914" s="131"/>
    </row>
    <row r="8917" spans="1:1" x14ac:dyDescent="0.55000000000000004">
      <c r="A8917" s="131"/>
    </row>
    <row r="8918" spans="1:1" x14ac:dyDescent="0.55000000000000004">
      <c r="A8918" s="131"/>
    </row>
    <row r="8921" spans="1:1" x14ac:dyDescent="0.55000000000000004">
      <c r="A8921" s="131"/>
    </row>
    <row r="8922" spans="1:1" x14ac:dyDescent="0.55000000000000004">
      <c r="A8922" s="131"/>
    </row>
    <row r="8925" spans="1:1" x14ac:dyDescent="0.55000000000000004">
      <c r="A8925" s="131"/>
    </row>
    <row r="8926" spans="1:1" x14ac:dyDescent="0.55000000000000004">
      <c r="A8926" s="131"/>
    </row>
    <row r="8929" spans="1:1" x14ac:dyDescent="0.55000000000000004">
      <c r="A8929" s="131"/>
    </row>
    <row r="8930" spans="1:1" x14ac:dyDescent="0.55000000000000004">
      <c r="A8930" s="131"/>
    </row>
    <row r="8933" spans="1:1" x14ac:dyDescent="0.55000000000000004">
      <c r="A8933" s="131"/>
    </row>
    <row r="8934" spans="1:1" x14ac:dyDescent="0.55000000000000004">
      <c r="A8934" s="131"/>
    </row>
    <row r="8937" spans="1:1" x14ac:dyDescent="0.55000000000000004">
      <c r="A8937" s="131"/>
    </row>
    <row r="8938" spans="1:1" x14ac:dyDescent="0.55000000000000004">
      <c r="A8938" s="131"/>
    </row>
    <row r="8941" spans="1:1" x14ac:dyDescent="0.55000000000000004">
      <c r="A8941" s="131"/>
    </row>
    <row r="8942" spans="1:1" x14ac:dyDescent="0.55000000000000004">
      <c r="A8942" s="131"/>
    </row>
    <row r="8945" spans="1:1" x14ac:dyDescent="0.55000000000000004">
      <c r="A8945" s="131"/>
    </row>
    <row r="8946" spans="1:1" x14ac:dyDescent="0.55000000000000004">
      <c r="A8946" s="131"/>
    </row>
    <row r="8949" spans="1:1" x14ac:dyDescent="0.55000000000000004">
      <c r="A8949" s="131"/>
    </row>
    <row r="8950" spans="1:1" x14ac:dyDescent="0.55000000000000004">
      <c r="A8950" s="131"/>
    </row>
    <row r="8953" spans="1:1" x14ac:dyDescent="0.55000000000000004">
      <c r="A8953" s="131"/>
    </row>
    <row r="8954" spans="1:1" x14ac:dyDescent="0.55000000000000004">
      <c r="A8954" s="131"/>
    </row>
    <row r="8957" spans="1:1" x14ac:dyDescent="0.55000000000000004">
      <c r="A8957" s="131"/>
    </row>
    <row r="8958" spans="1:1" x14ac:dyDescent="0.55000000000000004">
      <c r="A8958" s="131"/>
    </row>
    <row r="8961" spans="1:1" x14ac:dyDescent="0.55000000000000004">
      <c r="A8961" s="131"/>
    </row>
    <row r="8962" spans="1:1" x14ac:dyDescent="0.55000000000000004">
      <c r="A8962" s="131"/>
    </row>
    <row r="8965" spans="1:1" x14ac:dyDescent="0.55000000000000004">
      <c r="A8965" s="131"/>
    </row>
    <row r="8966" spans="1:1" x14ac:dyDescent="0.55000000000000004">
      <c r="A8966" s="131"/>
    </row>
    <row r="8969" spans="1:1" x14ac:dyDescent="0.55000000000000004">
      <c r="A8969" s="131"/>
    </row>
    <row r="8970" spans="1:1" x14ac:dyDescent="0.55000000000000004">
      <c r="A8970" s="131"/>
    </row>
    <row r="8973" spans="1:1" x14ac:dyDescent="0.55000000000000004">
      <c r="A8973" s="131"/>
    </row>
    <row r="8974" spans="1:1" x14ac:dyDescent="0.55000000000000004">
      <c r="A8974" s="131"/>
    </row>
    <row r="8977" spans="1:1" x14ac:dyDescent="0.55000000000000004">
      <c r="A8977" s="131"/>
    </row>
    <row r="8978" spans="1:1" x14ac:dyDescent="0.55000000000000004">
      <c r="A8978" s="131"/>
    </row>
    <row r="8981" spans="1:1" x14ac:dyDescent="0.55000000000000004">
      <c r="A8981" s="131"/>
    </row>
    <row r="8982" spans="1:1" x14ac:dyDescent="0.55000000000000004">
      <c r="A8982" s="131"/>
    </row>
    <row r="8985" spans="1:1" x14ac:dyDescent="0.55000000000000004">
      <c r="A8985" s="131"/>
    </row>
    <row r="8986" spans="1:1" x14ac:dyDescent="0.55000000000000004">
      <c r="A8986" s="131"/>
    </row>
    <row r="8989" spans="1:1" x14ac:dyDescent="0.55000000000000004">
      <c r="A8989" s="131"/>
    </row>
    <row r="8990" spans="1:1" x14ac:dyDescent="0.55000000000000004">
      <c r="A8990" s="131"/>
    </row>
    <row r="8993" spans="1:1" x14ac:dyDescent="0.55000000000000004">
      <c r="A8993" s="131"/>
    </row>
    <row r="8994" spans="1:1" x14ac:dyDescent="0.55000000000000004">
      <c r="A8994" s="131"/>
    </row>
    <row r="8997" spans="1:1" x14ac:dyDescent="0.55000000000000004">
      <c r="A8997" s="131"/>
    </row>
    <row r="8998" spans="1:1" x14ac:dyDescent="0.55000000000000004">
      <c r="A8998" s="131"/>
    </row>
    <row r="9001" spans="1:1" x14ac:dyDescent="0.55000000000000004">
      <c r="A9001" s="131"/>
    </row>
    <row r="9002" spans="1:1" x14ac:dyDescent="0.55000000000000004">
      <c r="A9002" s="131"/>
    </row>
    <row r="9005" spans="1:1" x14ac:dyDescent="0.55000000000000004">
      <c r="A9005" s="131"/>
    </row>
    <row r="9006" spans="1:1" x14ac:dyDescent="0.55000000000000004">
      <c r="A9006" s="131"/>
    </row>
    <row r="9009" spans="1:1" x14ac:dyDescent="0.55000000000000004">
      <c r="A9009" s="131"/>
    </row>
    <row r="9010" spans="1:1" x14ac:dyDescent="0.55000000000000004">
      <c r="A9010" s="131"/>
    </row>
    <row r="9013" spans="1:1" x14ac:dyDescent="0.55000000000000004">
      <c r="A9013" s="131"/>
    </row>
    <row r="9014" spans="1:1" x14ac:dyDescent="0.55000000000000004">
      <c r="A9014" s="131"/>
    </row>
    <row r="9017" spans="1:1" x14ac:dyDescent="0.55000000000000004">
      <c r="A9017" s="131"/>
    </row>
    <row r="9018" spans="1:1" x14ac:dyDescent="0.55000000000000004">
      <c r="A9018" s="131"/>
    </row>
    <row r="9021" spans="1:1" x14ac:dyDescent="0.55000000000000004">
      <c r="A9021" s="131"/>
    </row>
    <row r="9022" spans="1:1" x14ac:dyDescent="0.55000000000000004">
      <c r="A9022" s="131"/>
    </row>
    <row r="9025" spans="1:1" x14ac:dyDescent="0.55000000000000004">
      <c r="A9025" s="131"/>
    </row>
    <row r="9026" spans="1:1" x14ac:dyDescent="0.55000000000000004">
      <c r="A9026" s="131"/>
    </row>
    <row r="9029" spans="1:1" x14ac:dyDescent="0.55000000000000004">
      <c r="A9029" s="131"/>
    </row>
    <row r="9030" spans="1:1" x14ac:dyDescent="0.55000000000000004">
      <c r="A9030" s="131"/>
    </row>
    <row r="9033" spans="1:1" x14ac:dyDescent="0.55000000000000004">
      <c r="A9033" s="131"/>
    </row>
    <row r="9034" spans="1:1" x14ac:dyDescent="0.55000000000000004">
      <c r="A9034" s="131"/>
    </row>
    <row r="9037" spans="1:1" x14ac:dyDescent="0.55000000000000004">
      <c r="A9037" s="131"/>
    </row>
    <row r="9038" spans="1:1" x14ac:dyDescent="0.55000000000000004">
      <c r="A9038" s="131"/>
    </row>
    <row r="9041" spans="1:1" x14ac:dyDescent="0.55000000000000004">
      <c r="A9041" s="131"/>
    </row>
    <row r="9042" spans="1:1" x14ac:dyDescent="0.55000000000000004">
      <c r="A9042" s="131"/>
    </row>
    <row r="9045" spans="1:1" x14ac:dyDescent="0.55000000000000004">
      <c r="A9045" s="131"/>
    </row>
    <row r="9046" spans="1:1" x14ac:dyDescent="0.55000000000000004">
      <c r="A9046" s="131"/>
    </row>
    <row r="9049" spans="1:1" x14ac:dyDescent="0.55000000000000004">
      <c r="A9049" s="131"/>
    </row>
    <row r="9050" spans="1:1" x14ac:dyDescent="0.55000000000000004">
      <c r="A9050" s="131"/>
    </row>
    <row r="9053" spans="1:1" x14ac:dyDescent="0.55000000000000004">
      <c r="A9053" s="131"/>
    </row>
    <row r="9054" spans="1:1" x14ac:dyDescent="0.55000000000000004">
      <c r="A9054" s="131"/>
    </row>
    <row r="9057" spans="1:1" x14ac:dyDescent="0.55000000000000004">
      <c r="A9057" s="131"/>
    </row>
    <row r="9058" spans="1:1" x14ac:dyDescent="0.55000000000000004">
      <c r="A9058" s="131"/>
    </row>
    <row r="9061" spans="1:1" x14ac:dyDescent="0.55000000000000004">
      <c r="A9061" s="131"/>
    </row>
    <row r="9062" spans="1:1" x14ac:dyDescent="0.55000000000000004">
      <c r="A9062" s="131"/>
    </row>
    <row r="9065" spans="1:1" x14ac:dyDescent="0.55000000000000004">
      <c r="A9065" s="131"/>
    </row>
    <row r="9066" spans="1:1" x14ac:dyDescent="0.55000000000000004">
      <c r="A9066" s="131"/>
    </row>
    <row r="9069" spans="1:1" x14ac:dyDescent="0.55000000000000004">
      <c r="A9069" s="131"/>
    </row>
    <row r="9070" spans="1:1" x14ac:dyDescent="0.55000000000000004">
      <c r="A9070" s="131"/>
    </row>
    <row r="9073" spans="1:1" x14ac:dyDescent="0.55000000000000004">
      <c r="A9073" s="131"/>
    </row>
    <row r="9074" spans="1:1" x14ac:dyDescent="0.55000000000000004">
      <c r="A9074" s="131"/>
    </row>
    <row r="9077" spans="1:1" x14ac:dyDescent="0.55000000000000004">
      <c r="A9077" s="131"/>
    </row>
    <row r="9078" spans="1:1" x14ac:dyDescent="0.55000000000000004">
      <c r="A9078" s="131"/>
    </row>
    <row r="9081" spans="1:1" x14ac:dyDescent="0.55000000000000004">
      <c r="A9081" s="131"/>
    </row>
    <row r="9082" spans="1:1" x14ac:dyDescent="0.55000000000000004">
      <c r="A9082" s="131"/>
    </row>
    <row r="9085" spans="1:1" x14ac:dyDescent="0.55000000000000004">
      <c r="A9085" s="131"/>
    </row>
    <row r="9086" spans="1:1" x14ac:dyDescent="0.55000000000000004">
      <c r="A9086" s="131"/>
    </row>
    <row r="9089" spans="1:1" x14ac:dyDescent="0.55000000000000004">
      <c r="A9089" s="131"/>
    </row>
    <row r="9090" spans="1:1" x14ac:dyDescent="0.55000000000000004">
      <c r="A9090" s="131"/>
    </row>
    <row r="9093" spans="1:1" x14ac:dyDescent="0.55000000000000004">
      <c r="A9093" s="131"/>
    </row>
    <row r="9094" spans="1:1" x14ac:dyDescent="0.55000000000000004">
      <c r="A9094" s="131"/>
    </row>
    <row r="9097" spans="1:1" x14ac:dyDescent="0.55000000000000004">
      <c r="A9097" s="131"/>
    </row>
    <row r="9098" spans="1:1" x14ac:dyDescent="0.55000000000000004">
      <c r="A9098" s="131"/>
    </row>
    <row r="9101" spans="1:1" x14ac:dyDescent="0.55000000000000004">
      <c r="A9101" s="131"/>
    </row>
    <row r="9102" spans="1:1" x14ac:dyDescent="0.55000000000000004">
      <c r="A9102" s="131"/>
    </row>
    <row r="9105" spans="1:1" x14ac:dyDescent="0.55000000000000004">
      <c r="A9105" s="131"/>
    </row>
    <row r="9106" spans="1:1" x14ac:dyDescent="0.55000000000000004">
      <c r="A9106" s="131"/>
    </row>
    <row r="9109" spans="1:1" x14ac:dyDescent="0.55000000000000004">
      <c r="A9109" s="131"/>
    </row>
    <row r="9110" spans="1:1" x14ac:dyDescent="0.55000000000000004">
      <c r="A9110" s="131"/>
    </row>
    <row r="9113" spans="1:1" x14ac:dyDescent="0.55000000000000004">
      <c r="A9113" s="131"/>
    </row>
    <row r="9114" spans="1:1" x14ac:dyDescent="0.55000000000000004">
      <c r="A9114" s="131"/>
    </row>
    <row r="9117" spans="1:1" x14ac:dyDescent="0.55000000000000004">
      <c r="A9117" s="131"/>
    </row>
    <row r="9118" spans="1:1" x14ac:dyDescent="0.55000000000000004">
      <c r="A9118" s="131"/>
    </row>
    <row r="9121" spans="1:1" x14ac:dyDescent="0.55000000000000004">
      <c r="A9121" s="131"/>
    </row>
    <row r="9122" spans="1:1" x14ac:dyDescent="0.55000000000000004">
      <c r="A9122" s="131"/>
    </row>
    <row r="9125" spans="1:1" x14ac:dyDescent="0.55000000000000004">
      <c r="A9125" s="131"/>
    </row>
    <row r="9126" spans="1:1" x14ac:dyDescent="0.55000000000000004">
      <c r="A9126" s="131"/>
    </row>
    <row r="9129" spans="1:1" x14ac:dyDescent="0.55000000000000004">
      <c r="A9129" s="131"/>
    </row>
    <row r="9130" spans="1:1" x14ac:dyDescent="0.55000000000000004">
      <c r="A9130" s="131"/>
    </row>
    <row r="9133" spans="1:1" x14ac:dyDescent="0.55000000000000004">
      <c r="A9133" s="131"/>
    </row>
    <row r="9134" spans="1:1" x14ac:dyDescent="0.55000000000000004">
      <c r="A9134" s="131"/>
    </row>
    <row r="9137" spans="1:1" x14ac:dyDescent="0.55000000000000004">
      <c r="A9137" s="131"/>
    </row>
    <row r="9138" spans="1:1" x14ac:dyDescent="0.55000000000000004">
      <c r="A9138" s="131"/>
    </row>
    <row r="9141" spans="1:1" x14ac:dyDescent="0.55000000000000004">
      <c r="A9141" s="131"/>
    </row>
    <row r="9142" spans="1:1" x14ac:dyDescent="0.55000000000000004">
      <c r="A9142" s="131"/>
    </row>
    <row r="9145" spans="1:1" x14ac:dyDescent="0.55000000000000004">
      <c r="A9145" s="131"/>
    </row>
    <row r="9146" spans="1:1" x14ac:dyDescent="0.55000000000000004">
      <c r="A9146" s="131"/>
    </row>
    <row r="9149" spans="1:1" x14ac:dyDescent="0.55000000000000004">
      <c r="A9149" s="131"/>
    </row>
    <row r="9150" spans="1:1" x14ac:dyDescent="0.55000000000000004">
      <c r="A9150" s="131"/>
    </row>
    <row r="9153" spans="1:1" x14ac:dyDescent="0.55000000000000004">
      <c r="A9153" s="131"/>
    </row>
    <row r="9154" spans="1:1" x14ac:dyDescent="0.55000000000000004">
      <c r="A9154" s="131"/>
    </row>
    <row r="9157" spans="1:1" x14ac:dyDescent="0.55000000000000004">
      <c r="A9157" s="131"/>
    </row>
    <row r="9158" spans="1:1" x14ac:dyDescent="0.55000000000000004">
      <c r="A9158" s="131"/>
    </row>
    <row r="9161" spans="1:1" x14ac:dyDescent="0.55000000000000004">
      <c r="A9161" s="131"/>
    </row>
    <row r="9162" spans="1:1" x14ac:dyDescent="0.55000000000000004">
      <c r="A9162" s="131"/>
    </row>
    <row r="9165" spans="1:1" x14ac:dyDescent="0.55000000000000004">
      <c r="A9165" s="131"/>
    </row>
    <row r="9166" spans="1:1" x14ac:dyDescent="0.55000000000000004">
      <c r="A9166" s="131"/>
    </row>
    <row r="9169" spans="1:1" x14ac:dyDescent="0.55000000000000004">
      <c r="A9169" s="131"/>
    </row>
    <row r="9170" spans="1:1" x14ac:dyDescent="0.55000000000000004">
      <c r="A9170" s="131"/>
    </row>
    <row r="9173" spans="1:1" x14ac:dyDescent="0.55000000000000004">
      <c r="A9173" s="131"/>
    </row>
    <row r="9174" spans="1:1" x14ac:dyDescent="0.55000000000000004">
      <c r="A9174" s="131"/>
    </row>
    <row r="9177" spans="1:1" x14ac:dyDescent="0.55000000000000004">
      <c r="A9177" s="131"/>
    </row>
    <row r="9178" spans="1:1" x14ac:dyDescent="0.55000000000000004">
      <c r="A9178" s="131"/>
    </row>
    <row r="9181" spans="1:1" x14ac:dyDescent="0.55000000000000004">
      <c r="A9181" s="131"/>
    </row>
    <row r="9182" spans="1:1" x14ac:dyDescent="0.55000000000000004">
      <c r="A9182" s="131"/>
    </row>
    <row r="9185" spans="1:1" x14ac:dyDescent="0.55000000000000004">
      <c r="A9185" s="131"/>
    </row>
    <row r="9186" spans="1:1" x14ac:dyDescent="0.55000000000000004">
      <c r="A9186" s="131"/>
    </row>
    <row r="9189" spans="1:1" x14ac:dyDescent="0.55000000000000004">
      <c r="A9189" s="131"/>
    </row>
    <row r="9190" spans="1:1" x14ac:dyDescent="0.55000000000000004">
      <c r="A9190" s="131"/>
    </row>
    <row r="9193" spans="1:1" x14ac:dyDescent="0.55000000000000004">
      <c r="A9193" s="131"/>
    </row>
    <row r="9194" spans="1:1" x14ac:dyDescent="0.55000000000000004">
      <c r="A9194" s="131"/>
    </row>
    <row r="9197" spans="1:1" x14ac:dyDescent="0.55000000000000004">
      <c r="A9197" s="131"/>
    </row>
    <row r="9198" spans="1:1" x14ac:dyDescent="0.55000000000000004">
      <c r="A9198" s="131"/>
    </row>
    <row r="9201" spans="1:1" x14ac:dyDescent="0.55000000000000004">
      <c r="A9201" s="131"/>
    </row>
    <row r="9202" spans="1:1" x14ac:dyDescent="0.55000000000000004">
      <c r="A9202" s="131"/>
    </row>
    <row r="9205" spans="1:1" x14ac:dyDescent="0.55000000000000004">
      <c r="A9205" s="131"/>
    </row>
    <row r="9206" spans="1:1" x14ac:dyDescent="0.55000000000000004">
      <c r="A9206" s="131"/>
    </row>
    <row r="9209" spans="1:1" x14ac:dyDescent="0.55000000000000004">
      <c r="A9209" s="131"/>
    </row>
    <row r="9210" spans="1:1" x14ac:dyDescent="0.55000000000000004">
      <c r="A9210" s="131"/>
    </row>
    <row r="9213" spans="1:1" x14ac:dyDescent="0.55000000000000004">
      <c r="A9213" s="131"/>
    </row>
    <row r="9214" spans="1:1" x14ac:dyDescent="0.55000000000000004">
      <c r="A9214" s="131"/>
    </row>
    <row r="9217" spans="1:1" x14ac:dyDescent="0.55000000000000004">
      <c r="A9217" s="131"/>
    </row>
    <row r="9218" spans="1:1" x14ac:dyDescent="0.55000000000000004">
      <c r="A9218" s="131"/>
    </row>
    <row r="9221" spans="1:1" x14ac:dyDescent="0.55000000000000004">
      <c r="A9221" s="131"/>
    </row>
    <row r="9222" spans="1:1" x14ac:dyDescent="0.55000000000000004">
      <c r="A9222" s="131"/>
    </row>
    <row r="9225" spans="1:1" x14ac:dyDescent="0.55000000000000004">
      <c r="A9225" s="131"/>
    </row>
    <row r="9226" spans="1:1" x14ac:dyDescent="0.55000000000000004">
      <c r="A9226" s="131"/>
    </row>
    <row r="9229" spans="1:1" x14ac:dyDescent="0.55000000000000004">
      <c r="A9229" s="131"/>
    </row>
    <row r="9230" spans="1:1" x14ac:dyDescent="0.55000000000000004">
      <c r="A9230" s="131"/>
    </row>
    <row r="9233" spans="1:1" x14ac:dyDescent="0.55000000000000004">
      <c r="A9233" s="131"/>
    </row>
    <row r="9234" spans="1:1" x14ac:dyDescent="0.55000000000000004">
      <c r="A9234" s="131"/>
    </row>
    <row r="9237" spans="1:1" x14ac:dyDescent="0.55000000000000004">
      <c r="A9237" s="131"/>
    </row>
    <row r="9238" spans="1:1" x14ac:dyDescent="0.55000000000000004">
      <c r="A9238" s="131"/>
    </row>
    <row r="9241" spans="1:1" x14ac:dyDescent="0.55000000000000004">
      <c r="A9241" s="131"/>
    </row>
    <row r="9242" spans="1:1" x14ac:dyDescent="0.55000000000000004">
      <c r="A9242" s="131"/>
    </row>
    <row r="9245" spans="1:1" x14ac:dyDescent="0.55000000000000004">
      <c r="A9245" s="131"/>
    </row>
    <row r="9246" spans="1:1" x14ac:dyDescent="0.55000000000000004">
      <c r="A9246" s="131"/>
    </row>
    <row r="9249" spans="1:1" x14ac:dyDescent="0.55000000000000004">
      <c r="A9249" s="131"/>
    </row>
    <row r="9250" spans="1:1" x14ac:dyDescent="0.55000000000000004">
      <c r="A9250" s="131"/>
    </row>
    <row r="9253" spans="1:1" x14ac:dyDescent="0.55000000000000004">
      <c r="A9253" s="131"/>
    </row>
    <row r="9254" spans="1:1" x14ac:dyDescent="0.55000000000000004">
      <c r="A9254" s="131"/>
    </row>
    <row r="9257" spans="1:1" x14ac:dyDescent="0.55000000000000004">
      <c r="A9257" s="131"/>
    </row>
    <row r="9258" spans="1:1" x14ac:dyDescent="0.55000000000000004">
      <c r="A9258" s="131"/>
    </row>
    <row r="9261" spans="1:1" x14ac:dyDescent="0.55000000000000004">
      <c r="A9261" s="131"/>
    </row>
    <row r="9262" spans="1:1" x14ac:dyDescent="0.55000000000000004">
      <c r="A9262" s="131"/>
    </row>
    <row r="9265" spans="1:1" x14ac:dyDescent="0.55000000000000004">
      <c r="A9265" s="131"/>
    </row>
    <row r="9266" spans="1:1" x14ac:dyDescent="0.55000000000000004">
      <c r="A9266" s="131"/>
    </row>
    <row r="9269" spans="1:1" x14ac:dyDescent="0.55000000000000004">
      <c r="A9269" s="131"/>
    </row>
    <row r="9270" spans="1:1" x14ac:dyDescent="0.55000000000000004">
      <c r="A9270" s="131"/>
    </row>
    <row r="9273" spans="1:1" x14ac:dyDescent="0.55000000000000004">
      <c r="A9273" s="131"/>
    </row>
    <row r="9274" spans="1:1" x14ac:dyDescent="0.55000000000000004">
      <c r="A9274" s="131"/>
    </row>
    <row r="9277" spans="1:1" x14ac:dyDescent="0.55000000000000004">
      <c r="A9277" s="131"/>
    </row>
    <row r="9278" spans="1:1" x14ac:dyDescent="0.55000000000000004">
      <c r="A9278" s="131"/>
    </row>
    <row r="9281" spans="1:1" x14ac:dyDescent="0.55000000000000004">
      <c r="A9281" s="131"/>
    </row>
    <row r="9282" spans="1:1" x14ac:dyDescent="0.55000000000000004">
      <c r="A9282" s="131"/>
    </row>
    <row r="9285" spans="1:1" x14ac:dyDescent="0.55000000000000004">
      <c r="A9285" s="131"/>
    </row>
    <row r="9286" spans="1:1" x14ac:dyDescent="0.55000000000000004">
      <c r="A9286" s="131"/>
    </row>
    <row r="9289" spans="1:1" x14ac:dyDescent="0.55000000000000004">
      <c r="A9289" s="131"/>
    </row>
    <row r="9290" spans="1:1" x14ac:dyDescent="0.55000000000000004">
      <c r="A9290" s="131"/>
    </row>
    <row r="9293" spans="1:1" x14ac:dyDescent="0.55000000000000004">
      <c r="A9293" s="131"/>
    </row>
    <row r="9294" spans="1:1" x14ac:dyDescent="0.55000000000000004">
      <c r="A9294" s="131"/>
    </row>
    <row r="9297" spans="1:1" x14ac:dyDescent="0.55000000000000004">
      <c r="A9297" s="131"/>
    </row>
    <row r="9298" spans="1:1" x14ac:dyDescent="0.55000000000000004">
      <c r="A9298" s="131"/>
    </row>
    <row r="9301" spans="1:1" x14ac:dyDescent="0.55000000000000004">
      <c r="A9301" s="131"/>
    </row>
    <row r="9302" spans="1:1" x14ac:dyDescent="0.55000000000000004">
      <c r="A9302" s="131"/>
    </row>
    <row r="9305" spans="1:1" x14ac:dyDescent="0.55000000000000004">
      <c r="A9305" s="131"/>
    </row>
    <row r="9306" spans="1:1" x14ac:dyDescent="0.55000000000000004">
      <c r="A9306" s="131"/>
    </row>
    <row r="9309" spans="1:1" x14ac:dyDescent="0.55000000000000004">
      <c r="A9309" s="131"/>
    </row>
    <row r="9310" spans="1:1" x14ac:dyDescent="0.55000000000000004">
      <c r="A9310" s="131"/>
    </row>
    <row r="9313" spans="1:1" x14ac:dyDescent="0.55000000000000004">
      <c r="A9313" s="131"/>
    </row>
    <row r="9314" spans="1:1" x14ac:dyDescent="0.55000000000000004">
      <c r="A9314" s="131"/>
    </row>
    <row r="9317" spans="1:1" x14ac:dyDescent="0.55000000000000004">
      <c r="A9317" s="131"/>
    </row>
    <row r="9318" spans="1:1" x14ac:dyDescent="0.55000000000000004">
      <c r="A9318" s="131"/>
    </row>
    <row r="9321" spans="1:1" x14ac:dyDescent="0.55000000000000004">
      <c r="A9321" s="131"/>
    </row>
    <row r="9322" spans="1:1" x14ac:dyDescent="0.55000000000000004">
      <c r="A9322" s="131"/>
    </row>
    <row r="9325" spans="1:1" x14ac:dyDescent="0.55000000000000004">
      <c r="A9325" s="131"/>
    </row>
    <row r="9326" spans="1:1" x14ac:dyDescent="0.55000000000000004">
      <c r="A9326" s="131"/>
    </row>
    <row r="9329" spans="1:1" x14ac:dyDescent="0.55000000000000004">
      <c r="A9329" s="131"/>
    </row>
    <row r="9330" spans="1:1" x14ac:dyDescent="0.55000000000000004">
      <c r="A9330" s="131"/>
    </row>
    <row r="9333" spans="1:1" x14ac:dyDescent="0.55000000000000004">
      <c r="A9333" s="131"/>
    </row>
    <row r="9334" spans="1:1" x14ac:dyDescent="0.55000000000000004">
      <c r="A9334" s="131"/>
    </row>
    <row r="9337" spans="1:1" x14ac:dyDescent="0.55000000000000004">
      <c r="A9337" s="131"/>
    </row>
    <row r="9338" spans="1:1" x14ac:dyDescent="0.55000000000000004">
      <c r="A9338" s="131"/>
    </row>
    <row r="9341" spans="1:1" x14ac:dyDescent="0.55000000000000004">
      <c r="A9341" s="131"/>
    </row>
    <row r="9342" spans="1:1" x14ac:dyDescent="0.55000000000000004">
      <c r="A9342" s="131"/>
    </row>
    <row r="9345" spans="1:1" x14ac:dyDescent="0.55000000000000004">
      <c r="A9345" s="131"/>
    </row>
    <row r="9346" spans="1:1" x14ac:dyDescent="0.55000000000000004">
      <c r="A9346" s="131"/>
    </row>
    <row r="9349" spans="1:1" x14ac:dyDescent="0.55000000000000004">
      <c r="A9349" s="131"/>
    </row>
    <row r="9350" spans="1:1" x14ac:dyDescent="0.55000000000000004">
      <c r="A9350" s="131"/>
    </row>
    <row r="9353" spans="1:1" x14ac:dyDescent="0.55000000000000004">
      <c r="A9353" s="131"/>
    </row>
    <row r="9354" spans="1:1" x14ac:dyDescent="0.55000000000000004">
      <c r="A9354" s="131"/>
    </row>
    <row r="9357" spans="1:1" x14ac:dyDescent="0.55000000000000004">
      <c r="A9357" s="131"/>
    </row>
    <row r="9358" spans="1:1" x14ac:dyDescent="0.55000000000000004">
      <c r="A9358" s="131"/>
    </row>
    <row r="9361" spans="1:1" x14ac:dyDescent="0.55000000000000004">
      <c r="A9361" s="131"/>
    </row>
    <row r="9362" spans="1:1" x14ac:dyDescent="0.55000000000000004">
      <c r="A9362" s="131"/>
    </row>
    <row r="9365" spans="1:1" x14ac:dyDescent="0.55000000000000004">
      <c r="A9365" s="131"/>
    </row>
    <row r="9366" spans="1:1" x14ac:dyDescent="0.55000000000000004">
      <c r="A9366" s="131"/>
    </row>
    <row r="9369" spans="1:1" x14ac:dyDescent="0.55000000000000004">
      <c r="A9369" s="131"/>
    </row>
    <row r="9370" spans="1:1" x14ac:dyDescent="0.55000000000000004">
      <c r="A9370" s="131"/>
    </row>
    <row r="9373" spans="1:1" x14ac:dyDescent="0.55000000000000004">
      <c r="A9373" s="131"/>
    </row>
    <row r="9374" spans="1:1" x14ac:dyDescent="0.55000000000000004">
      <c r="A9374" s="131"/>
    </row>
    <row r="9377" spans="1:1" x14ac:dyDescent="0.55000000000000004">
      <c r="A9377" s="131"/>
    </row>
    <row r="9378" spans="1:1" x14ac:dyDescent="0.55000000000000004">
      <c r="A9378" s="131"/>
    </row>
    <row r="9381" spans="1:1" x14ac:dyDescent="0.55000000000000004">
      <c r="A9381" s="131"/>
    </row>
    <row r="9382" spans="1:1" x14ac:dyDescent="0.55000000000000004">
      <c r="A9382" s="131"/>
    </row>
    <row r="9385" spans="1:1" x14ac:dyDescent="0.55000000000000004">
      <c r="A9385" s="131"/>
    </row>
    <row r="9386" spans="1:1" x14ac:dyDescent="0.55000000000000004">
      <c r="A9386" s="131"/>
    </row>
    <row r="9389" spans="1:1" x14ac:dyDescent="0.55000000000000004">
      <c r="A9389" s="131"/>
    </row>
    <row r="9390" spans="1:1" x14ac:dyDescent="0.55000000000000004">
      <c r="A9390" s="131"/>
    </row>
    <row r="9393" spans="1:1" x14ac:dyDescent="0.55000000000000004">
      <c r="A9393" s="131"/>
    </row>
    <row r="9394" spans="1:1" x14ac:dyDescent="0.55000000000000004">
      <c r="A9394" s="131"/>
    </row>
    <row r="9397" spans="1:1" x14ac:dyDescent="0.55000000000000004">
      <c r="A9397" s="131"/>
    </row>
    <row r="9398" spans="1:1" x14ac:dyDescent="0.55000000000000004">
      <c r="A9398" s="131"/>
    </row>
    <row r="9401" spans="1:1" x14ac:dyDescent="0.55000000000000004">
      <c r="A9401" s="131"/>
    </row>
    <row r="9402" spans="1:1" x14ac:dyDescent="0.55000000000000004">
      <c r="A9402" s="131"/>
    </row>
    <row r="9405" spans="1:1" x14ac:dyDescent="0.55000000000000004">
      <c r="A9405" s="131"/>
    </row>
    <row r="9406" spans="1:1" x14ac:dyDescent="0.55000000000000004">
      <c r="A9406" s="131"/>
    </row>
    <row r="9409" spans="1:1" x14ac:dyDescent="0.55000000000000004">
      <c r="A9409" s="131"/>
    </row>
    <row r="9410" spans="1:1" x14ac:dyDescent="0.55000000000000004">
      <c r="A9410" s="131"/>
    </row>
    <row r="9413" spans="1:1" x14ac:dyDescent="0.55000000000000004">
      <c r="A9413" s="131"/>
    </row>
    <row r="9414" spans="1:1" x14ac:dyDescent="0.55000000000000004">
      <c r="A9414" s="131"/>
    </row>
    <row r="9417" spans="1:1" x14ac:dyDescent="0.55000000000000004">
      <c r="A9417" s="131"/>
    </row>
    <row r="9418" spans="1:1" x14ac:dyDescent="0.55000000000000004">
      <c r="A9418" s="131"/>
    </row>
    <row r="9421" spans="1:1" x14ac:dyDescent="0.55000000000000004">
      <c r="A9421" s="131"/>
    </row>
    <row r="9422" spans="1:1" x14ac:dyDescent="0.55000000000000004">
      <c r="A9422" s="131"/>
    </row>
    <row r="9425" spans="1:1" x14ac:dyDescent="0.55000000000000004">
      <c r="A9425" s="131"/>
    </row>
    <row r="9426" spans="1:1" x14ac:dyDescent="0.55000000000000004">
      <c r="A9426" s="131"/>
    </row>
    <row r="9429" spans="1:1" x14ac:dyDescent="0.55000000000000004">
      <c r="A9429" s="131"/>
    </row>
    <row r="9430" spans="1:1" x14ac:dyDescent="0.55000000000000004">
      <c r="A9430" s="131"/>
    </row>
    <row r="9433" spans="1:1" x14ac:dyDescent="0.55000000000000004">
      <c r="A9433" s="131"/>
    </row>
    <row r="9434" spans="1:1" x14ac:dyDescent="0.55000000000000004">
      <c r="A9434" s="131"/>
    </row>
    <row r="9437" spans="1:1" x14ac:dyDescent="0.55000000000000004">
      <c r="A9437" s="131"/>
    </row>
    <row r="9438" spans="1:1" x14ac:dyDescent="0.55000000000000004">
      <c r="A9438" s="131"/>
    </row>
    <row r="9441" spans="1:1" x14ac:dyDescent="0.55000000000000004">
      <c r="A9441" s="131"/>
    </row>
    <row r="9442" spans="1:1" x14ac:dyDescent="0.55000000000000004">
      <c r="A9442" s="131"/>
    </row>
    <row r="9445" spans="1:1" x14ac:dyDescent="0.55000000000000004">
      <c r="A9445" s="131"/>
    </row>
    <row r="9446" spans="1:1" x14ac:dyDescent="0.55000000000000004">
      <c r="A9446" s="131"/>
    </row>
    <row r="9449" spans="1:1" x14ac:dyDescent="0.55000000000000004">
      <c r="A9449" s="131"/>
    </row>
    <row r="9450" spans="1:1" x14ac:dyDescent="0.55000000000000004">
      <c r="A9450" s="131"/>
    </row>
    <row r="9453" spans="1:1" x14ac:dyDescent="0.55000000000000004">
      <c r="A9453" s="131"/>
    </row>
    <row r="9454" spans="1:1" x14ac:dyDescent="0.55000000000000004">
      <c r="A9454" s="131"/>
    </row>
    <row r="9457" spans="1:1" x14ac:dyDescent="0.55000000000000004">
      <c r="A9457" s="131"/>
    </row>
    <row r="9458" spans="1:1" x14ac:dyDescent="0.55000000000000004">
      <c r="A9458" s="131"/>
    </row>
    <row r="9461" spans="1:1" x14ac:dyDescent="0.55000000000000004">
      <c r="A9461" s="131"/>
    </row>
    <row r="9462" spans="1:1" x14ac:dyDescent="0.55000000000000004">
      <c r="A9462" s="131"/>
    </row>
    <row r="9465" spans="1:1" x14ac:dyDescent="0.55000000000000004">
      <c r="A9465" s="131"/>
    </row>
    <row r="9466" spans="1:1" x14ac:dyDescent="0.55000000000000004">
      <c r="A9466" s="131"/>
    </row>
    <row r="9469" spans="1:1" x14ac:dyDescent="0.55000000000000004">
      <c r="A9469" s="131"/>
    </row>
    <row r="9470" spans="1:1" x14ac:dyDescent="0.55000000000000004">
      <c r="A9470" s="131"/>
    </row>
    <row r="9473" spans="1:1" x14ac:dyDescent="0.55000000000000004">
      <c r="A9473" s="131"/>
    </row>
    <row r="9474" spans="1:1" x14ac:dyDescent="0.55000000000000004">
      <c r="A9474" s="131"/>
    </row>
    <row r="9477" spans="1:1" x14ac:dyDescent="0.55000000000000004">
      <c r="A9477" s="131"/>
    </row>
    <row r="9478" spans="1:1" x14ac:dyDescent="0.55000000000000004">
      <c r="A9478" s="131"/>
    </row>
    <row r="9481" spans="1:1" x14ac:dyDescent="0.55000000000000004">
      <c r="A9481" s="131"/>
    </row>
    <row r="9482" spans="1:1" x14ac:dyDescent="0.55000000000000004">
      <c r="A9482" s="131"/>
    </row>
    <row r="9485" spans="1:1" x14ac:dyDescent="0.55000000000000004">
      <c r="A9485" s="131"/>
    </row>
    <row r="9486" spans="1:1" x14ac:dyDescent="0.55000000000000004">
      <c r="A9486" s="131"/>
    </row>
    <row r="9489" spans="1:1" x14ac:dyDescent="0.55000000000000004">
      <c r="A9489" s="131"/>
    </row>
    <row r="9490" spans="1:1" x14ac:dyDescent="0.55000000000000004">
      <c r="A9490" s="131"/>
    </row>
    <row r="9493" spans="1:1" x14ac:dyDescent="0.55000000000000004">
      <c r="A9493" s="131"/>
    </row>
    <row r="9494" spans="1:1" x14ac:dyDescent="0.55000000000000004">
      <c r="A9494" s="131"/>
    </row>
    <row r="9497" spans="1:1" x14ac:dyDescent="0.55000000000000004">
      <c r="A9497" s="131"/>
    </row>
    <row r="9498" spans="1:1" x14ac:dyDescent="0.55000000000000004">
      <c r="A9498" s="131"/>
    </row>
    <row r="9501" spans="1:1" x14ac:dyDescent="0.55000000000000004">
      <c r="A9501" s="131"/>
    </row>
    <row r="9502" spans="1:1" x14ac:dyDescent="0.55000000000000004">
      <c r="A9502" s="131"/>
    </row>
    <row r="9505" spans="1:1" x14ac:dyDescent="0.55000000000000004">
      <c r="A9505" s="131"/>
    </row>
    <row r="9506" spans="1:1" x14ac:dyDescent="0.55000000000000004">
      <c r="A9506" s="131"/>
    </row>
    <row r="9509" spans="1:1" x14ac:dyDescent="0.55000000000000004">
      <c r="A9509" s="131"/>
    </row>
    <row r="9510" spans="1:1" x14ac:dyDescent="0.55000000000000004">
      <c r="A9510" s="131"/>
    </row>
    <row r="9513" spans="1:1" x14ac:dyDescent="0.55000000000000004">
      <c r="A9513" s="131"/>
    </row>
    <row r="9514" spans="1:1" x14ac:dyDescent="0.55000000000000004">
      <c r="A9514" s="131"/>
    </row>
    <row r="9517" spans="1:1" x14ac:dyDescent="0.55000000000000004">
      <c r="A9517" s="131"/>
    </row>
    <row r="9518" spans="1:1" x14ac:dyDescent="0.55000000000000004">
      <c r="A9518" s="131"/>
    </row>
    <row r="9521" spans="1:1" x14ac:dyDescent="0.55000000000000004">
      <c r="A9521" s="131"/>
    </row>
    <row r="9522" spans="1:1" x14ac:dyDescent="0.55000000000000004">
      <c r="A9522" s="131"/>
    </row>
    <row r="9525" spans="1:1" x14ac:dyDescent="0.55000000000000004">
      <c r="A9525" s="131"/>
    </row>
    <row r="9526" spans="1:1" x14ac:dyDescent="0.55000000000000004">
      <c r="A9526" s="131"/>
    </row>
    <row r="9529" spans="1:1" x14ac:dyDescent="0.55000000000000004">
      <c r="A9529" s="131"/>
    </row>
    <row r="9530" spans="1:1" x14ac:dyDescent="0.55000000000000004">
      <c r="A9530" s="131"/>
    </row>
    <row r="9533" spans="1:1" x14ac:dyDescent="0.55000000000000004">
      <c r="A9533" s="131"/>
    </row>
    <row r="9534" spans="1:1" x14ac:dyDescent="0.55000000000000004">
      <c r="A9534" s="131"/>
    </row>
    <row r="9537" spans="1:1" x14ac:dyDescent="0.55000000000000004">
      <c r="A9537" s="131"/>
    </row>
    <row r="9538" spans="1:1" x14ac:dyDescent="0.55000000000000004">
      <c r="A9538" s="131"/>
    </row>
    <row r="9541" spans="1:1" x14ac:dyDescent="0.55000000000000004">
      <c r="A9541" s="131"/>
    </row>
    <row r="9542" spans="1:1" x14ac:dyDescent="0.55000000000000004">
      <c r="A9542" s="131"/>
    </row>
    <row r="9545" spans="1:1" x14ac:dyDescent="0.55000000000000004">
      <c r="A9545" s="131"/>
    </row>
    <row r="9546" spans="1:1" x14ac:dyDescent="0.55000000000000004">
      <c r="A9546" s="131"/>
    </row>
    <row r="9549" spans="1:1" x14ac:dyDescent="0.55000000000000004">
      <c r="A9549" s="131"/>
    </row>
    <row r="9550" spans="1:1" x14ac:dyDescent="0.55000000000000004">
      <c r="A9550" s="131"/>
    </row>
    <row r="9553" spans="1:1" x14ac:dyDescent="0.55000000000000004">
      <c r="A9553" s="131"/>
    </row>
    <row r="9554" spans="1:1" x14ac:dyDescent="0.55000000000000004">
      <c r="A9554" s="131"/>
    </row>
    <row r="9557" spans="1:1" x14ac:dyDescent="0.55000000000000004">
      <c r="A9557" s="131"/>
    </row>
    <row r="9558" spans="1:1" x14ac:dyDescent="0.55000000000000004">
      <c r="A9558" s="131"/>
    </row>
    <row r="9561" spans="1:1" x14ac:dyDescent="0.55000000000000004">
      <c r="A9561" s="131"/>
    </row>
    <row r="9562" spans="1:1" x14ac:dyDescent="0.55000000000000004">
      <c r="A9562" s="131"/>
    </row>
    <row r="9565" spans="1:1" x14ac:dyDescent="0.55000000000000004">
      <c r="A9565" s="131"/>
    </row>
    <row r="9566" spans="1:1" x14ac:dyDescent="0.55000000000000004">
      <c r="A9566" s="131"/>
    </row>
    <row r="9569" spans="1:1" x14ac:dyDescent="0.55000000000000004">
      <c r="A9569" s="131"/>
    </row>
    <row r="9570" spans="1:1" x14ac:dyDescent="0.55000000000000004">
      <c r="A9570" s="131"/>
    </row>
    <row r="9573" spans="1:1" x14ac:dyDescent="0.55000000000000004">
      <c r="A9573" s="131"/>
    </row>
    <row r="9574" spans="1:1" x14ac:dyDescent="0.55000000000000004">
      <c r="A9574" s="131"/>
    </row>
    <row r="9577" spans="1:1" x14ac:dyDescent="0.55000000000000004">
      <c r="A9577" s="131"/>
    </row>
    <row r="9578" spans="1:1" x14ac:dyDescent="0.55000000000000004">
      <c r="A9578" s="131"/>
    </row>
    <row r="9581" spans="1:1" x14ac:dyDescent="0.55000000000000004">
      <c r="A9581" s="131"/>
    </row>
    <row r="9582" spans="1:1" x14ac:dyDescent="0.55000000000000004">
      <c r="A9582" s="131"/>
    </row>
    <row r="9585" spans="1:1" x14ac:dyDescent="0.55000000000000004">
      <c r="A9585" s="131"/>
    </row>
    <row r="9586" spans="1:1" x14ac:dyDescent="0.55000000000000004">
      <c r="A9586" s="131"/>
    </row>
    <row r="9589" spans="1:1" x14ac:dyDescent="0.55000000000000004">
      <c r="A9589" s="131"/>
    </row>
    <row r="9590" spans="1:1" x14ac:dyDescent="0.55000000000000004">
      <c r="A9590" s="131"/>
    </row>
    <row r="9593" spans="1:1" x14ac:dyDescent="0.55000000000000004">
      <c r="A9593" s="131"/>
    </row>
    <row r="9594" spans="1:1" x14ac:dyDescent="0.55000000000000004">
      <c r="A9594" s="131"/>
    </row>
    <row r="9597" spans="1:1" x14ac:dyDescent="0.55000000000000004">
      <c r="A9597" s="131"/>
    </row>
    <row r="9598" spans="1:1" x14ac:dyDescent="0.55000000000000004">
      <c r="A9598" s="131"/>
    </row>
    <row r="9601" spans="1:1" x14ac:dyDescent="0.55000000000000004">
      <c r="A9601" s="131"/>
    </row>
    <row r="9602" spans="1:1" x14ac:dyDescent="0.55000000000000004">
      <c r="A9602" s="131"/>
    </row>
    <row r="9605" spans="1:1" x14ac:dyDescent="0.55000000000000004">
      <c r="A9605" s="131"/>
    </row>
    <row r="9606" spans="1:1" x14ac:dyDescent="0.55000000000000004">
      <c r="A9606" s="131"/>
    </row>
    <row r="9609" spans="1:1" x14ac:dyDescent="0.55000000000000004">
      <c r="A9609" s="131"/>
    </row>
    <row r="9610" spans="1:1" x14ac:dyDescent="0.55000000000000004">
      <c r="A9610" s="131"/>
    </row>
    <row r="9613" spans="1:1" x14ac:dyDescent="0.55000000000000004">
      <c r="A9613" s="131"/>
    </row>
    <row r="9614" spans="1:1" x14ac:dyDescent="0.55000000000000004">
      <c r="A9614" s="131"/>
    </row>
    <row r="9617" spans="1:1" x14ac:dyDescent="0.55000000000000004">
      <c r="A9617" s="131"/>
    </row>
    <row r="9618" spans="1:1" x14ac:dyDescent="0.55000000000000004">
      <c r="A9618" s="131"/>
    </row>
    <row r="9621" spans="1:1" x14ac:dyDescent="0.55000000000000004">
      <c r="A9621" s="131"/>
    </row>
    <row r="9622" spans="1:1" x14ac:dyDescent="0.55000000000000004">
      <c r="A9622" s="131"/>
    </row>
    <row r="9625" spans="1:1" x14ac:dyDescent="0.55000000000000004">
      <c r="A9625" s="131"/>
    </row>
    <row r="9626" spans="1:1" x14ac:dyDescent="0.55000000000000004">
      <c r="A9626" s="131"/>
    </row>
    <row r="9629" spans="1:1" x14ac:dyDescent="0.55000000000000004">
      <c r="A9629" s="131"/>
    </row>
    <row r="9630" spans="1:1" x14ac:dyDescent="0.55000000000000004">
      <c r="A9630" s="131"/>
    </row>
    <row r="9633" spans="1:1" x14ac:dyDescent="0.55000000000000004">
      <c r="A9633" s="131"/>
    </row>
    <row r="9634" spans="1:1" x14ac:dyDescent="0.55000000000000004">
      <c r="A9634" s="131"/>
    </row>
    <row r="9637" spans="1:1" x14ac:dyDescent="0.55000000000000004">
      <c r="A9637" s="131"/>
    </row>
    <row r="9638" spans="1:1" x14ac:dyDescent="0.55000000000000004">
      <c r="A9638" s="131"/>
    </row>
    <row r="9641" spans="1:1" x14ac:dyDescent="0.55000000000000004">
      <c r="A9641" s="131"/>
    </row>
    <row r="9642" spans="1:1" x14ac:dyDescent="0.55000000000000004">
      <c r="A9642" s="131"/>
    </row>
    <row r="9645" spans="1:1" x14ac:dyDescent="0.55000000000000004">
      <c r="A9645" s="131"/>
    </row>
    <row r="9646" spans="1:1" x14ac:dyDescent="0.55000000000000004">
      <c r="A9646" s="131"/>
    </row>
    <row r="9649" spans="1:1" x14ac:dyDescent="0.55000000000000004">
      <c r="A9649" s="131"/>
    </row>
    <row r="9650" spans="1:1" x14ac:dyDescent="0.55000000000000004">
      <c r="A9650" s="131"/>
    </row>
    <row r="9653" spans="1:1" x14ac:dyDescent="0.55000000000000004">
      <c r="A9653" s="131"/>
    </row>
    <row r="9654" spans="1:1" x14ac:dyDescent="0.55000000000000004">
      <c r="A9654" s="131"/>
    </row>
    <row r="9657" spans="1:1" x14ac:dyDescent="0.55000000000000004">
      <c r="A9657" s="131"/>
    </row>
    <row r="9658" spans="1:1" x14ac:dyDescent="0.55000000000000004">
      <c r="A9658" s="131"/>
    </row>
    <row r="9661" spans="1:1" x14ac:dyDescent="0.55000000000000004">
      <c r="A9661" s="131"/>
    </row>
    <row r="9662" spans="1:1" x14ac:dyDescent="0.55000000000000004">
      <c r="A9662" s="131"/>
    </row>
    <row r="9665" spans="1:1" x14ac:dyDescent="0.55000000000000004">
      <c r="A9665" s="131"/>
    </row>
    <row r="9666" spans="1:1" x14ac:dyDescent="0.55000000000000004">
      <c r="A9666" s="131"/>
    </row>
    <row r="9669" spans="1:1" x14ac:dyDescent="0.55000000000000004">
      <c r="A9669" s="131"/>
    </row>
    <row r="9670" spans="1:1" x14ac:dyDescent="0.55000000000000004">
      <c r="A9670" s="131"/>
    </row>
    <row r="9673" spans="1:1" x14ac:dyDescent="0.55000000000000004">
      <c r="A9673" s="131"/>
    </row>
    <row r="9674" spans="1:1" x14ac:dyDescent="0.55000000000000004">
      <c r="A9674" s="131"/>
    </row>
    <row r="9677" spans="1:1" x14ac:dyDescent="0.55000000000000004">
      <c r="A9677" s="131"/>
    </row>
    <row r="9678" spans="1:1" x14ac:dyDescent="0.55000000000000004">
      <c r="A9678" s="131"/>
    </row>
    <row r="9681" spans="1:1" x14ac:dyDescent="0.55000000000000004">
      <c r="A9681" s="131"/>
    </row>
    <row r="9682" spans="1:1" x14ac:dyDescent="0.55000000000000004">
      <c r="A9682" s="131"/>
    </row>
    <row r="9685" spans="1:1" x14ac:dyDescent="0.55000000000000004">
      <c r="A9685" s="131"/>
    </row>
    <row r="9686" spans="1:1" x14ac:dyDescent="0.55000000000000004">
      <c r="A9686" s="131"/>
    </row>
    <row r="9689" spans="1:1" x14ac:dyDescent="0.55000000000000004">
      <c r="A9689" s="131"/>
    </row>
    <row r="9690" spans="1:1" x14ac:dyDescent="0.55000000000000004">
      <c r="A9690" s="131"/>
    </row>
    <row r="9693" spans="1:1" x14ac:dyDescent="0.55000000000000004">
      <c r="A9693" s="131"/>
    </row>
    <row r="9694" spans="1:1" x14ac:dyDescent="0.55000000000000004">
      <c r="A9694" s="131"/>
    </row>
    <row r="9697" spans="1:1" x14ac:dyDescent="0.55000000000000004">
      <c r="A9697" s="131"/>
    </row>
    <row r="9698" spans="1:1" x14ac:dyDescent="0.55000000000000004">
      <c r="A9698" s="131"/>
    </row>
    <row r="9701" spans="1:1" x14ac:dyDescent="0.55000000000000004">
      <c r="A9701" s="131"/>
    </row>
    <row r="9702" spans="1:1" x14ac:dyDescent="0.55000000000000004">
      <c r="A9702" s="131"/>
    </row>
    <row r="9705" spans="1:1" x14ac:dyDescent="0.55000000000000004">
      <c r="A9705" s="131"/>
    </row>
    <row r="9706" spans="1:1" x14ac:dyDescent="0.55000000000000004">
      <c r="A9706" s="131"/>
    </row>
    <row r="9709" spans="1:1" x14ac:dyDescent="0.55000000000000004">
      <c r="A9709" s="131"/>
    </row>
    <row r="9710" spans="1:1" x14ac:dyDescent="0.55000000000000004">
      <c r="A9710" s="131"/>
    </row>
    <row r="9713" spans="1:1" x14ac:dyDescent="0.55000000000000004">
      <c r="A9713" s="131"/>
    </row>
    <row r="9714" spans="1:1" x14ac:dyDescent="0.55000000000000004">
      <c r="A9714" s="131"/>
    </row>
    <row r="9717" spans="1:1" x14ac:dyDescent="0.55000000000000004">
      <c r="A9717" s="131"/>
    </row>
    <row r="9718" spans="1:1" x14ac:dyDescent="0.55000000000000004">
      <c r="A9718" s="131"/>
    </row>
    <row r="9721" spans="1:1" x14ac:dyDescent="0.55000000000000004">
      <c r="A9721" s="131"/>
    </row>
    <row r="9722" spans="1:1" x14ac:dyDescent="0.55000000000000004">
      <c r="A9722" s="131"/>
    </row>
    <row r="9725" spans="1:1" x14ac:dyDescent="0.55000000000000004">
      <c r="A9725" s="131"/>
    </row>
    <row r="9726" spans="1:1" x14ac:dyDescent="0.55000000000000004">
      <c r="A9726" s="131"/>
    </row>
    <row r="9729" spans="1:1" x14ac:dyDescent="0.55000000000000004">
      <c r="A9729" s="131"/>
    </row>
    <row r="9730" spans="1:1" x14ac:dyDescent="0.55000000000000004">
      <c r="A9730" s="131"/>
    </row>
    <row r="9733" spans="1:1" x14ac:dyDescent="0.55000000000000004">
      <c r="A9733" s="131"/>
    </row>
    <row r="9734" spans="1:1" x14ac:dyDescent="0.55000000000000004">
      <c r="A9734" s="131"/>
    </row>
    <row r="9737" spans="1:1" x14ac:dyDescent="0.55000000000000004">
      <c r="A9737" s="131"/>
    </row>
    <row r="9738" spans="1:1" x14ac:dyDescent="0.55000000000000004">
      <c r="A9738" s="131"/>
    </row>
    <row r="9741" spans="1:1" x14ac:dyDescent="0.55000000000000004">
      <c r="A9741" s="131"/>
    </row>
    <row r="9742" spans="1:1" x14ac:dyDescent="0.55000000000000004">
      <c r="A9742" s="131"/>
    </row>
    <row r="9745" spans="1:1" x14ac:dyDescent="0.55000000000000004">
      <c r="A9745" s="131"/>
    </row>
    <row r="9746" spans="1:1" x14ac:dyDescent="0.55000000000000004">
      <c r="A9746" s="131"/>
    </row>
    <row r="9749" spans="1:1" x14ac:dyDescent="0.55000000000000004">
      <c r="A9749" s="131"/>
    </row>
    <row r="9750" spans="1:1" x14ac:dyDescent="0.55000000000000004">
      <c r="A9750" s="131"/>
    </row>
    <row r="9753" spans="1:1" x14ac:dyDescent="0.55000000000000004">
      <c r="A9753" s="131"/>
    </row>
    <row r="9754" spans="1:1" x14ac:dyDescent="0.55000000000000004">
      <c r="A9754" s="131"/>
    </row>
    <row r="9757" spans="1:1" x14ac:dyDescent="0.55000000000000004">
      <c r="A9757" s="131"/>
    </row>
    <row r="9758" spans="1:1" x14ac:dyDescent="0.55000000000000004">
      <c r="A9758" s="131"/>
    </row>
    <row r="9761" spans="1:1" x14ac:dyDescent="0.55000000000000004">
      <c r="A9761" s="131"/>
    </row>
    <row r="9762" spans="1:1" x14ac:dyDescent="0.55000000000000004">
      <c r="A9762" s="131"/>
    </row>
    <row r="9765" spans="1:1" x14ac:dyDescent="0.55000000000000004">
      <c r="A9765" s="131"/>
    </row>
    <row r="9766" spans="1:1" x14ac:dyDescent="0.55000000000000004">
      <c r="A9766" s="131"/>
    </row>
    <row r="9769" spans="1:1" x14ac:dyDescent="0.55000000000000004">
      <c r="A9769" s="131"/>
    </row>
    <row r="9770" spans="1:1" x14ac:dyDescent="0.55000000000000004">
      <c r="A9770" s="131"/>
    </row>
    <row r="9773" spans="1:1" x14ac:dyDescent="0.55000000000000004">
      <c r="A9773" s="131"/>
    </row>
    <row r="9774" spans="1:1" x14ac:dyDescent="0.55000000000000004">
      <c r="A9774" s="131"/>
    </row>
    <row r="9777" spans="1:1" x14ac:dyDescent="0.55000000000000004">
      <c r="A9777" s="131"/>
    </row>
    <row r="9778" spans="1:1" x14ac:dyDescent="0.55000000000000004">
      <c r="A9778" s="131"/>
    </row>
    <row r="9781" spans="1:1" x14ac:dyDescent="0.55000000000000004">
      <c r="A9781" s="131"/>
    </row>
    <row r="9782" spans="1:1" x14ac:dyDescent="0.55000000000000004">
      <c r="A9782" s="131"/>
    </row>
    <row r="9785" spans="1:1" x14ac:dyDescent="0.55000000000000004">
      <c r="A9785" s="131"/>
    </row>
    <row r="9786" spans="1:1" x14ac:dyDescent="0.55000000000000004">
      <c r="A9786" s="131"/>
    </row>
    <row r="9789" spans="1:1" x14ac:dyDescent="0.55000000000000004">
      <c r="A9789" s="131"/>
    </row>
    <row r="9790" spans="1:1" x14ac:dyDescent="0.55000000000000004">
      <c r="A9790" s="131"/>
    </row>
    <row r="9793" spans="1:1" x14ac:dyDescent="0.55000000000000004">
      <c r="A9793" s="131"/>
    </row>
    <row r="9794" spans="1:1" x14ac:dyDescent="0.55000000000000004">
      <c r="A9794" s="131"/>
    </row>
    <row r="9797" spans="1:1" x14ac:dyDescent="0.55000000000000004">
      <c r="A9797" s="131"/>
    </row>
    <row r="9798" spans="1:1" x14ac:dyDescent="0.55000000000000004">
      <c r="A9798" s="131"/>
    </row>
    <row r="9801" spans="1:1" x14ac:dyDescent="0.55000000000000004">
      <c r="A9801" s="131"/>
    </row>
    <row r="9802" spans="1:1" x14ac:dyDescent="0.55000000000000004">
      <c r="A9802" s="131"/>
    </row>
    <row r="9805" spans="1:1" x14ac:dyDescent="0.55000000000000004">
      <c r="A9805" s="131"/>
    </row>
    <row r="9806" spans="1:1" x14ac:dyDescent="0.55000000000000004">
      <c r="A9806" s="131"/>
    </row>
    <row r="9809" spans="1:1" x14ac:dyDescent="0.55000000000000004">
      <c r="A9809" s="131"/>
    </row>
    <row r="9810" spans="1:1" x14ac:dyDescent="0.55000000000000004">
      <c r="A9810" s="131"/>
    </row>
    <row r="9813" spans="1:1" x14ac:dyDescent="0.55000000000000004">
      <c r="A9813" s="131"/>
    </row>
    <row r="9814" spans="1:1" x14ac:dyDescent="0.55000000000000004">
      <c r="A9814" s="131"/>
    </row>
    <row r="9817" spans="1:1" x14ac:dyDescent="0.55000000000000004">
      <c r="A9817" s="131"/>
    </row>
    <row r="9818" spans="1:1" x14ac:dyDescent="0.55000000000000004">
      <c r="A9818" s="131"/>
    </row>
    <row r="9821" spans="1:1" x14ac:dyDescent="0.55000000000000004">
      <c r="A9821" s="131"/>
    </row>
    <row r="9822" spans="1:1" x14ac:dyDescent="0.55000000000000004">
      <c r="A9822" s="131"/>
    </row>
    <row r="9825" spans="1:1" x14ac:dyDescent="0.55000000000000004">
      <c r="A9825" s="131"/>
    </row>
    <row r="9826" spans="1:1" x14ac:dyDescent="0.55000000000000004">
      <c r="A9826" s="131"/>
    </row>
    <row r="9829" spans="1:1" x14ac:dyDescent="0.55000000000000004">
      <c r="A9829" s="131"/>
    </row>
    <row r="9830" spans="1:1" x14ac:dyDescent="0.55000000000000004">
      <c r="A9830" s="131"/>
    </row>
    <row r="9833" spans="1:1" x14ac:dyDescent="0.55000000000000004">
      <c r="A9833" s="131"/>
    </row>
    <row r="9834" spans="1:1" x14ac:dyDescent="0.55000000000000004">
      <c r="A9834" s="131"/>
    </row>
    <row r="9837" spans="1:1" x14ac:dyDescent="0.55000000000000004">
      <c r="A9837" s="131"/>
    </row>
    <row r="9838" spans="1:1" x14ac:dyDescent="0.55000000000000004">
      <c r="A9838" s="131"/>
    </row>
    <row r="9841" spans="1:1" x14ac:dyDescent="0.55000000000000004">
      <c r="A9841" s="131"/>
    </row>
    <row r="9842" spans="1:1" x14ac:dyDescent="0.55000000000000004">
      <c r="A9842" s="131"/>
    </row>
    <row r="9845" spans="1:1" x14ac:dyDescent="0.55000000000000004">
      <c r="A9845" s="131"/>
    </row>
    <row r="9846" spans="1:1" x14ac:dyDescent="0.55000000000000004">
      <c r="A9846" s="131"/>
    </row>
    <row r="9849" spans="1:1" x14ac:dyDescent="0.55000000000000004">
      <c r="A9849" s="131"/>
    </row>
    <row r="9850" spans="1:1" x14ac:dyDescent="0.55000000000000004">
      <c r="A9850" s="131"/>
    </row>
    <row r="9853" spans="1:1" x14ac:dyDescent="0.55000000000000004">
      <c r="A9853" s="131"/>
    </row>
    <row r="9854" spans="1:1" x14ac:dyDescent="0.55000000000000004">
      <c r="A9854" s="131"/>
    </row>
    <row r="9857" spans="1:1" x14ac:dyDescent="0.55000000000000004">
      <c r="A9857" s="131"/>
    </row>
    <row r="9858" spans="1:1" x14ac:dyDescent="0.55000000000000004">
      <c r="A9858" s="131"/>
    </row>
    <row r="9861" spans="1:1" x14ac:dyDescent="0.55000000000000004">
      <c r="A9861" s="131"/>
    </row>
    <row r="9862" spans="1:1" x14ac:dyDescent="0.55000000000000004">
      <c r="A9862" s="131"/>
    </row>
    <row r="9865" spans="1:1" x14ac:dyDescent="0.55000000000000004">
      <c r="A9865" s="131"/>
    </row>
    <row r="9866" spans="1:1" x14ac:dyDescent="0.55000000000000004">
      <c r="A9866" s="131"/>
    </row>
    <row r="9869" spans="1:1" x14ac:dyDescent="0.55000000000000004">
      <c r="A9869" s="131"/>
    </row>
    <row r="9870" spans="1:1" x14ac:dyDescent="0.55000000000000004">
      <c r="A9870" s="131"/>
    </row>
    <row r="9873" spans="1:1" x14ac:dyDescent="0.55000000000000004">
      <c r="A9873" s="131"/>
    </row>
    <row r="9874" spans="1:1" x14ac:dyDescent="0.55000000000000004">
      <c r="A9874" s="131"/>
    </row>
    <row r="9877" spans="1:1" x14ac:dyDescent="0.55000000000000004">
      <c r="A9877" s="131"/>
    </row>
    <row r="9878" spans="1:1" x14ac:dyDescent="0.55000000000000004">
      <c r="A9878" s="131"/>
    </row>
    <row r="9881" spans="1:1" x14ac:dyDescent="0.55000000000000004">
      <c r="A9881" s="131"/>
    </row>
    <row r="9882" spans="1:1" x14ac:dyDescent="0.55000000000000004">
      <c r="A9882" s="131"/>
    </row>
    <row r="9885" spans="1:1" x14ac:dyDescent="0.55000000000000004">
      <c r="A9885" s="131"/>
    </row>
    <row r="9886" spans="1:1" x14ac:dyDescent="0.55000000000000004">
      <c r="A9886" s="131"/>
    </row>
    <row r="9889" spans="1:1" x14ac:dyDescent="0.55000000000000004">
      <c r="A9889" s="131"/>
    </row>
    <row r="9890" spans="1:1" x14ac:dyDescent="0.55000000000000004">
      <c r="A9890" s="131"/>
    </row>
    <row r="9893" spans="1:1" x14ac:dyDescent="0.55000000000000004">
      <c r="A9893" s="131"/>
    </row>
    <row r="9894" spans="1:1" x14ac:dyDescent="0.55000000000000004">
      <c r="A9894" s="131"/>
    </row>
    <row r="9897" spans="1:1" x14ac:dyDescent="0.55000000000000004">
      <c r="A9897" s="131"/>
    </row>
    <row r="9898" spans="1:1" x14ac:dyDescent="0.55000000000000004">
      <c r="A9898" s="131"/>
    </row>
    <row r="9901" spans="1:1" x14ac:dyDescent="0.55000000000000004">
      <c r="A9901" s="131"/>
    </row>
    <row r="9902" spans="1:1" x14ac:dyDescent="0.55000000000000004">
      <c r="A9902" s="131"/>
    </row>
    <row r="9905" spans="1:1" x14ac:dyDescent="0.55000000000000004">
      <c r="A9905" s="131"/>
    </row>
    <row r="9906" spans="1:1" x14ac:dyDescent="0.55000000000000004">
      <c r="A9906" s="131"/>
    </row>
    <row r="9909" spans="1:1" x14ac:dyDescent="0.55000000000000004">
      <c r="A9909" s="131"/>
    </row>
    <row r="9910" spans="1:1" x14ac:dyDescent="0.55000000000000004">
      <c r="A9910" s="131"/>
    </row>
    <row r="9913" spans="1:1" x14ac:dyDescent="0.55000000000000004">
      <c r="A9913" s="131"/>
    </row>
    <row r="9914" spans="1:1" x14ac:dyDescent="0.55000000000000004">
      <c r="A9914" s="131"/>
    </row>
    <row r="9917" spans="1:1" x14ac:dyDescent="0.55000000000000004">
      <c r="A9917" s="131"/>
    </row>
    <row r="9918" spans="1:1" x14ac:dyDescent="0.55000000000000004">
      <c r="A9918" s="131"/>
    </row>
    <row r="9921" spans="1:1" x14ac:dyDescent="0.55000000000000004">
      <c r="A9921" s="131"/>
    </row>
    <row r="9922" spans="1:1" x14ac:dyDescent="0.55000000000000004">
      <c r="A9922" s="131"/>
    </row>
    <row r="9925" spans="1:1" x14ac:dyDescent="0.55000000000000004">
      <c r="A9925" s="131"/>
    </row>
    <row r="9926" spans="1:1" x14ac:dyDescent="0.55000000000000004">
      <c r="A9926" s="131"/>
    </row>
    <row r="9929" spans="1:1" x14ac:dyDescent="0.55000000000000004">
      <c r="A9929" s="131"/>
    </row>
    <row r="9930" spans="1:1" x14ac:dyDescent="0.55000000000000004">
      <c r="A9930" s="131"/>
    </row>
    <row r="9933" spans="1:1" x14ac:dyDescent="0.55000000000000004">
      <c r="A9933" s="131"/>
    </row>
    <row r="9934" spans="1:1" x14ac:dyDescent="0.55000000000000004">
      <c r="A9934" s="131"/>
    </row>
    <row r="9937" spans="1:1" x14ac:dyDescent="0.55000000000000004">
      <c r="A9937" s="131"/>
    </row>
    <row r="9938" spans="1:1" x14ac:dyDescent="0.55000000000000004">
      <c r="A9938" s="131"/>
    </row>
    <row r="9941" spans="1:1" x14ac:dyDescent="0.55000000000000004">
      <c r="A9941" s="131"/>
    </row>
    <row r="9942" spans="1:1" x14ac:dyDescent="0.55000000000000004">
      <c r="A9942" s="131"/>
    </row>
    <row r="9945" spans="1:1" x14ac:dyDescent="0.55000000000000004">
      <c r="A9945" s="131"/>
    </row>
    <row r="9946" spans="1:1" x14ac:dyDescent="0.55000000000000004">
      <c r="A9946" s="131"/>
    </row>
    <row r="9949" spans="1:1" x14ac:dyDescent="0.55000000000000004">
      <c r="A9949" s="131"/>
    </row>
    <row r="9950" spans="1:1" x14ac:dyDescent="0.55000000000000004">
      <c r="A9950" s="131"/>
    </row>
    <row r="9953" spans="1:1" x14ac:dyDescent="0.55000000000000004">
      <c r="A9953" s="131"/>
    </row>
    <row r="9954" spans="1:1" x14ac:dyDescent="0.55000000000000004">
      <c r="A9954" s="131"/>
    </row>
    <row r="9957" spans="1:1" x14ac:dyDescent="0.55000000000000004">
      <c r="A9957" s="131"/>
    </row>
    <row r="9958" spans="1:1" x14ac:dyDescent="0.55000000000000004">
      <c r="A9958" s="131"/>
    </row>
    <row r="9961" spans="1:1" x14ac:dyDescent="0.55000000000000004">
      <c r="A9961" s="131"/>
    </row>
    <row r="9962" spans="1:1" x14ac:dyDescent="0.55000000000000004">
      <c r="A9962" s="131"/>
    </row>
    <row r="9965" spans="1:1" x14ac:dyDescent="0.55000000000000004">
      <c r="A9965" s="131"/>
    </row>
    <row r="9966" spans="1:1" x14ac:dyDescent="0.55000000000000004">
      <c r="A9966" s="131"/>
    </row>
    <row r="9969" spans="1:1" x14ac:dyDescent="0.55000000000000004">
      <c r="A9969" s="131"/>
    </row>
    <row r="9970" spans="1:1" x14ac:dyDescent="0.55000000000000004">
      <c r="A9970" s="131"/>
    </row>
    <row r="9973" spans="1:1" x14ac:dyDescent="0.55000000000000004">
      <c r="A9973" s="131"/>
    </row>
    <row r="9974" spans="1:1" x14ac:dyDescent="0.55000000000000004">
      <c r="A9974" s="131"/>
    </row>
    <row r="9977" spans="1:1" x14ac:dyDescent="0.55000000000000004">
      <c r="A9977" s="131"/>
    </row>
    <row r="9978" spans="1:1" x14ac:dyDescent="0.55000000000000004">
      <c r="A9978" s="131"/>
    </row>
    <row r="9981" spans="1:1" x14ac:dyDescent="0.55000000000000004">
      <c r="A9981" s="131"/>
    </row>
    <row r="9982" spans="1:1" x14ac:dyDescent="0.55000000000000004">
      <c r="A9982" s="131"/>
    </row>
    <row r="9985" spans="1:1" x14ac:dyDescent="0.55000000000000004">
      <c r="A9985" s="131"/>
    </row>
    <row r="9986" spans="1:1" x14ac:dyDescent="0.55000000000000004">
      <c r="A9986" s="131"/>
    </row>
    <row r="9989" spans="1:1" x14ac:dyDescent="0.55000000000000004">
      <c r="A9989" s="131"/>
    </row>
    <row r="9990" spans="1:1" x14ac:dyDescent="0.55000000000000004">
      <c r="A9990" s="131"/>
    </row>
    <row r="9993" spans="1:1" x14ac:dyDescent="0.55000000000000004">
      <c r="A9993" s="131"/>
    </row>
    <row r="9994" spans="1:1" x14ac:dyDescent="0.55000000000000004">
      <c r="A9994" s="131"/>
    </row>
    <row r="9997" spans="1:1" x14ac:dyDescent="0.55000000000000004">
      <c r="A9997" s="131"/>
    </row>
    <row r="9998" spans="1:1" x14ac:dyDescent="0.55000000000000004">
      <c r="A9998" s="131"/>
    </row>
    <row r="10001" spans="1:1" x14ac:dyDescent="0.55000000000000004">
      <c r="A10001" s="131"/>
    </row>
    <row r="10002" spans="1:1" x14ac:dyDescent="0.55000000000000004">
      <c r="A10002" s="131"/>
    </row>
    <row r="10005" spans="1:1" x14ac:dyDescent="0.55000000000000004">
      <c r="A10005" s="131"/>
    </row>
    <row r="10006" spans="1:1" x14ac:dyDescent="0.55000000000000004">
      <c r="A10006" s="131"/>
    </row>
    <row r="10009" spans="1:1" x14ac:dyDescent="0.55000000000000004">
      <c r="A10009" s="131"/>
    </row>
    <row r="10010" spans="1:1" x14ac:dyDescent="0.55000000000000004">
      <c r="A10010" s="131"/>
    </row>
    <row r="10013" spans="1:1" x14ac:dyDescent="0.55000000000000004">
      <c r="A10013" s="131"/>
    </row>
    <row r="10014" spans="1:1" x14ac:dyDescent="0.55000000000000004">
      <c r="A10014" s="131"/>
    </row>
    <row r="10017" spans="1:1" x14ac:dyDescent="0.55000000000000004">
      <c r="A10017" s="131"/>
    </row>
    <row r="10018" spans="1:1" x14ac:dyDescent="0.55000000000000004">
      <c r="A10018" s="131"/>
    </row>
    <row r="10021" spans="1:1" x14ac:dyDescent="0.55000000000000004">
      <c r="A10021" s="131"/>
    </row>
    <row r="10022" spans="1:1" x14ac:dyDescent="0.55000000000000004">
      <c r="A10022" s="131"/>
    </row>
    <row r="10025" spans="1:1" x14ac:dyDescent="0.55000000000000004">
      <c r="A10025" s="131"/>
    </row>
    <row r="10026" spans="1:1" x14ac:dyDescent="0.55000000000000004">
      <c r="A10026" s="131"/>
    </row>
    <row r="10029" spans="1:1" x14ac:dyDescent="0.55000000000000004">
      <c r="A10029" s="131"/>
    </row>
    <row r="10030" spans="1:1" x14ac:dyDescent="0.55000000000000004">
      <c r="A10030" s="131"/>
    </row>
    <row r="10033" spans="1:1" x14ac:dyDescent="0.55000000000000004">
      <c r="A10033" s="131"/>
    </row>
    <row r="10034" spans="1:1" x14ac:dyDescent="0.55000000000000004">
      <c r="A10034" s="131"/>
    </row>
    <row r="10037" spans="1:1" x14ac:dyDescent="0.55000000000000004">
      <c r="A10037" s="131"/>
    </row>
    <row r="10038" spans="1:1" x14ac:dyDescent="0.55000000000000004">
      <c r="A10038" s="131"/>
    </row>
    <row r="10041" spans="1:1" x14ac:dyDescent="0.55000000000000004">
      <c r="A10041" s="131"/>
    </row>
    <row r="10042" spans="1:1" x14ac:dyDescent="0.55000000000000004">
      <c r="A10042" s="131"/>
    </row>
    <row r="10045" spans="1:1" x14ac:dyDescent="0.55000000000000004">
      <c r="A10045" s="131"/>
    </row>
    <row r="10046" spans="1:1" x14ac:dyDescent="0.55000000000000004">
      <c r="A10046" s="131"/>
    </row>
    <row r="10049" spans="1:1" x14ac:dyDescent="0.55000000000000004">
      <c r="A10049" s="131"/>
    </row>
    <row r="10050" spans="1:1" x14ac:dyDescent="0.55000000000000004">
      <c r="A10050" s="131"/>
    </row>
    <row r="10053" spans="1:1" x14ac:dyDescent="0.55000000000000004">
      <c r="A10053" s="131"/>
    </row>
    <row r="10054" spans="1:1" x14ac:dyDescent="0.55000000000000004">
      <c r="A10054" s="131"/>
    </row>
    <row r="10057" spans="1:1" x14ac:dyDescent="0.55000000000000004">
      <c r="A10057" s="131"/>
    </row>
    <row r="10058" spans="1:1" x14ac:dyDescent="0.55000000000000004">
      <c r="A10058" s="131"/>
    </row>
    <row r="10061" spans="1:1" x14ac:dyDescent="0.55000000000000004">
      <c r="A10061" s="131"/>
    </row>
    <row r="10062" spans="1:1" x14ac:dyDescent="0.55000000000000004">
      <c r="A10062" s="131"/>
    </row>
    <row r="10065" spans="1:1" x14ac:dyDescent="0.55000000000000004">
      <c r="A10065" s="131"/>
    </row>
    <row r="10066" spans="1:1" x14ac:dyDescent="0.55000000000000004">
      <c r="A10066" s="131"/>
    </row>
    <row r="10069" spans="1:1" x14ac:dyDescent="0.55000000000000004">
      <c r="A10069" s="131"/>
    </row>
    <row r="10070" spans="1:1" x14ac:dyDescent="0.55000000000000004">
      <c r="A10070" s="131"/>
    </row>
    <row r="10073" spans="1:1" x14ac:dyDescent="0.55000000000000004">
      <c r="A10073" s="131"/>
    </row>
    <row r="10074" spans="1:1" x14ac:dyDescent="0.55000000000000004">
      <c r="A10074" s="131"/>
    </row>
    <row r="10077" spans="1:1" x14ac:dyDescent="0.55000000000000004">
      <c r="A10077" s="131"/>
    </row>
    <row r="10078" spans="1:1" x14ac:dyDescent="0.55000000000000004">
      <c r="A10078" s="131"/>
    </row>
    <row r="10081" spans="1:1" x14ac:dyDescent="0.55000000000000004">
      <c r="A10081" s="131"/>
    </row>
    <row r="10082" spans="1:1" x14ac:dyDescent="0.55000000000000004">
      <c r="A10082" s="131"/>
    </row>
    <row r="10085" spans="1:1" x14ac:dyDescent="0.55000000000000004">
      <c r="A10085" s="131"/>
    </row>
    <row r="10086" spans="1:1" x14ac:dyDescent="0.55000000000000004">
      <c r="A10086" s="131"/>
    </row>
    <row r="10089" spans="1:1" x14ac:dyDescent="0.55000000000000004">
      <c r="A10089" s="131"/>
    </row>
    <row r="10090" spans="1:1" x14ac:dyDescent="0.55000000000000004">
      <c r="A10090" s="131"/>
    </row>
    <row r="10093" spans="1:1" x14ac:dyDescent="0.55000000000000004">
      <c r="A10093" s="131"/>
    </row>
    <row r="10094" spans="1:1" x14ac:dyDescent="0.55000000000000004">
      <c r="A10094" s="131"/>
    </row>
    <row r="10097" spans="1:1" x14ac:dyDescent="0.55000000000000004">
      <c r="A10097" s="131"/>
    </row>
    <row r="10098" spans="1:1" x14ac:dyDescent="0.55000000000000004">
      <c r="A10098" s="131"/>
    </row>
    <row r="10101" spans="1:1" x14ac:dyDescent="0.55000000000000004">
      <c r="A10101" s="131"/>
    </row>
    <row r="10102" spans="1:1" x14ac:dyDescent="0.55000000000000004">
      <c r="A10102" s="131"/>
    </row>
    <row r="10105" spans="1:1" x14ac:dyDescent="0.55000000000000004">
      <c r="A10105" s="131"/>
    </row>
    <row r="10106" spans="1:1" x14ac:dyDescent="0.55000000000000004">
      <c r="A10106" s="131"/>
    </row>
    <row r="10109" spans="1:1" x14ac:dyDescent="0.55000000000000004">
      <c r="A10109" s="131"/>
    </row>
    <row r="10110" spans="1:1" x14ac:dyDescent="0.55000000000000004">
      <c r="A10110" s="131"/>
    </row>
    <row r="10113" spans="1:1" x14ac:dyDescent="0.55000000000000004">
      <c r="A10113" s="131"/>
    </row>
    <row r="10114" spans="1:1" x14ac:dyDescent="0.55000000000000004">
      <c r="A10114" s="131"/>
    </row>
    <row r="10117" spans="1:1" x14ac:dyDescent="0.55000000000000004">
      <c r="A10117" s="131"/>
    </row>
    <row r="10118" spans="1:1" x14ac:dyDescent="0.55000000000000004">
      <c r="A10118" s="131"/>
    </row>
    <row r="10121" spans="1:1" x14ac:dyDescent="0.55000000000000004">
      <c r="A10121" s="131"/>
    </row>
    <row r="10122" spans="1:1" x14ac:dyDescent="0.55000000000000004">
      <c r="A10122" s="131"/>
    </row>
    <row r="10125" spans="1:1" x14ac:dyDescent="0.55000000000000004">
      <c r="A10125" s="131"/>
    </row>
    <row r="10126" spans="1:1" x14ac:dyDescent="0.55000000000000004">
      <c r="A10126" s="131"/>
    </row>
    <row r="10129" spans="1:1" x14ac:dyDescent="0.55000000000000004">
      <c r="A10129" s="131"/>
    </row>
    <row r="10130" spans="1:1" x14ac:dyDescent="0.55000000000000004">
      <c r="A10130" s="131"/>
    </row>
    <row r="10133" spans="1:1" x14ac:dyDescent="0.55000000000000004">
      <c r="A10133" s="131"/>
    </row>
    <row r="10134" spans="1:1" x14ac:dyDescent="0.55000000000000004">
      <c r="A10134" s="131"/>
    </row>
    <row r="10137" spans="1:1" x14ac:dyDescent="0.55000000000000004">
      <c r="A10137" s="131"/>
    </row>
    <row r="10138" spans="1:1" x14ac:dyDescent="0.55000000000000004">
      <c r="A10138" s="131"/>
    </row>
    <row r="10141" spans="1:1" x14ac:dyDescent="0.55000000000000004">
      <c r="A10141" s="131"/>
    </row>
    <row r="10142" spans="1:1" x14ac:dyDescent="0.55000000000000004">
      <c r="A10142" s="131"/>
    </row>
    <row r="10145" spans="1:1" x14ac:dyDescent="0.55000000000000004">
      <c r="A10145" s="131"/>
    </row>
    <row r="10146" spans="1:1" x14ac:dyDescent="0.55000000000000004">
      <c r="A10146" s="131"/>
    </row>
    <row r="10149" spans="1:1" x14ac:dyDescent="0.55000000000000004">
      <c r="A10149" s="131"/>
    </row>
    <row r="10150" spans="1:1" x14ac:dyDescent="0.55000000000000004">
      <c r="A10150" s="131"/>
    </row>
    <row r="10153" spans="1:1" x14ac:dyDescent="0.55000000000000004">
      <c r="A10153" s="131"/>
    </row>
    <row r="10154" spans="1:1" x14ac:dyDescent="0.55000000000000004">
      <c r="A10154" s="131"/>
    </row>
    <row r="10157" spans="1:1" x14ac:dyDescent="0.55000000000000004">
      <c r="A10157" s="131"/>
    </row>
    <row r="10158" spans="1:1" x14ac:dyDescent="0.55000000000000004">
      <c r="A10158" s="131"/>
    </row>
    <row r="10161" spans="1:1" x14ac:dyDescent="0.55000000000000004">
      <c r="A10161" s="131"/>
    </row>
    <row r="10162" spans="1:1" x14ac:dyDescent="0.55000000000000004">
      <c r="A10162" s="131"/>
    </row>
    <row r="10165" spans="1:1" x14ac:dyDescent="0.55000000000000004">
      <c r="A10165" s="131"/>
    </row>
    <row r="10166" spans="1:1" x14ac:dyDescent="0.55000000000000004">
      <c r="A10166" s="131"/>
    </row>
    <row r="10169" spans="1:1" x14ac:dyDescent="0.55000000000000004">
      <c r="A10169" s="131"/>
    </row>
    <row r="10170" spans="1:1" x14ac:dyDescent="0.55000000000000004">
      <c r="A10170" s="131"/>
    </row>
    <row r="10173" spans="1:1" x14ac:dyDescent="0.55000000000000004">
      <c r="A10173" s="131"/>
    </row>
    <row r="10174" spans="1:1" x14ac:dyDescent="0.55000000000000004">
      <c r="A10174" s="131"/>
    </row>
    <row r="10177" spans="1:1" x14ac:dyDescent="0.55000000000000004">
      <c r="A10177" s="131"/>
    </row>
    <row r="10178" spans="1:1" x14ac:dyDescent="0.55000000000000004">
      <c r="A10178" s="131"/>
    </row>
    <row r="10181" spans="1:1" x14ac:dyDescent="0.55000000000000004">
      <c r="A10181" s="131"/>
    </row>
    <row r="10182" spans="1:1" x14ac:dyDescent="0.55000000000000004">
      <c r="A10182" s="131"/>
    </row>
    <row r="10185" spans="1:1" x14ac:dyDescent="0.55000000000000004">
      <c r="A10185" s="131"/>
    </row>
    <row r="10186" spans="1:1" x14ac:dyDescent="0.55000000000000004">
      <c r="A10186" s="131"/>
    </row>
    <row r="10189" spans="1:1" x14ac:dyDescent="0.55000000000000004">
      <c r="A10189" s="131"/>
    </row>
    <row r="10190" spans="1:1" x14ac:dyDescent="0.55000000000000004">
      <c r="A10190" s="131"/>
    </row>
    <row r="10193" spans="1:1" x14ac:dyDescent="0.55000000000000004">
      <c r="A10193" s="131"/>
    </row>
    <row r="10194" spans="1:1" x14ac:dyDescent="0.55000000000000004">
      <c r="A10194" s="131"/>
    </row>
    <row r="10197" spans="1:1" x14ac:dyDescent="0.55000000000000004">
      <c r="A10197" s="131"/>
    </row>
    <row r="10198" spans="1:1" x14ac:dyDescent="0.55000000000000004">
      <c r="A10198" s="131"/>
    </row>
    <row r="10201" spans="1:1" x14ac:dyDescent="0.55000000000000004">
      <c r="A10201" s="131"/>
    </row>
    <row r="10202" spans="1:1" x14ac:dyDescent="0.55000000000000004">
      <c r="A10202" s="131"/>
    </row>
    <row r="10205" spans="1:1" x14ac:dyDescent="0.55000000000000004">
      <c r="A10205" s="131"/>
    </row>
    <row r="10206" spans="1:1" x14ac:dyDescent="0.55000000000000004">
      <c r="A10206" s="131"/>
    </row>
    <row r="10209" spans="1:1" x14ac:dyDescent="0.55000000000000004">
      <c r="A10209" s="131"/>
    </row>
    <row r="10210" spans="1:1" x14ac:dyDescent="0.55000000000000004">
      <c r="A10210" s="131"/>
    </row>
    <row r="10213" spans="1:1" x14ac:dyDescent="0.55000000000000004">
      <c r="A10213" s="131"/>
    </row>
    <row r="10214" spans="1:1" x14ac:dyDescent="0.55000000000000004">
      <c r="A10214" s="131"/>
    </row>
    <row r="10217" spans="1:1" x14ac:dyDescent="0.55000000000000004">
      <c r="A10217" s="131"/>
    </row>
    <row r="10218" spans="1:1" x14ac:dyDescent="0.55000000000000004">
      <c r="A10218" s="131"/>
    </row>
    <row r="10221" spans="1:1" x14ac:dyDescent="0.55000000000000004">
      <c r="A10221" s="131"/>
    </row>
    <row r="10222" spans="1:1" x14ac:dyDescent="0.55000000000000004">
      <c r="A10222" s="131"/>
    </row>
    <row r="10225" spans="1:1" x14ac:dyDescent="0.55000000000000004">
      <c r="A10225" s="131"/>
    </row>
    <row r="10226" spans="1:1" x14ac:dyDescent="0.55000000000000004">
      <c r="A10226" s="131"/>
    </row>
    <row r="10229" spans="1:1" x14ac:dyDescent="0.55000000000000004">
      <c r="A10229" s="131"/>
    </row>
    <row r="10230" spans="1:1" x14ac:dyDescent="0.55000000000000004">
      <c r="A10230" s="131"/>
    </row>
    <row r="10233" spans="1:1" x14ac:dyDescent="0.55000000000000004">
      <c r="A10233" s="131"/>
    </row>
    <row r="10234" spans="1:1" x14ac:dyDescent="0.55000000000000004">
      <c r="A10234" s="131"/>
    </row>
    <row r="10237" spans="1:1" x14ac:dyDescent="0.55000000000000004">
      <c r="A10237" s="131"/>
    </row>
    <row r="10238" spans="1:1" x14ac:dyDescent="0.55000000000000004">
      <c r="A10238" s="131"/>
    </row>
    <row r="10241" spans="1:1" x14ac:dyDescent="0.55000000000000004">
      <c r="A10241" s="131"/>
    </row>
    <row r="10242" spans="1:1" x14ac:dyDescent="0.55000000000000004">
      <c r="A10242" s="131"/>
    </row>
    <row r="10245" spans="1:1" x14ac:dyDescent="0.55000000000000004">
      <c r="A10245" s="131"/>
    </row>
    <row r="10246" spans="1:1" x14ac:dyDescent="0.55000000000000004">
      <c r="A10246" s="131"/>
    </row>
    <row r="10249" spans="1:1" x14ac:dyDescent="0.55000000000000004">
      <c r="A10249" s="131"/>
    </row>
    <row r="10250" spans="1:1" x14ac:dyDescent="0.55000000000000004">
      <c r="A10250" s="131"/>
    </row>
    <row r="10253" spans="1:1" x14ac:dyDescent="0.55000000000000004">
      <c r="A10253" s="131"/>
    </row>
    <row r="10254" spans="1:1" x14ac:dyDescent="0.55000000000000004">
      <c r="A10254" s="131"/>
    </row>
    <row r="10257" spans="1:1" x14ac:dyDescent="0.55000000000000004">
      <c r="A10257" s="131"/>
    </row>
    <row r="10258" spans="1:1" x14ac:dyDescent="0.55000000000000004">
      <c r="A10258" s="131"/>
    </row>
    <row r="10261" spans="1:1" x14ac:dyDescent="0.55000000000000004">
      <c r="A10261" s="131"/>
    </row>
    <row r="10262" spans="1:1" x14ac:dyDescent="0.55000000000000004">
      <c r="A10262" s="131"/>
    </row>
    <row r="10265" spans="1:1" x14ac:dyDescent="0.55000000000000004">
      <c r="A10265" s="131"/>
    </row>
    <row r="10266" spans="1:1" x14ac:dyDescent="0.55000000000000004">
      <c r="A10266" s="131"/>
    </row>
    <row r="10269" spans="1:1" x14ac:dyDescent="0.55000000000000004">
      <c r="A10269" s="131"/>
    </row>
    <row r="10270" spans="1:1" x14ac:dyDescent="0.55000000000000004">
      <c r="A10270" s="131"/>
    </row>
    <row r="10273" spans="1:1" x14ac:dyDescent="0.55000000000000004">
      <c r="A10273" s="131"/>
    </row>
    <row r="10274" spans="1:1" x14ac:dyDescent="0.55000000000000004">
      <c r="A10274" s="131"/>
    </row>
    <row r="10277" spans="1:1" x14ac:dyDescent="0.55000000000000004">
      <c r="A10277" s="131"/>
    </row>
    <row r="10278" spans="1:1" x14ac:dyDescent="0.55000000000000004">
      <c r="A10278" s="131"/>
    </row>
    <row r="10281" spans="1:1" x14ac:dyDescent="0.55000000000000004">
      <c r="A10281" s="131"/>
    </row>
    <row r="10282" spans="1:1" x14ac:dyDescent="0.55000000000000004">
      <c r="A10282" s="131"/>
    </row>
    <row r="10285" spans="1:1" x14ac:dyDescent="0.55000000000000004">
      <c r="A10285" s="131"/>
    </row>
    <row r="10286" spans="1:1" x14ac:dyDescent="0.55000000000000004">
      <c r="A10286" s="131"/>
    </row>
    <row r="10289" spans="1:1" x14ac:dyDescent="0.55000000000000004">
      <c r="A10289" s="131"/>
    </row>
    <row r="10290" spans="1:1" x14ac:dyDescent="0.55000000000000004">
      <c r="A10290" s="131"/>
    </row>
    <row r="10293" spans="1:1" x14ac:dyDescent="0.55000000000000004">
      <c r="A10293" s="131"/>
    </row>
    <row r="10294" spans="1:1" x14ac:dyDescent="0.55000000000000004">
      <c r="A10294" s="131"/>
    </row>
    <row r="10297" spans="1:1" x14ac:dyDescent="0.55000000000000004">
      <c r="A10297" s="131"/>
    </row>
    <row r="10298" spans="1:1" x14ac:dyDescent="0.55000000000000004">
      <c r="A10298" s="131"/>
    </row>
    <row r="10301" spans="1:1" x14ac:dyDescent="0.55000000000000004">
      <c r="A10301" s="131"/>
    </row>
    <row r="10302" spans="1:1" x14ac:dyDescent="0.55000000000000004">
      <c r="A10302" s="131"/>
    </row>
    <row r="10305" spans="1:1" x14ac:dyDescent="0.55000000000000004">
      <c r="A10305" s="131"/>
    </row>
    <row r="10306" spans="1:1" x14ac:dyDescent="0.55000000000000004">
      <c r="A10306" s="131"/>
    </row>
    <row r="10309" spans="1:1" x14ac:dyDescent="0.55000000000000004">
      <c r="A10309" s="131"/>
    </row>
    <row r="10310" spans="1:1" x14ac:dyDescent="0.55000000000000004">
      <c r="A10310" s="131"/>
    </row>
    <row r="10313" spans="1:1" x14ac:dyDescent="0.55000000000000004">
      <c r="A10313" s="131"/>
    </row>
    <row r="10314" spans="1:1" x14ac:dyDescent="0.55000000000000004">
      <c r="A10314" s="131"/>
    </row>
    <row r="10317" spans="1:1" x14ac:dyDescent="0.55000000000000004">
      <c r="A10317" s="131"/>
    </row>
    <row r="10318" spans="1:1" x14ac:dyDescent="0.55000000000000004">
      <c r="A10318" s="131"/>
    </row>
    <row r="10321" spans="1:1" x14ac:dyDescent="0.55000000000000004">
      <c r="A10321" s="131"/>
    </row>
    <row r="10322" spans="1:1" x14ac:dyDescent="0.55000000000000004">
      <c r="A10322" s="131"/>
    </row>
    <row r="10325" spans="1:1" x14ac:dyDescent="0.55000000000000004">
      <c r="A10325" s="131"/>
    </row>
    <row r="10326" spans="1:1" x14ac:dyDescent="0.55000000000000004">
      <c r="A10326" s="131"/>
    </row>
    <row r="10329" spans="1:1" x14ac:dyDescent="0.55000000000000004">
      <c r="A10329" s="131"/>
    </row>
    <row r="10330" spans="1:1" x14ac:dyDescent="0.55000000000000004">
      <c r="A10330" s="131"/>
    </row>
    <row r="10333" spans="1:1" x14ac:dyDescent="0.55000000000000004">
      <c r="A10333" s="131"/>
    </row>
    <row r="10334" spans="1:1" x14ac:dyDescent="0.55000000000000004">
      <c r="A10334" s="131"/>
    </row>
    <row r="10337" spans="1:1" x14ac:dyDescent="0.55000000000000004">
      <c r="A10337" s="131"/>
    </row>
    <row r="10338" spans="1:1" x14ac:dyDescent="0.55000000000000004">
      <c r="A10338" s="131"/>
    </row>
    <row r="10341" spans="1:1" x14ac:dyDescent="0.55000000000000004">
      <c r="A10341" s="131"/>
    </row>
    <row r="10342" spans="1:1" x14ac:dyDescent="0.55000000000000004">
      <c r="A10342" s="131"/>
    </row>
    <row r="10345" spans="1:1" x14ac:dyDescent="0.55000000000000004">
      <c r="A10345" s="131"/>
    </row>
    <row r="10346" spans="1:1" x14ac:dyDescent="0.55000000000000004">
      <c r="A10346" s="131"/>
    </row>
    <row r="10349" spans="1:1" x14ac:dyDescent="0.55000000000000004">
      <c r="A10349" s="131"/>
    </row>
    <row r="10350" spans="1:1" x14ac:dyDescent="0.55000000000000004">
      <c r="A10350" s="131"/>
    </row>
    <row r="10353" spans="1:1" x14ac:dyDescent="0.55000000000000004">
      <c r="A10353" s="131"/>
    </row>
    <row r="10354" spans="1:1" x14ac:dyDescent="0.55000000000000004">
      <c r="A10354" s="131"/>
    </row>
    <row r="10357" spans="1:1" x14ac:dyDescent="0.55000000000000004">
      <c r="A10357" s="131"/>
    </row>
    <row r="10358" spans="1:1" x14ac:dyDescent="0.55000000000000004">
      <c r="A10358" s="131"/>
    </row>
    <row r="10361" spans="1:1" x14ac:dyDescent="0.55000000000000004">
      <c r="A10361" s="131"/>
    </row>
    <row r="10362" spans="1:1" x14ac:dyDescent="0.55000000000000004">
      <c r="A10362" s="131"/>
    </row>
    <row r="10365" spans="1:1" x14ac:dyDescent="0.55000000000000004">
      <c r="A10365" s="131"/>
    </row>
    <row r="10366" spans="1:1" x14ac:dyDescent="0.55000000000000004">
      <c r="A10366" s="131"/>
    </row>
    <row r="10369" spans="1:1" x14ac:dyDescent="0.55000000000000004">
      <c r="A10369" s="131"/>
    </row>
    <row r="10370" spans="1:1" x14ac:dyDescent="0.55000000000000004">
      <c r="A10370" s="131"/>
    </row>
    <row r="10373" spans="1:1" x14ac:dyDescent="0.55000000000000004">
      <c r="A10373" s="131"/>
    </row>
    <row r="10374" spans="1:1" x14ac:dyDescent="0.55000000000000004">
      <c r="A10374" s="131"/>
    </row>
    <row r="10377" spans="1:1" x14ac:dyDescent="0.55000000000000004">
      <c r="A10377" s="131"/>
    </row>
    <row r="10378" spans="1:1" x14ac:dyDescent="0.55000000000000004">
      <c r="A10378" s="131"/>
    </row>
    <row r="10381" spans="1:1" x14ac:dyDescent="0.55000000000000004">
      <c r="A10381" s="131"/>
    </row>
    <row r="10382" spans="1:1" x14ac:dyDescent="0.55000000000000004">
      <c r="A10382" s="131"/>
    </row>
    <row r="10385" spans="1:1" x14ac:dyDescent="0.55000000000000004">
      <c r="A10385" s="131"/>
    </row>
    <row r="10386" spans="1:1" x14ac:dyDescent="0.55000000000000004">
      <c r="A10386" s="131"/>
    </row>
    <row r="10389" spans="1:1" x14ac:dyDescent="0.55000000000000004">
      <c r="A10389" s="131"/>
    </row>
    <row r="10390" spans="1:1" x14ac:dyDescent="0.55000000000000004">
      <c r="A10390" s="131"/>
    </row>
    <row r="10393" spans="1:1" x14ac:dyDescent="0.55000000000000004">
      <c r="A10393" s="131"/>
    </row>
    <row r="10394" spans="1:1" x14ac:dyDescent="0.55000000000000004">
      <c r="A10394" s="131"/>
    </row>
    <row r="10397" spans="1:1" x14ac:dyDescent="0.55000000000000004">
      <c r="A10397" s="131"/>
    </row>
    <row r="10398" spans="1:1" x14ac:dyDescent="0.55000000000000004">
      <c r="A10398" s="131"/>
    </row>
    <row r="10401" spans="1:1" x14ac:dyDescent="0.55000000000000004">
      <c r="A10401" s="131"/>
    </row>
    <row r="10402" spans="1:1" x14ac:dyDescent="0.55000000000000004">
      <c r="A10402" s="131"/>
    </row>
    <row r="10405" spans="1:1" x14ac:dyDescent="0.55000000000000004">
      <c r="A10405" s="131"/>
    </row>
    <row r="10406" spans="1:1" x14ac:dyDescent="0.55000000000000004">
      <c r="A10406" s="131"/>
    </row>
    <row r="10409" spans="1:1" x14ac:dyDescent="0.55000000000000004">
      <c r="A10409" s="131"/>
    </row>
    <row r="10410" spans="1:1" x14ac:dyDescent="0.55000000000000004">
      <c r="A10410" s="131"/>
    </row>
    <row r="10413" spans="1:1" x14ac:dyDescent="0.55000000000000004">
      <c r="A10413" s="131"/>
    </row>
    <row r="10414" spans="1:1" x14ac:dyDescent="0.55000000000000004">
      <c r="A10414" s="131"/>
    </row>
    <row r="10417" spans="1:1" x14ac:dyDescent="0.55000000000000004">
      <c r="A10417" s="131"/>
    </row>
    <row r="10418" spans="1:1" x14ac:dyDescent="0.55000000000000004">
      <c r="A10418" s="131"/>
    </row>
    <row r="10421" spans="1:1" x14ac:dyDescent="0.55000000000000004">
      <c r="A10421" s="131"/>
    </row>
    <row r="10422" spans="1:1" x14ac:dyDescent="0.55000000000000004">
      <c r="A10422" s="131"/>
    </row>
    <row r="10425" spans="1:1" x14ac:dyDescent="0.55000000000000004">
      <c r="A10425" s="131"/>
    </row>
    <row r="10426" spans="1:1" x14ac:dyDescent="0.55000000000000004">
      <c r="A10426" s="131"/>
    </row>
    <row r="10429" spans="1:1" x14ac:dyDescent="0.55000000000000004">
      <c r="A10429" s="131"/>
    </row>
    <row r="10430" spans="1:1" x14ac:dyDescent="0.55000000000000004">
      <c r="A10430" s="131"/>
    </row>
    <row r="10433" spans="1:1" x14ac:dyDescent="0.55000000000000004">
      <c r="A10433" s="131"/>
    </row>
    <row r="10434" spans="1:1" x14ac:dyDescent="0.55000000000000004">
      <c r="A10434" s="131"/>
    </row>
    <row r="10437" spans="1:1" x14ac:dyDescent="0.55000000000000004">
      <c r="A10437" s="131"/>
    </row>
    <row r="10438" spans="1:1" x14ac:dyDescent="0.55000000000000004">
      <c r="A10438" s="131"/>
    </row>
    <row r="10441" spans="1:1" x14ac:dyDescent="0.55000000000000004">
      <c r="A10441" s="131"/>
    </row>
    <row r="10442" spans="1:1" x14ac:dyDescent="0.55000000000000004">
      <c r="A10442" s="131"/>
    </row>
    <row r="10445" spans="1:1" x14ac:dyDescent="0.55000000000000004">
      <c r="A10445" s="131"/>
    </row>
    <row r="10446" spans="1:1" x14ac:dyDescent="0.55000000000000004">
      <c r="A10446" s="131"/>
    </row>
    <row r="10449" spans="1:1" x14ac:dyDescent="0.55000000000000004">
      <c r="A10449" s="131"/>
    </row>
    <row r="10450" spans="1:1" x14ac:dyDescent="0.55000000000000004">
      <c r="A10450" s="131"/>
    </row>
    <row r="10453" spans="1:1" x14ac:dyDescent="0.55000000000000004">
      <c r="A10453" s="131"/>
    </row>
    <row r="10454" spans="1:1" x14ac:dyDescent="0.55000000000000004">
      <c r="A10454" s="131"/>
    </row>
    <row r="10457" spans="1:1" x14ac:dyDescent="0.55000000000000004">
      <c r="A10457" s="131"/>
    </row>
    <row r="10458" spans="1:1" x14ac:dyDescent="0.55000000000000004">
      <c r="A10458" s="131"/>
    </row>
    <row r="10461" spans="1:1" x14ac:dyDescent="0.55000000000000004">
      <c r="A10461" s="131"/>
    </row>
    <row r="10462" spans="1:1" x14ac:dyDescent="0.55000000000000004">
      <c r="A10462" s="131"/>
    </row>
    <row r="10465" spans="1:1" x14ac:dyDescent="0.55000000000000004">
      <c r="A10465" s="131"/>
    </row>
    <row r="10466" spans="1:1" x14ac:dyDescent="0.55000000000000004">
      <c r="A10466" s="131"/>
    </row>
    <row r="10469" spans="1:1" x14ac:dyDescent="0.55000000000000004">
      <c r="A10469" s="131"/>
    </row>
    <row r="10470" spans="1:1" x14ac:dyDescent="0.55000000000000004">
      <c r="A10470" s="131"/>
    </row>
    <row r="10473" spans="1:1" x14ac:dyDescent="0.55000000000000004">
      <c r="A10473" s="131"/>
    </row>
    <row r="10474" spans="1:1" x14ac:dyDescent="0.55000000000000004">
      <c r="A10474" s="131"/>
    </row>
    <row r="10477" spans="1:1" x14ac:dyDescent="0.55000000000000004">
      <c r="A10477" s="131"/>
    </row>
    <row r="10478" spans="1:1" x14ac:dyDescent="0.55000000000000004">
      <c r="A10478" s="131"/>
    </row>
    <row r="10481" spans="1:1" x14ac:dyDescent="0.55000000000000004">
      <c r="A10481" s="131"/>
    </row>
    <row r="10482" spans="1:1" x14ac:dyDescent="0.55000000000000004">
      <c r="A10482" s="131"/>
    </row>
    <row r="10485" spans="1:1" x14ac:dyDescent="0.55000000000000004">
      <c r="A10485" s="131"/>
    </row>
    <row r="10486" spans="1:1" x14ac:dyDescent="0.55000000000000004">
      <c r="A10486" s="131"/>
    </row>
    <row r="10489" spans="1:1" x14ac:dyDescent="0.55000000000000004">
      <c r="A10489" s="131"/>
    </row>
    <row r="10490" spans="1:1" x14ac:dyDescent="0.55000000000000004">
      <c r="A10490" s="131"/>
    </row>
    <row r="10493" spans="1:1" x14ac:dyDescent="0.55000000000000004">
      <c r="A10493" s="131"/>
    </row>
    <row r="10494" spans="1:1" x14ac:dyDescent="0.55000000000000004">
      <c r="A10494" s="131"/>
    </row>
    <row r="10497" spans="1:1" x14ac:dyDescent="0.55000000000000004">
      <c r="A10497" s="131"/>
    </row>
    <row r="10498" spans="1:1" x14ac:dyDescent="0.55000000000000004">
      <c r="A10498" s="131"/>
    </row>
    <row r="10501" spans="1:1" x14ac:dyDescent="0.55000000000000004">
      <c r="A10501" s="131"/>
    </row>
    <row r="10502" spans="1:1" x14ac:dyDescent="0.55000000000000004">
      <c r="A10502" s="131"/>
    </row>
    <row r="10505" spans="1:1" x14ac:dyDescent="0.55000000000000004">
      <c r="A10505" s="131"/>
    </row>
    <row r="10506" spans="1:1" x14ac:dyDescent="0.55000000000000004">
      <c r="A10506" s="131"/>
    </row>
    <row r="10509" spans="1:1" x14ac:dyDescent="0.55000000000000004">
      <c r="A10509" s="131"/>
    </row>
    <row r="10510" spans="1:1" x14ac:dyDescent="0.55000000000000004">
      <c r="A10510" s="131"/>
    </row>
    <row r="10513" spans="1:1" x14ac:dyDescent="0.55000000000000004">
      <c r="A10513" s="131"/>
    </row>
    <row r="10514" spans="1:1" x14ac:dyDescent="0.55000000000000004">
      <c r="A10514" s="131"/>
    </row>
    <row r="10517" spans="1:1" x14ac:dyDescent="0.55000000000000004">
      <c r="A10517" s="131"/>
    </row>
    <row r="10518" spans="1:1" x14ac:dyDescent="0.55000000000000004">
      <c r="A10518" s="131"/>
    </row>
    <row r="10521" spans="1:1" x14ac:dyDescent="0.55000000000000004">
      <c r="A10521" s="131"/>
    </row>
    <row r="10522" spans="1:1" x14ac:dyDescent="0.55000000000000004">
      <c r="A10522" s="131"/>
    </row>
    <row r="10525" spans="1:1" x14ac:dyDescent="0.55000000000000004">
      <c r="A10525" s="131"/>
    </row>
    <row r="10526" spans="1:1" x14ac:dyDescent="0.55000000000000004">
      <c r="A10526" s="131"/>
    </row>
    <row r="10529" spans="1:1" x14ac:dyDescent="0.55000000000000004">
      <c r="A10529" s="131"/>
    </row>
    <row r="10530" spans="1:1" x14ac:dyDescent="0.55000000000000004">
      <c r="A10530" s="131"/>
    </row>
    <row r="10533" spans="1:1" x14ac:dyDescent="0.55000000000000004">
      <c r="A10533" s="131"/>
    </row>
    <row r="10534" spans="1:1" x14ac:dyDescent="0.55000000000000004">
      <c r="A10534" s="131"/>
    </row>
    <row r="10537" spans="1:1" x14ac:dyDescent="0.55000000000000004">
      <c r="A10537" s="131"/>
    </row>
    <row r="10538" spans="1:1" x14ac:dyDescent="0.55000000000000004">
      <c r="A10538" s="131"/>
    </row>
    <row r="10541" spans="1:1" x14ac:dyDescent="0.55000000000000004">
      <c r="A10541" s="131"/>
    </row>
    <row r="10542" spans="1:1" x14ac:dyDescent="0.55000000000000004">
      <c r="A10542" s="131"/>
    </row>
    <row r="10545" spans="1:1" x14ac:dyDescent="0.55000000000000004">
      <c r="A10545" s="131"/>
    </row>
    <row r="10546" spans="1:1" x14ac:dyDescent="0.55000000000000004">
      <c r="A10546" s="131"/>
    </row>
    <row r="10549" spans="1:1" x14ac:dyDescent="0.55000000000000004">
      <c r="A10549" s="131"/>
    </row>
    <row r="10550" spans="1:1" x14ac:dyDescent="0.55000000000000004">
      <c r="A10550" s="131"/>
    </row>
    <row r="10553" spans="1:1" x14ac:dyDescent="0.55000000000000004">
      <c r="A10553" s="131"/>
    </row>
    <row r="10554" spans="1:1" x14ac:dyDescent="0.55000000000000004">
      <c r="A10554" s="131"/>
    </row>
    <row r="10557" spans="1:1" x14ac:dyDescent="0.55000000000000004">
      <c r="A10557" s="131"/>
    </row>
    <row r="10558" spans="1:1" x14ac:dyDescent="0.55000000000000004">
      <c r="A10558" s="131"/>
    </row>
    <row r="10561" spans="1:1" x14ac:dyDescent="0.55000000000000004">
      <c r="A10561" s="131"/>
    </row>
    <row r="10562" spans="1:1" x14ac:dyDescent="0.55000000000000004">
      <c r="A10562" s="131"/>
    </row>
    <row r="10565" spans="1:1" x14ac:dyDescent="0.55000000000000004">
      <c r="A10565" s="131"/>
    </row>
    <row r="10566" spans="1:1" x14ac:dyDescent="0.55000000000000004">
      <c r="A10566" s="131"/>
    </row>
    <row r="10569" spans="1:1" x14ac:dyDescent="0.55000000000000004">
      <c r="A10569" s="131"/>
    </row>
    <row r="10570" spans="1:1" x14ac:dyDescent="0.55000000000000004">
      <c r="A10570" s="131"/>
    </row>
    <row r="10573" spans="1:1" x14ac:dyDescent="0.55000000000000004">
      <c r="A10573" s="131"/>
    </row>
    <row r="10574" spans="1:1" x14ac:dyDescent="0.55000000000000004">
      <c r="A10574" s="131"/>
    </row>
    <row r="10577" spans="1:1" x14ac:dyDescent="0.55000000000000004">
      <c r="A10577" s="131"/>
    </row>
    <row r="10578" spans="1:1" x14ac:dyDescent="0.55000000000000004">
      <c r="A10578" s="131"/>
    </row>
    <row r="10581" spans="1:1" x14ac:dyDescent="0.55000000000000004">
      <c r="A10581" s="131"/>
    </row>
    <row r="10582" spans="1:1" x14ac:dyDescent="0.55000000000000004">
      <c r="A10582" s="131"/>
    </row>
    <row r="10585" spans="1:1" x14ac:dyDescent="0.55000000000000004">
      <c r="A10585" s="131"/>
    </row>
    <row r="10586" spans="1:1" x14ac:dyDescent="0.55000000000000004">
      <c r="A10586" s="131"/>
    </row>
    <row r="10589" spans="1:1" x14ac:dyDescent="0.55000000000000004">
      <c r="A10589" s="131"/>
    </row>
    <row r="10590" spans="1:1" x14ac:dyDescent="0.55000000000000004">
      <c r="A10590" s="131"/>
    </row>
    <row r="10593" spans="1:1" x14ac:dyDescent="0.55000000000000004">
      <c r="A10593" s="131"/>
    </row>
    <row r="10594" spans="1:1" x14ac:dyDescent="0.55000000000000004">
      <c r="A10594" s="131"/>
    </row>
    <row r="10597" spans="1:1" x14ac:dyDescent="0.55000000000000004">
      <c r="A10597" s="131"/>
    </row>
    <row r="10598" spans="1:1" x14ac:dyDescent="0.55000000000000004">
      <c r="A10598" s="131"/>
    </row>
    <row r="10601" spans="1:1" x14ac:dyDescent="0.55000000000000004">
      <c r="A10601" s="131"/>
    </row>
    <row r="10602" spans="1:1" x14ac:dyDescent="0.55000000000000004">
      <c r="A10602" s="131"/>
    </row>
    <row r="10605" spans="1:1" x14ac:dyDescent="0.55000000000000004">
      <c r="A10605" s="131"/>
    </row>
    <row r="10606" spans="1:1" x14ac:dyDescent="0.55000000000000004">
      <c r="A10606" s="131"/>
    </row>
    <row r="10609" spans="1:1" x14ac:dyDescent="0.55000000000000004">
      <c r="A10609" s="131"/>
    </row>
    <row r="10610" spans="1:1" x14ac:dyDescent="0.55000000000000004">
      <c r="A10610" s="131"/>
    </row>
    <row r="10613" spans="1:1" x14ac:dyDescent="0.55000000000000004">
      <c r="A10613" s="131"/>
    </row>
    <row r="10614" spans="1:1" x14ac:dyDescent="0.55000000000000004">
      <c r="A10614" s="131"/>
    </row>
    <row r="10617" spans="1:1" x14ac:dyDescent="0.55000000000000004">
      <c r="A10617" s="131"/>
    </row>
    <row r="10618" spans="1:1" x14ac:dyDescent="0.55000000000000004">
      <c r="A10618" s="131"/>
    </row>
    <row r="10621" spans="1:1" x14ac:dyDescent="0.55000000000000004">
      <c r="A10621" s="131"/>
    </row>
    <row r="10622" spans="1:1" x14ac:dyDescent="0.55000000000000004">
      <c r="A10622" s="131"/>
    </row>
    <row r="10625" spans="1:1" x14ac:dyDescent="0.55000000000000004">
      <c r="A10625" s="131"/>
    </row>
    <row r="10626" spans="1:1" x14ac:dyDescent="0.55000000000000004">
      <c r="A10626" s="131"/>
    </row>
    <row r="10629" spans="1:1" x14ac:dyDescent="0.55000000000000004">
      <c r="A10629" s="131"/>
    </row>
    <row r="10630" spans="1:1" x14ac:dyDescent="0.55000000000000004">
      <c r="A10630" s="131"/>
    </row>
    <row r="10633" spans="1:1" x14ac:dyDescent="0.55000000000000004">
      <c r="A10633" s="131"/>
    </row>
    <row r="10634" spans="1:1" x14ac:dyDescent="0.55000000000000004">
      <c r="A10634" s="131"/>
    </row>
    <row r="10637" spans="1:1" x14ac:dyDescent="0.55000000000000004">
      <c r="A10637" s="131"/>
    </row>
    <row r="10638" spans="1:1" x14ac:dyDescent="0.55000000000000004">
      <c r="A10638" s="131"/>
    </row>
    <row r="10641" spans="1:1" x14ac:dyDescent="0.55000000000000004">
      <c r="A10641" s="131"/>
    </row>
    <row r="10642" spans="1:1" x14ac:dyDescent="0.55000000000000004">
      <c r="A10642" s="131"/>
    </row>
    <row r="10645" spans="1:1" x14ac:dyDescent="0.55000000000000004">
      <c r="A10645" s="131"/>
    </row>
    <row r="10646" spans="1:1" x14ac:dyDescent="0.55000000000000004">
      <c r="A10646" s="131"/>
    </row>
    <row r="10649" spans="1:1" x14ac:dyDescent="0.55000000000000004">
      <c r="A10649" s="131"/>
    </row>
    <row r="10650" spans="1:1" x14ac:dyDescent="0.55000000000000004">
      <c r="A10650" s="131"/>
    </row>
    <row r="10653" spans="1:1" x14ac:dyDescent="0.55000000000000004">
      <c r="A10653" s="131"/>
    </row>
    <row r="10654" spans="1:1" x14ac:dyDescent="0.55000000000000004">
      <c r="A10654" s="131"/>
    </row>
    <row r="10657" spans="1:1" x14ac:dyDescent="0.55000000000000004">
      <c r="A10657" s="131"/>
    </row>
    <row r="10658" spans="1:1" x14ac:dyDescent="0.55000000000000004">
      <c r="A10658" s="131"/>
    </row>
    <row r="10661" spans="1:1" x14ac:dyDescent="0.55000000000000004">
      <c r="A10661" s="131"/>
    </row>
    <row r="10662" spans="1:1" x14ac:dyDescent="0.55000000000000004">
      <c r="A10662" s="131"/>
    </row>
    <row r="10665" spans="1:1" x14ac:dyDescent="0.55000000000000004">
      <c r="A10665" s="131"/>
    </row>
    <row r="10666" spans="1:1" x14ac:dyDescent="0.55000000000000004">
      <c r="A10666" s="131"/>
    </row>
    <row r="10669" spans="1:1" x14ac:dyDescent="0.55000000000000004">
      <c r="A10669" s="131"/>
    </row>
    <row r="10670" spans="1:1" x14ac:dyDescent="0.55000000000000004">
      <c r="A10670" s="131"/>
    </row>
    <row r="10673" spans="1:1" x14ac:dyDescent="0.55000000000000004">
      <c r="A10673" s="131"/>
    </row>
    <row r="10674" spans="1:1" x14ac:dyDescent="0.55000000000000004">
      <c r="A10674" s="131"/>
    </row>
    <row r="10677" spans="1:1" x14ac:dyDescent="0.55000000000000004">
      <c r="A10677" s="131"/>
    </row>
    <row r="10678" spans="1:1" x14ac:dyDescent="0.55000000000000004">
      <c r="A10678" s="131"/>
    </row>
    <row r="10681" spans="1:1" x14ac:dyDescent="0.55000000000000004">
      <c r="A10681" s="131"/>
    </row>
    <row r="10682" spans="1:1" x14ac:dyDescent="0.55000000000000004">
      <c r="A10682" s="131"/>
    </row>
    <row r="10685" spans="1:1" x14ac:dyDescent="0.55000000000000004">
      <c r="A10685" s="131"/>
    </row>
    <row r="10686" spans="1:1" x14ac:dyDescent="0.55000000000000004">
      <c r="A10686" s="131"/>
    </row>
    <row r="10689" spans="1:1" x14ac:dyDescent="0.55000000000000004">
      <c r="A10689" s="131"/>
    </row>
    <row r="10690" spans="1:1" x14ac:dyDescent="0.55000000000000004">
      <c r="A10690" s="131"/>
    </row>
    <row r="10693" spans="1:1" x14ac:dyDescent="0.55000000000000004">
      <c r="A10693" s="131"/>
    </row>
    <row r="10694" spans="1:1" x14ac:dyDescent="0.55000000000000004">
      <c r="A10694" s="131"/>
    </row>
    <row r="10697" spans="1:1" x14ac:dyDescent="0.55000000000000004">
      <c r="A10697" s="131"/>
    </row>
    <row r="10698" spans="1:1" x14ac:dyDescent="0.55000000000000004">
      <c r="A10698" s="131"/>
    </row>
    <row r="10701" spans="1:1" x14ac:dyDescent="0.55000000000000004">
      <c r="A10701" s="131"/>
    </row>
    <row r="10702" spans="1:1" x14ac:dyDescent="0.55000000000000004">
      <c r="A10702" s="131"/>
    </row>
    <row r="10705" spans="1:1" x14ac:dyDescent="0.55000000000000004">
      <c r="A10705" s="131"/>
    </row>
    <row r="10706" spans="1:1" x14ac:dyDescent="0.55000000000000004">
      <c r="A10706" s="131"/>
    </row>
    <row r="10709" spans="1:1" x14ac:dyDescent="0.55000000000000004">
      <c r="A10709" s="131"/>
    </row>
    <row r="10710" spans="1:1" x14ac:dyDescent="0.55000000000000004">
      <c r="A10710" s="131"/>
    </row>
    <row r="10713" spans="1:1" x14ac:dyDescent="0.55000000000000004">
      <c r="A10713" s="131"/>
    </row>
    <row r="10714" spans="1:1" x14ac:dyDescent="0.55000000000000004">
      <c r="A10714" s="131"/>
    </row>
    <row r="10717" spans="1:1" x14ac:dyDescent="0.55000000000000004">
      <c r="A10717" s="131"/>
    </row>
    <row r="10718" spans="1:1" x14ac:dyDescent="0.55000000000000004">
      <c r="A10718" s="131"/>
    </row>
    <row r="10721" spans="1:1" x14ac:dyDescent="0.55000000000000004">
      <c r="A10721" s="131"/>
    </row>
    <row r="10722" spans="1:1" x14ac:dyDescent="0.55000000000000004">
      <c r="A10722" s="131"/>
    </row>
    <row r="10725" spans="1:1" x14ac:dyDescent="0.55000000000000004">
      <c r="A10725" s="131"/>
    </row>
    <row r="10726" spans="1:1" x14ac:dyDescent="0.55000000000000004">
      <c r="A10726" s="131"/>
    </row>
    <row r="10729" spans="1:1" x14ac:dyDescent="0.55000000000000004">
      <c r="A10729" s="131"/>
    </row>
    <row r="10730" spans="1:1" x14ac:dyDescent="0.55000000000000004">
      <c r="A10730" s="131"/>
    </row>
    <row r="10733" spans="1:1" x14ac:dyDescent="0.55000000000000004">
      <c r="A10733" s="131"/>
    </row>
    <row r="10734" spans="1:1" x14ac:dyDescent="0.55000000000000004">
      <c r="A10734" s="131"/>
    </row>
    <row r="10737" spans="1:1" x14ac:dyDescent="0.55000000000000004">
      <c r="A10737" s="131"/>
    </row>
    <row r="10738" spans="1:1" x14ac:dyDescent="0.55000000000000004">
      <c r="A10738" s="131"/>
    </row>
    <row r="10741" spans="1:1" x14ac:dyDescent="0.55000000000000004">
      <c r="A10741" s="131"/>
    </row>
    <row r="10742" spans="1:1" x14ac:dyDescent="0.55000000000000004">
      <c r="A10742" s="131"/>
    </row>
    <row r="10745" spans="1:1" x14ac:dyDescent="0.55000000000000004">
      <c r="A10745" s="131"/>
    </row>
    <row r="10746" spans="1:1" x14ac:dyDescent="0.55000000000000004">
      <c r="A10746" s="131"/>
    </row>
    <row r="10749" spans="1:1" x14ac:dyDescent="0.55000000000000004">
      <c r="A10749" s="131"/>
    </row>
    <row r="10750" spans="1:1" x14ac:dyDescent="0.55000000000000004">
      <c r="A10750" s="131"/>
    </row>
    <row r="10753" spans="1:1" x14ac:dyDescent="0.55000000000000004">
      <c r="A10753" s="131"/>
    </row>
    <row r="10754" spans="1:1" x14ac:dyDescent="0.55000000000000004">
      <c r="A10754" s="131"/>
    </row>
    <row r="10757" spans="1:1" x14ac:dyDescent="0.55000000000000004">
      <c r="A10757" s="131"/>
    </row>
    <row r="10758" spans="1:1" x14ac:dyDescent="0.55000000000000004">
      <c r="A10758" s="131"/>
    </row>
    <row r="10761" spans="1:1" x14ac:dyDescent="0.55000000000000004">
      <c r="A10761" s="131"/>
    </row>
    <row r="10762" spans="1:1" x14ac:dyDescent="0.55000000000000004">
      <c r="A10762" s="131"/>
    </row>
    <row r="10765" spans="1:1" x14ac:dyDescent="0.55000000000000004">
      <c r="A10765" s="131"/>
    </row>
    <row r="10766" spans="1:1" x14ac:dyDescent="0.55000000000000004">
      <c r="A10766" s="131"/>
    </row>
    <row r="10769" spans="1:1" x14ac:dyDescent="0.55000000000000004">
      <c r="A10769" s="131"/>
    </row>
    <row r="10770" spans="1:1" x14ac:dyDescent="0.55000000000000004">
      <c r="A10770" s="131"/>
    </row>
    <row r="10773" spans="1:1" x14ac:dyDescent="0.55000000000000004">
      <c r="A10773" s="131"/>
    </row>
    <row r="10774" spans="1:1" x14ac:dyDescent="0.55000000000000004">
      <c r="A10774" s="131"/>
    </row>
    <row r="10777" spans="1:1" x14ac:dyDescent="0.55000000000000004">
      <c r="A10777" s="131"/>
    </row>
    <row r="10778" spans="1:1" x14ac:dyDescent="0.55000000000000004">
      <c r="A10778" s="131"/>
    </row>
    <row r="10781" spans="1:1" x14ac:dyDescent="0.55000000000000004">
      <c r="A10781" s="131"/>
    </row>
    <row r="10782" spans="1:1" x14ac:dyDescent="0.55000000000000004">
      <c r="A10782" s="131"/>
    </row>
    <row r="10785" spans="1:1" x14ac:dyDescent="0.55000000000000004">
      <c r="A10785" s="131"/>
    </row>
    <row r="10786" spans="1:1" x14ac:dyDescent="0.55000000000000004">
      <c r="A10786" s="131"/>
    </row>
    <row r="10789" spans="1:1" x14ac:dyDescent="0.55000000000000004">
      <c r="A10789" s="131"/>
    </row>
    <row r="10790" spans="1:1" x14ac:dyDescent="0.55000000000000004">
      <c r="A10790" s="131"/>
    </row>
    <row r="10793" spans="1:1" x14ac:dyDescent="0.55000000000000004">
      <c r="A10793" s="131"/>
    </row>
    <row r="10794" spans="1:1" x14ac:dyDescent="0.55000000000000004">
      <c r="A10794" s="131"/>
    </row>
    <row r="10797" spans="1:1" x14ac:dyDescent="0.55000000000000004">
      <c r="A10797" s="131"/>
    </row>
    <row r="10798" spans="1:1" x14ac:dyDescent="0.55000000000000004">
      <c r="A10798" s="131"/>
    </row>
    <row r="10801" spans="1:1" x14ac:dyDescent="0.55000000000000004">
      <c r="A10801" s="131"/>
    </row>
    <row r="10802" spans="1:1" x14ac:dyDescent="0.55000000000000004">
      <c r="A10802" s="131"/>
    </row>
    <row r="10805" spans="1:1" x14ac:dyDescent="0.55000000000000004">
      <c r="A10805" s="131"/>
    </row>
    <row r="10806" spans="1:1" x14ac:dyDescent="0.55000000000000004">
      <c r="A10806" s="131"/>
    </row>
    <row r="10809" spans="1:1" x14ac:dyDescent="0.55000000000000004">
      <c r="A10809" s="131"/>
    </row>
    <row r="10810" spans="1:1" x14ac:dyDescent="0.55000000000000004">
      <c r="A10810" s="131"/>
    </row>
    <row r="10813" spans="1:1" x14ac:dyDescent="0.55000000000000004">
      <c r="A10813" s="131"/>
    </row>
    <row r="10814" spans="1:1" x14ac:dyDescent="0.55000000000000004">
      <c r="A10814" s="131"/>
    </row>
    <row r="10817" spans="1:1" x14ac:dyDescent="0.55000000000000004">
      <c r="A10817" s="131"/>
    </row>
    <row r="10818" spans="1:1" x14ac:dyDescent="0.55000000000000004">
      <c r="A10818" s="131"/>
    </row>
    <row r="10821" spans="1:1" x14ac:dyDescent="0.55000000000000004">
      <c r="A10821" s="131"/>
    </row>
    <row r="10822" spans="1:1" x14ac:dyDescent="0.55000000000000004">
      <c r="A10822" s="131"/>
    </row>
    <row r="10825" spans="1:1" x14ac:dyDescent="0.55000000000000004">
      <c r="A10825" s="131"/>
    </row>
    <row r="10826" spans="1:1" x14ac:dyDescent="0.55000000000000004">
      <c r="A10826" s="131"/>
    </row>
    <row r="10829" spans="1:1" x14ac:dyDescent="0.55000000000000004">
      <c r="A10829" s="131"/>
    </row>
    <row r="10830" spans="1:1" x14ac:dyDescent="0.55000000000000004">
      <c r="A10830" s="131"/>
    </row>
    <row r="10833" spans="1:1" x14ac:dyDescent="0.55000000000000004">
      <c r="A10833" s="131"/>
    </row>
    <row r="10834" spans="1:1" x14ac:dyDescent="0.55000000000000004">
      <c r="A10834" s="131"/>
    </row>
    <row r="10837" spans="1:1" x14ac:dyDescent="0.55000000000000004">
      <c r="A10837" s="131"/>
    </row>
    <row r="10838" spans="1:1" x14ac:dyDescent="0.55000000000000004">
      <c r="A10838" s="131"/>
    </row>
    <row r="10841" spans="1:1" x14ac:dyDescent="0.55000000000000004">
      <c r="A10841" s="131"/>
    </row>
    <row r="10842" spans="1:1" x14ac:dyDescent="0.55000000000000004">
      <c r="A10842" s="131"/>
    </row>
    <row r="10845" spans="1:1" x14ac:dyDescent="0.55000000000000004">
      <c r="A10845" s="131"/>
    </row>
    <row r="10846" spans="1:1" x14ac:dyDescent="0.55000000000000004">
      <c r="A10846" s="131"/>
    </row>
    <row r="10849" spans="1:1" x14ac:dyDescent="0.55000000000000004">
      <c r="A10849" s="131"/>
    </row>
    <row r="10850" spans="1:1" x14ac:dyDescent="0.55000000000000004">
      <c r="A10850" s="131"/>
    </row>
    <row r="10853" spans="1:1" x14ac:dyDescent="0.55000000000000004">
      <c r="A10853" s="131"/>
    </row>
    <row r="10854" spans="1:1" x14ac:dyDescent="0.55000000000000004">
      <c r="A10854" s="131"/>
    </row>
    <row r="10857" spans="1:1" x14ac:dyDescent="0.55000000000000004">
      <c r="A10857" s="131"/>
    </row>
    <row r="10858" spans="1:1" x14ac:dyDescent="0.55000000000000004">
      <c r="A10858" s="131"/>
    </row>
    <row r="10861" spans="1:1" x14ac:dyDescent="0.55000000000000004">
      <c r="A10861" s="131"/>
    </row>
    <row r="10862" spans="1:1" x14ac:dyDescent="0.55000000000000004">
      <c r="A10862" s="131"/>
    </row>
    <row r="10865" spans="1:1" x14ac:dyDescent="0.55000000000000004">
      <c r="A10865" s="131"/>
    </row>
    <row r="10866" spans="1:1" x14ac:dyDescent="0.55000000000000004">
      <c r="A10866" s="131"/>
    </row>
    <row r="10869" spans="1:1" x14ac:dyDescent="0.55000000000000004">
      <c r="A10869" s="131"/>
    </row>
    <row r="10870" spans="1:1" x14ac:dyDescent="0.55000000000000004">
      <c r="A10870" s="131"/>
    </row>
    <row r="10873" spans="1:1" x14ac:dyDescent="0.55000000000000004">
      <c r="A10873" s="131"/>
    </row>
    <row r="10874" spans="1:1" x14ac:dyDescent="0.55000000000000004">
      <c r="A10874" s="131"/>
    </row>
    <row r="10877" spans="1:1" x14ac:dyDescent="0.55000000000000004">
      <c r="A10877" s="131"/>
    </row>
    <row r="10878" spans="1:1" x14ac:dyDescent="0.55000000000000004">
      <c r="A10878" s="131"/>
    </row>
    <row r="10881" spans="1:1" x14ac:dyDescent="0.55000000000000004">
      <c r="A10881" s="131"/>
    </row>
    <row r="10882" spans="1:1" x14ac:dyDescent="0.55000000000000004">
      <c r="A10882" s="131"/>
    </row>
    <row r="10885" spans="1:1" x14ac:dyDescent="0.55000000000000004">
      <c r="A10885" s="131"/>
    </row>
    <row r="10886" spans="1:1" x14ac:dyDescent="0.55000000000000004">
      <c r="A10886" s="131"/>
    </row>
    <row r="10889" spans="1:1" x14ac:dyDescent="0.55000000000000004">
      <c r="A10889" s="131"/>
    </row>
    <row r="10890" spans="1:1" x14ac:dyDescent="0.55000000000000004">
      <c r="A10890" s="131"/>
    </row>
    <row r="10893" spans="1:1" x14ac:dyDescent="0.55000000000000004">
      <c r="A10893" s="131"/>
    </row>
    <row r="10894" spans="1:1" x14ac:dyDescent="0.55000000000000004">
      <c r="A10894" s="131"/>
    </row>
    <row r="10897" spans="1:1" x14ac:dyDescent="0.55000000000000004">
      <c r="A10897" s="131"/>
    </row>
    <row r="10898" spans="1:1" x14ac:dyDescent="0.55000000000000004">
      <c r="A10898" s="131"/>
    </row>
    <row r="10901" spans="1:1" x14ac:dyDescent="0.55000000000000004">
      <c r="A10901" s="131"/>
    </row>
    <row r="10902" spans="1:1" x14ac:dyDescent="0.55000000000000004">
      <c r="A10902" s="131"/>
    </row>
    <row r="10905" spans="1:1" x14ac:dyDescent="0.55000000000000004">
      <c r="A10905" s="131"/>
    </row>
    <row r="10906" spans="1:1" x14ac:dyDescent="0.55000000000000004">
      <c r="A10906" s="131"/>
    </row>
    <row r="10909" spans="1:1" x14ac:dyDescent="0.55000000000000004">
      <c r="A10909" s="131"/>
    </row>
    <row r="10910" spans="1:1" x14ac:dyDescent="0.55000000000000004">
      <c r="A10910" s="131"/>
    </row>
    <row r="10913" spans="1:1" x14ac:dyDescent="0.55000000000000004">
      <c r="A10913" s="131"/>
    </row>
    <row r="10914" spans="1:1" x14ac:dyDescent="0.55000000000000004">
      <c r="A10914" s="131"/>
    </row>
    <row r="10917" spans="1:1" x14ac:dyDescent="0.55000000000000004">
      <c r="A10917" s="131"/>
    </row>
    <row r="10918" spans="1:1" x14ac:dyDescent="0.55000000000000004">
      <c r="A10918" s="131"/>
    </row>
    <row r="10921" spans="1:1" x14ac:dyDescent="0.55000000000000004">
      <c r="A10921" s="131"/>
    </row>
    <row r="10922" spans="1:1" x14ac:dyDescent="0.55000000000000004">
      <c r="A10922" s="131"/>
    </row>
    <row r="10925" spans="1:1" x14ac:dyDescent="0.55000000000000004">
      <c r="A10925" s="131"/>
    </row>
    <row r="10926" spans="1:1" x14ac:dyDescent="0.55000000000000004">
      <c r="A10926" s="131"/>
    </row>
    <row r="10929" spans="1:1" x14ac:dyDescent="0.55000000000000004">
      <c r="A10929" s="131"/>
    </row>
    <row r="10930" spans="1:1" x14ac:dyDescent="0.55000000000000004">
      <c r="A10930" s="131"/>
    </row>
    <row r="10933" spans="1:1" x14ac:dyDescent="0.55000000000000004">
      <c r="A10933" s="131"/>
    </row>
    <row r="10934" spans="1:1" x14ac:dyDescent="0.55000000000000004">
      <c r="A10934" s="131"/>
    </row>
    <row r="10937" spans="1:1" x14ac:dyDescent="0.55000000000000004">
      <c r="A10937" s="131"/>
    </row>
    <row r="10938" spans="1:1" x14ac:dyDescent="0.55000000000000004">
      <c r="A10938" s="131"/>
    </row>
    <row r="10941" spans="1:1" x14ac:dyDescent="0.55000000000000004">
      <c r="A10941" s="131"/>
    </row>
    <row r="10942" spans="1:1" x14ac:dyDescent="0.55000000000000004">
      <c r="A10942" s="131"/>
    </row>
    <row r="10945" spans="1:1" x14ac:dyDescent="0.55000000000000004">
      <c r="A10945" s="131"/>
    </row>
    <row r="10946" spans="1:1" x14ac:dyDescent="0.55000000000000004">
      <c r="A10946" s="131"/>
    </row>
    <row r="10949" spans="1:1" x14ac:dyDescent="0.55000000000000004">
      <c r="A10949" s="131"/>
    </row>
    <row r="10950" spans="1:1" x14ac:dyDescent="0.55000000000000004">
      <c r="A10950" s="131"/>
    </row>
    <row r="10953" spans="1:1" x14ac:dyDescent="0.55000000000000004">
      <c r="A10953" s="131"/>
    </row>
    <row r="10954" spans="1:1" x14ac:dyDescent="0.55000000000000004">
      <c r="A10954" s="131"/>
    </row>
    <row r="10957" spans="1:1" x14ac:dyDescent="0.55000000000000004">
      <c r="A10957" s="131"/>
    </row>
    <row r="10958" spans="1:1" x14ac:dyDescent="0.55000000000000004">
      <c r="A10958" s="131"/>
    </row>
    <row r="10961" spans="1:1" x14ac:dyDescent="0.55000000000000004">
      <c r="A10961" s="131"/>
    </row>
    <row r="10962" spans="1:1" x14ac:dyDescent="0.55000000000000004">
      <c r="A10962" s="131"/>
    </row>
    <row r="10965" spans="1:1" x14ac:dyDescent="0.55000000000000004">
      <c r="A10965" s="131"/>
    </row>
    <row r="10966" spans="1:1" x14ac:dyDescent="0.55000000000000004">
      <c r="A10966" s="131"/>
    </row>
    <row r="10969" spans="1:1" x14ac:dyDescent="0.55000000000000004">
      <c r="A10969" s="131"/>
    </row>
    <row r="10970" spans="1:1" x14ac:dyDescent="0.55000000000000004">
      <c r="A10970" s="131"/>
    </row>
    <row r="10973" spans="1:1" x14ac:dyDescent="0.55000000000000004">
      <c r="A10973" s="131"/>
    </row>
    <row r="10974" spans="1:1" x14ac:dyDescent="0.55000000000000004">
      <c r="A10974" s="131"/>
    </row>
    <row r="10977" spans="1:1" x14ac:dyDescent="0.55000000000000004">
      <c r="A10977" s="131"/>
    </row>
    <row r="10978" spans="1:1" x14ac:dyDescent="0.55000000000000004">
      <c r="A10978" s="131"/>
    </row>
    <row r="10981" spans="1:1" x14ac:dyDescent="0.55000000000000004">
      <c r="A10981" s="131"/>
    </row>
    <row r="10982" spans="1:1" x14ac:dyDescent="0.55000000000000004">
      <c r="A10982" s="131"/>
    </row>
    <row r="10985" spans="1:1" x14ac:dyDescent="0.55000000000000004">
      <c r="A10985" s="131"/>
    </row>
    <row r="10986" spans="1:1" x14ac:dyDescent="0.55000000000000004">
      <c r="A10986" s="131"/>
    </row>
    <row r="10989" spans="1:1" x14ac:dyDescent="0.55000000000000004">
      <c r="A10989" s="131"/>
    </row>
    <row r="10990" spans="1:1" x14ac:dyDescent="0.55000000000000004">
      <c r="A10990" s="131"/>
    </row>
    <row r="10993" spans="1:1" x14ac:dyDescent="0.55000000000000004">
      <c r="A10993" s="131"/>
    </row>
    <row r="10994" spans="1:1" x14ac:dyDescent="0.55000000000000004">
      <c r="A10994" s="131"/>
    </row>
    <row r="10997" spans="1:1" x14ac:dyDescent="0.55000000000000004">
      <c r="A10997" s="131"/>
    </row>
    <row r="10998" spans="1:1" x14ac:dyDescent="0.55000000000000004">
      <c r="A10998" s="131"/>
    </row>
    <row r="11001" spans="1:1" x14ac:dyDescent="0.55000000000000004">
      <c r="A11001" s="131"/>
    </row>
    <row r="11002" spans="1:1" x14ac:dyDescent="0.55000000000000004">
      <c r="A11002" s="131"/>
    </row>
    <row r="11005" spans="1:1" x14ac:dyDescent="0.55000000000000004">
      <c r="A11005" s="131"/>
    </row>
    <row r="11006" spans="1:1" x14ac:dyDescent="0.55000000000000004">
      <c r="A11006" s="131"/>
    </row>
    <row r="11009" spans="1:1" x14ac:dyDescent="0.55000000000000004">
      <c r="A11009" s="131"/>
    </row>
    <row r="11010" spans="1:1" x14ac:dyDescent="0.55000000000000004">
      <c r="A11010" s="131"/>
    </row>
    <row r="11013" spans="1:1" x14ac:dyDescent="0.55000000000000004">
      <c r="A11013" s="131"/>
    </row>
    <row r="11014" spans="1:1" x14ac:dyDescent="0.55000000000000004">
      <c r="A11014" s="131"/>
    </row>
    <row r="11017" spans="1:1" x14ac:dyDescent="0.55000000000000004">
      <c r="A11017" s="131"/>
    </row>
    <row r="11018" spans="1:1" x14ac:dyDescent="0.55000000000000004">
      <c r="A11018" s="131"/>
    </row>
    <row r="11021" spans="1:1" x14ac:dyDescent="0.55000000000000004">
      <c r="A11021" s="131"/>
    </row>
    <row r="11022" spans="1:1" x14ac:dyDescent="0.55000000000000004">
      <c r="A11022" s="131"/>
    </row>
    <row r="11025" spans="1:1" x14ac:dyDescent="0.55000000000000004">
      <c r="A11025" s="131"/>
    </row>
    <row r="11026" spans="1:1" x14ac:dyDescent="0.55000000000000004">
      <c r="A11026" s="131"/>
    </row>
    <row r="11029" spans="1:1" x14ac:dyDescent="0.55000000000000004">
      <c r="A11029" s="131"/>
    </row>
    <row r="11030" spans="1:1" x14ac:dyDescent="0.55000000000000004">
      <c r="A11030" s="131"/>
    </row>
    <row r="11033" spans="1:1" x14ac:dyDescent="0.55000000000000004">
      <c r="A11033" s="131"/>
    </row>
    <row r="11034" spans="1:1" x14ac:dyDescent="0.55000000000000004">
      <c r="A11034" s="131"/>
    </row>
    <row r="11037" spans="1:1" x14ac:dyDescent="0.55000000000000004">
      <c r="A11037" s="131"/>
    </row>
    <row r="11038" spans="1:1" x14ac:dyDescent="0.55000000000000004">
      <c r="A11038" s="131"/>
    </row>
    <row r="11041" spans="1:1" x14ac:dyDescent="0.55000000000000004">
      <c r="A11041" s="131"/>
    </row>
    <row r="11042" spans="1:1" x14ac:dyDescent="0.55000000000000004">
      <c r="A11042" s="131"/>
    </row>
    <row r="11045" spans="1:1" x14ac:dyDescent="0.55000000000000004">
      <c r="A11045" s="131"/>
    </row>
    <row r="11046" spans="1:1" x14ac:dyDescent="0.55000000000000004">
      <c r="A11046" s="131"/>
    </row>
    <row r="11049" spans="1:1" x14ac:dyDescent="0.55000000000000004">
      <c r="A11049" s="131"/>
    </row>
    <row r="11050" spans="1:1" x14ac:dyDescent="0.55000000000000004">
      <c r="A11050" s="131"/>
    </row>
    <row r="11053" spans="1:1" x14ac:dyDescent="0.55000000000000004">
      <c r="A11053" s="131"/>
    </row>
    <row r="11054" spans="1:1" x14ac:dyDescent="0.55000000000000004">
      <c r="A11054" s="131"/>
    </row>
    <row r="11057" spans="1:1" x14ac:dyDescent="0.55000000000000004">
      <c r="A11057" s="131"/>
    </row>
    <row r="11058" spans="1:1" x14ac:dyDescent="0.55000000000000004">
      <c r="A11058" s="131"/>
    </row>
    <row r="11061" spans="1:1" x14ac:dyDescent="0.55000000000000004">
      <c r="A11061" s="131"/>
    </row>
    <row r="11062" spans="1:1" x14ac:dyDescent="0.55000000000000004">
      <c r="A11062" s="131"/>
    </row>
    <row r="11065" spans="1:1" x14ac:dyDescent="0.55000000000000004">
      <c r="A11065" s="131"/>
    </row>
    <row r="11066" spans="1:1" x14ac:dyDescent="0.55000000000000004">
      <c r="A11066" s="131"/>
    </row>
    <row r="11069" spans="1:1" x14ac:dyDescent="0.55000000000000004">
      <c r="A11069" s="131"/>
    </row>
    <row r="11070" spans="1:1" x14ac:dyDescent="0.55000000000000004">
      <c r="A11070" s="131"/>
    </row>
    <row r="11073" spans="1:1" x14ac:dyDescent="0.55000000000000004">
      <c r="A11073" s="131"/>
    </row>
    <row r="11074" spans="1:1" x14ac:dyDescent="0.55000000000000004">
      <c r="A11074" s="131"/>
    </row>
    <row r="11077" spans="1:1" x14ac:dyDescent="0.55000000000000004">
      <c r="A11077" s="131"/>
    </row>
    <row r="11078" spans="1:1" x14ac:dyDescent="0.55000000000000004">
      <c r="A11078" s="131"/>
    </row>
    <row r="11081" spans="1:1" x14ac:dyDescent="0.55000000000000004">
      <c r="A11081" s="131"/>
    </row>
    <row r="11082" spans="1:1" x14ac:dyDescent="0.55000000000000004">
      <c r="A11082" s="131"/>
    </row>
    <row r="11085" spans="1:1" x14ac:dyDescent="0.55000000000000004">
      <c r="A11085" s="131"/>
    </row>
    <row r="11086" spans="1:1" x14ac:dyDescent="0.55000000000000004">
      <c r="A11086" s="131"/>
    </row>
    <row r="11089" spans="1:1" x14ac:dyDescent="0.55000000000000004">
      <c r="A11089" s="131"/>
    </row>
    <row r="11090" spans="1:1" x14ac:dyDescent="0.55000000000000004">
      <c r="A11090" s="131"/>
    </row>
    <row r="11093" spans="1:1" x14ac:dyDescent="0.55000000000000004">
      <c r="A11093" s="131"/>
    </row>
    <row r="11094" spans="1:1" x14ac:dyDescent="0.55000000000000004">
      <c r="A11094" s="131"/>
    </row>
    <row r="11097" spans="1:1" x14ac:dyDescent="0.55000000000000004">
      <c r="A11097" s="131"/>
    </row>
    <row r="11098" spans="1:1" x14ac:dyDescent="0.55000000000000004">
      <c r="A11098" s="131"/>
    </row>
    <row r="11101" spans="1:1" x14ac:dyDescent="0.55000000000000004">
      <c r="A11101" s="131"/>
    </row>
    <row r="11102" spans="1:1" x14ac:dyDescent="0.55000000000000004">
      <c r="A11102" s="131"/>
    </row>
    <row r="11105" spans="1:1" x14ac:dyDescent="0.55000000000000004">
      <c r="A11105" s="131"/>
    </row>
    <row r="11106" spans="1:1" x14ac:dyDescent="0.55000000000000004">
      <c r="A11106" s="131"/>
    </row>
    <row r="11109" spans="1:1" x14ac:dyDescent="0.55000000000000004">
      <c r="A11109" s="131"/>
    </row>
    <row r="11110" spans="1:1" x14ac:dyDescent="0.55000000000000004">
      <c r="A11110" s="131"/>
    </row>
    <row r="11113" spans="1:1" x14ac:dyDescent="0.55000000000000004">
      <c r="A11113" s="131"/>
    </row>
    <row r="11114" spans="1:1" x14ac:dyDescent="0.55000000000000004">
      <c r="A11114" s="131"/>
    </row>
    <row r="11117" spans="1:1" x14ac:dyDescent="0.55000000000000004">
      <c r="A11117" s="131"/>
    </row>
    <row r="11118" spans="1:1" x14ac:dyDescent="0.55000000000000004">
      <c r="A11118" s="131"/>
    </row>
    <row r="11121" spans="1:1" x14ac:dyDescent="0.55000000000000004">
      <c r="A11121" s="131"/>
    </row>
    <row r="11122" spans="1:1" x14ac:dyDescent="0.55000000000000004">
      <c r="A11122" s="131"/>
    </row>
    <row r="11125" spans="1:1" x14ac:dyDescent="0.55000000000000004">
      <c r="A11125" s="131"/>
    </row>
    <row r="11126" spans="1:1" x14ac:dyDescent="0.55000000000000004">
      <c r="A11126" s="131"/>
    </row>
    <row r="11129" spans="1:1" x14ac:dyDescent="0.55000000000000004">
      <c r="A11129" s="131"/>
    </row>
    <row r="11130" spans="1:1" x14ac:dyDescent="0.55000000000000004">
      <c r="A11130" s="131"/>
    </row>
    <row r="11133" spans="1:1" x14ac:dyDescent="0.55000000000000004">
      <c r="A11133" s="131"/>
    </row>
    <row r="11134" spans="1:1" x14ac:dyDescent="0.55000000000000004">
      <c r="A11134" s="131"/>
    </row>
    <row r="11137" spans="1:1" x14ac:dyDescent="0.55000000000000004">
      <c r="A11137" s="131"/>
    </row>
    <row r="11138" spans="1:1" x14ac:dyDescent="0.55000000000000004">
      <c r="A11138" s="131"/>
    </row>
    <row r="11141" spans="1:1" x14ac:dyDescent="0.55000000000000004">
      <c r="A11141" s="131"/>
    </row>
    <row r="11142" spans="1:1" x14ac:dyDescent="0.55000000000000004">
      <c r="A11142" s="131"/>
    </row>
    <row r="11145" spans="1:1" x14ac:dyDescent="0.55000000000000004">
      <c r="A11145" s="131"/>
    </row>
    <row r="11146" spans="1:1" x14ac:dyDescent="0.55000000000000004">
      <c r="A11146" s="131"/>
    </row>
    <row r="11149" spans="1:1" x14ac:dyDescent="0.55000000000000004">
      <c r="A11149" s="131"/>
    </row>
    <row r="11150" spans="1:1" x14ac:dyDescent="0.55000000000000004">
      <c r="A11150" s="131"/>
    </row>
    <row r="11153" spans="1:1" x14ac:dyDescent="0.55000000000000004">
      <c r="A11153" s="131"/>
    </row>
    <row r="11154" spans="1:1" x14ac:dyDescent="0.55000000000000004">
      <c r="A11154" s="131"/>
    </row>
    <row r="11157" spans="1:1" x14ac:dyDescent="0.55000000000000004">
      <c r="A11157" s="131"/>
    </row>
    <row r="11158" spans="1:1" x14ac:dyDescent="0.55000000000000004">
      <c r="A11158" s="131"/>
    </row>
    <row r="11161" spans="1:1" x14ac:dyDescent="0.55000000000000004">
      <c r="A11161" s="131"/>
    </row>
    <row r="11162" spans="1:1" x14ac:dyDescent="0.55000000000000004">
      <c r="A11162" s="131"/>
    </row>
    <row r="11165" spans="1:1" x14ac:dyDescent="0.55000000000000004">
      <c r="A11165" s="131"/>
    </row>
    <row r="11166" spans="1:1" x14ac:dyDescent="0.55000000000000004">
      <c r="A11166" s="131"/>
    </row>
    <row r="11169" spans="1:1" x14ac:dyDescent="0.55000000000000004">
      <c r="A11169" s="131"/>
    </row>
    <row r="11170" spans="1:1" x14ac:dyDescent="0.55000000000000004">
      <c r="A11170" s="131"/>
    </row>
    <row r="11173" spans="1:1" x14ac:dyDescent="0.55000000000000004">
      <c r="A11173" s="131"/>
    </row>
    <row r="11174" spans="1:1" x14ac:dyDescent="0.55000000000000004">
      <c r="A11174" s="131"/>
    </row>
    <row r="11177" spans="1:1" x14ac:dyDescent="0.55000000000000004">
      <c r="A11177" s="131"/>
    </row>
    <row r="11178" spans="1:1" x14ac:dyDescent="0.55000000000000004">
      <c r="A11178" s="131"/>
    </row>
    <row r="11181" spans="1:1" x14ac:dyDescent="0.55000000000000004">
      <c r="A11181" s="131"/>
    </row>
    <row r="11182" spans="1:1" x14ac:dyDescent="0.55000000000000004">
      <c r="A11182" s="131"/>
    </row>
    <row r="11185" spans="1:1" x14ac:dyDescent="0.55000000000000004">
      <c r="A11185" s="131"/>
    </row>
    <row r="11186" spans="1:1" x14ac:dyDescent="0.55000000000000004">
      <c r="A11186" s="131"/>
    </row>
    <row r="11189" spans="1:1" x14ac:dyDescent="0.55000000000000004">
      <c r="A11189" s="131"/>
    </row>
    <row r="11190" spans="1:1" x14ac:dyDescent="0.55000000000000004">
      <c r="A11190" s="131"/>
    </row>
    <row r="11193" spans="1:1" x14ac:dyDescent="0.55000000000000004">
      <c r="A11193" s="131"/>
    </row>
    <row r="11194" spans="1:1" x14ac:dyDescent="0.55000000000000004">
      <c r="A11194" s="131"/>
    </row>
    <row r="11197" spans="1:1" x14ac:dyDescent="0.55000000000000004">
      <c r="A11197" s="131"/>
    </row>
    <row r="11198" spans="1:1" x14ac:dyDescent="0.55000000000000004">
      <c r="A11198" s="131"/>
    </row>
    <row r="11201" spans="1:1" x14ac:dyDescent="0.55000000000000004">
      <c r="A11201" s="131"/>
    </row>
    <row r="11202" spans="1:1" x14ac:dyDescent="0.55000000000000004">
      <c r="A11202" s="131"/>
    </row>
    <row r="11205" spans="1:1" x14ac:dyDescent="0.55000000000000004">
      <c r="A11205" s="131"/>
    </row>
    <row r="11206" spans="1:1" x14ac:dyDescent="0.55000000000000004">
      <c r="A11206" s="131"/>
    </row>
    <row r="11209" spans="1:1" x14ac:dyDescent="0.55000000000000004">
      <c r="A11209" s="131"/>
    </row>
    <row r="11210" spans="1:1" x14ac:dyDescent="0.55000000000000004">
      <c r="A11210" s="131"/>
    </row>
    <row r="11213" spans="1:1" x14ac:dyDescent="0.55000000000000004">
      <c r="A11213" s="131"/>
    </row>
    <row r="11214" spans="1:1" x14ac:dyDescent="0.55000000000000004">
      <c r="A11214" s="131"/>
    </row>
    <row r="11217" spans="1:1" x14ac:dyDescent="0.55000000000000004">
      <c r="A11217" s="131"/>
    </row>
    <row r="11218" spans="1:1" x14ac:dyDescent="0.55000000000000004">
      <c r="A11218" s="131"/>
    </row>
    <row r="11221" spans="1:1" x14ac:dyDescent="0.55000000000000004">
      <c r="A11221" s="131"/>
    </row>
    <row r="11222" spans="1:1" x14ac:dyDescent="0.55000000000000004">
      <c r="A11222" s="131"/>
    </row>
    <row r="11225" spans="1:1" x14ac:dyDescent="0.55000000000000004">
      <c r="A11225" s="131"/>
    </row>
    <row r="11226" spans="1:1" x14ac:dyDescent="0.55000000000000004">
      <c r="A11226" s="131"/>
    </row>
    <row r="11229" spans="1:1" x14ac:dyDescent="0.55000000000000004">
      <c r="A11229" s="131"/>
    </row>
    <row r="11230" spans="1:1" x14ac:dyDescent="0.55000000000000004">
      <c r="A11230" s="131"/>
    </row>
    <row r="11233" spans="1:1" x14ac:dyDescent="0.55000000000000004">
      <c r="A11233" s="131"/>
    </row>
    <row r="11234" spans="1:1" x14ac:dyDescent="0.55000000000000004">
      <c r="A11234" s="131"/>
    </row>
    <row r="11237" spans="1:1" x14ac:dyDescent="0.55000000000000004">
      <c r="A11237" s="131"/>
    </row>
    <row r="11238" spans="1:1" x14ac:dyDescent="0.55000000000000004">
      <c r="A11238" s="131"/>
    </row>
    <row r="11241" spans="1:1" x14ac:dyDescent="0.55000000000000004">
      <c r="A11241" s="131"/>
    </row>
    <row r="11242" spans="1:1" x14ac:dyDescent="0.55000000000000004">
      <c r="A11242" s="131"/>
    </row>
    <row r="11245" spans="1:1" x14ac:dyDescent="0.55000000000000004">
      <c r="A11245" s="131"/>
    </row>
    <row r="11246" spans="1:1" x14ac:dyDescent="0.55000000000000004">
      <c r="A11246" s="131"/>
    </row>
    <row r="11249" spans="1:1" x14ac:dyDescent="0.55000000000000004">
      <c r="A11249" s="131"/>
    </row>
    <row r="11250" spans="1:1" x14ac:dyDescent="0.55000000000000004">
      <c r="A11250" s="131"/>
    </row>
    <row r="11253" spans="1:1" x14ac:dyDescent="0.55000000000000004">
      <c r="A11253" s="131"/>
    </row>
    <row r="11254" spans="1:1" x14ac:dyDescent="0.55000000000000004">
      <c r="A11254" s="131"/>
    </row>
    <row r="11257" spans="1:1" x14ac:dyDescent="0.55000000000000004">
      <c r="A11257" s="131"/>
    </row>
    <row r="11258" spans="1:1" x14ac:dyDescent="0.55000000000000004">
      <c r="A11258" s="131"/>
    </row>
    <row r="11261" spans="1:1" x14ac:dyDescent="0.55000000000000004">
      <c r="A11261" s="131"/>
    </row>
    <row r="11262" spans="1:1" x14ac:dyDescent="0.55000000000000004">
      <c r="A11262" s="131"/>
    </row>
    <row r="11265" spans="1:1" x14ac:dyDescent="0.55000000000000004">
      <c r="A11265" s="131"/>
    </row>
    <row r="11266" spans="1:1" x14ac:dyDescent="0.55000000000000004">
      <c r="A11266" s="131"/>
    </row>
    <row r="11269" spans="1:1" x14ac:dyDescent="0.55000000000000004">
      <c r="A11269" s="131"/>
    </row>
    <row r="11270" spans="1:1" x14ac:dyDescent="0.55000000000000004">
      <c r="A11270" s="131"/>
    </row>
    <row r="11273" spans="1:1" x14ac:dyDescent="0.55000000000000004">
      <c r="A11273" s="131"/>
    </row>
    <row r="11274" spans="1:1" x14ac:dyDescent="0.55000000000000004">
      <c r="A11274" s="131"/>
    </row>
    <row r="11277" spans="1:1" x14ac:dyDescent="0.55000000000000004">
      <c r="A11277" s="131"/>
    </row>
    <row r="11278" spans="1:1" x14ac:dyDescent="0.55000000000000004">
      <c r="A11278" s="131"/>
    </row>
    <row r="11281" spans="1:1" x14ac:dyDescent="0.55000000000000004">
      <c r="A11281" s="131"/>
    </row>
    <row r="11282" spans="1:1" x14ac:dyDescent="0.55000000000000004">
      <c r="A11282" s="131"/>
    </row>
    <row r="11285" spans="1:1" x14ac:dyDescent="0.55000000000000004">
      <c r="A11285" s="131"/>
    </row>
    <row r="11286" spans="1:1" x14ac:dyDescent="0.55000000000000004">
      <c r="A11286" s="131"/>
    </row>
    <row r="11289" spans="1:1" x14ac:dyDescent="0.55000000000000004">
      <c r="A11289" s="131"/>
    </row>
    <row r="11290" spans="1:1" x14ac:dyDescent="0.55000000000000004">
      <c r="A11290" s="131"/>
    </row>
    <row r="11293" spans="1:1" x14ac:dyDescent="0.55000000000000004">
      <c r="A11293" s="131"/>
    </row>
    <row r="11294" spans="1:1" x14ac:dyDescent="0.55000000000000004">
      <c r="A11294" s="131"/>
    </row>
    <row r="11297" spans="1:1" x14ac:dyDescent="0.55000000000000004">
      <c r="A11297" s="131"/>
    </row>
    <row r="11298" spans="1:1" x14ac:dyDescent="0.55000000000000004">
      <c r="A11298" s="131"/>
    </row>
    <row r="11301" spans="1:1" x14ac:dyDescent="0.55000000000000004">
      <c r="A11301" s="131"/>
    </row>
    <row r="11302" spans="1:1" x14ac:dyDescent="0.55000000000000004">
      <c r="A11302" s="131"/>
    </row>
    <row r="11305" spans="1:1" x14ac:dyDescent="0.55000000000000004">
      <c r="A11305" s="131"/>
    </row>
    <row r="11306" spans="1:1" x14ac:dyDescent="0.55000000000000004">
      <c r="A11306" s="131"/>
    </row>
    <row r="11309" spans="1:1" x14ac:dyDescent="0.55000000000000004">
      <c r="A11309" s="131"/>
    </row>
    <row r="11310" spans="1:1" x14ac:dyDescent="0.55000000000000004">
      <c r="A11310" s="131"/>
    </row>
    <row r="11313" spans="1:1" x14ac:dyDescent="0.55000000000000004">
      <c r="A11313" s="131"/>
    </row>
    <row r="11314" spans="1:1" x14ac:dyDescent="0.55000000000000004">
      <c r="A11314" s="131"/>
    </row>
    <row r="11317" spans="1:1" x14ac:dyDescent="0.55000000000000004">
      <c r="A11317" s="131"/>
    </row>
    <row r="11318" spans="1:1" x14ac:dyDescent="0.55000000000000004">
      <c r="A11318" s="131"/>
    </row>
    <row r="11321" spans="1:1" x14ac:dyDescent="0.55000000000000004">
      <c r="A11321" s="131"/>
    </row>
    <row r="11322" spans="1:1" x14ac:dyDescent="0.55000000000000004">
      <c r="A11322" s="131"/>
    </row>
    <row r="11325" spans="1:1" x14ac:dyDescent="0.55000000000000004">
      <c r="A11325" s="131"/>
    </row>
    <row r="11326" spans="1:1" x14ac:dyDescent="0.55000000000000004">
      <c r="A11326" s="131"/>
    </row>
    <row r="11329" spans="1:1" x14ac:dyDescent="0.55000000000000004">
      <c r="A11329" s="131"/>
    </row>
    <row r="11330" spans="1:1" x14ac:dyDescent="0.55000000000000004">
      <c r="A11330" s="131"/>
    </row>
    <row r="11333" spans="1:1" x14ac:dyDescent="0.55000000000000004">
      <c r="A11333" s="131"/>
    </row>
    <row r="11334" spans="1:1" x14ac:dyDescent="0.55000000000000004">
      <c r="A11334" s="131"/>
    </row>
    <row r="11337" spans="1:1" x14ac:dyDescent="0.55000000000000004">
      <c r="A11337" s="131"/>
    </row>
    <row r="11338" spans="1:1" x14ac:dyDescent="0.55000000000000004">
      <c r="A11338" s="131"/>
    </row>
    <row r="11341" spans="1:1" x14ac:dyDescent="0.55000000000000004">
      <c r="A11341" s="131"/>
    </row>
    <row r="11342" spans="1:1" x14ac:dyDescent="0.55000000000000004">
      <c r="A11342" s="131"/>
    </row>
    <row r="11345" spans="1:1" x14ac:dyDescent="0.55000000000000004">
      <c r="A11345" s="131"/>
    </row>
    <row r="11346" spans="1:1" x14ac:dyDescent="0.55000000000000004">
      <c r="A11346" s="131"/>
    </row>
    <row r="11349" spans="1:1" x14ac:dyDescent="0.55000000000000004">
      <c r="A11349" s="131"/>
    </row>
    <row r="11350" spans="1:1" x14ac:dyDescent="0.55000000000000004">
      <c r="A11350" s="131"/>
    </row>
    <row r="11353" spans="1:1" x14ac:dyDescent="0.55000000000000004">
      <c r="A11353" s="131"/>
    </row>
    <row r="11354" spans="1:1" x14ac:dyDescent="0.55000000000000004">
      <c r="A11354" s="131"/>
    </row>
    <row r="11357" spans="1:1" x14ac:dyDescent="0.55000000000000004">
      <c r="A11357" s="131"/>
    </row>
    <row r="11358" spans="1:1" x14ac:dyDescent="0.55000000000000004">
      <c r="A11358" s="131"/>
    </row>
    <row r="11361" spans="1:1" x14ac:dyDescent="0.55000000000000004">
      <c r="A11361" s="131"/>
    </row>
    <row r="11362" spans="1:1" x14ac:dyDescent="0.55000000000000004">
      <c r="A11362" s="131"/>
    </row>
    <row r="11365" spans="1:1" x14ac:dyDescent="0.55000000000000004">
      <c r="A11365" s="131"/>
    </row>
    <row r="11366" spans="1:1" x14ac:dyDescent="0.55000000000000004">
      <c r="A11366" s="131"/>
    </row>
    <row r="11369" spans="1:1" x14ac:dyDescent="0.55000000000000004">
      <c r="A11369" s="131"/>
    </row>
    <row r="11370" spans="1:1" x14ac:dyDescent="0.55000000000000004">
      <c r="A11370" s="131"/>
    </row>
    <row r="11373" spans="1:1" x14ac:dyDescent="0.55000000000000004">
      <c r="A11373" s="131"/>
    </row>
    <row r="11374" spans="1:1" x14ac:dyDescent="0.55000000000000004">
      <c r="A11374" s="131"/>
    </row>
    <row r="11377" spans="1:1" x14ac:dyDescent="0.55000000000000004">
      <c r="A11377" s="131"/>
    </row>
    <row r="11378" spans="1:1" x14ac:dyDescent="0.55000000000000004">
      <c r="A11378" s="131"/>
    </row>
    <row r="11381" spans="1:1" x14ac:dyDescent="0.55000000000000004">
      <c r="A11381" s="131"/>
    </row>
    <row r="11382" spans="1:1" x14ac:dyDescent="0.55000000000000004">
      <c r="A11382" s="131"/>
    </row>
    <row r="11385" spans="1:1" x14ac:dyDescent="0.55000000000000004">
      <c r="A11385" s="131"/>
    </row>
    <row r="11386" spans="1:1" x14ac:dyDescent="0.55000000000000004">
      <c r="A11386" s="131"/>
    </row>
    <row r="11389" spans="1:1" x14ac:dyDescent="0.55000000000000004">
      <c r="A11389" s="131"/>
    </row>
    <row r="11390" spans="1:1" x14ac:dyDescent="0.55000000000000004">
      <c r="A11390" s="131"/>
    </row>
    <row r="11393" spans="1:1" x14ac:dyDescent="0.55000000000000004">
      <c r="A11393" s="131"/>
    </row>
    <row r="11394" spans="1:1" x14ac:dyDescent="0.55000000000000004">
      <c r="A11394" s="131"/>
    </row>
    <row r="11397" spans="1:1" x14ac:dyDescent="0.55000000000000004">
      <c r="A11397" s="131"/>
    </row>
    <row r="11398" spans="1:1" x14ac:dyDescent="0.55000000000000004">
      <c r="A11398" s="131"/>
    </row>
    <row r="11401" spans="1:1" x14ac:dyDescent="0.55000000000000004">
      <c r="A11401" s="131"/>
    </row>
    <row r="11402" spans="1:1" x14ac:dyDescent="0.55000000000000004">
      <c r="A11402" s="131"/>
    </row>
    <row r="11405" spans="1:1" x14ac:dyDescent="0.55000000000000004">
      <c r="A11405" s="131"/>
    </row>
    <row r="11406" spans="1:1" x14ac:dyDescent="0.55000000000000004">
      <c r="A11406" s="131"/>
    </row>
    <row r="11409" spans="1:1" x14ac:dyDescent="0.55000000000000004">
      <c r="A11409" s="131"/>
    </row>
    <row r="11410" spans="1:1" x14ac:dyDescent="0.55000000000000004">
      <c r="A11410" s="131"/>
    </row>
    <row r="11413" spans="1:1" x14ac:dyDescent="0.55000000000000004">
      <c r="A11413" s="131"/>
    </row>
    <row r="11414" spans="1:1" x14ac:dyDescent="0.55000000000000004">
      <c r="A11414" s="131"/>
    </row>
    <row r="11417" spans="1:1" x14ac:dyDescent="0.55000000000000004">
      <c r="A11417" s="131"/>
    </row>
    <row r="11418" spans="1:1" x14ac:dyDescent="0.55000000000000004">
      <c r="A11418" s="131"/>
    </row>
    <row r="11421" spans="1:1" x14ac:dyDescent="0.55000000000000004">
      <c r="A11421" s="131"/>
    </row>
    <row r="11422" spans="1:1" x14ac:dyDescent="0.55000000000000004">
      <c r="A11422" s="131"/>
    </row>
    <row r="11425" spans="1:1" x14ac:dyDescent="0.55000000000000004">
      <c r="A11425" s="131"/>
    </row>
    <row r="11426" spans="1:1" x14ac:dyDescent="0.55000000000000004">
      <c r="A11426" s="131"/>
    </row>
    <row r="11429" spans="1:1" x14ac:dyDescent="0.55000000000000004">
      <c r="A11429" s="131"/>
    </row>
    <row r="11430" spans="1:1" x14ac:dyDescent="0.55000000000000004">
      <c r="A11430" s="131"/>
    </row>
    <row r="11433" spans="1:1" x14ac:dyDescent="0.55000000000000004">
      <c r="A11433" s="131"/>
    </row>
    <row r="11434" spans="1:1" x14ac:dyDescent="0.55000000000000004">
      <c r="A11434" s="131"/>
    </row>
    <row r="11437" spans="1:1" x14ac:dyDescent="0.55000000000000004">
      <c r="A11437" s="131"/>
    </row>
    <row r="11438" spans="1:1" x14ac:dyDescent="0.55000000000000004">
      <c r="A11438" s="131"/>
    </row>
    <row r="11441" spans="1:1" x14ac:dyDescent="0.55000000000000004">
      <c r="A11441" s="131"/>
    </row>
    <row r="11442" spans="1:1" x14ac:dyDescent="0.55000000000000004">
      <c r="A11442" s="131"/>
    </row>
    <row r="11445" spans="1:1" x14ac:dyDescent="0.55000000000000004">
      <c r="A11445" s="131"/>
    </row>
    <row r="11446" spans="1:1" x14ac:dyDescent="0.55000000000000004">
      <c r="A11446" s="131"/>
    </row>
    <row r="11449" spans="1:1" x14ac:dyDescent="0.55000000000000004">
      <c r="A11449" s="131"/>
    </row>
    <row r="11450" spans="1:1" x14ac:dyDescent="0.55000000000000004">
      <c r="A11450" s="131"/>
    </row>
    <row r="11453" spans="1:1" x14ac:dyDescent="0.55000000000000004">
      <c r="A11453" s="131"/>
    </row>
    <row r="11454" spans="1:1" x14ac:dyDescent="0.55000000000000004">
      <c r="A11454" s="131"/>
    </row>
    <row r="11457" spans="1:1" x14ac:dyDescent="0.55000000000000004">
      <c r="A11457" s="131"/>
    </row>
    <row r="11458" spans="1:1" x14ac:dyDescent="0.55000000000000004">
      <c r="A11458" s="131"/>
    </row>
    <row r="11461" spans="1:1" x14ac:dyDescent="0.55000000000000004">
      <c r="A11461" s="131"/>
    </row>
    <row r="11462" spans="1:1" x14ac:dyDescent="0.55000000000000004">
      <c r="A11462" s="131"/>
    </row>
    <row r="11465" spans="1:1" x14ac:dyDescent="0.55000000000000004">
      <c r="A11465" s="131"/>
    </row>
    <row r="11466" spans="1:1" x14ac:dyDescent="0.55000000000000004">
      <c r="A11466" s="131"/>
    </row>
    <row r="11469" spans="1:1" x14ac:dyDescent="0.55000000000000004">
      <c r="A11469" s="131"/>
    </row>
    <row r="11470" spans="1:1" x14ac:dyDescent="0.55000000000000004">
      <c r="A11470" s="131"/>
    </row>
    <row r="11473" spans="1:1" x14ac:dyDescent="0.55000000000000004">
      <c r="A11473" s="131"/>
    </row>
    <row r="11474" spans="1:1" x14ac:dyDescent="0.55000000000000004">
      <c r="A11474" s="131"/>
    </row>
    <row r="11477" spans="1:1" x14ac:dyDescent="0.55000000000000004">
      <c r="A11477" s="131"/>
    </row>
    <row r="11478" spans="1:1" x14ac:dyDescent="0.55000000000000004">
      <c r="A11478" s="131"/>
    </row>
    <row r="11481" spans="1:1" x14ac:dyDescent="0.55000000000000004">
      <c r="A11481" s="131"/>
    </row>
    <row r="11482" spans="1:1" x14ac:dyDescent="0.55000000000000004">
      <c r="A11482" s="131"/>
    </row>
    <row r="11485" spans="1:1" x14ac:dyDescent="0.55000000000000004">
      <c r="A11485" s="131"/>
    </row>
    <row r="11486" spans="1:1" x14ac:dyDescent="0.55000000000000004">
      <c r="A11486" s="131"/>
    </row>
    <row r="11489" spans="1:1" x14ac:dyDescent="0.55000000000000004">
      <c r="A11489" s="131"/>
    </row>
    <row r="11490" spans="1:1" x14ac:dyDescent="0.55000000000000004">
      <c r="A11490" s="131"/>
    </row>
    <row r="11493" spans="1:1" x14ac:dyDescent="0.55000000000000004">
      <c r="A11493" s="131"/>
    </row>
    <row r="11494" spans="1:1" x14ac:dyDescent="0.55000000000000004">
      <c r="A11494" s="131"/>
    </row>
    <row r="11497" spans="1:1" x14ac:dyDescent="0.55000000000000004">
      <c r="A11497" s="131"/>
    </row>
    <row r="11498" spans="1:1" x14ac:dyDescent="0.55000000000000004">
      <c r="A11498" s="131"/>
    </row>
    <row r="11501" spans="1:1" x14ac:dyDescent="0.55000000000000004">
      <c r="A11501" s="131"/>
    </row>
    <row r="11502" spans="1:1" x14ac:dyDescent="0.55000000000000004">
      <c r="A11502" s="131"/>
    </row>
    <row r="11505" spans="1:1" x14ac:dyDescent="0.55000000000000004">
      <c r="A11505" s="131"/>
    </row>
    <row r="11506" spans="1:1" x14ac:dyDescent="0.55000000000000004">
      <c r="A11506" s="131"/>
    </row>
    <row r="11509" spans="1:1" x14ac:dyDescent="0.55000000000000004">
      <c r="A11509" s="131"/>
    </row>
    <row r="11510" spans="1:1" x14ac:dyDescent="0.55000000000000004">
      <c r="A11510" s="131"/>
    </row>
    <row r="11513" spans="1:1" x14ac:dyDescent="0.55000000000000004">
      <c r="A11513" s="131"/>
    </row>
    <row r="11514" spans="1:1" x14ac:dyDescent="0.55000000000000004">
      <c r="A11514" s="131"/>
    </row>
    <row r="11517" spans="1:1" x14ac:dyDescent="0.55000000000000004">
      <c r="A11517" s="131"/>
    </row>
    <row r="11518" spans="1:1" x14ac:dyDescent="0.55000000000000004">
      <c r="A11518" s="131"/>
    </row>
    <row r="11521" spans="1:1" x14ac:dyDescent="0.55000000000000004">
      <c r="A11521" s="131"/>
    </row>
    <row r="11522" spans="1:1" x14ac:dyDescent="0.55000000000000004">
      <c r="A11522" s="131"/>
    </row>
    <row r="11525" spans="1:1" x14ac:dyDescent="0.55000000000000004">
      <c r="A11525" s="131"/>
    </row>
    <row r="11526" spans="1:1" x14ac:dyDescent="0.55000000000000004">
      <c r="A11526" s="131"/>
    </row>
    <row r="11529" spans="1:1" x14ac:dyDescent="0.55000000000000004">
      <c r="A11529" s="131"/>
    </row>
    <row r="11530" spans="1:1" x14ac:dyDescent="0.55000000000000004">
      <c r="A11530" s="131"/>
    </row>
    <row r="11533" spans="1:1" x14ac:dyDescent="0.55000000000000004">
      <c r="A11533" s="131"/>
    </row>
    <row r="11534" spans="1:1" x14ac:dyDescent="0.55000000000000004">
      <c r="A11534" s="131"/>
    </row>
    <row r="11537" spans="1:1" x14ac:dyDescent="0.55000000000000004">
      <c r="A11537" s="131"/>
    </row>
    <row r="11538" spans="1:1" x14ac:dyDescent="0.55000000000000004">
      <c r="A11538" s="131"/>
    </row>
    <row r="11541" spans="1:1" x14ac:dyDescent="0.55000000000000004">
      <c r="A11541" s="131"/>
    </row>
    <row r="11542" spans="1:1" x14ac:dyDescent="0.55000000000000004">
      <c r="A11542" s="131"/>
    </row>
    <row r="11545" spans="1:1" x14ac:dyDescent="0.55000000000000004">
      <c r="A11545" s="131"/>
    </row>
    <row r="11546" spans="1:1" x14ac:dyDescent="0.55000000000000004">
      <c r="A11546" s="131"/>
    </row>
    <row r="11549" spans="1:1" x14ac:dyDescent="0.55000000000000004">
      <c r="A11549" s="131"/>
    </row>
    <row r="11550" spans="1:1" x14ac:dyDescent="0.55000000000000004">
      <c r="A11550" s="131"/>
    </row>
    <row r="11553" spans="1:1" x14ac:dyDescent="0.55000000000000004">
      <c r="A11553" s="131"/>
    </row>
    <row r="11554" spans="1:1" x14ac:dyDescent="0.55000000000000004">
      <c r="A11554" s="131"/>
    </row>
    <row r="11557" spans="1:1" x14ac:dyDescent="0.55000000000000004">
      <c r="A11557" s="131"/>
    </row>
    <row r="11558" spans="1:1" x14ac:dyDescent="0.55000000000000004">
      <c r="A11558" s="131"/>
    </row>
    <row r="11561" spans="1:1" x14ac:dyDescent="0.55000000000000004">
      <c r="A11561" s="131"/>
    </row>
    <row r="11562" spans="1:1" x14ac:dyDescent="0.55000000000000004">
      <c r="A11562" s="131"/>
    </row>
    <row r="11565" spans="1:1" x14ac:dyDescent="0.55000000000000004">
      <c r="A11565" s="131"/>
    </row>
    <row r="11566" spans="1:1" x14ac:dyDescent="0.55000000000000004">
      <c r="A11566" s="131"/>
    </row>
    <row r="11569" spans="1:1" x14ac:dyDescent="0.55000000000000004">
      <c r="A11569" s="131"/>
    </row>
    <row r="11570" spans="1:1" x14ac:dyDescent="0.55000000000000004">
      <c r="A11570" s="131"/>
    </row>
    <row r="11573" spans="1:1" x14ac:dyDescent="0.55000000000000004">
      <c r="A11573" s="131"/>
    </row>
    <row r="11574" spans="1:1" x14ac:dyDescent="0.55000000000000004">
      <c r="A11574" s="131"/>
    </row>
    <row r="11577" spans="1:1" x14ac:dyDescent="0.55000000000000004">
      <c r="A11577" s="131"/>
    </row>
    <row r="11578" spans="1:1" x14ac:dyDescent="0.55000000000000004">
      <c r="A11578" s="131"/>
    </row>
    <row r="11581" spans="1:1" x14ac:dyDescent="0.55000000000000004">
      <c r="A11581" s="131"/>
    </row>
    <row r="11582" spans="1:1" x14ac:dyDescent="0.55000000000000004">
      <c r="A11582" s="131"/>
    </row>
    <row r="11585" spans="1:1" x14ac:dyDescent="0.55000000000000004">
      <c r="A11585" s="131"/>
    </row>
    <row r="11586" spans="1:1" x14ac:dyDescent="0.55000000000000004">
      <c r="A11586" s="131"/>
    </row>
    <row r="11589" spans="1:1" x14ac:dyDescent="0.55000000000000004">
      <c r="A11589" s="131"/>
    </row>
    <row r="11590" spans="1:1" x14ac:dyDescent="0.55000000000000004">
      <c r="A11590" s="131"/>
    </row>
    <row r="11593" spans="1:1" x14ac:dyDescent="0.55000000000000004">
      <c r="A11593" s="131"/>
    </row>
    <row r="11594" spans="1:1" x14ac:dyDescent="0.55000000000000004">
      <c r="A11594" s="131"/>
    </row>
    <row r="11597" spans="1:1" x14ac:dyDescent="0.55000000000000004">
      <c r="A11597" s="131"/>
    </row>
    <row r="11598" spans="1:1" x14ac:dyDescent="0.55000000000000004">
      <c r="A11598" s="131"/>
    </row>
    <row r="11601" spans="1:1" x14ac:dyDescent="0.55000000000000004">
      <c r="A11601" s="131"/>
    </row>
    <row r="11602" spans="1:1" x14ac:dyDescent="0.55000000000000004">
      <c r="A11602" s="131"/>
    </row>
    <row r="11605" spans="1:1" x14ac:dyDescent="0.55000000000000004">
      <c r="A11605" s="131"/>
    </row>
    <row r="11606" spans="1:1" x14ac:dyDescent="0.55000000000000004">
      <c r="A11606" s="131"/>
    </row>
    <row r="11609" spans="1:1" x14ac:dyDescent="0.55000000000000004">
      <c r="A11609" s="131"/>
    </row>
    <row r="11610" spans="1:1" x14ac:dyDescent="0.55000000000000004">
      <c r="A11610" s="131"/>
    </row>
    <row r="11613" spans="1:1" x14ac:dyDescent="0.55000000000000004">
      <c r="A11613" s="131"/>
    </row>
    <row r="11614" spans="1:1" x14ac:dyDescent="0.55000000000000004">
      <c r="A11614" s="131"/>
    </row>
    <row r="11617" spans="1:1" x14ac:dyDescent="0.55000000000000004">
      <c r="A11617" s="131"/>
    </row>
    <row r="11618" spans="1:1" x14ac:dyDescent="0.55000000000000004">
      <c r="A11618" s="131"/>
    </row>
    <row r="11621" spans="1:1" x14ac:dyDescent="0.55000000000000004">
      <c r="A11621" s="131"/>
    </row>
    <row r="11622" spans="1:1" x14ac:dyDescent="0.55000000000000004">
      <c r="A11622" s="131"/>
    </row>
    <row r="11625" spans="1:1" x14ac:dyDescent="0.55000000000000004">
      <c r="A11625" s="131"/>
    </row>
    <row r="11626" spans="1:1" x14ac:dyDescent="0.55000000000000004">
      <c r="A11626" s="131"/>
    </row>
    <row r="11629" spans="1:1" x14ac:dyDescent="0.55000000000000004">
      <c r="A11629" s="131"/>
    </row>
    <row r="11630" spans="1:1" x14ac:dyDescent="0.55000000000000004">
      <c r="A11630" s="131"/>
    </row>
    <row r="11633" spans="1:1" x14ac:dyDescent="0.55000000000000004">
      <c r="A11633" s="131"/>
    </row>
    <row r="11634" spans="1:1" x14ac:dyDescent="0.55000000000000004">
      <c r="A11634" s="131"/>
    </row>
    <row r="11637" spans="1:1" x14ac:dyDescent="0.55000000000000004">
      <c r="A11637" s="131"/>
    </row>
    <row r="11638" spans="1:1" x14ac:dyDescent="0.55000000000000004">
      <c r="A11638" s="131"/>
    </row>
    <row r="11641" spans="1:1" x14ac:dyDescent="0.55000000000000004">
      <c r="A11641" s="131"/>
    </row>
    <row r="11642" spans="1:1" x14ac:dyDescent="0.55000000000000004">
      <c r="A11642" s="131"/>
    </row>
    <row r="11645" spans="1:1" x14ac:dyDescent="0.55000000000000004">
      <c r="A11645" s="131"/>
    </row>
    <row r="11646" spans="1:1" x14ac:dyDescent="0.55000000000000004">
      <c r="A11646" s="131"/>
    </row>
    <row r="11649" spans="1:1" x14ac:dyDescent="0.55000000000000004">
      <c r="A11649" s="131"/>
    </row>
    <row r="11650" spans="1:1" x14ac:dyDescent="0.55000000000000004">
      <c r="A11650" s="131"/>
    </row>
    <row r="11653" spans="1:1" x14ac:dyDescent="0.55000000000000004">
      <c r="A11653" s="131"/>
    </row>
    <row r="11654" spans="1:1" x14ac:dyDescent="0.55000000000000004">
      <c r="A11654" s="131"/>
    </row>
    <row r="11657" spans="1:1" x14ac:dyDescent="0.55000000000000004">
      <c r="A11657" s="131"/>
    </row>
    <row r="11658" spans="1:1" x14ac:dyDescent="0.55000000000000004">
      <c r="A11658" s="131"/>
    </row>
    <row r="11661" spans="1:1" x14ac:dyDescent="0.55000000000000004">
      <c r="A11661" s="131"/>
    </row>
    <row r="11662" spans="1:1" x14ac:dyDescent="0.55000000000000004">
      <c r="A11662" s="131"/>
    </row>
    <row r="11665" spans="1:1" x14ac:dyDescent="0.55000000000000004">
      <c r="A11665" s="131"/>
    </row>
    <row r="11666" spans="1:1" x14ac:dyDescent="0.55000000000000004">
      <c r="A11666" s="131"/>
    </row>
    <row r="11669" spans="1:1" x14ac:dyDescent="0.55000000000000004">
      <c r="A11669" s="131"/>
    </row>
    <row r="11670" spans="1:1" x14ac:dyDescent="0.55000000000000004">
      <c r="A11670" s="131"/>
    </row>
    <row r="11673" spans="1:1" x14ac:dyDescent="0.55000000000000004">
      <c r="A11673" s="131"/>
    </row>
    <row r="11674" spans="1:1" x14ac:dyDescent="0.55000000000000004">
      <c r="A11674" s="131"/>
    </row>
    <row r="11677" spans="1:1" x14ac:dyDescent="0.55000000000000004">
      <c r="A11677" s="131"/>
    </row>
    <row r="11678" spans="1:1" x14ac:dyDescent="0.55000000000000004">
      <c r="A11678" s="131"/>
    </row>
    <row r="11681" spans="1:1" x14ac:dyDescent="0.55000000000000004">
      <c r="A11681" s="131"/>
    </row>
    <row r="11682" spans="1:1" x14ac:dyDescent="0.55000000000000004">
      <c r="A11682" s="131"/>
    </row>
    <row r="11685" spans="1:1" x14ac:dyDescent="0.55000000000000004">
      <c r="A11685" s="131"/>
    </row>
    <row r="11686" spans="1:1" x14ac:dyDescent="0.55000000000000004">
      <c r="A11686" s="131"/>
    </row>
    <row r="11689" spans="1:1" x14ac:dyDescent="0.55000000000000004">
      <c r="A11689" s="131"/>
    </row>
    <row r="11690" spans="1:1" x14ac:dyDescent="0.55000000000000004">
      <c r="A11690" s="131"/>
    </row>
    <row r="11693" spans="1:1" x14ac:dyDescent="0.55000000000000004">
      <c r="A11693" s="131"/>
    </row>
    <row r="11694" spans="1:1" x14ac:dyDescent="0.55000000000000004">
      <c r="A11694" s="131"/>
    </row>
    <row r="11697" spans="1:1" x14ac:dyDescent="0.55000000000000004">
      <c r="A11697" s="131"/>
    </row>
    <row r="11698" spans="1:1" x14ac:dyDescent="0.55000000000000004">
      <c r="A11698" s="131"/>
    </row>
    <row r="11701" spans="1:1" x14ac:dyDescent="0.55000000000000004">
      <c r="A11701" s="131"/>
    </row>
    <row r="11702" spans="1:1" x14ac:dyDescent="0.55000000000000004">
      <c r="A11702" s="131"/>
    </row>
    <row r="11705" spans="1:1" x14ac:dyDescent="0.55000000000000004">
      <c r="A11705" s="131"/>
    </row>
    <row r="11706" spans="1:1" x14ac:dyDescent="0.55000000000000004">
      <c r="A11706" s="131"/>
    </row>
    <row r="11709" spans="1:1" x14ac:dyDescent="0.55000000000000004">
      <c r="A11709" s="131"/>
    </row>
    <row r="11710" spans="1:1" x14ac:dyDescent="0.55000000000000004">
      <c r="A11710" s="131"/>
    </row>
    <row r="11713" spans="1:1" x14ac:dyDescent="0.55000000000000004">
      <c r="A11713" s="131"/>
    </row>
    <row r="11714" spans="1:1" x14ac:dyDescent="0.55000000000000004">
      <c r="A11714" s="131"/>
    </row>
    <row r="11717" spans="1:1" x14ac:dyDescent="0.55000000000000004">
      <c r="A11717" s="131"/>
    </row>
    <row r="11718" spans="1:1" x14ac:dyDescent="0.55000000000000004">
      <c r="A11718" s="131"/>
    </row>
    <row r="11721" spans="1:1" x14ac:dyDescent="0.55000000000000004">
      <c r="A11721" s="131"/>
    </row>
    <row r="11722" spans="1:1" x14ac:dyDescent="0.55000000000000004">
      <c r="A11722" s="131"/>
    </row>
    <row r="11725" spans="1:1" x14ac:dyDescent="0.55000000000000004">
      <c r="A11725" s="131"/>
    </row>
    <row r="11726" spans="1:1" x14ac:dyDescent="0.55000000000000004">
      <c r="A11726" s="131"/>
    </row>
    <row r="11729" spans="1:1" x14ac:dyDescent="0.55000000000000004">
      <c r="A11729" s="131"/>
    </row>
    <row r="11730" spans="1:1" x14ac:dyDescent="0.55000000000000004">
      <c r="A11730" s="131"/>
    </row>
    <row r="11733" spans="1:1" x14ac:dyDescent="0.55000000000000004">
      <c r="A11733" s="131"/>
    </row>
    <row r="11734" spans="1:1" x14ac:dyDescent="0.55000000000000004">
      <c r="A11734" s="131"/>
    </row>
    <row r="11737" spans="1:1" x14ac:dyDescent="0.55000000000000004">
      <c r="A11737" s="131"/>
    </row>
    <row r="11738" spans="1:1" x14ac:dyDescent="0.55000000000000004">
      <c r="A11738" s="131"/>
    </row>
    <row r="11741" spans="1:1" x14ac:dyDescent="0.55000000000000004">
      <c r="A11741" s="131"/>
    </row>
    <row r="11742" spans="1:1" x14ac:dyDescent="0.55000000000000004">
      <c r="A11742" s="131"/>
    </row>
    <row r="11745" spans="1:1" x14ac:dyDescent="0.55000000000000004">
      <c r="A11745" s="131"/>
    </row>
    <row r="11746" spans="1:1" x14ac:dyDescent="0.55000000000000004">
      <c r="A11746" s="131"/>
    </row>
    <row r="11749" spans="1:1" x14ac:dyDescent="0.55000000000000004">
      <c r="A11749" s="131"/>
    </row>
    <row r="11750" spans="1:1" x14ac:dyDescent="0.55000000000000004">
      <c r="A11750" s="131"/>
    </row>
    <row r="11753" spans="1:1" x14ac:dyDescent="0.55000000000000004">
      <c r="A11753" s="131"/>
    </row>
    <row r="11754" spans="1:1" x14ac:dyDescent="0.55000000000000004">
      <c r="A11754" s="131"/>
    </row>
    <row r="11757" spans="1:1" x14ac:dyDescent="0.55000000000000004">
      <c r="A11757" s="131"/>
    </row>
    <row r="11758" spans="1:1" x14ac:dyDescent="0.55000000000000004">
      <c r="A11758" s="131"/>
    </row>
    <row r="11761" spans="1:1" x14ac:dyDescent="0.55000000000000004">
      <c r="A11761" s="131"/>
    </row>
    <row r="11762" spans="1:1" x14ac:dyDescent="0.55000000000000004">
      <c r="A11762" s="131"/>
    </row>
    <row r="11765" spans="1:1" x14ac:dyDescent="0.55000000000000004">
      <c r="A11765" s="131"/>
    </row>
    <row r="11766" spans="1:1" x14ac:dyDescent="0.55000000000000004">
      <c r="A11766" s="131"/>
    </row>
    <row r="11769" spans="1:1" x14ac:dyDescent="0.55000000000000004">
      <c r="A11769" s="131"/>
    </row>
    <row r="11770" spans="1:1" x14ac:dyDescent="0.55000000000000004">
      <c r="A11770" s="131"/>
    </row>
    <row r="11773" spans="1:1" x14ac:dyDescent="0.55000000000000004">
      <c r="A11773" s="131"/>
    </row>
    <row r="11774" spans="1:1" x14ac:dyDescent="0.55000000000000004">
      <c r="A11774" s="131"/>
    </row>
    <row r="11777" spans="1:1" x14ac:dyDescent="0.55000000000000004">
      <c r="A11777" s="131"/>
    </row>
    <row r="11778" spans="1:1" x14ac:dyDescent="0.55000000000000004">
      <c r="A11778" s="131"/>
    </row>
    <row r="11781" spans="1:1" x14ac:dyDescent="0.55000000000000004">
      <c r="A11781" s="131"/>
    </row>
    <row r="11782" spans="1:1" x14ac:dyDescent="0.55000000000000004">
      <c r="A11782" s="131"/>
    </row>
    <row r="11785" spans="1:1" x14ac:dyDescent="0.55000000000000004">
      <c r="A11785" s="131"/>
    </row>
    <row r="11786" spans="1:1" x14ac:dyDescent="0.55000000000000004">
      <c r="A11786" s="131"/>
    </row>
    <row r="11789" spans="1:1" x14ac:dyDescent="0.55000000000000004">
      <c r="A11789" s="131"/>
    </row>
    <row r="11790" spans="1:1" x14ac:dyDescent="0.55000000000000004">
      <c r="A11790" s="131"/>
    </row>
    <row r="11793" spans="1:1" x14ac:dyDescent="0.55000000000000004">
      <c r="A11793" s="131"/>
    </row>
    <row r="11794" spans="1:1" x14ac:dyDescent="0.55000000000000004">
      <c r="A11794" s="131"/>
    </row>
    <row r="11797" spans="1:1" x14ac:dyDescent="0.55000000000000004">
      <c r="A11797" s="131"/>
    </row>
    <row r="11798" spans="1:1" x14ac:dyDescent="0.55000000000000004">
      <c r="A11798" s="131"/>
    </row>
    <row r="11801" spans="1:1" x14ac:dyDescent="0.55000000000000004">
      <c r="A11801" s="131"/>
    </row>
    <row r="11802" spans="1:1" x14ac:dyDescent="0.55000000000000004">
      <c r="A11802" s="131"/>
    </row>
    <row r="11805" spans="1:1" x14ac:dyDescent="0.55000000000000004">
      <c r="A11805" s="131"/>
    </row>
    <row r="11806" spans="1:1" x14ac:dyDescent="0.55000000000000004">
      <c r="A11806" s="131"/>
    </row>
    <row r="11809" spans="1:1" x14ac:dyDescent="0.55000000000000004">
      <c r="A11809" s="131"/>
    </row>
    <row r="11810" spans="1:1" x14ac:dyDescent="0.55000000000000004">
      <c r="A11810" s="131"/>
    </row>
    <row r="11813" spans="1:1" x14ac:dyDescent="0.55000000000000004">
      <c r="A11813" s="131"/>
    </row>
    <row r="11814" spans="1:1" x14ac:dyDescent="0.55000000000000004">
      <c r="A11814" s="131"/>
    </row>
    <row r="11817" spans="1:1" x14ac:dyDescent="0.55000000000000004">
      <c r="A11817" s="131"/>
    </row>
    <row r="11818" spans="1:1" x14ac:dyDescent="0.55000000000000004">
      <c r="A11818" s="131"/>
    </row>
    <row r="11821" spans="1:1" x14ac:dyDescent="0.55000000000000004">
      <c r="A11821" s="131"/>
    </row>
    <row r="11822" spans="1:1" x14ac:dyDescent="0.55000000000000004">
      <c r="A11822" s="131"/>
    </row>
    <row r="11825" spans="1:1" x14ac:dyDescent="0.55000000000000004">
      <c r="A11825" s="131"/>
    </row>
    <row r="11826" spans="1:1" x14ac:dyDescent="0.55000000000000004">
      <c r="A11826" s="131"/>
    </row>
    <row r="11829" spans="1:1" x14ac:dyDescent="0.55000000000000004">
      <c r="A11829" s="131"/>
    </row>
    <row r="11830" spans="1:1" x14ac:dyDescent="0.55000000000000004">
      <c r="A11830" s="131"/>
    </row>
    <row r="11833" spans="1:1" x14ac:dyDescent="0.55000000000000004">
      <c r="A11833" s="131"/>
    </row>
    <row r="11834" spans="1:1" x14ac:dyDescent="0.55000000000000004">
      <c r="A11834" s="131"/>
    </row>
    <row r="11837" spans="1:1" x14ac:dyDescent="0.55000000000000004">
      <c r="A11837" s="131"/>
    </row>
    <row r="11838" spans="1:1" x14ac:dyDescent="0.55000000000000004">
      <c r="A11838" s="131"/>
    </row>
    <row r="11841" spans="1:1" x14ac:dyDescent="0.55000000000000004">
      <c r="A11841" s="131"/>
    </row>
    <row r="11842" spans="1:1" x14ac:dyDescent="0.55000000000000004">
      <c r="A11842" s="131"/>
    </row>
    <row r="11845" spans="1:1" x14ac:dyDescent="0.55000000000000004">
      <c r="A11845" s="131"/>
    </row>
    <row r="11846" spans="1:1" x14ac:dyDescent="0.55000000000000004">
      <c r="A11846" s="131"/>
    </row>
    <row r="11849" spans="1:1" x14ac:dyDescent="0.55000000000000004">
      <c r="A11849" s="131"/>
    </row>
    <row r="11850" spans="1:1" x14ac:dyDescent="0.55000000000000004">
      <c r="A11850" s="131"/>
    </row>
    <row r="11853" spans="1:1" x14ac:dyDescent="0.55000000000000004">
      <c r="A11853" s="131"/>
    </row>
    <row r="11854" spans="1:1" x14ac:dyDescent="0.55000000000000004">
      <c r="A11854" s="131"/>
    </row>
    <row r="11857" spans="1:1" x14ac:dyDescent="0.55000000000000004">
      <c r="A11857" s="131"/>
    </row>
    <row r="11858" spans="1:1" x14ac:dyDescent="0.55000000000000004">
      <c r="A11858" s="131"/>
    </row>
    <row r="11861" spans="1:1" x14ac:dyDescent="0.55000000000000004">
      <c r="A11861" s="131"/>
    </row>
    <row r="11862" spans="1:1" x14ac:dyDescent="0.55000000000000004">
      <c r="A11862" s="131"/>
    </row>
    <row r="11865" spans="1:1" x14ac:dyDescent="0.55000000000000004">
      <c r="A11865" s="131"/>
    </row>
    <row r="11866" spans="1:1" x14ac:dyDescent="0.55000000000000004">
      <c r="A11866" s="131"/>
    </row>
    <row r="11869" spans="1:1" x14ac:dyDescent="0.55000000000000004">
      <c r="A11869" s="131"/>
    </row>
    <row r="11870" spans="1:1" x14ac:dyDescent="0.55000000000000004">
      <c r="A11870" s="131"/>
    </row>
    <row r="11873" spans="1:1" x14ac:dyDescent="0.55000000000000004">
      <c r="A11873" s="131"/>
    </row>
    <row r="11874" spans="1:1" x14ac:dyDescent="0.55000000000000004">
      <c r="A11874" s="131"/>
    </row>
    <row r="11877" spans="1:1" x14ac:dyDescent="0.55000000000000004">
      <c r="A11877" s="131"/>
    </row>
    <row r="11878" spans="1:1" x14ac:dyDescent="0.55000000000000004">
      <c r="A11878" s="131"/>
    </row>
    <row r="11881" spans="1:1" x14ac:dyDescent="0.55000000000000004">
      <c r="A11881" s="131"/>
    </row>
    <row r="11882" spans="1:1" x14ac:dyDescent="0.55000000000000004">
      <c r="A11882" s="131"/>
    </row>
    <row r="11885" spans="1:1" x14ac:dyDescent="0.55000000000000004">
      <c r="A11885" s="131"/>
    </row>
    <row r="11886" spans="1:1" x14ac:dyDescent="0.55000000000000004">
      <c r="A11886" s="131"/>
    </row>
    <row r="11889" spans="1:1" x14ac:dyDescent="0.55000000000000004">
      <c r="A11889" s="131"/>
    </row>
    <row r="11890" spans="1:1" x14ac:dyDescent="0.55000000000000004">
      <c r="A11890" s="131"/>
    </row>
    <row r="11893" spans="1:1" x14ac:dyDescent="0.55000000000000004">
      <c r="A11893" s="131"/>
    </row>
    <row r="11894" spans="1:1" x14ac:dyDescent="0.55000000000000004">
      <c r="A11894" s="131"/>
    </row>
    <row r="11897" spans="1:1" x14ac:dyDescent="0.55000000000000004">
      <c r="A11897" s="131"/>
    </row>
    <row r="11898" spans="1:1" x14ac:dyDescent="0.55000000000000004">
      <c r="A11898" s="131"/>
    </row>
    <row r="11901" spans="1:1" x14ac:dyDescent="0.55000000000000004">
      <c r="A11901" s="131"/>
    </row>
    <row r="11902" spans="1:1" x14ac:dyDescent="0.55000000000000004">
      <c r="A11902" s="131"/>
    </row>
    <row r="11905" spans="1:1" x14ac:dyDescent="0.55000000000000004">
      <c r="A11905" s="131"/>
    </row>
    <row r="11906" spans="1:1" x14ac:dyDescent="0.55000000000000004">
      <c r="A11906" s="131"/>
    </row>
    <row r="11909" spans="1:1" x14ac:dyDescent="0.55000000000000004">
      <c r="A11909" s="131"/>
    </row>
    <row r="11910" spans="1:1" x14ac:dyDescent="0.55000000000000004">
      <c r="A11910" s="131"/>
    </row>
    <row r="11913" spans="1:1" x14ac:dyDescent="0.55000000000000004">
      <c r="A11913" s="131"/>
    </row>
    <row r="11914" spans="1:1" x14ac:dyDescent="0.55000000000000004">
      <c r="A11914" s="131"/>
    </row>
    <row r="11917" spans="1:1" x14ac:dyDescent="0.55000000000000004">
      <c r="A11917" s="131"/>
    </row>
    <row r="11918" spans="1:1" x14ac:dyDescent="0.55000000000000004">
      <c r="A11918" s="131"/>
    </row>
    <row r="11921" spans="1:1" x14ac:dyDescent="0.55000000000000004">
      <c r="A11921" s="131"/>
    </row>
    <row r="11922" spans="1:1" x14ac:dyDescent="0.55000000000000004">
      <c r="A11922" s="131"/>
    </row>
    <row r="11925" spans="1:1" x14ac:dyDescent="0.55000000000000004">
      <c r="A11925" s="131"/>
    </row>
    <row r="11926" spans="1:1" x14ac:dyDescent="0.55000000000000004">
      <c r="A11926" s="131"/>
    </row>
    <row r="11929" spans="1:1" x14ac:dyDescent="0.55000000000000004">
      <c r="A11929" s="131"/>
    </row>
    <row r="11930" spans="1:1" x14ac:dyDescent="0.55000000000000004">
      <c r="A11930" s="131"/>
    </row>
    <row r="11933" spans="1:1" x14ac:dyDescent="0.55000000000000004">
      <c r="A11933" s="131"/>
    </row>
    <row r="11934" spans="1:1" x14ac:dyDescent="0.55000000000000004">
      <c r="A11934" s="131"/>
    </row>
    <row r="11937" spans="1:1" x14ac:dyDescent="0.55000000000000004">
      <c r="A11937" s="131"/>
    </row>
    <row r="11938" spans="1:1" x14ac:dyDescent="0.55000000000000004">
      <c r="A11938" s="131"/>
    </row>
    <row r="11941" spans="1:1" x14ac:dyDescent="0.55000000000000004">
      <c r="A11941" s="131"/>
    </row>
    <row r="11942" spans="1:1" x14ac:dyDescent="0.55000000000000004">
      <c r="A11942" s="131"/>
    </row>
    <row r="11945" spans="1:1" x14ac:dyDescent="0.55000000000000004">
      <c r="A11945" s="131"/>
    </row>
    <row r="11946" spans="1:1" x14ac:dyDescent="0.55000000000000004">
      <c r="A11946" s="131"/>
    </row>
    <row r="11949" spans="1:1" x14ac:dyDescent="0.55000000000000004">
      <c r="A11949" s="131"/>
    </row>
    <row r="11950" spans="1:1" x14ac:dyDescent="0.55000000000000004">
      <c r="A11950" s="131"/>
    </row>
    <row r="11953" spans="1:1" x14ac:dyDescent="0.55000000000000004">
      <c r="A11953" s="131"/>
    </row>
    <row r="11954" spans="1:1" x14ac:dyDescent="0.55000000000000004">
      <c r="A11954" s="131"/>
    </row>
    <row r="11957" spans="1:1" x14ac:dyDescent="0.55000000000000004">
      <c r="A11957" s="131"/>
    </row>
    <row r="11958" spans="1:1" x14ac:dyDescent="0.55000000000000004">
      <c r="A11958" s="131"/>
    </row>
    <row r="11961" spans="1:1" x14ac:dyDescent="0.55000000000000004">
      <c r="A11961" s="131"/>
    </row>
    <row r="11962" spans="1:1" x14ac:dyDescent="0.55000000000000004">
      <c r="A11962" s="131"/>
    </row>
    <row r="11965" spans="1:1" x14ac:dyDescent="0.55000000000000004">
      <c r="A11965" s="131"/>
    </row>
    <row r="11966" spans="1:1" x14ac:dyDescent="0.55000000000000004">
      <c r="A11966" s="131"/>
    </row>
    <row r="11969" spans="1:1" x14ac:dyDescent="0.55000000000000004">
      <c r="A11969" s="131"/>
    </row>
    <row r="11970" spans="1:1" x14ac:dyDescent="0.55000000000000004">
      <c r="A11970" s="131"/>
    </row>
    <row r="11973" spans="1:1" x14ac:dyDescent="0.55000000000000004">
      <c r="A11973" s="131"/>
    </row>
    <row r="11974" spans="1:1" x14ac:dyDescent="0.55000000000000004">
      <c r="A11974" s="131"/>
    </row>
    <row r="11977" spans="1:1" x14ac:dyDescent="0.55000000000000004">
      <c r="A11977" s="131"/>
    </row>
    <row r="11978" spans="1:1" x14ac:dyDescent="0.55000000000000004">
      <c r="A11978" s="131"/>
    </row>
    <row r="11981" spans="1:1" x14ac:dyDescent="0.55000000000000004">
      <c r="A11981" s="131"/>
    </row>
    <row r="11982" spans="1:1" x14ac:dyDescent="0.55000000000000004">
      <c r="A11982" s="131"/>
    </row>
    <row r="11985" spans="1:1" x14ac:dyDescent="0.55000000000000004">
      <c r="A11985" s="131"/>
    </row>
    <row r="11986" spans="1:1" x14ac:dyDescent="0.55000000000000004">
      <c r="A11986" s="131"/>
    </row>
    <row r="11989" spans="1:1" x14ac:dyDescent="0.55000000000000004">
      <c r="A11989" s="131"/>
    </row>
    <row r="11990" spans="1:1" x14ac:dyDescent="0.55000000000000004">
      <c r="A11990" s="131"/>
    </row>
    <row r="11993" spans="1:1" x14ac:dyDescent="0.55000000000000004">
      <c r="A11993" s="131"/>
    </row>
    <row r="11994" spans="1:1" x14ac:dyDescent="0.55000000000000004">
      <c r="A11994" s="131"/>
    </row>
    <row r="11997" spans="1:1" x14ac:dyDescent="0.55000000000000004">
      <c r="A11997" s="131"/>
    </row>
    <row r="11998" spans="1:1" x14ac:dyDescent="0.55000000000000004">
      <c r="A11998" s="131"/>
    </row>
    <row r="12001" spans="1:1" x14ac:dyDescent="0.55000000000000004">
      <c r="A12001" s="131"/>
    </row>
    <row r="12002" spans="1:1" x14ac:dyDescent="0.55000000000000004">
      <c r="A12002" s="131"/>
    </row>
    <row r="12005" spans="1:1" x14ac:dyDescent="0.55000000000000004">
      <c r="A12005" s="131"/>
    </row>
    <row r="12006" spans="1:1" x14ac:dyDescent="0.55000000000000004">
      <c r="A12006" s="131"/>
    </row>
    <row r="12009" spans="1:1" x14ac:dyDescent="0.55000000000000004">
      <c r="A12009" s="131"/>
    </row>
    <row r="12010" spans="1:1" x14ac:dyDescent="0.55000000000000004">
      <c r="A12010" s="131"/>
    </row>
    <row r="12013" spans="1:1" x14ac:dyDescent="0.55000000000000004">
      <c r="A12013" s="131"/>
    </row>
    <row r="12014" spans="1:1" x14ac:dyDescent="0.55000000000000004">
      <c r="A12014" s="131"/>
    </row>
    <row r="12017" spans="1:1" x14ac:dyDescent="0.55000000000000004">
      <c r="A12017" s="131"/>
    </row>
    <row r="12018" spans="1:1" x14ac:dyDescent="0.55000000000000004">
      <c r="A12018" s="131"/>
    </row>
    <row r="12021" spans="1:1" x14ac:dyDescent="0.55000000000000004">
      <c r="A12021" s="131"/>
    </row>
    <row r="12022" spans="1:1" x14ac:dyDescent="0.55000000000000004">
      <c r="A12022" s="131"/>
    </row>
    <row r="12025" spans="1:1" x14ac:dyDescent="0.55000000000000004">
      <c r="A12025" s="131"/>
    </row>
    <row r="12026" spans="1:1" x14ac:dyDescent="0.55000000000000004">
      <c r="A12026" s="131"/>
    </row>
    <row r="12029" spans="1:1" x14ac:dyDescent="0.55000000000000004">
      <c r="A12029" s="131"/>
    </row>
    <row r="12030" spans="1:1" x14ac:dyDescent="0.55000000000000004">
      <c r="A12030" s="131"/>
    </row>
    <row r="12033" spans="1:1" x14ac:dyDescent="0.55000000000000004">
      <c r="A12033" s="131"/>
    </row>
    <row r="12034" spans="1:1" x14ac:dyDescent="0.55000000000000004">
      <c r="A12034" s="131"/>
    </row>
    <row r="12037" spans="1:1" x14ac:dyDescent="0.55000000000000004">
      <c r="A12037" s="131"/>
    </row>
    <row r="12038" spans="1:1" x14ac:dyDescent="0.55000000000000004">
      <c r="A12038" s="131"/>
    </row>
    <row r="12041" spans="1:1" x14ac:dyDescent="0.55000000000000004">
      <c r="A12041" s="131"/>
    </row>
    <row r="12042" spans="1:1" x14ac:dyDescent="0.55000000000000004">
      <c r="A12042" s="131"/>
    </row>
    <row r="12045" spans="1:1" x14ac:dyDescent="0.55000000000000004">
      <c r="A12045" s="131"/>
    </row>
    <row r="12046" spans="1:1" x14ac:dyDescent="0.55000000000000004">
      <c r="A12046" s="131"/>
    </row>
    <row r="12049" spans="1:1" x14ac:dyDescent="0.55000000000000004">
      <c r="A12049" s="131"/>
    </row>
    <row r="12050" spans="1:1" x14ac:dyDescent="0.55000000000000004">
      <c r="A12050" s="131"/>
    </row>
    <row r="12053" spans="1:1" x14ac:dyDescent="0.55000000000000004">
      <c r="A12053" s="131"/>
    </row>
    <row r="12054" spans="1:1" x14ac:dyDescent="0.55000000000000004">
      <c r="A12054" s="131"/>
    </row>
    <row r="12057" spans="1:1" x14ac:dyDescent="0.55000000000000004">
      <c r="A12057" s="131"/>
    </row>
    <row r="12058" spans="1:1" x14ac:dyDescent="0.55000000000000004">
      <c r="A12058" s="131"/>
    </row>
    <row r="12061" spans="1:1" x14ac:dyDescent="0.55000000000000004">
      <c r="A12061" s="131"/>
    </row>
    <row r="12062" spans="1:1" x14ac:dyDescent="0.55000000000000004">
      <c r="A12062" s="131"/>
    </row>
    <row r="12065" spans="1:1" x14ac:dyDescent="0.55000000000000004">
      <c r="A12065" s="131"/>
    </row>
    <row r="12066" spans="1:1" x14ac:dyDescent="0.55000000000000004">
      <c r="A12066" s="131"/>
    </row>
    <row r="12069" spans="1:1" x14ac:dyDescent="0.55000000000000004">
      <c r="A12069" s="131"/>
    </row>
    <row r="12070" spans="1:1" x14ac:dyDescent="0.55000000000000004">
      <c r="A12070" s="131"/>
    </row>
    <row r="12073" spans="1:1" x14ac:dyDescent="0.55000000000000004">
      <c r="A12073" s="131"/>
    </row>
    <row r="12074" spans="1:1" x14ac:dyDescent="0.55000000000000004">
      <c r="A12074" s="131"/>
    </row>
    <row r="12077" spans="1:1" x14ac:dyDescent="0.55000000000000004">
      <c r="A12077" s="131"/>
    </row>
    <row r="12078" spans="1:1" x14ac:dyDescent="0.55000000000000004">
      <c r="A12078" s="131"/>
    </row>
    <row r="12081" spans="1:1" x14ac:dyDescent="0.55000000000000004">
      <c r="A12081" s="131"/>
    </row>
    <row r="12082" spans="1:1" x14ac:dyDescent="0.55000000000000004">
      <c r="A12082" s="131"/>
    </row>
    <row r="12085" spans="1:1" x14ac:dyDescent="0.55000000000000004">
      <c r="A12085" s="131"/>
    </row>
    <row r="12086" spans="1:1" x14ac:dyDescent="0.55000000000000004">
      <c r="A12086" s="131"/>
    </row>
    <row r="12089" spans="1:1" x14ac:dyDescent="0.55000000000000004">
      <c r="A12089" s="131"/>
    </row>
    <row r="12090" spans="1:1" x14ac:dyDescent="0.55000000000000004">
      <c r="A12090" s="131"/>
    </row>
    <row r="12093" spans="1:1" x14ac:dyDescent="0.55000000000000004">
      <c r="A12093" s="131"/>
    </row>
    <row r="12094" spans="1:1" x14ac:dyDescent="0.55000000000000004">
      <c r="A12094" s="131"/>
    </row>
    <row r="12097" spans="1:1" x14ac:dyDescent="0.55000000000000004">
      <c r="A12097" s="131"/>
    </row>
    <row r="12098" spans="1:1" x14ac:dyDescent="0.55000000000000004">
      <c r="A12098" s="131"/>
    </row>
    <row r="12101" spans="1:1" x14ac:dyDescent="0.55000000000000004">
      <c r="A12101" s="131"/>
    </row>
    <row r="12102" spans="1:1" x14ac:dyDescent="0.55000000000000004">
      <c r="A12102" s="131"/>
    </row>
    <row r="12105" spans="1:1" x14ac:dyDescent="0.55000000000000004">
      <c r="A12105" s="131"/>
    </row>
    <row r="12106" spans="1:1" x14ac:dyDescent="0.55000000000000004">
      <c r="A12106" s="131"/>
    </row>
    <row r="12109" spans="1:1" x14ac:dyDescent="0.55000000000000004">
      <c r="A12109" s="131"/>
    </row>
    <row r="12110" spans="1:1" x14ac:dyDescent="0.55000000000000004">
      <c r="A12110" s="131"/>
    </row>
    <row r="12113" spans="1:1" x14ac:dyDescent="0.55000000000000004">
      <c r="A12113" s="131"/>
    </row>
    <row r="12114" spans="1:1" x14ac:dyDescent="0.55000000000000004">
      <c r="A12114" s="131"/>
    </row>
    <row r="12117" spans="1:1" x14ac:dyDescent="0.55000000000000004">
      <c r="A12117" s="131"/>
    </row>
    <row r="12118" spans="1:1" x14ac:dyDescent="0.55000000000000004">
      <c r="A12118" s="131"/>
    </row>
    <row r="12121" spans="1:1" x14ac:dyDescent="0.55000000000000004">
      <c r="A12121" s="131"/>
    </row>
    <row r="12122" spans="1:1" x14ac:dyDescent="0.55000000000000004">
      <c r="A12122" s="131"/>
    </row>
    <row r="12125" spans="1:1" x14ac:dyDescent="0.55000000000000004">
      <c r="A12125" s="131"/>
    </row>
    <row r="12126" spans="1:1" x14ac:dyDescent="0.55000000000000004">
      <c r="A12126" s="131"/>
    </row>
    <row r="12129" spans="1:1" x14ac:dyDescent="0.55000000000000004">
      <c r="A12129" s="131"/>
    </row>
    <row r="12130" spans="1:1" x14ac:dyDescent="0.55000000000000004">
      <c r="A12130" s="131"/>
    </row>
    <row r="12133" spans="1:1" x14ac:dyDescent="0.55000000000000004">
      <c r="A12133" s="131"/>
    </row>
    <row r="12134" spans="1:1" x14ac:dyDescent="0.55000000000000004">
      <c r="A12134" s="131"/>
    </row>
    <row r="12137" spans="1:1" x14ac:dyDescent="0.55000000000000004">
      <c r="A12137" s="131"/>
    </row>
    <row r="12138" spans="1:1" x14ac:dyDescent="0.55000000000000004">
      <c r="A12138" s="131"/>
    </row>
    <row r="12141" spans="1:1" x14ac:dyDescent="0.55000000000000004">
      <c r="A12141" s="131"/>
    </row>
    <row r="12142" spans="1:1" x14ac:dyDescent="0.55000000000000004">
      <c r="A12142" s="131"/>
    </row>
    <row r="12145" spans="1:1" x14ac:dyDescent="0.55000000000000004">
      <c r="A12145" s="131"/>
    </row>
    <row r="12146" spans="1:1" x14ac:dyDescent="0.55000000000000004">
      <c r="A12146" s="131"/>
    </row>
    <row r="12149" spans="1:1" x14ac:dyDescent="0.55000000000000004">
      <c r="A12149" s="131"/>
    </row>
    <row r="12150" spans="1:1" x14ac:dyDescent="0.55000000000000004">
      <c r="A12150" s="131"/>
    </row>
    <row r="12153" spans="1:1" x14ac:dyDescent="0.55000000000000004">
      <c r="A12153" s="131"/>
    </row>
    <row r="12154" spans="1:1" x14ac:dyDescent="0.55000000000000004">
      <c r="A12154" s="131"/>
    </row>
    <row r="12157" spans="1:1" x14ac:dyDescent="0.55000000000000004">
      <c r="A12157" s="131"/>
    </row>
    <row r="12158" spans="1:1" x14ac:dyDescent="0.55000000000000004">
      <c r="A12158" s="131"/>
    </row>
    <row r="12161" spans="1:1" x14ac:dyDescent="0.55000000000000004">
      <c r="A12161" s="131"/>
    </row>
    <row r="12162" spans="1:1" x14ac:dyDescent="0.55000000000000004">
      <c r="A12162" s="131"/>
    </row>
    <row r="12165" spans="1:1" x14ac:dyDescent="0.55000000000000004">
      <c r="A12165" s="131"/>
    </row>
    <row r="12166" spans="1:1" x14ac:dyDescent="0.55000000000000004">
      <c r="A12166" s="131"/>
    </row>
    <row r="12169" spans="1:1" x14ac:dyDescent="0.55000000000000004">
      <c r="A12169" s="131"/>
    </row>
    <row r="12170" spans="1:1" x14ac:dyDescent="0.55000000000000004">
      <c r="A12170" s="131"/>
    </row>
    <row r="12173" spans="1:1" x14ac:dyDescent="0.55000000000000004">
      <c r="A12173" s="131"/>
    </row>
    <row r="12174" spans="1:1" x14ac:dyDescent="0.55000000000000004">
      <c r="A12174" s="131"/>
    </row>
    <row r="12177" spans="1:1" x14ac:dyDescent="0.55000000000000004">
      <c r="A12177" s="131"/>
    </row>
    <row r="12178" spans="1:1" x14ac:dyDescent="0.55000000000000004">
      <c r="A12178" s="131"/>
    </row>
    <row r="12181" spans="1:1" x14ac:dyDescent="0.55000000000000004">
      <c r="A12181" s="131"/>
    </row>
    <row r="12182" spans="1:1" x14ac:dyDescent="0.55000000000000004">
      <c r="A12182" s="131"/>
    </row>
    <row r="12185" spans="1:1" x14ac:dyDescent="0.55000000000000004">
      <c r="A12185" s="131"/>
    </row>
    <row r="12186" spans="1:1" x14ac:dyDescent="0.55000000000000004">
      <c r="A12186" s="131"/>
    </row>
    <row r="12189" spans="1:1" x14ac:dyDescent="0.55000000000000004">
      <c r="A12189" s="131"/>
    </row>
    <row r="12190" spans="1:1" x14ac:dyDescent="0.55000000000000004">
      <c r="A12190" s="131"/>
    </row>
    <row r="12193" spans="1:1" x14ac:dyDescent="0.55000000000000004">
      <c r="A12193" s="131"/>
    </row>
    <row r="12194" spans="1:1" x14ac:dyDescent="0.55000000000000004">
      <c r="A12194" s="131"/>
    </row>
    <row r="12197" spans="1:1" x14ac:dyDescent="0.55000000000000004">
      <c r="A12197" s="131"/>
    </row>
    <row r="12198" spans="1:1" x14ac:dyDescent="0.55000000000000004">
      <c r="A12198" s="131"/>
    </row>
    <row r="12201" spans="1:1" x14ac:dyDescent="0.55000000000000004">
      <c r="A12201" s="131"/>
    </row>
    <row r="12202" spans="1:1" x14ac:dyDescent="0.55000000000000004">
      <c r="A12202" s="131"/>
    </row>
    <row r="12205" spans="1:1" x14ac:dyDescent="0.55000000000000004">
      <c r="A12205" s="131"/>
    </row>
    <row r="12206" spans="1:1" x14ac:dyDescent="0.55000000000000004">
      <c r="A12206" s="131"/>
    </row>
    <row r="12209" spans="1:1" x14ac:dyDescent="0.55000000000000004">
      <c r="A12209" s="131"/>
    </row>
    <row r="12210" spans="1:1" x14ac:dyDescent="0.55000000000000004">
      <c r="A12210" s="131"/>
    </row>
    <row r="12213" spans="1:1" x14ac:dyDescent="0.55000000000000004">
      <c r="A12213" s="131"/>
    </row>
    <row r="12214" spans="1:1" x14ac:dyDescent="0.55000000000000004">
      <c r="A12214" s="131"/>
    </row>
    <row r="12217" spans="1:1" x14ac:dyDescent="0.55000000000000004">
      <c r="A12217" s="131"/>
    </row>
    <row r="12218" spans="1:1" x14ac:dyDescent="0.55000000000000004">
      <c r="A12218" s="131"/>
    </row>
    <row r="12221" spans="1:1" x14ac:dyDescent="0.55000000000000004">
      <c r="A12221" s="131"/>
    </row>
    <row r="12222" spans="1:1" x14ac:dyDescent="0.55000000000000004">
      <c r="A12222" s="131"/>
    </row>
    <row r="12225" spans="1:1" x14ac:dyDescent="0.55000000000000004">
      <c r="A12225" s="131"/>
    </row>
    <row r="12226" spans="1:1" x14ac:dyDescent="0.55000000000000004">
      <c r="A12226" s="131"/>
    </row>
    <row r="12229" spans="1:1" x14ac:dyDescent="0.55000000000000004">
      <c r="A12229" s="131"/>
    </row>
    <row r="12230" spans="1:1" x14ac:dyDescent="0.55000000000000004">
      <c r="A12230" s="131"/>
    </row>
    <row r="12233" spans="1:1" x14ac:dyDescent="0.55000000000000004">
      <c r="A12233" s="131"/>
    </row>
    <row r="12234" spans="1:1" x14ac:dyDescent="0.55000000000000004">
      <c r="A12234" s="131"/>
    </row>
    <row r="12237" spans="1:1" x14ac:dyDescent="0.55000000000000004">
      <c r="A12237" s="131"/>
    </row>
    <row r="12238" spans="1:1" x14ac:dyDescent="0.55000000000000004">
      <c r="A12238" s="131"/>
    </row>
    <row r="12241" spans="1:1" x14ac:dyDescent="0.55000000000000004">
      <c r="A12241" s="131"/>
    </row>
    <row r="12242" spans="1:1" x14ac:dyDescent="0.55000000000000004">
      <c r="A12242" s="131"/>
    </row>
    <row r="12245" spans="1:1" x14ac:dyDescent="0.55000000000000004">
      <c r="A12245" s="131"/>
    </row>
    <row r="12246" spans="1:1" x14ac:dyDescent="0.55000000000000004">
      <c r="A12246" s="131"/>
    </row>
    <row r="12249" spans="1:1" x14ac:dyDescent="0.55000000000000004">
      <c r="A12249" s="131"/>
    </row>
    <row r="12250" spans="1:1" x14ac:dyDescent="0.55000000000000004">
      <c r="A12250" s="131"/>
    </row>
    <row r="12253" spans="1:1" x14ac:dyDescent="0.55000000000000004">
      <c r="A12253" s="131"/>
    </row>
    <row r="12254" spans="1:1" x14ac:dyDescent="0.55000000000000004">
      <c r="A12254" s="131"/>
    </row>
    <row r="12257" spans="1:1" x14ac:dyDescent="0.55000000000000004">
      <c r="A12257" s="131"/>
    </row>
    <row r="12258" spans="1:1" x14ac:dyDescent="0.55000000000000004">
      <c r="A12258" s="131"/>
    </row>
    <row r="12261" spans="1:1" x14ac:dyDescent="0.55000000000000004">
      <c r="A12261" s="131"/>
    </row>
    <row r="12262" spans="1:1" x14ac:dyDescent="0.55000000000000004">
      <c r="A12262" s="131"/>
    </row>
    <row r="12265" spans="1:1" x14ac:dyDescent="0.55000000000000004">
      <c r="A12265" s="131"/>
    </row>
    <row r="12266" spans="1:1" x14ac:dyDescent="0.55000000000000004">
      <c r="A12266" s="131"/>
    </row>
    <row r="12269" spans="1:1" x14ac:dyDescent="0.55000000000000004">
      <c r="A12269" s="131"/>
    </row>
    <row r="12270" spans="1:1" x14ac:dyDescent="0.55000000000000004">
      <c r="A12270" s="131"/>
    </row>
    <row r="12273" spans="1:1" x14ac:dyDescent="0.55000000000000004">
      <c r="A12273" s="131"/>
    </row>
    <row r="12274" spans="1:1" x14ac:dyDescent="0.55000000000000004">
      <c r="A12274" s="131"/>
    </row>
    <row r="12277" spans="1:1" x14ac:dyDescent="0.55000000000000004">
      <c r="A12277" s="131"/>
    </row>
    <row r="12278" spans="1:1" x14ac:dyDescent="0.55000000000000004">
      <c r="A12278" s="131"/>
    </row>
    <row r="12281" spans="1:1" x14ac:dyDescent="0.55000000000000004">
      <c r="A12281" s="131"/>
    </row>
    <row r="12282" spans="1:1" x14ac:dyDescent="0.55000000000000004">
      <c r="A12282" s="131"/>
    </row>
    <row r="12285" spans="1:1" x14ac:dyDescent="0.55000000000000004">
      <c r="A12285" s="131"/>
    </row>
    <row r="12286" spans="1:1" x14ac:dyDescent="0.55000000000000004">
      <c r="A12286" s="131"/>
    </row>
    <row r="12289" spans="1:1" x14ac:dyDescent="0.55000000000000004">
      <c r="A12289" s="131"/>
    </row>
    <row r="12290" spans="1:1" x14ac:dyDescent="0.55000000000000004">
      <c r="A12290" s="131"/>
    </row>
    <row r="12293" spans="1:1" x14ac:dyDescent="0.55000000000000004">
      <c r="A12293" s="131"/>
    </row>
    <row r="12294" spans="1:1" x14ac:dyDescent="0.55000000000000004">
      <c r="A12294" s="131"/>
    </row>
    <row r="12297" spans="1:1" x14ac:dyDescent="0.55000000000000004">
      <c r="A12297" s="131"/>
    </row>
    <row r="12298" spans="1:1" x14ac:dyDescent="0.55000000000000004">
      <c r="A12298" s="131"/>
    </row>
    <row r="12301" spans="1:1" x14ac:dyDescent="0.55000000000000004">
      <c r="A12301" s="131"/>
    </row>
    <row r="12302" spans="1:1" x14ac:dyDescent="0.55000000000000004">
      <c r="A12302" s="131"/>
    </row>
    <row r="12305" spans="1:1" x14ac:dyDescent="0.55000000000000004">
      <c r="A12305" s="131"/>
    </row>
    <row r="12306" spans="1:1" x14ac:dyDescent="0.55000000000000004">
      <c r="A12306" s="131"/>
    </row>
    <row r="12309" spans="1:1" x14ac:dyDescent="0.55000000000000004">
      <c r="A12309" s="131"/>
    </row>
    <row r="12310" spans="1:1" x14ac:dyDescent="0.55000000000000004">
      <c r="A12310" s="131"/>
    </row>
    <row r="12313" spans="1:1" x14ac:dyDescent="0.55000000000000004">
      <c r="A12313" s="131"/>
    </row>
    <row r="12314" spans="1:1" x14ac:dyDescent="0.55000000000000004">
      <c r="A12314" s="131"/>
    </row>
    <row r="12317" spans="1:1" x14ac:dyDescent="0.55000000000000004">
      <c r="A12317" s="131"/>
    </row>
    <row r="12318" spans="1:1" x14ac:dyDescent="0.55000000000000004">
      <c r="A12318" s="131"/>
    </row>
    <row r="12321" spans="1:1" x14ac:dyDescent="0.55000000000000004">
      <c r="A12321" s="131"/>
    </row>
    <row r="12322" spans="1:1" x14ac:dyDescent="0.55000000000000004">
      <c r="A12322" s="131"/>
    </row>
    <row r="12325" spans="1:1" x14ac:dyDescent="0.55000000000000004">
      <c r="A12325" s="131"/>
    </row>
    <row r="12326" spans="1:1" x14ac:dyDescent="0.55000000000000004">
      <c r="A12326" s="131"/>
    </row>
    <row r="12329" spans="1:1" x14ac:dyDescent="0.55000000000000004">
      <c r="A12329" s="131"/>
    </row>
    <row r="12330" spans="1:1" x14ac:dyDescent="0.55000000000000004">
      <c r="A12330" s="131"/>
    </row>
    <row r="12333" spans="1:1" x14ac:dyDescent="0.55000000000000004">
      <c r="A12333" s="131"/>
    </row>
    <row r="12334" spans="1:1" x14ac:dyDescent="0.55000000000000004">
      <c r="A12334" s="131"/>
    </row>
    <row r="12337" spans="1:1" x14ac:dyDescent="0.55000000000000004">
      <c r="A12337" s="131"/>
    </row>
    <row r="12338" spans="1:1" x14ac:dyDescent="0.55000000000000004">
      <c r="A12338" s="131"/>
    </row>
    <row r="12341" spans="1:1" x14ac:dyDescent="0.55000000000000004">
      <c r="A12341" s="131"/>
    </row>
    <row r="12342" spans="1:1" x14ac:dyDescent="0.55000000000000004">
      <c r="A12342" s="131"/>
    </row>
    <row r="12345" spans="1:1" x14ac:dyDescent="0.55000000000000004">
      <c r="A12345" s="131"/>
    </row>
    <row r="12346" spans="1:1" x14ac:dyDescent="0.55000000000000004">
      <c r="A12346" s="131"/>
    </row>
    <row r="12349" spans="1:1" x14ac:dyDescent="0.55000000000000004">
      <c r="A12349" s="131"/>
    </row>
    <row r="12350" spans="1:1" x14ac:dyDescent="0.55000000000000004">
      <c r="A12350" s="131"/>
    </row>
    <row r="12353" spans="1:1" x14ac:dyDescent="0.55000000000000004">
      <c r="A12353" s="131"/>
    </row>
    <row r="12354" spans="1:1" x14ac:dyDescent="0.55000000000000004">
      <c r="A12354" s="131"/>
    </row>
    <row r="12357" spans="1:1" x14ac:dyDescent="0.55000000000000004">
      <c r="A12357" s="131"/>
    </row>
    <row r="12358" spans="1:1" x14ac:dyDescent="0.55000000000000004">
      <c r="A12358" s="131"/>
    </row>
    <row r="12361" spans="1:1" x14ac:dyDescent="0.55000000000000004">
      <c r="A12361" s="131"/>
    </row>
    <row r="12362" spans="1:1" x14ac:dyDescent="0.55000000000000004">
      <c r="A12362" s="131"/>
    </row>
    <row r="12365" spans="1:1" x14ac:dyDescent="0.55000000000000004">
      <c r="A12365" s="131"/>
    </row>
    <row r="12366" spans="1:1" x14ac:dyDescent="0.55000000000000004">
      <c r="A12366" s="131"/>
    </row>
    <row r="12369" spans="1:1" x14ac:dyDescent="0.55000000000000004">
      <c r="A12369" s="131"/>
    </row>
    <row r="12370" spans="1:1" x14ac:dyDescent="0.55000000000000004">
      <c r="A12370" s="131"/>
    </row>
    <row r="12373" spans="1:1" x14ac:dyDescent="0.55000000000000004">
      <c r="A12373" s="131"/>
    </row>
    <row r="12374" spans="1:1" x14ac:dyDescent="0.55000000000000004">
      <c r="A12374" s="131"/>
    </row>
    <row r="12377" spans="1:1" x14ac:dyDescent="0.55000000000000004">
      <c r="A12377" s="131"/>
    </row>
    <row r="12378" spans="1:1" x14ac:dyDescent="0.55000000000000004">
      <c r="A12378" s="131"/>
    </row>
    <row r="12381" spans="1:1" x14ac:dyDescent="0.55000000000000004">
      <c r="A12381" s="131"/>
    </row>
    <row r="12382" spans="1:1" x14ac:dyDescent="0.55000000000000004">
      <c r="A12382" s="131"/>
    </row>
    <row r="12385" spans="1:1" x14ac:dyDescent="0.55000000000000004">
      <c r="A12385" s="131"/>
    </row>
    <row r="12386" spans="1:1" x14ac:dyDescent="0.55000000000000004">
      <c r="A12386" s="131"/>
    </row>
    <row r="12389" spans="1:1" x14ac:dyDescent="0.55000000000000004">
      <c r="A12389" s="131"/>
    </row>
    <row r="12390" spans="1:1" x14ac:dyDescent="0.55000000000000004">
      <c r="A12390" s="131"/>
    </row>
    <row r="12393" spans="1:1" x14ac:dyDescent="0.55000000000000004">
      <c r="A12393" s="131"/>
    </row>
    <row r="12394" spans="1:1" x14ac:dyDescent="0.55000000000000004">
      <c r="A12394" s="131"/>
    </row>
    <row r="12397" spans="1:1" x14ac:dyDescent="0.55000000000000004">
      <c r="A12397" s="131"/>
    </row>
    <row r="12398" spans="1:1" x14ac:dyDescent="0.55000000000000004">
      <c r="A12398" s="131"/>
    </row>
    <row r="12401" spans="1:1" x14ac:dyDescent="0.55000000000000004">
      <c r="A12401" s="131"/>
    </row>
    <row r="12402" spans="1:1" x14ac:dyDescent="0.55000000000000004">
      <c r="A12402" s="131"/>
    </row>
    <row r="12405" spans="1:1" x14ac:dyDescent="0.55000000000000004">
      <c r="A12405" s="131"/>
    </row>
    <row r="12406" spans="1:1" x14ac:dyDescent="0.55000000000000004">
      <c r="A12406" s="131"/>
    </row>
    <row r="12409" spans="1:1" x14ac:dyDescent="0.55000000000000004">
      <c r="A12409" s="131"/>
    </row>
    <row r="12410" spans="1:1" x14ac:dyDescent="0.55000000000000004">
      <c r="A12410" s="131"/>
    </row>
    <row r="12413" spans="1:1" x14ac:dyDescent="0.55000000000000004">
      <c r="A12413" s="131"/>
    </row>
    <row r="12414" spans="1:1" x14ac:dyDescent="0.55000000000000004">
      <c r="A12414" s="131"/>
    </row>
    <row r="12417" spans="1:1" x14ac:dyDescent="0.55000000000000004">
      <c r="A12417" s="131"/>
    </row>
    <row r="12418" spans="1:1" x14ac:dyDescent="0.55000000000000004">
      <c r="A12418" s="131"/>
    </row>
    <row r="12421" spans="1:1" x14ac:dyDescent="0.55000000000000004">
      <c r="A12421" s="131"/>
    </row>
    <row r="12422" spans="1:1" x14ac:dyDescent="0.55000000000000004">
      <c r="A12422" s="131"/>
    </row>
    <row r="12425" spans="1:1" x14ac:dyDescent="0.55000000000000004">
      <c r="A12425" s="131"/>
    </row>
    <row r="12426" spans="1:1" x14ac:dyDescent="0.55000000000000004">
      <c r="A12426" s="131"/>
    </row>
    <row r="12429" spans="1:1" x14ac:dyDescent="0.55000000000000004">
      <c r="A12429" s="131"/>
    </row>
    <row r="12430" spans="1:1" x14ac:dyDescent="0.55000000000000004">
      <c r="A12430" s="131"/>
    </row>
    <row r="12433" spans="1:1" x14ac:dyDescent="0.55000000000000004">
      <c r="A12433" s="131"/>
    </row>
    <row r="12434" spans="1:1" x14ac:dyDescent="0.55000000000000004">
      <c r="A12434" s="131"/>
    </row>
    <row r="12437" spans="1:1" x14ac:dyDescent="0.55000000000000004">
      <c r="A12437" s="131"/>
    </row>
    <row r="12438" spans="1:1" x14ac:dyDescent="0.55000000000000004">
      <c r="A12438" s="131"/>
    </row>
    <row r="12441" spans="1:1" x14ac:dyDescent="0.55000000000000004">
      <c r="A12441" s="131"/>
    </row>
    <row r="12442" spans="1:1" x14ac:dyDescent="0.55000000000000004">
      <c r="A12442" s="131"/>
    </row>
    <row r="12445" spans="1:1" x14ac:dyDescent="0.55000000000000004">
      <c r="A12445" s="131"/>
    </row>
    <row r="12446" spans="1:1" x14ac:dyDescent="0.55000000000000004">
      <c r="A12446" s="131"/>
    </row>
    <row r="12449" spans="1:1" x14ac:dyDescent="0.55000000000000004">
      <c r="A12449" s="131"/>
    </row>
    <row r="12450" spans="1:1" x14ac:dyDescent="0.55000000000000004">
      <c r="A12450" s="131"/>
    </row>
    <row r="12453" spans="1:1" x14ac:dyDescent="0.55000000000000004">
      <c r="A12453" s="131"/>
    </row>
    <row r="12454" spans="1:1" x14ac:dyDescent="0.55000000000000004">
      <c r="A12454" s="131"/>
    </row>
    <row r="12457" spans="1:1" x14ac:dyDescent="0.55000000000000004">
      <c r="A12457" s="131"/>
    </row>
    <row r="12458" spans="1:1" x14ac:dyDescent="0.55000000000000004">
      <c r="A12458" s="131"/>
    </row>
    <row r="12461" spans="1:1" x14ac:dyDescent="0.55000000000000004">
      <c r="A12461" s="131"/>
    </row>
    <row r="12462" spans="1:1" x14ac:dyDescent="0.55000000000000004">
      <c r="A12462" s="131"/>
    </row>
    <row r="12465" spans="1:1" x14ac:dyDescent="0.55000000000000004">
      <c r="A12465" s="131"/>
    </row>
    <row r="12466" spans="1:1" x14ac:dyDescent="0.55000000000000004">
      <c r="A12466" s="131"/>
    </row>
    <row r="12469" spans="1:1" x14ac:dyDescent="0.55000000000000004">
      <c r="A12469" s="131"/>
    </row>
    <row r="12470" spans="1:1" x14ac:dyDescent="0.55000000000000004">
      <c r="A12470" s="131"/>
    </row>
    <row r="12473" spans="1:1" x14ac:dyDescent="0.55000000000000004">
      <c r="A12473" s="131"/>
    </row>
    <row r="12474" spans="1:1" x14ac:dyDescent="0.55000000000000004">
      <c r="A12474" s="131"/>
    </row>
    <row r="12477" spans="1:1" x14ac:dyDescent="0.55000000000000004">
      <c r="A12477" s="131"/>
    </row>
    <row r="12478" spans="1:1" x14ac:dyDescent="0.55000000000000004">
      <c r="A12478" s="131"/>
    </row>
    <row r="12481" spans="1:1" x14ac:dyDescent="0.55000000000000004">
      <c r="A12481" s="131"/>
    </row>
    <row r="12482" spans="1:1" x14ac:dyDescent="0.55000000000000004">
      <c r="A12482" s="131"/>
    </row>
    <row r="12485" spans="1:1" x14ac:dyDescent="0.55000000000000004">
      <c r="A12485" s="131"/>
    </row>
    <row r="12486" spans="1:1" x14ac:dyDescent="0.55000000000000004">
      <c r="A12486" s="131"/>
    </row>
    <row r="12489" spans="1:1" x14ac:dyDescent="0.55000000000000004">
      <c r="A12489" s="131"/>
    </row>
    <row r="12490" spans="1:1" x14ac:dyDescent="0.55000000000000004">
      <c r="A12490" s="131"/>
    </row>
    <row r="12493" spans="1:1" x14ac:dyDescent="0.55000000000000004">
      <c r="A12493" s="131"/>
    </row>
    <row r="12494" spans="1:1" x14ac:dyDescent="0.55000000000000004">
      <c r="A12494" s="131"/>
    </row>
    <row r="12497" spans="1:1" x14ac:dyDescent="0.55000000000000004">
      <c r="A12497" s="131"/>
    </row>
    <row r="12498" spans="1:1" x14ac:dyDescent="0.55000000000000004">
      <c r="A12498" s="131"/>
    </row>
    <row r="12501" spans="1:1" x14ac:dyDescent="0.55000000000000004">
      <c r="A12501" s="131"/>
    </row>
    <row r="12502" spans="1:1" x14ac:dyDescent="0.55000000000000004">
      <c r="A12502" s="131"/>
    </row>
    <row r="12505" spans="1:1" x14ac:dyDescent="0.55000000000000004">
      <c r="A12505" s="131"/>
    </row>
    <row r="12506" spans="1:1" x14ac:dyDescent="0.55000000000000004">
      <c r="A12506" s="131"/>
    </row>
    <row r="12509" spans="1:1" x14ac:dyDescent="0.55000000000000004">
      <c r="A12509" s="131"/>
    </row>
    <row r="12510" spans="1:1" x14ac:dyDescent="0.55000000000000004">
      <c r="A12510" s="131"/>
    </row>
    <row r="12513" spans="1:1" x14ac:dyDescent="0.55000000000000004">
      <c r="A12513" s="131"/>
    </row>
    <row r="12514" spans="1:1" x14ac:dyDescent="0.55000000000000004">
      <c r="A12514" s="131"/>
    </row>
    <row r="12517" spans="1:1" x14ac:dyDescent="0.55000000000000004">
      <c r="A12517" s="131"/>
    </row>
    <row r="12518" spans="1:1" x14ac:dyDescent="0.55000000000000004">
      <c r="A12518" s="131"/>
    </row>
    <row r="12521" spans="1:1" x14ac:dyDescent="0.55000000000000004">
      <c r="A12521" s="131"/>
    </row>
    <row r="12522" spans="1:1" x14ac:dyDescent="0.55000000000000004">
      <c r="A12522" s="131"/>
    </row>
    <row r="12525" spans="1:1" x14ac:dyDescent="0.55000000000000004">
      <c r="A12525" s="131"/>
    </row>
    <row r="12526" spans="1:1" x14ac:dyDescent="0.55000000000000004">
      <c r="A12526" s="131"/>
    </row>
    <row r="12529" spans="1:1" x14ac:dyDescent="0.55000000000000004">
      <c r="A12529" s="131"/>
    </row>
    <row r="12530" spans="1:1" x14ac:dyDescent="0.55000000000000004">
      <c r="A12530" s="131"/>
    </row>
    <row r="12533" spans="1:1" x14ac:dyDescent="0.55000000000000004">
      <c r="A12533" s="131"/>
    </row>
    <row r="12534" spans="1:1" x14ac:dyDescent="0.55000000000000004">
      <c r="A12534" s="131"/>
    </row>
    <row r="12537" spans="1:1" x14ac:dyDescent="0.55000000000000004">
      <c r="A12537" s="131"/>
    </row>
    <row r="12538" spans="1:1" x14ac:dyDescent="0.55000000000000004">
      <c r="A12538" s="131"/>
    </row>
    <row r="12541" spans="1:1" x14ac:dyDescent="0.55000000000000004">
      <c r="A12541" s="131"/>
    </row>
    <row r="12542" spans="1:1" x14ac:dyDescent="0.55000000000000004">
      <c r="A12542" s="131"/>
    </row>
    <row r="12545" spans="1:1" x14ac:dyDescent="0.55000000000000004">
      <c r="A12545" s="131"/>
    </row>
    <row r="12546" spans="1:1" x14ac:dyDescent="0.55000000000000004">
      <c r="A12546" s="131"/>
    </row>
    <row r="12549" spans="1:1" x14ac:dyDescent="0.55000000000000004">
      <c r="A12549" s="131"/>
    </row>
    <row r="12550" spans="1:1" x14ac:dyDescent="0.55000000000000004">
      <c r="A12550" s="131"/>
    </row>
    <row r="12553" spans="1:1" x14ac:dyDescent="0.55000000000000004">
      <c r="A12553" s="131"/>
    </row>
    <row r="12554" spans="1:1" x14ac:dyDescent="0.55000000000000004">
      <c r="A12554" s="131"/>
    </row>
    <row r="12557" spans="1:1" x14ac:dyDescent="0.55000000000000004">
      <c r="A12557" s="131"/>
    </row>
    <row r="12558" spans="1:1" x14ac:dyDescent="0.55000000000000004">
      <c r="A12558" s="131"/>
    </row>
    <row r="12561" spans="1:1" x14ac:dyDescent="0.55000000000000004">
      <c r="A12561" s="131"/>
    </row>
    <row r="12562" spans="1:1" x14ac:dyDescent="0.55000000000000004">
      <c r="A12562" s="131"/>
    </row>
    <row r="12565" spans="1:1" x14ac:dyDescent="0.55000000000000004">
      <c r="A12565" s="131"/>
    </row>
    <row r="12566" spans="1:1" x14ac:dyDescent="0.55000000000000004">
      <c r="A12566" s="131"/>
    </row>
    <row r="12569" spans="1:1" x14ac:dyDescent="0.55000000000000004">
      <c r="A12569" s="131"/>
    </row>
    <row r="12570" spans="1:1" x14ac:dyDescent="0.55000000000000004">
      <c r="A12570" s="131"/>
    </row>
    <row r="12573" spans="1:1" x14ac:dyDescent="0.55000000000000004">
      <c r="A12573" s="131"/>
    </row>
    <row r="12574" spans="1:1" x14ac:dyDescent="0.55000000000000004">
      <c r="A12574" s="131"/>
    </row>
    <row r="12577" spans="1:1" x14ac:dyDescent="0.55000000000000004">
      <c r="A12577" s="131"/>
    </row>
    <row r="12578" spans="1:1" x14ac:dyDescent="0.55000000000000004">
      <c r="A12578" s="131"/>
    </row>
    <row r="12581" spans="1:1" x14ac:dyDescent="0.55000000000000004">
      <c r="A12581" s="131"/>
    </row>
    <row r="12582" spans="1:1" x14ac:dyDescent="0.55000000000000004">
      <c r="A12582" s="131"/>
    </row>
    <row r="12585" spans="1:1" x14ac:dyDescent="0.55000000000000004">
      <c r="A12585" s="131"/>
    </row>
    <row r="12586" spans="1:1" x14ac:dyDescent="0.55000000000000004">
      <c r="A12586" s="131"/>
    </row>
    <row r="12589" spans="1:1" x14ac:dyDescent="0.55000000000000004">
      <c r="A12589" s="131"/>
    </row>
    <row r="12590" spans="1:1" x14ac:dyDescent="0.55000000000000004">
      <c r="A12590" s="131"/>
    </row>
    <row r="12593" spans="1:1" x14ac:dyDescent="0.55000000000000004">
      <c r="A12593" s="131"/>
    </row>
    <row r="12594" spans="1:1" x14ac:dyDescent="0.55000000000000004">
      <c r="A12594" s="131"/>
    </row>
    <row r="12597" spans="1:1" x14ac:dyDescent="0.55000000000000004">
      <c r="A12597" s="131"/>
    </row>
    <row r="12598" spans="1:1" x14ac:dyDescent="0.55000000000000004">
      <c r="A12598" s="131"/>
    </row>
    <row r="12601" spans="1:1" x14ac:dyDescent="0.55000000000000004">
      <c r="A12601" s="131"/>
    </row>
    <row r="12602" spans="1:1" x14ac:dyDescent="0.55000000000000004">
      <c r="A12602" s="131"/>
    </row>
    <row r="12605" spans="1:1" x14ac:dyDescent="0.55000000000000004">
      <c r="A12605" s="131"/>
    </row>
    <row r="12606" spans="1:1" x14ac:dyDescent="0.55000000000000004">
      <c r="A12606" s="131"/>
    </row>
    <row r="12609" spans="1:1" x14ac:dyDescent="0.55000000000000004">
      <c r="A12609" s="131"/>
    </row>
    <row r="12610" spans="1:1" x14ac:dyDescent="0.55000000000000004">
      <c r="A12610" s="131"/>
    </row>
    <row r="12613" spans="1:1" x14ac:dyDescent="0.55000000000000004">
      <c r="A12613" s="131"/>
    </row>
    <row r="12614" spans="1:1" x14ac:dyDescent="0.55000000000000004">
      <c r="A12614" s="131"/>
    </row>
    <row r="12617" spans="1:1" x14ac:dyDescent="0.55000000000000004">
      <c r="A12617" s="131"/>
    </row>
    <row r="12618" spans="1:1" x14ac:dyDescent="0.55000000000000004">
      <c r="A12618" s="131"/>
    </row>
    <row r="12621" spans="1:1" x14ac:dyDescent="0.55000000000000004">
      <c r="A12621" s="131"/>
    </row>
    <row r="12622" spans="1:1" x14ac:dyDescent="0.55000000000000004">
      <c r="A12622" s="131"/>
    </row>
    <row r="12625" spans="1:1" x14ac:dyDescent="0.55000000000000004">
      <c r="A12625" s="131"/>
    </row>
    <row r="12626" spans="1:1" x14ac:dyDescent="0.55000000000000004">
      <c r="A12626" s="131"/>
    </row>
    <row r="12629" spans="1:1" x14ac:dyDescent="0.55000000000000004">
      <c r="A12629" s="131"/>
    </row>
    <row r="12630" spans="1:1" x14ac:dyDescent="0.55000000000000004">
      <c r="A12630" s="131"/>
    </row>
    <row r="12633" spans="1:1" x14ac:dyDescent="0.55000000000000004">
      <c r="A12633" s="131"/>
    </row>
    <row r="12634" spans="1:1" x14ac:dyDescent="0.55000000000000004">
      <c r="A12634" s="131"/>
    </row>
    <row r="12637" spans="1:1" x14ac:dyDescent="0.55000000000000004">
      <c r="A12637" s="131"/>
    </row>
    <row r="12638" spans="1:1" x14ac:dyDescent="0.55000000000000004">
      <c r="A12638" s="131"/>
    </row>
    <row r="12641" spans="1:1" x14ac:dyDescent="0.55000000000000004">
      <c r="A12641" s="131"/>
    </row>
    <row r="12642" spans="1:1" x14ac:dyDescent="0.55000000000000004">
      <c r="A12642" s="131"/>
    </row>
    <row r="12645" spans="1:1" x14ac:dyDescent="0.55000000000000004">
      <c r="A12645" s="131"/>
    </row>
    <row r="12646" spans="1:1" x14ac:dyDescent="0.55000000000000004">
      <c r="A12646" s="131"/>
    </row>
    <row r="12649" spans="1:1" x14ac:dyDescent="0.55000000000000004">
      <c r="A12649" s="131"/>
    </row>
    <row r="12650" spans="1:1" x14ac:dyDescent="0.55000000000000004">
      <c r="A12650" s="131"/>
    </row>
    <row r="12653" spans="1:1" x14ac:dyDescent="0.55000000000000004">
      <c r="A12653" s="131"/>
    </row>
    <row r="12654" spans="1:1" x14ac:dyDescent="0.55000000000000004">
      <c r="A12654" s="131"/>
    </row>
    <row r="12657" spans="1:1" x14ac:dyDescent="0.55000000000000004">
      <c r="A12657" s="131"/>
    </row>
    <row r="12658" spans="1:1" x14ac:dyDescent="0.55000000000000004">
      <c r="A12658" s="131"/>
    </row>
    <row r="12661" spans="1:1" x14ac:dyDescent="0.55000000000000004">
      <c r="A12661" s="131"/>
    </row>
    <row r="12662" spans="1:1" x14ac:dyDescent="0.55000000000000004">
      <c r="A12662" s="131"/>
    </row>
    <row r="12665" spans="1:1" x14ac:dyDescent="0.55000000000000004">
      <c r="A12665" s="131"/>
    </row>
    <row r="12666" spans="1:1" x14ac:dyDescent="0.55000000000000004">
      <c r="A12666" s="131"/>
    </row>
    <row r="12669" spans="1:1" x14ac:dyDescent="0.55000000000000004">
      <c r="A12669" s="131"/>
    </row>
    <row r="12670" spans="1:1" x14ac:dyDescent="0.55000000000000004">
      <c r="A12670" s="131"/>
    </row>
    <row r="12673" spans="1:1" x14ac:dyDescent="0.55000000000000004">
      <c r="A12673" s="131"/>
    </row>
    <row r="12674" spans="1:1" x14ac:dyDescent="0.55000000000000004">
      <c r="A12674" s="131"/>
    </row>
    <row r="12677" spans="1:1" x14ac:dyDescent="0.55000000000000004">
      <c r="A12677" s="131"/>
    </row>
    <row r="12678" spans="1:1" x14ac:dyDescent="0.55000000000000004">
      <c r="A12678" s="131"/>
    </row>
    <row r="12681" spans="1:1" x14ac:dyDescent="0.55000000000000004">
      <c r="A12681" s="131"/>
    </row>
    <row r="12682" spans="1:1" x14ac:dyDescent="0.55000000000000004">
      <c r="A12682" s="131"/>
    </row>
    <row r="12685" spans="1:1" x14ac:dyDescent="0.55000000000000004">
      <c r="A12685" s="131"/>
    </row>
    <row r="12686" spans="1:1" x14ac:dyDescent="0.55000000000000004">
      <c r="A12686" s="131"/>
    </row>
    <row r="12689" spans="1:1" x14ac:dyDescent="0.55000000000000004">
      <c r="A12689" s="131"/>
    </row>
    <row r="12690" spans="1:1" x14ac:dyDescent="0.55000000000000004">
      <c r="A12690" s="131"/>
    </row>
    <row r="12693" spans="1:1" x14ac:dyDescent="0.55000000000000004">
      <c r="A12693" s="131"/>
    </row>
    <row r="12694" spans="1:1" x14ac:dyDescent="0.55000000000000004">
      <c r="A12694" s="131"/>
    </row>
    <row r="12697" spans="1:1" x14ac:dyDescent="0.55000000000000004">
      <c r="A12697" s="131"/>
    </row>
    <row r="12698" spans="1:1" x14ac:dyDescent="0.55000000000000004">
      <c r="A12698" s="131"/>
    </row>
    <row r="12701" spans="1:1" x14ac:dyDescent="0.55000000000000004">
      <c r="A12701" s="131"/>
    </row>
    <row r="12702" spans="1:1" x14ac:dyDescent="0.55000000000000004">
      <c r="A12702" s="131"/>
    </row>
    <row r="12705" spans="1:1" x14ac:dyDescent="0.55000000000000004">
      <c r="A12705" s="131"/>
    </row>
    <row r="12706" spans="1:1" x14ac:dyDescent="0.55000000000000004">
      <c r="A12706" s="131"/>
    </row>
    <row r="12709" spans="1:1" x14ac:dyDescent="0.55000000000000004">
      <c r="A12709" s="131"/>
    </row>
    <row r="12710" spans="1:1" x14ac:dyDescent="0.55000000000000004">
      <c r="A12710" s="131"/>
    </row>
    <row r="12713" spans="1:1" x14ac:dyDescent="0.55000000000000004">
      <c r="A12713" s="131"/>
    </row>
    <row r="12714" spans="1:1" x14ac:dyDescent="0.55000000000000004">
      <c r="A12714" s="131"/>
    </row>
    <row r="12717" spans="1:1" x14ac:dyDescent="0.55000000000000004">
      <c r="A12717" s="131"/>
    </row>
    <row r="12718" spans="1:1" x14ac:dyDescent="0.55000000000000004">
      <c r="A12718" s="131"/>
    </row>
    <row r="12721" spans="1:1" x14ac:dyDescent="0.55000000000000004">
      <c r="A12721" s="131"/>
    </row>
    <row r="12722" spans="1:1" x14ac:dyDescent="0.55000000000000004">
      <c r="A12722" s="131"/>
    </row>
    <row r="12725" spans="1:1" x14ac:dyDescent="0.55000000000000004">
      <c r="A12725" s="131"/>
    </row>
    <row r="12726" spans="1:1" x14ac:dyDescent="0.55000000000000004">
      <c r="A12726" s="131"/>
    </row>
    <row r="12729" spans="1:1" x14ac:dyDescent="0.55000000000000004">
      <c r="A12729" s="131"/>
    </row>
    <row r="12730" spans="1:1" x14ac:dyDescent="0.55000000000000004">
      <c r="A12730" s="131"/>
    </row>
    <row r="12733" spans="1:1" x14ac:dyDescent="0.55000000000000004">
      <c r="A12733" s="131"/>
    </row>
    <row r="12734" spans="1:1" x14ac:dyDescent="0.55000000000000004">
      <c r="A12734" s="131"/>
    </row>
    <row r="12737" spans="1:1" x14ac:dyDescent="0.55000000000000004">
      <c r="A12737" s="131"/>
    </row>
    <row r="12738" spans="1:1" x14ac:dyDescent="0.55000000000000004">
      <c r="A12738" s="131"/>
    </row>
    <row r="12741" spans="1:1" x14ac:dyDescent="0.55000000000000004">
      <c r="A12741" s="131"/>
    </row>
    <row r="12742" spans="1:1" x14ac:dyDescent="0.55000000000000004">
      <c r="A12742" s="131"/>
    </row>
    <row r="12745" spans="1:1" x14ac:dyDescent="0.55000000000000004">
      <c r="A12745" s="131"/>
    </row>
    <row r="12746" spans="1:1" x14ac:dyDescent="0.55000000000000004">
      <c r="A12746" s="131"/>
    </row>
    <row r="12749" spans="1:1" x14ac:dyDescent="0.55000000000000004">
      <c r="A12749" s="131"/>
    </row>
    <row r="12750" spans="1:1" x14ac:dyDescent="0.55000000000000004">
      <c r="A12750" s="131"/>
    </row>
    <row r="12753" spans="1:1" x14ac:dyDescent="0.55000000000000004">
      <c r="A12753" s="131"/>
    </row>
    <row r="12754" spans="1:1" x14ac:dyDescent="0.55000000000000004">
      <c r="A12754" s="131"/>
    </row>
    <row r="12757" spans="1:1" x14ac:dyDescent="0.55000000000000004">
      <c r="A12757" s="131"/>
    </row>
    <row r="12758" spans="1:1" x14ac:dyDescent="0.55000000000000004">
      <c r="A12758" s="131"/>
    </row>
    <row r="12761" spans="1:1" x14ac:dyDescent="0.55000000000000004">
      <c r="A12761" s="131"/>
    </row>
    <row r="12762" spans="1:1" x14ac:dyDescent="0.55000000000000004">
      <c r="A12762" s="131"/>
    </row>
    <row r="12765" spans="1:1" x14ac:dyDescent="0.55000000000000004">
      <c r="A12765" s="131"/>
    </row>
    <row r="12766" spans="1:1" x14ac:dyDescent="0.55000000000000004">
      <c r="A12766" s="131"/>
    </row>
    <row r="12769" spans="1:1" x14ac:dyDescent="0.55000000000000004">
      <c r="A12769" s="131"/>
    </row>
    <row r="12770" spans="1:1" x14ac:dyDescent="0.55000000000000004">
      <c r="A12770" s="131"/>
    </row>
    <row r="12773" spans="1:1" x14ac:dyDescent="0.55000000000000004">
      <c r="A12773" s="131"/>
    </row>
    <row r="12774" spans="1:1" x14ac:dyDescent="0.55000000000000004">
      <c r="A12774" s="131"/>
    </row>
    <row r="12777" spans="1:1" x14ac:dyDescent="0.55000000000000004">
      <c r="A12777" s="131"/>
    </row>
    <row r="12778" spans="1:1" x14ac:dyDescent="0.55000000000000004">
      <c r="A12778" s="131"/>
    </row>
    <row r="12781" spans="1:1" x14ac:dyDescent="0.55000000000000004">
      <c r="A12781" s="131"/>
    </row>
    <row r="12782" spans="1:1" x14ac:dyDescent="0.55000000000000004">
      <c r="A12782" s="131"/>
    </row>
    <row r="12785" spans="1:1" x14ac:dyDescent="0.55000000000000004">
      <c r="A12785" s="131"/>
    </row>
    <row r="12786" spans="1:1" x14ac:dyDescent="0.55000000000000004">
      <c r="A12786" s="131"/>
    </row>
    <row r="12789" spans="1:1" x14ac:dyDescent="0.55000000000000004">
      <c r="A12789" s="131"/>
    </row>
    <row r="12790" spans="1:1" x14ac:dyDescent="0.55000000000000004">
      <c r="A12790" s="131"/>
    </row>
    <row r="12793" spans="1:1" x14ac:dyDescent="0.55000000000000004">
      <c r="A12793" s="131"/>
    </row>
    <row r="12794" spans="1:1" x14ac:dyDescent="0.55000000000000004">
      <c r="A12794" s="131"/>
    </row>
    <row r="12797" spans="1:1" x14ac:dyDescent="0.55000000000000004">
      <c r="A12797" s="131"/>
    </row>
    <row r="12798" spans="1:1" x14ac:dyDescent="0.55000000000000004">
      <c r="A12798" s="131"/>
    </row>
    <row r="12801" spans="1:1" x14ac:dyDescent="0.55000000000000004">
      <c r="A12801" s="131"/>
    </row>
    <row r="12802" spans="1:1" x14ac:dyDescent="0.55000000000000004">
      <c r="A12802" s="131"/>
    </row>
    <row r="12805" spans="1:1" x14ac:dyDescent="0.55000000000000004">
      <c r="A12805" s="131"/>
    </row>
    <row r="12806" spans="1:1" x14ac:dyDescent="0.55000000000000004">
      <c r="A12806" s="131"/>
    </row>
    <row r="12809" spans="1:1" x14ac:dyDescent="0.55000000000000004">
      <c r="A12809" s="131"/>
    </row>
    <row r="12810" spans="1:1" x14ac:dyDescent="0.55000000000000004">
      <c r="A12810" s="131"/>
    </row>
    <row r="12813" spans="1:1" x14ac:dyDescent="0.55000000000000004">
      <c r="A12813" s="131"/>
    </row>
    <row r="12814" spans="1:1" x14ac:dyDescent="0.55000000000000004">
      <c r="A12814" s="131"/>
    </row>
    <row r="12817" spans="1:1" x14ac:dyDescent="0.55000000000000004">
      <c r="A12817" s="131"/>
    </row>
    <row r="12818" spans="1:1" x14ac:dyDescent="0.55000000000000004">
      <c r="A12818" s="131"/>
    </row>
    <row r="12821" spans="1:1" x14ac:dyDescent="0.55000000000000004">
      <c r="A12821" s="131"/>
    </row>
    <row r="12822" spans="1:1" x14ac:dyDescent="0.55000000000000004">
      <c r="A12822" s="131"/>
    </row>
    <row r="12825" spans="1:1" x14ac:dyDescent="0.55000000000000004">
      <c r="A12825" s="131"/>
    </row>
    <row r="12826" spans="1:1" x14ac:dyDescent="0.55000000000000004">
      <c r="A12826" s="131"/>
    </row>
    <row r="12829" spans="1:1" x14ac:dyDescent="0.55000000000000004">
      <c r="A12829" s="131"/>
    </row>
    <row r="12830" spans="1:1" x14ac:dyDescent="0.55000000000000004">
      <c r="A12830" s="131"/>
    </row>
    <row r="12833" spans="1:1" x14ac:dyDescent="0.55000000000000004">
      <c r="A12833" s="131"/>
    </row>
    <row r="12834" spans="1:1" x14ac:dyDescent="0.55000000000000004">
      <c r="A12834" s="131"/>
    </row>
    <row r="12837" spans="1:1" x14ac:dyDescent="0.55000000000000004">
      <c r="A12837" s="131"/>
    </row>
    <row r="12838" spans="1:1" x14ac:dyDescent="0.55000000000000004">
      <c r="A12838" s="131"/>
    </row>
    <row r="12841" spans="1:1" x14ac:dyDescent="0.55000000000000004">
      <c r="A12841" s="131"/>
    </row>
    <row r="12842" spans="1:1" x14ac:dyDescent="0.55000000000000004">
      <c r="A12842" s="131"/>
    </row>
    <row r="12845" spans="1:1" x14ac:dyDescent="0.55000000000000004">
      <c r="A12845" s="131"/>
    </row>
    <row r="12846" spans="1:1" x14ac:dyDescent="0.55000000000000004">
      <c r="A12846" s="131"/>
    </row>
    <row r="12849" spans="1:1" x14ac:dyDescent="0.55000000000000004">
      <c r="A12849" s="131"/>
    </row>
    <row r="12850" spans="1:1" x14ac:dyDescent="0.55000000000000004">
      <c r="A12850" s="131"/>
    </row>
    <row r="12853" spans="1:1" x14ac:dyDescent="0.55000000000000004">
      <c r="A12853" s="131"/>
    </row>
    <row r="12854" spans="1:1" x14ac:dyDescent="0.55000000000000004">
      <c r="A12854" s="131"/>
    </row>
    <row r="12857" spans="1:1" x14ac:dyDescent="0.55000000000000004">
      <c r="A12857" s="131"/>
    </row>
    <row r="12858" spans="1:1" x14ac:dyDescent="0.55000000000000004">
      <c r="A12858" s="131"/>
    </row>
    <row r="12861" spans="1:1" x14ac:dyDescent="0.55000000000000004">
      <c r="A12861" s="131"/>
    </row>
    <row r="12862" spans="1:1" x14ac:dyDescent="0.55000000000000004">
      <c r="A12862" s="131"/>
    </row>
    <row r="12865" spans="1:1" x14ac:dyDescent="0.55000000000000004">
      <c r="A12865" s="131"/>
    </row>
    <row r="12866" spans="1:1" x14ac:dyDescent="0.55000000000000004">
      <c r="A12866" s="131"/>
    </row>
    <row r="12869" spans="1:1" x14ac:dyDescent="0.55000000000000004">
      <c r="A12869" s="131"/>
    </row>
    <row r="12870" spans="1:1" x14ac:dyDescent="0.55000000000000004">
      <c r="A12870" s="131"/>
    </row>
    <row r="12873" spans="1:1" x14ac:dyDescent="0.55000000000000004">
      <c r="A12873" s="131"/>
    </row>
    <row r="12874" spans="1:1" x14ac:dyDescent="0.55000000000000004">
      <c r="A12874" s="131"/>
    </row>
    <row r="12877" spans="1:1" x14ac:dyDescent="0.55000000000000004">
      <c r="A12877" s="131"/>
    </row>
    <row r="12878" spans="1:1" x14ac:dyDescent="0.55000000000000004">
      <c r="A12878" s="131"/>
    </row>
    <row r="12881" spans="1:1" x14ac:dyDescent="0.55000000000000004">
      <c r="A12881" s="131"/>
    </row>
    <row r="12882" spans="1:1" x14ac:dyDescent="0.55000000000000004">
      <c r="A12882" s="131"/>
    </row>
    <row r="12885" spans="1:1" x14ac:dyDescent="0.55000000000000004">
      <c r="A12885" s="131"/>
    </row>
    <row r="12886" spans="1:1" x14ac:dyDescent="0.55000000000000004">
      <c r="A12886" s="131"/>
    </row>
    <row r="12889" spans="1:1" x14ac:dyDescent="0.55000000000000004">
      <c r="A12889" s="131"/>
    </row>
    <row r="12890" spans="1:1" x14ac:dyDescent="0.55000000000000004">
      <c r="A12890" s="131"/>
    </row>
    <row r="12893" spans="1:1" x14ac:dyDescent="0.55000000000000004">
      <c r="A12893" s="131"/>
    </row>
    <row r="12894" spans="1:1" x14ac:dyDescent="0.55000000000000004">
      <c r="A12894" s="131"/>
    </row>
    <row r="12897" spans="1:1" x14ac:dyDescent="0.55000000000000004">
      <c r="A12897" s="131"/>
    </row>
    <row r="12898" spans="1:1" x14ac:dyDescent="0.55000000000000004">
      <c r="A12898" s="131"/>
    </row>
    <row r="12901" spans="1:1" x14ac:dyDescent="0.55000000000000004">
      <c r="A12901" s="131"/>
    </row>
    <row r="12902" spans="1:1" x14ac:dyDescent="0.55000000000000004">
      <c r="A12902" s="131"/>
    </row>
    <row r="12905" spans="1:1" x14ac:dyDescent="0.55000000000000004">
      <c r="A12905" s="131"/>
    </row>
    <row r="12906" spans="1:1" x14ac:dyDescent="0.55000000000000004">
      <c r="A12906" s="131"/>
    </row>
    <row r="12909" spans="1:1" x14ac:dyDescent="0.55000000000000004">
      <c r="A12909" s="131"/>
    </row>
    <row r="12910" spans="1:1" x14ac:dyDescent="0.55000000000000004">
      <c r="A12910" s="131"/>
    </row>
    <row r="12913" spans="1:1" x14ac:dyDescent="0.55000000000000004">
      <c r="A12913" s="131"/>
    </row>
    <row r="12914" spans="1:1" x14ac:dyDescent="0.55000000000000004">
      <c r="A12914" s="131"/>
    </row>
    <row r="12917" spans="1:1" x14ac:dyDescent="0.55000000000000004">
      <c r="A12917" s="131"/>
    </row>
    <row r="12918" spans="1:1" x14ac:dyDescent="0.55000000000000004">
      <c r="A12918" s="131"/>
    </row>
    <row r="12921" spans="1:1" x14ac:dyDescent="0.55000000000000004">
      <c r="A12921" s="131"/>
    </row>
    <row r="12922" spans="1:1" x14ac:dyDescent="0.55000000000000004">
      <c r="A12922" s="131"/>
    </row>
    <row r="12925" spans="1:1" x14ac:dyDescent="0.55000000000000004">
      <c r="A12925" s="131"/>
    </row>
    <row r="12926" spans="1:1" x14ac:dyDescent="0.55000000000000004">
      <c r="A12926" s="131"/>
    </row>
    <row r="12929" spans="1:1" x14ac:dyDescent="0.55000000000000004">
      <c r="A12929" s="131"/>
    </row>
    <row r="12930" spans="1:1" x14ac:dyDescent="0.55000000000000004">
      <c r="A12930" s="131"/>
    </row>
    <row r="12933" spans="1:1" x14ac:dyDescent="0.55000000000000004">
      <c r="A12933" s="131"/>
    </row>
    <row r="12934" spans="1:1" x14ac:dyDescent="0.55000000000000004">
      <c r="A12934" s="131"/>
    </row>
    <row r="12937" spans="1:1" x14ac:dyDescent="0.55000000000000004">
      <c r="A12937" s="131"/>
    </row>
    <row r="12938" spans="1:1" x14ac:dyDescent="0.55000000000000004">
      <c r="A12938" s="131"/>
    </row>
    <row r="12941" spans="1:1" x14ac:dyDescent="0.55000000000000004">
      <c r="A12941" s="131"/>
    </row>
    <row r="12942" spans="1:1" x14ac:dyDescent="0.55000000000000004">
      <c r="A12942" s="131"/>
    </row>
    <row r="12945" spans="1:1" x14ac:dyDescent="0.55000000000000004">
      <c r="A12945" s="131"/>
    </row>
    <row r="12946" spans="1:1" x14ac:dyDescent="0.55000000000000004">
      <c r="A12946" s="131"/>
    </row>
    <row r="12949" spans="1:1" x14ac:dyDescent="0.55000000000000004">
      <c r="A12949" s="131"/>
    </row>
    <row r="12950" spans="1:1" x14ac:dyDescent="0.55000000000000004">
      <c r="A12950" s="131"/>
    </row>
    <row r="12953" spans="1:1" x14ac:dyDescent="0.55000000000000004">
      <c r="A12953" s="131"/>
    </row>
    <row r="12954" spans="1:1" x14ac:dyDescent="0.55000000000000004">
      <c r="A12954" s="131"/>
    </row>
    <row r="12957" spans="1:1" x14ac:dyDescent="0.55000000000000004">
      <c r="A12957" s="131"/>
    </row>
    <row r="12958" spans="1:1" x14ac:dyDescent="0.55000000000000004">
      <c r="A12958" s="131"/>
    </row>
    <row r="12961" spans="1:1" x14ac:dyDescent="0.55000000000000004">
      <c r="A12961" s="131"/>
    </row>
    <row r="12962" spans="1:1" x14ac:dyDescent="0.55000000000000004">
      <c r="A12962" s="131"/>
    </row>
    <row r="12965" spans="1:1" x14ac:dyDescent="0.55000000000000004">
      <c r="A12965" s="131"/>
    </row>
    <row r="12966" spans="1:1" x14ac:dyDescent="0.55000000000000004">
      <c r="A12966" s="131"/>
    </row>
    <row r="12969" spans="1:1" x14ac:dyDescent="0.55000000000000004">
      <c r="A12969" s="131"/>
    </row>
    <row r="12970" spans="1:1" x14ac:dyDescent="0.55000000000000004">
      <c r="A12970" s="131"/>
    </row>
    <row r="12973" spans="1:1" x14ac:dyDescent="0.55000000000000004">
      <c r="A12973" s="131"/>
    </row>
    <row r="12974" spans="1:1" x14ac:dyDescent="0.55000000000000004">
      <c r="A12974" s="131"/>
    </row>
    <row r="12977" spans="1:1" x14ac:dyDescent="0.55000000000000004">
      <c r="A12977" s="131"/>
    </row>
    <row r="12978" spans="1:1" x14ac:dyDescent="0.55000000000000004">
      <c r="A12978" s="131"/>
    </row>
    <row r="12981" spans="1:1" x14ac:dyDescent="0.55000000000000004">
      <c r="A12981" s="131"/>
    </row>
    <row r="12982" spans="1:1" x14ac:dyDescent="0.55000000000000004">
      <c r="A12982" s="131"/>
    </row>
    <row r="12985" spans="1:1" x14ac:dyDescent="0.55000000000000004">
      <c r="A12985" s="131"/>
    </row>
    <row r="12986" spans="1:1" x14ac:dyDescent="0.55000000000000004">
      <c r="A12986" s="131"/>
    </row>
    <row r="12989" spans="1:1" x14ac:dyDescent="0.55000000000000004">
      <c r="A12989" s="131"/>
    </row>
    <row r="12990" spans="1:1" x14ac:dyDescent="0.55000000000000004">
      <c r="A12990" s="131"/>
    </row>
    <row r="12993" spans="1:1" x14ac:dyDescent="0.55000000000000004">
      <c r="A12993" s="131"/>
    </row>
    <row r="12994" spans="1:1" x14ac:dyDescent="0.55000000000000004">
      <c r="A12994" s="131"/>
    </row>
    <row r="12997" spans="1:1" x14ac:dyDescent="0.55000000000000004">
      <c r="A12997" s="131"/>
    </row>
    <row r="12998" spans="1:1" x14ac:dyDescent="0.55000000000000004">
      <c r="A12998" s="131"/>
    </row>
    <row r="13001" spans="1:1" x14ac:dyDescent="0.55000000000000004">
      <c r="A13001" s="131"/>
    </row>
    <row r="13002" spans="1:1" x14ac:dyDescent="0.55000000000000004">
      <c r="A13002" s="131"/>
    </row>
    <row r="13005" spans="1:1" x14ac:dyDescent="0.55000000000000004">
      <c r="A13005" s="131"/>
    </row>
    <row r="13006" spans="1:1" x14ac:dyDescent="0.55000000000000004">
      <c r="A13006" s="131"/>
    </row>
    <row r="13009" spans="1:1" x14ac:dyDescent="0.55000000000000004">
      <c r="A13009" s="131"/>
    </row>
    <row r="13010" spans="1:1" x14ac:dyDescent="0.55000000000000004">
      <c r="A13010" s="131"/>
    </row>
    <row r="13013" spans="1:1" x14ac:dyDescent="0.55000000000000004">
      <c r="A13013" s="131"/>
    </row>
    <row r="13014" spans="1:1" x14ac:dyDescent="0.55000000000000004">
      <c r="A13014" s="131"/>
    </row>
    <row r="13017" spans="1:1" x14ac:dyDescent="0.55000000000000004">
      <c r="A13017" s="131"/>
    </row>
    <row r="13018" spans="1:1" x14ac:dyDescent="0.55000000000000004">
      <c r="A13018" s="131"/>
    </row>
    <row r="13021" spans="1:1" x14ac:dyDescent="0.55000000000000004">
      <c r="A13021" s="131"/>
    </row>
    <row r="13022" spans="1:1" x14ac:dyDescent="0.55000000000000004">
      <c r="A13022" s="131"/>
    </row>
    <row r="13025" spans="1:1" x14ac:dyDescent="0.55000000000000004">
      <c r="A13025" s="131"/>
    </row>
    <row r="13026" spans="1:1" x14ac:dyDescent="0.55000000000000004">
      <c r="A13026" s="131"/>
    </row>
    <row r="13029" spans="1:1" x14ac:dyDescent="0.55000000000000004">
      <c r="A13029" s="131"/>
    </row>
    <row r="13030" spans="1:1" x14ac:dyDescent="0.55000000000000004">
      <c r="A13030" s="131"/>
    </row>
    <row r="13033" spans="1:1" x14ac:dyDescent="0.55000000000000004">
      <c r="A13033" s="131"/>
    </row>
    <row r="13034" spans="1:1" x14ac:dyDescent="0.55000000000000004">
      <c r="A13034" s="131"/>
    </row>
    <row r="13037" spans="1:1" x14ac:dyDescent="0.55000000000000004">
      <c r="A13037" s="131"/>
    </row>
    <row r="13038" spans="1:1" x14ac:dyDescent="0.55000000000000004">
      <c r="A13038" s="131"/>
    </row>
    <row r="13041" spans="1:1" x14ac:dyDescent="0.55000000000000004">
      <c r="A13041" s="131"/>
    </row>
    <row r="13042" spans="1:1" x14ac:dyDescent="0.55000000000000004">
      <c r="A13042" s="131"/>
    </row>
    <row r="13045" spans="1:1" x14ac:dyDescent="0.55000000000000004">
      <c r="A13045" s="131"/>
    </row>
    <row r="13046" spans="1:1" x14ac:dyDescent="0.55000000000000004">
      <c r="A13046" s="131"/>
    </row>
    <row r="13049" spans="1:1" x14ac:dyDescent="0.55000000000000004">
      <c r="A13049" s="131"/>
    </row>
    <row r="13050" spans="1:1" x14ac:dyDescent="0.55000000000000004">
      <c r="A13050" s="131"/>
    </row>
    <row r="13053" spans="1:1" x14ac:dyDescent="0.55000000000000004">
      <c r="A13053" s="131"/>
    </row>
    <row r="13054" spans="1:1" x14ac:dyDescent="0.55000000000000004">
      <c r="A13054" s="131"/>
    </row>
    <row r="13057" spans="1:1" x14ac:dyDescent="0.55000000000000004">
      <c r="A13057" s="131"/>
    </row>
    <row r="13058" spans="1:1" x14ac:dyDescent="0.55000000000000004">
      <c r="A13058" s="131"/>
    </row>
    <row r="13061" spans="1:1" x14ac:dyDescent="0.55000000000000004">
      <c r="A13061" s="131"/>
    </row>
    <row r="13062" spans="1:1" x14ac:dyDescent="0.55000000000000004">
      <c r="A13062" s="131"/>
    </row>
    <row r="13065" spans="1:1" x14ac:dyDescent="0.55000000000000004">
      <c r="A13065" s="131"/>
    </row>
    <row r="13066" spans="1:1" x14ac:dyDescent="0.55000000000000004">
      <c r="A13066" s="131"/>
    </row>
    <row r="13069" spans="1:1" x14ac:dyDescent="0.55000000000000004">
      <c r="A13069" s="131"/>
    </row>
    <row r="13070" spans="1:1" x14ac:dyDescent="0.55000000000000004">
      <c r="A13070" s="131"/>
    </row>
    <row r="13073" spans="1:1" x14ac:dyDescent="0.55000000000000004">
      <c r="A13073" s="131"/>
    </row>
    <row r="13074" spans="1:1" x14ac:dyDescent="0.55000000000000004">
      <c r="A13074" s="131"/>
    </row>
    <row r="13077" spans="1:1" x14ac:dyDescent="0.55000000000000004">
      <c r="A13077" s="131"/>
    </row>
    <row r="13078" spans="1:1" x14ac:dyDescent="0.55000000000000004">
      <c r="A13078" s="131"/>
    </row>
    <row r="13081" spans="1:1" x14ac:dyDescent="0.55000000000000004">
      <c r="A13081" s="131"/>
    </row>
    <row r="13082" spans="1:1" x14ac:dyDescent="0.55000000000000004">
      <c r="A13082" s="131"/>
    </row>
    <row r="13085" spans="1:1" x14ac:dyDescent="0.55000000000000004">
      <c r="A13085" s="131"/>
    </row>
    <row r="13086" spans="1:1" x14ac:dyDescent="0.55000000000000004">
      <c r="A13086" s="131"/>
    </row>
    <row r="13089" spans="1:1" x14ac:dyDescent="0.55000000000000004">
      <c r="A13089" s="131"/>
    </row>
    <row r="13090" spans="1:1" x14ac:dyDescent="0.55000000000000004">
      <c r="A13090" s="131"/>
    </row>
    <row r="13093" spans="1:1" x14ac:dyDescent="0.55000000000000004">
      <c r="A13093" s="131"/>
    </row>
    <row r="13094" spans="1:1" x14ac:dyDescent="0.55000000000000004">
      <c r="A13094" s="131"/>
    </row>
    <row r="13097" spans="1:1" x14ac:dyDescent="0.55000000000000004">
      <c r="A13097" s="131"/>
    </row>
    <row r="13098" spans="1:1" x14ac:dyDescent="0.55000000000000004">
      <c r="A13098" s="131"/>
    </row>
    <row r="13101" spans="1:1" x14ac:dyDescent="0.55000000000000004">
      <c r="A13101" s="131"/>
    </row>
    <row r="13102" spans="1:1" x14ac:dyDescent="0.55000000000000004">
      <c r="A13102" s="131"/>
    </row>
    <row r="13105" spans="1:1" x14ac:dyDescent="0.55000000000000004">
      <c r="A13105" s="131"/>
    </row>
    <row r="13106" spans="1:1" x14ac:dyDescent="0.55000000000000004">
      <c r="A13106" s="131"/>
    </row>
    <row r="13109" spans="1:1" x14ac:dyDescent="0.55000000000000004">
      <c r="A13109" s="131"/>
    </row>
    <row r="13110" spans="1:1" x14ac:dyDescent="0.55000000000000004">
      <c r="A13110" s="131"/>
    </row>
    <row r="13113" spans="1:1" x14ac:dyDescent="0.55000000000000004">
      <c r="A13113" s="131"/>
    </row>
    <row r="13114" spans="1:1" x14ac:dyDescent="0.55000000000000004">
      <c r="A13114" s="131"/>
    </row>
    <row r="13117" spans="1:1" x14ac:dyDescent="0.55000000000000004">
      <c r="A13117" s="131"/>
    </row>
    <row r="13118" spans="1:1" x14ac:dyDescent="0.55000000000000004">
      <c r="A13118" s="131"/>
    </row>
    <row r="13121" spans="1:1" x14ac:dyDescent="0.55000000000000004">
      <c r="A13121" s="131"/>
    </row>
    <row r="13122" spans="1:1" x14ac:dyDescent="0.55000000000000004">
      <c r="A13122" s="131"/>
    </row>
    <row r="13125" spans="1:1" x14ac:dyDescent="0.55000000000000004">
      <c r="A13125" s="131"/>
    </row>
    <row r="13126" spans="1:1" x14ac:dyDescent="0.55000000000000004">
      <c r="A13126" s="131"/>
    </row>
    <row r="13129" spans="1:1" x14ac:dyDescent="0.55000000000000004">
      <c r="A13129" s="131"/>
    </row>
    <row r="13130" spans="1:1" x14ac:dyDescent="0.55000000000000004">
      <c r="A13130" s="131"/>
    </row>
    <row r="13133" spans="1:1" x14ac:dyDescent="0.55000000000000004">
      <c r="A13133" s="131"/>
    </row>
    <row r="13134" spans="1:1" x14ac:dyDescent="0.55000000000000004">
      <c r="A13134" s="131"/>
    </row>
    <row r="13137" spans="1:1" x14ac:dyDescent="0.55000000000000004">
      <c r="A13137" s="131"/>
    </row>
    <row r="13138" spans="1:1" x14ac:dyDescent="0.55000000000000004">
      <c r="A13138" s="131"/>
    </row>
    <row r="13141" spans="1:1" x14ac:dyDescent="0.55000000000000004">
      <c r="A13141" s="131"/>
    </row>
    <row r="13142" spans="1:1" x14ac:dyDescent="0.55000000000000004">
      <c r="A13142" s="131"/>
    </row>
    <row r="13145" spans="1:1" x14ac:dyDescent="0.55000000000000004">
      <c r="A13145" s="131"/>
    </row>
    <row r="13146" spans="1:1" x14ac:dyDescent="0.55000000000000004">
      <c r="A13146" s="131"/>
    </row>
    <row r="13149" spans="1:1" x14ac:dyDescent="0.55000000000000004">
      <c r="A13149" s="131"/>
    </row>
    <row r="13150" spans="1:1" x14ac:dyDescent="0.55000000000000004">
      <c r="A13150" s="131"/>
    </row>
    <row r="13153" spans="1:1" x14ac:dyDescent="0.55000000000000004">
      <c r="A13153" s="131"/>
    </row>
    <row r="13154" spans="1:1" x14ac:dyDescent="0.55000000000000004">
      <c r="A13154" s="131"/>
    </row>
    <row r="13157" spans="1:1" x14ac:dyDescent="0.55000000000000004">
      <c r="A13157" s="131"/>
    </row>
    <row r="13158" spans="1:1" x14ac:dyDescent="0.55000000000000004">
      <c r="A13158" s="131"/>
    </row>
    <row r="13161" spans="1:1" x14ac:dyDescent="0.55000000000000004">
      <c r="A13161" s="131"/>
    </row>
    <row r="13162" spans="1:1" x14ac:dyDescent="0.55000000000000004">
      <c r="A13162" s="131"/>
    </row>
    <row r="13165" spans="1:1" x14ac:dyDescent="0.55000000000000004">
      <c r="A13165" s="131"/>
    </row>
    <row r="13166" spans="1:1" x14ac:dyDescent="0.55000000000000004">
      <c r="A13166" s="131"/>
    </row>
    <row r="13169" spans="1:1" x14ac:dyDescent="0.55000000000000004">
      <c r="A13169" s="131"/>
    </row>
    <row r="13170" spans="1:1" x14ac:dyDescent="0.55000000000000004">
      <c r="A13170" s="131"/>
    </row>
    <row r="13173" spans="1:1" x14ac:dyDescent="0.55000000000000004">
      <c r="A13173" s="131"/>
    </row>
    <row r="13174" spans="1:1" x14ac:dyDescent="0.55000000000000004">
      <c r="A13174" s="131"/>
    </row>
    <row r="13177" spans="1:1" x14ac:dyDescent="0.55000000000000004">
      <c r="A13177" s="131"/>
    </row>
    <row r="13178" spans="1:1" x14ac:dyDescent="0.55000000000000004">
      <c r="A13178" s="131"/>
    </row>
    <row r="13181" spans="1:1" x14ac:dyDescent="0.55000000000000004">
      <c r="A13181" s="131"/>
    </row>
    <row r="13182" spans="1:1" x14ac:dyDescent="0.55000000000000004">
      <c r="A13182" s="131"/>
    </row>
    <row r="13185" spans="1:1" x14ac:dyDescent="0.55000000000000004">
      <c r="A13185" s="131"/>
    </row>
    <row r="13186" spans="1:1" x14ac:dyDescent="0.55000000000000004">
      <c r="A13186" s="131"/>
    </row>
    <row r="13189" spans="1:1" x14ac:dyDescent="0.55000000000000004">
      <c r="A13189" s="131"/>
    </row>
    <row r="13190" spans="1:1" x14ac:dyDescent="0.55000000000000004">
      <c r="A13190" s="131"/>
    </row>
    <row r="13193" spans="1:1" x14ac:dyDescent="0.55000000000000004">
      <c r="A13193" s="131"/>
    </row>
    <row r="13194" spans="1:1" x14ac:dyDescent="0.55000000000000004">
      <c r="A13194" s="131"/>
    </row>
    <row r="13197" spans="1:1" x14ac:dyDescent="0.55000000000000004">
      <c r="A13197" s="131"/>
    </row>
    <row r="13198" spans="1:1" x14ac:dyDescent="0.55000000000000004">
      <c r="A13198" s="131"/>
    </row>
    <row r="13201" spans="1:1" x14ac:dyDescent="0.55000000000000004">
      <c r="A13201" s="131"/>
    </row>
    <row r="13202" spans="1:1" x14ac:dyDescent="0.55000000000000004">
      <c r="A13202" s="131"/>
    </row>
    <row r="13205" spans="1:1" x14ac:dyDescent="0.55000000000000004">
      <c r="A13205" s="131"/>
    </row>
    <row r="13206" spans="1:1" x14ac:dyDescent="0.55000000000000004">
      <c r="A13206" s="131"/>
    </row>
    <row r="13209" spans="1:1" x14ac:dyDescent="0.55000000000000004">
      <c r="A13209" s="131"/>
    </row>
    <row r="13210" spans="1:1" x14ac:dyDescent="0.55000000000000004">
      <c r="A13210" s="131"/>
    </row>
    <row r="13213" spans="1:1" x14ac:dyDescent="0.55000000000000004">
      <c r="A13213" s="131"/>
    </row>
    <row r="13214" spans="1:1" x14ac:dyDescent="0.55000000000000004">
      <c r="A13214" s="131"/>
    </row>
    <row r="13217" spans="1:1" x14ac:dyDescent="0.55000000000000004">
      <c r="A13217" s="131"/>
    </row>
    <row r="13218" spans="1:1" x14ac:dyDescent="0.55000000000000004">
      <c r="A13218" s="131"/>
    </row>
    <row r="13221" spans="1:1" x14ac:dyDescent="0.55000000000000004">
      <c r="A13221" s="131"/>
    </row>
    <row r="13222" spans="1:1" x14ac:dyDescent="0.55000000000000004">
      <c r="A13222" s="131"/>
    </row>
    <row r="13225" spans="1:1" x14ac:dyDescent="0.55000000000000004">
      <c r="A13225" s="131"/>
    </row>
    <row r="13226" spans="1:1" x14ac:dyDescent="0.55000000000000004">
      <c r="A13226" s="131"/>
    </row>
    <row r="13229" spans="1:1" x14ac:dyDescent="0.55000000000000004">
      <c r="A13229" s="131"/>
    </row>
    <row r="13230" spans="1:1" x14ac:dyDescent="0.55000000000000004">
      <c r="A13230" s="131"/>
    </row>
    <row r="13233" spans="1:1" x14ac:dyDescent="0.55000000000000004">
      <c r="A13233" s="131"/>
    </row>
    <row r="13234" spans="1:1" x14ac:dyDescent="0.55000000000000004">
      <c r="A13234" s="131"/>
    </row>
    <row r="13237" spans="1:1" x14ac:dyDescent="0.55000000000000004">
      <c r="A13237" s="131"/>
    </row>
    <row r="13238" spans="1:1" x14ac:dyDescent="0.55000000000000004">
      <c r="A13238" s="131"/>
    </row>
    <row r="13241" spans="1:1" x14ac:dyDescent="0.55000000000000004">
      <c r="A13241" s="131"/>
    </row>
    <row r="13242" spans="1:1" x14ac:dyDescent="0.55000000000000004">
      <c r="A13242" s="131"/>
    </row>
    <row r="13245" spans="1:1" x14ac:dyDescent="0.55000000000000004">
      <c r="A13245" s="131"/>
    </row>
    <row r="13246" spans="1:1" x14ac:dyDescent="0.55000000000000004">
      <c r="A13246" s="131"/>
    </row>
    <row r="13249" spans="1:1" x14ac:dyDescent="0.55000000000000004">
      <c r="A13249" s="131"/>
    </row>
    <row r="13250" spans="1:1" x14ac:dyDescent="0.55000000000000004">
      <c r="A13250" s="131"/>
    </row>
    <row r="13253" spans="1:1" x14ac:dyDescent="0.55000000000000004">
      <c r="A13253" s="131"/>
    </row>
    <row r="13254" spans="1:1" x14ac:dyDescent="0.55000000000000004">
      <c r="A13254" s="131"/>
    </row>
    <row r="13257" spans="1:1" x14ac:dyDescent="0.55000000000000004">
      <c r="A13257" s="131"/>
    </row>
    <row r="13258" spans="1:1" x14ac:dyDescent="0.55000000000000004">
      <c r="A13258" s="131"/>
    </row>
    <row r="13261" spans="1:1" x14ac:dyDescent="0.55000000000000004">
      <c r="A13261" s="131"/>
    </row>
    <row r="13262" spans="1:1" x14ac:dyDescent="0.55000000000000004">
      <c r="A13262" s="131"/>
    </row>
    <row r="13265" spans="1:1" x14ac:dyDescent="0.55000000000000004">
      <c r="A13265" s="131"/>
    </row>
    <row r="13266" spans="1:1" x14ac:dyDescent="0.55000000000000004">
      <c r="A13266" s="131"/>
    </row>
    <row r="13269" spans="1:1" x14ac:dyDescent="0.55000000000000004">
      <c r="A13269" s="131"/>
    </row>
    <row r="13270" spans="1:1" x14ac:dyDescent="0.55000000000000004">
      <c r="A13270" s="131"/>
    </row>
    <row r="13273" spans="1:1" x14ac:dyDescent="0.55000000000000004">
      <c r="A13273" s="131"/>
    </row>
    <row r="13274" spans="1:1" x14ac:dyDescent="0.55000000000000004">
      <c r="A13274" s="131"/>
    </row>
    <row r="13277" spans="1:1" x14ac:dyDescent="0.55000000000000004">
      <c r="A13277" s="131"/>
    </row>
    <row r="13278" spans="1:1" x14ac:dyDescent="0.55000000000000004">
      <c r="A13278" s="131"/>
    </row>
    <row r="13281" spans="1:1" x14ac:dyDescent="0.55000000000000004">
      <c r="A13281" s="131"/>
    </row>
    <row r="13282" spans="1:1" x14ac:dyDescent="0.55000000000000004">
      <c r="A13282" s="131"/>
    </row>
    <row r="13285" spans="1:1" x14ac:dyDescent="0.55000000000000004">
      <c r="A13285" s="131"/>
    </row>
    <row r="13286" spans="1:1" x14ac:dyDescent="0.55000000000000004">
      <c r="A13286" s="131"/>
    </row>
    <row r="13289" spans="1:1" x14ac:dyDescent="0.55000000000000004">
      <c r="A13289" s="131"/>
    </row>
    <row r="13290" spans="1:1" x14ac:dyDescent="0.55000000000000004">
      <c r="A13290" s="131"/>
    </row>
    <row r="13293" spans="1:1" x14ac:dyDescent="0.55000000000000004">
      <c r="A13293" s="131"/>
    </row>
    <row r="13294" spans="1:1" x14ac:dyDescent="0.55000000000000004">
      <c r="A13294" s="131"/>
    </row>
    <row r="13297" spans="1:1" x14ac:dyDescent="0.55000000000000004">
      <c r="A13297" s="131"/>
    </row>
    <row r="13298" spans="1:1" x14ac:dyDescent="0.55000000000000004">
      <c r="A13298" s="131"/>
    </row>
    <row r="13301" spans="1:1" x14ac:dyDescent="0.55000000000000004">
      <c r="A13301" s="131"/>
    </row>
    <row r="13302" spans="1:1" x14ac:dyDescent="0.55000000000000004">
      <c r="A13302" s="131"/>
    </row>
    <row r="13305" spans="1:1" x14ac:dyDescent="0.55000000000000004">
      <c r="A13305" s="131"/>
    </row>
    <row r="13306" spans="1:1" x14ac:dyDescent="0.55000000000000004">
      <c r="A13306" s="131"/>
    </row>
    <row r="13309" spans="1:1" x14ac:dyDescent="0.55000000000000004">
      <c r="A13309" s="131"/>
    </row>
    <row r="13310" spans="1:1" x14ac:dyDescent="0.55000000000000004">
      <c r="A13310" s="131"/>
    </row>
    <row r="13313" spans="1:1" x14ac:dyDescent="0.55000000000000004">
      <c r="A13313" s="131"/>
    </row>
    <row r="13314" spans="1:1" x14ac:dyDescent="0.55000000000000004">
      <c r="A13314" s="131"/>
    </row>
    <row r="13317" spans="1:1" x14ac:dyDescent="0.55000000000000004">
      <c r="A13317" s="131"/>
    </row>
    <row r="13318" spans="1:1" x14ac:dyDescent="0.55000000000000004">
      <c r="A13318" s="131"/>
    </row>
    <row r="13321" spans="1:1" x14ac:dyDescent="0.55000000000000004">
      <c r="A13321" s="131"/>
    </row>
    <row r="13322" spans="1:1" x14ac:dyDescent="0.55000000000000004">
      <c r="A13322" s="131"/>
    </row>
    <row r="13325" spans="1:1" x14ac:dyDescent="0.55000000000000004">
      <c r="A13325" s="131"/>
    </row>
    <row r="13326" spans="1:1" x14ac:dyDescent="0.55000000000000004">
      <c r="A13326" s="131"/>
    </row>
    <row r="13329" spans="1:1" x14ac:dyDescent="0.55000000000000004">
      <c r="A13329" s="131"/>
    </row>
    <row r="13330" spans="1:1" x14ac:dyDescent="0.55000000000000004">
      <c r="A13330" s="131"/>
    </row>
    <row r="13333" spans="1:1" x14ac:dyDescent="0.55000000000000004">
      <c r="A13333" s="131"/>
    </row>
    <row r="13334" spans="1:1" x14ac:dyDescent="0.55000000000000004">
      <c r="A13334" s="131"/>
    </row>
    <row r="13337" spans="1:1" x14ac:dyDescent="0.55000000000000004">
      <c r="A13337" s="131"/>
    </row>
    <row r="13338" spans="1:1" x14ac:dyDescent="0.55000000000000004">
      <c r="A13338" s="131"/>
    </row>
    <row r="13341" spans="1:1" x14ac:dyDescent="0.55000000000000004">
      <c r="A13341" s="131"/>
    </row>
    <row r="13342" spans="1:1" x14ac:dyDescent="0.55000000000000004">
      <c r="A13342" s="131"/>
    </row>
    <row r="13345" spans="1:1" x14ac:dyDescent="0.55000000000000004">
      <c r="A13345" s="131"/>
    </row>
    <row r="13346" spans="1:1" x14ac:dyDescent="0.55000000000000004">
      <c r="A13346" s="131"/>
    </row>
    <row r="13349" spans="1:1" x14ac:dyDescent="0.55000000000000004">
      <c r="A13349" s="131"/>
    </row>
    <row r="13350" spans="1:1" x14ac:dyDescent="0.55000000000000004">
      <c r="A13350" s="131"/>
    </row>
    <row r="13353" spans="1:1" x14ac:dyDescent="0.55000000000000004">
      <c r="A13353" s="131"/>
    </row>
    <row r="13354" spans="1:1" x14ac:dyDescent="0.55000000000000004">
      <c r="A13354" s="131"/>
    </row>
    <row r="13357" spans="1:1" x14ac:dyDescent="0.55000000000000004">
      <c r="A13357" s="131"/>
    </row>
    <row r="13358" spans="1:1" x14ac:dyDescent="0.55000000000000004">
      <c r="A13358" s="131"/>
    </row>
    <row r="13361" spans="1:1" x14ac:dyDescent="0.55000000000000004">
      <c r="A13361" s="131"/>
    </row>
    <row r="13362" spans="1:1" x14ac:dyDescent="0.55000000000000004">
      <c r="A13362" s="131"/>
    </row>
    <row r="13365" spans="1:1" x14ac:dyDescent="0.55000000000000004">
      <c r="A13365" s="131"/>
    </row>
    <row r="13366" spans="1:1" x14ac:dyDescent="0.55000000000000004">
      <c r="A13366" s="131"/>
    </row>
    <row r="13369" spans="1:1" x14ac:dyDescent="0.55000000000000004">
      <c r="A13369" s="131"/>
    </row>
    <row r="13370" spans="1:1" x14ac:dyDescent="0.55000000000000004">
      <c r="A13370" s="131"/>
    </row>
    <row r="13373" spans="1:1" x14ac:dyDescent="0.55000000000000004">
      <c r="A13373" s="131"/>
    </row>
    <row r="13374" spans="1:1" x14ac:dyDescent="0.55000000000000004">
      <c r="A13374" s="131"/>
    </row>
    <row r="13377" spans="1:1" x14ac:dyDescent="0.55000000000000004">
      <c r="A13377" s="131"/>
    </row>
    <row r="13378" spans="1:1" x14ac:dyDescent="0.55000000000000004">
      <c r="A13378" s="131"/>
    </row>
    <row r="13381" spans="1:1" x14ac:dyDescent="0.55000000000000004">
      <c r="A13381" s="131"/>
    </row>
    <row r="13382" spans="1:1" x14ac:dyDescent="0.55000000000000004">
      <c r="A13382" s="131"/>
    </row>
    <row r="13385" spans="1:1" x14ac:dyDescent="0.55000000000000004">
      <c r="A13385" s="131"/>
    </row>
    <row r="13386" spans="1:1" x14ac:dyDescent="0.55000000000000004">
      <c r="A13386" s="131"/>
    </row>
    <row r="13389" spans="1:1" x14ac:dyDescent="0.55000000000000004">
      <c r="A13389" s="131"/>
    </row>
    <row r="13390" spans="1:1" x14ac:dyDescent="0.55000000000000004">
      <c r="A13390" s="131"/>
    </row>
    <row r="13393" spans="1:1" x14ac:dyDescent="0.55000000000000004">
      <c r="A13393" s="131"/>
    </row>
    <row r="13394" spans="1:1" x14ac:dyDescent="0.55000000000000004">
      <c r="A13394" s="131"/>
    </row>
    <row r="13397" spans="1:1" x14ac:dyDescent="0.55000000000000004">
      <c r="A13397" s="131"/>
    </row>
    <row r="13398" spans="1:1" x14ac:dyDescent="0.55000000000000004">
      <c r="A13398" s="131"/>
    </row>
    <row r="13401" spans="1:1" x14ac:dyDescent="0.55000000000000004">
      <c r="A13401" s="131"/>
    </row>
    <row r="13402" spans="1:1" x14ac:dyDescent="0.55000000000000004">
      <c r="A13402" s="131"/>
    </row>
    <row r="13405" spans="1:1" x14ac:dyDescent="0.55000000000000004">
      <c r="A13405" s="131"/>
    </row>
    <row r="13406" spans="1:1" x14ac:dyDescent="0.55000000000000004">
      <c r="A13406" s="131"/>
    </row>
    <row r="13409" spans="1:1" x14ac:dyDescent="0.55000000000000004">
      <c r="A13409" s="131"/>
    </row>
    <row r="13410" spans="1:1" x14ac:dyDescent="0.55000000000000004">
      <c r="A13410" s="131"/>
    </row>
    <row r="13413" spans="1:1" x14ac:dyDescent="0.55000000000000004">
      <c r="A13413" s="131"/>
    </row>
    <row r="13414" spans="1:1" x14ac:dyDescent="0.55000000000000004">
      <c r="A13414" s="131"/>
    </row>
    <row r="13417" spans="1:1" x14ac:dyDescent="0.55000000000000004">
      <c r="A13417" s="131"/>
    </row>
    <row r="13418" spans="1:1" x14ac:dyDescent="0.55000000000000004">
      <c r="A13418" s="131"/>
    </row>
    <row r="13421" spans="1:1" x14ac:dyDescent="0.55000000000000004">
      <c r="A13421" s="131"/>
    </row>
    <row r="13422" spans="1:1" x14ac:dyDescent="0.55000000000000004">
      <c r="A13422" s="131"/>
    </row>
    <row r="13425" spans="1:1" x14ac:dyDescent="0.55000000000000004">
      <c r="A13425" s="131"/>
    </row>
    <row r="13426" spans="1:1" x14ac:dyDescent="0.55000000000000004">
      <c r="A13426" s="131"/>
    </row>
    <row r="13429" spans="1:1" x14ac:dyDescent="0.55000000000000004">
      <c r="A13429" s="131"/>
    </row>
    <row r="13430" spans="1:1" x14ac:dyDescent="0.55000000000000004">
      <c r="A13430" s="131"/>
    </row>
    <row r="13433" spans="1:1" x14ac:dyDescent="0.55000000000000004">
      <c r="A13433" s="131"/>
    </row>
    <row r="13434" spans="1:1" x14ac:dyDescent="0.55000000000000004">
      <c r="A13434" s="131"/>
    </row>
    <row r="13437" spans="1:1" x14ac:dyDescent="0.55000000000000004">
      <c r="A13437" s="131"/>
    </row>
    <row r="13438" spans="1:1" x14ac:dyDescent="0.55000000000000004">
      <c r="A13438" s="131"/>
    </row>
    <row r="13441" spans="1:1" x14ac:dyDescent="0.55000000000000004">
      <c r="A13441" s="131"/>
    </row>
    <row r="13442" spans="1:1" x14ac:dyDescent="0.55000000000000004">
      <c r="A13442" s="131"/>
    </row>
    <row r="13445" spans="1:1" x14ac:dyDescent="0.55000000000000004">
      <c r="A13445" s="131"/>
    </row>
    <row r="13446" spans="1:1" x14ac:dyDescent="0.55000000000000004">
      <c r="A13446" s="131"/>
    </row>
    <row r="13449" spans="1:1" x14ac:dyDescent="0.55000000000000004">
      <c r="A13449" s="131"/>
    </row>
    <row r="13450" spans="1:1" x14ac:dyDescent="0.55000000000000004">
      <c r="A13450" s="131"/>
    </row>
    <row r="13453" spans="1:1" x14ac:dyDescent="0.55000000000000004">
      <c r="A13453" s="131"/>
    </row>
    <row r="13454" spans="1:1" x14ac:dyDescent="0.55000000000000004">
      <c r="A13454" s="131"/>
    </row>
    <row r="13457" spans="1:1" x14ac:dyDescent="0.55000000000000004">
      <c r="A13457" s="131"/>
    </row>
    <row r="13458" spans="1:1" x14ac:dyDescent="0.55000000000000004">
      <c r="A13458" s="131"/>
    </row>
    <row r="13461" spans="1:1" x14ac:dyDescent="0.55000000000000004">
      <c r="A13461" s="131"/>
    </row>
    <row r="13462" spans="1:1" x14ac:dyDescent="0.55000000000000004">
      <c r="A13462" s="131"/>
    </row>
    <row r="13465" spans="1:1" x14ac:dyDescent="0.55000000000000004">
      <c r="A13465" s="131"/>
    </row>
    <row r="13466" spans="1:1" x14ac:dyDescent="0.55000000000000004">
      <c r="A13466" s="131"/>
    </row>
    <row r="13469" spans="1:1" x14ac:dyDescent="0.55000000000000004">
      <c r="A13469" s="131"/>
    </row>
    <row r="13470" spans="1:1" x14ac:dyDescent="0.55000000000000004">
      <c r="A13470" s="131"/>
    </row>
    <row r="13473" spans="1:1" x14ac:dyDescent="0.55000000000000004">
      <c r="A13473" s="131"/>
    </row>
    <row r="13474" spans="1:1" x14ac:dyDescent="0.55000000000000004">
      <c r="A13474" s="131"/>
    </row>
    <row r="13477" spans="1:1" x14ac:dyDescent="0.55000000000000004">
      <c r="A13477" s="131"/>
    </row>
    <row r="13478" spans="1:1" x14ac:dyDescent="0.55000000000000004">
      <c r="A13478" s="131"/>
    </row>
    <row r="13481" spans="1:1" x14ac:dyDescent="0.55000000000000004">
      <c r="A13481" s="131"/>
    </row>
    <row r="13482" spans="1:1" x14ac:dyDescent="0.55000000000000004">
      <c r="A13482" s="131"/>
    </row>
    <row r="13485" spans="1:1" x14ac:dyDescent="0.55000000000000004">
      <c r="A13485" s="131"/>
    </row>
    <row r="13486" spans="1:1" x14ac:dyDescent="0.55000000000000004">
      <c r="A13486" s="131"/>
    </row>
    <row r="13489" spans="1:1" x14ac:dyDescent="0.55000000000000004">
      <c r="A13489" s="131"/>
    </row>
    <row r="13490" spans="1:1" x14ac:dyDescent="0.55000000000000004">
      <c r="A13490" s="131"/>
    </row>
    <row r="13493" spans="1:1" x14ac:dyDescent="0.55000000000000004">
      <c r="A13493" s="131"/>
    </row>
    <row r="13494" spans="1:1" x14ac:dyDescent="0.55000000000000004">
      <c r="A13494" s="131"/>
    </row>
    <row r="13497" spans="1:1" x14ac:dyDescent="0.55000000000000004">
      <c r="A13497" s="131"/>
    </row>
    <row r="13498" spans="1:1" x14ac:dyDescent="0.55000000000000004">
      <c r="A13498" s="131"/>
    </row>
    <row r="13501" spans="1:1" x14ac:dyDescent="0.55000000000000004">
      <c r="A13501" s="131"/>
    </row>
    <row r="13502" spans="1:1" x14ac:dyDescent="0.55000000000000004">
      <c r="A13502" s="131"/>
    </row>
    <row r="13505" spans="1:1" x14ac:dyDescent="0.55000000000000004">
      <c r="A13505" s="131"/>
    </row>
    <row r="13506" spans="1:1" x14ac:dyDescent="0.55000000000000004">
      <c r="A13506" s="131"/>
    </row>
    <row r="13509" spans="1:1" x14ac:dyDescent="0.55000000000000004">
      <c r="A13509" s="131"/>
    </row>
    <row r="13510" spans="1:1" x14ac:dyDescent="0.55000000000000004">
      <c r="A13510" s="131"/>
    </row>
    <row r="13513" spans="1:1" x14ac:dyDescent="0.55000000000000004">
      <c r="A13513" s="131"/>
    </row>
    <row r="13514" spans="1:1" x14ac:dyDescent="0.55000000000000004">
      <c r="A13514" s="131"/>
    </row>
    <row r="13517" spans="1:1" x14ac:dyDescent="0.55000000000000004">
      <c r="A13517" s="131"/>
    </row>
    <row r="13518" spans="1:1" x14ac:dyDescent="0.55000000000000004">
      <c r="A13518" s="131"/>
    </row>
    <row r="13521" spans="1:1" x14ac:dyDescent="0.55000000000000004">
      <c r="A13521" s="131"/>
    </row>
    <row r="13522" spans="1:1" x14ac:dyDescent="0.55000000000000004">
      <c r="A13522" s="131"/>
    </row>
    <row r="13525" spans="1:1" x14ac:dyDescent="0.55000000000000004">
      <c r="A13525" s="131"/>
    </row>
    <row r="13526" spans="1:1" x14ac:dyDescent="0.55000000000000004">
      <c r="A13526" s="131"/>
    </row>
    <row r="13529" spans="1:1" x14ac:dyDescent="0.55000000000000004">
      <c r="A13529" s="131"/>
    </row>
    <row r="13530" spans="1:1" x14ac:dyDescent="0.55000000000000004">
      <c r="A13530" s="131"/>
    </row>
    <row r="13533" spans="1:1" x14ac:dyDescent="0.55000000000000004">
      <c r="A13533" s="131"/>
    </row>
    <row r="13534" spans="1:1" x14ac:dyDescent="0.55000000000000004">
      <c r="A13534" s="131"/>
    </row>
    <row r="13537" spans="1:1" x14ac:dyDescent="0.55000000000000004">
      <c r="A13537" s="131"/>
    </row>
    <row r="13538" spans="1:1" x14ac:dyDescent="0.55000000000000004">
      <c r="A13538" s="131"/>
    </row>
    <row r="13541" spans="1:1" x14ac:dyDescent="0.55000000000000004">
      <c r="A13541" s="131"/>
    </row>
    <row r="13542" spans="1:1" x14ac:dyDescent="0.55000000000000004">
      <c r="A13542" s="131"/>
    </row>
    <row r="13545" spans="1:1" x14ac:dyDescent="0.55000000000000004">
      <c r="A13545" s="131"/>
    </row>
    <row r="13546" spans="1:1" x14ac:dyDescent="0.55000000000000004">
      <c r="A13546" s="131"/>
    </row>
    <row r="13549" spans="1:1" x14ac:dyDescent="0.55000000000000004">
      <c r="A13549" s="131"/>
    </row>
    <row r="13550" spans="1:1" x14ac:dyDescent="0.55000000000000004">
      <c r="A13550" s="131"/>
    </row>
    <row r="13553" spans="1:1" x14ac:dyDescent="0.55000000000000004">
      <c r="A13553" s="131"/>
    </row>
    <row r="13554" spans="1:1" x14ac:dyDescent="0.55000000000000004">
      <c r="A13554" s="131"/>
    </row>
    <row r="13557" spans="1:1" x14ac:dyDescent="0.55000000000000004">
      <c r="A13557" s="131"/>
    </row>
    <row r="13558" spans="1:1" x14ac:dyDescent="0.55000000000000004">
      <c r="A13558" s="131"/>
    </row>
    <row r="13561" spans="1:1" x14ac:dyDescent="0.55000000000000004">
      <c r="A13561" s="131"/>
    </row>
    <row r="13562" spans="1:1" x14ac:dyDescent="0.55000000000000004">
      <c r="A13562" s="131"/>
    </row>
    <row r="13565" spans="1:1" x14ac:dyDescent="0.55000000000000004">
      <c r="A13565" s="131"/>
    </row>
    <row r="13566" spans="1:1" x14ac:dyDescent="0.55000000000000004">
      <c r="A13566" s="131"/>
    </row>
    <row r="13569" spans="1:1" x14ac:dyDescent="0.55000000000000004">
      <c r="A13569" s="131"/>
    </row>
    <row r="13570" spans="1:1" x14ac:dyDescent="0.55000000000000004">
      <c r="A13570" s="131"/>
    </row>
    <row r="13573" spans="1:1" x14ac:dyDescent="0.55000000000000004">
      <c r="A13573" s="131"/>
    </row>
    <row r="13574" spans="1:1" x14ac:dyDescent="0.55000000000000004">
      <c r="A13574" s="131"/>
    </row>
    <row r="13577" spans="1:1" x14ac:dyDescent="0.55000000000000004">
      <c r="A13577" s="131"/>
    </row>
    <row r="13578" spans="1:1" x14ac:dyDescent="0.55000000000000004">
      <c r="A13578" s="131"/>
    </row>
    <row r="13581" spans="1:1" x14ac:dyDescent="0.55000000000000004">
      <c r="A13581" s="131"/>
    </row>
    <row r="13582" spans="1:1" x14ac:dyDescent="0.55000000000000004">
      <c r="A13582" s="131"/>
    </row>
    <row r="13585" spans="1:1" x14ac:dyDescent="0.55000000000000004">
      <c r="A13585" s="131"/>
    </row>
    <row r="13586" spans="1:1" x14ac:dyDescent="0.55000000000000004">
      <c r="A13586" s="131"/>
    </row>
    <row r="13589" spans="1:1" x14ac:dyDescent="0.55000000000000004">
      <c r="A13589" s="131"/>
    </row>
    <row r="13590" spans="1:1" x14ac:dyDescent="0.55000000000000004">
      <c r="A13590" s="131"/>
    </row>
    <row r="13593" spans="1:1" x14ac:dyDescent="0.55000000000000004">
      <c r="A13593" s="131"/>
    </row>
    <row r="13594" spans="1:1" x14ac:dyDescent="0.55000000000000004">
      <c r="A13594" s="131"/>
    </row>
    <row r="13597" spans="1:1" x14ac:dyDescent="0.55000000000000004">
      <c r="A13597" s="131"/>
    </row>
    <row r="13598" spans="1:1" x14ac:dyDescent="0.55000000000000004">
      <c r="A13598" s="131"/>
    </row>
    <row r="13601" spans="1:1" x14ac:dyDescent="0.55000000000000004">
      <c r="A13601" s="131"/>
    </row>
    <row r="13602" spans="1:1" x14ac:dyDescent="0.55000000000000004">
      <c r="A13602" s="131"/>
    </row>
    <row r="13605" spans="1:1" x14ac:dyDescent="0.55000000000000004">
      <c r="A13605" s="131"/>
    </row>
    <row r="13606" spans="1:1" x14ac:dyDescent="0.55000000000000004">
      <c r="A13606" s="131"/>
    </row>
    <row r="13609" spans="1:1" x14ac:dyDescent="0.55000000000000004">
      <c r="A13609" s="131"/>
    </row>
    <row r="13610" spans="1:1" x14ac:dyDescent="0.55000000000000004">
      <c r="A13610" s="131"/>
    </row>
    <row r="13613" spans="1:1" x14ac:dyDescent="0.55000000000000004">
      <c r="A13613" s="131"/>
    </row>
    <row r="13614" spans="1:1" x14ac:dyDescent="0.55000000000000004">
      <c r="A13614" s="131"/>
    </row>
    <row r="13617" spans="1:1" x14ac:dyDescent="0.55000000000000004">
      <c r="A13617" s="131"/>
    </row>
    <row r="13618" spans="1:1" x14ac:dyDescent="0.55000000000000004">
      <c r="A13618" s="131"/>
    </row>
    <row r="13621" spans="1:1" x14ac:dyDescent="0.55000000000000004">
      <c r="A13621" s="131"/>
    </row>
    <row r="13622" spans="1:1" x14ac:dyDescent="0.55000000000000004">
      <c r="A13622" s="131"/>
    </row>
    <row r="13625" spans="1:1" x14ac:dyDescent="0.55000000000000004">
      <c r="A13625" s="131"/>
    </row>
    <row r="13626" spans="1:1" x14ac:dyDescent="0.55000000000000004">
      <c r="A13626" s="131"/>
    </row>
    <row r="13629" spans="1:1" x14ac:dyDescent="0.55000000000000004">
      <c r="A13629" s="131"/>
    </row>
    <row r="13630" spans="1:1" x14ac:dyDescent="0.55000000000000004">
      <c r="A13630" s="131"/>
    </row>
    <row r="13633" spans="1:1" x14ac:dyDescent="0.55000000000000004">
      <c r="A13633" s="131"/>
    </row>
    <row r="13634" spans="1:1" x14ac:dyDescent="0.55000000000000004">
      <c r="A13634" s="131"/>
    </row>
    <row r="13637" spans="1:1" x14ac:dyDescent="0.55000000000000004">
      <c r="A13637" s="131"/>
    </row>
    <row r="13638" spans="1:1" x14ac:dyDescent="0.55000000000000004">
      <c r="A13638" s="131"/>
    </row>
    <row r="13641" spans="1:1" x14ac:dyDescent="0.55000000000000004">
      <c r="A13641" s="131"/>
    </row>
    <row r="13642" spans="1:1" x14ac:dyDescent="0.55000000000000004">
      <c r="A13642" s="131"/>
    </row>
    <row r="13645" spans="1:1" x14ac:dyDescent="0.55000000000000004">
      <c r="A13645" s="131"/>
    </row>
    <row r="13646" spans="1:1" x14ac:dyDescent="0.55000000000000004">
      <c r="A13646" s="131"/>
    </row>
    <row r="13649" spans="1:1" x14ac:dyDescent="0.55000000000000004">
      <c r="A13649" s="131"/>
    </row>
    <row r="13650" spans="1:1" x14ac:dyDescent="0.55000000000000004">
      <c r="A13650" s="131"/>
    </row>
    <row r="13653" spans="1:1" x14ac:dyDescent="0.55000000000000004">
      <c r="A13653" s="131"/>
    </row>
    <row r="13654" spans="1:1" x14ac:dyDescent="0.55000000000000004">
      <c r="A13654" s="131"/>
    </row>
    <row r="13657" spans="1:1" x14ac:dyDescent="0.55000000000000004">
      <c r="A13657" s="131"/>
    </row>
    <row r="13658" spans="1:1" x14ac:dyDescent="0.55000000000000004">
      <c r="A13658" s="131"/>
    </row>
    <row r="13661" spans="1:1" x14ac:dyDescent="0.55000000000000004">
      <c r="A13661" s="131"/>
    </row>
    <row r="13662" spans="1:1" x14ac:dyDescent="0.55000000000000004">
      <c r="A13662" s="131"/>
    </row>
    <row r="13665" spans="1:1" x14ac:dyDescent="0.55000000000000004">
      <c r="A13665" s="131"/>
    </row>
    <row r="13666" spans="1:1" x14ac:dyDescent="0.55000000000000004">
      <c r="A13666" s="131"/>
    </row>
    <row r="13669" spans="1:1" x14ac:dyDescent="0.55000000000000004">
      <c r="A13669" s="131"/>
    </row>
    <row r="13670" spans="1:1" x14ac:dyDescent="0.55000000000000004">
      <c r="A13670" s="131"/>
    </row>
    <row r="13673" spans="1:1" x14ac:dyDescent="0.55000000000000004">
      <c r="A13673" s="131"/>
    </row>
    <row r="13674" spans="1:1" x14ac:dyDescent="0.55000000000000004">
      <c r="A13674" s="131"/>
    </row>
    <row r="13677" spans="1:1" x14ac:dyDescent="0.55000000000000004">
      <c r="A13677" s="131"/>
    </row>
    <row r="13678" spans="1:1" x14ac:dyDescent="0.55000000000000004">
      <c r="A13678" s="131"/>
    </row>
    <row r="13681" spans="1:1" x14ac:dyDescent="0.55000000000000004">
      <c r="A13681" s="131"/>
    </row>
    <row r="13682" spans="1:1" x14ac:dyDescent="0.55000000000000004">
      <c r="A13682" s="131"/>
    </row>
    <row r="13685" spans="1:1" x14ac:dyDescent="0.55000000000000004">
      <c r="A13685" s="131"/>
    </row>
    <row r="13686" spans="1:1" x14ac:dyDescent="0.55000000000000004">
      <c r="A13686" s="131"/>
    </row>
    <row r="13689" spans="1:1" x14ac:dyDescent="0.55000000000000004">
      <c r="A13689" s="131"/>
    </row>
    <row r="13690" spans="1:1" x14ac:dyDescent="0.55000000000000004">
      <c r="A13690" s="131"/>
    </row>
    <row r="13693" spans="1:1" x14ac:dyDescent="0.55000000000000004">
      <c r="A13693" s="131"/>
    </row>
    <row r="13694" spans="1:1" x14ac:dyDescent="0.55000000000000004">
      <c r="A13694" s="131"/>
    </row>
    <row r="13697" spans="1:1" x14ac:dyDescent="0.55000000000000004">
      <c r="A13697" s="131"/>
    </row>
    <row r="13698" spans="1:1" x14ac:dyDescent="0.55000000000000004">
      <c r="A13698" s="131"/>
    </row>
    <row r="13701" spans="1:1" x14ac:dyDescent="0.55000000000000004">
      <c r="A13701" s="131"/>
    </row>
    <row r="13702" spans="1:1" x14ac:dyDescent="0.55000000000000004">
      <c r="A13702" s="131"/>
    </row>
    <row r="13705" spans="1:1" x14ac:dyDescent="0.55000000000000004">
      <c r="A13705" s="131"/>
    </row>
    <row r="13706" spans="1:1" x14ac:dyDescent="0.55000000000000004">
      <c r="A13706" s="131"/>
    </row>
    <row r="13709" spans="1:1" x14ac:dyDescent="0.55000000000000004">
      <c r="A13709" s="131"/>
    </row>
    <row r="13710" spans="1:1" x14ac:dyDescent="0.55000000000000004">
      <c r="A13710" s="131"/>
    </row>
    <row r="13713" spans="1:1" x14ac:dyDescent="0.55000000000000004">
      <c r="A13713" s="131"/>
    </row>
    <row r="13714" spans="1:1" x14ac:dyDescent="0.55000000000000004">
      <c r="A13714" s="131"/>
    </row>
    <row r="13717" spans="1:1" x14ac:dyDescent="0.55000000000000004">
      <c r="A13717" s="131"/>
    </row>
    <row r="13718" spans="1:1" x14ac:dyDescent="0.55000000000000004">
      <c r="A13718" s="131"/>
    </row>
    <row r="13721" spans="1:1" x14ac:dyDescent="0.55000000000000004">
      <c r="A13721" s="131"/>
    </row>
    <row r="13722" spans="1:1" x14ac:dyDescent="0.55000000000000004">
      <c r="A13722" s="131"/>
    </row>
    <row r="13725" spans="1:1" x14ac:dyDescent="0.55000000000000004">
      <c r="A13725" s="131"/>
    </row>
    <row r="13726" spans="1:1" x14ac:dyDescent="0.55000000000000004">
      <c r="A13726" s="131"/>
    </row>
    <row r="13729" spans="1:1" x14ac:dyDescent="0.55000000000000004">
      <c r="A13729" s="131"/>
    </row>
    <row r="13730" spans="1:1" x14ac:dyDescent="0.55000000000000004">
      <c r="A13730" s="131"/>
    </row>
    <row r="13733" spans="1:1" x14ac:dyDescent="0.55000000000000004">
      <c r="A13733" s="131"/>
    </row>
    <row r="13734" spans="1:1" x14ac:dyDescent="0.55000000000000004">
      <c r="A13734" s="131"/>
    </row>
    <row r="13737" spans="1:1" x14ac:dyDescent="0.55000000000000004">
      <c r="A13737" s="131"/>
    </row>
    <row r="13738" spans="1:1" x14ac:dyDescent="0.55000000000000004">
      <c r="A13738" s="131"/>
    </row>
    <row r="13741" spans="1:1" x14ac:dyDescent="0.55000000000000004">
      <c r="A13741" s="131"/>
    </row>
    <row r="13742" spans="1:1" x14ac:dyDescent="0.55000000000000004">
      <c r="A13742" s="131"/>
    </row>
    <row r="13745" spans="1:1" x14ac:dyDescent="0.55000000000000004">
      <c r="A13745" s="131"/>
    </row>
    <row r="13746" spans="1:1" x14ac:dyDescent="0.55000000000000004">
      <c r="A13746" s="131"/>
    </row>
    <row r="13749" spans="1:1" x14ac:dyDescent="0.55000000000000004">
      <c r="A13749" s="131"/>
    </row>
    <row r="13750" spans="1:1" x14ac:dyDescent="0.55000000000000004">
      <c r="A13750" s="131"/>
    </row>
    <row r="13753" spans="1:1" x14ac:dyDescent="0.55000000000000004">
      <c r="A13753" s="131"/>
    </row>
    <row r="13754" spans="1:1" x14ac:dyDescent="0.55000000000000004">
      <c r="A13754" s="131"/>
    </row>
    <row r="13757" spans="1:1" x14ac:dyDescent="0.55000000000000004">
      <c r="A13757" s="131"/>
    </row>
    <row r="13758" spans="1:1" x14ac:dyDescent="0.55000000000000004">
      <c r="A13758" s="131"/>
    </row>
    <row r="13761" spans="1:1" x14ac:dyDescent="0.55000000000000004">
      <c r="A13761" s="131"/>
    </row>
    <row r="13762" spans="1:1" x14ac:dyDescent="0.55000000000000004">
      <c r="A13762" s="131"/>
    </row>
    <row r="13765" spans="1:1" x14ac:dyDescent="0.55000000000000004">
      <c r="A13765" s="131"/>
    </row>
    <row r="13766" spans="1:1" x14ac:dyDescent="0.55000000000000004">
      <c r="A13766" s="131"/>
    </row>
    <row r="13769" spans="1:1" x14ac:dyDescent="0.55000000000000004">
      <c r="A13769" s="131"/>
    </row>
    <row r="13770" spans="1:1" x14ac:dyDescent="0.55000000000000004">
      <c r="A13770" s="131"/>
    </row>
    <row r="13773" spans="1:1" x14ac:dyDescent="0.55000000000000004">
      <c r="A13773" s="131"/>
    </row>
    <row r="13774" spans="1:1" x14ac:dyDescent="0.55000000000000004">
      <c r="A13774" s="131"/>
    </row>
    <row r="13777" spans="1:1" x14ac:dyDescent="0.55000000000000004">
      <c r="A13777" s="131"/>
    </row>
    <row r="13778" spans="1:1" x14ac:dyDescent="0.55000000000000004">
      <c r="A13778" s="131"/>
    </row>
    <row r="13781" spans="1:1" x14ac:dyDescent="0.55000000000000004">
      <c r="A13781" s="131"/>
    </row>
    <row r="13782" spans="1:1" x14ac:dyDescent="0.55000000000000004">
      <c r="A13782" s="131"/>
    </row>
    <row r="13785" spans="1:1" x14ac:dyDescent="0.55000000000000004">
      <c r="A13785" s="131"/>
    </row>
    <row r="13786" spans="1:1" x14ac:dyDescent="0.55000000000000004">
      <c r="A13786" s="131"/>
    </row>
    <row r="13789" spans="1:1" x14ac:dyDescent="0.55000000000000004">
      <c r="A13789" s="131"/>
    </row>
    <row r="13790" spans="1:1" x14ac:dyDescent="0.55000000000000004">
      <c r="A13790" s="131"/>
    </row>
    <row r="13793" spans="1:1" x14ac:dyDescent="0.55000000000000004">
      <c r="A13793" s="131"/>
    </row>
    <row r="13794" spans="1:1" x14ac:dyDescent="0.55000000000000004">
      <c r="A13794" s="131"/>
    </row>
    <row r="13797" spans="1:1" x14ac:dyDescent="0.55000000000000004">
      <c r="A13797" s="131"/>
    </row>
    <row r="13798" spans="1:1" x14ac:dyDescent="0.55000000000000004">
      <c r="A13798" s="131"/>
    </row>
    <row r="13801" spans="1:1" x14ac:dyDescent="0.55000000000000004">
      <c r="A13801" s="131"/>
    </row>
    <row r="13802" spans="1:1" x14ac:dyDescent="0.55000000000000004">
      <c r="A13802" s="131"/>
    </row>
    <row r="13805" spans="1:1" x14ac:dyDescent="0.55000000000000004">
      <c r="A13805" s="131"/>
    </row>
    <row r="13806" spans="1:1" x14ac:dyDescent="0.55000000000000004">
      <c r="A13806" s="131"/>
    </row>
    <row r="13809" spans="1:1" x14ac:dyDescent="0.55000000000000004">
      <c r="A13809" s="131"/>
    </row>
    <row r="13810" spans="1:1" x14ac:dyDescent="0.55000000000000004">
      <c r="A13810" s="131"/>
    </row>
    <row r="13813" spans="1:1" x14ac:dyDescent="0.55000000000000004">
      <c r="A13813" s="131"/>
    </row>
    <row r="13814" spans="1:1" x14ac:dyDescent="0.55000000000000004">
      <c r="A13814" s="131"/>
    </row>
    <row r="13817" spans="1:1" x14ac:dyDescent="0.55000000000000004">
      <c r="A13817" s="131"/>
    </row>
    <row r="13818" spans="1:1" x14ac:dyDescent="0.55000000000000004">
      <c r="A13818" s="131"/>
    </row>
    <row r="13821" spans="1:1" x14ac:dyDescent="0.55000000000000004">
      <c r="A13821" s="131"/>
    </row>
    <row r="13822" spans="1:1" x14ac:dyDescent="0.55000000000000004">
      <c r="A13822" s="131"/>
    </row>
    <row r="13825" spans="1:1" x14ac:dyDescent="0.55000000000000004">
      <c r="A13825" s="131"/>
    </row>
    <row r="13826" spans="1:1" x14ac:dyDescent="0.55000000000000004">
      <c r="A13826" s="131"/>
    </row>
    <row r="13829" spans="1:1" x14ac:dyDescent="0.55000000000000004">
      <c r="A13829" s="131"/>
    </row>
    <row r="13830" spans="1:1" x14ac:dyDescent="0.55000000000000004">
      <c r="A13830" s="131"/>
    </row>
    <row r="13833" spans="1:1" x14ac:dyDescent="0.55000000000000004">
      <c r="A13833" s="131"/>
    </row>
    <row r="13834" spans="1:1" x14ac:dyDescent="0.55000000000000004">
      <c r="A13834" s="131"/>
    </row>
    <row r="13837" spans="1:1" x14ac:dyDescent="0.55000000000000004">
      <c r="A13837" s="131"/>
    </row>
    <row r="13838" spans="1:1" x14ac:dyDescent="0.55000000000000004">
      <c r="A13838" s="131"/>
    </row>
    <row r="13841" spans="1:1" x14ac:dyDescent="0.55000000000000004">
      <c r="A13841" s="131"/>
    </row>
    <row r="13842" spans="1:1" x14ac:dyDescent="0.55000000000000004">
      <c r="A13842" s="131"/>
    </row>
    <row r="13845" spans="1:1" x14ac:dyDescent="0.55000000000000004">
      <c r="A13845" s="131"/>
    </row>
    <row r="13846" spans="1:1" x14ac:dyDescent="0.55000000000000004">
      <c r="A13846" s="131"/>
    </row>
    <row r="13849" spans="1:1" x14ac:dyDescent="0.55000000000000004">
      <c r="A13849" s="131"/>
    </row>
    <row r="13850" spans="1:1" x14ac:dyDescent="0.55000000000000004">
      <c r="A13850" s="131"/>
    </row>
    <row r="13853" spans="1:1" x14ac:dyDescent="0.55000000000000004">
      <c r="A13853" s="131"/>
    </row>
    <row r="13854" spans="1:1" x14ac:dyDescent="0.55000000000000004">
      <c r="A13854" s="131"/>
    </row>
    <row r="13857" spans="1:1" x14ac:dyDescent="0.55000000000000004">
      <c r="A13857" s="131"/>
    </row>
    <row r="13858" spans="1:1" x14ac:dyDescent="0.55000000000000004">
      <c r="A13858" s="131"/>
    </row>
    <row r="13861" spans="1:1" x14ac:dyDescent="0.55000000000000004">
      <c r="A13861" s="131"/>
    </row>
    <row r="13862" spans="1:1" x14ac:dyDescent="0.55000000000000004">
      <c r="A13862" s="131"/>
    </row>
    <row r="13865" spans="1:1" x14ac:dyDescent="0.55000000000000004">
      <c r="A13865" s="131"/>
    </row>
    <row r="13866" spans="1:1" x14ac:dyDescent="0.55000000000000004">
      <c r="A13866" s="131"/>
    </row>
    <row r="13869" spans="1:1" x14ac:dyDescent="0.55000000000000004">
      <c r="A13869" s="131"/>
    </row>
    <row r="13870" spans="1:1" x14ac:dyDescent="0.55000000000000004">
      <c r="A13870" s="131"/>
    </row>
    <row r="13873" spans="1:1" x14ac:dyDescent="0.55000000000000004">
      <c r="A13873" s="131"/>
    </row>
    <row r="13874" spans="1:1" x14ac:dyDescent="0.55000000000000004">
      <c r="A13874" s="131"/>
    </row>
    <row r="13877" spans="1:1" x14ac:dyDescent="0.55000000000000004">
      <c r="A13877" s="131"/>
    </row>
    <row r="13878" spans="1:1" x14ac:dyDescent="0.55000000000000004">
      <c r="A13878" s="131"/>
    </row>
    <row r="13881" spans="1:1" x14ac:dyDescent="0.55000000000000004">
      <c r="A13881" s="131"/>
    </row>
    <row r="13882" spans="1:1" x14ac:dyDescent="0.55000000000000004">
      <c r="A13882" s="131"/>
    </row>
    <row r="13885" spans="1:1" x14ac:dyDescent="0.55000000000000004">
      <c r="A13885" s="131"/>
    </row>
    <row r="13886" spans="1:1" x14ac:dyDescent="0.55000000000000004">
      <c r="A13886" s="131"/>
    </row>
    <row r="13889" spans="1:1" x14ac:dyDescent="0.55000000000000004">
      <c r="A13889" s="131"/>
    </row>
    <row r="13890" spans="1:1" x14ac:dyDescent="0.55000000000000004">
      <c r="A13890" s="131"/>
    </row>
    <row r="13893" spans="1:1" x14ac:dyDescent="0.55000000000000004">
      <c r="A13893" s="131"/>
    </row>
    <row r="13894" spans="1:1" x14ac:dyDescent="0.55000000000000004">
      <c r="A13894" s="131"/>
    </row>
    <row r="13897" spans="1:1" x14ac:dyDescent="0.55000000000000004">
      <c r="A13897" s="131"/>
    </row>
    <row r="13898" spans="1:1" x14ac:dyDescent="0.55000000000000004">
      <c r="A13898" s="131"/>
    </row>
    <row r="13901" spans="1:1" x14ac:dyDescent="0.55000000000000004">
      <c r="A13901" s="131"/>
    </row>
    <row r="13902" spans="1:1" x14ac:dyDescent="0.55000000000000004">
      <c r="A13902" s="131"/>
    </row>
    <row r="13905" spans="1:1" x14ac:dyDescent="0.55000000000000004">
      <c r="A13905" s="131"/>
    </row>
    <row r="13906" spans="1:1" x14ac:dyDescent="0.55000000000000004">
      <c r="A13906" s="131"/>
    </row>
    <row r="13909" spans="1:1" x14ac:dyDescent="0.55000000000000004">
      <c r="A13909" s="131"/>
    </row>
    <row r="13910" spans="1:1" x14ac:dyDescent="0.55000000000000004">
      <c r="A13910" s="131"/>
    </row>
    <row r="13913" spans="1:1" x14ac:dyDescent="0.55000000000000004">
      <c r="A13913" s="131"/>
    </row>
    <row r="13914" spans="1:1" x14ac:dyDescent="0.55000000000000004">
      <c r="A13914" s="131"/>
    </row>
    <row r="13917" spans="1:1" x14ac:dyDescent="0.55000000000000004">
      <c r="A13917" s="131"/>
    </row>
    <row r="13918" spans="1:1" x14ac:dyDescent="0.55000000000000004">
      <c r="A13918" s="131"/>
    </row>
    <row r="13921" spans="1:1" x14ac:dyDescent="0.55000000000000004">
      <c r="A13921" s="131"/>
    </row>
    <row r="13922" spans="1:1" x14ac:dyDescent="0.55000000000000004">
      <c r="A13922" s="131"/>
    </row>
    <row r="13925" spans="1:1" x14ac:dyDescent="0.55000000000000004">
      <c r="A13925" s="131"/>
    </row>
    <row r="13926" spans="1:1" x14ac:dyDescent="0.55000000000000004">
      <c r="A13926" s="131"/>
    </row>
    <row r="13929" spans="1:1" x14ac:dyDescent="0.55000000000000004">
      <c r="A13929" s="131"/>
    </row>
    <row r="13930" spans="1:1" x14ac:dyDescent="0.55000000000000004">
      <c r="A13930" s="131"/>
    </row>
    <row r="13933" spans="1:1" x14ac:dyDescent="0.55000000000000004">
      <c r="A13933" s="131"/>
    </row>
    <row r="13934" spans="1:1" x14ac:dyDescent="0.55000000000000004">
      <c r="A13934" s="131"/>
    </row>
    <row r="13937" spans="1:1" x14ac:dyDescent="0.55000000000000004">
      <c r="A13937" s="131"/>
    </row>
    <row r="13938" spans="1:1" x14ac:dyDescent="0.55000000000000004">
      <c r="A13938" s="131"/>
    </row>
    <row r="13941" spans="1:1" x14ac:dyDescent="0.55000000000000004">
      <c r="A13941" s="131"/>
    </row>
    <row r="13942" spans="1:1" x14ac:dyDescent="0.55000000000000004">
      <c r="A13942" s="131"/>
    </row>
    <row r="13945" spans="1:1" x14ac:dyDescent="0.55000000000000004">
      <c r="A13945" s="131"/>
    </row>
    <row r="13946" spans="1:1" x14ac:dyDescent="0.55000000000000004">
      <c r="A13946" s="131"/>
    </row>
    <row r="13949" spans="1:1" x14ac:dyDescent="0.55000000000000004">
      <c r="A13949" s="131"/>
    </row>
    <row r="13950" spans="1:1" x14ac:dyDescent="0.55000000000000004">
      <c r="A13950" s="131"/>
    </row>
    <row r="13953" spans="1:1" x14ac:dyDescent="0.55000000000000004">
      <c r="A13953" s="131"/>
    </row>
    <row r="13954" spans="1:1" x14ac:dyDescent="0.55000000000000004">
      <c r="A13954" s="131"/>
    </row>
    <row r="13957" spans="1:1" x14ac:dyDescent="0.55000000000000004">
      <c r="A13957" s="131"/>
    </row>
    <row r="13958" spans="1:1" x14ac:dyDescent="0.55000000000000004">
      <c r="A13958" s="131"/>
    </row>
    <row r="13961" spans="1:1" x14ac:dyDescent="0.55000000000000004">
      <c r="A13961" s="131"/>
    </row>
    <row r="13962" spans="1:1" x14ac:dyDescent="0.55000000000000004">
      <c r="A13962" s="131"/>
    </row>
    <row r="13965" spans="1:1" x14ac:dyDescent="0.55000000000000004">
      <c r="A13965" s="131"/>
    </row>
    <row r="13966" spans="1:1" x14ac:dyDescent="0.55000000000000004">
      <c r="A13966" s="131"/>
    </row>
    <row r="13969" spans="1:1" x14ac:dyDescent="0.55000000000000004">
      <c r="A13969" s="131"/>
    </row>
    <row r="13970" spans="1:1" x14ac:dyDescent="0.55000000000000004">
      <c r="A13970" s="131"/>
    </row>
    <row r="13973" spans="1:1" x14ac:dyDescent="0.55000000000000004">
      <c r="A13973" s="131"/>
    </row>
    <row r="13974" spans="1:1" x14ac:dyDescent="0.55000000000000004">
      <c r="A13974" s="131"/>
    </row>
    <row r="13977" spans="1:1" x14ac:dyDescent="0.55000000000000004">
      <c r="A13977" s="131"/>
    </row>
    <row r="13978" spans="1:1" x14ac:dyDescent="0.55000000000000004">
      <c r="A13978" s="131"/>
    </row>
    <row r="13981" spans="1:1" x14ac:dyDescent="0.55000000000000004">
      <c r="A13981" s="131"/>
    </row>
    <row r="13982" spans="1:1" x14ac:dyDescent="0.55000000000000004">
      <c r="A13982" s="131"/>
    </row>
    <row r="13985" spans="1:1" x14ac:dyDescent="0.55000000000000004">
      <c r="A13985" s="131"/>
    </row>
    <row r="13986" spans="1:1" x14ac:dyDescent="0.55000000000000004">
      <c r="A13986" s="131"/>
    </row>
    <row r="13989" spans="1:1" x14ac:dyDescent="0.55000000000000004">
      <c r="A13989" s="131"/>
    </row>
    <row r="13990" spans="1:1" x14ac:dyDescent="0.55000000000000004">
      <c r="A13990" s="131"/>
    </row>
    <row r="13993" spans="1:1" x14ac:dyDescent="0.55000000000000004">
      <c r="A13993" s="131"/>
    </row>
    <row r="13994" spans="1:1" x14ac:dyDescent="0.55000000000000004">
      <c r="A13994" s="131"/>
    </row>
    <row r="13997" spans="1:1" x14ac:dyDescent="0.55000000000000004">
      <c r="A13997" s="131"/>
    </row>
    <row r="13998" spans="1:1" x14ac:dyDescent="0.55000000000000004">
      <c r="A13998" s="131"/>
    </row>
    <row r="14001" spans="1:1" x14ac:dyDescent="0.55000000000000004">
      <c r="A14001" s="131"/>
    </row>
    <row r="14002" spans="1:1" x14ac:dyDescent="0.55000000000000004">
      <c r="A14002" s="131"/>
    </row>
    <row r="14005" spans="1:1" x14ac:dyDescent="0.55000000000000004">
      <c r="A14005" s="131"/>
    </row>
    <row r="14006" spans="1:1" x14ac:dyDescent="0.55000000000000004">
      <c r="A14006" s="131"/>
    </row>
    <row r="14009" spans="1:1" x14ac:dyDescent="0.55000000000000004">
      <c r="A14009" s="131"/>
    </row>
    <row r="14010" spans="1:1" x14ac:dyDescent="0.55000000000000004">
      <c r="A14010" s="131"/>
    </row>
    <row r="14013" spans="1:1" x14ac:dyDescent="0.55000000000000004">
      <c r="A14013" s="131"/>
    </row>
    <row r="14014" spans="1:1" x14ac:dyDescent="0.55000000000000004">
      <c r="A14014" s="131"/>
    </row>
    <row r="14017" spans="1:1" x14ac:dyDescent="0.55000000000000004">
      <c r="A14017" s="131"/>
    </row>
    <row r="14018" spans="1:1" x14ac:dyDescent="0.55000000000000004">
      <c r="A14018" s="131"/>
    </row>
    <row r="14021" spans="1:1" x14ac:dyDescent="0.55000000000000004">
      <c r="A14021" s="131"/>
    </row>
    <row r="14022" spans="1:1" x14ac:dyDescent="0.55000000000000004">
      <c r="A14022" s="131"/>
    </row>
    <row r="14025" spans="1:1" x14ac:dyDescent="0.55000000000000004">
      <c r="A14025" s="131"/>
    </row>
    <row r="14026" spans="1:1" x14ac:dyDescent="0.55000000000000004">
      <c r="A14026" s="131"/>
    </row>
    <row r="14029" spans="1:1" x14ac:dyDescent="0.55000000000000004">
      <c r="A14029" s="131"/>
    </row>
    <row r="14030" spans="1:1" x14ac:dyDescent="0.55000000000000004">
      <c r="A14030" s="131"/>
    </row>
    <row r="14033" spans="1:1" x14ac:dyDescent="0.55000000000000004">
      <c r="A14033" s="131"/>
    </row>
    <row r="14034" spans="1:1" x14ac:dyDescent="0.55000000000000004">
      <c r="A14034" s="131"/>
    </row>
    <row r="14037" spans="1:1" x14ac:dyDescent="0.55000000000000004">
      <c r="A14037" s="131"/>
    </row>
    <row r="14038" spans="1:1" x14ac:dyDescent="0.55000000000000004">
      <c r="A14038" s="131"/>
    </row>
    <row r="14041" spans="1:1" x14ac:dyDescent="0.55000000000000004">
      <c r="A14041" s="131"/>
    </row>
    <row r="14042" spans="1:1" x14ac:dyDescent="0.55000000000000004">
      <c r="A14042" s="131"/>
    </row>
    <row r="14045" spans="1:1" x14ac:dyDescent="0.55000000000000004">
      <c r="A14045" s="131"/>
    </row>
    <row r="14046" spans="1:1" x14ac:dyDescent="0.55000000000000004">
      <c r="A14046" s="131"/>
    </row>
    <row r="14049" spans="1:1" x14ac:dyDescent="0.55000000000000004">
      <c r="A14049" s="131"/>
    </row>
    <row r="14050" spans="1:1" x14ac:dyDescent="0.55000000000000004">
      <c r="A14050" s="131"/>
    </row>
    <row r="14053" spans="1:1" x14ac:dyDescent="0.55000000000000004">
      <c r="A14053" s="131"/>
    </row>
    <row r="14054" spans="1:1" x14ac:dyDescent="0.55000000000000004">
      <c r="A14054" s="131"/>
    </row>
    <row r="14057" spans="1:1" x14ac:dyDescent="0.55000000000000004">
      <c r="A14057" s="131"/>
    </row>
    <row r="14058" spans="1:1" x14ac:dyDescent="0.55000000000000004">
      <c r="A14058" s="131"/>
    </row>
    <row r="14061" spans="1:1" x14ac:dyDescent="0.55000000000000004">
      <c r="A14061" s="131"/>
    </row>
    <row r="14062" spans="1:1" x14ac:dyDescent="0.55000000000000004">
      <c r="A14062" s="131"/>
    </row>
    <row r="14065" spans="1:1" x14ac:dyDescent="0.55000000000000004">
      <c r="A14065" s="131"/>
    </row>
    <row r="14066" spans="1:1" x14ac:dyDescent="0.55000000000000004">
      <c r="A14066" s="131"/>
    </row>
    <row r="14069" spans="1:1" x14ac:dyDescent="0.55000000000000004">
      <c r="A14069" s="131"/>
    </row>
    <row r="14070" spans="1:1" x14ac:dyDescent="0.55000000000000004">
      <c r="A14070" s="131"/>
    </row>
    <row r="14073" spans="1:1" x14ac:dyDescent="0.55000000000000004">
      <c r="A14073" s="131"/>
    </row>
    <row r="14074" spans="1:1" x14ac:dyDescent="0.55000000000000004">
      <c r="A14074" s="131"/>
    </row>
    <row r="14077" spans="1:1" x14ac:dyDescent="0.55000000000000004">
      <c r="A14077" s="131"/>
    </row>
    <row r="14078" spans="1:1" x14ac:dyDescent="0.55000000000000004">
      <c r="A14078" s="131"/>
    </row>
    <row r="14081" spans="1:1" x14ac:dyDescent="0.55000000000000004">
      <c r="A14081" s="131"/>
    </row>
    <row r="14082" spans="1:1" x14ac:dyDescent="0.55000000000000004">
      <c r="A14082" s="131"/>
    </row>
    <row r="14085" spans="1:1" x14ac:dyDescent="0.55000000000000004">
      <c r="A14085" s="131"/>
    </row>
    <row r="14086" spans="1:1" x14ac:dyDescent="0.55000000000000004">
      <c r="A14086" s="131"/>
    </row>
    <row r="14089" spans="1:1" x14ac:dyDescent="0.55000000000000004">
      <c r="A14089" s="131"/>
    </row>
    <row r="14090" spans="1:1" x14ac:dyDescent="0.55000000000000004">
      <c r="A14090" s="131"/>
    </row>
    <row r="14093" spans="1:1" x14ac:dyDescent="0.55000000000000004">
      <c r="A14093" s="131"/>
    </row>
    <row r="14094" spans="1:1" x14ac:dyDescent="0.55000000000000004">
      <c r="A14094" s="131"/>
    </row>
    <row r="14097" spans="1:1" x14ac:dyDescent="0.55000000000000004">
      <c r="A14097" s="131"/>
    </row>
    <row r="14098" spans="1:1" x14ac:dyDescent="0.55000000000000004">
      <c r="A14098" s="131"/>
    </row>
    <row r="14101" spans="1:1" x14ac:dyDescent="0.55000000000000004">
      <c r="A14101" s="131"/>
    </row>
    <row r="14102" spans="1:1" x14ac:dyDescent="0.55000000000000004">
      <c r="A14102" s="131"/>
    </row>
    <row r="14105" spans="1:1" x14ac:dyDescent="0.55000000000000004">
      <c r="A14105" s="131"/>
    </row>
    <row r="14106" spans="1:1" x14ac:dyDescent="0.55000000000000004">
      <c r="A14106" s="131"/>
    </row>
    <row r="14109" spans="1:1" x14ac:dyDescent="0.55000000000000004">
      <c r="A14109" s="131"/>
    </row>
    <row r="14110" spans="1:1" x14ac:dyDescent="0.55000000000000004">
      <c r="A14110" s="131"/>
    </row>
    <row r="14113" spans="1:1" x14ac:dyDescent="0.55000000000000004">
      <c r="A14113" s="131"/>
    </row>
    <row r="14114" spans="1:1" x14ac:dyDescent="0.55000000000000004">
      <c r="A14114" s="131"/>
    </row>
    <row r="14117" spans="1:1" x14ac:dyDescent="0.55000000000000004">
      <c r="A14117" s="131"/>
    </row>
    <row r="14118" spans="1:1" x14ac:dyDescent="0.55000000000000004">
      <c r="A14118" s="131"/>
    </row>
    <row r="14121" spans="1:1" x14ac:dyDescent="0.55000000000000004">
      <c r="A14121" s="131"/>
    </row>
    <row r="14122" spans="1:1" x14ac:dyDescent="0.55000000000000004">
      <c r="A14122" s="131"/>
    </row>
    <row r="14125" spans="1:1" x14ac:dyDescent="0.55000000000000004">
      <c r="A14125" s="131"/>
    </row>
    <row r="14126" spans="1:1" x14ac:dyDescent="0.55000000000000004">
      <c r="A14126" s="131"/>
    </row>
    <row r="14129" spans="1:1" x14ac:dyDescent="0.55000000000000004">
      <c r="A14129" s="131"/>
    </row>
    <row r="14130" spans="1:1" x14ac:dyDescent="0.55000000000000004">
      <c r="A14130" s="131"/>
    </row>
    <row r="14133" spans="1:1" x14ac:dyDescent="0.55000000000000004">
      <c r="A14133" s="131"/>
    </row>
    <row r="14134" spans="1:1" x14ac:dyDescent="0.55000000000000004">
      <c r="A14134" s="131"/>
    </row>
    <row r="14137" spans="1:1" x14ac:dyDescent="0.55000000000000004">
      <c r="A14137" s="131"/>
    </row>
    <row r="14138" spans="1:1" x14ac:dyDescent="0.55000000000000004">
      <c r="A14138" s="131"/>
    </row>
    <row r="14141" spans="1:1" x14ac:dyDescent="0.55000000000000004">
      <c r="A14141" s="131"/>
    </row>
    <row r="14142" spans="1:1" x14ac:dyDescent="0.55000000000000004">
      <c r="A14142" s="131"/>
    </row>
    <row r="14145" spans="1:1" x14ac:dyDescent="0.55000000000000004">
      <c r="A14145" s="131"/>
    </row>
    <row r="14146" spans="1:1" x14ac:dyDescent="0.55000000000000004">
      <c r="A14146" s="131"/>
    </row>
    <row r="14149" spans="1:1" x14ac:dyDescent="0.55000000000000004">
      <c r="A14149" s="131"/>
    </row>
    <row r="14150" spans="1:1" x14ac:dyDescent="0.55000000000000004">
      <c r="A14150" s="131"/>
    </row>
    <row r="14153" spans="1:1" x14ac:dyDescent="0.55000000000000004">
      <c r="A14153" s="131"/>
    </row>
    <row r="14154" spans="1:1" x14ac:dyDescent="0.55000000000000004">
      <c r="A14154" s="131"/>
    </row>
    <row r="14157" spans="1:1" x14ac:dyDescent="0.55000000000000004">
      <c r="A14157" s="131"/>
    </row>
    <row r="14158" spans="1:1" x14ac:dyDescent="0.55000000000000004">
      <c r="A14158" s="131"/>
    </row>
    <row r="14161" spans="1:1" x14ac:dyDescent="0.55000000000000004">
      <c r="A14161" s="131"/>
    </row>
    <row r="14162" spans="1:1" x14ac:dyDescent="0.55000000000000004">
      <c r="A14162" s="131"/>
    </row>
    <row r="14165" spans="1:1" x14ac:dyDescent="0.55000000000000004">
      <c r="A14165" s="131"/>
    </row>
    <row r="14166" spans="1:1" x14ac:dyDescent="0.55000000000000004">
      <c r="A14166" s="131"/>
    </row>
    <row r="14169" spans="1:1" x14ac:dyDescent="0.55000000000000004">
      <c r="A14169" s="131"/>
    </row>
    <row r="14170" spans="1:1" x14ac:dyDescent="0.55000000000000004">
      <c r="A14170" s="131"/>
    </row>
    <row r="14173" spans="1:1" x14ac:dyDescent="0.55000000000000004">
      <c r="A14173" s="131"/>
    </row>
    <row r="14174" spans="1:1" x14ac:dyDescent="0.55000000000000004">
      <c r="A14174" s="131"/>
    </row>
    <row r="14177" spans="1:1" x14ac:dyDescent="0.55000000000000004">
      <c r="A14177" s="131"/>
    </row>
    <row r="14178" spans="1:1" x14ac:dyDescent="0.55000000000000004">
      <c r="A14178" s="131"/>
    </row>
    <row r="14181" spans="1:1" x14ac:dyDescent="0.55000000000000004">
      <c r="A14181" s="131"/>
    </row>
    <row r="14182" spans="1:1" x14ac:dyDescent="0.55000000000000004">
      <c r="A14182" s="131"/>
    </row>
    <row r="14185" spans="1:1" x14ac:dyDescent="0.55000000000000004">
      <c r="A14185" s="131"/>
    </row>
    <row r="14186" spans="1:1" x14ac:dyDescent="0.55000000000000004">
      <c r="A14186" s="131"/>
    </row>
    <row r="14189" spans="1:1" x14ac:dyDescent="0.55000000000000004">
      <c r="A14189" s="131"/>
    </row>
    <row r="14190" spans="1:1" x14ac:dyDescent="0.55000000000000004">
      <c r="A14190" s="131"/>
    </row>
    <row r="14193" spans="1:1" x14ac:dyDescent="0.55000000000000004">
      <c r="A14193" s="131"/>
    </row>
    <row r="14194" spans="1:1" x14ac:dyDescent="0.55000000000000004">
      <c r="A14194" s="131"/>
    </row>
    <row r="14197" spans="1:1" x14ac:dyDescent="0.55000000000000004">
      <c r="A14197" s="131"/>
    </row>
    <row r="14198" spans="1:1" x14ac:dyDescent="0.55000000000000004">
      <c r="A14198" s="131"/>
    </row>
    <row r="14201" spans="1:1" x14ac:dyDescent="0.55000000000000004">
      <c r="A14201" s="131"/>
    </row>
    <row r="14202" spans="1:1" x14ac:dyDescent="0.55000000000000004">
      <c r="A14202" s="131"/>
    </row>
    <row r="14205" spans="1:1" x14ac:dyDescent="0.55000000000000004">
      <c r="A14205" s="131"/>
    </row>
    <row r="14206" spans="1:1" x14ac:dyDescent="0.55000000000000004">
      <c r="A14206" s="131"/>
    </row>
    <row r="14209" spans="1:1" x14ac:dyDescent="0.55000000000000004">
      <c r="A14209" s="131"/>
    </row>
    <row r="14210" spans="1:1" x14ac:dyDescent="0.55000000000000004">
      <c r="A14210" s="131"/>
    </row>
    <row r="14213" spans="1:1" x14ac:dyDescent="0.55000000000000004">
      <c r="A14213" s="131"/>
    </row>
    <row r="14214" spans="1:1" x14ac:dyDescent="0.55000000000000004">
      <c r="A14214" s="131"/>
    </row>
    <row r="14217" spans="1:1" x14ac:dyDescent="0.55000000000000004">
      <c r="A14217" s="131"/>
    </row>
    <row r="14218" spans="1:1" x14ac:dyDescent="0.55000000000000004">
      <c r="A14218" s="131"/>
    </row>
    <row r="14221" spans="1:1" x14ac:dyDescent="0.55000000000000004">
      <c r="A14221" s="131"/>
    </row>
    <row r="14222" spans="1:1" x14ac:dyDescent="0.55000000000000004">
      <c r="A14222" s="131"/>
    </row>
    <row r="14225" spans="1:1" x14ac:dyDescent="0.55000000000000004">
      <c r="A14225" s="131"/>
    </row>
    <row r="14226" spans="1:1" x14ac:dyDescent="0.55000000000000004">
      <c r="A14226" s="131"/>
    </row>
    <row r="14229" spans="1:1" x14ac:dyDescent="0.55000000000000004">
      <c r="A14229" s="131"/>
    </row>
    <row r="14230" spans="1:1" x14ac:dyDescent="0.55000000000000004">
      <c r="A14230" s="131"/>
    </row>
    <row r="14233" spans="1:1" x14ac:dyDescent="0.55000000000000004">
      <c r="A14233" s="131"/>
    </row>
    <row r="14234" spans="1:1" x14ac:dyDescent="0.55000000000000004">
      <c r="A14234" s="131"/>
    </row>
    <row r="14237" spans="1:1" x14ac:dyDescent="0.55000000000000004">
      <c r="A14237" s="131"/>
    </row>
    <row r="14238" spans="1:1" x14ac:dyDescent="0.55000000000000004">
      <c r="A14238" s="131"/>
    </row>
    <row r="14241" spans="1:1" x14ac:dyDescent="0.55000000000000004">
      <c r="A14241" s="131"/>
    </row>
    <row r="14242" spans="1:1" x14ac:dyDescent="0.55000000000000004">
      <c r="A14242" s="131"/>
    </row>
    <row r="14245" spans="1:1" x14ac:dyDescent="0.55000000000000004">
      <c r="A14245" s="131"/>
    </row>
    <row r="14246" spans="1:1" x14ac:dyDescent="0.55000000000000004">
      <c r="A14246" s="131"/>
    </row>
    <row r="14249" spans="1:1" x14ac:dyDescent="0.55000000000000004">
      <c r="A14249" s="131"/>
    </row>
    <row r="14250" spans="1:1" x14ac:dyDescent="0.55000000000000004">
      <c r="A14250" s="131"/>
    </row>
    <row r="14253" spans="1:1" x14ac:dyDescent="0.55000000000000004">
      <c r="A14253" s="131"/>
    </row>
    <row r="14254" spans="1:1" x14ac:dyDescent="0.55000000000000004">
      <c r="A14254" s="131"/>
    </row>
    <row r="14257" spans="1:1" x14ac:dyDescent="0.55000000000000004">
      <c r="A14257" s="131"/>
    </row>
    <row r="14258" spans="1:1" x14ac:dyDescent="0.55000000000000004">
      <c r="A14258" s="131"/>
    </row>
    <row r="14261" spans="1:1" x14ac:dyDescent="0.55000000000000004">
      <c r="A14261" s="131"/>
    </row>
    <row r="14262" spans="1:1" x14ac:dyDescent="0.55000000000000004">
      <c r="A14262" s="131"/>
    </row>
    <row r="14265" spans="1:1" x14ac:dyDescent="0.55000000000000004">
      <c r="A14265" s="131"/>
    </row>
    <row r="14266" spans="1:1" x14ac:dyDescent="0.55000000000000004">
      <c r="A14266" s="131"/>
    </row>
    <row r="14269" spans="1:1" x14ac:dyDescent="0.55000000000000004">
      <c r="A14269" s="131"/>
    </row>
    <row r="14270" spans="1:1" x14ac:dyDescent="0.55000000000000004">
      <c r="A14270" s="131"/>
    </row>
    <row r="14273" spans="1:1" x14ac:dyDescent="0.55000000000000004">
      <c r="A14273" s="131"/>
    </row>
    <row r="14274" spans="1:1" x14ac:dyDescent="0.55000000000000004">
      <c r="A14274" s="131"/>
    </row>
    <row r="14277" spans="1:1" x14ac:dyDescent="0.55000000000000004">
      <c r="A14277" s="131"/>
    </row>
    <row r="14278" spans="1:1" x14ac:dyDescent="0.55000000000000004">
      <c r="A14278" s="131"/>
    </row>
    <row r="14281" spans="1:1" x14ac:dyDescent="0.55000000000000004">
      <c r="A14281" s="131"/>
    </row>
    <row r="14282" spans="1:1" x14ac:dyDescent="0.55000000000000004">
      <c r="A14282" s="131"/>
    </row>
    <row r="14285" spans="1:1" x14ac:dyDescent="0.55000000000000004">
      <c r="A14285" s="131"/>
    </row>
    <row r="14286" spans="1:1" x14ac:dyDescent="0.55000000000000004">
      <c r="A14286" s="131"/>
    </row>
    <row r="14289" spans="1:1" x14ac:dyDescent="0.55000000000000004">
      <c r="A14289" s="131"/>
    </row>
    <row r="14290" spans="1:1" x14ac:dyDescent="0.55000000000000004">
      <c r="A14290" s="131"/>
    </row>
    <row r="14293" spans="1:1" x14ac:dyDescent="0.55000000000000004">
      <c r="A14293" s="131"/>
    </row>
    <row r="14294" spans="1:1" x14ac:dyDescent="0.55000000000000004">
      <c r="A14294" s="131"/>
    </row>
    <row r="14297" spans="1:1" x14ac:dyDescent="0.55000000000000004">
      <c r="A14297" s="131"/>
    </row>
    <row r="14298" spans="1:1" x14ac:dyDescent="0.55000000000000004">
      <c r="A14298" s="131"/>
    </row>
    <row r="14301" spans="1:1" x14ac:dyDescent="0.55000000000000004">
      <c r="A14301" s="131"/>
    </row>
    <row r="14302" spans="1:1" x14ac:dyDescent="0.55000000000000004">
      <c r="A14302" s="131"/>
    </row>
    <row r="14305" spans="1:1" x14ac:dyDescent="0.55000000000000004">
      <c r="A14305" s="131"/>
    </row>
    <row r="14306" spans="1:1" x14ac:dyDescent="0.55000000000000004">
      <c r="A14306" s="131"/>
    </row>
    <row r="14309" spans="1:1" x14ac:dyDescent="0.55000000000000004">
      <c r="A14309" s="131"/>
    </row>
    <row r="14310" spans="1:1" x14ac:dyDescent="0.55000000000000004">
      <c r="A14310" s="131"/>
    </row>
    <row r="14313" spans="1:1" x14ac:dyDescent="0.55000000000000004">
      <c r="A14313" s="131"/>
    </row>
    <row r="14314" spans="1:1" x14ac:dyDescent="0.55000000000000004">
      <c r="A14314" s="131"/>
    </row>
    <row r="14317" spans="1:1" x14ac:dyDescent="0.55000000000000004">
      <c r="A14317" s="131"/>
    </row>
    <row r="14318" spans="1:1" x14ac:dyDescent="0.55000000000000004">
      <c r="A14318" s="131"/>
    </row>
    <row r="14321" spans="1:1" x14ac:dyDescent="0.55000000000000004">
      <c r="A14321" s="131"/>
    </row>
    <row r="14322" spans="1:1" x14ac:dyDescent="0.55000000000000004">
      <c r="A14322" s="131"/>
    </row>
    <row r="14325" spans="1:1" x14ac:dyDescent="0.55000000000000004">
      <c r="A14325" s="131"/>
    </row>
    <row r="14326" spans="1:1" x14ac:dyDescent="0.55000000000000004">
      <c r="A14326" s="131"/>
    </row>
    <row r="14329" spans="1:1" x14ac:dyDescent="0.55000000000000004">
      <c r="A14329" s="131"/>
    </row>
    <row r="14330" spans="1:1" x14ac:dyDescent="0.55000000000000004">
      <c r="A14330" s="131"/>
    </row>
    <row r="14333" spans="1:1" x14ac:dyDescent="0.55000000000000004">
      <c r="A14333" s="131"/>
    </row>
    <row r="14334" spans="1:1" x14ac:dyDescent="0.55000000000000004">
      <c r="A14334" s="131"/>
    </row>
    <row r="14337" spans="1:1" x14ac:dyDescent="0.55000000000000004">
      <c r="A14337" s="131"/>
    </row>
    <row r="14338" spans="1:1" x14ac:dyDescent="0.55000000000000004">
      <c r="A14338" s="131"/>
    </row>
    <row r="14341" spans="1:1" x14ac:dyDescent="0.55000000000000004">
      <c r="A14341" s="131"/>
    </row>
    <row r="14342" spans="1:1" x14ac:dyDescent="0.55000000000000004">
      <c r="A14342" s="131"/>
    </row>
    <row r="14345" spans="1:1" x14ac:dyDescent="0.55000000000000004">
      <c r="A14345" s="131"/>
    </row>
    <row r="14346" spans="1:1" x14ac:dyDescent="0.55000000000000004">
      <c r="A14346" s="131"/>
    </row>
    <row r="14349" spans="1:1" x14ac:dyDescent="0.55000000000000004">
      <c r="A14349" s="131"/>
    </row>
    <row r="14350" spans="1:1" x14ac:dyDescent="0.55000000000000004">
      <c r="A14350" s="131"/>
    </row>
    <row r="14353" spans="1:1" x14ac:dyDescent="0.55000000000000004">
      <c r="A14353" s="131"/>
    </row>
    <row r="14354" spans="1:1" x14ac:dyDescent="0.55000000000000004">
      <c r="A14354" s="131"/>
    </row>
    <row r="14357" spans="1:1" x14ac:dyDescent="0.55000000000000004">
      <c r="A14357" s="131"/>
    </row>
    <row r="14358" spans="1:1" x14ac:dyDescent="0.55000000000000004">
      <c r="A14358" s="131"/>
    </row>
    <row r="14361" spans="1:1" x14ac:dyDescent="0.55000000000000004">
      <c r="A14361" s="131"/>
    </row>
    <row r="14362" spans="1:1" x14ac:dyDescent="0.55000000000000004">
      <c r="A14362" s="131"/>
    </row>
    <row r="14365" spans="1:1" x14ac:dyDescent="0.55000000000000004">
      <c r="A14365" s="131"/>
    </row>
    <row r="14366" spans="1:1" x14ac:dyDescent="0.55000000000000004">
      <c r="A14366" s="131"/>
    </row>
    <row r="14369" spans="1:1" x14ac:dyDescent="0.55000000000000004">
      <c r="A14369" s="131"/>
    </row>
    <row r="14370" spans="1:1" x14ac:dyDescent="0.55000000000000004">
      <c r="A14370" s="131"/>
    </row>
    <row r="14373" spans="1:1" x14ac:dyDescent="0.55000000000000004">
      <c r="A14373" s="131"/>
    </row>
    <row r="14374" spans="1:1" x14ac:dyDescent="0.55000000000000004">
      <c r="A14374" s="131"/>
    </row>
    <row r="14377" spans="1:1" x14ac:dyDescent="0.55000000000000004">
      <c r="A14377" s="131"/>
    </row>
    <row r="14378" spans="1:1" x14ac:dyDescent="0.55000000000000004">
      <c r="A14378" s="131"/>
    </row>
    <row r="14381" spans="1:1" x14ac:dyDescent="0.55000000000000004">
      <c r="A14381" s="131"/>
    </row>
    <row r="14382" spans="1:1" x14ac:dyDescent="0.55000000000000004">
      <c r="A14382" s="131"/>
    </row>
    <row r="14385" spans="1:1" x14ac:dyDescent="0.55000000000000004">
      <c r="A14385" s="131"/>
    </row>
    <row r="14386" spans="1:1" x14ac:dyDescent="0.55000000000000004">
      <c r="A14386" s="131"/>
    </row>
    <row r="14389" spans="1:1" x14ac:dyDescent="0.55000000000000004">
      <c r="A14389" s="131"/>
    </row>
    <row r="14390" spans="1:1" x14ac:dyDescent="0.55000000000000004">
      <c r="A14390" s="131"/>
    </row>
    <row r="14393" spans="1:1" x14ac:dyDescent="0.55000000000000004">
      <c r="A14393" s="131"/>
    </row>
    <row r="14394" spans="1:1" x14ac:dyDescent="0.55000000000000004">
      <c r="A14394" s="131"/>
    </row>
    <row r="14397" spans="1:1" x14ac:dyDescent="0.55000000000000004">
      <c r="A14397" s="131"/>
    </row>
    <row r="14398" spans="1:1" x14ac:dyDescent="0.55000000000000004">
      <c r="A14398" s="131"/>
    </row>
    <row r="14401" spans="1:1" x14ac:dyDescent="0.55000000000000004">
      <c r="A14401" s="131"/>
    </row>
    <row r="14402" spans="1:1" x14ac:dyDescent="0.55000000000000004">
      <c r="A14402" s="131"/>
    </row>
    <row r="14405" spans="1:1" x14ac:dyDescent="0.55000000000000004">
      <c r="A14405" s="131"/>
    </row>
    <row r="14406" spans="1:1" x14ac:dyDescent="0.55000000000000004">
      <c r="A14406" s="131"/>
    </row>
    <row r="14409" spans="1:1" x14ac:dyDescent="0.55000000000000004">
      <c r="A14409" s="131"/>
    </row>
    <row r="14410" spans="1:1" x14ac:dyDescent="0.55000000000000004">
      <c r="A14410" s="131"/>
    </row>
    <row r="14413" spans="1:1" x14ac:dyDescent="0.55000000000000004">
      <c r="A14413" s="131"/>
    </row>
    <row r="14414" spans="1:1" x14ac:dyDescent="0.55000000000000004">
      <c r="A14414" s="131"/>
    </row>
    <row r="14417" spans="1:1" x14ac:dyDescent="0.55000000000000004">
      <c r="A14417" s="131"/>
    </row>
    <row r="14418" spans="1:1" x14ac:dyDescent="0.55000000000000004">
      <c r="A14418" s="131"/>
    </row>
    <row r="14421" spans="1:1" x14ac:dyDescent="0.55000000000000004">
      <c r="A14421" s="131"/>
    </row>
    <row r="14422" spans="1:1" x14ac:dyDescent="0.55000000000000004">
      <c r="A14422" s="131"/>
    </row>
    <row r="14425" spans="1:1" x14ac:dyDescent="0.55000000000000004">
      <c r="A14425" s="131"/>
    </row>
    <row r="14426" spans="1:1" x14ac:dyDescent="0.55000000000000004">
      <c r="A14426" s="131"/>
    </row>
    <row r="14429" spans="1:1" x14ac:dyDescent="0.55000000000000004">
      <c r="A14429" s="131"/>
    </row>
    <row r="14430" spans="1:1" x14ac:dyDescent="0.55000000000000004">
      <c r="A14430" s="131"/>
    </row>
    <row r="14433" spans="1:1" x14ac:dyDescent="0.55000000000000004">
      <c r="A14433" s="131"/>
    </row>
    <row r="14434" spans="1:1" x14ac:dyDescent="0.55000000000000004">
      <c r="A14434" s="131"/>
    </row>
    <row r="14437" spans="1:1" x14ac:dyDescent="0.55000000000000004">
      <c r="A14437" s="131"/>
    </row>
    <row r="14438" spans="1:1" x14ac:dyDescent="0.55000000000000004">
      <c r="A14438" s="131"/>
    </row>
    <row r="14441" spans="1:1" x14ac:dyDescent="0.55000000000000004">
      <c r="A14441" s="131"/>
    </row>
    <row r="14442" spans="1:1" x14ac:dyDescent="0.55000000000000004">
      <c r="A14442" s="131"/>
    </row>
    <row r="14445" spans="1:1" x14ac:dyDescent="0.55000000000000004">
      <c r="A14445" s="131"/>
    </row>
    <row r="14446" spans="1:1" x14ac:dyDescent="0.55000000000000004">
      <c r="A14446" s="131"/>
    </row>
    <row r="14449" spans="1:1" x14ac:dyDescent="0.55000000000000004">
      <c r="A14449" s="131"/>
    </row>
    <row r="14450" spans="1:1" x14ac:dyDescent="0.55000000000000004">
      <c r="A14450" s="131"/>
    </row>
    <row r="14453" spans="1:1" x14ac:dyDescent="0.55000000000000004">
      <c r="A14453" s="131"/>
    </row>
    <row r="14454" spans="1:1" x14ac:dyDescent="0.55000000000000004">
      <c r="A14454" s="131"/>
    </row>
    <row r="14457" spans="1:1" x14ac:dyDescent="0.55000000000000004">
      <c r="A14457" s="131"/>
    </row>
    <row r="14458" spans="1:1" x14ac:dyDescent="0.55000000000000004">
      <c r="A14458" s="131"/>
    </row>
    <row r="14461" spans="1:1" x14ac:dyDescent="0.55000000000000004">
      <c r="A14461" s="131"/>
    </row>
    <row r="14462" spans="1:1" x14ac:dyDescent="0.55000000000000004">
      <c r="A14462" s="131"/>
    </row>
    <row r="14465" spans="1:1" x14ac:dyDescent="0.55000000000000004">
      <c r="A14465" s="131"/>
    </row>
    <row r="14466" spans="1:1" x14ac:dyDescent="0.55000000000000004">
      <c r="A14466" s="131"/>
    </row>
    <row r="14469" spans="1:1" x14ac:dyDescent="0.55000000000000004">
      <c r="A14469" s="131"/>
    </row>
    <row r="14470" spans="1:1" x14ac:dyDescent="0.55000000000000004">
      <c r="A14470" s="131"/>
    </row>
    <row r="14473" spans="1:1" x14ac:dyDescent="0.55000000000000004">
      <c r="A14473" s="131"/>
    </row>
    <row r="14474" spans="1:1" x14ac:dyDescent="0.55000000000000004">
      <c r="A14474" s="131"/>
    </row>
    <row r="14477" spans="1:1" x14ac:dyDescent="0.55000000000000004">
      <c r="A14477" s="131"/>
    </row>
    <row r="14478" spans="1:1" x14ac:dyDescent="0.55000000000000004">
      <c r="A14478" s="131"/>
    </row>
    <row r="14481" spans="1:1" x14ac:dyDescent="0.55000000000000004">
      <c r="A14481" s="131"/>
    </row>
    <row r="14482" spans="1:1" x14ac:dyDescent="0.55000000000000004">
      <c r="A14482" s="131"/>
    </row>
    <row r="14485" spans="1:1" x14ac:dyDescent="0.55000000000000004">
      <c r="A14485" s="131"/>
    </row>
    <row r="14486" spans="1:1" x14ac:dyDescent="0.55000000000000004">
      <c r="A14486" s="131"/>
    </row>
    <row r="14489" spans="1:1" x14ac:dyDescent="0.55000000000000004">
      <c r="A14489" s="131"/>
    </row>
    <row r="14490" spans="1:1" x14ac:dyDescent="0.55000000000000004">
      <c r="A14490" s="131"/>
    </row>
    <row r="14493" spans="1:1" x14ac:dyDescent="0.55000000000000004">
      <c r="A14493" s="131"/>
    </row>
    <row r="14494" spans="1:1" x14ac:dyDescent="0.55000000000000004">
      <c r="A14494" s="131"/>
    </row>
    <row r="14497" spans="1:1" x14ac:dyDescent="0.55000000000000004">
      <c r="A14497" s="131"/>
    </row>
    <row r="14498" spans="1:1" x14ac:dyDescent="0.55000000000000004">
      <c r="A14498" s="131"/>
    </row>
    <row r="14501" spans="1:1" x14ac:dyDescent="0.55000000000000004">
      <c r="A14501" s="131"/>
    </row>
    <row r="14502" spans="1:1" x14ac:dyDescent="0.55000000000000004">
      <c r="A14502" s="131"/>
    </row>
    <row r="14505" spans="1:1" x14ac:dyDescent="0.55000000000000004">
      <c r="A14505" s="131"/>
    </row>
    <row r="14506" spans="1:1" x14ac:dyDescent="0.55000000000000004">
      <c r="A14506" s="131"/>
    </row>
    <row r="14509" spans="1:1" x14ac:dyDescent="0.55000000000000004">
      <c r="A14509" s="131"/>
    </row>
    <row r="14510" spans="1:1" x14ac:dyDescent="0.55000000000000004">
      <c r="A14510" s="131"/>
    </row>
    <row r="14513" spans="1:1" x14ac:dyDescent="0.55000000000000004">
      <c r="A14513" s="131"/>
    </row>
    <row r="14514" spans="1:1" x14ac:dyDescent="0.55000000000000004">
      <c r="A14514" s="131"/>
    </row>
    <row r="14517" spans="1:1" x14ac:dyDescent="0.55000000000000004">
      <c r="A14517" s="131"/>
    </row>
    <row r="14518" spans="1:1" x14ac:dyDescent="0.55000000000000004">
      <c r="A14518" s="131"/>
    </row>
    <row r="14521" spans="1:1" x14ac:dyDescent="0.55000000000000004">
      <c r="A14521" s="131"/>
    </row>
    <row r="14522" spans="1:1" x14ac:dyDescent="0.55000000000000004">
      <c r="A14522" s="131"/>
    </row>
    <row r="14525" spans="1:1" x14ac:dyDescent="0.55000000000000004">
      <c r="A14525" s="131"/>
    </row>
    <row r="14526" spans="1:1" x14ac:dyDescent="0.55000000000000004">
      <c r="A14526" s="131"/>
    </row>
    <row r="14529" spans="1:1" x14ac:dyDescent="0.55000000000000004">
      <c r="A14529" s="131"/>
    </row>
    <row r="14530" spans="1:1" x14ac:dyDescent="0.55000000000000004">
      <c r="A14530" s="131"/>
    </row>
    <row r="14533" spans="1:1" x14ac:dyDescent="0.55000000000000004">
      <c r="A14533" s="131"/>
    </row>
    <row r="14534" spans="1:1" x14ac:dyDescent="0.55000000000000004">
      <c r="A14534" s="131"/>
    </row>
    <row r="14537" spans="1:1" x14ac:dyDescent="0.55000000000000004">
      <c r="A14537" s="131"/>
    </row>
    <row r="14538" spans="1:1" x14ac:dyDescent="0.55000000000000004">
      <c r="A14538" s="131"/>
    </row>
    <row r="14541" spans="1:1" x14ac:dyDescent="0.55000000000000004">
      <c r="A14541" s="131"/>
    </row>
    <row r="14542" spans="1:1" x14ac:dyDescent="0.55000000000000004">
      <c r="A14542" s="131"/>
    </row>
    <row r="14545" spans="1:1" x14ac:dyDescent="0.55000000000000004">
      <c r="A14545" s="131"/>
    </row>
    <row r="14546" spans="1:1" x14ac:dyDescent="0.55000000000000004">
      <c r="A14546" s="131"/>
    </row>
    <row r="14549" spans="1:1" x14ac:dyDescent="0.55000000000000004">
      <c r="A14549" s="131"/>
    </row>
    <row r="14550" spans="1:1" x14ac:dyDescent="0.55000000000000004">
      <c r="A14550" s="131"/>
    </row>
    <row r="14553" spans="1:1" x14ac:dyDescent="0.55000000000000004">
      <c r="A14553" s="131"/>
    </row>
    <row r="14554" spans="1:1" x14ac:dyDescent="0.55000000000000004">
      <c r="A14554" s="131"/>
    </row>
    <row r="14557" spans="1:1" x14ac:dyDescent="0.55000000000000004">
      <c r="A14557" s="131"/>
    </row>
    <row r="14558" spans="1:1" x14ac:dyDescent="0.55000000000000004">
      <c r="A14558" s="131"/>
    </row>
    <row r="14561" spans="1:1" x14ac:dyDescent="0.55000000000000004">
      <c r="A14561" s="131"/>
    </row>
    <row r="14562" spans="1:1" x14ac:dyDescent="0.55000000000000004">
      <c r="A14562" s="131"/>
    </row>
    <row r="14565" spans="1:1" x14ac:dyDescent="0.55000000000000004">
      <c r="A14565" s="131"/>
    </row>
    <row r="14566" spans="1:1" x14ac:dyDescent="0.55000000000000004">
      <c r="A14566" s="131"/>
    </row>
    <row r="14569" spans="1:1" x14ac:dyDescent="0.55000000000000004">
      <c r="A14569" s="131"/>
    </row>
    <row r="14570" spans="1:1" x14ac:dyDescent="0.55000000000000004">
      <c r="A14570" s="131"/>
    </row>
    <row r="14573" spans="1:1" x14ac:dyDescent="0.55000000000000004">
      <c r="A14573" s="131"/>
    </row>
    <row r="14574" spans="1:1" x14ac:dyDescent="0.55000000000000004">
      <c r="A14574" s="131"/>
    </row>
    <row r="14577" spans="1:1" x14ac:dyDescent="0.55000000000000004">
      <c r="A14577" s="131"/>
    </row>
    <row r="14578" spans="1:1" x14ac:dyDescent="0.55000000000000004">
      <c r="A14578" s="131"/>
    </row>
    <row r="14581" spans="1:1" x14ac:dyDescent="0.55000000000000004">
      <c r="A14581" s="131"/>
    </row>
    <row r="14582" spans="1:1" x14ac:dyDescent="0.55000000000000004">
      <c r="A14582" s="131"/>
    </row>
    <row r="14585" spans="1:1" x14ac:dyDescent="0.55000000000000004">
      <c r="A14585" s="131"/>
    </row>
    <row r="14586" spans="1:1" x14ac:dyDescent="0.55000000000000004">
      <c r="A14586" s="131"/>
    </row>
    <row r="14589" spans="1:1" x14ac:dyDescent="0.55000000000000004">
      <c r="A14589" s="131"/>
    </row>
    <row r="14590" spans="1:1" x14ac:dyDescent="0.55000000000000004">
      <c r="A14590" s="131"/>
    </row>
    <row r="14593" spans="1:1" x14ac:dyDescent="0.55000000000000004">
      <c r="A14593" s="131"/>
    </row>
    <row r="14594" spans="1:1" x14ac:dyDescent="0.55000000000000004">
      <c r="A14594" s="131"/>
    </row>
    <row r="14597" spans="1:1" x14ac:dyDescent="0.55000000000000004">
      <c r="A14597" s="131"/>
    </row>
    <row r="14598" spans="1:1" x14ac:dyDescent="0.55000000000000004">
      <c r="A14598" s="131"/>
    </row>
    <row r="14601" spans="1:1" x14ac:dyDescent="0.55000000000000004">
      <c r="A14601" s="131"/>
    </row>
    <row r="14602" spans="1:1" x14ac:dyDescent="0.55000000000000004">
      <c r="A14602" s="131"/>
    </row>
    <row r="14605" spans="1:1" x14ac:dyDescent="0.55000000000000004">
      <c r="A14605" s="131"/>
    </row>
    <row r="14606" spans="1:1" x14ac:dyDescent="0.55000000000000004">
      <c r="A14606" s="131"/>
    </row>
    <row r="14609" spans="1:1" x14ac:dyDescent="0.55000000000000004">
      <c r="A14609" s="131"/>
    </row>
    <row r="14610" spans="1:1" x14ac:dyDescent="0.55000000000000004">
      <c r="A14610" s="131"/>
    </row>
    <row r="14613" spans="1:1" x14ac:dyDescent="0.55000000000000004">
      <c r="A14613" s="131"/>
    </row>
    <row r="14614" spans="1:1" x14ac:dyDescent="0.55000000000000004">
      <c r="A14614" s="131"/>
    </row>
    <row r="14617" spans="1:1" x14ac:dyDescent="0.55000000000000004">
      <c r="A14617" s="131"/>
    </row>
    <row r="14618" spans="1:1" x14ac:dyDescent="0.55000000000000004">
      <c r="A14618" s="131"/>
    </row>
    <row r="14621" spans="1:1" x14ac:dyDescent="0.55000000000000004">
      <c r="A14621" s="131"/>
    </row>
    <row r="14622" spans="1:1" x14ac:dyDescent="0.55000000000000004">
      <c r="A14622" s="131"/>
    </row>
    <row r="14625" spans="1:1" x14ac:dyDescent="0.55000000000000004">
      <c r="A14625" s="131"/>
    </row>
    <row r="14626" spans="1:1" x14ac:dyDescent="0.55000000000000004">
      <c r="A14626" s="131"/>
    </row>
    <row r="14629" spans="1:1" x14ac:dyDescent="0.55000000000000004">
      <c r="A14629" s="131"/>
    </row>
    <row r="14630" spans="1:1" x14ac:dyDescent="0.55000000000000004">
      <c r="A14630" s="131"/>
    </row>
    <row r="14633" spans="1:1" x14ac:dyDescent="0.55000000000000004">
      <c r="A14633" s="131"/>
    </row>
    <row r="14634" spans="1:1" x14ac:dyDescent="0.55000000000000004">
      <c r="A14634" s="131"/>
    </row>
    <row r="14637" spans="1:1" x14ac:dyDescent="0.55000000000000004">
      <c r="A14637" s="131"/>
    </row>
    <row r="14638" spans="1:1" x14ac:dyDescent="0.55000000000000004">
      <c r="A14638" s="131"/>
    </row>
    <row r="14641" spans="1:1" x14ac:dyDescent="0.55000000000000004">
      <c r="A14641" s="131"/>
    </row>
    <row r="14642" spans="1:1" x14ac:dyDescent="0.55000000000000004">
      <c r="A14642" s="131"/>
    </row>
    <row r="14645" spans="1:1" x14ac:dyDescent="0.55000000000000004">
      <c r="A14645" s="131"/>
    </row>
    <row r="14646" spans="1:1" x14ac:dyDescent="0.55000000000000004">
      <c r="A14646" s="131"/>
    </row>
    <row r="14649" spans="1:1" x14ac:dyDescent="0.55000000000000004">
      <c r="A14649" s="131"/>
    </row>
    <row r="14650" spans="1:1" x14ac:dyDescent="0.55000000000000004">
      <c r="A14650" s="131"/>
    </row>
    <row r="14653" spans="1:1" x14ac:dyDescent="0.55000000000000004">
      <c r="A14653" s="131"/>
    </row>
    <row r="14654" spans="1:1" x14ac:dyDescent="0.55000000000000004">
      <c r="A14654" s="131"/>
    </row>
    <row r="14657" spans="1:1" x14ac:dyDescent="0.55000000000000004">
      <c r="A14657" s="131"/>
    </row>
    <row r="14658" spans="1:1" x14ac:dyDescent="0.55000000000000004">
      <c r="A14658" s="131"/>
    </row>
    <row r="14661" spans="1:1" x14ac:dyDescent="0.55000000000000004">
      <c r="A14661" s="131"/>
    </row>
    <row r="14662" spans="1:1" x14ac:dyDescent="0.55000000000000004">
      <c r="A14662" s="131"/>
    </row>
    <row r="14665" spans="1:1" x14ac:dyDescent="0.55000000000000004">
      <c r="A14665" s="131"/>
    </row>
    <row r="14666" spans="1:1" x14ac:dyDescent="0.55000000000000004">
      <c r="A14666" s="131"/>
    </row>
    <row r="14669" spans="1:1" x14ac:dyDescent="0.55000000000000004">
      <c r="A14669" s="131"/>
    </row>
    <row r="14670" spans="1:1" x14ac:dyDescent="0.55000000000000004">
      <c r="A14670" s="131"/>
    </row>
    <row r="14673" spans="1:1" x14ac:dyDescent="0.55000000000000004">
      <c r="A14673" s="131"/>
    </row>
    <row r="14674" spans="1:1" x14ac:dyDescent="0.55000000000000004">
      <c r="A14674" s="131"/>
    </row>
    <row r="14677" spans="1:1" x14ac:dyDescent="0.55000000000000004">
      <c r="A14677" s="131"/>
    </row>
    <row r="14678" spans="1:1" x14ac:dyDescent="0.55000000000000004">
      <c r="A14678" s="131"/>
    </row>
    <row r="14681" spans="1:1" x14ac:dyDescent="0.55000000000000004">
      <c r="A14681" s="131"/>
    </row>
    <row r="14682" spans="1:1" x14ac:dyDescent="0.55000000000000004">
      <c r="A14682" s="131"/>
    </row>
    <row r="14685" spans="1:1" x14ac:dyDescent="0.55000000000000004">
      <c r="A14685" s="131"/>
    </row>
    <row r="14686" spans="1:1" x14ac:dyDescent="0.55000000000000004">
      <c r="A14686" s="131"/>
    </row>
    <row r="14689" spans="1:1" x14ac:dyDescent="0.55000000000000004">
      <c r="A14689" s="131"/>
    </row>
    <row r="14690" spans="1:1" x14ac:dyDescent="0.55000000000000004">
      <c r="A14690" s="131"/>
    </row>
    <row r="14693" spans="1:1" x14ac:dyDescent="0.55000000000000004">
      <c r="A14693" s="131"/>
    </row>
    <row r="14694" spans="1:1" x14ac:dyDescent="0.55000000000000004">
      <c r="A14694" s="131"/>
    </row>
    <row r="14697" spans="1:1" x14ac:dyDescent="0.55000000000000004">
      <c r="A14697" s="131"/>
    </row>
    <row r="14698" spans="1:1" x14ac:dyDescent="0.55000000000000004">
      <c r="A14698" s="131"/>
    </row>
    <row r="14701" spans="1:1" x14ac:dyDescent="0.55000000000000004">
      <c r="A14701" s="131"/>
    </row>
    <row r="14702" spans="1:1" x14ac:dyDescent="0.55000000000000004">
      <c r="A14702" s="131"/>
    </row>
    <row r="14705" spans="1:1" x14ac:dyDescent="0.55000000000000004">
      <c r="A14705" s="131"/>
    </row>
    <row r="14706" spans="1:1" x14ac:dyDescent="0.55000000000000004">
      <c r="A14706" s="131"/>
    </row>
    <row r="14709" spans="1:1" x14ac:dyDescent="0.55000000000000004">
      <c r="A14709" s="131"/>
    </row>
    <row r="14710" spans="1:1" x14ac:dyDescent="0.55000000000000004">
      <c r="A14710" s="131"/>
    </row>
    <row r="14713" spans="1:1" x14ac:dyDescent="0.55000000000000004">
      <c r="A14713" s="131"/>
    </row>
    <row r="14714" spans="1:1" x14ac:dyDescent="0.55000000000000004">
      <c r="A14714" s="131"/>
    </row>
    <row r="14717" spans="1:1" x14ac:dyDescent="0.55000000000000004">
      <c r="A14717" s="131"/>
    </row>
    <row r="14718" spans="1:1" x14ac:dyDescent="0.55000000000000004">
      <c r="A14718" s="131"/>
    </row>
    <row r="14721" spans="1:1" x14ac:dyDescent="0.55000000000000004">
      <c r="A14721" s="131"/>
    </row>
    <row r="14722" spans="1:1" x14ac:dyDescent="0.55000000000000004">
      <c r="A14722" s="131"/>
    </row>
    <row r="14725" spans="1:1" x14ac:dyDescent="0.55000000000000004">
      <c r="A14725" s="131"/>
    </row>
    <row r="14726" spans="1:1" x14ac:dyDescent="0.55000000000000004">
      <c r="A14726" s="131"/>
    </row>
    <row r="14729" spans="1:1" x14ac:dyDescent="0.55000000000000004">
      <c r="A14729" s="131"/>
    </row>
    <row r="14730" spans="1:1" x14ac:dyDescent="0.55000000000000004">
      <c r="A14730" s="131"/>
    </row>
    <row r="14733" spans="1:1" x14ac:dyDescent="0.55000000000000004">
      <c r="A14733" s="131"/>
    </row>
    <row r="14734" spans="1:1" x14ac:dyDescent="0.55000000000000004">
      <c r="A14734" s="131"/>
    </row>
    <row r="14737" spans="1:1" x14ac:dyDescent="0.55000000000000004">
      <c r="A14737" s="131"/>
    </row>
    <row r="14738" spans="1:1" x14ac:dyDescent="0.55000000000000004">
      <c r="A14738" s="131"/>
    </row>
    <row r="14741" spans="1:1" x14ac:dyDescent="0.55000000000000004">
      <c r="A14741" s="131"/>
    </row>
    <row r="14742" spans="1:1" x14ac:dyDescent="0.55000000000000004">
      <c r="A14742" s="131"/>
    </row>
    <row r="14745" spans="1:1" x14ac:dyDescent="0.55000000000000004">
      <c r="A14745" s="131"/>
    </row>
    <row r="14746" spans="1:1" x14ac:dyDescent="0.55000000000000004">
      <c r="A14746" s="131"/>
    </row>
    <row r="14749" spans="1:1" x14ac:dyDescent="0.55000000000000004">
      <c r="A14749" s="131"/>
    </row>
    <row r="14750" spans="1:1" x14ac:dyDescent="0.55000000000000004">
      <c r="A14750" s="131"/>
    </row>
    <row r="14753" spans="1:1" x14ac:dyDescent="0.55000000000000004">
      <c r="A14753" s="131"/>
    </row>
    <row r="14754" spans="1:1" x14ac:dyDescent="0.55000000000000004">
      <c r="A14754" s="131"/>
    </row>
    <row r="14757" spans="1:1" x14ac:dyDescent="0.55000000000000004">
      <c r="A14757" s="131"/>
    </row>
    <row r="14758" spans="1:1" x14ac:dyDescent="0.55000000000000004">
      <c r="A14758" s="131"/>
    </row>
    <row r="14761" spans="1:1" x14ac:dyDescent="0.55000000000000004">
      <c r="A14761" s="131"/>
    </row>
    <row r="14762" spans="1:1" x14ac:dyDescent="0.55000000000000004">
      <c r="A14762" s="131"/>
    </row>
    <row r="14765" spans="1:1" x14ac:dyDescent="0.55000000000000004">
      <c r="A14765" s="131"/>
    </row>
    <row r="14766" spans="1:1" x14ac:dyDescent="0.55000000000000004">
      <c r="A14766" s="131"/>
    </row>
    <row r="14769" spans="1:1" x14ac:dyDescent="0.55000000000000004">
      <c r="A14769" s="131"/>
    </row>
    <row r="14770" spans="1:1" x14ac:dyDescent="0.55000000000000004">
      <c r="A14770" s="131"/>
    </row>
    <row r="14773" spans="1:1" x14ac:dyDescent="0.55000000000000004">
      <c r="A14773" s="131"/>
    </row>
    <row r="14774" spans="1:1" x14ac:dyDescent="0.55000000000000004">
      <c r="A14774" s="131"/>
    </row>
    <row r="14777" spans="1:1" x14ac:dyDescent="0.55000000000000004">
      <c r="A14777" s="131"/>
    </row>
    <row r="14778" spans="1:1" x14ac:dyDescent="0.55000000000000004">
      <c r="A14778" s="131"/>
    </row>
    <row r="14781" spans="1:1" x14ac:dyDescent="0.55000000000000004">
      <c r="A14781" s="131"/>
    </row>
    <row r="14782" spans="1:1" x14ac:dyDescent="0.55000000000000004">
      <c r="A14782" s="131"/>
    </row>
    <row r="14785" spans="1:1" x14ac:dyDescent="0.55000000000000004">
      <c r="A14785" s="131"/>
    </row>
    <row r="14786" spans="1:1" x14ac:dyDescent="0.55000000000000004">
      <c r="A14786" s="131"/>
    </row>
    <row r="14789" spans="1:1" x14ac:dyDescent="0.55000000000000004">
      <c r="A14789" s="131"/>
    </row>
    <row r="14790" spans="1:1" x14ac:dyDescent="0.55000000000000004">
      <c r="A14790" s="131"/>
    </row>
    <row r="14793" spans="1:1" x14ac:dyDescent="0.55000000000000004">
      <c r="A14793" s="131"/>
    </row>
    <row r="14794" spans="1:1" x14ac:dyDescent="0.55000000000000004">
      <c r="A14794" s="131"/>
    </row>
    <row r="14797" spans="1:1" x14ac:dyDescent="0.55000000000000004">
      <c r="A14797" s="131"/>
    </row>
    <row r="14798" spans="1:1" x14ac:dyDescent="0.55000000000000004">
      <c r="A14798" s="131"/>
    </row>
    <row r="14801" spans="1:1" x14ac:dyDescent="0.55000000000000004">
      <c r="A14801" s="131"/>
    </row>
    <row r="14802" spans="1:1" x14ac:dyDescent="0.55000000000000004">
      <c r="A14802" s="131"/>
    </row>
    <row r="14805" spans="1:1" x14ac:dyDescent="0.55000000000000004">
      <c r="A14805" s="131"/>
    </row>
    <row r="14806" spans="1:1" x14ac:dyDescent="0.55000000000000004">
      <c r="A14806" s="131"/>
    </row>
    <row r="14809" spans="1:1" x14ac:dyDescent="0.55000000000000004">
      <c r="A14809" s="131"/>
    </row>
    <row r="14810" spans="1:1" x14ac:dyDescent="0.55000000000000004">
      <c r="A14810" s="131"/>
    </row>
    <row r="14813" spans="1:1" x14ac:dyDescent="0.55000000000000004">
      <c r="A14813" s="131"/>
    </row>
    <row r="14814" spans="1:1" x14ac:dyDescent="0.55000000000000004">
      <c r="A14814" s="131"/>
    </row>
    <row r="14817" spans="1:1" x14ac:dyDescent="0.55000000000000004">
      <c r="A14817" s="131"/>
    </row>
    <row r="14818" spans="1:1" x14ac:dyDescent="0.55000000000000004">
      <c r="A14818" s="131"/>
    </row>
    <row r="14821" spans="1:1" x14ac:dyDescent="0.55000000000000004">
      <c r="A14821" s="131"/>
    </row>
    <row r="14822" spans="1:1" x14ac:dyDescent="0.55000000000000004">
      <c r="A14822" s="131"/>
    </row>
    <row r="14825" spans="1:1" x14ac:dyDescent="0.55000000000000004">
      <c r="A14825" s="131"/>
    </row>
    <row r="14826" spans="1:1" x14ac:dyDescent="0.55000000000000004">
      <c r="A14826" s="131"/>
    </row>
    <row r="14829" spans="1:1" x14ac:dyDescent="0.55000000000000004">
      <c r="A14829" s="131"/>
    </row>
    <row r="14830" spans="1:1" x14ac:dyDescent="0.55000000000000004">
      <c r="A14830" s="131"/>
    </row>
    <row r="14833" spans="1:1" x14ac:dyDescent="0.55000000000000004">
      <c r="A14833" s="131"/>
    </row>
    <row r="14834" spans="1:1" x14ac:dyDescent="0.55000000000000004">
      <c r="A14834" s="131"/>
    </row>
    <row r="14837" spans="1:1" x14ac:dyDescent="0.55000000000000004">
      <c r="A14837" s="131"/>
    </row>
    <row r="14838" spans="1:1" x14ac:dyDescent="0.55000000000000004">
      <c r="A14838" s="131"/>
    </row>
    <row r="14841" spans="1:1" x14ac:dyDescent="0.55000000000000004">
      <c r="A14841" s="131"/>
    </row>
    <row r="14842" spans="1:1" x14ac:dyDescent="0.55000000000000004">
      <c r="A14842" s="131"/>
    </row>
    <row r="14845" spans="1:1" x14ac:dyDescent="0.55000000000000004">
      <c r="A14845" s="131"/>
    </row>
    <row r="14846" spans="1:1" x14ac:dyDescent="0.55000000000000004">
      <c r="A14846" s="131"/>
    </row>
    <row r="14849" spans="1:1" x14ac:dyDescent="0.55000000000000004">
      <c r="A14849" s="131"/>
    </row>
    <row r="14850" spans="1:1" x14ac:dyDescent="0.55000000000000004">
      <c r="A14850" s="131"/>
    </row>
    <row r="14853" spans="1:1" x14ac:dyDescent="0.55000000000000004">
      <c r="A14853" s="131"/>
    </row>
    <row r="14854" spans="1:1" x14ac:dyDescent="0.55000000000000004">
      <c r="A14854" s="131"/>
    </row>
    <row r="14857" spans="1:1" x14ac:dyDescent="0.55000000000000004">
      <c r="A14857" s="131"/>
    </row>
    <row r="14858" spans="1:1" x14ac:dyDescent="0.55000000000000004">
      <c r="A14858" s="131"/>
    </row>
    <row r="14861" spans="1:1" x14ac:dyDescent="0.55000000000000004">
      <c r="A14861" s="131"/>
    </row>
    <row r="14862" spans="1:1" x14ac:dyDescent="0.55000000000000004">
      <c r="A14862" s="131"/>
    </row>
    <row r="14865" spans="1:1" x14ac:dyDescent="0.55000000000000004">
      <c r="A14865" s="131"/>
    </row>
    <row r="14866" spans="1:1" x14ac:dyDescent="0.55000000000000004">
      <c r="A14866" s="131"/>
    </row>
    <row r="14869" spans="1:1" x14ac:dyDescent="0.55000000000000004">
      <c r="A14869" s="131"/>
    </row>
    <row r="14870" spans="1:1" x14ac:dyDescent="0.55000000000000004">
      <c r="A14870" s="131"/>
    </row>
    <row r="14873" spans="1:1" x14ac:dyDescent="0.55000000000000004">
      <c r="A14873" s="131"/>
    </row>
    <row r="14874" spans="1:1" x14ac:dyDescent="0.55000000000000004">
      <c r="A14874" s="131"/>
    </row>
    <row r="14877" spans="1:1" x14ac:dyDescent="0.55000000000000004">
      <c r="A14877" s="131"/>
    </row>
    <row r="14878" spans="1:1" x14ac:dyDescent="0.55000000000000004">
      <c r="A14878" s="131"/>
    </row>
    <row r="14881" spans="1:1" x14ac:dyDescent="0.55000000000000004">
      <c r="A14881" s="131"/>
    </row>
    <row r="14882" spans="1:1" x14ac:dyDescent="0.55000000000000004">
      <c r="A14882" s="131"/>
    </row>
    <row r="14885" spans="1:1" x14ac:dyDescent="0.55000000000000004">
      <c r="A14885" s="131"/>
    </row>
    <row r="14886" spans="1:1" x14ac:dyDescent="0.55000000000000004">
      <c r="A14886" s="131"/>
    </row>
    <row r="14889" spans="1:1" x14ac:dyDescent="0.55000000000000004">
      <c r="A14889" s="131"/>
    </row>
    <row r="14890" spans="1:1" x14ac:dyDescent="0.55000000000000004">
      <c r="A14890" s="131"/>
    </row>
    <row r="14893" spans="1:1" x14ac:dyDescent="0.55000000000000004">
      <c r="A14893" s="131"/>
    </row>
    <row r="14894" spans="1:1" x14ac:dyDescent="0.55000000000000004">
      <c r="A14894" s="131"/>
    </row>
    <row r="14897" spans="1:1" x14ac:dyDescent="0.55000000000000004">
      <c r="A14897" s="131"/>
    </row>
    <row r="14898" spans="1:1" x14ac:dyDescent="0.55000000000000004">
      <c r="A14898" s="131"/>
    </row>
    <row r="14901" spans="1:1" x14ac:dyDescent="0.55000000000000004">
      <c r="A14901" s="131"/>
    </row>
    <row r="14902" spans="1:1" x14ac:dyDescent="0.55000000000000004">
      <c r="A14902" s="131"/>
    </row>
    <row r="14905" spans="1:1" x14ac:dyDescent="0.55000000000000004">
      <c r="A14905" s="131"/>
    </row>
    <row r="14906" spans="1:1" x14ac:dyDescent="0.55000000000000004">
      <c r="A14906" s="131"/>
    </row>
    <row r="14909" spans="1:1" x14ac:dyDescent="0.55000000000000004">
      <c r="A14909" s="131"/>
    </row>
    <row r="14910" spans="1:1" x14ac:dyDescent="0.55000000000000004">
      <c r="A14910" s="131"/>
    </row>
    <row r="14913" spans="1:1" x14ac:dyDescent="0.55000000000000004">
      <c r="A14913" s="131"/>
    </row>
    <row r="14914" spans="1:1" x14ac:dyDescent="0.55000000000000004">
      <c r="A14914" s="131"/>
    </row>
    <row r="14917" spans="1:1" x14ac:dyDescent="0.55000000000000004">
      <c r="A14917" s="131"/>
    </row>
    <row r="14918" spans="1:1" x14ac:dyDescent="0.55000000000000004">
      <c r="A14918" s="131"/>
    </row>
    <row r="14921" spans="1:1" x14ac:dyDescent="0.55000000000000004">
      <c r="A14921" s="131"/>
    </row>
    <row r="14922" spans="1:1" x14ac:dyDescent="0.55000000000000004">
      <c r="A14922" s="131"/>
    </row>
    <row r="14925" spans="1:1" x14ac:dyDescent="0.55000000000000004">
      <c r="A14925" s="131"/>
    </row>
    <row r="14926" spans="1:1" x14ac:dyDescent="0.55000000000000004">
      <c r="A14926" s="131"/>
    </row>
    <row r="14929" spans="1:1" x14ac:dyDescent="0.55000000000000004">
      <c r="A14929" s="131"/>
    </row>
    <row r="14930" spans="1:1" x14ac:dyDescent="0.55000000000000004">
      <c r="A14930" s="131"/>
    </row>
    <row r="14933" spans="1:1" x14ac:dyDescent="0.55000000000000004">
      <c r="A14933" s="131"/>
    </row>
    <row r="14934" spans="1:1" x14ac:dyDescent="0.55000000000000004">
      <c r="A14934" s="131"/>
    </row>
    <row r="14937" spans="1:1" x14ac:dyDescent="0.55000000000000004">
      <c r="A14937" s="131"/>
    </row>
    <row r="14938" spans="1:1" x14ac:dyDescent="0.55000000000000004">
      <c r="A14938" s="131"/>
    </row>
    <row r="14941" spans="1:1" x14ac:dyDescent="0.55000000000000004">
      <c r="A14941" s="131"/>
    </row>
    <row r="14942" spans="1:1" x14ac:dyDescent="0.55000000000000004">
      <c r="A14942" s="131"/>
    </row>
    <row r="14945" spans="1:1" x14ac:dyDescent="0.55000000000000004">
      <c r="A14945" s="131"/>
    </row>
    <row r="14946" spans="1:1" x14ac:dyDescent="0.55000000000000004">
      <c r="A14946" s="131"/>
    </row>
    <row r="14949" spans="1:1" x14ac:dyDescent="0.55000000000000004">
      <c r="A14949" s="131"/>
    </row>
    <row r="14950" spans="1:1" x14ac:dyDescent="0.55000000000000004">
      <c r="A14950" s="131"/>
    </row>
    <row r="14953" spans="1:1" x14ac:dyDescent="0.55000000000000004">
      <c r="A14953" s="131"/>
    </row>
    <row r="14954" spans="1:1" x14ac:dyDescent="0.55000000000000004">
      <c r="A14954" s="131"/>
    </row>
    <row r="14957" spans="1:1" x14ac:dyDescent="0.55000000000000004">
      <c r="A14957" s="131"/>
    </row>
    <row r="14958" spans="1:1" x14ac:dyDescent="0.55000000000000004">
      <c r="A14958" s="131"/>
    </row>
    <row r="14961" spans="1:1" x14ac:dyDescent="0.55000000000000004">
      <c r="A14961" s="131"/>
    </row>
    <row r="14962" spans="1:1" x14ac:dyDescent="0.55000000000000004">
      <c r="A14962" s="131"/>
    </row>
    <row r="14965" spans="1:1" x14ac:dyDescent="0.55000000000000004">
      <c r="A14965" s="131"/>
    </row>
    <row r="14966" spans="1:1" x14ac:dyDescent="0.55000000000000004">
      <c r="A14966" s="131"/>
    </row>
    <row r="14969" spans="1:1" x14ac:dyDescent="0.55000000000000004">
      <c r="A14969" s="131"/>
    </row>
    <row r="14970" spans="1:1" x14ac:dyDescent="0.55000000000000004">
      <c r="A14970" s="131"/>
    </row>
    <row r="14973" spans="1:1" x14ac:dyDescent="0.55000000000000004">
      <c r="A14973" s="131"/>
    </row>
    <row r="14974" spans="1:1" x14ac:dyDescent="0.55000000000000004">
      <c r="A14974" s="131"/>
    </row>
    <row r="14977" spans="1:1" x14ac:dyDescent="0.55000000000000004">
      <c r="A14977" s="131"/>
    </row>
    <row r="14978" spans="1:1" x14ac:dyDescent="0.55000000000000004">
      <c r="A14978" s="131"/>
    </row>
    <row r="14981" spans="1:1" x14ac:dyDescent="0.55000000000000004">
      <c r="A14981" s="131"/>
    </row>
    <row r="14982" spans="1:1" x14ac:dyDescent="0.55000000000000004">
      <c r="A14982" s="131"/>
    </row>
    <row r="14985" spans="1:1" x14ac:dyDescent="0.55000000000000004">
      <c r="A14985" s="131"/>
    </row>
    <row r="14986" spans="1:1" x14ac:dyDescent="0.55000000000000004">
      <c r="A14986" s="131"/>
    </row>
    <row r="14989" spans="1:1" x14ac:dyDescent="0.55000000000000004">
      <c r="A14989" s="131"/>
    </row>
    <row r="14990" spans="1:1" x14ac:dyDescent="0.55000000000000004">
      <c r="A14990" s="131"/>
    </row>
    <row r="14993" spans="1:1" x14ac:dyDescent="0.55000000000000004">
      <c r="A14993" s="131"/>
    </row>
    <row r="14994" spans="1:1" x14ac:dyDescent="0.55000000000000004">
      <c r="A14994" s="131"/>
    </row>
    <row r="14997" spans="1:1" x14ac:dyDescent="0.55000000000000004">
      <c r="A14997" s="131"/>
    </row>
    <row r="14998" spans="1:1" x14ac:dyDescent="0.55000000000000004">
      <c r="A14998" s="131"/>
    </row>
    <row r="15001" spans="1:1" x14ac:dyDescent="0.55000000000000004">
      <c r="A15001" s="131"/>
    </row>
    <row r="15002" spans="1:1" x14ac:dyDescent="0.55000000000000004">
      <c r="A15002" s="131"/>
    </row>
    <row r="15005" spans="1:1" x14ac:dyDescent="0.55000000000000004">
      <c r="A15005" s="131"/>
    </row>
    <row r="15006" spans="1:1" x14ac:dyDescent="0.55000000000000004">
      <c r="A15006" s="131"/>
    </row>
    <row r="15009" spans="1:1" x14ac:dyDescent="0.55000000000000004">
      <c r="A15009" s="131"/>
    </row>
    <row r="15010" spans="1:1" x14ac:dyDescent="0.55000000000000004">
      <c r="A15010" s="131"/>
    </row>
    <row r="15013" spans="1:1" x14ac:dyDescent="0.55000000000000004">
      <c r="A15013" s="131"/>
    </row>
    <row r="15014" spans="1:1" x14ac:dyDescent="0.55000000000000004">
      <c r="A15014" s="131"/>
    </row>
    <row r="15017" spans="1:1" x14ac:dyDescent="0.55000000000000004">
      <c r="A15017" s="131"/>
    </row>
    <row r="15018" spans="1:1" x14ac:dyDescent="0.55000000000000004">
      <c r="A15018" s="131"/>
    </row>
    <row r="15021" spans="1:1" x14ac:dyDescent="0.55000000000000004">
      <c r="A15021" s="131"/>
    </row>
    <row r="15022" spans="1:1" x14ac:dyDescent="0.55000000000000004">
      <c r="A15022" s="131"/>
    </row>
    <row r="15025" spans="1:1" x14ac:dyDescent="0.55000000000000004">
      <c r="A15025" s="131"/>
    </row>
    <row r="15026" spans="1:1" x14ac:dyDescent="0.55000000000000004">
      <c r="A15026" s="131"/>
    </row>
    <row r="15029" spans="1:1" x14ac:dyDescent="0.55000000000000004">
      <c r="A15029" s="131"/>
    </row>
    <row r="15030" spans="1:1" x14ac:dyDescent="0.55000000000000004">
      <c r="A15030" s="131"/>
    </row>
    <row r="15033" spans="1:1" x14ac:dyDescent="0.55000000000000004">
      <c r="A15033" s="131"/>
    </row>
    <row r="15034" spans="1:1" x14ac:dyDescent="0.55000000000000004">
      <c r="A15034" s="131"/>
    </row>
    <row r="15037" spans="1:1" x14ac:dyDescent="0.55000000000000004">
      <c r="A15037" s="131"/>
    </row>
    <row r="15038" spans="1:1" x14ac:dyDescent="0.55000000000000004">
      <c r="A15038" s="131"/>
    </row>
    <row r="15041" spans="1:1" x14ac:dyDescent="0.55000000000000004">
      <c r="A15041" s="131"/>
    </row>
    <row r="15042" spans="1:1" x14ac:dyDescent="0.55000000000000004">
      <c r="A15042" s="131"/>
    </row>
    <row r="15045" spans="1:1" x14ac:dyDescent="0.55000000000000004">
      <c r="A15045" s="131"/>
    </row>
    <row r="15046" spans="1:1" x14ac:dyDescent="0.55000000000000004">
      <c r="A15046" s="131"/>
    </row>
    <row r="15049" spans="1:1" x14ac:dyDescent="0.55000000000000004">
      <c r="A15049" s="131"/>
    </row>
    <row r="15050" spans="1:1" x14ac:dyDescent="0.55000000000000004">
      <c r="A15050" s="131"/>
    </row>
    <row r="15053" spans="1:1" x14ac:dyDescent="0.55000000000000004">
      <c r="A15053" s="131"/>
    </row>
    <row r="15054" spans="1:1" x14ac:dyDescent="0.55000000000000004">
      <c r="A15054" s="131"/>
    </row>
    <row r="15057" spans="1:1" x14ac:dyDescent="0.55000000000000004">
      <c r="A15057" s="131"/>
    </row>
    <row r="15058" spans="1:1" x14ac:dyDescent="0.55000000000000004">
      <c r="A15058" s="131"/>
    </row>
    <row r="15061" spans="1:1" x14ac:dyDescent="0.55000000000000004">
      <c r="A15061" s="131"/>
    </row>
    <row r="15062" spans="1:1" x14ac:dyDescent="0.55000000000000004">
      <c r="A15062" s="131"/>
    </row>
    <row r="15065" spans="1:1" x14ac:dyDescent="0.55000000000000004">
      <c r="A15065" s="131"/>
    </row>
    <row r="15066" spans="1:1" x14ac:dyDescent="0.55000000000000004">
      <c r="A15066" s="131"/>
    </row>
    <row r="15069" spans="1:1" x14ac:dyDescent="0.55000000000000004">
      <c r="A15069" s="131"/>
    </row>
    <row r="15070" spans="1:1" x14ac:dyDescent="0.55000000000000004">
      <c r="A15070" s="131"/>
    </row>
    <row r="15073" spans="1:1" x14ac:dyDescent="0.55000000000000004">
      <c r="A15073" s="131"/>
    </row>
    <row r="15074" spans="1:1" x14ac:dyDescent="0.55000000000000004">
      <c r="A15074" s="131"/>
    </row>
    <row r="15077" spans="1:1" x14ac:dyDescent="0.55000000000000004">
      <c r="A15077" s="131"/>
    </row>
    <row r="15078" spans="1:1" x14ac:dyDescent="0.55000000000000004">
      <c r="A15078" s="131"/>
    </row>
    <row r="15081" spans="1:1" x14ac:dyDescent="0.55000000000000004">
      <c r="A15081" s="131"/>
    </row>
    <row r="15082" spans="1:1" x14ac:dyDescent="0.55000000000000004">
      <c r="A15082" s="131"/>
    </row>
    <row r="15085" spans="1:1" x14ac:dyDescent="0.55000000000000004">
      <c r="A15085" s="131"/>
    </row>
    <row r="15086" spans="1:1" x14ac:dyDescent="0.55000000000000004">
      <c r="A15086" s="131"/>
    </row>
    <row r="15089" spans="1:1" x14ac:dyDescent="0.55000000000000004">
      <c r="A15089" s="131"/>
    </row>
    <row r="15090" spans="1:1" x14ac:dyDescent="0.55000000000000004">
      <c r="A15090" s="131"/>
    </row>
    <row r="15093" spans="1:1" x14ac:dyDescent="0.55000000000000004">
      <c r="A15093" s="131"/>
    </row>
    <row r="15094" spans="1:1" x14ac:dyDescent="0.55000000000000004">
      <c r="A15094" s="131"/>
    </row>
    <row r="15097" spans="1:1" x14ac:dyDescent="0.55000000000000004">
      <c r="A15097" s="131"/>
    </row>
    <row r="15098" spans="1:1" x14ac:dyDescent="0.55000000000000004">
      <c r="A15098" s="131"/>
    </row>
    <row r="15101" spans="1:1" x14ac:dyDescent="0.55000000000000004">
      <c r="A15101" s="131"/>
    </row>
    <row r="15102" spans="1:1" x14ac:dyDescent="0.55000000000000004">
      <c r="A15102" s="131"/>
    </row>
    <row r="15105" spans="1:1" x14ac:dyDescent="0.55000000000000004">
      <c r="A15105" s="131"/>
    </row>
    <row r="15106" spans="1:1" x14ac:dyDescent="0.55000000000000004">
      <c r="A15106" s="131"/>
    </row>
    <row r="15109" spans="1:1" x14ac:dyDescent="0.55000000000000004">
      <c r="A15109" s="131"/>
    </row>
    <row r="15110" spans="1:1" x14ac:dyDescent="0.55000000000000004">
      <c r="A15110" s="131"/>
    </row>
    <row r="15113" spans="1:1" x14ac:dyDescent="0.55000000000000004">
      <c r="A15113" s="131"/>
    </row>
    <row r="15114" spans="1:1" x14ac:dyDescent="0.55000000000000004">
      <c r="A15114" s="131"/>
    </row>
    <row r="15117" spans="1:1" x14ac:dyDescent="0.55000000000000004">
      <c r="A15117" s="131"/>
    </row>
    <row r="15118" spans="1:1" x14ac:dyDescent="0.55000000000000004">
      <c r="A15118" s="131"/>
    </row>
    <row r="15121" spans="1:1" x14ac:dyDescent="0.55000000000000004">
      <c r="A15121" s="131"/>
    </row>
    <row r="15122" spans="1:1" x14ac:dyDescent="0.55000000000000004">
      <c r="A15122" s="131"/>
    </row>
    <row r="15125" spans="1:1" x14ac:dyDescent="0.55000000000000004">
      <c r="A15125" s="131"/>
    </row>
    <row r="15126" spans="1:1" x14ac:dyDescent="0.55000000000000004">
      <c r="A15126" s="131"/>
    </row>
    <row r="15129" spans="1:1" x14ac:dyDescent="0.55000000000000004">
      <c r="A15129" s="131"/>
    </row>
    <row r="15130" spans="1:1" x14ac:dyDescent="0.55000000000000004">
      <c r="A15130" s="131"/>
    </row>
    <row r="15133" spans="1:1" x14ac:dyDescent="0.55000000000000004">
      <c r="A15133" s="131"/>
    </row>
    <row r="15134" spans="1:1" x14ac:dyDescent="0.55000000000000004">
      <c r="A15134" s="131"/>
    </row>
    <row r="15137" spans="1:1" x14ac:dyDescent="0.55000000000000004">
      <c r="A15137" s="131"/>
    </row>
    <row r="15138" spans="1:1" x14ac:dyDescent="0.55000000000000004">
      <c r="A15138" s="131"/>
    </row>
    <row r="15141" spans="1:1" x14ac:dyDescent="0.55000000000000004">
      <c r="A15141" s="131"/>
    </row>
    <row r="15142" spans="1:1" x14ac:dyDescent="0.55000000000000004">
      <c r="A15142" s="131"/>
    </row>
    <row r="15145" spans="1:1" x14ac:dyDescent="0.55000000000000004">
      <c r="A15145" s="131"/>
    </row>
    <row r="15146" spans="1:1" x14ac:dyDescent="0.55000000000000004">
      <c r="A15146" s="131"/>
    </row>
    <row r="15149" spans="1:1" x14ac:dyDescent="0.55000000000000004">
      <c r="A15149" s="131"/>
    </row>
    <row r="15150" spans="1:1" x14ac:dyDescent="0.55000000000000004">
      <c r="A15150" s="131"/>
    </row>
    <row r="15153" spans="1:1" x14ac:dyDescent="0.55000000000000004">
      <c r="A15153" s="131"/>
    </row>
    <row r="15154" spans="1:1" x14ac:dyDescent="0.55000000000000004">
      <c r="A15154" s="131"/>
    </row>
    <row r="15157" spans="1:1" x14ac:dyDescent="0.55000000000000004">
      <c r="A15157" s="131"/>
    </row>
    <row r="15158" spans="1:1" x14ac:dyDescent="0.55000000000000004">
      <c r="A15158" s="131"/>
    </row>
    <row r="15161" spans="1:1" x14ac:dyDescent="0.55000000000000004">
      <c r="A15161" s="131"/>
    </row>
    <row r="15162" spans="1:1" x14ac:dyDescent="0.55000000000000004">
      <c r="A15162" s="131"/>
    </row>
    <row r="15165" spans="1:1" x14ac:dyDescent="0.55000000000000004">
      <c r="A15165" s="131"/>
    </row>
    <row r="15166" spans="1:1" x14ac:dyDescent="0.55000000000000004">
      <c r="A15166" s="131"/>
    </row>
    <row r="15169" spans="1:1" x14ac:dyDescent="0.55000000000000004">
      <c r="A15169" s="131"/>
    </row>
    <row r="15170" spans="1:1" x14ac:dyDescent="0.55000000000000004">
      <c r="A15170" s="131"/>
    </row>
    <row r="15173" spans="1:1" x14ac:dyDescent="0.55000000000000004">
      <c r="A15173" s="131"/>
    </row>
    <row r="15174" spans="1:1" x14ac:dyDescent="0.55000000000000004">
      <c r="A15174" s="131"/>
    </row>
    <row r="15177" spans="1:1" x14ac:dyDescent="0.55000000000000004">
      <c r="A15177" s="131"/>
    </row>
    <row r="15178" spans="1:1" x14ac:dyDescent="0.55000000000000004">
      <c r="A15178" s="131"/>
    </row>
    <row r="15181" spans="1:1" x14ac:dyDescent="0.55000000000000004">
      <c r="A15181" s="131"/>
    </row>
    <row r="15182" spans="1:1" x14ac:dyDescent="0.55000000000000004">
      <c r="A15182" s="131"/>
    </row>
    <row r="15185" spans="1:1" x14ac:dyDescent="0.55000000000000004">
      <c r="A15185" s="131"/>
    </row>
    <row r="15186" spans="1:1" x14ac:dyDescent="0.55000000000000004">
      <c r="A15186" s="131"/>
    </row>
    <row r="15189" spans="1:1" x14ac:dyDescent="0.55000000000000004">
      <c r="A15189" s="131"/>
    </row>
    <row r="15190" spans="1:1" x14ac:dyDescent="0.55000000000000004">
      <c r="A15190" s="131"/>
    </row>
    <row r="15193" spans="1:1" x14ac:dyDescent="0.55000000000000004">
      <c r="A15193" s="131"/>
    </row>
    <row r="15194" spans="1:1" x14ac:dyDescent="0.55000000000000004">
      <c r="A15194" s="131"/>
    </row>
    <row r="15197" spans="1:1" x14ac:dyDescent="0.55000000000000004">
      <c r="A15197" s="131"/>
    </row>
    <row r="15198" spans="1:1" x14ac:dyDescent="0.55000000000000004">
      <c r="A15198" s="131"/>
    </row>
    <row r="15201" spans="1:1" x14ac:dyDescent="0.55000000000000004">
      <c r="A15201" s="131"/>
    </row>
    <row r="15202" spans="1:1" x14ac:dyDescent="0.55000000000000004">
      <c r="A15202" s="131"/>
    </row>
    <row r="15205" spans="1:1" x14ac:dyDescent="0.55000000000000004">
      <c r="A15205" s="131"/>
    </row>
    <row r="15206" spans="1:1" x14ac:dyDescent="0.55000000000000004">
      <c r="A15206" s="131"/>
    </row>
    <row r="15209" spans="1:1" x14ac:dyDescent="0.55000000000000004">
      <c r="A15209" s="131"/>
    </row>
    <row r="15210" spans="1:1" x14ac:dyDescent="0.55000000000000004">
      <c r="A15210" s="131"/>
    </row>
    <row r="15213" spans="1:1" x14ac:dyDescent="0.55000000000000004">
      <c r="A15213" s="131"/>
    </row>
    <row r="15214" spans="1:1" x14ac:dyDescent="0.55000000000000004">
      <c r="A15214" s="131"/>
    </row>
    <row r="15217" spans="1:1" x14ac:dyDescent="0.55000000000000004">
      <c r="A15217" s="131"/>
    </row>
    <row r="15218" spans="1:1" x14ac:dyDescent="0.55000000000000004">
      <c r="A15218" s="131"/>
    </row>
    <row r="15221" spans="1:1" x14ac:dyDescent="0.55000000000000004">
      <c r="A15221" s="131"/>
    </row>
    <row r="15222" spans="1:1" x14ac:dyDescent="0.55000000000000004">
      <c r="A15222" s="131"/>
    </row>
    <row r="15225" spans="1:1" x14ac:dyDescent="0.55000000000000004">
      <c r="A15225" s="131"/>
    </row>
    <row r="15226" spans="1:1" x14ac:dyDescent="0.55000000000000004">
      <c r="A15226" s="131"/>
    </row>
    <row r="15229" spans="1:1" x14ac:dyDescent="0.55000000000000004">
      <c r="A15229" s="131"/>
    </row>
    <row r="15230" spans="1:1" x14ac:dyDescent="0.55000000000000004">
      <c r="A15230" s="131"/>
    </row>
    <row r="15233" spans="1:1" x14ac:dyDescent="0.55000000000000004">
      <c r="A15233" s="131"/>
    </row>
    <row r="15234" spans="1:1" x14ac:dyDescent="0.55000000000000004">
      <c r="A15234" s="131"/>
    </row>
    <row r="15237" spans="1:1" x14ac:dyDescent="0.55000000000000004">
      <c r="A15237" s="131"/>
    </row>
    <row r="15238" spans="1:1" x14ac:dyDescent="0.55000000000000004">
      <c r="A15238" s="131"/>
    </row>
    <row r="15241" spans="1:1" x14ac:dyDescent="0.55000000000000004">
      <c r="A15241" s="131"/>
    </row>
    <row r="15242" spans="1:1" x14ac:dyDescent="0.55000000000000004">
      <c r="A15242" s="131"/>
    </row>
    <row r="15245" spans="1:1" x14ac:dyDescent="0.55000000000000004">
      <c r="A15245" s="131"/>
    </row>
    <row r="15246" spans="1:1" x14ac:dyDescent="0.55000000000000004">
      <c r="A15246" s="131"/>
    </row>
    <row r="15249" spans="1:1" x14ac:dyDescent="0.55000000000000004">
      <c r="A15249" s="131"/>
    </row>
    <row r="15250" spans="1:1" x14ac:dyDescent="0.55000000000000004">
      <c r="A15250" s="131"/>
    </row>
    <row r="15253" spans="1:1" x14ac:dyDescent="0.55000000000000004">
      <c r="A15253" s="131"/>
    </row>
    <row r="15254" spans="1:1" x14ac:dyDescent="0.55000000000000004">
      <c r="A15254" s="131"/>
    </row>
    <row r="15257" spans="1:1" x14ac:dyDescent="0.55000000000000004">
      <c r="A15257" s="131"/>
    </row>
    <row r="15258" spans="1:1" x14ac:dyDescent="0.55000000000000004">
      <c r="A15258" s="131"/>
    </row>
    <row r="15261" spans="1:1" x14ac:dyDescent="0.55000000000000004">
      <c r="A15261" s="131"/>
    </row>
    <row r="15262" spans="1:1" x14ac:dyDescent="0.55000000000000004">
      <c r="A15262" s="131"/>
    </row>
    <row r="15265" spans="1:1" x14ac:dyDescent="0.55000000000000004">
      <c r="A15265" s="131"/>
    </row>
    <row r="15266" spans="1:1" x14ac:dyDescent="0.55000000000000004">
      <c r="A15266" s="131"/>
    </row>
    <row r="15269" spans="1:1" x14ac:dyDescent="0.55000000000000004">
      <c r="A15269" s="131"/>
    </row>
    <row r="15270" spans="1:1" x14ac:dyDescent="0.55000000000000004">
      <c r="A15270" s="131"/>
    </row>
    <row r="15273" spans="1:1" x14ac:dyDescent="0.55000000000000004">
      <c r="A15273" s="131"/>
    </row>
    <row r="15274" spans="1:1" x14ac:dyDescent="0.55000000000000004">
      <c r="A15274" s="131"/>
    </row>
    <row r="15277" spans="1:1" x14ac:dyDescent="0.55000000000000004">
      <c r="A15277" s="131"/>
    </row>
    <row r="15278" spans="1:1" x14ac:dyDescent="0.55000000000000004">
      <c r="A15278" s="131"/>
    </row>
    <row r="15281" spans="1:1" x14ac:dyDescent="0.55000000000000004">
      <c r="A15281" s="131"/>
    </row>
    <row r="15282" spans="1:1" x14ac:dyDescent="0.55000000000000004">
      <c r="A15282" s="131"/>
    </row>
    <row r="15285" spans="1:1" x14ac:dyDescent="0.55000000000000004">
      <c r="A15285" s="131"/>
    </row>
    <row r="15286" spans="1:1" x14ac:dyDescent="0.55000000000000004">
      <c r="A15286" s="131"/>
    </row>
    <row r="15289" spans="1:1" x14ac:dyDescent="0.55000000000000004">
      <c r="A15289" s="131"/>
    </row>
    <row r="15290" spans="1:1" x14ac:dyDescent="0.55000000000000004">
      <c r="A15290" s="131"/>
    </row>
    <row r="15293" spans="1:1" x14ac:dyDescent="0.55000000000000004">
      <c r="A15293" s="131"/>
    </row>
    <row r="15294" spans="1:1" x14ac:dyDescent="0.55000000000000004">
      <c r="A15294" s="131"/>
    </row>
    <row r="15297" spans="1:1" x14ac:dyDescent="0.55000000000000004">
      <c r="A15297" s="131"/>
    </row>
    <row r="15298" spans="1:1" x14ac:dyDescent="0.55000000000000004">
      <c r="A15298" s="131"/>
    </row>
    <row r="15301" spans="1:1" x14ac:dyDescent="0.55000000000000004">
      <c r="A15301" s="131"/>
    </row>
    <row r="15302" spans="1:1" x14ac:dyDescent="0.55000000000000004">
      <c r="A15302" s="131"/>
    </row>
    <row r="15305" spans="1:1" x14ac:dyDescent="0.55000000000000004">
      <c r="A15305" s="131"/>
    </row>
    <row r="15306" spans="1:1" x14ac:dyDescent="0.55000000000000004">
      <c r="A15306" s="131"/>
    </row>
    <row r="15309" spans="1:1" x14ac:dyDescent="0.55000000000000004">
      <c r="A15309" s="131"/>
    </row>
    <row r="15310" spans="1:1" x14ac:dyDescent="0.55000000000000004">
      <c r="A15310" s="131"/>
    </row>
    <row r="15313" spans="1:1" x14ac:dyDescent="0.55000000000000004">
      <c r="A15313" s="131"/>
    </row>
    <row r="15314" spans="1:1" x14ac:dyDescent="0.55000000000000004">
      <c r="A15314" s="131"/>
    </row>
    <row r="15317" spans="1:1" x14ac:dyDescent="0.55000000000000004">
      <c r="A15317" s="131"/>
    </row>
    <row r="15318" spans="1:1" x14ac:dyDescent="0.55000000000000004">
      <c r="A15318" s="131"/>
    </row>
    <row r="15321" spans="1:1" x14ac:dyDescent="0.55000000000000004">
      <c r="A15321" s="131"/>
    </row>
    <row r="15322" spans="1:1" x14ac:dyDescent="0.55000000000000004">
      <c r="A15322" s="131"/>
    </row>
    <row r="15325" spans="1:1" x14ac:dyDescent="0.55000000000000004">
      <c r="A15325" s="131"/>
    </row>
    <row r="15326" spans="1:1" x14ac:dyDescent="0.55000000000000004">
      <c r="A15326" s="131"/>
    </row>
    <row r="15329" spans="1:1" x14ac:dyDescent="0.55000000000000004">
      <c r="A15329" s="131"/>
    </row>
    <row r="15330" spans="1:1" x14ac:dyDescent="0.55000000000000004">
      <c r="A15330" s="131"/>
    </row>
    <row r="15333" spans="1:1" x14ac:dyDescent="0.55000000000000004">
      <c r="A15333" s="131"/>
    </row>
    <row r="15334" spans="1:1" x14ac:dyDescent="0.55000000000000004">
      <c r="A15334" s="131"/>
    </row>
    <row r="15337" spans="1:1" x14ac:dyDescent="0.55000000000000004">
      <c r="A15337" s="131"/>
    </row>
    <row r="15338" spans="1:1" x14ac:dyDescent="0.55000000000000004">
      <c r="A15338" s="131"/>
    </row>
    <row r="15341" spans="1:1" x14ac:dyDescent="0.55000000000000004">
      <c r="A15341" s="131"/>
    </row>
    <row r="15342" spans="1:1" x14ac:dyDescent="0.55000000000000004">
      <c r="A15342" s="131"/>
    </row>
    <row r="15345" spans="1:1" x14ac:dyDescent="0.55000000000000004">
      <c r="A15345" s="131"/>
    </row>
    <row r="15346" spans="1:1" x14ac:dyDescent="0.55000000000000004">
      <c r="A15346" s="131"/>
    </row>
    <row r="15349" spans="1:1" x14ac:dyDescent="0.55000000000000004">
      <c r="A15349" s="131"/>
    </row>
    <row r="15350" spans="1:1" x14ac:dyDescent="0.55000000000000004">
      <c r="A15350" s="131"/>
    </row>
    <row r="15353" spans="1:1" x14ac:dyDescent="0.55000000000000004">
      <c r="A15353" s="131"/>
    </row>
    <row r="15354" spans="1:1" x14ac:dyDescent="0.55000000000000004">
      <c r="A15354" s="131"/>
    </row>
    <row r="15357" spans="1:1" x14ac:dyDescent="0.55000000000000004">
      <c r="A15357" s="131"/>
    </row>
    <row r="15358" spans="1:1" x14ac:dyDescent="0.55000000000000004">
      <c r="A15358" s="131"/>
    </row>
    <row r="15361" spans="1:1" x14ac:dyDescent="0.55000000000000004">
      <c r="A15361" s="131"/>
    </row>
    <row r="15362" spans="1:1" x14ac:dyDescent="0.55000000000000004">
      <c r="A15362" s="131"/>
    </row>
    <row r="15365" spans="1:1" x14ac:dyDescent="0.55000000000000004">
      <c r="A15365" s="131"/>
    </row>
    <row r="15366" spans="1:1" x14ac:dyDescent="0.55000000000000004">
      <c r="A15366" s="131"/>
    </row>
    <row r="15369" spans="1:1" x14ac:dyDescent="0.55000000000000004">
      <c r="A15369" s="131"/>
    </row>
    <row r="15370" spans="1:1" x14ac:dyDescent="0.55000000000000004">
      <c r="A15370" s="131"/>
    </row>
    <row r="15373" spans="1:1" x14ac:dyDescent="0.55000000000000004">
      <c r="A15373" s="131"/>
    </row>
    <row r="15374" spans="1:1" x14ac:dyDescent="0.55000000000000004">
      <c r="A15374" s="131"/>
    </row>
    <row r="15377" spans="1:1" x14ac:dyDescent="0.55000000000000004">
      <c r="A15377" s="131"/>
    </row>
    <row r="15378" spans="1:1" x14ac:dyDescent="0.55000000000000004">
      <c r="A15378" s="131"/>
    </row>
    <row r="15381" spans="1:1" x14ac:dyDescent="0.55000000000000004">
      <c r="A15381" s="131"/>
    </row>
    <row r="15382" spans="1:1" x14ac:dyDescent="0.55000000000000004">
      <c r="A15382" s="131"/>
    </row>
    <row r="15385" spans="1:1" x14ac:dyDescent="0.55000000000000004">
      <c r="A15385" s="131"/>
    </row>
    <row r="15386" spans="1:1" x14ac:dyDescent="0.55000000000000004">
      <c r="A15386" s="131"/>
    </row>
    <row r="15389" spans="1:1" x14ac:dyDescent="0.55000000000000004">
      <c r="A15389" s="131"/>
    </row>
    <row r="15390" spans="1:1" x14ac:dyDescent="0.55000000000000004">
      <c r="A15390" s="131"/>
    </row>
    <row r="15393" spans="1:1" x14ac:dyDescent="0.55000000000000004">
      <c r="A15393" s="131"/>
    </row>
    <row r="15394" spans="1:1" x14ac:dyDescent="0.55000000000000004">
      <c r="A15394" s="131"/>
    </row>
    <row r="15397" spans="1:1" x14ac:dyDescent="0.55000000000000004">
      <c r="A15397" s="131"/>
    </row>
    <row r="15398" spans="1:1" x14ac:dyDescent="0.55000000000000004">
      <c r="A15398" s="131"/>
    </row>
    <row r="15401" spans="1:1" x14ac:dyDescent="0.55000000000000004">
      <c r="A15401" s="131"/>
    </row>
    <row r="15402" spans="1:1" x14ac:dyDescent="0.55000000000000004">
      <c r="A15402" s="131"/>
    </row>
    <row r="15405" spans="1:1" x14ac:dyDescent="0.55000000000000004">
      <c r="A15405" s="131"/>
    </row>
    <row r="15406" spans="1:1" x14ac:dyDescent="0.55000000000000004">
      <c r="A15406" s="131"/>
    </row>
    <row r="15409" spans="1:1" x14ac:dyDescent="0.55000000000000004">
      <c r="A15409" s="131"/>
    </row>
    <row r="15410" spans="1:1" x14ac:dyDescent="0.55000000000000004">
      <c r="A15410" s="131"/>
    </row>
    <row r="15413" spans="1:1" x14ac:dyDescent="0.55000000000000004">
      <c r="A15413" s="131"/>
    </row>
    <row r="15414" spans="1:1" x14ac:dyDescent="0.55000000000000004">
      <c r="A15414" s="131"/>
    </row>
    <row r="15417" spans="1:1" x14ac:dyDescent="0.55000000000000004">
      <c r="A15417" s="131"/>
    </row>
    <row r="15418" spans="1:1" x14ac:dyDescent="0.55000000000000004">
      <c r="A15418" s="131"/>
    </row>
    <row r="15421" spans="1:1" x14ac:dyDescent="0.55000000000000004">
      <c r="A15421" s="131"/>
    </row>
    <row r="15422" spans="1:1" x14ac:dyDescent="0.55000000000000004">
      <c r="A15422" s="131"/>
    </row>
    <row r="15425" spans="1:1" x14ac:dyDescent="0.55000000000000004">
      <c r="A15425" s="131"/>
    </row>
    <row r="15426" spans="1:1" x14ac:dyDescent="0.55000000000000004">
      <c r="A15426" s="131"/>
    </row>
    <row r="15429" spans="1:1" x14ac:dyDescent="0.55000000000000004">
      <c r="A15429" s="131"/>
    </row>
    <row r="15430" spans="1:1" x14ac:dyDescent="0.55000000000000004">
      <c r="A15430" s="131"/>
    </row>
    <row r="15433" spans="1:1" x14ac:dyDescent="0.55000000000000004">
      <c r="A15433" s="131"/>
    </row>
    <row r="15434" spans="1:1" x14ac:dyDescent="0.55000000000000004">
      <c r="A15434" s="131"/>
    </row>
    <row r="15437" spans="1:1" x14ac:dyDescent="0.55000000000000004">
      <c r="A15437" s="131"/>
    </row>
    <row r="15438" spans="1:1" x14ac:dyDescent="0.55000000000000004">
      <c r="A15438" s="131"/>
    </row>
    <row r="15441" spans="1:1" x14ac:dyDescent="0.55000000000000004">
      <c r="A15441" s="131"/>
    </row>
    <row r="15442" spans="1:1" x14ac:dyDescent="0.55000000000000004">
      <c r="A15442" s="131"/>
    </row>
    <row r="15445" spans="1:1" x14ac:dyDescent="0.55000000000000004">
      <c r="A15445" s="131"/>
    </row>
    <row r="15446" spans="1:1" x14ac:dyDescent="0.55000000000000004">
      <c r="A15446" s="131"/>
    </row>
    <row r="15449" spans="1:1" x14ac:dyDescent="0.55000000000000004">
      <c r="A15449" s="131"/>
    </row>
    <row r="15450" spans="1:1" x14ac:dyDescent="0.55000000000000004">
      <c r="A15450" s="131"/>
    </row>
    <row r="15453" spans="1:1" x14ac:dyDescent="0.55000000000000004">
      <c r="A15453" s="131"/>
    </row>
    <row r="15454" spans="1:1" x14ac:dyDescent="0.55000000000000004">
      <c r="A15454" s="131"/>
    </row>
    <row r="15457" spans="1:1" x14ac:dyDescent="0.55000000000000004">
      <c r="A15457" s="131"/>
    </row>
    <row r="15458" spans="1:1" x14ac:dyDescent="0.55000000000000004">
      <c r="A15458" s="131"/>
    </row>
    <row r="15461" spans="1:1" x14ac:dyDescent="0.55000000000000004">
      <c r="A15461" s="131"/>
    </row>
    <row r="15462" spans="1:1" x14ac:dyDescent="0.55000000000000004">
      <c r="A15462" s="131"/>
    </row>
    <row r="15465" spans="1:1" x14ac:dyDescent="0.55000000000000004">
      <c r="A15465" s="131"/>
    </row>
    <row r="15466" spans="1:1" x14ac:dyDescent="0.55000000000000004">
      <c r="A15466" s="131"/>
    </row>
    <row r="15469" spans="1:1" x14ac:dyDescent="0.55000000000000004">
      <c r="A15469" s="131"/>
    </row>
    <row r="15470" spans="1:1" x14ac:dyDescent="0.55000000000000004">
      <c r="A15470" s="131"/>
    </row>
    <row r="15473" spans="1:1" x14ac:dyDescent="0.55000000000000004">
      <c r="A15473" s="131"/>
    </row>
    <row r="15474" spans="1:1" x14ac:dyDescent="0.55000000000000004">
      <c r="A15474" s="131"/>
    </row>
    <row r="15477" spans="1:1" x14ac:dyDescent="0.55000000000000004">
      <c r="A15477" s="131"/>
    </row>
    <row r="15478" spans="1:1" x14ac:dyDescent="0.55000000000000004">
      <c r="A15478" s="131"/>
    </row>
    <row r="15481" spans="1:1" x14ac:dyDescent="0.55000000000000004">
      <c r="A15481" s="131"/>
    </row>
    <row r="15482" spans="1:1" x14ac:dyDescent="0.55000000000000004">
      <c r="A15482" s="131"/>
    </row>
    <row r="15485" spans="1:1" x14ac:dyDescent="0.55000000000000004">
      <c r="A15485" s="131"/>
    </row>
    <row r="15486" spans="1:1" x14ac:dyDescent="0.55000000000000004">
      <c r="A15486" s="131"/>
    </row>
    <row r="15489" spans="1:1" x14ac:dyDescent="0.55000000000000004">
      <c r="A15489" s="131"/>
    </row>
    <row r="15490" spans="1:1" x14ac:dyDescent="0.55000000000000004">
      <c r="A15490" s="131"/>
    </row>
    <row r="15493" spans="1:1" x14ac:dyDescent="0.55000000000000004">
      <c r="A15493" s="131"/>
    </row>
    <row r="15494" spans="1:1" x14ac:dyDescent="0.55000000000000004">
      <c r="A15494" s="131"/>
    </row>
    <row r="15497" spans="1:1" x14ac:dyDescent="0.55000000000000004">
      <c r="A15497" s="131"/>
    </row>
    <row r="15498" spans="1:1" x14ac:dyDescent="0.55000000000000004">
      <c r="A15498" s="131"/>
    </row>
    <row r="15501" spans="1:1" x14ac:dyDescent="0.55000000000000004">
      <c r="A15501" s="131"/>
    </row>
    <row r="15502" spans="1:1" x14ac:dyDescent="0.55000000000000004">
      <c r="A15502" s="131"/>
    </row>
    <row r="15505" spans="1:1" x14ac:dyDescent="0.55000000000000004">
      <c r="A15505" s="131"/>
    </row>
    <row r="15506" spans="1:1" x14ac:dyDescent="0.55000000000000004">
      <c r="A15506" s="131"/>
    </row>
    <row r="15509" spans="1:1" x14ac:dyDescent="0.55000000000000004">
      <c r="A15509" s="131"/>
    </row>
    <row r="15510" spans="1:1" x14ac:dyDescent="0.55000000000000004">
      <c r="A15510" s="131"/>
    </row>
    <row r="15513" spans="1:1" x14ac:dyDescent="0.55000000000000004">
      <c r="A15513" s="131"/>
    </row>
    <row r="15514" spans="1:1" x14ac:dyDescent="0.55000000000000004">
      <c r="A15514" s="131"/>
    </row>
    <row r="15517" spans="1:1" x14ac:dyDescent="0.55000000000000004">
      <c r="A15517" s="131"/>
    </row>
    <row r="15518" spans="1:1" x14ac:dyDescent="0.55000000000000004">
      <c r="A15518" s="131"/>
    </row>
    <row r="15521" spans="1:1" x14ac:dyDescent="0.55000000000000004">
      <c r="A15521" s="131"/>
    </row>
    <row r="15522" spans="1:1" x14ac:dyDescent="0.55000000000000004">
      <c r="A15522" s="131"/>
    </row>
    <row r="15525" spans="1:1" x14ac:dyDescent="0.55000000000000004">
      <c r="A15525" s="131"/>
    </row>
    <row r="15526" spans="1:1" x14ac:dyDescent="0.55000000000000004">
      <c r="A15526" s="131"/>
    </row>
    <row r="15529" spans="1:1" x14ac:dyDescent="0.55000000000000004">
      <c r="A15529" s="131"/>
    </row>
    <row r="15530" spans="1:1" x14ac:dyDescent="0.55000000000000004">
      <c r="A15530" s="131"/>
    </row>
    <row r="15533" spans="1:1" x14ac:dyDescent="0.55000000000000004">
      <c r="A15533" s="131"/>
    </row>
    <row r="15534" spans="1:1" x14ac:dyDescent="0.55000000000000004">
      <c r="A15534" s="131"/>
    </row>
    <row r="15537" spans="1:1" x14ac:dyDescent="0.55000000000000004">
      <c r="A15537" s="131"/>
    </row>
    <row r="15538" spans="1:1" x14ac:dyDescent="0.55000000000000004">
      <c r="A15538" s="131"/>
    </row>
    <row r="15541" spans="1:1" x14ac:dyDescent="0.55000000000000004">
      <c r="A15541" s="131"/>
    </row>
    <row r="15542" spans="1:1" x14ac:dyDescent="0.55000000000000004">
      <c r="A15542" s="131"/>
    </row>
    <row r="15545" spans="1:1" x14ac:dyDescent="0.55000000000000004">
      <c r="A15545" s="131"/>
    </row>
    <row r="15546" spans="1:1" x14ac:dyDescent="0.55000000000000004">
      <c r="A15546" s="131"/>
    </row>
    <row r="15549" spans="1:1" x14ac:dyDescent="0.55000000000000004">
      <c r="A15549" s="131"/>
    </row>
    <row r="15550" spans="1:1" x14ac:dyDescent="0.55000000000000004">
      <c r="A15550" s="131"/>
    </row>
    <row r="15553" spans="1:1" x14ac:dyDescent="0.55000000000000004">
      <c r="A15553" s="131"/>
    </row>
    <row r="15554" spans="1:1" x14ac:dyDescent="0.55000000000000004">
      <c r="A15554" s="131"/>
    </row>
    <row r="15557" spans="1:1" x14ac:dyDescent="0.55000000000000004">
      <c r="A15557" s="131"/>
    </row>
    <row r="15558" spans="1:1" x14ac:dyDescent="0.55000000000000004">
      <c r="A15558" s="131"/>
    </row>
    <row r="15561" spans="1:1" x14ac:dyDescent="0.55000000000000004">
      <c r="A15561" s="131"/>
    </row>
    <row r="15562" spans="1:1" x14ac:dyDescent="0.55000000000000004">
      <c r="A15562" s="131"/>
    </row>
    <row r="15565" spans="1:1" x14ac:dyDescent="0.55000000000000004">
      <c r="A15565" s="131"/>
    </row>
    <row r="15566" spans="1:1" x14ac:dyDescent="0.55000000000000004">
      <c r="A15566" s="131"/>
    </row>
    <row r="15569" spans="1:1" x14ac:dyDescent="0.55000000000000004">
      <c r="A15569" s="131"/>
    </row>
    <row r="15570" spans="1:1" x14ac:dyDescent="0.55000000000000004">
      <c r="A15570" s="131"/>
    </row>
    <row r="15573" spans="1:1" x14ac:dyDescent="0.55000000000000004">
      <c r="A15573" s="131"/>
    </row>
    <row r="15574" spans="1:1" x14ac:dyDescent="0.55000000000000004">
      <c r="A15574" s="131"/>
    </row>
    <row r="15577" spans="1:1" x14ac:dyDescent="0.55000000000000004">
      <c r="A15577" s="131"/>
    </row>
    <row r="15578" spans="1:1" x14ac:dyDescent="0.55000000000000004">
      <c r="A15578" s="131"/>
    </row>
    <row r="15581" spans="1:1" x14ac:dyDescent="0.55000000000000004">
      <c r="A15581" s="131"/>
    </row>
    <row r="15582" spans="1:1" x14ac:dyDescent="0.55000000000000004">
      <c r="A15582" s="131"/>
    </row>
    <row r="15585" spans="1:1" x14ac:dyDescent="0.55000000000000004">
      <c r="A15585" s="131"/>
    </row>
    <row r="15586" spans="1:1" x14ac:dyDescent="0.55000000000000004">
      <c r="A15586" s="131"/>
    </row>
    <row r="15589" spans="1:1" x14ac:dyDescent="0.55000000000000004">
      <c r="A15589" s="131"/>
    </row>
    <row r="15590" spans="1:1" x14ac:dyDescent="0.55000000000000004">
      <c r="A15590" s="131"/>
    </row>
    <row r="15593" spans="1:1" x14ac:dyDescent="0.55000000000000004">
      <c r="A15593" s="131"/>
    </row>
    <row r="15594" spans="1:1" x14ac:dyDescent="0.55000000000000004">
      <c r="A15594" s="131"/>
    </row>
    <row r="15597" spans="1:1" x14ac:dyDescent="0.55000000000000004">
      <c r="A15597" s="131"/>
    </row>
    <row r="15598" spans="1:1" x14ac:dyDescent="0.55000000000000004">
      <c r="A15598" s="131"/>
    </row>
    <row r="15601" spans="1:1" x14ac:dyDescent="0.55000000000000004">
      <c r="A15601" s="131"/>
    </row>
    <row r="15602" spans="1:1" x14ac:dyDescent="0.55000000000000004">
      <c r="A15602" s="131"/>
    </row>
    <row r="15605" spans="1:1" x14ac:dyDescent="0.55000000000000004">
      <c r="A15605" s="131"/>
    </row>
    <row r="15606" spans="1:1" x14ac:dyDescent="0.55000000000000004">
      <c r="A15606" s="131"/>
    </row>
    <row r="15609" spans="1:1" x14ac:dyDescent="0.55000000000000004">
      <c r="A15609" s="131"/>
    </row>
    <row r="15610" spans="1:1" x14ac:dyDescent="0.55000000000000004">
      <c r="A15610" s="131"/>
    </row>
    <row r="15613" spans="1:1" x14ac:dyDescent="0.55000000000000004">
      <c r="A15613" s="131"/>
    </row>
    <row r="15614" spans="1:1" x14ac:dyDescent="0.55000000000000004">
      <c r="A15614" s="131"/>
    </row>
    <row r="15617" spans="1:1" x14ac:dyDescent="0.55000000000000004">
      <c r="A15617" s="131"/>
    </row>
    <row r="15618" spans="1:1" x14ac:dyDescent="0.55000000000000004">
      <c r="A15618" s="131"/>
    </row>
    <row r="15621" spans="1:1" x14ac:dyDescent="0.55000000000000004">
      <c r="A15621" s="131"/>
    </row>
    <row r="15622" spans="1:1" x14ac:dyDescent="0.55000000000000004">
      <c r="A15622" s="131"/>
    </row>
    <row r="15625" spans="1:1" x14ac:dyDescent="0.55000000000000004">
      <c r="A15625" s="131"/>
    </row>
    <row r="15626" spans="1:1" x14ac:dyDescent="0.55000000000000004">
      <c r="A15626" s="131"/>
    </row>
    <row r="15629" spans="1:1" x14ac:dyDescent="0.55000000000000004">
      <c r="A15629" s="131"/>
    </row>
    <row r="15630" spans="1:1" x14ac:dyDescent="0.55000000000000004">
      <c r="A15630" s="131"/>
    </row>
    <row r="15633" spans="1:1" x14ac:dyDescent="0.55000000000000004">
      <c r="A15633" s="131"/>
    </row>
    <row r="15634" spans="1:1" x14ac:dyDescent="0.55000000000000004">
      <c r="A15634" s="131"/>
    </row>
    <row r="15637" spans="1:1" x14ac:dyDescent="0.55000000000000004">
      <c r="A15637" s="131"/>
    </row>
    <row r="15638" spans="1:1" x14ac:dyDescent="0.55000000000000004">
      <c r="A15638" s="131"/>
    </row>
    <row r="15641" spans="1:1" x14ac:dyDescent="0.55000000000000004">
      <c r="A15641" s="131"/>
    </row>
    <row r="15642" spans="1:1" x14ac:dyDescent="0.55000000000000004">
      <c r="A15642" s="131"/>
    </row>
    <row r="15645" spans="1:1" x14ac:dyDescent="0.55000000000000004">
      <c r="A15645" s="131"/>
    </row>
    <row r="15646" spans="1:1" x14ac:dyDescent="0.55000000000000004">
      <c r="A15646" s="131"/>
    </row>
    <row r="15649" spans="1:1" x14ac:dyDescent="0.55000000000000004">
      <c r="A15649" s="131"/>
    </row>
    <row r="15650" spans="1:1" x14ac:dyDescent="0.55000000000000004">
      <c r="A15650" s="131"/>
    </row>
    <row r="15653" spans="1:1" x14ac:dyDescent="0.55000000000000004">
      <c r="A15653" s="131"/>
    </row>
    <row r="15654" spans="1:1" x14ac:dyDescent="0.55000000000000004">
      <c r="A15654" s="131"/>
    </row>
    <row r="15657" spans="1:1" x14ac:dyDescent="0.55000000000000004">
      <c r="A15657" s="131"/>
    </row>
    <row r="15658" spans="1:1" x14ac:dyDescent="0.55000000000000004">
      <c r="A15658" s="131"/>
    </row>
    <row r="15661" spans="1:1" x14ac:dyDescent="0.55000000000000004">
      <c r="A15661" s="131"/>
    </row>
    <row r="15662" spans="1:1" x14ac:dyDescent="0.55000000000000004">
      <c r="A15662" s="131"/>
    </row>
    <row r="15665" spans="1:1" x14ac:dyDescent="0.55000000000000004">
      <c r="A15665" s="131"/>
    </row>
    <row r="15666" spans="1:1" x14ac:dyDescent="0.55000000000000004">
      <c r="A15666" s="131"/>
    </row>
    <row r="15669" spans="1:1" x14ac:dyDescent="0.55000000000000004">
      <c r="A15669" s="131"/>
    </row>
    <row r="15670" spans="1:1" x14ac:dyDescent="0.55000000000000004">
      <c r="A15670" s="131"/>
    </row>
    <row r="15673" spans="1:1" x14ac:dyDescent="0.55000000000000004">
      <c r="A15673" s="131"/>
    </row>
    <row r="15674" spans="1:1" x14ac:dyDescent="0.55000000000000004">
      <c r="A15674" s="131"/>
    </row>
    <row r="15677" spans="1:1" x14ac:dyDescent="0.55000000000000004">
      <c r="A15677" s="131"/>
    </row>
    <row r="15678" spans="1:1" x14ac:dyDescent="0.55000000000000004">
      <c r="A15678" s="131"/>
    </row>
    <row r="15681" spans="1:1" x14ac:dyDescent="0.55000000000000004">
      <c r="A15681" s="131"/>
    </row>
    <row r="15682" spans="1:1" x14ac:dyDescent="0.55000000000000004">
      <c r="A15682" s="131"/>
    </row>
    <row r="15685" spans="1:1" x14ac:dyDescent="0.55000000000000004">
      <c r="A15685" s="131"/>
    </row>
    <row r="15686" spans="1:1" x14ac:dyDescent="0.55000000000000004">
      <c r="A15686" s="131"/>
    </row>
    <row r="15689" spans="1:1" x14ac:dyDescent="0.55000000000000004">
      <c r="A15689" s="131"/>
    </row>
    <row r="15690" spans="1:1" x14ac:dyDescent="0.55000000000000004">
      <c r="A15690" s="131"/>
    </row>
    <row r="15693" spans="1:1" x14ac:dyDescent="0.55000000000000004">
      <c r="A15693" s="131"/>
    </row>
    <row r="15694" spans="1:1" x14ac:dyDescent="0.55000000000000004">
      <c r="A15694" s="131"/>
    </row>
    <row r="15697" spans="1:1" x14ac:dyDescent="0.55000000000000004">
      <c r="A15697" s="131"/>
    </row>
    <row r="15698" spans="1:1" x14ac:dyDescent="0.55000000000000004">
      <c r="A15698" s="131"/>
    </row>
    <row r="15701" spans="1:1" x14ac:dyDescent="0.55000000000000004">
      <c r="A15701" s="131"/>
    </row>
    <row r="15702" spans="1:1" x14ac:dyDescent="0.55000000000000004">
      <c r="A15702" s="131"/>
    </row>
    <row r="15705" spans="1:1" x14ac:dyDescent="0.55000000000000004">
      <c r="A15705" s="131"/>
    </row>
    <row r="15706" spans="1:1" x14ac:dyDescent="0.55000000000000004">
      <c r="A15706" s="131"/>
    </row>
    <row r="15709" spans="1:1" x14ac:dyDescent="0.55000000000000004">
      <c r="A15709" s="131"/>
    </row>
    <row r="15710" spans="1:1" x14ac:dyDescent="0.55000000000000004">
      <c r="A15710" s="131"/>
    </row>
    <row r="15713" spans="1:1" x14ac:dyDescent="0.55000000000000004">
      <c r="A15713" s="131"/>
    </row>
    <row r="15714" spans="1:1" x14ac:dyDescent="0.55000000000000004">
      <c r="A15714" s="131"/>
    </row>
    <row r="15717" spans="1:1" x14ac:dyDescent="0.55000000000000004">
      <c r="A15717" s="131"/>
    </row>
    <row r="15718" spans="1:1" x14ac:dyDescent="0.55000000000000004">
      <c r="A15718" s="131"/>
    </row>
    <row r="15721" spans="1:1" x14ac:dyDescent="0.55000000000000004">
      <c r="A15721" s="131"/>
    </row>
    <row r="15722" spans="1:1" x14ac:dyDescent="0.55000000000000004">
      <c r="A15722" s="131"/>
    </row>
    <row r="15725" spans="1:1" x14ac:dyDescent="0.55000000000000004">
      <c r="A15725" s="131"/>
    </row>
    <row r="15726" spans="1:1" x14ac:dyDescent="0.55000000000000004">
      <c r="A15726" s="131"/>
    </row>
    <row r="15729" spans="1:1" x14ac:dyDescent="0.55000000000000004">
      <c r="A15729" s="131"/>
    </row>
    <row r="15730" spans="1:1" x14ac:dyDescent="0.55000000000000004">
      <c r="A15730" s="131"/>
    </row>
    <row r="15733" spans="1:1" x14ac:dyDescent="0.55000000000000004">
      <c r="A15733" s="131"/>
    </row>
    <row r="15734" spans="1:1" x14ac:dyDescent="0.55000000000000004">
      <c r="A15734" s="131"/>
    </row>
    <row r="15737" spans="1:1" x14ac:dyDescent="0.55000000000000004">
      <c r="A15737" s="131"/>
    </row>
    <row r="15738" spans="1:1" x14ac:dyDescent="0.55000000000000004">
      <c r="A15738" s="131"/>
    </row>
    <row r="15741" spans="1:1" x14ac:dyDescent="0.55000000000000004">
      <c r="A15741" s="131"/>
    </row>
    <row r="15742" spans="1:1" x14ac:dyDescent="0.55000000000000004">
      <c r="A15742" s="131"/>
    </row>
    <row r="15745" spans="1:1" x14ac:dyDescent="0.55000000000000004">
      <c r="A15745" s="131"/>
    </row>
    <row r="15746" spans="1:1" x14ac:dyDescent="0.55000000000000004">
      <c r="A15746" s="131"/>
    </row>
    <row r="15749" spans="1:1" x14ac:dyDescent="0.55000000000000004">
      <c r="A15749" s="131"/>
    </row>
    <row r="15750" spans="1:1" x14ac:dyDescent="0.55000000000000004">
      <c r="A15750" s="131"/>
    </row>
    <row r="15753" spans="1:1" x14ac:dyDescent="0.55000000000000004">
      <c r="A15753" s="131"/>
    </row>
    <row r="15754" spans="1:1" x14ac:dyDescent="0.55000000000000004">
      <c r="A15754" s="131"/>
    </row>
    <row r="15757" spans="1:1" x14ac:dyDescent="0.55000000000000004">
      <c r="A15757" s="131"/>
    </row>
    <row r="15758" spans="1:1" x14ac:dyDescent="0.55000000000000004">
      <c r="A15758" s="131"/>
    </row>
    <row r="15761" spans="1:1" x14ac:dyDescent="0.55000000000000004">
      <c r="A15761" s="131"/>
    </row>
    <row r="15762" spans="1:1" x14ac:dyDescent="0.55000000000000004">
      <c r="A15762" s="131"/>
    </row>
    <row r="15765" spans="1:1" x14ac:dyDescent="0.55000000000000004">
      <c r="A15765" s="131"/>
    </row>
    <row r="15766" spans="1:1" x14ac:dyDescent="0.55000000000000004">
      <c r="A15766" s="131"/>
    </row>
    <row r="15769" spans="1:1" x14ac:dyDescent="0.55000000000000004">
      <c r="A15769" s="131"/>
    </row>
    <row r="15770" spans="1:1" x14ac:dyDescent="0.55000000000000004">
      <c r="A15770" s="131"/>
    </row>
    <row r="15773" spans="1:1" x14ac:dyDescent="0.55000000000000004">
      <c r="A15773" s="131"/>
    </row>
    <row r="15774" spans="1:1" x14ac:dyDescent="0.55000000000000004">
      <c r="A15774" s="131"/>
    </row>
    <row r="15777" spans="1:1" x14ac:dyDescent="0.55000000000000004">
      <c r="A15777" s="131"/>
    </row>
    <row r="15778" spans="1:1" x14ac:dyDescent="0.55000000000000004">
      <c r="A15778" s="131"/>
    </row>
    <row r="15781" spans="1:1" x14ac:dyDescent="0.55000000000000004">
      <c r="A15781" s="131"/>
    </row>
    <row r="15782" spans="1:1" x14ac:dyDescent="0.55000000000000004">
      <c r="A15782" s="131"/>
    </row>
    <row r="15785" spans="1:1" x14ac:dyDescent="0.55000000000000004">
      <c r="A15785" s="131"/>
    </row>
    <row r="15786" spans="1:1" x14ac:dyDescent="0.55000000000000004">
      <c r="A15786" s="131"/>
    </row>
    <row r="15789" spans="1:1" x14ac:dyDescent="0.55000000000000004">
      <c r="A15789" s="131"/>
    </row>
    <row r="15790" spans="1:1" x14ac:dyDescent="0.55000000000000004">
      <c r="A15790" s="131"/>
    </row>
    <row r="15793" spans="1:1" x14ac:dyDescent="0.55000000000000004">
      <c r="A15793" s="131"/>
    </row>
    <row r="15794" spans="1:1" x14ac:dyDescent="0.55000000000000004">
      <c r="A15794" s="131"/>
    </row>
    <row r="15797" spans="1:1" x14ac:dyDescent="0.55000000000000004">
      <c r="A15797" s="131"/>
    </row>
    <row r="15798" spans="1:1" x14ac:dyDescent="0.55000000000000004">
      <c r="A15798" s="131"/>
    </row>
    <row r="15801" spans="1:1" x14ac:dyDescent="0.55000000000000004">
      <c r="A15801" s="131"/>
    </row>
    <row r="15802" spans="1:1" x14ac:dyDescent="0.55000000000000004">
      <c r="A15802" s="131"/>
    </row>
    <row r="15805" spans="1:1" x14ac:dyDescent="0.55000000000000004">
      <c r="A15805" s="131"/>
    </row>
    <row r="15806" spans="1:1" x14ac:dyDescent="0.55000000000000004">
      <c r="A15806" s="131"/>
    </row>
    <row r="15809" spans="1:1" x14ac:dyDescent="0.55000000000000004">
      <c r="A15809" s="131"/>
    </row>
    <row r="15810" spans="1:1" x14ac:dyDescent="0.55000000000000004">
      <c r="A15810" s="131"/>
    </row>
    <row r="15813" spans="1:1" x14ac:dyDescent="0.55000000000000004">
      <c r="A15813" s="131"/>
    </row>
    <row r="15814" spans="1:1" x14ac:dyDescent="0.55000000000000004">
      <c r="A15814" s="131"/>
    </row>
    <row r="15817" spans="1:1" x14ac:dyDescent="0.55000000000000004">
      <c r="A15817" s="131"/>
    </row>
    <row r="15818" spans="1:1" x14ac:dyDescent="0.55000000000000004">
      <c r="A15818" s="131"/>
    </row>
    <row r="15821" spans="1:1" x14ac:dyDescent="0.55000000000000004">
      <c r="A15821" s="131"/>
    </row>
    <row r="15822" spans="1:1" x14ac:dyDescent="0.55000000000000004">
      <c r="A15822" s="131"/>
    </row>
    <row r="15825" spans="1:1" x14ac:dyDescent="0.55000000000000004">
      <c r="A15825" s="131"/>
    </row>
    <row r="15826" spans="1:1" x14ac:dyDescent="0.55000000000000004">
      <c r="A15826" s="131"/>
    </row>
    <row r="15829" spans="1:1" x14ac:dyDescent="0.55000000000000004">
      <c r="A15829" s="131"/>
    </row>
    <row r="15830" spans="1:1" x14ac:dyDescent="0.55000000000000004">
      <c r="A15830" s="131"/>
    </row>
    <row r="15833" spans="1:1" x14ac:dyDescent="0.55000000000000004">
      <c r="A15833" s="131"/>
    </row>
    <row r="15834" spans="1:1" x14ac:dyDescent="0.55000000000000004">
      <c r="A15834" s="131"/>
    </row>
    <row r="15837" spans="1:1" x14ac:dyDescent="0.55000000000000004">
      <c r="A15837" s="131"/>
    </row>
    <row r="15838" spans="1:1" x14ac:dyDescent="0.55000000000000004">
      <c r="A15838" s="131"/>
    </row>
    <row r="15841" spans="1:1" x14ac:dyDescent="0.55000000000000004">
      <c r="A15841" s="131"/>
    </row>
    <row r="15842" spans="1:1" x14ac:dyDescent="0.55000000000000004">
      <c r="A15842" s="131"/>
    </row>
    <row r="15845" spans="1:1" x14ac:dyDescent="0.55000000000000004">
      <c r="A15845" s="131"/>
    </row>
    <row r="15846" spans="1:1" x14ac:dyDescent="0.55000000000000004">
      <c r="A15846" s="131"/>
    </row>
    <row r="15849" spans="1:1" x14ac:dyDescent="0.55000000000000004">
      <c r="A15849" s="131"/>
    </row>
    <row r="15850" spans="1:1" x14ac:dyDescent="0.55000000000000004">
      <c r="A15850" s="131"/>
    </row>
    <row r="15853" spans="1:1" x14ac:dyDescent="0.55000000000000004">
      <c r="A15853" s="131"/>
    </row>
    <row r="15854" spans="1:1" x14ac:dyDescent="0.55000000000000004">
      <c r="A15854" s="131"/>
    </row>
    <row r="15857" spans="1:1" x14ac:dyDescent="0.55000000000000004">
      <c r="A15857" s="131"/>
    </row>
    <row r="15858" spans="1:1" x14ac:dyDescent="0.55000000000000004">
      <c r="A15858" s="131"/>
    </row>
    <row r="15861" spans="1:1" x14ac:dyDescent="0.55000000000000004">
      <c r="A15861" s="131"/>
    </row>
    <row r="15862" spans="1:1" x14ac:dyDescent="0.55000000000000004">
      <c r="A15862" s="131"/>
    </row>
    <row r="15865" spans="1:1" x14ac:dyDescent="0.55000000000000004">
      <c r="A15865" s="131"/>
    </row>
    <row r="15866" spans="1:1" x14ac:dyDescent="0.55000000000000004">
      <c r="A15866" s="131"/>
    </row>
    <row r="15869" spans="1:1" x14ac:dyDescent="0.55000000000000004">
      <c r="A15869" s="131"/>
    </row>
    <row r="15870" spans="1:1" x14ac:dyDescent="0.55000000000000004">
      <c r="A15870" s="131"/>
    </row>
    <row r="15873" spans="1:1" x14ac:dyDescent="0.55000000000000004">
      <c r="A15873" s="131"/>
    </row>
    <row r="15874" spans="1:1" x14ac:dyDescent="0.55000000000000004">
      <c r="A15874" s="131"/>
    </row>
    <row r="15877" spans="1:1" x14ac:dyDescent="0.55000000000000004">
      <c r="A15877" s="131"/>
    </row>
    <row r="15878" spans="1:1" x14ac:dyDescent="0.55000000000000004">
      <c r="A15878" s="131"/>
    </row>
    <row r="15881" spans="1:1" x14ac:dyDescent="0.55000000000000004">
      <c r="A15881" s="131"/>
    </row>
    <row r="15882" spans="1:1" x14ac:dyDescent="0.55000000000000004">
      <c r="A15882" s="131"/>
    </row>
    <row r="15885" spans="1:1" x14ac:dyDescent="0.55000000000000004">
      <c r="A15885" s="131"/>
    </row>
    <row r="15886" spans="1:1" x14ac:dyDescent="0.55000000000000004">
      <c r="A15886" s="131"/>
    </row>
    <row r="15889" spans="1:1" x14ac:dyDescent="0.55000000000000004">
      <c r="A15889" s="131"/>
    </row>
    <row r="15890" spans="1:1" x14ac:dyDescent="0.55000000000000004">
      <c r="A15890" s="131"/>
    </row>
    <row r="15893" spans="1:1" x14ac:dyDescent="0.55000000000000004">
      <c r="A15893" s="131"/>
    </row>
    <row r="15894" spans="1:1" x14ac:dyDescent="0.55000000000000004">
      <c r="A15894" s="131"/>
    </row>
    <row r="15897" spans="1:1" x14ac:dyDescent="0.55000000000000004">
      <c r="A15897" s="131"/>
    </row>
    <row r="15898" spans="1:1" x14ac:dyDescent="0.55000000000000004">
      <c r="A15898" s="131"/>
    </row>
    <row r="15901" spans="1:1" x14ac:dyDescent="0.55000000000000004">
      <c r="A15901" s="131"/>
    </row>
    <row r="15902" spans="1:1" x14ac:dyDescent="0.55000000000000004">
      <c r="A15902" s="131"/>
    </row>
    <row r="15905" spans="1:1" x14ac:dyDescent="0.55000000000000004">
      <c r="A15905" s="131"/>
    </row>
    <row r="15906" spans="1:1" x14ac:dyDescent="0.55000000000000004">
      <c r="A15906" s="131"/>
    </row>
    <row r="15909" spans="1:1" x14ac:dyDescent="0.55000000000000004">
      <c r="A15909" s="131"/>
    </row>
    <row r="15910" spans="1:1" x14ac:dyDescent="0.55000000000000004">
      <c r="A15910" s="131"/>
    </row>
    <row r="15913" spans="1:1" x14ac:dyDescent="0.55000000000000004">
      <c r="A15913" s="131"/>
    </row>
    <row r="15914" spans="1:1" x14ac:dyDescent="0.55000000000000004">
      <c r="A15914" s="131"/>
    </row>
    <row r="15917" spans="1:1" x14ac:dyDescent="0.55000000000000004">
      <c r="A15917" s="131"/>
    </row>
    <row r="15918" spans="1:1" x14ac:dyDescent="0.55000000000000004">
      <c r="A15918" s="131"/>
    </row>
    <row r="15921" spans="1:1" x14ac:dyDescent="0.55000000000000004">
      <c r="A15921" s="131"/>
    </row>
    <row r="15922" spans="1:1" x14ac:dyDescent="0.55000000000000004">
      <c r="A15922" s="131"/>
    </row>
    <row r="15925" spans="1:1" x14ac:dyDescent="0.55000000000000004">
      <c r="A15925" s="131"/>
    </row>
    <row r="15926" spans="1:1" x14ac:dyDescent="0.55000000000000004">
      <c r="A15926" s="131"/>
    </row>
    <row r="15929" spans="1:1" x14ac:dyDescent="0.55000000000000004">
      <c r="A15929" s="131"/>
    </row>
    <row r="15930" spans="1:1" x14ac:dyDescent="0.55000000000000004">
      <c r="A15930" s="131"/>
    </row>
    <row r="15933" spans="1:1" x14ac:dyDescent="0.55000000000000004">
      <c r="A15933" s="131"/>
    </row>
    <row r="15934" spans="1:1" x14ac:dyDescent="0.55000000000000004">
      <c r="A15934" s="131"/>
    </row>
    <row r="15937" spans="1:1" x14ac:dyDescent="0.55000000000000004">
      <c r="A15937" s="131"/>
    </row>
    <row r="15938" spans="1:1" x14ac:dyDescent="0.55000000000000004">
      <c r="A15938" s="131"/>
    </row>
    <row r="15941" spans="1:1" x14ac:dyDescent="0.55000000000000004">
      <c r="A15941" s="131"/>
    </row>
    <row r="15942" spans="1:1" x14ac:dyDescent="0.55000000000000004">
      <c r="A15942" s="131"/>
    </row>
    <row r="15945" spans="1:1" x14ac:dyDescent="0.55000000000000004">
      <c r="A15945" s="131"/>
    </row>
    <row r="15946" spans="1:1" x14ac:dyDescent="0.55000000000000004">
      <c r="A15946" s="131"/>
    </row>
    <row r="15949" spans="1:1" x14ac:dyDescent="0.55000000000000004">
      <c r="A15949" s="131"/>
    </row>
    <row r="15950" spans="1:1" x14ac:dyDescent="0.55000000000000004">
      <c r="A15950" s="131"/>
    </row>
    <row r="15953" spans="1:1" x14ac:dyDescent="0.55000000000000004">
      <c r="A15953" s="131"/>
    </row>
    <row r="15954" spans="1:1" x14ac:dyDescent="0.55000000000000004">
      <c r="A15954" s="131"/>
    </row>
    <row r="15957" spans="1:1" x14ac:dyDescent="0.55000000000000004">
      <c r="A15957" s="131"/>
    </row>
    <row r="15958" spans="1:1" x14ac:dyDescent="0.55000000000000004">
      <c r="A15958" s="131"/>
    </row>
    <row r="15961" spans="1:1" x14ac:dyDescent="0.55000000000000004">
      <c r="A15961" s="131"/>
    </row>
    <row r="15962" spans="1:1" x14ac:dyDescent="0.55000000000000004">
      <c r="A15962" s="131"/>
    </row>
    <row r="15965" spans="1:1" x14ac:dyDescent="0.55000000000000004">
      <c r="A15965" s="131"/>
    </row>
    <row r="15966" spans="1:1" x14ac:dyDescent="0.55000000000000004">
      <c r="A15966" s="131"/>
    </row>
    <row r="15969" spans="1:1" x14ac:dyDescent="0.55000000000000004">
      <c r="A15969" s="131"/>
    </row>
    <row r="15970" spans="1:1" x14ac:dyDescent="0.55000000000000004">
      <c r="A15970" s="131"/>
    </row>
    <row r="15973" spans="1:1" x14ac:dyDescent="0.55000000000000004">
      <c r="A15973" s="131"/>
    </row>
    <row r="15974" spans="1:1" x14ac:dyDescent="0.55000000000000004">
      <c r="A15974" s="131"/>
    </row>
    <row r="15977" spans="1:1" x14ac:dyDescent="0.55000000000000004">
      <c r="A15977" s="131"/>
    </row>
    <row r="15978" spans="1:1" x14ac:dyDescent="0.55000000000000004">
      <c r="A15978" s="131"/>
    </row>
    <row r="15981" spans="1:1" x14ac:dyDescent="0.55000000000000004">
      <c r="A15981" s="131"/>
    </row>
    <row r="15982" spans="1:1" x14ac:dyDescent="0.55000000000000004">
      <c r="A15982" s="131"/>
    </row>
    <row r="15985" spans="1:1" x14ac:dyDescent="0.55000000000000004">
      <c r="A15985" s="131"/>
    </row>
    <row r="15986" spans="1:1" x14ac:dyDescent="0.55000000000000004">
      <c r="A15986" s="131"/>
    </row>
    <row r="15989" spans="1:1" x14ac:dyDescent="0.55000000000000004">
      <c r="A15989" s="131"/>
    </row>
    <row r="15990" spans="1:1" x14ac:dyDescent="0.55000000000000004">
      <c r="A15990" s="131"/>
    </row>
    <row r="15993" spans="1:1" x14ac:dyDescent="0.55000000000000004">
      <c r="A15993" s="131"/>
    </row>
    <row r="15994" spans="1:1" x14ac:dyDescent="0.55000000000000004">
      <c r="A15994" s="131"/>
    </row>
    <row r="15997" spans="1:1" x14ac:dyDescent="0.55000000000000004">
      <c r="A15997" s="131"/>
    </row>
    <row r="15998" spans="1:1" x14ac:dyDescent="0.55000000000000004">
      <c r="A15998" s="131"/>
    </row>
    <row r="16001" spans="1:1" x14ac:dyDescent="0.55000000000000004">
      <c r="A16001" s="131"/>
    </row>
    <row r="16002" spans="1:1" x14ac:dyDescent="0.55000000000000004">
      <c r="A16002" s="131"/>
    </row>
    <row r="16005" spans="1:1" x14ac:dyDescent="0.55000000000000004">
      <c r="A16005" s="131"/>
    </row>
    <row r="16006" spans="1:1" x14ac:dyDescent="0.55000000000000004">
      <c r="A16006" s="131"/>
    </row>
    <row r="16009" spans="1:1" x14ac:dyDescent="0.55000000000000004">
      <c r="A16009" s="131"/>
    </row>
    <row r="16010" spans="1:1" x14ac:dyDescent="0.55000000000000004">
      <c r="A16010" s="131"/>
    </row>
    <row r="16013" spans="1:1" x14ac:dyDescent="0.55000000000000004">
      <c r="A16013" s="131"/>
    </row>
    <row r="16014" spans="1:1" x14ac:dyDescent="0.55000000000000004">
      <c r="A16014" s="131"/>
    </row>
    <row r="16017" spans="1:1" x14ac:dyDescent="0.55000000000000004">
      <c r="A16017" s="131"/>
    </row>
    <row r="16018" spans="1:1" x14ac:dyDescent="0.55000000000000004">
      <c r="A16018" s="131"/>
    </row>
    <row r="16021" spans="1:1" x14ac:dyDescent="0.55000000000000004">
      <c r="A16021" s="131"/>
    </row>
    <row r="16022" spans="1:1" x14ac:dyDescent="0.55000000000000004">
      <c r="A16022" s="131"/>
    </row>
    <row r="16025" spans="1:1" x14ac:dyDescent="0.55000000000000004">
      <c r="A16025" s="131"/>
    </row>
    <row r="16026" spans="1:1" x14ac:dyDescent="0.55000000000000004">
      <c r="A16026" s="131"/>
    </row>
    <row r="16029" spans="1:1" x14ac:dyDescent="0.55000000000000004">
      <c r="A16029" s="131"/>
    </row>
    <row r="16030" spans="1:1" x14ac:dyDescent="0.55000000000000004">
      <c r="A16030" s="131"/>
    </row>
    <row r="16033" spans="1:1" x14ac:dyDescent="0.55000000000000004">
      <c r="A16033" s="131"/>
    </row>
    <row r="16034" spans="1:1" x14ac:dyDescent="0.55000000000000004">
      <c r="A16034" s="131"/>
    </row>
    <row r="16037" spans="1:1" x14ac:dyDescent="0.55000000000000004">
      <c r="A16037" s="131"/>
    </row>
    <row r="16038" spans="1:1" x14ac:dyDescent="0.55000000000000004">
      <c r="A16038" s="131"/>
    </row>
    <row r="16041" spans="1:1" x14ac:dyDescent="0.55000000000000004">
      <c r="A16041" s="131"/>
    </row>
    <row r="16042" spans="1:1" x14ac:dyDescent="0.55000000000000004">
      <c r="A16042" s="131"/>
    </row>
    <row r="16045" spans="1:1" x14ac:dyDescent="0.55000000000000004">
      <c r="A16045" s="131"/>
    </row>
    <row r="16046" spans="1:1" x14ac:dyDescent="0.55000000000000004">
      <c r="A16046" s="131"/>
    </row>
    <row r="16049" spans="1:1" x14ac:dyDescent="0.55000000000000004">
      <c r="A16049" s="131"/>
    </row>
    <row r="16050" spans="1:1" x14ac:dyDescent="0.55000000000000004">
      <c r="A16050" s="131"/>
    </row>
    <row r="16053" spans="1:1" x14ac:dyDescent="0.55000000000000004">
      <c r="A16053" s="131"/>
    </row>
    <row r="16054" spans="1:1" x14ac:dyDescent="0.55000000000000004">
      <c r="A16054" s="131"/>
    </row>
    <row r="16057" spans="1:1" x14ac:dyDescent="0.55000000000000004">
      <c r="A16057" s="131"/>
    </row>
    <row r="16058" spans="1:1" x14ac:dyDescent="0.55000000000000004">
      <c r="A16058" s="131"/>
    </row>
    <row r="16061" spans="1:1" x14ac:dyDescent="0.55000000000000004">
      <c r="A16061" s="131"/>
    </row>
    <row r="16062" spans="1:1" x14ac:dyDescent="0.55000000000000004">
      <c r="A16062" s="131"/>
    </row>
    <row r="16065" spans="1:1" x14ac:dyDescent="0.55000000000000004">
      <c r="A16065" s="131"/>
    </row>
    <row r="16066" spans="1:1" x14ac:dyDescent="0.55000000000000004">
      <c r="A16066" s="131"/>
    </row>
    <row r="16069" spans="1:1" x14ac:dyDescent="0.55000000000000004">
      <c r="A16069" s="131"/>
    </row>
    <row r="16070" spans="1:1" x14ac:dyDescent="0.55000000000000004">
      <c r="A16070" s="131"/>
    </row>
    <row r="16073" spans="1:1" x14ac:dyDescent="0.55000000000000004">
      <c r="A16073" s="131"/>
    </row>
    <row r="16074" spans="1:1" x14ac:dyDescent="0.55000000000000004">
      <c r="A16074" s="131"/>
    </row>
    <row r="16077" spans="1:1" x14ac:dyDescent="0.55000000000000004">
      <c r="A16077" s="131"/>
    </row>
    <row r="16078" spans="1:1" x14ac:dyDescent="0.55000000000000004">
      <c r="A16078" s="131"/>
    </row>
    <row r="16081" spans="1:1" x14ac:dyDescent="0.55000000000000004">
      <c r="A16081" s="131"/>
    </row>
    <row r="16082" spans="1:1" x14ac:dyDescent="0.55000000000000004">
      <c r="A16082" s="131"/>
    </row>
    <row r="16085" spans="1:1" x14ac:dyDescent="0.55000000000000004">
      <c r="A16085" s="131"/>
    </row>
    <row r="16086" spans="1:1" x14ac:dyDescent="0.55000000000000004">
      <c r="A16086" s="131"/>
    </row>
    <row r="16089" spans="1:1" x14ac:dyDescent="0.55000000000000004">
      <c r="A16089" s="131"/>
    </row>
    <row r="16090" spans="1:1" x14ac:dyDescent="0.55000000000000004">
      <c r="A16090" s="131"/>
    </row>
    <row r="16093" spans="1:1" x14ac:dyDescent="0.55000000000000004">
      <c r="A16093" s="131"/>
    </row>
    <row r="16094" spans="1:1" x14ac:dyDescent="0.55000000000000004">
      <c r="A16094" s="131"/>
    </row>
    <row r="16097" spans="1:1" x14ac:dyDescent="0.55000000000000004">
      <c r="A16097" s="131"/>
    </row>
    <row r="16098" spans="1:1" x14ac:dyDescent="0.55000000000000004">
      <c r="A16098" s="131"/>
    </row>
    <row r="16101" spans="1:1" x14ac:dyDescent="0.55000000000000004">
      <c r="A16101" s="131"/>
    </row>
    <row r="16102" spans="1:1" x14ac:dyDescent="0.55000000000000004">
      <c r="A16102" s="131"/>
    </row>
    <row r="16105" spans="1:1" x14ac:dyDescent="0.55000000000000004">
      <c r="A16105" s="131"/>
    </row>
    <row r="16106" spans="1:1" x14ac:dyDescent="0.55000000000000004">
      <c r="A16106" s="131"/>
    </row>
    <row r="16109" spans="1:1" x14ac:dyDescent="0.55000000000000004">
      <c r="A16109" s="131"/>
    </row>
    <row r="16110" spans="1:1" x14ac:dyDescent="0.55000000000000004">
      <c r="A16110" s="131"/>
    </row>
    <row r="16113" spans="1:1" x14ac:dyDescent="0.55000000000000004">
      <c r="A16113" s="131"/>
    </row>
    <row r="16114" spans="1:1" x14ac:dyDescent="0.55000000000000004">
      <c r="A16114" s="131"/>
    </row>
    <row r="16117" spans="1:1" x14ac:dyDescent="0.55000000000000004">
      <c r="A16117" s="131"/>
    </row>
    <row r="16118" spans="1:1" x14ac:dyDescent="0.55000000000000004">
      <c r="A16118" s="131"/>
    </row>
    <row r="16121" spans="1:1" x14ac:dyDescent="0.55000000000000004">
      <c r="A16121" s="131"/>
    </row>
    <row r="16122" spans="1:1" x14ac:dyDescent="0.55000000000000004">
      <c r="A16122" s="131"/>
    </row>
    <row r="16125" spans="1:1" x14ac:dyDescent="0.55000000000000004">
      <c r="A16125" s="131"/>
    </row>
    <row r="16126" spans="1:1" x14ac:dyDescent="0.55000000000000004">
      <c r="A16126" s="131"/>
    </row>
    <row r="16129" spans="1:1" x14ac:dyDescent="0.55000000000000004">
      <c r="A16129" s="131"/>
    </row>
    <row r="16130" spans="1:1" x14ac:dyDescent="0.55000000000000004">
      <c r="A16130" s="131"/>
    </row>
    <row r="16133" spans="1:1" x14ac:dyDescent="0.55000000000000004">
      <c r="A16133" s="131"/>
    </row>
    <row r="16134" spans="1:1" x14ac:dyDescent="0.55000000000000004">
      <c r="A16134" s="131"/>
    </row>
    <row r="16137" spans="1:1" x14ac:dyDescent="0.55000000000000004">
      <c r="A16137" s="131"/>
    </row>
    <row r="16138" spans="1:1" x14ac:dyDescent="0.55000000000000004">
      <c r="A16138" s="131"/>
    </row>
    <row r="16141" spans="1:1" x14ac:dyDescent="0.55000000000000004">
      <c r="A16141" s="131"/>
    </row>
    <row r="16142" spans="1:1" x14ac:dyDescent="0.55000000000000004">
      <c r="A16142" s="131"/>
    </row>
    <row r="16145" spans="1:1" x14ac:dyDescent="0.55000000000000004">
      <c r="A16145" s="131"/>
    </row>
    <row r="16146" spans="1:1" x14ac:dyDescent="0.55000000000000004">
      <c r="A16146" s="131"/>
    </row>
    <row r="16149" spans="1:1" x14ac:dyDescent="0.55000000000000004">
      <c r="A16149" s="131"/>
    </row>
    <row r="16150" spans="1:1" x14ac:dyDescent="0.55000000000000004">
      <c r="A16150" s="131"/>
    </row>
    <row r="16153" spans="1:1" x14ac:dyDescent="0.55000000000000004">
      <c r="A16153" s="131"/>
    </row>
    <row r="16154" spans="1:1" x14ac:dyDescent="0.55000000000000004">
      <c r="A16154" s="131"/>
    </row>
    <row r="16157" spans="1:1" x14ac:dyDescent="0.55000000000000004">
      <c r="A16157" s="131"/>
    </row>
    <row r="16158" spans="1:1" x14ac:dyDescent="0.55000000000000004">
      <c r="A16158" s="131"/>
    </row>
    <row r="16161" spans="1:1" x14ac:dyDescent="0.55000000000000004">
      <c r="A16161" s="131"/>
    </row>
    <row r="16162" spans="1:1" x14ac:dyDescent="0.55000000000000004">
      <c r="A16162" s="131"/>
    </row>
    <row r="16165" spans="1:1" x14ac:dyDescent="0.55000000000000004">
      <c r="A16165" s="131"/>
    </row>
    <row r="16166" spans="1:1" x14ac:dyDescent="0.55000000000000004">
      <c r="A16166" s="131"/>
    </row>
    <row r="16169" spans="1:1" x14ac:dyDescent="0.55000000000000004">
      <c r="A16169" s="131"/>
    </row>
    <row r="16170" spans="1:1" x14ac:dyDescent="0.55000000000000004">
      <c r="A16170" s="131"/>
    </row>
    <row r="16173" spans="1:1" x14ac:dyDescent="0.55000000000000004">
      <c r="A16173" s="131"/>
    </row>
    <row r="16174" spans="1:1" x14ac:dyDescent="0.55000000000000004">
      <c r="A16174" s="131"/>
    </row>
    <row r="16177" spans="1:1" x14ac:dyDescent="0.55000000000000004">
      <c r="A16177" s="131"/>
    </row>
    <row r="16178" spans="1:1" x14ac:dyDescent="0.55000000000000004">
      <c r="A16178" s="131"/>
    </row>
    <row r="16181" spans="1:1" x14ac:dyDescent="0.55000000000000004">
      <c r="A16181" s="131"/>
    </row>
    <row r="16182" spans="1:1" x14ac:dyDescent="0.55000000000000004">
      <c r="A16182" s="131"/>
    </row>
    <row r="16185" spans="1:1" x14ac:dyDescent="0.55000000000000004">
      <c r="A16185" s="131"/>
    </row>
    <row r="16186" spans="1:1" x14ac:dyDescent="0.55000000000000004">
      <c r="A16186" s="131"/>
    </row>
    <row r="16189" spans="1:1" x14ac:dyDescent="0.55000000000000004">
      <c r="A16189" s="131"/>
    </row>
    <row r="16190" spans="1:1" x14ac:dyDescent="0.55000000000000004">
      <c r="A16190" s="131"/>
    </row>
    <row r="16193" spans="1:1" x14ac:dyDescent="0.55000000000000004">
      <c r="A16193" s="131"/>
    </row>
    <row r="16194" spans="1:1" x14ac:dyDescent="0.55000000000000004">
      <c r="A16194" s="131"/>
    </row>
    <row r="16197" spans="1:1" x14ac:dyDescent="0.55000000000000004">
      <c r="A16197" s="131"/>
    </row>
    <row r="16198" spans="1:1" x14ac:dyDescent="0.55000000000000004">
      <c r="A16198" s="131"/>
    </row>
    <row r="16201" spans="1:1" x14ac:dyDescent="0.55000000000000004">
      <c r="A16201" s="131"/>
    </row>
    <row r="16202" spans="1:1" x14ac:dyDescent="0.55000000000000004">
      <c r="A16202" s="131"/>
    </row>
    <row r="16205" spans="1:1" x14ac:dyDescent="0.55000000000000004">
      <c r="A16205" s="131"/>
    </row>
    <row r="16206" spans="1:1" x14ac:dyDescent="0.55000000000000004">
      <c r="A16206" s="131"/>
    </row>
    <row r="16209" spans="1:1" x14ac:dyDescent="0.55000000000000004">
      <c r="A16209" s="131"/>
    </row>
    <row r="16210" spans="1:1" x14ac:dyDescent="0.55000000000000004">
      <c r="A16210" s="131"/>
    </row>
    <row r="16213" spans="1:1" x14ac:dyDescent="0.55000000000000004">
      <c r="A16213" s="131"/>
    </row>
    <row r="16214" spans="1:1" x14ac:dyDescent="0.55000000000000004">
      <c r="A16214" s="131"/>
    </row>
    <row r="16217" spans="1:1" x14ac:dyDescent="0.55000000000000004">
      <c r="A16217" s="131"/>
    </row>
    <row r="16218" spans="1:1" x14ac:dyDescent="0.55000000000000004">
      <c r="A16218" s="131"/>
    </row>
    <row r="16221" spans="1:1" x14ac:dyDescent="0.55000000000000004">
      <c r="A16221" s="131"/>
    </row>
    <row r="16222" spans="1:1" x14ac:dyDescent="0.55000000000000004">
      <c r="A16222" s="131"/>
    </row>
    <row r="16225" spans="1:1" x14ac:dyDescent="0.55000000000000004">
      <c r="A16225" s="131"/>
    </row>
    <row r="16226" spans="1:1" x14ac:dyDescent="0.55000000000000004">
      <c r="A16226" s="131"/>
    </row>
    <row r="16229" spans="1:1" x14ac:dyDescent="0.55000000000000004">
      <c r="A16229" s="131"/>
    </row>
    <row r="16230" spans="1:1" x14ac:dyDescent="0.55000000000000004">
      <c r="A16230" s="131"/>
    </row>
    <row r="16233" spans="1:1" x14ac:dyDescent="0.55000000000000004">
      <c r="A16233" s="131"/>
    </row>
    <row r="16234" spans="1:1" x14ac:dyDescent="0.55000000000000004">
      <c r="A16234" s="131"/>
    </row>
    <row r="16237" spans="1:1" x14ac:dyDescent="0.55000000000000004">
      <c r="A16237" s="131"/>
    </row>
    <row r="16238" spans="1:1" x14ac:dyDescent="0.55000000000000004">
      <c r="A16238" s="131"/>
    </row>
    <row r="16241" spans="1:1" x14ac:dyDescent="0.55000000000000004">
      <c r="A16241" s="131"/>
    </row>
    <row r="16242" spans="1:1" x14ac:dyDescent="0.55000000000000004">
      <c r="A16242" s="131"/>
    </row>
    <row r="16245" spans="1:1" x14ac:dyDescent="0.55000000000000004">
      <c r="A16245" s="131"/>
    </row>
    <row r="16246" spans="1:1" x14ac:dyDescent="0.55000000000000004">
      <c r="A16246" s="131"/>
    </row>
    <row r="16249" spans="1:1" x14ac:dyDescent="0.55000000000000004">
      <c r="A16249" s="131"/>
    </row>
    <row r="16250" spans="1:1" x14ac:dyDescent="0.55000000000000004">
      <c r="A16250" s="131"/>
    </row>
    <row r="16253" spans="1:1" x14ac:dyDescent="0.55000000000000004">
      <c r="A16253" s="131"/>
    </row>
    <row r="16254" spans="1:1" x14ac:dyDescent="0.55000000000000004">
      <c r="A16254" s="131"/>
    </row>
    <row r="16257" spans="1:1" x14ac:dyDescent="0.55000000000000004">
      <c r="A16257" s="131"/>
    </row>
    <row r="16258" spans="1:1" x14ac:dyDescent="0.55000000000000004">
      <c r="A16258" s="131"/>
    </row>
    <row r="16261" spans="1:1" x14ac:dyDescent="0.55000000000000004">
      <c r="A16261" s="131"/>
    </row>
    <row r="16262" spans="1:1" x14ac:dyDescent="0.55000000000000004">
      <c r="A16262" s="131"/>
    </row>
    <row r="16265" spans="1:1" x14ac:dyDescent="0.55000000000000004">
      <c r="A16265" s="131"/>
    </row>
    <row r="16266" spans="1:1" x14ac:dyDescent="0.55000000000000004">
      <c r="A16266" s="131"/>
    </row>
    <row r="16269" spans="1:1" x14ac:dyDescent="0.55000000000000004">
      <c r="A16269" s="131"/>
    </row>
    <row r="16270" spans="1:1" x14ac:dyDescent="0.55000000000000004">
      <c r="A16270" s="131"/>
    </row>
    <row r="16273" spans="1:1" x14ac:dyDescent="0.55000000000000004">
      <c r="A16273" s="131"/>
    </row>
    <row r="16274" spans="1:1" x14ac:dyDescent="0.55000000000000004">
      <c r="A16274" s="131"/>
    </row>
    <row r="16277" spans="1:1" x14ac:dyDescent="0.55000000000000004">
      <c r="A16277" s="131"/>
    </row>
    <row r="16278" spans="1:1" x14ac:dyDescent="0.55000000000000004">
      <c r="A16278" s="131"/>
    </row>
    <row r="16281" spans="1:1" x14ac:dyDescent="0.55000000000000004">
      <c r="A16281" s="131"/>
    </row>
    <row r="16282" spans="1:1" x14ac:dyDescent="0.55000000000000004">
      <c r="A16282" s="131"/>
    </row>
    <row r="16285" spans="1:1" x14ac:dyDescent="0.55000000000000004">
      <c r="A16285" s="131"/>
    </row>
    <row r="16286" spans="1:1" x14ac:dyDescent="0.55000000000000004">
      <c r="A16286" s="131"/>
    </row>
    <row r="16289" spans="1:1" x14ac:dyDescent="0.55000000000000004">
      <c r="A16289" s="131"/>
    </row>
    <row r="16290" spans="1:1" x14ac:dyDescent="0.55000000000000004">
      <c r="A16290" s="131"/>
    </row>
    <row r="16293" spans="1:1" x14ac:dyDescent="0.55000000000000004">
      <c r="A16293" s="131"/>
    </row>
    <row r="16294" spans="1:1" x14ac:dyDescent="0.55000000000000004">
      <c r="A16294" s="131"/>
    </row>
    <row r="16297" spans="1:1" x14ac:dyDescent="0.55000000000000004">
      <c r="A16297" s="131"/>
    </row>
    <row r="16298" spans="1:1" x14ac:dyDescent="0.55000000000000004">
      <c r="A16298" s="131"/>
    </row>
    <row r="16301" spans="1:1" x14ac:dyDescent="0.55000000000000004">
      <c r="A16301" s="131"/>
    </row>
    <row r="16302" spans="1:1" x14ac:dyDescent="0.55000000000000004">
      <c r="A16302" s="131"/>
    </row>
    <row r="16305" spans="1:1" x14ac:dyDescent="0.55000000000000004">
      <c r="A16305" s="131"/>
    </row>
    <row r="16306" spans="1:1" x14ac:dyDescent="0.55000000000000004">
      <c r="A16306" s="131"/>
    </row>
    <row r="16309" spans="1:1" x14ac:dyDescent="0.55000000000000004">
      <c r="A16309" s="131"/>
    </row>
    <row r="16310" spans="1:1" x14ac:dyDescent="0.55000000000000004">
      <c r="A16310" s="131"/>
    </row>
    <row r="16313" spans="1:1" x14ac:dyDescent="0.55000000000000004">
      <c r="A16313" s="131"/>
    </row>
    <row r="16314" spans="1:1" x14ac:dyDescent="0.55000000000000004">
      <c r="A16314" s="131"/>
    </row>
    <row r="16317" spans="1:1" x14ac:dyDescent="0.55000000000000004">
      <c r="A16317" s="131"/>
    </row>
    <row r="16318" spans="1:1" x14ac:dyDescent="0.55000000000000004">
      <c r="A16318" s="131"/>
    </row>
    <row r="16321" spans="1:1" x14ac:dyDescent="0.55000000000000004">
      <c r="A16321" s="131"/>
    </row>
    <row r="16322" spans="1:1" x14ac:dyDescent="0.55000000000000004">
      <c r="A16322" s="131"/>
    </row>
    <row r="16325" spans="1:1" x14ac:dyDescent="0.55000000000000004">
      <c r="A16325" s="131"/>
    </row>
    <row r="16326" spans="1:1" x14ac:dyDescent="0.55000000000000004">
      <c r="A16326" s="131"/>
    </row>
    <row r="16329" spans="1:1" x14ac:dyDescent="0.55000000000000004">
      <c r="A16329" s="131"/>
    </row>
    <row r="16330" spans="1:1" x14ac:dyDescent="0.55000000000000004">
      <c r="A16330" s="131"/>
    </row>
    <row r="16333" spans="1:1" x14ac:dyDescent="0.55000000000000004">
      <c r="A16333" s="131"/>
    </row>
    <row r="16334" spans="1:1" x14ac:dyDescent="0.55000000000000004">
      <c r="A16334" s="131"/>
    </row>
    <row r="16337" spans="1:1" x14ac:dyDescent="0.55000000000000004">
      <c r="A16337" s="131"/>
    </row>
    <row r="16338" spans="1:1" x14ac:dyDescent="0.55000000000000004">
      <c r="A16338" s="131"/>
    </row>
    <row r="16341" spans="1:1" x14ac:dyDescent="0.55000000000000004">
      <c r="A16341" s="131"/>
    </row>
    <row r="16342" spans="1:1" x14ac:dyDescent="0.55000000000000004">
      <c r="A16342" s="131"/>
    </row>
    <row r="16345" spans="1:1" x14ac:dyDescent="0.55000000000000004">
      <c r="A16345" s="131"/>
    </row>
    <row r="16346" spans="1:1" x14ac:dyDescent="0.55000000000000004">
      <c r="A16346" s="131"/>
    </row>
    <row r="16349" spans="1:1" x14ac:dyDescent="0.55000000000000004">
      <c r="A16349" s="131"/>
    </row>
    <row r="16350" spans="1:1" x14ac:dyDescent="0.55000000000000004">
      <c r="A16350" s="131"/>
    </row>
    <row r="16353" spans="1:1" x14ac:dyDescent="0.55000000000000004">
      <c r="A16353" s="131"/>
    </row>
    <row r="16354" spans="1:1" x14ac:dyDescent="0.55000000000000004">
      <c r="A16354" s="131"/>
    </row>
    <row r="16357" spans="1:1" x14ac:dyDescent="0.55000000000000004">
      <c r="A16357" s="131"/>
    </row>
    <row r="16358" spans="1:1" x14ac:dyDescent="0.55000000000000004">
      <c r="A16358" s="131"/>
    </row>
    <row r="16361" spans="1:1" x14ac:dyDescent="0.55000000000000004">
      <c r="A16361" s="131"/>
    </row>
    <row r="16362" spans="1:1" x14ac:dyDescent="0.55000000000000004">
      <c r="A16362" s="131"/>
    </row>
    <row r="16365" spans="1:1" x14ac:dyDescent="0.55000000000000004">
      <c r="A16365" s="131"/>
    </row>
    <row r="16366" spans="1:1" x14ac:dyDescent="0.55000000000000004">
      <c r="A16366" s="131"/>
    </row>
    <row r="16369" spans="1:1" x14ac:dyDescent="0.55000000000000004">
      <c r="A16369" s="131"/>
    </row>
    <row r="16370" spans="1:1" x14ac:dyDescent="0.55000000000000004">
      <c r="A16370" s="131"/>
    </row>
    <row r="16373" spans="1:1" x14ac:dyDescent="0.55000000000000004">
      <c r="A16373" s="131"/>
    </row>
    <row r="16374" spans="1:1" x14ac:dyDescent="0.55000000000000004">
      <c r="A16374" s="131"/>
    </row>
    <row r="16377" spans="1:1" x14ac:dyDescent="0.55000000000000004">
      <c r="A16377" s="131"/>
    </row>
    <row r="16378" spans="1:1" x14ac:dyDescent="0.55000000000000004">
      <c r="A16378" s="131"/>
    </row>
    <row r="16381" spans="1:1" x14ac:dyDescent="0.55000000000000004">
      <c r="A16381" s="131"/>
    </row>
    <row r="16382" spans="1:1" x14ac:dyDescent="0.55000000000000004">
      <c r="A16382" s="131"/>
    </row>
    <row r="16385" spans="1:1" x14ac:dyDescent="0.55000000000000004">
      <c r="A16385" s="131"/>
    </row>
    <row r="16386" spans="1:1" x14ac:dyDescent="0.55000000000000004">
      <c r="A16386" s="131"/>
    </row>
    <row r="16389" spans="1:1" x14ac:dyDescent="0.55000000000000004">
      <c r="A16389" s="131"/>
    </row>
    <row r="16390" spans="1:1" x14ac:dyDescent="0.55000000000000004">
      <c r="A16390" s="131"/>
    </row>
    <row r="16393" spans="1:1" x14ac:dyDescent="0.55000000000000004">
      <c r="A16393" s="131"/>
    </row>
    <row r="16394" spans="1:1" x14ac:dyDescent="0.55000000000000004">
      <c r="A16394" s="131"/>
    </row>
    <row r="16397" spans="1:1" x14ac:dyDescent="0.55000000000000004">
      <c r="A16397" s="131"/>
    </row>
    <row r="16398" spans="1:1" x14ac:dyDescent="0.55000000000000004">
      <c r="A16398" s="131"/>
    </row>
    <row r="16401" spans="1:1" x14ac:dyDescent="0.55000000000000004">
      <c r="A16401" s="131"/>
    </row>
    <row r="16402" spans="1:1" x14ac:dyDescent="0.55000000000000004">
      <c r="A16402" s="131"/>
    </row>
    <row r="16405" spans="1:1" x14ac:dyDescent="0.55000000000000004">
      <c r="A16405" s="131"/>
    </row>
    <row r="16406" spans="1:1" x14ac:dyDescent="0.55000000000000004">
      <c r="A16406" s="131"/>
    </row>
    <row r="16409" spans="1:1" x14ac:dyDescent="0.55000000000000004">
      <c r="A16409" s="131"/>
    </row>
    <row r="16410" spans="1:1" x14ac:dyDescent="0.55000000000000004">
      <c r="A16410" s="131"/>
    </row>
    <row r="16413" spans="1:1" x14ac:dyDescent="0.55000000000000004">
      <c r="A16413" s="131"/>
    </row>
    <row r="16414" spans="1:1" x14ac:dyDescent="0.55000000000000004">
      <c r="A16414" s="131"/>
    </row>
    <row r="16417" spans="1:1" x14ac:dyDescent="0.55000000000000004">
      <c r="A16417" s="131"/>
    </row>
    <row r="16418" spans="1:1" x14ac:dyDescent="0.55000000000000004">
      <c r="A16418" s="131"/>
    </row>
    <row r="16421" spans="1:1" x14ac:dyDescent="0.55000000000000004">
      <c r="A16421" s="131"/>
    </row>
    <row r="16422" spans="1:1" x14ac:dyDescent="0.55000000000000004">
      <c r="A16422" s="131"/>
    </row>
    <row r="16425" spans="1:1" x14ac:dyDescent="0.55000000000000004">
      <c r="A16425" s="131"/>
    </row>
    <row r="16426" spans="1:1" x14ac:dyDescent="0.55000000000000004">
      <c r="A16426" s="131"/>
    </row>
    <row r="16429" spans="1:1" x14ac:dyDescent="0.55000000000000004">
      <c r="A16429" s="131"/>
    </row>
    <row r="16430" spans="1:1" x14ac:dyDescent="0.55000000000000004">
      <c r="A16430" s="131"/>
    </row>
    <row r="16433" spans="1:1" x14ac:dyDescent="0.55000000000000004">
      <c r="A16433" s="131"/>
    </row>
    <row r="16434" spans="1:1" x14ac:dyDescent="0.55000000000000004">
      <c r="A16434" s="131"/>
    </row>
    <row r="16437" spans="1:1" x14ac:dyDescent="0.55000000000000004">
      <c r="A16437" s="131"/>
    </row>
    <row r="16438" spans="1:1" x14ac:dyDescent="0.55000000000000004">
      <c r="A16438" s="131"/>
    </row>
    <row r="16441" spans="1:1" x14ac:dyDescent="0.55000000000000004">
      <c r="A16441" s="131"/>
    </row>
    <row r="16442" spans="1:1" x14ac:dyDescent="0.55000000000000004">
      <c r="A16442" s="131"/>
    </row>
    <row r="16445" spans="1:1" x14ac:dyDescent="0.55000000000000004">
      <c r="A16445" s="131"/>
    </row>
    <row r="16446" spans="1:1" x14ac:dyDescent="0.55000000000000004">
      <c r="A16446" s="131"/>
    </row>
    <row r="16449" spans="1:1" x14ac:dyDescent="0.55000000000000004">
      <c r="A16449" s="131"/>
    </row>
    <row r="16450" spans="1:1" x14ac:dyDescent="0.55000000000000004">
      <c r="A16450" s="131"/>
    </row>
    <row r="16453" spans="1:1" x14ac:dyDescent="0.55000000000000004">
      <c r="A16453" s="131"/>
    </row>
    <row r="16454" spans="1:1" x14ac:dyDescent="0.55000000000000004">
      <c r="A16454" s="131"/>
    </row>
    <row r="16457" spans="1:1" x14ac:dyDescent="0.55000000000000004">
      <c r="A16457" s="131"/>
    </row>
    <row r="16458" spans="1:1" x14ac:dyDescent="0.55000000000000004">
      <c r="A16458" s="131"/>
    </row>
    <row r="16461" spans="1:1" x14ac:dyDescent="0.55000000000000004">
      <c r="A16461" s="131"/>
    </row>
    <row r="16462" spans="1:1" x14ac:dyDescent="0.55000000000000004">
      <c r="A16462" s="131"/>
    </row>
    <row r="16465" spans="1:1" x14ac:dyDescent="0.55000000000000004">
      <c r="A16465" s="131"/>
    </row>
    <row r="16466" spans="1:1" x14ac:dyDescent="0.55000000000000004">
      <c r="A16466" s="131"/>
    </row>
    <row r="16469" spans="1:1" x14ac:dyDescent="0.55000000000000004">
      <c r="A16469" s="131"/>
    </row>
    <row r="16470" spans="1:1" x14ac:dyDescent="0.55000000000000004">
      <c r="A16470" s="131"/>
    </row>
    <row r="16473" spans="1:1" x14ac:dyDescent="0.55000000000000004">
      <c r="A16473" s="131"/>
    </row>
    <row r="16474" spans="1:1" x14ac:dyDescent="0.55000000000000004">
      <c r="A16474" s="131"/>
    </row>
    <row r="16477" spans="1:1" x14ac:dyDescent="0.55000000000000004">
      <c r="A16477" s="131"/>
    </row>
    <row r="16478" spans="1:1" x14ac:dyDescent="0.55000000000000004">
      <c r="A16478" s="131"/>
    </row>
    <row r="16481" spans="1:1" x14ac:dyDescent="0.55000000000000004">
      <c r="A16481" s="131"/>
    </row>
    <row r="16482" spans="1:1" x14ac:dyDescent="0.55000000000000004">
      <c r="A16482" s="131"/>
    </row>
    <row r="16485" spans="1:1" x14ac:dyDescent="0.55000000000000004">
      <c r="A16485" s="131"/>
    </row>
    <row r="16486" spans="1:1" x14ac:dyDescent="0.55000000000000004">
      <c r="A16486" s="131"/>
    </row>
    <row r="16489" spans="1:1" x14ac:dyDescent="0.55000000000000004">
      <c r="A16489" s="131"/>
    </row>
    <row r="16490" spans="1:1" x14ac:dyDescent="0.55000000000000004">
      <c r="A16490" s="131"/>
    </row>
    <row r="16493" spans="1:1" x14ac:dyDescent="0.55000000000000004">
      <c r="A16493" s="131"/>
    </row>
    <row r="16494" spans="1:1" x14ac:dyDescent="0.55000000000000004">
      <c r="A16494" s="131"/>
    </row>
    <row r="16497" spans="1:1" x14ac:dyDescent="0.55000000000000004">
      <c r="A16497" s="131"/>
    </row>
    <row r="16498" spans="1:1" x14ac:dyDescent="0.55000000000000004">
      <c r="A16498" s="131"/>
    </row>
    <row r="16501" spans="1:1" x14ac:dyDescent="0.55000000000000004">
      <c r="A16501" s="131"/>
    </row>
    <row r="16502" spans="1:1" x14ac:dyDescent="0.55000000000000004">
      <c r="A16502" s="131"/>
    </row>
    <row r="16505" spans="1:1" x14ac:dyDescent="0.55000000000000004">
      <c r="A16505" s="131"/>
    </row>
    <row r="16506" spans="1:1" x14ac:dyDescent="0.55000000000000004">
      <c r="A16506" s="131"/>
    </row>
    <row r="16509" spans="1:1" x14ac:dyDescent="0.55000000000000004">
      <c r="A16509" s="131"/>
    </row>
    <row r="16510" spans="1:1" x14ac:dyDescent="0.55000000000000004">
      <c r="A16510" s="131"/>
    </row>
    <row r="16513" spans="1:1" x14ac:dyDescent="0.55000000000000004">
      <c r="A16513" s="131"/>
    </row>
    <row r="16514" spans="1:1" x14ac:dyDescent="0.55000000000000004">
      <c r="A16514" s="131"/>
    </row>
    <row r="16517" spans="1:1" x14ac:dyDescent="0.55000000000000004">
      <c r="A16517" s="131"/>
    </row>
    <row r="16518" spans="1:1" x14ac:dyDescent="0.55000000000000004">
      <c r="A16518" s="131"/>
    </row>
    <row r="16521" spans="1:1" x14ac:dyDescent="0.55000000000000004">
      <c r="A16521" s="131"/>
    </row>
    <row r="16522" spans="1:1" x14ac:dyDescent="0.55000000000000004">
      <c r="A16522" s="131"/>
    </row>
    <row r="16525" spans="1:1" x14ac:dyDescent="0.55000000000000004">
      <c r="A16525" s="131"/>
    </row>
    <row r="16526" spans="1:1" x14ac:dyDescent="0.55000000000000004">
      <c r="A16526" s="131"/>
    </row>
    <row r="16529" spans="1:1" x14ac:dyDescent="0.55000000000000004">
      <c r="A16529" s="131"/>
    </row>
    <row r="16530" spans="1:1" x14ac:dyDescent="0.55000000000000004">
      <c r="A16530" s="131"/>
    </row>
    <row r="16533" spans="1:1" x14ac:dyDescent="0.55000000000000004">
      <c r="A16533" s="131"/>
    </row>
    <row r="16534" spans="1:1" x14ac:dyDescent="0.55000000000000004">
      <c r="A16534" s="131"/>
    </row>
    <row r="16537" spans="1:1" x14ac:dyDescent="0.55000000000000004">
      <c r="A16537" s="131"/>
    </row>
    <row r="16538" spans="1:1" x14ac:dyDescent="0.55000000000000004">
      <c r="A16538" s="131"/>
    </row>
    <row r="16541" spans="1:1" x14ac:dyDescent="0.55000000000000004">
      <c r="A16541" s="131"/>
    </row>
    <row r="16542" spans="1:1" x14ac:dyDescent="0.55000000000000004">
      <c r="A16542" s="131"/>
    </row>
    <row r="16545" spans="1:1" x14ac:dyDescent="0.55000000000000004">
      <c r="A16545" s="131"/>
    </row>
    <row r="16546" spans="1:1" x14ac:dyDescent="0.55000000000000004">
      <c r="A16546" s="131"/>
    </row>
    <row r="16549" spans="1:1" x14ac:dyDescent="0.55000000000000004">
      <c r="A16549" s="131"/>
    </row>
    <row r="16550" spans="1:1" x14ac:dyDescent="0.55000000000000004">
      <c r="A16550" s="131"/>
    </row>
    <row r="16553" spans="1:1" x14ac:dyDescent="0.55000000000000004">
      <c r="A16553" s="131"/>
    </row>
    <row r="16554" spans="1:1" x14ac:dyDescent="0.55000000000000004">
      <c r="A16554" s="131"/>
    </row>
    <row r="16557" spans="1:1" x14ac:dyDescent="0.55000000000000004">
      <c r="A16557" s="131"/>
    </row>
    <row r="16558" spans="1:1" x14ac:dyDescent="0.55000000000000004">
      <c r="A16558" s="131"/>
    </row>
    <row r="16561" spans="1:1" x14ac:dyDescent="0.55000000000000004">
      <c r="A16561" s="131"/>
    </row>
    <row r="16562" spans="1:1" x14ac:dyDescent="0.55000000000000004">
      <c r="A16562" s="131"/>
    </row>
    <row r="16565" spans="1:1" x14ac:dyDescent="0.55000000000000004">
      <c r="A16565" s="131"/>
    </row>
    <row r="16566" spans="1:1" x14ac:dyDescent="0.55000000000000004">
      <c r="A16566" s="131"/>
    </row>
    <row r="16569" spans="1:1" x14ac:dyDescent="0.55000000000000004">
      <c r="A16569" s="131"/>
    </row>
    <row r="16570" spans="1:1" x14ac:dyDescent="0.55000000000000004">
      <c r="A16570" s="131"/>
    </row>
    <row r="16573" spans="1:1" x14ac:dyDescent="0.55000000000000004">
      <c r="A16573" s="131"/>
    </row>
    <row r="16574" spans="1:1" x14ac:dyDescent="0.55000000000000004">
      <c r="A16574" s="131"/>
    </row>
    <row r="16577" spans="1:1" x14ac:dyDescent="0.55000000000000004">
      <c r="A16577" s="131"/>
    </row>
    <row r="16578" spans="1:1" x14ac:dyDescent="0.55000000000000004">
      <c r="A16578" s="131"/>
    </row>
    <row r="16581" spans="1:1" x14ac:dyDescent="0.55000000000000004">
      <c r="A16581" s="131"/>
    </row>
    <row r="16582" spans="1:1" x14ac:dyDescent="0.55000000000000004">
      <c r="A16582" s="131"/>
    </row>
    <row r="16585" spans="1:1" x14ac:dyDescent="0.55000000000000004">
      <c r="A16585" s="131"/>
    </row>
    <row r="16586" spans="1:1" x14ac:dyDescent="0.55000000000000004">
      <c r="A16586" s="131"/>
    </row>
    <row r="16589" spans="1:1" x14ac:dyDescent="0.55000000000000004">
      <c r="A16589" s="131"/>
    </row>
    <row r="16590" spans="1:1" x14ac:dyDescent="0.55000000000000004">
      <c r="A16590" s="131"/>
    </row>
    <row r="16593" spans="1:1" x14ac:dyDescent="0.55000000000000004">
      <c r="A16593" s="131"/>
    </row>
    <row r="16594" spans="1:1" x14ac:dyDescent="0.55000000000000004">
      <c r="A16594" s="131"/>
    </row>
    <row r="16597" spans="1:1" x14ac:dyDescent="0.55000000000000004">
      <c r="A16597" s="131"/>
    </row>
    <row r="16598" spans="1:1" x14ac:dyDescent="0.55000000000000004">
      <c r="A16598" s="131"/>
    </row>
    <row r="16601" spans="1:1" x14ac:dyDescent="0.55000000000000004">
      <c r="A16601" s="131"/>
    </row>
    <row r="16602" spans="1:1" x14ac:dyDescent="0.55000000000000004">
      <c r="A16602" s="131"/>
    </row>
    <row r="16605" spans="1:1" x14ac:dyDescent="0.55000000000000004">
      <c r="A16605" s="131"/>
    </row>
    <row r="16606" spans="1:1" x14ac:dyDescent="0.55000000000000004">
      <c r="A16606" s="131"/>
    </row>
    <row r="16609" spans="1:1" x14ac:dyDescent="0.55000000000000004">
      <c r="A16609" s="131"/>
    </row>
    <row r="16610" spans="1:1" x14ac:dyDescent="0.55000000000000004">
      <c r="A16610" s="131"/>
    </row>
    <row r="16613" spans="1:1" x14ac:dyDescent="0.55000000000000004">
      <c r="A16613" s="131"/>
    </row>
    <row r="16614" spans="1:1" x14ac:dyDescent="0.55000000000000004">
      <c r="A16614" s="131"/>
    </row>
    <row r="16617" spans="1:1" x14ac:dyDescent="0.55000000000000004">
      <c r="A16617" s="131"/>
    </row>
    <row r="16618" spans="1:1" x14ac:dyDescent="0.55000000000000004">
      <c r="A16618" s="131"/>
    </row>
    <row r="16621" spans="1:1" x14ac:dyDescent="0.55000000000000004">
      <c r="A16621" s="131"/>
    </row>
    <row r="16622" spans="1:1" x14ac:dyDescent="0.55000000000000004">
      <c r="A16622" s="131"/>
    </row>
    <row r="16625" spans="1:1" x14ac:dyDescent="0.55000000000000004">
      <c r="A16625" s="131"/>
    </row>
    <row r="16626" spans="1:1" x14ac:dyDescent="0.55000000000000004">
      <c r="A16626" s="131"/>
    </row>
    <row r="16629" spans="1:1" x14ac:dyDescent="0.55000000000000004">
      <c r="A16629" s="131"/>
    </row>
    <row r="16630" spans="1:1" x14ac:dyDescent="0.55000000000000004">
      <c r="A16630" s="131"/>
    </row>
    <row r="16633" spans="1:1" x14ac:dyDescent="0.55000000000000004">
      <c r="A16633" s="131"/>
    </row>
    <row r="16634" spans="1:1" x14ac:dyDescent="0.55000000000000004">
      <c r="A16634" s="131"/>
    </row>
    <row r="16637" spans="1:1" x14ac:dyDescent="0.55000000000000004">
      <c r="A16637" s="131"/>
    </row>
    <row r="16638" spans="1:1" x14ac:dyDescent="0.55000000000000004">
      <c r="A16638" s="131"/>
    </row>
    <row r="16641" spans="1:1" x14ac:dyDescent="0.55000000000000004">
      <c r="A16641" s="131"/>
    </row>
    <row r="16642" spans="1:1" x14ac:dyDescent="0.55000000000000004">
      <c r="A16642" s="131"/>
    </row>
    <row r="16645" spans="1:1" x14ac:dyDescent="0.55000000000000004">
      <c r="A16645" s="131"/>
    </row>
    <row r="16646" spans="1:1" x14ac:dyDescent="0.55000000000000004">
      <c r="A16646" s="131"/>
    </row>
    <row r="16649" spans="1:1" x14ac:dyDescent="0.55000000000000004">
      <c r="A16649" s="131"/>
    </row>
    <row r="16650" spans="1:1" x14ac:dyDescent="0.55000000000000004">
      <c r="A16650" s="131"/>
    </row>
    <row r="16653" spans="1:1" x14ac:dyDescent="0.55000000000000004">
      <c r="A16653" s="131"/>
    </row>
    <row r="16654" spans="1:1" x14ac:dyDescent="0.55000000000000004">
      <c r="A16654" s="131"/>
    </row>
    <row r="16657" spans="1:1" x14ac:dyDescent="0.55000000000000004">
      <c r="A16657" s="131"/>
    </row>
    <row r="16658" spans="1:1" x14ac:dyDescent="0.55000000000000004">
      <c r="A16658" s="131"/>
    </row>
    <row r="16661" spans="1:1" x14ac:dyDescent="0.55000000000000004">
      <c r="A16661" s="131"/>
    </row>
    <row r="16662" spans="1:1" x14ac:dyDescent="0.55000000000000004">
      <c r="A16662" s="131"/>
    </row>
    <row r="16665" spans="1:1" x14ac:dyDescent="0.55000000000000004">
      <c r="A16665" s="131"/>
    </row>
    <row r="16666" spans="1:1" x14ac:dyDescent="0.55000000000000004">
      <c r="A16666" s="131"/>
    </row>
    <row r="16669" spans="1:1" x14ac:dyDescent="0.55000000000000004">
      <c r="A16669" s="131"/>
    </row>
    <row r="16670" spans="1:1" x14ac:dyDescent="0.55000000000000004">
      <c r="A16670" s="131"/>
    </row>
    <row r="16673" spans="1:1" x14ac:dyDescent="0.55000000000000004">
      <c r="A16673" s="131"/>
    </row>
    <row r="16674" spans="1:1" x14ac:dyDescent="0.55000000000000004">
      <c r="A16674" s="131"/>
    </row>
    <row r="16677" spans="1:1" x14ac:dyDescent="0.55000000000000004">
      <c r="A16677" s="131"/>
    </row>
    <row r="16678" spans="1:1" x14ac:dyDescent="0.55000000000000004">
      <c r="A16678" s="131"/>
    </row>
    <row r="16681" spans="1:1" x14ac:dyDescent="0.55000000000000004">
      <c r="A16681" s="131"/>
    </row>
    <row r="16682" spans="1:1" x14ac:dyDescent="0.55000000000000004">
      <c r="A16682" s="131"/>
    </row>
    <row r="16685" spans="1:1" x14ac:dyDescent="0.55000000000000004">
      <c r="A16685" s="131"/>
    </row>
    <row r="16686" spans="1:1" x14ac:dyDescent="0.55000000000000004">
      <c r="A16686" s="131"/>
    </row>
    <row r="16689" spans="1:1" x14ac:dyDescent="0.55000000000000004">
      <c r="A16689" s="131"/>
    </row>
    <row r="16690" spans="1:1" x14ac:dyDescent="0.55000000000000004">
      <c r="A16690" s="131"/>
    </row>
    <row r="16693" spans="1:1" x14ac:dyDescent="0.55000000000000004">
      <c r="A16693" s="131"/>
    </row>
    <row r="16694" spans="1:1" x14ac:dyDescent="0.55000000000000004">
      <c r="A16694" s="131"/>
    </row>
    <row r="16697" spans="1:1" x14ac:dyDescent="0.55000000000000004">
      <c r="A16697" s="131"/>
    </row>
    <row r="16698" spans="1:1" x14ac:dyDescent="0.55000000000000004">
      <c r="A16698" s="131"/>
    </row>
    <row r="16701" spans="1:1" x14ac:dyDescent="0.55000000000000004">
      <c r="A16701" s="131"/>
    </row>
    <row r="16702" spans="1:1" x14ac:dyDescent="0.55000000000000004">
      <c r="A16702" s="131"/>
    </row>
    <row r="16705" spans="1:1" x14ac:dyDescent="0.55000000000000004">
      <c r="A16705" s="131"/>
    </row>
    <row r="16706" spans="1:1" x14ac:dyDescent="0.55000000000000004">
      <c r="A16706" s="131"/>
    </row>
    <row r="16709" spans="1:1" x14ac:dyDescent="0.55000000000000004">
      <c r="A16709" s="131"/>
    </row>
    <row r="16710" spans="1:1" x14ac:dyDescent="0.55000000000000004">
      <c r="A16710" s="131"/>
    </row>
    <row r="16713" spans="1:1" x14ac:dyDescent="0.55000000000000004">
      <c r="A16713" s="131"/>
    </row>
    <row r="16714" spans="1:1" x14ac:dyDescent="0.55000000000000004">
      <c r="A16714" s="131"/>
    </row>
    <row r="16717" spans="1:1" x14ac:dyDescent="0.55000000000000004">
      <c r="A16717" s="131"/>
    </row>
    <row r="16718" spans="1:1" x14ac:dyDescent="0.55000000000000004">
      <c r="A16718" s="131"/>
    </row>
    <row r="16721" spans="1:1" x14ac:dyDescent="0.55000000000000004">
      <c r="A16721" s="131"/>
    </row>
    <row r="16722" spans="1:1" x14ac:dyDescent="0.55000000000000004">
      <c r="A16722" s="131"/>
    </row>
    <row r="16725" spans="1:1" x14ac:dyDescent="0.55000000000000004">
      <c r="A16725" s="131"/>
    </row>
    <row r="16726" spans="1:1" x14ac:dyDescent="0.55000000000000004">
      <c r="A16726" s="131"/>
    </row>
    <row r="16729" spans="1:1" x14ac:dyDescent="0.55000000000000004">
      <c r="A16729" s="131"/>
    </row>
    <row r="16730" spans="1:1" x14ac:dyDescent="0.55000000000000004">
      <c r="A16730" s="131"/>
    </row>
    <row r="16733" spans="1:1" x14ac:dyDescent="0.55000000000000004">
      <c r="A16733" s="131"/>
    </row>
    <row r="16734" spans="1:1" x14ac:dyDescent="0.55000000000000004">
      <c r="A16734" s="131"/>
    </row>
    <row r="16737" spans="1:1" x14ac:dyDescent="0.55000000000000004">
      <c r="A16737" s="131"/>
    </row>
    <row r="16738" spans="1:1" x14ac:dyDescent="0.55000000000000004">
      <c r="A16738" s="131"/>
    </row>
    <row r="16741" spans="1:1" x14ac:dyDescent="0.55000000000000004">
      <c r="A16741" s="131"/>
    </row>
    <row r="16742" spans="1:1" x14ac:dyDescent="0.55000000000000004">
      <c r="A16742" s="131"/>
    </row>
    <row r="16745" spans="1:1" x14ac:dyDescent="0.55000000000000004">
      <c r="A16745" s="131"/>
    </row>
    <row r="16746" spans="1:1" x14ac:dyDescent="0.55000000000000004">
      <c r="A16746" s="131"/>
    </row>
    <row r="16749" spans="1:1" x14ac:dyDescent="0.55000000000000004">
      <c r="A16749" s="131"/>
    </row>
    <row r="16750" spans="1:1" x14ac:dyDescent="0.55000000000000004">
      <c r="A16750" s="131"/>
    </row>
    <row r="16753" spans="1:1" x14ac:dyDescent="0.55000000000000004">
      <c r="A16753" s="131"/>
    </row>
    <row r="16754" spans="1:1" x14ac:dyDescent="0.55000000000000004">
      <c r="A16754" s="131"/>
    </row>
    <row r="16757" spans="1:1" x14ac:dyDescent="0.55000000000000004">
      <c r="A16757" s="131"/>
    </row>
    <row r="16758" spans="1:1" x14ac:dyDescent="0.55000000000000004">
      <c r="A16758" s="131"/>
    </row>
    <row r="16761" spans="1:1" x14ac:dyDescent="0.55000000000000004">
      <c r="A16761" s="131"/>
    </row>
    <row r="16762" spans="1:1" x14ac:dyDescent="0.55000000000000004">
      <c r="A16762" s="131"/>
    </row>
    <row r="16765" spans="1:1" x14ac:dyDescent="0.55000000000000004">
      <c r="A16765" s="131"/>
    </row>
    <row r="16766" spans="1:1" x14ac:dyDescent="0.55000000000000004">
      <c r="A16766" s="131"/>
    </row>
    <row r="16769" spans="1:1" x14ac:dyDescent="0.55000000000000004">
      <c r="A16769" s="131"/>
    </row>
    <row r="16770" spans="1:1" x14ac:dyDescent="0.55000000000000004">
      <c r="A16770" s="131"/>
    </row>
    <row r="16773" spans="1:1" x14ac:dyDescent="0.55000000000000004">
      <c r="A16773" s="131"/>
    </row>
    <row r="16774" spans="1:1" x14ac:dyDescent="0.55000000000000004">
      <c r="A16774" s="131"/>
    </row>
    <row r="16777" spans="1:1" x14ac:dyDescent="0.55000000000000004">
      <c r="A16777" s="131"/>
    </row>
    <row r="16778" spans="1:1" x14ac:dyDescent="0.55000000000000004">
      <c r="A16778" s="131"/>
    </row>
    <row r="16781" spans="1:1" x14ac:dyDescent="0.55000000000000004">
      <c r="A16781" s="131"/>
    </row>
    <row r="16782" spans="1:1" x14ac:dyDescent="0.55000000000000004">
      <c r="A16782" s="131"/>
    </row>
    <row r="16785" spans="1:1" x14ac:dyDescent="0.55000000000000004">
      <c r="A16785" s="131"/>
    </row>
    <row r="16786" spans="1:1" x14ac:dyDescent="0.55000000000000004">
      <c r="A16786" s="131"/>
    </row>
    <row r="16789" spans="1:1" x14ac:dyDescent="0.55000000000000004">
      <c r="A16789" s="131"/>
    </row>
    <row r="16790" spans="1:1" x14ac:dyDescent="0.55000000000000004">
      <c r="A16790" s="131"/>
    </row>
    <row r="16793" spans="1:1" x14ac:dyDescent="0.55000000000000004">
      <c r="A16793" s="131"/>
    </row>
    <row r="16794" spans="1:1" x14ac:dyDescent="0.55000000000000004">
      <c r="A16794" s="131"/>
    </row>
    <row r="16797" spans="1:1" x14ac:dyDescent="0.55000000000000004">
      <c r="A16797" s="131"/>
    </row>
    <row r="16798" spans="1:1" x14ac:dyDescent="0.55000000000000004">
      <c r="A16798" s="131"/>
    </row>
    <row r="16801" spans="1:1" x14ac:dyDescent="0.55000000000000004">
      <c r="A16801" s="131"/>
    </row>
    <row r="16802" spans="1:1" x14ac:dyDescent="0.55000000000000004">
      <c r="A16802" s="131"/>
    </row>
    <row r="16805" spans="1:1" x14ac:dyDescent="0.55000000000000004">
      <c r="A16805" s="131"/>
    </row>
    <row r="16806" spans="1:1" x14ac:dyDescent="0.55000000000000004">
      <c r="A16806" s="131"/>
    </row>
    <row r="16809" spans="1:1" x14ac:dyDescent="0.55000000000000004">
      <c r="A16809" s="131"/>
    </row>
    <row r="16810" spans="1:1" x14ac:dyDescent="0.55000000000000004">
      <c r="A16810" s="131"/>
    </row>
    <row r="16813" spans="1:1" x14ac:dyDescent="0.55000000000000004">
      <c r="A16813" s="131"/>
    </row>
    <row r="16814" spans="1:1" x14ac:dyDescent="0.55000000000000004">
      <c r="A16814" s="131"/>
    </row>
    <row r="16817" spans="1:1" x14ac:dyDescent="0.55000000000000004">
      <c r="A16817" s="131"/>
    </row>
    <row r="16818" spans="1:1" x14ac:dyDescent="0.55000000000000004">
      <c r="A16818" s="131"/>
    </row>
    <row r="16821" spans="1:1" x14ac:dyDescent="0.55000000000000004">
      <c r="A16821" s="131"/>
    </row>
    <row r="16822" spans="1:1" x14ac:dyDescent="0.55000000000000004">
      <c r="A16822" s="131"/>
    </row>
    <row r="16825" spans="1:1" x14ac:dyDescent="0.55000000000000004">
      <c r="A16825" s="131"/>
    </row>
    <row r="16826" spans="1:1" x14ac:dyDescent="0.55000000000000004">
      <c r="A16826" s="131"/>
    </row>
    <row r="16829" spans="1:1" x14ac:dyDescent="0.55000000000000004">
      <c r="A16829" s="131"/>
    </row>
    <row r="16830" spans="1:1" x14ac:dyDescent="0.55000000000000004">
      <c r="A16830" s="131"/>
    </row>
    <row r="16833" spans="1:1" x14ac:dyDescent="0.55000000000000004">
      <c r="A16833" s="131"/>
    </row>
    <row r="16834" spans="1:1" x14ac:dyDescent="0.55000000000000004">
      <c r="A16834" s="131"/>
    </row>
    <row r="16837" spans="1:1" x14ac:dyDescent="0.55000000000000004">
      <c r="A16837" s="131"/>
    </row>
    <row r="16838" spans="1:1" x14ac:dyDescent="0.55000000000000004">
      <c r="A16838" s="131"/>
    </row>
    <row r="16841" spans="1:1" x14ac:dyDescent="0.55000000000000004">
      <c r="A16841" s="131"/>
    </row>
    <row r="16842" spans="1:1" x14ac:dyDescent="0.55000000000000004">
      <c r="A16842" s="131"/>
    </row>
    <row r="16845" spans="1:1" x14ac:dyDescent="0.55000000000000004">
      <c r="A16845" s="131"/>
    </row>
    <row r="16846" spans="1:1" x14ac:dyDescent="0.55000000000000004">
      <c r="A16846" s="131"/>
    </row>
    <row r="16849" spans="1:1" x14ac:dyDescent="0.55000000000000004">
      <c r="A16849" s="131"/>
    </row>
    <row r="16850" spans="1:1" x14ac:dyDescent="0.55000000000000004">
      <c r="A16850" s="131"/>
    </row>
    <row r="16853" spans="1:1" x14ac:dyDescent="0.55000000000000004">
      <c r="A16853" s="131"/>
    </row>
    <row r="16854" spans="1:1" x14ac:dyDescent="0.55000000000000004">
      <c r="A16854" s="131"/>
    </row>
    <row r="16857" spans="1:1" x14ac:dyDescent="0.55000000000000004">
      <c r="A16857" s="131"/>
    </row>
    <row r="16858" spans="1:1" x14ac:dyDescent="0.55000000000000004">
      <c r="A16858" s="131"/>
    </row>
    <row r="16861" spans="1:1" x14ac:dyDescent="0.55000000000000004">
      <c r="A16861" s="131"/>
    </row>
    <row r="16862" spans="1:1" x14ac:dyDescent="0.55000000000000004">
      <c r="A16862" s="131"/>
    </row>
    <row r="16865" spans="1:1" x14ac:dyDescent="0.55000000000000004">
      <c r="A16865" s="131"/>
    </row>
    <row r="16866" spans="1:1" x14ac:dyDescent="0.55000000000000004">
      <c r="A16866" s="131"/>
    </row>
    <row r="16869" spans="1:1" x14ac:dyDescent="0.55000000000000004">
      <c r="A16869" s="131"/>
    </row>
    <row r="16870" spans="1:1" x14ac:dyDescent="0.55000000000000004">
      <c r="A16870" s="131"/>
    </row>
    <row r="16873" spans="1:1" x14ac:dyDescent="0.55000000000000004">
      <c r="A16873" s="131"/>
    </row>
    <row r="16874" spans="1:1" x14ac:dyDescent="0.55000000000000004">
      <c r="A16874" s="131"/>
    </row>
    <row r="16877" spans="1:1" x14ac:dyDescent="0.55000000000000004">
      <c r="A16877" s="131"/>
    </row>
    <row r="16878" spans="1:1" x14ac:dyDescent="0.55000000000000004">
      <c r="A16878" s="131"/>
    </row>
    <row r="16881" spans="1:1" x14ac:dyDescent="0.55000000000000004">
      <c r="A16881" s="131"/>
    </row>
    <row r="16882" spans="1:1" x14ac:dyDescent="0.55000000000000004">
      <c r="A16882" s="131"/>
    </row>
    <row r="16885" spans="1:1" x14ac:dyDescent="0.55000000000000004">
      <c r="A16885" s="131"/>
    </row>
    <row r="16886" spans="1:1" x14ac:dyDescent="0.55000000000000004">
      <c r="A16886" s="131"/>
    </row>
    <row r="16889" spans="1:1" x14ac:dyDescent="0.55000000000000004">
      <c r="A16889" s="131"/>
    </row>
    <row r="16890" spans="1:1" x14ac:dyDescent="0.55000000000000004">
      <c r="A16890" s="131"/>
    </row>
    <row r="16893" spans="1:1" x14ac:dyDescent="0.55000000000000004">
      <c r="A16893" s="131"/>
    </row>
    <row r="16894" spans="1:1" x14ac:dyDescent="0.55000000000000004">
      <c r="A16894" s="131"/>
    </row>
    <row r="16897" spans="1:1" x14ac:dyDescent="0.55000000000000004">
      <c r="A16897" s="131"/>
    </row>
    <row r="16898" spans="1:1" x14ac:dyDescent="0.55000000000000004">
      <c r="A16898" s="131"/>
    </row>
    <row r="16901" spans="1:1" x14ac:dyDescent="0.55000000000000004">
      <c r="A16901" s="131"/>
    </row>
    <row r="16902" spans="1:1" x14ac:dyDescent="0.55000000000000004">
      <c r="A16902" s="131"/>
    </row>
    <row r="16905" spans="1:1" x14ac:dyDescent="0.55000000000000004">
      <c r="A16905" s="131"/>
    </row>
    <row r="16906" spans="1:1" x14ac:dyDescent="0.55000000000000004">
      <c r="A16906" s="131"/>
    </row>
    <row r="16909" spans="1:1" x14ac:dyDescent="0.55000000000000004">
      <c r="A16909" s="131"/>
    </row>
    <row r="16910" spans="1:1" x14ac:dyDescent="0.55000000000000004">
      <c r="A16910" s="131"/>
    </row>
    <row r="16913" spans="1:1" x14ac:dyDescent="0.55000000000000004">
      <c r="A16913" s="131"/>
    </row>
    <row r="16914" spans="1:1" x14ac:dyDescent="0.55000000000000004">
      <c r="A16914" s="131"/>
    </row>
    <row r="16917" spans="1:1" x14ac:dyDescent="0.55000000000000004">
      <c r="A16917" s="131"/>
    </row>
    <row r="16918" spans="1:1" x14ac:dyDescent="0.55000000000000004">
      <c r="A16918" s="131"/>
    </row>
    <row r="16921" spans="1:1" x14ac:dyDescent="0.55000000000000004">
      <c r="A16921" s="131"/>
    </row>
    <row r="16922" spans="1:1" x14ac:dyDescent="0.55000000000000004">
      <c r="A16922" s="131"/>
    </row>
    <row r="16925" spans="1:1" x14ac:dyDescent="0.55000000000000004">
      <c r="A16925" s="131"/>
    </row>
    <row r="16926" spans="1:1" x14ac:dyDescent="0.55000000000000004">
      <c r="A16926" s="131"/>
    </row>
    <row r="16929" spans="1:1" x14ac:dyDescent="0.55000000000000004">
      <c r="A16929" s="131"/>
    </row>
    <row r="16930" spans="1:1" x14ac:dyDescent="0.55000000000000004">
      <c r="A16930" s="131"/>
    </row>
    <row r="16933" spans="1:1" x14ac:dyDescent="0.55000000000000004">
      <c r="A16933" s="131"/>
    </row>
    <row r="16934" spans="1:1" x14ac:dyDescent="0.55000000000000004">
      <c r="A16934" s="131"/>
    </row>
    <row r="16937" spans="1:1" x14ac:dyDescent="0.55000000000000004">
      <c r="A16937" s="131"/>
    </row>
    <row r="16938" spans="1:1" x14ac:dyDescent="0.55000000000000004">
      <c r="A16938" s="131"/>
    </row>
    <row r="16941" spans="1:1" x14ac:dyDescent="0.55000000000000004">
      <c r="A16941" s="131"/>
    </row>
    <row r="16942" spans="1:1" x14ac:dyDescent="0.55000000000000004">
      <c r="A16942" s="131"/>
    </row>
    <row r="16945" spans="1:1" x14ac:dyDescent="0.55000000000000004">
      <c r="A16945" s="131"/>
    </row>
    <row r="16946" spans="1:1" x14ac:dyDescent="0.55000000000000004">
      <c r="A16946" s="131"/>
    </row>
    <row r="16949" spans="1:1" x14ac:dyDescent="0.55000000000000004">
      <c r="A16949" s="131"/>
    </row>
    <row r="16950" spans="1:1" x14ac:dyDescent="0.55000000000000004">
      <c r="A16950" s="131"/>
    </row>
    <row r="16953" spans="1:1" x14ac:dyDescent="0.55000000000000004">
      <c r="A16953" s="131"/>
    </row>
    <row r="16954" spans="1:1" x14ac:dyDescent="0.55000000000000004">
      <c r="A16954" s="131"/>
    </row>
    <row r="16957" spans="1:1" x14ac:dyDescent="0.55000000000000004">
      <c r="A16957" s="131"/>
    </row>
    <row r="16958" spans="1:1" x14ac:dyDescent="0.55000000000000004">
      <c r="A16958" s="131"/>
    </row>
    <row r="16961" spans="1:1" x14ac:dyDescent="0.55000000000000004">
      <c r="A16961" s="131"/>
    </row>
    <row r="16962" spans="1:1" x14ac:dyDescent="0.55000000000000004">
      <c r="A16962" s="131"/>
    </row>
    <row r="16965" spans="1:1" x14ac:dyDescent="0.55000000000000004">
      <c r="A16965" s="131"/>
    </row>
    <row r="16966" spans="1:1" x14ac:dyDescent="0.55000000000000004">
      <c r="A16966" s="131"/>
    </row>
    <row r="16969" spans="1:1" x14ac:dyDescent="0.55000000000000004">
      <c r="A16969" s="131"/>
    </row>
    <row r="16970" spans="1:1" x14ac:dyDescent="0.55000000000000004">
      <c r="A16970" s="131"/>
    </row>
    <row r="16973" spans="1:1" x14ac:dyDescent="0.55000000000000004">
      <c r="A16973" s="131"/>
    </row>
    <row r="16974" spans="1:1" x14ac:dyDescent="0.55000000000000004">
      <c r="A16974" s="131"/>
    </row>
    <row r="16977" spans="1:1" x14ac:dyDescent="0.55000000000000004">
      <c r="A16977" s="131"/>
    </row>
    <row r="16978" spans="1:1" x14ac:dyDescent="0.55000000000000004">
      <c r="A16978" s="131"/>
    </row>
    <row r="16981" spans="1:1" x14ac:dyDescent="0.55000000000000004">
      <c r="A16981" s="131"/>
    </row>
    <row r="16982" spans="1:1" x14ac:dyDescent="0.55000000000000004">
      <c r="A16982" s="131"/>
    </row>
    <row r="16985" spans="1:1" x14ac:dyDescent="0.55000000000000004">
      <c r="A16985" s="131"/>
    </row>
    <row r="16986" spans="1:1" x14ac:dyDescent="0.55000000000000004">
      <c r="A16986" s="131"/>
    </row>
    <row r="16989" spans="1:1" x14ac:dyDescent="0.55000000000000004">
      <c r="A16989" s="131"/>
    </row>
    <row r="16990" spans="1:1" x14ac:dyDescent="0.55000000000000004">
      <c r="A16990" s="131"/>
    </row>
    <row r="16993" spans="1:1" x14ac:dyDescent="0.55000000000000004">
      <c r="A16993" s="131"/>
    </row>
    <row r="16994" spans="1:1" x14ac:dyDescent="0.55000000000000004">
      <c r="A16994" s="131"/>
    </row>
    <row r="16997" spans="1:1" x14ac:dyDescent="0.55000000000000004">
      <c r="A16997" s="131"/>
    </row>
    <row r="16998" spans="1:1" x14ac:dyDescent="0.55000000000000004">
      <c r="A16998" s="131"/>
    </row>
    <row r="17001" spans="1:1" x14ac:dyDescent="0.55000000000000004">
      <c r="A17001" s="131"/>
    </row>
    <row r="17002" spans="1:1" x14ac:dyDescent="0.55000000000000004">
      <c r="A17002" s="131"/>
    </row>
    <row r="17005" spans="1:1" x14ac:dyDescent="0.55000000000000004">
      <c r="A17005" s="131"/>
    </row>
    <row r="17006" spans="1:1" x14ac:dyDescent="0.55000000000000004">
      <c r="A17006" s="131"/>
    </row>
    <row r="17009" spans="1:1" x14ac:dyDescent="0.55000000000000004">
      <c r="A17009" s="131"/>
    </row>
    <row r="17010" spans="1:1" x14ac:dyDescent="0.55000000000000004">
      <c r="A17010" s="131"/>
    </row>
    <row r="17013" spans="1:1" x14ac:dyDescent="0.55000000000000004">
      <c r="A17013" s="131"/>
    </row>
    <row r="17014" spans="1:1" x14ac:dyDescent="0.55000000000000004">
      <c r="A17014" s="131"/>
    </row>
    <row r="17017" spans="1:1" x14ac:dyDescent="0.55000000000000004">
      <c r="A17017" s="131"/>
    </row>
    <row r="17018" spans="1:1" x14ac:dyDescent="0.55000000000000004">
      <c r="A17018" s="131"/>
    </row>
    <row r="17021" spans="1:1" x14ac:dyDescent="0.55000000000000004">
      <c r="A17021" s="131"/>
    </row>
    <row r="17022" spans="1:1" x14ac:dyDescent="0.55000000000000004">
      <c r="A17022" s="131"/>
    </row>
    <row r="17025" spans="1:1" x14ac:dyDescent="0.55000000000000004">
      <c r="A17025" s="131"/>
    </row>
    <row r="17026" spans="1:1" x14ac:dyDescent="0.55000000000000004">
      <c r="A17026" s="131"/>
    </row>
    <row r="17029" spans="1:1" x14ac:dyDescent="0.55000000000000004">
      <c r="A17029" s="131"/>
    </row>
    <row r="17030" spans="1:1" x14ac:dyDescent="0.55000000000000004">
      <c r="A17030" s="131"/>
    </row>
    <row r="17033" spans="1:1" x14ac:dyDescent="0.55000000000000004">
      <c r="A17033" s="131"/>
    </row>
    <row r="17034" spans="1:1" x14ac:dyDescent="0.55000000000000004">
      <c r="A17034" s="131"/>
    </row>
    <row r="17037" spans="1:1" x14ac:dyDescent="0.55000000000000004">
      <c r="A17037" s="131"/>
    </row>
    <row r="17038" spans="1:1" x14ac:dyDescent="0.55000000000000004">
      <c r="A17038" s="131"/>
    </row>
    <row r="17041" spans="1:1" x14ac:dyDescent="0.55000000000000004">
      <c r="A17041" s="131"/>
    </row>
    <row r="17042" spans="1:1" x14ac:dyDescent="0.55000000000000004">
      <c r="A17042" s="131"/>
    </row>
    <row r="17045" spans="1:1" x14ac:dyDescent="0.55000000000000004">
      <c r="A17045" s="131"/>
    </row>
    <row r="17046" spans="1:1" x14ac:dyDescent="0.55000000000000004">
      <c r="A17046" s="131"/>
    </row>
    <row r="17049" spans="1:1" x14ac:dyDescent="0.55000000000000004">
      <c r="A17049" s="131"/>
    </row>
    <row r="17050" spans="1:1" x14ac:dyDescent="0.55000000000000004">
      <c r="A17050" s="131"/>
    </row>
    <row r="17053" spans="1:1" x14ac:dyDescent="0.55000000000000004">
      <c r="A17053" s="131"/>
    </row>
    <row r="17054" spans="1:1" x14ac:dyDescent="0.55000000000000004">
      <c r="A17054" s="131"/>
    </row>
    <row r="17057" spans="1:1" x14ac:dyDescent="0.55000000000000004">
      <c r="A17057" s="131"/>
    </row>
    <row r="17058" spans="1:1" x14ac:dyDescent="0.55000000000000004">
      <c r="A17058" s="131"/>
    </row>
    <row r="17061" spans="1:1" x14ac:dyDescent="0.55000000000000004">
      <c r="A17061" s="131"/>
    </row>
    <row r="17062" spans="1:1" x14ac:dyDescent="0.55000000000000004">
      <c r="A17062" s="131"/>
    </row>
    <row r="17065" spans="1:1" x14ac:dyDescent="0.55000000000000004">
      <c r="A17065" s="131"/>
    </row>
    <row r="17066" spans="1:1" x14ac:dyDescent="0.55000000000000004">
      <c r="A17066" s="131"/>
    </row>
    <row r="17069" spans="1:1" x14ac:dyDescent="0.55000000000000004">
      <c r="A17069" s="131"/>
    </row>
    <row r="17070" spans="1:1" x14ac:dyDescent="0.55000000000000004">
      <c r="A17070" s="131"/>
    </row>
    <row r="17073" spans="1:1" x14ac:dyDescent="0.55000000000000004">
      <c r="A17073" s="131"/>
    </row>
    <row r="17074" spans="1:1" x14ac:dyDescent="0.55000000000000004">
      <c r="A17074" s="131"/>
    </row>
    <row r="17077" spans="1:1" x14ac:dyDescent="0.55000000000000004">
      <c r="A17077" s="131"/>
    </row>
    <row r="17078" spans="1:1" x14ac:dyDescent="0.55000000000000004">
      <c r="A17078" s="131"/>
    </row>
    <row r="17081" spans="1:1" x14ac:dyDescent="0.55000000000000004">
      <c r="A17081" s="131"/>
    </row>
    <row r="17082" spans="1:1" x14ac:dyDescent="0.55000000000000004">
      <c r="A17082" s="131"/>
    </row>
    <row r="17085" spans="1:1" x14ac:dyDescent="0.55000000000000004">
      <c r="A17085" s="131"/>
    </row>
    <row r="17086" spans="1:1" x14ac:dyDescent="0.55000000000000004">
      <c r="A17086" s="131"/>
    </row>
    <row r="17089" spans="1:1" x14ac:dyDescent="0.55000000000000004">
      <c r="A17089" s="131"/>
    </row>
    <row r="17090" spans="1:1" x14ac:dyDescent="0.55000000000000004">
      <c r="A17090" s="131"/>
    </row>
    <row r="17093" spans="1:1" x14ac:dyDescent="0.55000000000000004">
      <c r="A17093" s="131"/>
    </row>
    <row r="17094" spans="1:1" x14ac:dyDescent="0.55000000000000004">
      <c r="A17094" s="131"/>
    </row>
    <row r="17097" spans="1:1" x14ac:dyDescent="0.55000000000000004">
      <c r="A17097" s="131"/>
    </row>
    <row r="17098" spans="1:1" x14ac:dyDescent="0.55000000000000004">
      <c r="A17098" s="131"/>
    </row>
    <row r="17101" spans="1:1" x14ac:dyDescent="0.55000000000000004">
      <c r="A17101" s="131"/>
    </row>
    <row r="17102" spans="1:1" x14ac:dyDescent="0.55000000000000004">
      <c r="A17102" s="131"/>
    </row>
    <row r="17105" spans="1:1" x14ac:dyDescent="0.55000000000000004">
      <c r="A17105" s="131"/>
    </row>
    <row r="17106" spans="1:1" x14ac:dyDescent="0.55000000000000004">
      <c r="A17106" s="131"/>
    </row>
    <row r="17109" spans="1:1" x14ac:dyDescent="0.55000000000000004">
      <c r="A17109" s="131"/>
    </row>
    <row r="17110" spans="1:1" x14ac:dyDescent="0.55000000000000004">
      <c r="A17110" s="131"/>
    </row>
    <row r="17113" spans="1:1" x14ac:dyDescent="0.55000000000000004">
      <c r="A17113" s="131"/>
    </row>
    <row r="17114" spans="1:1" x14ac:dyDescent="0.55000000000000004">
      <c r="A17114" s="131"/>
    </row>
    <row r="17117" spans="1:1" x14ac:dyDescent="0.55000000000000004">
      <c r="A17117" s="131"/>
    </row>
    <row r="17118" spans="1:1" x14ac:dyDescent="0.55000000000000004">
      <c r="A17118" s="131"/>
    </row>
    <row r="17121" spans="1:1" x14ac:dyDescent="0.55000000000000004">
      <c r="A17121" s="131"/>
    </row>
    <row r="17122" spans="1:1" x14ac:dyDescent="0.55000000000000004">
      <c r="A17122" s="131"/>
    </row>
    <row r="17125" spans="1:1" x14ac:dyDescent="0.55000000000000004">
      <c r="A17125" s="131"/>
    </row>
    <row r="17126" spans="1:1" x14ac:dyDescent="0.55000000000000004">
      <c r="A17126" s="131"/>
    </row>
    <row r="17129" spans="1:1" x14ac:dyDescent="0.55000000000000004">
      <c r="A17129" s="131"/>
    </row>
    <row r="17130" spans="1:1" x14ac:dyDescent="0.55000000000000004">
      <c r="A17130" s="131"/>
    </row>
    <row r="17133" spans="1:1" x14ac:dyDescent="0.55000000000000004">
      <c r="A17133" s="131"/>
    </row>
    <row r="17134" spans="1:1" x14ac:dyDescent="0.55000000000000004">
      <c r="A17134" s="131"/>
    </row>
    <row r="17137" spans="1:1" x14ac:dyDescent="0.55000000000000004">
      <c r="A17137" s="131"/>
    </row>
    <row r="17138" spans="1:1" x14ac:dyDescent="0.55000000000000004">
      <c r="A17138" s="131"/>
    </row>
    <row r="17141" spans="1:1" x14ac:dyDescent="0.55000000000000004">
      <c r="A17141" s="131"/>
    </row>
    <row r="17142" spans="1:1" x14ac:dyDescent="0.55000000000000004">
      <c r="A17142" s="131"/>
    </row>
    <row r="17145" spans="1:1" x14ac:dyDescent="0.55000000000000004">
      <c r="A17145" s="131"/>
    </row>
    <row r="17146" spans="1:1" x14ac:dyDescent="0.55000000000000004">
      <c r="A17146" s="131"/>
    </row>
    <row r="17149" spans="1:1" x14ac:dyDescent="0.55000000000000004">
      <c r="A17149" s="131"/>
    </row>
    <row r="17150" spans="1:1" x14ac:dyDescent="0.55000000000000004">
      <c r="A17150" s="131"/>
    </row>
    <row r="17153" spans="1:1" x14ac:dyDescent="0.55000000000000004">
      <c r="A17153" s="131"/>
    </row>
    <row r="17154" spans="1:1" x14ac:dyDescent="0.55000000000000004">
      <c r="A17154" s="131"/>
    </row>
    <row r="17157" spans="1:1" x14ac:dyDescent="0.55000000000000004">
      <c r="A17157" s="131"/>
    </row>
    <row r="17158" spans="1:1" x14ac:dyDescent="0.55000000000000004">
      <c r="A17158" s="131"/>
    </row>
    <row r="17161" spans="1:1" x14ac:dyDescent="0.55000000000000004">
      <c r="A17161" s="131"/>
    </row>
    <row r="17162" spans="1:1" x14ac:dyDescent="0.55000000000000004">
      <c r="A17162" s="131"/>
    </row>
    <row r="17165" spans="1:1" x14ac:dyDescent="0.55000000000000004">
      <c r="A17165" s="131"/>
    </row>
    <row r="17166" spans="1:1" x14ac:dyDescent="0.55000000000000004">
      <c r="A17166" s="131"/>
    </row>
    <row r="17169" spans="1:1" x14ac:dyDescent="0.55000000000000004">
      <c r="A17169" s="131"/>
    </row>
    <row r="17170" spans="1:1" x14ac:dyDescent="0.55000000000000004">
      <c r="A17170" s="131"/>
    </row>
    <row r="17173" spans="1:1" x14ac:dyDescent="0.55000000000000004">
      <c r="A17173" s="131"/>
    </row>
    <row r="17174" spans="1:1" x14ac:dyDescent="0.55000000000000004">
      <c r="A17174" s="131"/>
    </row>
    <row r="17177" spans="1:1" x14ac:dyDescent="0.55000000000000004">
      <c r="A17177" s="131"/>
    </row>
    <row r="17178" spans="1:1" x14ac:dyDescent="0.55000000000000004">
      <c r="A17178" s="131"/>
    </row>
    <row r="17181" spans="1:1" x14ac:dyDescent="0.55000000000000004">
      <c r="A17181" s="131"/>
    </row>
    <row r="17182" spans="1:1" x14ac:dyDescent="0.55000000000000004">
      <c r="A17182" s="131"/>
    </row>
    <row r="17185" spans="1:1" x14ac:dyDescent="0.55000000000000004">
      <c r="A17185" s="131"/>
    </row>
    <row r="17186" spans="1:1" x14ac:dyDescent="0.55000000000000004">
      <c r="A17186" s="131"/>
    </row>
    <row r="17189" spans="1:1" x14ac:dyDescent="0.55000000000000004">
      <c r="A17189" s="131"/>
    </row>
    <row r="17190" spans="1:1" x14ac:dyDescent="0.55000000000000004">
      <c r="A17190" s="131"/>
    </row>
    <row r="17193" spans="1:1" x14ac:dyDescent="0.55000000000000004">
      <c r="A17193" s="131"/>
    </row>
    <row r="17194" spans="1:1" x14ac:dyDescent="0.55000000000000004">
      <c r="A17194" s="131"/>
    </row>
    <row r="17197" spans="1:1" x14ac:dyDescent="0.55000000000000004">
      <c r="A17197" s="131"/>
    </row>
    <row r="17198" spans="1:1" x14ac:dyDescent="0.55000000000000004">
      <c r="A17198" s="131"/>
    </row>
    <row r="17201" spans="1:1" x14ac:dyDescent="0.55000000000000004">
      <c r="A17201" s="131"/>
    </row>
    <row r="17202" spans="1:1" x14ac:dyDescent="0.55000000000000004">
      <c r="A17202" s="131"/>
    </row>
    <row r="17205" spans="1:1" x14ac:dyDescent="0.55000000000000004">
      <c r="A17205" s="131"/>
    </row>
    <row r="17206" spans="1:1" x14ac:dyDescent="0.55000000000000004">
      <c r="A17206" s="131"/>
    </row>
    <row r="17209" spans="1:1" x14ac:dyDescent="0.55000000000000004">
      <c r="A17209" s="131"/>
    </row>
    <row r="17210" spans="1:1" x14ac:dyDescent="0.55000000000000004">
      <c r="A17210" s="131"/>
    </row>
    <row r="17213" spans="1:1" x14ac:dyDescent="0.55000000000000004">
      <c r="A17213" s="131"/>
    </row>
    <row r="17214" spans="1:1" x14ac:dyDescent="0.55000000000000004">
      <c r="A17214" s="131"/>
    </row>
    <row r="17217" spans="1:1" x14ac:dyDescent="0.55000000000000004">
      <c r="A17217" s="131"/>
    </row>
    <row r="17218" spans="1:1" x14ac:dyDescent="0.55000000000000004">
      <c r="A17218" s="131"/>
    </row>
    <row r="17221" spans="1:1" x14ac:dyDescent="0.55000000000000004">
      <c r="A17221" s="131"/>
    </row>
    <row r="17222" spans="1:1" x14ac:dyDescent="0.55000000000000004">
      <c r="A17222" s="131"/>
    </row>
    <row r="17225" spans="1:1" x14ac:dyDescent="0.55000000000000004">
      <c r="A17225" s="131"/>
    </row>
    <row r="17226" spans="1:1" x14ac:dyDescent="0.55000000000000004">
      <c r="A17226" s="131"/>
    </row>
    <row r="17229" spans="1:1" x14ac:dyDescent="0.55000000000000004">
      <c r="A17229" s="131"/>
    </row>
    <row r="17230" spans="1:1" x14ac:dyDescent="0.55000000000000004">
      <c r="A17230" s="131"/>
    </row>
    <row r="17233" spans="1:1" x14ac:dyDescent="0.55000000000000004">
      <c r="A17233" s="131"/>
    </row>
    <row r="17234" spans="1:1" x14ac:dyDescent="0.55000000000000004">
      <c r="A17234" s="131"/>
    </row>
    <row r="17237" spans="1:1" x14ac:dyDescent="0.55000000000000004">
      <c r="A17237" s="131"/>
    </row>
    <row r="17238" spans="1:1" x14ac:dyDescent="0.55000000000000004">
      <c r="A17238" s="131"/>
    </row>
    <row r="17241" spans="1:1" x14ac:dyDescent="0.55000000000000004">
      <c r="A17241" s="131"/>
    </row>
    <row r="17242" spans="1:1" x14ac:dyDescent="0.55000000000000004">
      <c r="A17242" s="131"/>
    </row>
    <row r="17245" spans="1:1" x14ac:dyDescent="0.55000000000000004">
      <c r="A17245" s="131"/>
    </row>
    <row r="17246" spans="1:1" x14ac:dyDescent="0.55000000000000004">
      <c r="A17246" s="131"/>
    </row>
    <row r="17249" spans="1:1" x14ac:dyDescent="0.55000000000000004">
      <c r="A17249" s="131"/>
    </row>
    <row r="17250" spans="1:1" x14ac:dyDescent="0.55000000000000004">
      <c r="A17250" s="131"/>
    </row>
    <row r="17253" spans="1:1" x14ac:dyDescent="0.55000000000000004">
      <c r="A17253" s="131"/>
    </row>
    <row r="17254" spans="1:1" x14ac:dyDescent="0.55000000000000004">
      <c r="A17254" s="131"/>
    </row>
    <row r="17257" spans="1:1" x14ac:dyDescent="0.55000000000000004">
      <c r="A17257" s="131"/>
    </row>
    <row r="17258" spans="1:1" x14ac:dyDescent="0.55000000000000004">
      <c r="A17258" s="131"/>
    </row>
    <row r="17261" spans="1:1" x14ac:dyDescent="0.55000000000000004">
      <c r="A17261" s="131"/>
    </row>
    <row r="17262" spans="1:1" x14ac:dyDescent="0.55000000000000004">
      <c r="A17262" s="131"/>
    </row>
    <row r="17265" spans="1:1" x14ac:dyDescent="0.55000000000000004">
      <c r="A17265" s="131"/>
    </row>
    <row r="17266" spans="1:1" x14ac:dyDescent="0.55000000000000004">
      <c r="A17266" s="131"/>
    </row>
    <row r="17269" spans="1:1" x14ac:dyDescent="0.55000000000000004">
      <c r="A17269" s="131"/>
    </row>
    <row r="17270" spans="1:1" x14ac:dyDescent="0.55000000000000004">
      <c r="A17270" s="131"/>
    </row>
    <row r="17273" spans="1:1" x14ac:dyDescent="0.55000000000000004">
      <c r="A17273" s="131"/>
    </row>
    <row r="17274" spans="1:1" x14ac:dyDescent="0.55000000000000004">
      <c r="A17274" s="131"/>
    </row>
    <row r="17277" spans="1:1" x14ac:dyDescent="0.55000000000000004">
      <c r="A17277" s="131"/>
    </row>
    <row r="17278" spans="1:1" x14ac:dyDescent="0.55000000000000004">
      <c r="A17278" s="131"/>
    </row>
    <row r="17281" spans="1:1" x14ac:dyDescent="0.55000000000000004">
      <c r="A17281" s="131"/>
    </row>
    <row r="17282" spans="1:1" x14ac:dyDescent="0.55000000000000004">
      <c r="A17282" s="131"/>
    </row>
    <row r="17285" spans="1:1" x14ac:dyDescent="0.55000000000000004">
      <c r="A17285" s="131"/>
    </row>
    <row r="17286" spans="1:1" x14ac:dyDescent="0.55000000000000004">
      <c r="A17286" s="131"/>
    </row>
    <row r="17289" spans="1:1" x14ac:dyDescent="0.55000000000000004">
      <c r="A17289" s="131"/>
    </row>
    <row r="17290" spans="1:1" x14ac:dyDescent="0.55000000000000004">
      <c r="A17290" s="131"/>
    </row>
    <row r="17293" spans="1:1" x14ac:dyDescent="0.55000000000000004">
      <c r="A17293" s="131"/>
    </row>
    <row r="17294" spans="1:1" x14ac:dyDescent="0.55000000000000004">
      <c r="A17294" s="131"/>
    </row>
    <row r="17297" spans="1:1" x14ac:dyDescent="0.55000000000000004">
      <c r="A17297" s="131"/>
    </row>
    <row r="17298" spans="1:1" x14ac:dyDescent="0.55000000000000004">
      <c r="A17298" s="131"/>
    </row>
    <row r="17301" spans="1:1" x14ac:dyDescent="0.55000000000000004">
      <c r="A17301" s="131"/>
    </row>
    <row r="17302" spans="1:1" x14ac:dyDescent="0.55000000000000004">
      <c r="A17302" s="131"/>
    </row>
    <row r="17305" spans="1:1" x14ac:dyDescent="0.55000000000000004">
      <c r="A17305" s="131"/>
    </row>
    <row r="17306" spans="1:1" x14ac:dyDescent="0.55000000000000004">
      <c r="A17306" s="131"/>
    </row>
    <row r="17309" spans="1:1" x14ac:dyDescent="0.55000000000000004">
      <c r="A17309" s="131"/>
    </row>
    <row r="17310" spans="1:1" x14ac:dyDescent="0.55000000000000004">
      <c r="A17310" s="131"/>
    </row>
    <row r="17313" spans="1:1" x14ac:dyDescent="0.55000000000000004">
      <c r="A17313" s="131"/>
    </row>
    <row r="17314" spans="1:1" x14ac:dyDescent="0.55000000000000004">
      <c r="A17314" s="131"/>
    </row>
    <row r="17317" spans="1:1" x14ac:dyDescent="0.55000000000000004">
      <c r="A17317" s="131"/>
    </row>
    <row r="17318" spans="1:1" x14ac:dyDescent="0.55000000000000004">
      <c r="A17318" s="131"/>
    </row>
    <row r="17321" spans="1:1" x14ac:dyDescent="0.55000000000000004">
      <c r="A17321" s="131"/>
    </row>
    <row r="17322" spans="1:1" x14ac:dyDescent="0.55000000000000004">
      <c r="A17322" s="131"/>
    </row>
    <row r="17325" spans="1:1" x14ac:dyDescent="0.55000000000000004">
      <c r="A17325" s="131"/>
    </row>
    <row r="17326" spans="1:1" x14ac:dyDescent="0.55000000000000004">
      <c r="A17326" s="131"/>
    </row>
    <row r="17329" spans="1:1" x14ac:dyDescent="0.55000000000000004">
      <c r="A17329" s="131"/>
    </row>
    <row r="17330" spans="1:1" x14ac:dyDescent="0.55000000000000004">
      <c r="A17330" s="131"/>
    </row>
    <row r="17333" spans="1:1" x14ac:dyDescent="0.55000000000000004">
      <c r="A17333" s="131"/>
    </row>
    <row r="17334" spans="1:1" x14ac:dyDescent="0.55000000000000004">
      <c r="A17334" s="131"/>
    </row>
    <row r="17337" spans="1:1" x14ac:dyDescent="0.55000000000000004">
      <c r="A17337" s="131"/>
    </row>
    <row r="17338" spans="1:1" x14ac:dyDescent="0.55000000000000004">
      <c r="A17338" s="131"/>
    </row>
    <row r="17341" spans="1:1" x14ac:dyDescent="0.55000000000000004">
      <c r="A17341" s="131"/>
    </row>
    <row r="17342" spans="1:1" x14ac:dyDescent="0.55000000000000004">
      <c r="A17342" s="131"/>
    </row>
    <row r="17345" spans="1:1" x14ac:dyDescent="0.55000000000000004">
      <c r="A17345" s="131"/>
    </row>
    <row r="17346" spans="1:1" x14ac:dyDescent="0.55000000000000004">
      <c r="A17346" s="131"/>
    </row>
    <row r="17349" spans="1:1" x14ac:dyDescent="0.55000000000000004">
      <c r="A17349" s="131"/>
    </row>
    <row r="17350" spans="1:1" x14ac:dyDescent="0.55000000000000004">
      <c r="A17350" s="131"/>
    </row>
    <row r="17353" spans="1:1" x14ac:dyDescent="0.55000000000000004">
      <c r="A17353" s="131"/>
    </row>
    <row r="17354" spans="1:1" x14ac:dyDescent="0.55000000000000004">
      <c r="A17354" s="131"/>
    </row>
    <row r="17357" spans="1:1" x14ac:dyDescent="0.55000000000000004">
      <c r="A17357" s="131"/>
    </row>
    <row r="17358" spans="1:1" x14ac:dyDescent="0.55000000000000004">
      <c r="A17358" s="131"/>
    </row>
    <row r="17361" spans="1:1" x14ac:dyDescent="0.55000000000000004">
      <c r="A17361" s="131"/>
    </row>
    <row r="17362" spans="1:1" x14ac:dyDescent="0.55000000000000004">
      <c r="A17362" s="131"/>
    </row>
    <row r="17365" spans="1:1" x14ac:dyDescent="0.55000000000000004">
      <c r="A17365" s="131"/>
    </row>
    <row r="17366" spans="1:1" x14ac:dyDescent="0.55000000000000004">
      <c r="A17366" s="131"/>
    </row>
    <row r="17369" spans="1:1" x14ac:dyDescent="0.55000000000000004">
      <c r="A17369" s="131"/>
    </row>
    <row r="17370" spans="1:1" x14ac:dyDescent="0.55000000000000004">
      <c r="A17370" s="131"/>
    </row>
    <row r="17373" spans="1:1" x14ac:dyDescent="0.55000000000000004">
      <c r="A17373" s="131"/>
    </row>
    <row r="17374" spans="1:1" x14ac:dyDescent="0.55000000000000004">
      <c r="A17374" s="131"/>
    </row>
    <row r="17377" spans="1:1" x14ac:dyDescent="0.55000000000000004">
      <c r="A17377" s="131"/>
    </row>
    <row r="17378" spans="1:1" x14ac:dyDescent="0.55000000000000004">
      <c r="A17378" s="131"/>
    </row>
    <row r="17381" spans="1:1" x14ac:dyDescent="0.55000000000000004">
      <c r="A17381" s="131"/>
    </row>
    <row r="17382" spans="1:1" x14ac:dyDescent="0.55000000000000004">
      <c r="A17382" s="131"/>
    </row>
    <row r="17385" spans="1:1" x14ac:dyDescent="0.55000000000000004">
      <c r="A17385" s="131"/>
    </row>
    <row r="17386" spans="1:1" x14ac:dyDescent="0.55000000000000004">
      <c r="A17386" s="131"/>
    </row>
    <row r="17389" spans="1:1" x14ac:dyDescent="0.55000000000000004">
      <c r="A17389" s="131"/>
    </row>
    <row r="17390" spans="1:1" x14ac:dyDescent="0.55000000000000004">
      <c r="A17390" s="131"/>
    </row>
    <row r="17393" spans="1:1" x14ac:dyDescent="0.55000000000000004">
      <c r="A17393" s="131"/>
    </row>
    <row r="17394" spans="1:1" x14ac:dyDescent="0.55000000000000004">
      <c r="A17394" s="131"/>
    </row>
    <row r="17397" spans="1:1" x14ac:dyDescent="0.55000000000000004">
      <c r="A17397" s="131"/>
    </row>
    <row r="17398" spans="1:1" x14ac:dyDescent="0.55000000000000004">
      <c r="A17398" s="131"/>
    </row>
    <row r="17401" spans="1:1" x14ac:dyDescent="0.55000000000000004">
      <c r="A17401" s="131"/>
    </row>
    <row r="17402" spans="1:1" x14ac:dyDescent="0.55000000000000004">
      <c r="A17402" s="131"/>
    </row>
    <row r="17405" spans="1:1" x14ac:dyDescent="0.55000000000000004">
      <c r="A17405" s="131"/>
    </row>
    <row r="17406" spans="1:1" x14ac:dyDescent="0.55000000000000004">
      <c r="A17406" s="131"/>
    </row>
    <row r="17409" spans="1:1" x14ac:dyDescent="0.55000000000000004">
      <c r="A17409" s="131"/>
    </row>
    <row r="17410" spans="1:1" x14ac:dyDescent="0.55000000000000004">
      <c r="A17410" s="131"/>
    </row>
    <row r="17413" spans="1:1" x14ac:dyDescent="0.55000000000000004">
      <c r="A17413" s="131"/>
    </row>
    <row r="17414" spans="1:1" x14ac:dyDescent="0.55000000000000004">
      <c r="A17414" s="131"/>
    </row>
    <row r="17417" spans="1:1" x14ac:dyDescent="0.55000000000000004">
      <c r="A17417" s="131"/>
    </row>
    <row r="17418" spans="1:1" x14ac:dyDescent="0.55000000000000004">
      <c r="A17418" s="131"/>
    </row>
    <row r="17421" spans="1:1" x14ac:dyDescent="0.55000000000000004">
      <c r="A17421" s="131"/>
    </row>
    <row r="17422" spans="1:1" x14ac:dyDescent="0.55000000000000004">
      <c r="A17422" s="131"/>
    </row>
    <row r="17425" spans="1:1" x14ac:dyDescent="0.55000000000000004">
      <c r="A17425" s="131"/>
    </row>
    <row r="17426" spans="1:1" x14ac:dyDescent="0.55000000000000004">
      <c r="A17426" s="131"/>
    </row>
    <row r="17429" spans="1:1" x14ac:dyDescent="0.55000000000000004">
      <c r="A17429" s="131"/>
    </row>
    <row r="17430" spans="1:1" x14ac:dyDescent="0.55000000000000004">
      <c r="A17430" s="131"/>
    </row>
    <row r="17433" spans="1:1" x14ac:dyDescent="0.55000000000000004">
      <c r="A17433" s="131"/>
    </row>
    <row r="17434" spans="1:1" x14ac:dyDescent="0.55000000000000004">
      <c r="A17434" s="131"/>
    </row>
    <row r="17437" spans="1:1" x14ac:dyDescent="0.55000000000000004">
      <c r="A17437" s="131"/>
    </row>
    <row r="17438" spans="1:1" x14ac:dyDescent="0.55000000000000004">
      <c r="A17438" s="131"/>
    </row>
    <row r="17441" spans="1:1" x14ac:dyDescent="0.55000000000000004">
      <c r="A17441" s="131"/>
    </row>
    <row r="17442" spans="1:1" x14ac:dyDescent="0.55000000000000004">
      <c r="A17442" s="131"/>
    </row>
    <row r="17445" spans="1:1" x14ac:dyDescent="0.55000000000000004">
      <c r="A17445" s="131"/>
    </row>
    <row r="17446" spans="1:1" x14ac:dyDescent="0.55000000000000004">
      <c r="A17446" s="131"/>
    </row>
    <row r="17449" spans="1:1" x14ac:dyDescent="0.55000000000000004">
      <c r="A17449" s="131"/>
    </row>
    <row r="17450" spans="1:1" x14ac:dyDescent="0.55000000000000004">
      <c r="A17450" s="131"/>
    </row>
    <row r="17453" spans="1:1" x14ac:dyDescent="0.55000000000000004">
      <c r="A17453" s="131"/>
    </row>
    <row r="17454" spans="1:1" x14ac:dyDescent="0.55000000000000004">
      <c r="A17454" s="131"/>
    </row>
    <row r="17457" spans="1:1" x14ac:dyDescent="0.55000000000000004">
      <c r="A17457" s="131"/>
    </row>
    <row r="17458" spans="1:1" x14ac:dyDescent="0.55000000000000004">
      <c r="A17458" s="131"/>
    </row>
    <row r="17461" spans="1:1" x14ac:dyDescent="0.55000000000000004">
      <c r="A17461" s="131"/>
    </row>
    <row r="17462" spans="1:1" x14ac:dyDescent="0.55000000000000004">
      <c r="A17462" s="131"/>
    </row>
    <row r="17465" spans="1:1" x14ac:dyDescent="0.55000000000000004">
      <c r="A17465" s="131"/>
    </row>
    <row r="17466" spans="1:1" x14ac:dyDescent="0.55000000000000004">
      <c r="A17466" s="131"/>
    </row>
    <row r="17469" spans="1:1" x14ac:dyDescent="0.55000000000000004">
      <c r="A17469" s="131"/>
    </row>
    <row r="17470" spans="1:1" x14ac:dyDescent="0.55000000000000004">
      <c r="A17470" s="131"/>
    </row>
    <row r="17473" spans="1:1" x14ac:dyDescent="0.55000000000000004">
      <c r="A17473" s="131"/>
    </row>
    <row r="17474" spans="1:1" x14ac:dyDescent="0.55000000000000004">
      <c r="A17474" s="131"/>
    </row>
    <row r="17477" spans="1:1" x14ac:dyDescent="0.55000000000000004">
      <c r="A17477" s="131"/>
    </row>
    <row r="17478" spans="1:1" x14ac:dyDescent="0.55000000000000004">
      <c r="A17478" s="131"/>
    </row>
    <row r="17481" spans="1:1" x14ac:dyDescent="0.55000000000000004">
      <c r="A17481" s="131"/>
    </row>
    <row r="17482" spans="1:1" x14ac:dyDescent="0.55000000000000004">
      <c r="A17482" s="131"/>
    </row>
    <row r="17485" spans="1:1" x14ac:dyDescent="0.55000000000000004">
      <c r="A17485" s="131"/>
    </row>
    <row r="17486" spans="1:1" x14ac:dyDescent="0.55000000000000004">
      <c r="A17486" s="131"/>
    </row>
    <row r="17489" spans="1:1" x14ac:dyDescent="0.55000000000000004">
      <c r="A17489" s="131"/>
    </row>
    <row r="17490" spans="1:1" x14ac:dyDescent="0.55000000000000004">
      <c r="A17490" s="131"/>
    </row>
    <row r="17493" spans="1:1" x14ac:dyDescent="0.55000000000000004">
      <c r="A17493" s="131"/>
    </row>
    <row r="17494" spans="1:1" x14ac:dyDescent="0.55000000000000004">
      <c r="A17494" s="131"/>
    </row>
    <row r="17497" spans="1:1" x14ac:dyDescent="0.55000000000000004">
      <c r="A17497" s="131"/>
    </row>
    <row r="17498" spans="1:1" x14ac:dyDescent="0.55000000000000004">
      <c r="A17498" s="131"/>
    </row>
    <row r="17501" spans="1:1" x14ac:dyDescent="0.55000000000000004">
      <c r="A17501" s="131"/>
    </row>
    <row r="17502" spans="1:1" x14ac:dyDescent="0.55000000000000004">
      <c r="A17502" s="131"/>
    </row>
    <row r="17505" spans="1:1" x14ac:dyDescent="0.55000000000000004">
      <c r="A17505" s="131"/>
    </row>
    <row r="17506" spans="1:1" x14ac:dyDescent="0.55000000000000004">
      <c r="A17506" s="131"/>
    </row>
    <row r="17509" spans="1:1" x14ac:dyDescent="0.55000000000000004">
      <c r="A17509" s="131"/>
    </row>
    <row r="17510" spans="1:1" x14ac:dyDescent="0.55000000000000004">
      <c r="A17510" s="131"/>
    </row>
    <row r="17513" spans="1:1" x14ac:dyDescent="0.55000000000000004">
      <c r="A17513" s="131"/>
    </row>
    <row r="17514" spans="1:1" x14ac:dyDescent="0.55000000000000004">
      <c r="A17514" s="131"/>
    </row>
    <row r="17517" spans="1:1" x14ac:dyDescent="0.55000000000000004">
      <c r="A17517" s="131"/>
    </row>
    <row r="17518" spans="1:1" x14ac:dyDescent="0.55000000000000004">
      <c r="A17518" s="131"/>
    </row>
    <row r="17521" spans="1:1" x14ac:dyDescent="0.55000000000000004">
      <c r="A17521" s="131"/>
    </row>
    <row r="17522" spans="1:1" x14ac:dyDescent="0.55000000000000004">
      <c r="A17522" s="131"/>
    </row>
    <row r="17525" spans="1:1" x14ac:dyDescent="0.55000000000000004">
      <c r="A17525" s="131"/>
    </row>
    <row r="17526" spans="1:1" x14ac:dyDescent="0.55000000000000004">
      <c r="A17526" s="131"/>
    </row>
    <row r="17529" spans="1:1" x14ac:dyDescent="0.55000000000000004">
      <c r="A17529" s="131"/>
    </row>
    <row r="17530" spans="1:1" x14ac:dyDescent="0.55000000000000004">
      <c r="A17530" s="131"/>
    </row>
    <row r="17533" spans="1:1" x14ac:dyDescent="0.55000000000000004">
      <c r="A17533" s="131"/>
    </row>
    <row r="17534" spans="1:1" x14ac:dyDescent="0.55000000000000004">
      <c r="A17534" s="131"/>
    </row>
    <row r="17537" spans="1:1" x14ac:dyDescent="0.55000000000000004">
      <c r="A17537" s="131"/>
    </row>
    <row r="17538" spans="1:1" x14ac:dyDescent="0.55000000000000004">
      <c r="A17538" s="131"/>
    </row>
    <row r="17541" spans="1:1" x14ac:dyDescent="0.55000000000000004">
      <c r="A17541" s="131"/>
    </row>
    <row r="17542" spans="1:1" x14ac:dyDescent="0.55000000000000004">
      <c r="A17542" s="131"/>
    </row>
    <row r="17545" spans="1:1" x14ac:dyDescent="0.55000000000000004">
      <c r="A17545" s="131"/>
    </row>
    <row r="17546" spans="1:1" x14ac:dyDescent="0.55000000000000004">
      <c r="A17546" s="131"/>
    </row>
    <row r="17549" spans="1:1" x14ac:dyDescent="0.55000000000000004">
      <c r="A17549" s="131"/>
    </row>
    <row r="17550" spans="1:1" x14ac:dyDescent="0.55000000000000004">
      <c r="A17550" s="131"/>
    </row>
    <row r="17553" spans="1:1" x14ac:dyDescent="0.55000000000000004">
      <c r="A17553" s="131"/>
    </row>
    <row r="17554" spans="1:1" x14ac:dyDescent="0.55000000000000004">
      <c r="A17554" s="131"/>
    </row>
    <row r="17557" spans="1:1" x14ac:dyDescent="0.55000000000000004">
      <c r="A17557" s="131"/>
    </row>
    <row r="17558" spans="1:1" x14ac:dyDescent="0.55000000000000004">
      <c r="A17558" s="131"/>
    </row>
    <row r="17561" spans="1:1" x14ac:dyDescent="0.55000000000000004">
      <c r="A17561" s="131"/>
    </row>
    <row r="17562" spans="1:1" x14ac:dyDescent="0.55000000000000004">
      <c r="A17562" s="131"/>
    </row>
    <row r="17565" spans="1:1" x14ac:dyDescent="0.55000000000000004">
      <c r="A17565" s="131"/>
    </row>
    <row r="17566" spans="1:1" x14ac:dyDescent="0.55000000000000004">
      <c r="A17566" s="131"/>
    </row>
    <row r="17569" spans="1:1" x14ac:dyDescent="0.55000000000000004">
      <c r="A17569" s="131"/>
    </row>
    <row r="17570" spans="1:1" x14ac:dyDescent="0.55000000000000004">
      <c r="A17570" s="131"/>
    </row>
    <row r="17573" spans="1:1" x14ac:dyDescent="0.55000000000000004">
      <c r="A17573" s="131"/>
    </row>
    <row r="17574" spans="1:1" x14ac:dyDescent="0.55000000000000004">
      <c r="A17574" s="131"/>
    </row>
    <row r="17577" spans="1:1" x14ac:dyDescent="0.55000000000000004">
      <c r="A17577" s="131"/>
    </row>
    <row r="17578" spans="1:1" x14ac:dyDescent="0.55000000000000004">
      <c r="A17578" s="131"/>
    </row>
    <row r="17581" spans="1:1" x14ac:dyDescent="0.55000000000000004">
      <c r="A17581" s="131"/>
    </row>
    <row r="17582" spans="1:1" x14ac:dyDescent="0.55000000000000004">
      <c r="A17582" s="131"/>
    </row>
    <row r="17585" spans="1:1" x14ac:dyDescent="0.55000000000000004">
      <c r="A17585" s="131"/>
    </row>
    <row r="17586" spans="1:1" x14ac:dyDescent="0.55000000000000004">
      <c r="A17586" s="131"/>
    </row>
    <row r="17589" spans="1:1" x14ac:dyDescent="0.55000000000000004">
      <c r="A17589" s="131"/>
    </row>
    <row r="17590" spans="1:1" x14ac:dyDescent="0.55000000000000004">
      <c r="A17590" s="131"/>
    </row>
    <row r="17593" spans="1:1" x14ac:dyDescent="0.55000000000000004">
      <c r="A17593" s="131"/>
    </row>
    <row r="17594" spans="1:1" x14ac:dyDescent="0.55000000000000004">
      <c r="A17594" s="131"/>
    </row>
    <row r="17597" spans="1:1" x14ac:dyDescent="0.55000000000000004">
      <c r="A17597" s="131"/>
    </row>
    <row r="17598" spans="1:1" x14ac:dyDescent="0.55000000000000004">
      <c r="A17598" s="131"/>
    </row>
    <row r="17601" spans="1:1" x14ac:dyDescent="0.55000000000000004">
      <c r="A17601" s="131"/>
    </row>
    <row r="17602" spans="1:1" x14ac:dyDescent="0.55000000000000004">
      <c r="A17602" s="131"/>
    </row>
    <row r="17605" spans="1:1" x14ac:dyDescent="0.55000000000000004">
      <c r="A17605" s="131"/>
    </row>
    <row r="17606" spans="1:1" x14ac:dyDescent="0.55000000000000004">
      <c r="A17606" s="131"/>
    </row>
    <row r="17609" spans="1:1" x14ac:dyDescent="0.55000000000000004">
      <c r="A17609" s="131"/>
    </row>
    <row r="17610" spans="1:1" x14ac:dyDescent="0.55000000000000004">
      <c r="A17610" s="131"/>
    </row>
    <row r="17613" spans="1:1" x14ac:dyDescent="0.55000000000000004">
      <c r="A17613" s="131"/>
    </row>
    <row r="17614" spans="1:1" x14ac:dyDescent="0.55000000000000004">
      <c r="A17614" s="131"/>
    </row>
    <row r="17617" spans="1:1" x14ac:dyDescent="0.55000000000000004">
      <c r="A17617" s="131"/>
    </row>
    <row r="17618" spans="1:1" x14ac:dyDescent="0.55000000000000004">
      <c r="A17618" s="131"/>
    </row>
    <row r="17621" spans="1:1" x14ac:dyDescent="0.55000000000000004">
      <c r="A17621" s="131"/>
    </row>
    <row r="17622" spans="1:1" x14ac:dyDescent="0.55000000000000004">
      <c r="A17622" s="131"/>
    </row>
    <row r="17625" spans="1:1" x14ac:dyDescent="0.55000000000000004">
      <c r="A17625" s="131"/>
    </row>
    <row r="17626" spans="1:1" x14ac:dyDescent="0.55000000000000004">
      <c r="A17626" s="131"/>
    </row>
    <row r="17629" spans="1:1" x14ac:dyDescent="0.55000000000000004">
      <c r="A17629" s="131"/>
    </row>
    <row r="17630" spans="1:1" x14ac:dyDescent="0.55000000000000004">
      <c r="A17630" s="131"/>
    </row>
    <row r="17633" spans="1:1" x14ac:dyDescent="0.55000000000000004">
      <c r="A17633" s="131"/>
    </row>
    <row r="17634" spans="1:1" x14ac:dyDescent="0.55000000000000004">
      <c r="A17634" s="131"/>
    </row>
    <row r="17637" spans="1:1" x14ac:dyDescent="0.55000000000000004">
      <c r="A17637" s="131"/>
    </row>
    <row r="17638" spans="1:1" x14ac:dyDescent="0.55000000000000004">
      <c r="A17638" s="131"/>
    </row>
    <row r="17641" spans="1:1" x14ac:dyDescent="0.55000000000000004">
      <c r="A17641" s="131"/>
    </row>
    <row r="17642" spans="1:1" x14ac:dyDescent="0.55000000000000004">
      <c r="A17642" s="131"/>
    </row>
    <row r="17645" spans="1:1" x14ac:dyDescent="0.55000000000000004">
      <c r="A17645" s="131"/>
    </row>
    <row r="17646" spans="1:1" x14ac:dyDescent="0.55000000000000004">
      <c r="A17646" s="131"/>
    </row>
    <row r="17649" spans="1:1" x14ac:dyDescent="0.55000000000000004">
      <c r="A17649" s="131"/>
    </row>
    <row r="17650" spans="1:1" x14ac:dyDescent="0.55000000000000004">
      <c r="A17650" s="131"/>
    </row>
    <row r="17653" spans="1:1" x14ac:dyDescent="0.55000000000000004">
      <c r="A17653" s="131"/>
    </row>
    <row r="17654" spans="1:1" x14ac:dyDescent="0.55000000000000004">
      <c r="A17654" s="131"/>
    </row>
    <row r="17657" spans="1:1" x14ac:dyDescent="0.55000000000000004">
      <c r="A17657" s="131"/>
    </row>
    <row r="17658" spans="1:1" x14ac:dyDescent="0.55000000000000004">
      <c r="A17658" s="131"/>
    </row>
    <row r="17661" spans="1:1" x14ac:dyDescent="0.55000000000000004">
      <c r="A17661" s="131"/>
    </row>
    <row r="17662" spans="1:1" x14ac:dyDescent="0.55000000000000004">
      <c r="A17662" s="131"/>
    </row>
    <row r="17665" spans="1:1" x14ac:dyDescent="0.55000000000000004">
      <c r="A17665" s="131"/>
    </row>
    <row r="17666" spans="1:1" x14ac:dyDescent="0.55000000000000004">
      <c r="A17666" s="131"/>
    </row>
    <row r="17669" spans="1:1" x14ac:dyDescent="0.55000000000000004">
      <c r="A17669" s="131"/>
    </row>
    <row r="17670" spans="1:1" x14ac:dyDescent="0.55000000000000004">
      <c r="A17670" s="131"/>
    </row>
    <row r="17673" spans="1:1" x14ac:dyDescent="0.55000000000000004">
      <c r="A17673" s="131"/>
    </row>
    <row r="17674" spans="1:1" x14ac:dyDescent="0.55000000000000004">
      <c r="A17674" s="131"/>
    </row>
    <row r="17677" spans="1:1" x14ac:dyDescent="0.55000000000000004">
      <c r="A17677" s="131"/>
    </row>
    <row r="17678" spans="1:1" x14ac:dyDescent="0.55000000000000004">
      <c r="A17678" s="131"/>
    </row>
    <row r="17681" spans="1:1" x14ac:dyDescent="0.55000000000000004">
      <c r="A17681" s="131"/>
    </row>
    <row r="17682" spans="1:1" x14ac:dyDescent="0.55000000000000004">
      <c r="A17682" s="131"/>
    </row>
    <row r="17685" spans="1:1" x14ac:dyDescent="0.55000000000000004">
      <c r="A17685" s="131"/>
    </row>
    <row r="17686" spans="1:1" x14ac:dyDescent="0.55000000000000004">
      <c r="A17686" s="131"/>
    </row>
    <row r="17689" spans="1:1" x14ac:dyDescent="0.55000000000000004">
      <c r="A17689" s="131"/>
    </row>
    <row r="17690" spans="1:1" x14ac:dyDescent="0.55000000000000004">
      <c r="A17690" s="131"/>
    </row>
    <row r="17693" spans="1:1" x14ac:dyDescent="0.55000000000000004">
      <c r="A17693" s="131"/>
    </row>
    <row r="17694" spans="1:1" x14ac:dyDescent="0.55000000000000004">
      <c r="A17694" s="131"/>
    </row>
    <row r="17697" spans="1:1" x14ac:dyDescent="0.55000000000000004">
      <c r="A17697" s="131"/>
    </row>
    <row r="17698" spans="1:1" x14ac:dyDescent="0.55000000000000004">
      <c r="A17698" s="131"/>
    </row>
    <row r="17701" spans="1:1" x14ac:dyDescent="0.55000000000000004">
      <c r="A17701" s="131"/>
    </row>
    <row r="17702" spans="1:1" x14ac:dyDescent="0.55000000000000004">
      <c r="A17702" s="131"/>
    </row>
    <row r="17705" spans="1:1" x14ac:dyDescent="0.55000000000000004">
      <c r="A17705" s="131"/>
    </row>
    <row r="17706" spans="1:1" x14ac:dyDescent="0.55000000000000004">
      <c r="A17706" s="131"/>
    </row>
    <row r="17709" spans="1:1" x14ac:dyDescent="0.55000000000000004">
      <c r="A17709" s="131"/>
    </row>
    <row r="17710" spans="1:1" x14ac:dyDescent="0.55000000000000004">
      <c r="A17710" s="131"/>
    </row>
    <row r="17713" spans="1:1" x14ac:dyDescent="0.55000000000000004">
      <c r="A17713" s="131"/>
    </row>
    <row r="17714" spans="1:1" x14ac:dyDescent="0.55000000000000004">
      <c r="A17714" s="131"/>
    </row>
    <row r="17717" spans="1:1" x14ac:dyDescent="0.55000000000000004">
      <c r="A17717" s="131"/>
    </row>
    <row r="17718" spans="1:1" x14ac:dyDescent="0.55000000000000004">
      <c r="A17718" s="131"/>
    </row>
    <row r="17721" spans="1:1" x14ac:dyDescent="0.55000000000000004">
      <c r="A17721" s="131"/>
    </row>
    <row r="17722" spans="1:1" x14ac:dyDescent="0.55000000000000004">
      <c r="A17722" s="131"/>
    </row>
    <row r="17725" spans="1:1" x14ac:dyDescent="0.55000000000000004">
      <c r="A17725" s="131"/>
    </row>
    <row r="17726" spans="1:1" x14ac:dyDescent="0.55000000000000004">
      <c r="A17726" s="131"/>
    </row>
    <row r="17729" spans="1:1" x14ac:dyDescent="0.55000000000000004">
      <c r="A17729" s="131"/>
    </row>
    <row r="17730" spans="1:1" x14ac:dyDescent="0.55000000000000004">
      <c r="A17730" s="131"/>
    </row>
    <row r="17733" spans="1:1" x14ac:dyDescent="0.55000000000000004">
      <c r="A17733" s="131"/>
    </row>
    <row r="17734" spans="1:1" x14ac:dyDescent="0.55000000000000004">
      <c r="A17734" s="131"/>
    </row>
    <row r="17737" spans="1:1" x14ac:dyDescent="0.55000000000000004">
      <c r="A17737" s="131"/>
    </row>
    <row r="17738" spans="1:1" x14ac:dyDescent="0.55000000000000004">
      <c r="A17738" s="131"/>
    </row>
    <row r="17741" spans="1:1" x14ac:dyDescent="0.55000000000000004">
      <c r="A17741" s="131"/>
    </row>
    <row r="17742" spans="1:1" x14ac:dyDescent="0.55000000000000004">
      <c r="A17742" s="131"/>
    </row>
    <row r="17745" spans="1:1" x14ac:dyDescent="0.55000000000000004">
      <c r="A17745" s="131"/>
    </row>
    <row r="17746" spans="1:1" x14ac:dyDescent="0.55000000000000004">
      <c r="A17746" s="131"/>
    </row>
    <row r="17749" spans="1:1" x14ac:dyDescent="0.55000000000000004">
      <c r="A17749" s="131"/>
    </row>
    <row r="17750" spans="1:1" x14ac:dyDescent="0.55000000000000004">
      <c r="A17750" s="131"/>
    </row>
    <row r="17753" spans="1:1" x14ac:dyDescent="0.55000000000000004">
      <c r="A17753" s="131"/>
    </row>
    <row r="17754" spans="1:1" x14ac:dyDescent="0.55000000000000004">
      <c r="A17754" s="131"/>
    </row>
    <row r="17757" spans="1:1" x14ac:dyDescent="0.55000000000000004">
      <c r="A17757" s="131"/>
    </row>
    <row r="17758" spans="1:1" x14ac:dyDescent="0.55000000000000004">
      <c r="A17758" s="131"/>
    </row>
    <row r="17761" spans="1:1" x14ac:dyDescent="0.55000000000000004">
      <c r="A17761" s="131"/>
    </row>
    <row r="17762" spans="1:1" x14ac:dyDescent="0.55000000000000004">
      <c r="A17762" s="131"/>
    </row>
    <row r="17765" spans="1:1" x14ac:dyDescent="0.55000000000000004">
      <c r="A17765" s="131"/>
    </row>
    <row r="17766" spans="1:1" x14ac:dyDescent="0.55000000000000004">
      <c r="A17766" s="131"/>
    </row>
    <row r="17769" spans="1:1" x14ac:dyDescent="0.55000000000000004">
      <c r="A17769" s="131"/>
    </row>
    <row r="17770" spans="1:1" x14ac:dyDescent="0.55000000000000004">
      <c r="A17770" s="131"/>
    </row>
    <row r="17773" spans="1:1" x14ac:dyDescent="0.55000000000000004">
      <c r="A17773" s="131"/>
    </row>
    <row r="17774" spans="1:1" x14ac:dyDescent="0.55000000000000004">
      <c r="A17774" s="131"/>
    </row>
    <row r="17777" spans="1:1" x14ac:dyDescent="0.55000000000000004">
      <c r="A17777" s="131"/>
    </row>
    <row r="17778" spans="1:1" x14ac:dyDescent="0.55000000000000004">
      <c r="A17778" s="131"/>
    </row>
    <row r="17781" spans="1:1" x14ac:dyDescent="0.55000000000000004">
      <c r="A17781" s="131"/>
    </row>
    <row r="17782" spans="1:1" x14ac:dyDescent="0.55000000000000004">
      <c r="A17782" s="131"/>
    </row>
    <row r="17785" spans="1:1" x14ac:dyDescent="0.55000000000000004">
      <c r="A17785" s="131"/>
    </row>
    <row r="17786" spans="1:1" x14ac:dyDescent="0.55000000000000004">
      <c r="A17786" s="131"/>
    </row>
    <row r="17789" spans="1:1" x14ac:dyDescent="0.55000000000000004">
      <c r="A17789" s="131"/>
    </row>
    <row r="17790" spans="1:1" x14ac:dyDescent="0.55000000000000004">
      <c r="A17790" s="131"/>
    </row>
    <row r="17793" spans="1:1" x14ac:dyDescent="0.55000000000000004">
      <c r="A17793" s="131"/>
    </row>
    <row r="17794" spans="1:1" x14ac:dyDescent="0.55000000000000004">
      <c r="A17794" s="131"/>
    </row>
    <row r="17797" spans="1:1" x14ac:dyDescent="0.55000000000000004">
      <c r="A17797" s="131"/>
    </row>
    <row r="17798" spans="1:1" x14ac:dyDescent="0.55000000000000004">
      <c r="A17798" s="131"/>
    </row>
    <row r="17801" spans="1:1" x14ac:dyDescent="0.55000000000000004">
      <c r="A17801" s="131"/>
    </row>
    <row r="17802" spans="1:1" x14ac:dyDescent="0.55000000000000004">
      <c r="A17802" s="131"/>
    </row>
    <row r="17805" spans="1:1" x14ac:dyDescent="0.55000000000000004">
      <c r="A17805" s="131"/>
    </row>
    <row r="17806" spans="1:1" x14ac:dyDescent="0.55000000000000004">
      <c r="A17806" s="131"/>
    </row>
    <row r="17809" spans="1:1" x14ac:dyDescent="0.55000000000000004">
      <c r="A17809" s="131"/>
    </row>
    <row r="17810" spans="1:1" x14ac:dyDescent="0.55000000000000004">
      <c r="A17810" s="131"/>
    </row>
    <row r="17813" spans="1:1" x14ac:dyDescent="0.55000000000000004">
      <c r="A17813" s="131"/>
    </row>
    <row r="17814" spans="1:1" x14ac:dyDescent="0.55000000000000004">
      <c r="A17814" s="131"/>
    </row>
    <row r="17817" spans="1:1" x14ac:dyDescent="0.55000000000000004">
      <c r="A17817" s="131"/>
    </row>
    <row r="17818" spans="1:1" x14ac:dyDescent="0.55000000000000004">
      <c r="A17818" s="131"/>
    </row>
    <row r="17821" spans="1:1" x14ac:dyDescent="0.55000000000000004">
      <c r="A17821" s="131"/>
    </row>
    <row r="17822" spans="1:1" x14ac:dyDescent="0.55000000000000004">
      <c r="A17822" s="131"/>
    </row>
    <row r="17825" spans="1:1" x14ac:dyDescent="0.55000000000000004">
      <c r="A17825" s="131"/>
    </row>
    <row r="17826" spans="1:1" x14ac:dyDescent="0.55000000000000004">
      <c r="A17826" s="131"/>
    </row>
    <row r="17829" spans="1:1" x14ac:dyDescent="0.55000000000000004">
      <c r="A17829" s="131"/>
    </row>
    <row r="17830" spans="1:1" x14ac:dyDescent="0.55000000000000004">
      <c r="A17830" s="131"/>
    </row>
    <row r="17833" spans="1:1" x14ac:dyDescent="0.55000000000000004">
      <c r="A17833" s="131"/>
    </row>
    <row r="17834" spans="1:1" x14ac:dyDescent="0.55000000000000004">
      <c r="A17834" s="131"/>
    </row>
    <row r="17837" spans="1:1" x14ac:dyDescent="0.55000000000000004">
      <c r="A17837" s="131"/>
    </row>
    <row r="17838" spans="1:1" x14ac:dyDescent="0.55000000000000004">
      <c r="A17838" s="131"/>
    </row>
    <row r="17841" spans="1:1" x14ac:dyDescent="0.55000000000000004">
      <c r="A17841" s="131"/>
    </row>
    <row r="17842" spans="1:1" x14ac:dyDescent="0.55000000000000004">
      <c r="A17842" s="131"/>
    </row>
    <row r="17845" spans="1:1" x14ac:dyDescent="0.55000000000000004">
      <c r="A17845" s="131"/>
    </row>
    <row r="17846" spans="1:1" x14ac:dyDescent="0.55000000000000004">
      <c r="A17846" s="131"/>
    </row>
    <row r="17849" spans="1:1" x14ac:dyDescent="0.55000000000000004">
      <c r="A17849" s="131"/>
    </row>
    <row r="17850" spans="1:1" x14ac:dyDescent="0.55000000000000004">
      <c r="A17850" s="131"/>
    </row>
    <row r="17853" spans="1:1" x14ac:dyDescent="0.55000000000000004">
      <c r="A17853" s="131"/>
    </row>
    <row r="17854" spans="1:1" x14ac:dyDescent="0.55000000000000004">
      <c r="A17854" s="131"/>
    </row>
    <row r="17857" spans="1:1" x14ac:dyDescent="0.55000000000000004">
      <c r="A17857" s="131"/>
    </row>
    <row r="17858" spans="1:1" x14ac:dyDescent="0.55000000000000004">
      <c r="A17858" s="131"/>
    </row>
    <row r="17861" spans="1:1" x14ac:dyDescent="0.55000000000000004">
      <c r="A17861" s="131"/>
    </row>
    <row r="17862" spans="1:1" x14ac:dyDescent="0.55000000000000004">
      <c r="A17862" s="131"/>
    </row>
    <row r="17865" spans="1:1" x14ac:dyDescent="0.55000000000000004">
      <c r="A17865" s="131"/>
    </row>
    <row r="17866" spans="1:1" x14ac:dyDescent="0.55000000000000004">
      <c r="A17866" s="131"/>
    </row>
    <row r="17869" spans="1:1" x14ac:dyDescent="0.55000000000000004">
      <c r="A17869" s="131"/>
    </row>
    <row r="17870" spans="1:1" x14ac:dyDescent="0.55000000000000004">
      <c r="A17870" s="131"/>
    </row>
    <row r="17873" spans="1:1" x14ac:dyDescent="0.55000000000000004">
      <c r="A17873" s="131"/>
    </row>
    <row r="17874" spans="1:1" x14ac:dyDescent="0.55000000000000004">
      <c r="A17874" s="131"/>
    </row>
    <row r="17877" spans="1:1" x14ac:dyDescent="0.55000000000000004">
      <c r="A17877" s="131"/>
    </row>
    <row r="17878" spans="1:1" x14ac:dyDescent="0.55000000000000004">
      <c r="A17878" s="131"/>
    </row>
    <row r="17881" spans="1:1" x14ac:dyDescent="0.55000000000000004">
      <c r="A17881" s="131"/>
    </row>
    <row r="17882" spans="1:1" x14ac:dyDescent="0.55000000000000004">
      <c r="A17882" s="131"/>
    </row>
    <row r="17885" spans="1:1" x14ac:dyDescent="0.55000000000000004">
      <c r="A17885" s="131"/>
    </row>
    <row r="17886" spans="1:1" x14ac:dyDescent="0.55000000000000004">
      <c r="A17886" s="131"/>
    </row>
    <row r="17889" spans="1:1" x14ac:dyDescent="0.55000000000000004">
      <c r="A17889" s="131"/>
    </row>
    <row r="17890" spans="1:1" x14ac:dyDescent="0.55000000000000004">
      <c r="A17890" s="131"/>
    </row>
    <row r="17893" spans="1:1" x14ac:dyDescent="0.55000000000000004">
      <c r="A17893" s="131"/>
    </row>
    <row r="17894" spans="1:1" x14ac:dyDescent="0.55000000000000004">
      <c r="A17894" s="131"/>
    </row>
    <row r="17897" spans="1:1" x14ac:dyDescent="0.55000000000000004">
      <c r="A17897" s="131"/>
    </row>
    <row r="17898" spans="1:1" x14ac:dyDescent="0.55000000000000004">
      <c r="A17898" s="131"/>
    </row>
    <row r="17901" spans="1:1" x14ac:dyDescent="0.55000000000000004">
      <c r="A17901" s="131"/>
    </row>
    <row r="17902" spans="1:1" x14ac:dyDescent="0.55000000000000004">
      <c r="A17902" s="131"/>
    </row>
    <row r="17905" spans="1:1" x14ac:dyDescent="0.55000000000000004">
      <c r="A17905" s="131"/>
    </row>
    <row r="17906" spans="1:1" x14ac:dyDescent="0.55000000000000004">
      <c r="A17906" s="131"/>
    </row>
    <row r="17909" spans="1:1" x14ac:dyDescent="0.55000000000000004">
      <c r="A17909" s="131"/>
    </row>
    <row r="17910" spans="1:1" x14ac:dyDescent="0.55000000000000004">
      <c r="A17910" s="131"/>
    </row>
    <row r="17913" spans="1:1" x14ac:dyDescent="0.55000000000000004">
      <c r="A17913" s="131"/>
    </row>
    <row r="17914" spans="1:1" x14ac:dyDescent="0.55000000000000004">
      <c r="A17914" s="131"/>
    </row>
    <row r="17917" spans="1:1" x14ac:dyDescent="0.55000000000000004">
      <c r="A17917" s="131"/>
    </row>
    <row r="17918" spans="1:1" x14ac:dyDescent="0.55000000000000004">
      <c r="A17918" s="131"/>
    </row>
    <row r="17921" spans="1:1" x14ac:dyDescent="0.55000000000000004">
      <c r="A17921" s="131"/>
    </row>
    <row r="17922" spans="1:1" x14ac:dyDescent="0.55000000000000004">
      <c r="A17922" s="131"/>
    </row>
    <row r="17925" spans="1:1" x14ac:dyDescent="0.55000000000000004">
      <c r="A17925" s="131"/>
    </row>
    <row r="17926" spans="1:1" x14ac:dyDescent="0.55000000000000004">
      <c r="A17926" s="131"/>
    </row>
    <row r="17929" spans="1:1" x14ac:dyDescent="0.55000000000000004">
      <c r="A17929" s="131"/>
    </row>
    <row r="17930" spans="1:1" x14ac:dyDescent="0.55000000000000004">
      <c r="A17930" s="131"/>
    </row>
    <row r="17933" spans="1:1" x14ac:dyDescent="0.55000000000000004">
      <c r="A17933" s="131"/>
    </row>
    <row r="17934" spans="1:1" x14ac:dyDescent="0.55000000000000004">
      <c r="A17934" s="131"/>
    </row>
    <row r="17937" spans="1:1" x14ac:dyDescent="0.55000000000000004">
      <c r="A17937" s="131"/>
    </row>
    <row r="17938" spans="1:1" x14ac:dyDescent="0.55000000000000004">
      <c r="A17938" s="131"/>
    </row>
    <row r="17941" spans="1:1" x14ac:dyDescent="0.55000000000000004">
      <c r="A17941" s="131"/>
    </row>
    <row r="17942" spans="1:1" x14ac:dyDescent="0.55000000000000004">
      <c r="A17942" s="131"/>
    </row>
    <row r="17945" spans="1:1" x14ac:dyDescent="0.55000000000000004">
      <c r="A17945" s="131"/>
    </row>
    <row r="17946" spans="1:1" x14ac:dyDescent="0.55000000000000004">
      <c r="A17946" s="131"/>
    </row>
    <row r="17949" spans="1:1" x14ac:dyDescent="0.55000000000000004">
      <c r="A17949" s="131"/>
    </row>
    <row r="17950" spans="1:1" x14ac:dyDescent="0.55000000000000004">
      <c r="A17950" s="131"/>
    </row>
    <row r="17953" spans="1:1" x14ac:dyDescent="0.55000000000000004">
      <c r="A17953" s="131"/>
    </row>
    <row r="17954" spans="1:1" x14ac:dyDescent="0.55000000000000004">
      <c r="A17954" s="131"/>
    </row>
    <row r="17957" spans="1:1" x14ac:dyDescent="0.55000000000000004">
      <c r="A17957" s="131"/>
    </row>
    <row r="17958" spans="1:1" x14ac:dyDescent="0.55000000000000004">
      <c r="A17958" s="131"/>
    </row>
    <row r="17961" spans="1:1" x14ac:dyDescent="0.55000000000000004">
      <c r="A17961" s="131"/>
    </row>
    <row r="17962" spans="1:1" x14ac:dyDescent="0.55000000000000004">
      <c r="A17962" s="131"/>
    </row>
    <row r="17965" spans="1:1" x14ac:dyDescent="0.55000000000000004">
      <c r="A17965" s="131"/>
    </row>
    <row r="17966" spans="1:1" x14ac:dyDescent="0.55000000000000004">
      <c r="A17966" s="131"/>
    </row>
    <row r="17969" spans="1:1" x14ac:dyDescent="0.55000000000000004">
      <c r="A17969" s="131"/>
    </row>
    <row r="17970" spans="1:1" x14ac:dyDescent="0.55000000000000004">
      <c r="A17970" s="131"/>
    </row>
    <row r="17973" spans="1:1" x14ac:dyDescent="0.55000000000000004">
      <c r="A17973" s="131"/>
    </row>
    <row r="17974" spans="1:1" x14ac:dyDescent="0.55000000000000004">
      <c r="A17974" s="131"/>
    </row>
    <row r="17977" spans="1:1" x14ac:dyDescent="0.55000000000000004">
      <c r="A17977" s="131"/>
    </row>
    <row r="17978" spans="1:1" x14ac:dyDescent="0.55000000000000004">
      <c r="A17978" s="131"/>
    </row>
    <row r="17981" spans="1:1" x14ac:dyDescent="0.55000000000000004">
      <c r="A17981" s="131"/>
    </row>
    <row r="17982" spans="1:1" x14ac:dyDescent="0.55000000000000004">
      <c r="A17982" s="131"/>
    </row>
    <row r="17985" spans="1:1" x14ac:dyDescent="0.55000000000000004">
      <c r="A17985" s="131"/>
    </row>
    <row r="17986" spans="1:1" x14ac:dyDescent="0.55000000000000004">
      <c r="A17986" s="131"/>
    </row>
    <row r="17989" spans="1:1" x14ac:dyDescent="0.55000000000000004">
      <c r="A17989" s="131"/>
    </row>
    <row r="17990" spans="1:1" x14ac:dyDescent="0.55000000000000004">
      <c r="A17990" s="131"/>
    </row>
    <row r="17993" spans="1:1" x14ac:dyDescent="0.55000000000000004">
      <c r="A17993" s="131"/>
    </row>
    <row r="17994" spans="1:1" x14ac:dyDescent="0.55000000000000004">
      <c r="A17994" s="131"/>
    </row>
    <row r="17997" spans="1:1" x14ac:dyDescent="0.55000000000000004">
      <c r="A17997" s="131"/>
    </row>
    <row r="17998" spans="1:1" x14ac:dyDescent="0.55000000000000004">
      <c r="A17998" s="131"/>
    </row>
    <row r="18001" spans="1:1" x14ac:dyDescent="0.55000000000000004">
      <c r="A18001" s="131"/>
    </row>
    <row r="18002" spans="1:1" x14ac:dyDescent="0.55000000000000004">
      <c r="A18002" s="131"/>
    </row>
    <row r="18005" spans="1:1" x14ac:dyDescent="0.55000000000000004">
      <c r="A18005" s="131"/>
    </row>
    <row r="18006" spans="1:1" x14ac:dyDescent="0.55000000000000004">
      <c r="A18006" s="131"/>
    </row>
    <row r="18009" spans="1:1" x14ac:dyDescent="0.55000000000000004">
      <c r="A18009" s="131"/>
    </row>
    <row r="18010" spans="1:1" x14ac:dyDescent="0.55000000000000004">
      <c r="A18010" s="131"/>
    </row>
    <row r="18013" spans="1:1" x14ac:dyDescent="0.55000000000000004">
      <c r="A18013" s="131"/>
    </row>
    <row r="18014" spans="1:1" x14ac:dyDescent="0.55000000000000004">
      <c r="A18014" s="131"/>
    </row>
    <row r="18017" spans="1:1" x14ac:dyDescent="0.55000000000000004">
      <c r="A18017" s="131"/>
    </row>
    <row r="18018" spans="1:1" x14ac:dyDescent="0.55000000000000004">
      <c r="A18018" s="131"/>
    </row>
    <row r="18021" spans="1:1" x14ac:dyDescent="0.55000000000000004">
      <c r="A18021" s="131"/>
    </row>
    <row r="18022" spans="1:1" x14ac:dyDescent="0.55000000000000004">
      <c r="A18022" s="131"/>
    </row>
    <row r="18025" spans="1:1" x14ac:dyDescent="0.55000000000000004">
      <c r="A18025" s="131"/>
    </row>
    <row r="18026" spans="1:1" x14ac:dyDescent="0.55000000000000004">
      <c r="A18026" s="131"/>
    </row>
    <row r="18029" spans="1:1" x14ac:dyDescent="0.55000000000000004">
      <c r="A18029" s="131"/>
    </row>
    <row r="18030" spans="1:1" x14ac:dyDescent="0.55000000000000004">
      <c r="A18030" s="131"/>
    </row>
    <row r="18033" spans="1:1" x14ac:dyDescent="0.55000000000000004">
      <c r="A18033" s="131"/>
    </row>
    <row r="18034" spans="1:1" x14ac:dyDescent="0.55000000000000004">
      <c r="A18034" s="131"/>
    </row>
    <row r="18037" spans="1:1" x14ac:dyDescent="0.55000000000000004">
      <c r="A18037" s="131"/>
    </row>
    <row r="18038" spans="1:1" x14ac:dyDescent="0.55000000000000004">
      <c r="A18038" s="131"/>
    </row>
    <row r="18041" spans="1:1" x14ac:dyDescent="0.55000000000000004">
      <c r="A18041" s="131"/>
    </row>
    <row r="18042" spans="1:1" x14ac:dyDescent="0.55000000000000004">
      <c r="A18042" s="131"/>
    </row>
    <row r="18045" spans="1:1" x14ac:dyDescent="0.55000000000000004">
      <c r="A18045" s="131"/>
    </row>
    <row r="18046" spans="1:1" x14ac:dyDescent="0.55000000000000004">
      <c r="A18046" s="131"/>
    </row>
    <row r="18049" spans="1:1" x14ac:dyDescent="0.55000000000000004">
      <c r="A18049" s="131"/>
    </row>
    <row r="18050" spans="1:1" x14ac:dyDescent="0.55000000000000004">
      <c r="A18050" s="131"/>
    </row>
    <row r="18053" spans="1:1" x14ac:dyDescent="0.55000000000000004">
      <c r="A18053" s="131"/>
    </row>
    <row r="18054" spans="1:1" x14ac:dyDescent="0.55000000000000004">
      <c r="A18054" s="131"/>
    </row>
    <row r="18057" spans="1:1" x14ac:dyDescent="0.55000000000000004">
      <c r="A18057" s="131"/>
    </row>
    <row r="18058" spans="1:1" x14ac:dyDescent="0.55000000000000004">
      <c r="A18058" s="131"/>
    </row>
    <row r="18061" spans="1:1" x14ac:dyDescent="0.55000000000000004">
      <c r="A18061" s="131"/>
    </row>
    <row r="18062" spans="1:1" x14ac:dyDescent="0.55000000000000004">
      <c r="A18062" s="131"/>
    </row>
    <row r="18065" spans="1:1" x14ac:dyDescent="0.55000000000000004">
      <c r="A18065" s="131"/>
    </row>
    <row r="18066" spans="1:1" x14ac:dyDescent="0.55000000000000004">
      <c r="A18066" s="131"/>
    </row>
    <row r="18069" spans="1:1" x14ac:dyDescent="0.55000000000000004">
      <c r="A18069" s="131"/>
    </row>
    <row r="18070" spans="1:1" x14ac:dyDescent="0.55000000000000004">
      <c r="A18070" s="131"/>
    </row>
    <row r="18073" spans="1:1" x14ac:dyDescent="0.55000000000000004">
      <c r="A18073" s="131"/>
    </row>
    <row r="18074" spans="1:1" x14ac:dyDescent="0.55000000000000004">
      <c r="A18074" s="131"/>
    </row>
    <row r="18077" spans="1:1" x14ac:dyDescent="0.55000000000000004">
      <c r="A18077" s="131"/>
    </row>
    <row r="18078" spans="1:1" x14ac:dyDescent="0.55000000000000004">
      <c r="A18078" s="131"/>
    </row>
    <row r="18081" spans="1:1" x14ac:dyDescent="0.55000000000000004">
      <c r="A18081" s="131"/>
    </row>
    <row r="18082" spans="1:1" x14ac:dyDescent="0.55000000000000004">
      <c r="A18082" s="131"/>
    </row>
    <row r="18085" spans="1:1" x14ac:dyDescent="0.55000000000000004">
      <c r="A18085" s="131"/>
    </row>
    <row r="18086" spans="1:1" x14ac:dyDescent="0.55000000000000004">
      <c r="A18086" s="131"/>
    </row>
    <row r="18089" spans="1:1" x14ac:dyDescent="0.55000000000000004">
      <c r="A18089" s="131"/>
    </row>
    <row r="18090" spans="1:1" x14ac:dyDescent="0.55000000000000004">
      <c r="A18090" s="131"/>
    </row>
    <row r="18093" spans="1:1" x14ac:dyDescent="0.55000000000000004">
      <c r="A18093" s="131"/>
    </row>
    <row r="18094" spans="1:1" x14ac:dyDescent="0.55000000000000004">
      <c r="A18094" s="131"/>
    </row>
    <row r="18097" spans="1:1" x14ac:dyDescent="0.55000000000000004">
      <c r="A18097" s="131"/>
    </row>
    <row r="18098" spans="1:1" x14ac:dyDescent="0.55000000000000004">
      <c r="A18098" s="131"/>
    </row>
    <row r="18101" spans="1:1" x14ac:dyDescent="0.55000000000000004">
      <c r="A18101" s="131"/>
    </row>
    <row r="18102" spans="1:1" x14ac:dyDescent="0.55000000000000004">
      <c r="A18102" s="131"/>
    </row>
    <row r="18105" spans="1:1" x14ac:dyDescent="0.55000000000000004">
      <c r="A18105" s="131"/>
    </row>
    <row r="18106" spans="1:1" x14ac:dyDescent="0.55000000000000004">
      <c r="A18106" s="131"/>
    </row>
    <row r="18109" spans="1:1" x14ac:dyDescent="0.55000000000000004">
      <c r="A18109" s="131"/>
    </row>
    <row r="18110" spans="1:1" x14ac:dyDescent="0.55000000000000004">
      <c r="A18110" s="131"/>
    </row>
    <row r="18113" spans="1:1" x14ac:dyDescent="0.55000000000000004">
      <c r="A18113" s="131"/>
    </row>
    <row r="18114" spans="1:1" x14ac:dyDescent="0.55000000000000004">
      <c r="A18114" s="131"/>
    </row>
    <row r="18117" spans="1:1" x14ac:dyDescent="0.55000000000000004">
      <c r="A18117" s="131"/>
    </row>
    <row r="18118" spans="1:1" x14ac:dyDescent="0.55000000000000004">
      <c r="A18118" s="131"/>
    </row>
    <row r="18121" spans="1:1" x14ac:dyDescent="0.55000000000000004">
      <c r="A18121" s="131"/>
    </row>
    <row r="18122" spans="1:1" x14ac:dyDescent="0.55000000000000004">
      <c r="A18122" s="131"/>
    </row>
    <row r="18125" spans="1:1" x14ac:dyDescent="0.55000000000000004">
      <c r="A18125" s="131"/>
    </row>
    <row r="18126" spans="1:1" x14ac:dyDescent="0.55000000000000004">
      <c r="A18126" s="131"/>
    </row>
    <row r="18129" spans="1:1" x14ac:dyDescent="0.55000000000000004">
      <c r="A18129" s="131"/>
    </row>
    <row r="18130" spans="1:1" x14ac:dyDescent="0.55000000000000004">
      <c r="A18130" s="131"/>
    </row>
    <row r="18133" spans="1:1" x14ac:dyDescent="0.55000000000000004">
      <c r="A18133" s="131"/>
    </row>
    <row r="18134" spans="1:1" x14ac:dyDescent="0.55000000000000004">
      <c r="A18134" s="131"/>
    </row>
    <row r="18137" spans="1:1" x14ac:dyDescent="0.55000000000000004">
      <c r="A18137" s="131"/>
    </row>
    <row r="18138" spans="1:1" x14ac:dyDescent="0.55000000000000004">
      <c r="A18138" s="131"/>
    </row>
    <row r="18141" spans="1:1" x14ac:dyDescent="0.55000000000000004">
      <c r="A18141" s="131"/>
    </row>
    <row r="18142" spans="1:1" x14ac:dyDescent="0.55000000000000004">
      <c r="A18142" s="131"/>
    </row>
    <row r="18145" spans="1:1" x14ac:dyDescent="0.55000000000000004">
      <c r="A18145" s="131"/>
    </row>
    <row r="18146" spans="1:1" x14ac:dyDescent="0.55000000000000004">
      <c r="A18146" s="131"/>
    </row>
    <row r="18149" spans="1:1" x14ac:dyDescent="0.55000000000000004">
      <c r="A18149" s="131"/>
    </row>
    <row r="18150" spans="1:1" x14ac:dyDescent="0.55000000000000004">
      <c r="A18150" s="131"/>
    </row>
    <row r="18153" spans="1:1" x14ac:dyDescent="0.55000000000000004">
      <c r="A18153" s="131"/>
    </row>
    <row r="18154" spans="1:1" x14ac:dyDescent="0.55000000000000004">
      <c r="A18154" s="131"/>
    </row>
    <row r="18157" spans="1:1" x14ac:dyDescent="0.55000000000000004">
      <c r="A18157" s="131"/>
    </row>
    <row r="18158" spans="1:1" x14ac:dyDescent="0.55000000000000004">
      <c r="A18158" s="131"/>
    </row>
    <row r="18161" spans="1:1" x14ac:dyDescent="0.55000000000000004">
      <c r="A18161" s="131"/>
    </row>
    <row r="18162" spans="1:1" x14ac:dyDescent="0.55000000000000004">
      <c r="A18162" s="131"/>
    </row>
    <row r="18165" spans="1:1" x14ac:dyDescent="0.55000000000000004">
      <c r="A18165" s="131"/>
    </row>
    <row r="18166" spans="1:1" x14ac:dyDescent="0.55000000000000004">
      <c r="A18166" s="131"/>
    </row>
    <row r="18169" spans="1:1" x14ac:dyDescent="0.55000000000000004">
      <c r="A18169" s="131"/>
    </row>
    <row r="18170" spans="1:1" x14ac:dyDescent="0.55000000000000004">
      <c r="A18170" s="131"/>
    </row>
    <row r="18173" spans="1:1" x14ac:dyDescent="0.55000000000000004">
      <c r="A18173" s="131"/>
    </row>
    <row r="18174" spans="1:1" x14ac:dyDescent="0.55000000000000004">
      <c r="A18174" s="131"/>
    </row>
    <row r="18177" spans="1:1" x14ac:dyDescent="0.55000000000000004">
      <c r="A18177" s="131"/>
    </row>
    <row r="18178" spans="1:1" x14ac:dyDescent="0.55000000000000004">
      <c r="A18178" s="131"/>
    </row>
    <row r="18181" spans="1:1" x14ac:dyDescent="0.55000000000000004">
      <c r="A18181" s="131"/>
    </row>
    <row r="18182" spans="1:1" x14ac:dyDescent="0.55000000000000004">
      <c r="A18182" s="131"/>
    </row>
    <row r="18185" spans="1:1" x14ac:dyDescent="0.55000000000000004">
      <c r="A18185" s="131"/>
    </row>
    <row r="18186" spans="1:1" x14ac:dyDescent="0.55000000000000004">
      <c r="A18186" s="131"/>
    </row>
    <row r="18189" spans="1:1" x14ac:dyDescent="0.55000000000000004">
      <c r="A18189" s="131"/>
    </row>
    <row r="18190" spans="1:1" x14ac:dyDescent="0.55000000000000004">
      <c r="A18190" s="131"/>
    </row>
    <row r="18193" spans="1:1" x14ac:dyDescent="0.55000000000000004">
      <c r="A18193" s="131"/>
    </row>
    <row r="18194" spans="1:1" x14ac:dyDescent="0.55000000000000004">
      <c r="A18194" s="131"/>
    </row>
    <row r="18197" spans="1:1" x14ac:dyDescent="0.55000000000000004">
      <c r="A18197" s="131"/>
    </row>
    <row r="18198" spans="1:1" x14ac:dyDescent="0.55000000000000004">
      <c r="A18198" s="131"/>
    </row>
    <row r="18201" spans="1:1" x14ac:dyDescent="0.55000000000000004">
      <c r="A18201" s="131"/>
    </row>
    <row r="18202" spans="1:1" x14ac:dyDescent="0.55000000000000004">
      <c r="A18202" s="131"/>
    </row>
    <row r="18205" spans="1:1" x14ac:dyDescent="0.55000000000000004">
      <c r="A18205" s="131"/>
    </row>
    <row r="18206" spans="1:1" x14ac:dyDescent="0.55000000000000004">
      <c r="A18206" s="131"/>
    </row>
    <row r="18209" spans="1:1" x14ac:dyDescent="0.55000000000000004">
      <c r="A18209" s="131"/>
    </row>
    <row r="18210" spans="1:1" x14ac:dyDescent="0.55000000000000004">
      <c r="A18210" s="131"/>
    </row>
    <row r="18213" spans="1:1" x14ac:dyDescent="0.55000000000000004">
      <c r="A18213" s="131"/>
    </row>
    <row r="18214" spans="1:1" x14ac:dyDescent="0.55000000000000004">
      <c r="A18214" s="131"/>
    </row>
    <row r="18217" spans="1:1" x14ac:dyDescent="0.55000000000000004">
      <c r="A18217" s="131"/>
    </row>
    <row r="18218" spans="1:1" x14ac:dyDescent="0.55000000000000004">
      <c r="A18218" s="131"/>
    </row>
    <row r="18221" spans="1:1" x14ac:dyDescent="0.55000000000000004">
      <c r="A18221" s="131"/>
    </row>
    <row r="18222" spans="1:1" x14ac:dyDescent="0.55000000000000004">
      <c r="A18222" s="131"/>
    </row>
    <row r="18225" spans="1:1" x14ac:dyDescent="0.55000000000000004">
      <c r="A18225" s="131"/>
    </row>
    <row r="18226" spans="1:1" x14ac:dyDescent="0.55000000000000004">
      <c r="A18226" s="131"/>
    </row>
    <row r="18229" spans="1:1" x14ac:dyDescent="0.55000000000000004">
      <c r="A18229" s="131"/>
    </row>
    <row r="18230" spans="1:1" x14ac:dyDescent="0.55000000000000004">
      <c r="A18230" s="131"/>
    </row>
    <row r="18233" spans="1:1" x14ac:dyDescent="0.55000000000000004">
      <c r="A18233" s="131"/>
    </row>
    <row r="18234" spans="1:1" x14ac:dyDescent="0.55000000000000004">
      <c r="A18234" s="131"/>
    </row>
    <row r="18237" spans="1:1" x14ac:dyDescent="0.55000000000000004">
      <c r="A18237" s="131"/>
    </row>
    <row r="18238" spans="1:1" x14ac:dyDescent="0.55000000000000004">
      <c r="A18238" s="131"/>
    </row>
    <row r="18241" spans="1:1" x14ac:dyDescent="0.55000000000000004">
      <c r="A18241" s="131"/>
    </row>
    <row r="18242" spans="1:1" x14ac:dyDescent="0.55000000000000004">
      <c r="A18242" s="131"/>
    </row>
    <row r="18245" spans="1:1" x14ac:dyDescent="0.55000000000000004">
      <c r="A18245" s="131"/>
    </row>
    <row r="18246" spans="1:1" x14ac:dyDescent="0.55000000000000004">
      <c r="A18246" s="131"/>
    </row>
    <row r="18249" spans="1:1" x14ac:dyDescent="0.55000000000000004">
      <c r="A18249" s="131"/>
    </row>
    <row r="18250" spans="1:1" x14ac:dyDescent="0.55000000000000004">
      <c r="A18250" s="131"/>
    </row>
    <row r="18253" spans="1:1" x14ac:dyDescent="0.55000000000000004">
      <c r="A18253" s="131"/>
    </row>
    <row r="18254" spans="1:1" x14ac:dyDescent="0.55000000000000004">
      <c r="A18254" s="131"/>
    </row>
    <row r="18257" spans="1:1" x14ac:dyDescent="0.55000000000000004">
      <c r="A18257" s="131"/>
    </row>
    <row r="18258" spans="1:1" x14ac:dyDescent="0.55000000000000004">
      <c r="A18258" s="131"/>
    </row>
    <row r="18261" spans="1:1" x14ac:dyDescent="0.55000000000000004">
      <c r="A18261" s="131"/>
    </row>
    <row r="18262" spans="1:1" x14ac:dyDescent="0.55000000000000004">
      <c r="A18262" s="131"/>
    </row>
    <row r="18265" spans="1:1" x14ac:dyDescent="0.55000000000000004">
      <c r="A18265" s="131"/>
    </row>
    <row r="18266" spans="1:1" x14ac:dyDescent="0.55000000000000004">
      <c r="A18266" s="131"/>
    </row>
    <row r="18269" spans="1:1" x14ac:dyDescent="0.55000000000000004">
      <c r="A18269" s="131"/>
    </row>
    <row r="18270" spans="1:1" x14ac:dyDescent="0.55000000000000004">
      <c r="A18270" s="131"/>
    </row>
    <row r="18273" spans="1:1" x14ac:dyDescent="0.55000000000000004">
      <c r="A18273" s="131"/>
    </row>
    <row r="18274" spans="1:1" x14ac:dyDescent="0.55000000000000004">
      <c r="A18274" s="131"/>
    </row>
    <row r="18277" spans="1:1" x14ac:dyDescent="0.55000000000000004">
      <c r="A18277" s="131"/>
    </row>
    <row r="18278" spans="1:1" x14ac:dyDescent="0.55000000000000004">
      <c r="A18278" s="131"/>
    </row>
    <row r="18281" spans="1:1" x14ac:dyDescent="0.55000000000000004">
      <c r="A18281" s="131"/>
    </row>
    <row r="18282" spans="1:1" x14ac:dyDescent="0.55000000000000004">
      <c r="A18282" s="131"/>
    </row>
    <row r="18285" spans="1:1" x14ac:dyDescent="0.55000000000000004">
      <c r="A18285" s="131"/>
    </row>
    <row r="18286" spans="1:1" x14ac:dyDescent="0.55000000000000004">
      <c r="A18286" s="131"/>
    </row>
    <row r="18289" spans="1:1" x14ac:dyDescent="0.55000000000000004">
      <c r="A18289" s="131"/>
    </row>
    <row r="18290" spans="1:1" x14ac:dyDescent="0.55000000000000004">
      <c r="A18290" s="131"/>
    </row>
    <row r="18293" spans="1:1" x14ac:dyDescent="0.55000000000000004">
      <c r="A18293" s="131"/>
    </row>
    <row r="18294" spans="1:1" x14ac:dyDescent="0.55000000000000004">
      <c r="A18294" s="131"/>
    </row>
    <row r="18297" spans="1:1" x14ac:dyDescent="0.55000000000000004">
      <c r="A18297" s="131"/>
    </row>
    <row r="18298" spans="1:1" x14ac:dyDescent="0.55000000000000004">
      <c r="A18298" s="131"/>
    </row>
    <row r="18301" spans="1:1" x14ac:dyDescent="0.55000000000000004">
      <c r="A18301" s="131"/>
    </row>
    <row r="18302" spans="1:1" x14ac:dyDescent="0.55000000000000004">
      <c r="A18302" s="131"/>
    </row>
    <row r="18305" spans="1:1" x14ac:dyDescent="0.55000000000000004">
      <c r="A18305" s="131"/>
    </row>
    <row r="18306" spans="1:1" x14ac:dyDescent="0.55000000000000004">
      <c r="A18306" s="131"/>
    </row>
    <row r="18309" spans="1:1" x14ac:dyDescent="0.55000000000000004">
      <c r="A18309" s="131"/>
    </row>
    <row r="18310" spans="1:1" x14ac:dyDescent="0.55000000000000004">
      <c r="A18310" s="131"/>
    </row>
    <row r="18313" spans="1:1" x14ac:dyDescent="0.55000000000000004">
      <c r="A18313" s="131"/>
    </row>
    <row r="18314" spans="1:1" x14ac:dyDescent="0.55000000000000004">
      <c r="A18314" s="131"/>
    </row>
    <row r="18317" spans="1:1" x14ac:dyDescent="0.55000000000000004">
      <c r="A18317" s="131"/>
    </row>
    <row r="18318" spans="1:1" x14ac:dyDescent="0.55000000000000004">
      <c r="A18318" s="131"/>
    </row>
    <row r="18321" spans="1:1" x14ac:dyDescent="0.55000000000000004">
      <c r="A18321" s="131"/>
    </row>
    <row r="18322" spans="1:1" x14ac:dyDescent="0.55000000000000004">
      <c r="A18322" s="131"/>
    </row>
    <row r="18325" spans="1:1" x14ac:dyDescent="0.55000000000000004">
      <c r="A18325" s="131"/>
    </row>
    <row r="18326" spans="1:1" x14ac:dyDescent="0.55000000000000004">
      <c r="A18326" s="131"/>
    </row>
    <row r="18329" spans="1:1" x14ac:dyDescent="0.55000000000000004">
      <c r="A18329" s="131"/>
    </row>
    <row r="18330" spans="1:1" x14ac:dyDescent="0.55000000000000004">
      <c r="A18330" s="131"/>
    </row>
    <row r="18333" spans="1:1" x14ac:dyDescent="0.55000000000000004">
      <c r="A18333" s="131"/>
    </row>
    <row r="18334" spans="1:1" x14ac:dyDescent="0.55000000000000004">
      <c r="A18334" s="131"/>
    </row>
    <row r="18337" spans="1:1" x14ac:dyDescent="0.55000000000000004">
      <c r="A18337" s="131"/>
    </row>
    <row r="18338" spans="1:1" x14ac:dyDescent="0.55000000000000004">
      <c r="A18338" s="131"/>
    </row>
    <row r="18341" spans="1:1" x14ac:dyDescent="0.55000000000000004">
      <c r="A18341" s="131"/>
    </row>
    <row r="18342" spans="1:1" x14ac:dyDescent="0.55000000000000004">
      <c r="A18342" s="131"/>
    </row>
    <row r="18345" spans="1:1" x14ac:dyDescent="0.55000000000000004">
      <c r="A18345" s="131"/>
    </row>
    <row r="18346" spans="1:1" x14ac:dyDescent="0.55000000000000004">
      <c r="A18346" s="131"/>
    </row>
    <row r="18349" spans="1:1" x14ac:dyDescent="0.55000000000000004">
      <c r="A18349" s="131"/>
    </row>
    <row r="18350" spans="1:1" x14ac:dyDescent="0.55000000000000004">
      <c r="A18350" s="131"/>
    </row>
    <row r="18353" spans="1:1" x14ac:dyDescent="0.55000000000000004">
      <c r="A18353" s="131"/>
    </row>
    <row r="18354" spans="1:1" x14ac:dyDescent="0.55000000000000004">
      <c r="A18354" s="131"/>
    </row>
    <row r="18357" spans="1:1" x14ac:dyDescent="0.55000000000000004">
      <c r="A18357" s="131"/>
    </row>
    <row r="18358" spans="1:1" x14ac:dyDescent="0.55000000000000004">
      <c r="A18358" s="131"/>
    </row>
    <row r="18361" spans="1:1" x14ac:dyDescent="0.55000000000000004">
      <c r="A18361" s="131"/>
    </row>
    <row r="18362" spans="1:1" x14ac:dyDescent="0.55000000000000004">
      <c r="A18362" s="131"/>
    </row>
    <row r="18365" spans="1:1" x14ac:dyDescent="0.55000000000000004">
      <c r="A18365" s="131"/>
    </row>
    <row r="18366" spans="1:1" x14ac:dyDescent="0.55000000000000004">
      <c r="A18366" s="131"/>
    </row>
    <row r="18369" spans="1:1" x14ac:dyDescent="0.55000000000000004">
      <c r="A18369" s="131"/>
    </row>
    <row r="18370" spans="1:1" x14ac:dyDescent="0.55000000000000004">
      <c r="A18370" s="131"/>
    </row>
    <row r="18373" spans="1:1" x14ac:dyDescent="0.55000000000000004">
      <c r="A18373" s="131"/>
    </row>
    <row r="18374" spans="1:1" x14ac:dyDescent="0.55000000000000004">
      <c r="A18374" s="131"/>
    </row>
    <row r="18377" spans="1:1" x14ac:dyDescent="0.55000000000000004">
      <c r="A18377" s="131"/>
    </row>
    <row r="18378" spans="1:1" x14ac:dyDescent="0.55000000000000004">
      <c r="A18378" s="131"/>
    </row>
    <row r="18381" spans="1:1" x14ac:dyDescent="0.55000000000000004">
      <c r="A18381" s="131"/>
    </row>
    <row r="18382" spans="1:1" x14ac:dyDescent="0.55000000000000004">
      <c r="A18382" s="131"/>
    </row>
    <row r="18385" spans="1:1" x14ac:dyDescent="0.55000000000000004">
      <c r="A18385" s="131"/>
    </row>
    <row r="18386" spans="1:1" x14ac:dyDescent="0.55000000000000004">
      <c r="A18386" s="131"/>
    </row>
    <row r="18389" spans="1:1" x14ac:dyDescent="0.55000000000000004">
      <c r="A18389" s="131"/>
    </row>
    <row r="18390" spans="1:1" x14ac:dyDescent="0.55000000000000004">
      <c r="A18390" s="131"/>
    </row>
    <row r="18393" spans="1:1" x14ac:dyDescent="0.55000000000000004">
      <c r="A18393" s="131"/>
    </row>
    <row r="18394" spans="1:1" x14ac:dyDescent="0.55000000000000004">
      <c r="A18394" s="131"/>
    </row>
    <row r="18397" spans="1:1" x14ac:dyDescent="0.55000000000000004">
      <c r="A18397" s="131"/>
    </row>
    <row r="18398" spans="1:1" x14ac:dyDescent="0.55000000000000004">
      <c r="A18398" s="131"/>
    </row>
    <row r="18401" spans="1:1" x14ac:dyDescent="0.55000000000000004">
      <c r="A18401" s="131"/>
    </row>
    <row r="18402" spans="1:1" x14ac:dyDescent="0.55000000000000004">
      <c r="A18402" s="131"/>
    </row>
    <row r="18405" spans="1:1" x14ac:dyDescent="0.55000000000000004">
      <c r="A18405" s="131"/>
    </row>
    <row r="18406" spans="1:1" x14ac:dyDescent="0.55000000000000004">
      <c r="A18406" s="131"/>
    </row>
    <row r="18409" spans="1:1" x14ac:dyDescent="0.55000000000000004">
      <c r="A18409" s="131"/>
    </row>
    <row r="18410" spans="1:1" x14ac:dyDescent="0.55000000000000004">
      <c r="A18410" s="131"/>
    </row>
    <row r="18413" spans="1:1" x14ac:dyDescent="0.55000000000000004">
      <c r="A18413" s="131"/>
    </row>
    <row r="18414" spans="1:1" x14ac:dyDescent="0.55000000000000004">
      <c r="A18414" s="131"/>
    </row>
    <row r="18417" spans="1:1" x14ac:dyDescent="0.55000000000000004">
      <c r="A18417" s="131"/>
    </row>
    <row r="18418" spans="1:1" x14ac:dyDescent="0.55000000000000004">
      <c r="A18418" s="131"/>
    </row>
    <row r="18421" spans="1:1" x14ac:dyDescent="0.55000000000000004">
      <c r="A18421" s="131"/>
    </row>
    <row r="18422" spans="1:1" x14ac:dyDescent="0.55000000000000004">
      <c r="A18422" s="131"/>
    </row>
    <row r="18425" spans="1:1" x14ac:dyDescent="0.55000000000000004">
      <c r="A18425" s="131"/>
    </row>
    <row r="18426" spans="1:1" x14ac:dyDescent="0.55000000000000004">
      <c r="A18426" s="131"/>
    </row>
    <row r="18429" spans="1:1" x14ac:dyDescent="0.55000000000000004">
      <c r="A18429" s="131"/>
    </row>
    <row r="18430" spans="1:1" x14ac:dyDescent="0.55000000000000004">
      <c r="A18430" s="131"/>
    </row>
    <row r="18433" spans="1:1" x14ac:dyDescent="0.55000000000000004">
      <c r="A18433" s="131"/>
    </row>
    <row r="18434" spans="1:1" x14ac:dyDescent="0.55000000000000004">
      <c r="A18434" s="131"/>
    </row>
    <row r="18437" spans="1:1" x14ac:dyDescent="0.55000000000000004">
      <c r="A18437" s="131"/>
    </row>
    <row r="18438" spans="1:1" x14ac:dyDescent="0.55000000000000004">
      <c r="A18438" s="131"/>
    </row>
    <row r="18441" spans="1:1" x14ac:dyDescent="0.55000000000000004">
      <c r="A18441" s="131"/>
    </row>
    <row r="18442" spans="1:1" x14ac:dyDescent="0.55000000000000004">
      <c r="A18442" s="131"/>
    </row>
    <row r="18445" spans="1:1" x14ac:dyDescent="0.55000000000000004">
      <c r="A18445" s="131"/>
    </row>
    <row r="18446" spans="1:1" x14ac:dyDescent="0.55000000000000004">
      <c r="A18446" s="131"/>
    </row>
    <row r="18449" spans="1:1" x14ac:dyDescent="0.55000000000000004">
      <c r="A18449" s="131"/>
    </row>
    <row r="18450" spans="1:1" x14ac:dyDescent="0.55000000000000004">
      <c r="A18450" s="131"/>
    </row>
    <row r="18453" spans="1:1" x14ac:dyDescent="0.55000000000000004">
      <c r="A18453" s="131"/>
    </row>
    <row r="18454" spans="1:1" x14ac:dyDescent="0.55000000000000004">
      <c r="A18454" s="131"/>
    </row>
    <row r="18457" spans="1:1" x14ac:dyDescent="0.55000000000000004">
      <c r="A18457" s="131"/>
    </row>
    <row r="18458" spans="1:1" x14ac:dyDescent="0.55000000000000004">
      <c r="A18458" s="131"/>
    </row>
    <row r="18461" spans="1:1" x14ac:dyDescent="0.55000000000000004">
      <c r="A18461" s="131"/>
    </row>
    <row r="18462" spans="1:1" x14ac:dyDescent="0.55000000000000004">
      <c r="A18462" s="131"/>
    </row>
    <row r="18465" spans="1:1" x14ac:dyDescent="0.55000000000000004">
      <c r="A18465" s="131"/>
    </row>
    <row r="18466" spans="1:1" x14ac:dyDescent="0.55000000000000004">
      <c r="A18466" s="131"/>
    </row>
    <row r="18469" spans="1:1" x14ac:dyDescent="0.55000000000000004">
      <c r="A18469" s="131"/>
    </row>
    <row r="18470" spans="1:1" x14ac:dyDescent="0.55000000000000004">
      <c r="A18470" s="131"/>
    </row>
    <row r="18473" spans="1:1" x14ac:dyDescent="0.55000000000000004">
      <c r="A18473" s="131"/>
    </row>
    <row r="18474" spans="1:1" x14ac:dyDescent="0.55000000000000004">
      <c r="A18474" s="131"/>
    </row>
    <row r="18477" spans="1:1" x14ac:dyDescent="0.55000000000000004">
      <c r="A18477" s="131"/>
    </row>
    <row r="18478" spans="1:1" x14ac:dyDescent="0.55000000000000004">
      <c r="A18478" s="131"/>
    </row>
    <row r="18481" spans="1:1" x14ac:dyDescent="0.55000000000000004">
      <c r="A18481" s="131"/>
    </row>
    <row r="18482" spans="1:1" x14ac:dyDescent="0.55000000000000004">
      <c r="A18482" s="131"/>
    </row>
    <row r="18485" spans="1:1" x14ac:dyDescent="0.55000000000000004">
      <c r="A18485" s="131"/>
    </row>
    <row r="18486" spans="1:1" x14ac:dyDescent="0.55000000000000004">
      <c r="A18486" s="131"/>
    </row>
    <row r="18489" spans="1:1" x14ac:dyDescent="0.55000000000000004">
      <c r="A18489" s="131"/>
    </row>
    <row r="18490" spans="1:1" x14ac:dyDescent="0.55000000000000004">
      <c r="A18490" s="131"/>
    </row>
    <row r="18493" spans="1:1" x14ac:dyDescent="0.55000000000000004">
      <c r="A18493" s="131"/>
    </row>
    <row r="18494" spans="1:1" x14ac:dyDescent="0.55000000000000004">
      <c r="A18494" s="131"/>
    </row>
    <row r="18497" spans="1:1" x14ac:dyDescent="0.55000000000000004">
      <c r="A18497" s="131"/>
    </row>
    <row r="18498" spans="1:1" x14ac:dyDescent="0.55000000000000004">
      <c r="A18498" s="131"/>
    </row>
    <row r="18501" spans="1:1" x14ac:dyDescent="0.55000000000000004">
      <c r="A18501" s="131"/>
    </row>
    <row r="18502" spans="1:1" x14ac:dyDescent="0.55000000000000004">
      <c r="A18502" s="131"/>
    </row>
    <row r="18505" spans="1:1" x14ac:dyDescent="0.55000000000000004">
      <c r="A18505" s="131"/>
    </row>
    <row r="18506" spans="1:1" x14ac:dyDescent="0.55000000000000004">
      <c r="A18506" s="131"/>
    </row>
    <row r="18509" spans="1:1" x14ac:dyDescent="0.55000000000000004">
      <c r="A18509" s="131"/>
    </row>
    <row r="18510" spans="1:1" x14ac:dyDescent="0.55000000000000004">
      <c r="A18510" s="131"/>
    </row>
    <row r="18513" spans="1:1" x14ac:dyDescent="0.55000000000000004">
      <c r="A18513" s="131"/>
    </row>
    <row r="18514" spans="1:1" x14ac:dyDescent="0.55000000000000004">
      <c r="A18514" s="131"/>
    </row>
    <row r="18517" spans="1:1" x14ac:dyDescent="0.55000000000000004">
      <c r="A18517" s="131"/>
    </row>
    <row r="18518" spans="1:1" x14ac:dyDescent="0.55000000000000004">
      <c r="A18518" s="131"/>
    </row>
    <row r="18521" spans="1:1" x14ac:dyDescent="0.55000000000000004">
      <c r="A18521" s="131"/>
    </row>
    <row r="18522" spans="1:1" x14ac:dyDescent="0.55000000000000004">
      <c r="A18522" s="131"/>
    </row>
    <row r="18525" spans="1:1" x14ac:dyDescent="0.55000000000000004">
      <c r="A18525" s="131"/>
    </row>
    <row r="18526" spans="1:1" x14ac:dyDescent="0.55000000000000004">
      <c r="A18526" s="131"/>
    </row>
    <row r="18529" spans="1:1" x14ac:dyDescent="0.55000000000000004">
      <c r="A18529" s="131"/>
    </row>
    <row r="18530" spans="1:1" x14ac:dyDescent="0.55000000000000004">
      <c r="A18530" s="131"/>
    </row>
    <row r="18533" spans="1:1" x14ac:dyDescent="0.55000000000000004">
      <c r="A18533" s="131"/>
    </row>
    <row r="18534" spans="1:1" x14ac:dyDescent="0.55000000000000004">
      <c r="A18534" s="131"/>
    </row>
    <row r="18537" spans="1:1" x14ac:dyDescent="0.55000000000000004">
      <c r="A18537" s="131"/>
    </row>
    <row r="18538" spans="1:1" x14ac:dyDescent="0.55000000000000004">
      <c r="A18538" s="131"/>
    </row>
    <row r="18541" spans="1:1" x14ac:dyDescent="0.55000000000000004">
      <c r="A18541" s="131"/>
    </row>
    <row r="18542" spans="1:1" x14ac:dyDescent="0.55000000000000004">
      <c r="A18542" s="131"/>
    </row>
    <row r="18545" spans="1:1" x14ac:dyDescent="0.55000000000000004">
      <c r="A18545" s="131"/>
    </row>
    <row r="18546" spans="1:1" x14ac:dyDescent="0.55000000000000004">
      <c r="A18546" s="131"/>
    </row>
    <row r="18549" spans="1:1" x14ac:dyDescent="0.55000000000000004">
      <c r="A18549" s="131"/>
    </row>
    <row r="18550" spans="1:1" x14ac:dyDescent="0.55000000000000004">
      <c r="A18550" s="131"/>
    </row>
    <row r="18553" spans="1:1" x14ac:dyDescent="0.55000000000000004">
      <c r="A18553" s="131"/>
    </row>
    <row r="18554" spans="1:1" x14ac:dyDescent="0.55000000000000004">
      <c r="A18554" s="131"/>
    </row>
    <row r="18557" spans="1:1" x14ac:dyDescent="0.55000000000000004">
      <c r="A18557" s="131"/>
    </row>
    <row r="18558" spans="1:1" x14ac:dyDescent="0.55000000000000004">
      <c r="A18558" s="131"/>
    </row>
    <row r="18561" spans="1:1" x14ac:dyDescent="0.55000000000000004">
      <c r="A18561" s="131"/>
    </row>
    <row r="18562" spans="1:1" x14ac:dyDescent="0.55000000000000004">
      <c r="A18562" s="131"/>
    </row>
    <row r="18565" spans="1:1" x14ac:dyDescent="0.55000000000000004">
      <c r="A18565" s="131"/>
    </row>
    <row r="18566" spans="1:1" x14ac:dyDescent="0.55000000000000004">
      <c r="A18566" s="131"/>
    </row>
    <row r="18569" spans="1:1" x14ac:dyDescent="0.55000000000000004">
      <c r="A18569" s="131"/>
    </row>
    <row r="18570" spans="1:1" x14ac:dyDescent="0.55000000000000004">
      <c r="A18570" s="131"/>
    </row>
    <row r="18573" spans="1:1" x14ac:dyDescent="0.55000000000000004">
      <c r="A18573" s="131"/>
    </row>
    <row r="18574" spans="1:1" x14ac:dyDescent="0.55000000000000004">
      <c r="A18574" s="131"/>
    </row>
    <row r="18577" spans="1:1" x14ac:dyDescent="0.55000000000000004">
      <c r="A18577" s="131"/>
    </row>
    <row r="18578" spans="1:1" x14ac:dyDescent="0.55000000000000004">
      <c r="A18578" s="131"/>
    </row>
    <row r="18581" spans="1:1" x14ac:dyDescent="0.55000000000000004">
      <c r="A18581" s="131"/>
    </row>
    <row r="18582" spans="1:1" x14ac:dyDescent="0.55000000000000004">
      <c r="A18582" s="131"/>
    </row>
    <row r="18585" spans="1:1" x14ac:dyDescent="0.55000000000000004">
      <c r="A18585" s="131"/>
    </row>
    <row r="18586" spans="1:1" x14ac:dyDescent="0.55000000000000004">
      <c r="A18586" s="131"/>
    </row>
    <row r="18589" spans="1:1" x14ac:dyDescent="0.55000000000000004">
      <c r="A18589" s="131"/>
    </row>
    <row r="18590" spans="1:1" x14ac:dyDescent="0.55000000000000004">
      <c r="A18590" s="131"/>
    </row>
    <row r="18593" spans="1:1" x14ac:dyDescent="0.55000000000000004">
      <c r="A18593" s="131"/>
    </row>
    <row r="18594" spans="1:1" x14ac:dyDescent="0.55000000000000004">
      <c r="A18594" s="131"/>
    </row>
    <row r="18597" spans="1:1" x14ac:dyDescent="0.55000000000000004">
      <c r="A18597" s="131"/>
    </row>
    <row r="18598" spans="1:1" x14ac:dyDescent="0.55000000000000004">
      <c r="A18598" s="131"/>
    </row>
    <row r="18601" spans="1:1" x14ac:dyDescent="0.55000000000000004">
      <c r="A18601" s="131"/>
    </row>
    <row r="18602" spans="1:1" x14ac:dyDescent="0.55000000000000004">
      <c r="A18602" s="131"/>
    </row>
    <row r="18605" spans="1:1" x14ac:dyDescent="0.55000000000000004">
      <c r="A18605" s="131"/>
    </row>
    <row r="18606" spans="1:1" x14ac:dyDescent="0.55000000000000004">
      <c r="A18606" s="131"/>
    </row>
    <row r="18609" spans="1:1" x14ac:dyDescent="0.55000000000000004">
      <c r="A18609" s="131"/>
    </row>
    <row r="18610" spans="1:1" x14ac:dyDescent="0.55000000000000004">
      <c r="A18610" s="131"/>
    </row>
    <row r="18613" spans="1:1" x14ac:dyDescent="0.55000000000000004">
      <c r="A18613" s="131"/>
    </row>
    <row r="18614" spans="1:1" x14ac:dyDescent="0.55000000000000004">
      <c r="A18614" s="131"/>
    </row>
    <row r="18617" spans="1:1" x14ac:dyDescent="0.55000000000000004">
      <c r="A18617" s="131"/>
    </row>
    <row r="18618" spans="1:1" x14ac:dyDescent="0.55000000000000004">
      <c r="A18618" s="131"/>
    </row>
    <row r="18621" spans="1:1" x14ac:dyDescent="0.55000000000000004">
      <c r="A18621" s="131"/>
    </row>
    <row r="18622" spans="1:1" x14ac:dyDescent="0.55000000000000004">
      <c r="A18622" s="131"/>
    </row>
    <row r="18625" spans="1:1" x14ac:dyDescent="0.55000000000000004">
      <c r="A18625" s="131"/>
    </row>
    <row r="18626" spans="1:1" x14ac:dyDescent="0.55000000000000004">
      <c r="A18626" s="131"/>
    </row>
    <row r="18629" spans="1:1" x14ac:dyDescent="0.55000000000000004">
      <c r="A18629" s="131"/>
    </row>
    <row r="18630" spans="1:1" x14ac:dyDescent="0.55000000000000004">
      <c r="A18630" s="131"/>
    </row>
    <row r="18633" spans="1:1" x14ac:dyDescent="0.55000000000000004">
      <c r="A18633" s="131"/>
    </row>
    <row r="18634" spans="1:1" x14ac:dyDescent="0.55000000000000004">
      <c r="A18634" s="131"/>
    </row>
    <row r="18637" spans="1:1" x14ac:dyDescent="0.55000000000000004">
      <c r="A18637" s="131"/>
    </row>
    <row r="18638" spans="1:1" x14ac:dyDescent="0.55000000000000004">
      <c r="A18638" s="131"/>
    </row>
    <row r="18641" spans="1:1" x14ac:dyDescent="0.55000000000000004">
      <c r="A18641" s="131"/>
    </row>
    <row r="18642" spans="1:1" x14ac:dyDescent="0.55000000000000004">
      <c r="A18642" s="131"/>
    </row>
    <row r="18645" spans="1:1" x14ac:dyDescent="0.55000000000000004">
      <c r="A18645" s="131"/>
    </row>
    <row r="18646" spans="1:1" x14ac:dyDescent="0.55000000000000004">
      <c r="A18646" s="131"/>
    </row>
    <row r="18649" spans="1:1" x14ac:dyDescent="0.55000000000000004">
      <c r="A18649" s="131"/>
    </row>
    <row r="18650" spans="1:1" x14ac:dyDescent="0.55000000000000004">
      <c r="A18650" s="131"/>
    </row>
    <row r="18653" spans="1:1" x14ac:dyDescent="0.55000000000000004">
      <c r="A18653" s="131"/>
    </row>
    <row r="18654" spans="1:1" x14ac:dyDescent="0.55000000000000004">
      <c r="A18654" s="131"/>
    </row>
    <row r="18657" spans="1:1" x14ac:dyDescent="0.55000000000000004">
      <c r="A18657" s="131"/>
    </row>
    <row r="18658" spans="1:1" x14ac:dyDescent="0.55000000000000004">
      <c r="A18658" s="131"/>
    </row>
    <row r="18661" spans="1:1" x14ac:dyDescent="0.55000000000000004">
      <c r="A18661" s="131"/>
    </row>
    <row r="18662" spans="1:1" x14ac:dyDescent="0.55000000000000004">
      <c r="A18662" s="131"/>
    </row>
    <row r="18665" spans="1:1" x14ac:dyDescent="0.55000000000000004">
      <c r="A18665" s="131"/>
    </row>
    <row r="18666" spans="1:1" x14ac:dyDescent="0.55000000000000004">
      <c r="A18666" s="131"/>
    </row>
    <row r="18669" spans="1:1" x14ac:dyDescent="0.55000000000000004">
      <c r="A18669" s="131"/>
    </row>
    <row r="18670" spans="1:1" x14ac:dyDescent="0.55000000000000004">
      <c r="A18670" s="131"/>
    </row>
    <row r="18673" spans="1:1" x14ac:dyDescent="0.55000000000000004">
      <c r="A18673" s="131"/>
    </row>
    <row r="18674" spans="1:1" x14ac:dyDescent="0.55000000000000004">
      <c r="A18674" s="131"/>
    </row>
    <row r="18677" spans="1:1" x14ac:dyDescent="0.55000000000000004">
      <c r="A18677" s="131"/>
    </row>
    <row r="18678" spans="1:1" x14ac:dyDescent="0.55000000000000004">
      <c r="A18678" s="131"/>
    </row>
    <row r="18681" spans="1:1" x14ac:dyDescent="0.55000000000000004">
      <c r="A18681" s="131"/>
    </row>
    <row r="18682" spans="1:1" x14ac:dyDescent="0.55000000000000004">
      <c r="A18682" s="131"/>
    </row>
    <row r="18685" spans="1:1" x14ac:dyDescent="0.55000000000000004">
      <c r="A18685" s="131"/>
    </row>
    <row r="18686" spans="1:1" x14ac:dyDescent="0.55000000000000004">
      <c r="A18686" s="131"/>
    </row>
    <row r="18689" spans="1:1" x14ac:dyDescent="0.55000000000000004">
      <c r="A18689" s="131"/>
    </row>
    <row r="18690" spans="1:1" x14ac:dyDescent="0.55000000000000004">
      <c r="A18690" s="131"/>
    </row>
    <row r="18693" spans="1:1" x14ac:dyDescent="0.55000000000000004">
      <c r="A18693" s="131"/>
    </row>
    <row r="18694" spans="1:1" x14ac:dyDescent="0.55000000000000004">
      <c r="A18694" s="131"/>
    </row>
    <row r="18697" spans="1:1" x14ac:dyDescent="0.55000000000000004">
      <c r="A18697" s="131"/>
    </row>
    <row r="18698" spans="1:1" x14ac:dyDescent="0.55000000000000004">
      <c r="A18698" s="131"/>
    </row>
    <row r="18701" spans="1:1" x14ac:dyDescent="0.55000000000000004">
      <c r="A18701" s="131"/>
    </row>
    <row r="18702" spans="1:1" x14ac:dyDescent="0.55000000000000004">
      <c r="A18702" s="131"/>
    </row>
    <row r="18705" spans="1:1" x14ac:dyDescent="0.55000000000000004">
      <c r="A18705" s="131"/>
    </row>
    <row r="18706" spans="1:1" x14ac:dyDescent="0.55000000000000004">
      <c r="A18706" s="131"/>
    </row>
    <row r="18709" spans="1:1" x14ac:dyDescent="0.55000000000000004">
      <c r="A18709" s="131"/>
    </row>
    <row r="18710" spans="1:1" x14ac:dyDescent="0.55000000000000004">
      <c r="A18710" s="131"/>
    </row>
    <row r="18713" spans="1:1" x14ac:dyDescent="0.55000000000000004">
      <c r="A18713" s="131"/>
    </row>
    <row r="18714" spans="1:1" x14ac:dyDescent="0.55000000000000004">
      <c r="A18714" s="131"/>
    </row>
    <row r="18717" spans="1:1" x14ac:dyDescent="0.55000000000000004">
      <c r="A18717" s="131"/>
    </row>
    <row r="18718" spans="1:1" x14ac:dyDescent="0.55000000000000004">
      <c r="A18718" s="131"/>
    </row>
    <row r="18721" spans="1:1" x14ac:dyDescent="0.55000000000000004">
      <c r="A18721" s="131"/>
    </row>
    <row r="18722" spans="1:1" x14ac:dyDescent="0.55000000000000004">
      <c r="A18722" s="131"/>
    </row>
    <row r="18725" spans="1:1" x14ac:dyDescent="0.55000000000000004">
      <c r="A18725" s="131"/>
    </row>
    <row r="18726" spans="1:1" x14ac:dyDescent="0.55000000000000004">
      <c r="A18726" s="131"/>
    </row>
    <row r="18729" spans="1:1" x14ac:dyDescent="0.55000000000000004">
      <c r="A18729" s="131"/>
    </row>
    <row r="18730" spans="1:1" x14ac:dyDescent="0.55000000000000004">
      <c r="A18730" s="131"/>
    </row>
    <row r="18733" spans="1:1" x14ac:dyDescent="0.55000000000000004">
      <c r="A18733" s="131"/>
    </row>
    <row r="18734" spans="1:1" x14ac:dyDescent="0.55000000000000004">
      <c r="A18734" s="131"/>
    </row>
    <row r="18737" spans="1:1" x14ac:dyDescent="0.55000000000000004">
      <c r="A18737" s="131"/>
    </row>
    <row r="18738" spans="1:1" x14ac:dyDescent="0.55000000000000004">
      <c r="A18738" s="131"/>
    </row>
    <row r="18741" spans="1:1" x14ac:dyDescent="0.55000000000000004">
      <c r="A18741" s="131"/>
    </row>
    <row r="18742" spans="1:1" x14ac:dyDescent="0.55000000000000004">
      <c r="A18742" s="131"/>
    </row>
    <row r="18745" spans="1:1" x14ac:dyDescent="0.55000000000000004">
      <c r="A18745" s="131"/>
    </row>
    <row r="18746" spans="1:1" x14ac:dyDescent="0.55000000000000004">
      <c r="A18746" s="131"/>
    </row>
    <row r="18749" spans="1:1" x14ac:dyDescent="0.55000000000000004">
      <c r="A18749" s="131"/>
    </row>
    <row r="18750" spans="1:1" x14ac:dyDescent="0.55000000000000004">
      <c r="A18750" s="131"/>
    </row>
    <row r="18753" spans="1:1" x14ac:dyDescent="0.55000000000000004">
      <c r="A18753" s="131"/>
    </row>
    <row r="18754" spans="1:1" x14ac:dyDescent="0.55000000000000004">
      <c r="A18754" s="131"/>
    </row>
    <row r="18757" spans="1:1" x14ac:dyDescent="0.55000000000000004">
      <c r="A18757" s="131"/>
    </row>
    <row r="18758" spans="1:1" x14ac:dyDescent="0.55000000000000004">
      <c r="A18758" s="131"/>
    </row>
    <row r="18761" spans="1:1" x14ac:dyDescent="0.55000000000000004">
      <c r="A18761" s="131"/>
    </row>
    <row r="18762" spans="1:1" x14ac:dyDescent="0.55000000000000004">
      <c r="A18762" s="131"/>
    </row>
    <row r="18765" spans="1:1" x14ac:dyDescent="0.55000000000000004">
      <c r="A18765" s="131"/>
    </row>
    <row r="18766" spans="1:1" x14ac:dyDescent="0.55000000000000004">
      <c r="A18766" s="131"/>
    </row>
    <row r="18769" spans="1:1" x14ac:dyDescent="0.55000000000000004">
      <c r="A18769" s="131"/>
    </row>
    <row r="18770" spans="1:1" x14ac:dyDescent="0.55000000000000004">
      <c r="A18770" s="131"/>
    </row>
    <row r="18773" spans="1:1" x14ac:dyDescent="0.55000000000000004">
      <c r="A18773" s="131"/>
    </row>
    <row r="18774" spans="1:1" x14ac:dyDescent="0.55000000000000004">
      <c r="A18774" s="131"/>
    </row>
    <row r="18777" spans="1:1" x14ac:dyDescent="0.55000000000000004">
      <c r="A18777" s="131"/>
    </row>
    <row r="18778" spans="1:1" x14ac:dyDescent="0.55000000000000004">
      <c r="A18778" s="131"/>
    </row>
    <row r="18781" spans="1:1" x14ac:dyDescent="0.55000000000000004">
      <c r="A18781" s="131"/>
    </row>
    <row r="18782" spans="1:1" x14ac:dyDescent="0.55000000000000004">
      <c r="A18782" s="131"/>
    </row>
    <row r="18785" spans="1:1" x14ac:dyDescent="0.55000000000000004">
      <c r="A18785" s="131"/>
    </row>
    <row r="18786" spans="1:1" x14ac:dyDescent="0.55000000000000004">
      <c r="A18786" s="131"/>
    </row>
    <row r="18789" spans="1:1" x14ac:dyDescent="0.55000000000000004">
      <c r="A18789" s="131"/>
    </row>
    <row r="18790" spans="1:1" x14ac:dyDescent="0.55000000000000004">
      <c r="A18790" s="131"/>
    </row>
    <row r="18793" spans="1:1" x14ac:dyDescent="0.55000000000000004">
      <c r="A18793" s="131"/>
    </row>
    <row r="18794" spans="1:1" x14ac:dyDescent="0.55000000000000004">
      <c r="A18794" s="131"/>
    </row>
    <row r="18797" spans="1:1" x14ac:dyDescent="0.55000000000000004">
      <c r="A18797" s="131"/>
    </row>
    <row r="18798" spans="1:1" x14ac:dyDescent="0.55000000000000004">
      <c r="A18798" s="131"/>
    </row>
    <row r="18801" spans="1:1" x14ac:dyDescent="0.55000000000000004">
      <c r="A18801" s="131"/>
    </row>
    <row r="18802" spans="1:1" x14ac:dyDescent="0.55000000000000004">
      <c r="A18802" s="131"/>
    </row>
    <row r="18805" spans="1:1" x14ac:dyDescent="0.55000000000000004">
      <c r="A18805" s="131"/>
    </row>
    <row r="18806" spans="1:1" x14ac:dyDescent="0.55000000000000004">
      <c r="A18806" s="131"/>
    </row>
    <row r="18809" spans="1:1" x14ac:dyDescent="0.55000000000000004">
      <c r="A18809" s="131"/>
    </row>
    <row r="18810" spans="1:1" x14ac:dyDescent="0.55000000000000004">
      <c r="A18810" s="131"/>
    </row>
    <row r="18813" spans="1:1" x14ac:dyDescent="0.55000000000000004">
      <c r="A18813" s="131"/>
    </row>
    <row r="18814" spans="1:1" x14ac:dyDescent="0.55000000000000004">
      <c r="A18814" s="131"/>
    </row>
    <row r="18817" spans="1:1" x14ac:dyDescent="0.55000000000000004">
      <c r="A18817" s="131"/>
    </row>
    <row r="18818" spans="1:1" x14ac:dyDescent="0.55000000000000004">
      <c r="A18818" s="131"/>
    </row>
    <row r="18821" spans="1:1" x14ac:dyDescent="0.55000000000000004">
      <c r="A18821" s="131"/>
    </row>
    <row r="18822" spans="1:1" x14ac:dyDescent="0.55000000000000004">
      <c r="A18822" s="131"/>
    </row>
    <row r="18825" spans="1:1" x14ac:dyDescent="0.55000000000000004">
      <c r="A18825" s="131"/>
    </row>
    <row r="18826" spans="1:1" x14ac:dyDescent="0.55000000000000004">
      <c r="A18826" s="131"/>
    </row>
    <row r="18829" spans="1:1" x14ac:dyDescent="0.55000000000000004">
      <c r="A18829" s="131"/>
    </row>
    <row r="18830" spans="1:1" x14ac:dyDescent="0.55000000000000004">
      <c r="A18830" s="131"/>
    </row>
    <row r="18833" spans="1:1" x14ac:dyDescent="0.55000000000000004">
      <c r="A18833" s="131"/>
    </row>
    <row r="18834" spans="1:1" x14ac:dyDescent="0.55000000000000004">
      <c r="A18834" s="131"/>
    </row>
    <row r="18837" spans="1:1" x14ac:dyDescent="0.55000000000000004">
      <c r="A18837" s="131"/>
    </row>
    <row r="18838" spans="1:1" x14ac:dyDescent="0.55000000000000004">
      <c r="A18838" s="131"/>
    </row>
    <row r="18841" spans="1:1" x14ac:dyDescent="0.55000000000000004">
      <c r="A18841" s="131"/>
    </row>
    <row r="18842" spans="1:1" x14ac:dyDescent="0.55000000000000004">
      <c r="A18842" s="131"/>
    </row>
    <row r="18845" spans="1:1" x14ac:dyDescent="0.55000000000000004">
      <c r="A18845" s="131"/>
    </row>
    <row r="18846" spans="1:1" x14ac:dyDescent="0.55000000000000004">
      <c r="A18846" s="131"/>
    </row>
    <row r="18849" spans="1:1" x14ac:dyDescent="0.55000000000000004">
      <c r="A18849" s="131"/>
    </row>
    <row r="18850" spans="1:1" x14ac:dyDescent="0.55000000000000004">
      <c r="A18850" s="131"/>
    </row>
    <row r="18853" spans="1:1" x14ac:dyDescent="0.55000000000000004">
      <c r="A18853" s="131"/>
    </row>
    <row r="18854" spans="1:1" x14ac:dyDescent="0.55000000000000004">
      <c r="A18854" s="131"/>
    </row>
    <row r="18857" spans="1:1" x14ac:dyDescent="0.55000000000000004">
      <c r="A18857" s="131"/>
    </row>
    <row r="18858" spans="1:1" x14ac:dyDescent="0.55000000000000004">
      <c r="A18858" s="131"/>
    </row>
    <row r="18861" spans="1:1" x14ac:dyDescent="0.55000000000000004">
      <c r="A18861" s="131"/>
    </row>
    <row r="18862" spans="1:1" x14ac:dyDescent="0.55000000000000004">
      <c r="A18862" s="131"/>
    </row>
    <row r="18865" spans="1:1" x14ac:dyDescent="0.55000000000000004">
      <c r="A18865" s="131"/>
    </row>
    <row r="18866" spans="1:1" x14ac:dyDescent="0.55000000000000004">
      <c r="A18866" s="131"/>
    </row>
    <row r="18869" spans="1:1" x14ac:dyDescent="0.55000000000000004">
      <c r="A18869" s="131"/>
    </row>
    <row r="18870" spans="1:1" x14ac:dyDescent="0.55000000000000004">
      <c r="A18870" s="131"/>
    </row>
    <row r="18873" spans="1:1" x14ac:dyDescent="0.55000000000000004">
      <c r="A18873" s="131"/>
    </row>
    <row r="18874" spans="1:1" x14ac:dyDescent="0.55000000000000004">
      <c r="A18874" s="131"/>
    </row>
    <row r="18877" spans="1:1" x14ac:dyDescent="0.55000000000000004">
      <c r="A18877" s="131"/>
    </row>
    <row r="18878" spans="1:1" x14ac:dyDescent="0.55000000000000004">
      <c r="A18878" s="131"/>
    </row>
    <row r="18881" spans="1:1" x14ac:dyDescent="0.55000000000000004">
      <c r="A18881" s="131"/>
    </row>
    <row r="18882" spans="1:1" x14ac:dyDescent="0.55000000000000004">
      <c r="A18882" s="131"/>
    </row>
    <row r="18885" spans="1:1" x14ac:dyDescent="0.55000000000000004">
      <c r="A18885" s="131"/>
    </row>
    <row r="18886" spans="1:1" x14ac:dyDescent="0.55000000000000004">
      <c r="A18886" s="131"/>
    </row>
    <row r="18889" spans="1:1" x14ac:dyDescent="0.55000000000000004">
      <c r="A18889" s="131"/>
    </row>
    <row r="18890" spans="1:1" x14ac:dyDescent="0.55000000000000004">
      <c r="A18890" s="131"/>
    </row>
    <row r="18893" spans="1:1" x14ac:dyDescent="0.55000000000000004">
      <c r="A18893" s="131"/>
    </row>
    <row r="18894" spans="1:1" x14ac:dyDescent="0.55000000000000004">
      <c r="A18894" s="131"/>
    </row>
    <row r="18897" spans="1:1" x14ac:dyDescent="0.55000000000000004">
      <c r="A18897" s="131"/>
    </row>
    <row r="18898" spans="1:1" x14ac:dyDescent="0.55000000000000004">
      <c r="A18898" s="131"/>
    </row>
    <row r="18901" spans="1:1" x14ac:dyDescent="0.55000000000000004">
      <c r="A18901" s="131"/>
    </row>
    <row r="18902" spans="1:1" x14ac:dyDescent="0.55000000000000004">
      <c r="A18902" s="131"/>
    </row>
    <row r="18905" spans="1:1" x14ac:dyDescent="0.55000000000000004">
      <c r="A18905" s="131"/>
    </row>
    <row r="18906" spans="1:1" x14ac:dyDescent="0.55000000000000004">
      <c r="A18906" s="131"/>
    </row>
    <row r="18909" spans="1:1" x14ac:dyDescent="0.55000000000000004">
      <c r="A18909" s="131"/>
    </row>
    <row r="18910" spans="1:1" x14ac:dyDescent="0.55000000000000004">
      <c r="A18910" s="131"/>
    </row>
    <row r="18913" spans="1:1" x14ac:dyDescent="0.55000000000000004">
      <c r="A18913" s="131"/>
    </row>
    <row r="18914" spans="1:1" x14ac:dyDescent="0.55000000000000004">
      <c r="A18914" s="131"/>
    </row>
    <row r="18917" spans="1:1" x14ac:dyDescent="0.55000000000000004">
      <c r="A18917" s="131"/>
    </row>
    <row r="18918" spans="1:1" x14ac:dyDescent="0.55000000000000004">
      <c r="A18918" s="131"/>
    </row>
    <row r="18921" spans="1:1" x14ac:dyDescent="0.55000000000000004">
      <c r="A18921" s="131"/>
    </row>
    <row r="18922" spans="1:1" x14ac:dyDescent="0.55000000000000004">
      <c r="A18922" s="131"/>
    </row>
    <row r="18925" spans="1:1" x14ac:dyDescent="0.55000000000000004">
      <c r="A18925" s="131"/>
    </row>
    <row r="18926" spans="1:1" x14ac:dyDescent="0.55000000000000004">
      <c r="A18926" s="131"/>
    </row>
    <row r="18929" spans="1:1" x14ac:dyDescent="0.55000000000000004">
      <c r="A18929" s="131"/>
    </row>
    <row r="18930" spans="1:1" x14ac:dyDescent="0.55000000000000004">
      <c r="A18930" s="131"/>
    </row>
    <row r="18933" spans="1:1" x14ac:dyDescent="0.55000000000000004">
      <c r="A18933" s="131"/>
    </row>
    <row r="18934" spans="1:1" x14ac:dyDescent="0.55000000000000004">
      <c r="A18934" s="131"/>
    </row>
    <row r="18937" spans="1:1" x14ac:dyDescent="0.55000000000000004">
      <c r="A18937" s="131"/>
    </row>
    <row r="18938" spans="1:1" x14ac:dyDescent="0.55000000000000004">
      <c r="A18938" s="131"/>
    </row>
    <row r="18941" spans="1:1" x14ac:dyDescent="0.55000000000000004">
      <c r="A18941" s="131"/>
    </row>
    <row r="18942" spans="1:1" x14ac:dyDescent="0.55000000000000004">
      <c r="A18942" s="131"/>
    </row>
    <row r="18945" spans="1:1" x14ac:dyDescent="0.55000000000000004">
      <c r="A18945" s="131"/>
    </row>
    <row r="18946" spans="1:1" x14ac:dyDescent="0.55000000000000004">
      <c r="A18946" s="131"/>
    </row>
    <row r="18949" spans="1:1" x14ac:dyDescent="0.55000000000000004">
      <c r="A18949" s="131"/>
    </row>
    <row r="18950" spans="1:1" x14ac:dyDescent="0.55000000000000004">
      <c r="A18950" s="131"/>
    </row>
    <row r="18953" spans="1:1" x14ac:dyDescent="0.55000000000000004">
      <c r="A18953" s="131"/>
    </row>
    <row r="18954" spans="1:1" x14ac:dyDescent="0.55000000000000004">
      <c r="A18954" s="131"/>
    </row>
    <row r="18957" spans="1:1" x14ac:dyDescent="0.55000000000000004">
      <c r="A18957" s="131"/>
    </row>
    <row r="18958" spans="1:1" x14ac:dyDescent="0.55000000000000004">
      <c r="A18958" s="131"/>
    </row>
    <row r="18961" spans="1:1" x14ac:dyDescent="0.55000000000000004">
      <c r="A18961" s="131"/>
    </row>
    <row r="18962" spans="1:1" x14ac:dyDescent="0.55000000000000004">
      <c r="A18962" s="131"/>
    </row>
    <row r="18965" spans="1:1" x14ac:dyDescent="0.55000000000000004">
      <c r="A18965" s="131"/>
    </row>
    <row r="18966" spans="1:1" x14ac:dyDescent="0.55000000000000004">
      <c r="A18966" s="131"/>
    </row>
    <row r="18969" spans="1:1" x14ac:dyDescent="0.55000000000000004">
      <c r="A18969" s="131"/>
    </row>
    <row r="18970" spans="1:1" x14ac:dyDescent="0.55000000000000004">
      <c r="A18970" s="131"/>
    </row>
    <row r="18973" spans="1:1" x14ac:dyDescent="0.55000000000000004">
      <c r="A18973" s="131"/>
    </row>
    <row r="18974" spans="1:1" x14ac:dyDescent="0.55000000000000004">
      <c r="A18974" s="131"/>
    </row>
    <row r="18977" spans="1:1" x14ac:dyDescent="0.55000000000000004">
      <c r="A18977" s="131"/>
    </row>
    <row r="18978" spans="1:1" x14ac:dyDescent="0.55000000000000004">
      <c r="A18978" s="131"/>
    </row>
    <row r="18981" spans="1:1" x14ac:dyDescent="0.55000000000000004">
      <c r="A18981" s="131"/>
    </row>
    <row r="18982" spans="1:1" x14ac:dyDescent="0.55000000000000004">
      <c r="A18982" s="131"/>
    </row>
    <row r="18985" spans="1:1" x14ac:dyDescent="0.55000000000000004">
      <c r="A18985" s="131"/>
    </row>
    <row r="18986" spans="1:1" x14ac:dyDescent="0.55000000000000004">
      <c r="A18986" s="131"/>
    </row>
    <row r="18989" spans="1:1" x14ac:dyDescent="0.55000000000000004">
      <c r="A18989" s="131"/>
    </row>
    <row r="18990" spans="1:1" x14ac:dyDescent="0.55000000000000004">
      <c r="A18990" s="131"/>
    </row>
    <row r="18993" spans="1:1" x14ac:dyDescent="0.55000000000000004">
      <c r="A18993" s="131"/>
    </row>
    <row r="18994" spans="1:1" x14ac:dyDescent="0.55000000000000004">
      <c r="A18994" s="131"/>
    </row>
    <row r="18997" spans="1:1" x14ac:dyDescent="0.55000000000000004">
      <c r="A18997" s="131"/>
    </row>
    <row r="18998" spans="1:1" x14ac:dyDescent="0.55000000000000004">
      <c r="A18998" s="131"/>
    </row>
    <row r="19001" spans="1:1" x14ac:dyDescent="0.55000000000000004">
      <c r="A19001" s="131"/>
    </row>
    <row r="19002" spans="1:1" x14ac:dyDescent="0.55000000000000004">
      <c r="A19002" s="131"/>
    </row>
    <row r="19005" spans="1:1" x14ac:dyDescent="0.55000000000000004">
      <c r="A19005" s="131"/>
    </row>
    <row r="19006" spans="1:1" x14ac:dyDescent="0.55000000000000004">
      <c r="A19006" s="131"/>
    </row>
    <row r="19009" spans="1:1" x14ac:dyDescent="0.55000000000000004">
      <c r="A19009" s="131"/>
    </row>
    <row r="19010" spans="1:1" x14ac:dyDescent="0.55000000000000004">
      <c r="A19010" s="131"/>
    </row>
    <row r="19013" spans="1:1" x14ac:dyDescent="0.55000000000000004">
      <c r="A19013" s="131"/>
    </row>
    <row r="19014" spans="1:1" x14ac:dyDescent="0.55000000000000004">
      <c r="A19014" s="131"/>
    </row>
    <row r="19017" spans="1:1" x14ac:dyDescent="0.55000000000000004">
      <c r="A19017" s="131"/>
    </row>
    <row r="19018" spans="1:1" x14ac:dyDescent="0.55000000000000004">
      <c r="A19018" s="131"/>
    </row>
    <row r="19021" spans="1:1" x14ac:dyDescent="0.55000000000000004">
      <c r="A19021" s="131"/>
    </row>
    <row r="19022" spans="1:1" x14ac:dyDescent="0.55000000000000004">
      <c r="A19022" s="131"/>
    </row>
    <row r="19025" spans="1:1" x14ac:dyDescent="0.55000000000000004">
      <c r="A19025" s="131"/>
    </row>
    <row r="19026" spans="1:1" x14ac:dyDescent="0.55000000000000004">
      <c r="A19026" s="131"/>
    </row>
    <row r="19029" spans="1:1" x14ac:dyDescent="0.55000000000000004">
      <c r="A19029" s="131"/>
    </row>
    <row r="19030" spans="1:1" x14ac:dyDescent="0.55000000000000004">
      <c r="A19030" s="131"/>
    </row>
    <row r="19033" spans="1:1" x14ac:dyDescent="0.55000000000000004">
      <c r="A19033" s="131"/>
    </row>
    <row r="19034" spans="1:1" x14ac:dyDescent="0.55000000000000004">
      <c r="A19034" s="131"/>
    </row>
    <row r="19037" spans="1:1" x14ac:dyDescent="0.55000000000000004">
      <c r="A19037" s="131"/>
    </row>
    <row r="19038" spans="1:1" x14ac:dyDescent="0.55000000000000004">
      <c r="A19038" s="131"/>
    </row>
    <row r="19041" spans="1:1" x14ac:dyDescent="0.55000000000000004">
      <c r="A19041" s="131"/>
    </row>
    <row r="19042" spans="1:1" x14ac:dyDescent="0.55000000000000004">
      <c r="A19042" s="131"/>
    </row>
    <row r="19045" spans="1:1" x14ac:dyDescent="0.55000000000000004">
      <c r="A19045" s="131"/>
    </row>
    <row r="19046" spans="1:1" x14ac:dyDescent="0.55000000000000004">
      <c r="A19046" s="131"/>
    </row>
    <row r="19049" spans="1:1" x14ac:dyDescent="0.55000000000000004">
      <c r="A19049" s="131"/>
    </row>
    <row r="19050" spans="1:1" x14ac:dyDescent="0.55000000000000004">
      <c r="A19050" s="131"/>
    </row>
    <row r="19053" spans="1:1" x14ac:dyDescent="0.55000000000000004">
      <c r="A19053" s="131"/>
    </row>
    <row r="19054" spans="1:1" x14ac:dyDescent="0.55000000000000004">
      <c r="A19054" s="131"/>
    </row>
    <row r="19057" spans="1:1" x14ac:dyDescent="0.55000000000000004">
      <c r="A19057" s="131"/>
    </row>
    <row r="19058" spans="1:1" x14ac:dyDescent="0.55000000000000004">
      <c r="A19058" s="131"/>
    </row>
    <row r="19061" spans="1:1" x14ac:dyDescent="0.55000000000000004">
      <c r="A19061" s="131"/>
    </row>
    <row r="19062" spans="1:1" x14ac:dyDescent="0.55000000000000004">
      <c r="A19062" s="131"/>
    </row>
    <row r="19065" spans="1:1" x14ac:dyDescent="0.55000000000000004">
      <c r="A19065" s="131"/>
    </row>
    <row r="19066" spans="1:1" x14ac:dyDescent="0.55000000000000004">
      <c r="A19066" s="131"/>
    </row>
    <row r="19069" spans="1:1" x14ac:dyDescent="0.55000000000000004">
      <c r="A19069" s="131"/>
    </row>
    <row r="19070" spans="1:1" x14ac:dyDescent="0.55000000000000004">
      <c r="A19070" s="131"/>
    </row>
    <row r="19073" spans="1:1" x14ac:dyDescent="0.55000000000000004">
      <c r="A19073" s="131"/>
    </row>
    <row r="19074" spans="1:1" x14ac:dyDescent="0.55000000000000004">
      <c r="A19074" s="131"/>
    </row>
    <row r="19077" spans="1:1" x14ac:dyDescent="0.55000000000000004">
      <c r="A19077" s="131"/>
    </row>
    <row r="19078" spans="1:1" x14ac:dyDescent="0.55000000000000004">
      <c r="A19078" s="131"/>
    </row>
    <row r="19081" spans="1:1" x14ac:dyDescent="0.55000000000000004">
      <c r="A19081" s="131"/>
    </row>
    <row r="19082" spans="1:1" x14ac:dyDescent="0.55000000000000004">
      <c r="A19082" s="131"/>
    </row>
    <row r="19085" spans="1:1" x14ac:dyDescent="0.55000000000000004">
      <c r="A19085" s="131"/>
    </row>
    <row r="19086" spans="1:1" x14ac:dyDescent="0.55000000000000004">
      <c r="A19086" s="131"/>
    </row>
    <row r="19089" spans="1:1" x14ac:dyDescent="0.55000000000000004">
      <c r="A19089" s="131"/>
    </row>
    <row r="19090" spans="1:1" x14ac:dyDescent="0.55000000000000004">
      <c r="A19090" s="131"/>
    </row>
    <row r="19093" spans="1:1" x14ac:dyDescent="0.55000000000000004">
      <c r="A19093" s="131"/>
    </row>
    <row r="19094" spans="1:1" x14ac:dyDescent="0.55000000000000004">
      <c r="A19094" s="131"/>
    </row>
    <row r="19097" spans="1:1" x14ac:dyDescent="0.55000000000000004">
      <c r="A19097" s="131"/>
    </row>
    <row r="19098" spans="1:1" x14ac:dyDescent="0.55000000000000004">
      <c r="A19098" s="131"/>
    </row>
    <row r="19101" spans="1:1" x14ac:dyDescent="0.55000000000000004">
      <c r="A19101" s="131"/>
    </row>
    <row r="19102" spans="1:1" x14ac:dyDescent="0.55000000000000004">
      <c r="A19102" s="131"/>
    </row>
    <row r="19105" spans="1:1" x14ac:dyDescent="0.55000000000000004">
      <c r="A19105" s="131"/>
    </row>
    <row r="19106" spans="1:1" x14ac:dyDescent="0.55000000000000004">
      <c r="A19106" s="131"/>
    </row>
    <row r="19109" spans="1:1" x14ac:dyDescent="0.55000000000000004">
      <c r="A19109" s="131"/>
    </row>
    <row r="19110" spans="1:1" x14ac:dyDescent="0.55000000000000004">
      <c r="A19110" s="131"/>
    </row>
    <row r="19113" spans="1:1" x14ac:dyDescent="0.55000000000000004">
      <c r="A19113" s="131"/>
    </row>
    <row r="19114" spans="1:1" x14ac:dyDescent="0.55000000000000004">
      <c r="A19114" s="131"/>
    </row>
    <row r="19117" spans="1:1" x14ac:dyDescent="0.55000000000000004">
      <c r="A19117" s="131"/>
    </row>
    <row r="19118" spans="1:1" x14ac:dyDescent="0.55000000000000004">
      <c r="A19118" s="131"/>
    </row>
    <row r="19121" spans="1:1" x14ac:dyDescent="0.55000000000000004">
      <c r="A19121" s="131"/>
    </row>
    <row r="19122" spans="1:1" x14ac:dyDescent="0.55000000000000004">
      <c r="A19122" s="131"/>
    </row>
    <row r="19125" spans="1:1" x14ac:dyDescent="0.55000000000000004">
      <c r="A19125" s="131"/>
    </row>
    <row r="19126" spans="1:1" x14ac:dyDescent="0.55000000000000004">
      <c r="A19126" s="131"/>
    </row>
    <row r="19129" spans="1:1" x14ac:dyDescent="0.55000000000000004">
      <c r="A19129" s="131"/>
    </row>
    <row r="19130" spans="1:1" x14ac:dyDescent="0.55000000000000004">
      <c r="A19130" s="131"/>
    </row>
    <row r="19133" spans="1:1" x14ac:dyDescent="0.55000000000000004">
      <c r="A19133" s="131"/>
    </row>
    <row r="19134" spans="1:1" x14ac:dyDescent="0.55000000000000004">
      <c r="A19134" s="131"/>
    </row>
    <row r="19137" spans="1:1" x14ac:dyDescent="0.55000000000000004">
      <c r="A19137" s="131"/>
    </row>
    <row r="19138" spans="1:1" x14ac:dyDescent="0.55000000000000004">
      <c r="A19138" s="131"/>
    </row>
    <row r="19141" spans="1:1" x14ac:dyDescent="0.55000000000000004">
      <c r="A19141" s="131"/>
    </row>
    <row r="19142" spans="1:1" x14ac:dyDescent="0.55000000000000004">
      <c r="A19142" s="131"/>
    </row>
    <row r="19145" spans="1:1" x14ac:dyDescent="0.55000000000000004">
      <c r="A19145" s="131"/>
    </row>
    <row r="19146" spans="1:1" x14ac:dyDescent="0.55000000000000004">
      <c r="A19146" s="131"/>
    </row>
    <row r="19149" spans="1:1" x14ac:dyDescent="0.55000000000000004">
      <c r="A19149" s="131"/>
    </row>
    <row r="19150" spans="1:1" x14ac:dyDescent="0.55000000000000004">
      <c r="A19150" s="131"/>
    </row>
    <row r="19153" spans="1:1" x14ac:dyDescent="0.55000000000000004">
      <c r="A19153" s="131"/>
    </row>
    <row r="19154" spans="1:1" x14ac:dyDescent="0.55000000000000004">
      <c r="A19154" s="131"/>
    </row>
    <row r="19157" spans="1:1" x14ac:dyDescent="0.55000000000000004">
      <c r="A19157" s="131"/>
    </row>
    <row r="19158" spans="1:1" x14ac:dyDescent="0.55000000000000004">
      <c r="A19158" s="131"/>
    </row>
    <row r="19161" spans="1:1" x14ac:dyDescent="0.55000000000000004">
      <c r="A19161" s="131"/>
    </row>
    <row r="19162" spans="1:1" x14ac:dyDescent="0.55000000000000004">
      <c r="A19162" s="131"/>
    </row>
    <row r="19165" spans="1:1" x14ac:dyDescent="0.55000000000000004">
      <c r="A19165" s="131"/>
    </row>
    <row r="19166" spans="1:1" x14ac:dyDescent="0.55000000000000004">
      <c r="A19166" s="131"/>
    </row>
    <row r="19169" spans="1:1" x14ac:dyDescent="0.55000000000000004">
      <c r="A19169" s="131"/>
    </row>
    <row r="19170" spans="1:1" x14ac:dyDescent="0.55000000000000004">
      <c r="A19170" s="131"/>
    </row>
    <row r="19173" spans="1:1" x14ac:dyDescent="0.55000000000000004">
      <c r="A19173" s="131"/>
    </row>
    <row r="19174" spans="1:1" x14ac:dyDescent="0.55000000000000004">
      <c r="A19174" s="131"/>
    </row>
    <row r="19177" spans="1:1" x14ac:dyDescent="0.55000000000000004">
      <c r="A19177" s="131"/>
    </row>
    <row r="19178" spans="1:1" x14ac:dyDescent="0.55000000000000004">
      <c r="A19178" s="131"/>
    </row>
    <row r="19181" spans="1:1" x14ac:dyDescent="0.55000000000000004">
      <c r="A19181" s="131"/>
    </row>
    <row r="19182" spans="1:1" x14ac:dyDescent="0.55000000000000004">
      <c r="A19182" s="131"/>
    </row>
    <row r="19185" spans="1:1" x14ac:dyDescent="0.55000000000000004">
      <c r="A19185" s="131"/>
    </row>
    <row r="19186" spans="1:1" x14ac:dyDescent="0.55000000000000004">
      <c r="A19186" s="131"/>
    </row>
    <row r="19189" spans="1:1" x14ac:dyDescent="0.55000000000000004">
      <c r="A19189" s="131"/>
    </row>
    <row r="19190" spans="1:1" x14ac:dyDescent="0.55000000000000004">
      <c r="A19190" s="131"/>
    </row>
    <row r="19193" spans="1:1" x14ac:dyDescent="0.55000000000000004">
      <c r="A19193" s="131"/>
    </row>
    <row r="19194" spans="1:1" x14ac:dyDescent="0.55000000000000004">
      <c r="A19194" s="131"/>
    </row>
    <row r="19197" spans="1:1" x14ac:dyDescent="0.55000000000000004">
      <c r="A19197" s="131"/>
    </row>
    <row r="19198" spans="1:1" x14ac:dyDescent="0.55000000000000004">
      <c r="A19198" s="131"/>
    </row>
    <row r="19201" spans="1:1" x14ac:dyDescent="0.55000000000000004">
      <c r="A19201" s="131"/>
    </row>
    <row r="19202" spans="1:1" x14ac:dyDescent="0.55000000000000004">
      <c r="A19202" s="131"/>
    </row>
    <row r="19205" spans="1:1" x14ac:dyDescent="0.55000000000000004">
      <c r="A19205" s="131"/>
    </row>
    <row r="19206" spans="1:1" x14ac:dyDescent="0.55000000000000004">
      <c r="A19206" s="131"/>
    </row>
    <row r="19209" spans="1:1" x14ac:dyDescent="0.55000000000000004">
      <c r="A19209" s="131"/>
    </row>
    <row r="19210" spans="1:1" x14ac:dyDescent="0.55000000000000004">
      <c r="A19210" s="131"/>
    </row>
    <row r="19213" spans="1:1" x14ac:dyDescent="0.55000000000000004">
      <c r="A19213" s="131"/>
    </row>
    <row r="19214" spans="1:1" x14ac:dyDescent="0.55000000000000004">
      <c r="A19214" s="131"/>
    </row>
    <row r="19217" spans="1:1" x14ac:dyDescent="0.55000000000000004">
      <c r="A19217" s="131"/>
    </row>
    <row r="19218" spans="1:1" x14ac:dyDescent="0.55000000000000004">
      <c r="A19218" s="131"/>
    </row>
    <row r="19221" spans="1:1" x14ac:dyDescent="0.55000000000000004">
      <c r="A19221" s="131"/>
    </row>
    <row r="19222" spans="1:1" x14ac:dyDescent="0.55000000000000004">
      <c r="A19222" s="131"/>
    </row>
    <row r="19225" spans="1:1" x14ac:dyDescent="0.55000000000000004">
      <c r="A19225" s="131"/>
    </row>
    <row r="19226" spans="1:1" x14ac:dyDescent="0.55000000000000004">
      <c r="A19226" s="131"/>
    </row>
    <row r="19229" spans="1:1" x14ac:dyDescent="0.55000000000000004">
      <c r="A19229" s="131"/>
    </row>
    <row r="19230" spans="1:1" x14ac:dyDescent="0.55000000000000004">
      <c r="A19230" s="131"/>
    </row>
    <row r="19233" spans="1:1" x14ac:dyDescent="0.55000000000000004">
      <c r="A19233" s="131"/>
    </row>
    <row r="19234" spans="1:1" x14ac:dyDescent="0.55000000000000004">
      <c r="A19234" s="131"/>
    </row>
    <row r="19237" spans="1:1" x14ac:dyDescent="0.55000000000000004">
      <c r="A19237" s="131"/>
    </row>
    <row r="19238" spans="1:1" x14ac:dyDescent="0.55000000000000004">
      <c r="A19238" s="131"/>
    </row>
    <row r="19241" spans="1:1" x14ac:dyDescent="0.55000000000000004">
      <c r="A19241" s="131"/>
    </row>
    <row r="19242" spans="1:1" x14ac:dyDescent="0.55000000000000004">
      <c r="A19242" s="131"/>
    </row>
    <row r="19245" spans="1:1" x14ac:dyDescent="0.55000000000000004">
      <c r="A19245" s="131"/>
    </row>
    <row r="19246" spans="1:1" x14ac:dyDescent="0.55000000000000004">
      <c r="A19246" s="131"/>
    </row>
    <row r="19249" spans="1:1" x14ac:dyDescent="0.55000000000000004">
      <c r="A19249" s="131"/>
    </row>
    <row r="19250" spans="1:1" x14ac:dyDescent="0.55000000000000004">
      <c r="A19250" s="131"/>
    </row>
    <row r="19253" spans="1:1" x14ac:dyDescent="0.55000000000000004">
      <c r="A19253" s="131"/>
    </row>
    <row r="19254" spans="1:1" x14ac:dyDescent="0.55000000000000004">
      <c r="A19254" s="131"/>
    </row>
    <row r="19257" spans="1:1" x14ac:dyDescent="0.55000000000000004">
      <c r="A19257" s="131"/>
    </row>
    <row r="19258" spans="1:1" x14ac:dyDescent="0.55000000000000004">
      <c r="A19258" s="131"/>
    </row>
    <row r="19261" spans="1:1" x14ac:dyDescent="0.55000000000000004">
      <c r="A19261" s="131"/>
    </row>
    <row r="19262" spans="1:1" x14ac:dyDescent="0.55000000000000004">
      <c r="A19262" s="131"/>
    </row>
    <row r="19265" spans="1:1" x14ac:dyDescent="0.55000000000000004">
      <c r="A19265" s="131"/>
    </row>
    <row r="19266" spans="1:1" x14ac:dyDescent="0.55000000000000004">
      <c r="A19266" s="131"/>
    </row>
    <row r="19269" spans="1:1" x14ac:dyDescent="0.55000000000000004">
      <c r="A19269" s="131"/>
    </row>
    <row r="19270" spans="1:1" x14ac:dyDescent="0.55000000000000004">
      <c r="A19270" s="131"/>
    </row>
    <row r="19273" spans="1:1" x14ac:dyDescent="0.55000000000000004">
      <c r="A19273" s="131"/>
    </row>
    <row r="19274" spans="1:1" x14ac:dyDescent="0.55000000000000004">
      <c r="A19274" s="131"/>
    </row>
    <row r="19277" spans="1:1" x14ac:dyDescent="0.55000000000000004">
      <c r="A19277" s="131"/>
    </row>
    <row r="19278" spans="1:1" x14ac:dyDescent="0.55000000000000004">
      <c r="A19278" s="131"/>
    </row>
    <row r="19281" spans="1:1" x14ac:dyDescent="0.55000000000000004">
      <c r="A19281" s="131"/>
    </row>
    <row r="19282" spans="1:1" x14ac:dyDescent="0.55000000000000004">
      <c r="A19282" s="131"/>
    </row>
    <row r="19285" spans="1:1" x14ac:dyDescent="0.55000000000000004">
      <c r="A19285" s="131"/>
    </row>
    <row r="19286" spans="1:1" x14ac:dyDescent="0.55000000000000004">
      <c r="A19286" s="131"/>
    </row>
    <row r="19289" spans="1:1" x14ac:dyDescent="0.55000000000000004">
      <c r="A19289" s="131"/>
    </row>
    <row r="19290" spans="1:1" x14ac:dyDescent="0.55000000000000004">
      <c r="A19290" s="131"/>
    </row>
    <row r="19293" spans="1:1" x14ac:dyDescent="0.55000000000000004">
      <c r="A19293" s="131"/>
    </row>
    <row r="19294" spans="1:1" x14ac:dyDescent="0.55000000000000004">
      <c r="A19294" s="131"/>
    </row>
    <row r="19297" spans="1:1" x14ac:dyDescent="0.55000000000000004">
      <c r="A19297" s="131"/>
    </row>
    <row r="19298" spans="1:1" x14ac:dyDescent="0.55000000000000004">
      <c r="A19298" s="131"/>
    </row>
    <row r="19301" spans="1:1" x14ac:dyDescent="0.55000000000000004">
      <c r="A19301" s="131"/>
    </row>
    <row r="19302" spans="1:1" x14ac:dyDescent="0.55000000000000004">
      <c r="A19302" s="131"/>
    </row>
    <row r="19305" spans="1:1" x14ac:dyDescent="0.55000000000000004">
      <c r="A19305" s="131"/>
    </row>
    <row r="19306" spans="1:1" x14ac:dyDescent="0.55000000000000004">
      <c r="A19306" s="131"/>
    </row>
    <row r="19309" spans="1:1" x14ac:dyDescent="0.55000000000000004">
      <c r="A19309" s="131"/>
    </row>
    <row r="19310" spans="1:1" x14ac:dyDescent="0.55000000000000004">
      <c r="A19310" s="131"/>
    </row>
    <row r="19313" spans="1:1" x14ac:dyDescent="0.55000000000000004">
      <c r="A19313" s="131"/>
    </row>
    <row r="19314" spans="1:1" x14ac:dyDescent="0.55000000000000004">
      <c r="A19314" s="131"/>
    </row>
    <row r="19317" spans="1:1" x14ac:dyDescent="0.55000000000000004">
      <c r="A19317" s="131"/>
    </row>
    <row r="19318" spans="1:1" x14ac:dyDescent="0.55000000000000004">
      <c r="A19318" s="131"/>
    </row>
    <row r="19321" spans="1:1" x14ac:dyDescent="0.55000000000000004">
      <c r="A19321" s="131"/>
    </row>
    <row r="19322" spans="1:1" x14ac:dyDescent="0.55000000000000004">
      <c r="A19322" s="131"/>
    </row>
    <row r="19325" spans="1:1" x14ac:dyDescent="0.55000000000000004">
      <c r="A19325" s="131"/>
    </row>
    <row r="19326" spans="1:1" x14ac:dyDescent="0.55000000000000004">
      <c r="A19326" s="131"/>
    </row>
    <row r="19329" spans="1:1" x14ac:dyDescent="0.55000000000000004">
      <c r="A19329" s="131"/>
    </row>
    <row r="19330" spans="1:1" x14ac:dyDescent="0.55000000000000004">
      <c r="A19330" s="131"/>
    </row>
    <row r="19333" spans="1:1" x14ac:dyDescent="0.55000000000000004">
      <c r="A19333" s="131"/>
    </row>
    <row r="19334" spans="1:1" x14ac:dyDescent="0.55000000000000004">
      <c r="A19334" s="131"/>
    </row>
    <row r="19337" spans="1:1" x14ac:dyDescent="0.55000000000000004">
      <c r="A19337" s="131"/>
    </row>
    <row r="19338" spans="1:1" x14ac:dyDescent="0.55000000000000004">
      <c r="A19338" s="131"/>
    </row>
    <row r="19341" spans="1:1" x14ac:dyDescent="0.55000000000000004">
      <c r="A19341" s="131"/>
    </row>
    <row r="19342" spans="1:1" x14ac:dyDescent="0.55000000000000004">
      <c r="A19342" s="131"/>
    </row>
    <row r="19345" spans="1:1" x14ac:dyDescent="0.55000000000000004">
      <c r="A19345" s="131"/>
    </row>
    <row r="19346" spans="1:1" x14ac:dyDescent="0.55000000000000004">
      <c r="A19346" s="131"/>
    </row>
    <row r="19349" spans="1:1" x14ac:dyDescent="0.55000000000000004">
      <c r="A19349" s="131"/>
    </row>
    <row r="19350" spans="1:1" x14ac:dyDescent="0.55000000000000004">
      <c r="A19350" s="131"/>
    </row>
    <row r="19353" spans="1:1" x14ac:dyDescent="0.55000000000000004">
      <c r="A19353" s="131"/>
    </row>
    <row r="19354" spans="1:1" x14ac:dyDescent="0.55000000000000004">
      <c r="A19354" s="131"/>
    </row>
    <row r="19357" spans="1:1" x14ac:dyDescent="0.55000000000000004">
      <c r="A19357" s="131"/>
    </row>
    <row r="19358" spans="1:1" x14ac:dyDescent="0.55000000000000004">
      <c r="A19358" s="131"/>
    </row>
    <row r="19361" spans="1:1" x14ac:dyDescent="0.55000000000000004">
      <c r="A19361" s="131"/>
    </row>
    <row r="19362" spans="1:1" x14ac:dyDescent="0.55000000000000004">
      <c r="A19362" s="131"/>
    </row>
    <row r="19365" spans="1:1" x14ac:dyDescent="0.55000000000000004">
      <c r="A19365" s="131"/>
    </row>
    <row r="19366" spans="1:1" x14ac:dyDescent="0.55000000000000004">
      <c r="A19366" s="131"/>
    </row>
    <row r="19369" spans="1:1" x14ac:dyDescent="0.55000000000000004">
      <c r="A19369" s="131"/>
    </row>
    <row r="19370" spans="1:1" x14ac:dyDescent="0.55000000000000004">
      <c r="A19370" s="131"/>
    </row>
    <row r="19373" spans="1:1" x14ac:dyDescent="0.55000000000000004">
      <c r="A19373" s="131"/>
    </row>
    <row r="19374" spans="1:1" x14ac:dyDescent="0.55000000000000004">
      <c r="A19374" s="131"/>
    </row>
    <row r="19377" spans="1:1" x14ac:dyDescent="0.55000000000000004">
      <c r="A19377" s="131"/>
    </row>
    <row r="19378" spans="1:1" x14ac:dyDescent="0.55000000000000004">
      <c r="A19378" s="131"/>
    </row>
    <row r="19381" spans="1:1" x14ac:dyDescent="0.55000000000000004">
      <c r="A19381" s="131"/>
    </row>
    <row r="19382" spans="1:1" x14ac:dyDescent="0.55000000000000004">
      <c r="A19382" s="131"/>
    </row>
    <row r="19385" spans="1:1" x14ac:dyDescent="0.55000000000000004">
      <c r="A19385" s="131"/>
    </row>
    <row r="19386" spans="1:1" x14ac:dyDescent="0.55000000000000004">
      <c r="A19386" s="131"/>
    </row>
    <row r="19389" spans="1:1" x14ac:dyDescent="0.55000000000000004">
      <c r="A19389" s="131"/>
    </row>
    <row r="19390" spans="1:1" x14ac:dyDescent="0.55000000000000004">
      <c r="A19390" s="131"/>
    </row>
    <row r="19393" spans="1:1" x14ac:dyDescent="0.55000000000000004">
      <c r="A19393" s="131"/>
    </row>
    <row r="19394" spans="1:1" x14ac:dyDescent="0.55000000000000004">
      <c r="A19394" s="131"/>
    </row>
    <row r="19397" spans="1:1" x14ac:dyDescent="0.55000000000000004">
      <c r="A19397" s="131"/>
    </row>
    <row r="19398" spans="1:1" x14ac:dyDescent="0.55000000000000004">
      <c r="A19398" s="131"/>
    </row>
    <row r="19401" spans="1:1" x14ac:dyDescent="0.55000000000000004">
      <c r="A19401" s="131"/>
    </row>
    <row r="19402" spans="1:1" x14ac:dyDescent="0.55000000000000004">
      <c r="A19402" s="131"/>
    </row>
    <row r="19405" spans="1:1" x14ac:dyDescent="0.55000000000000004">
      <c r="A19405" s="131"/>
    </row>
    <row r="19406" spans="1:1" x14ac:dyDescent="0.55000000000000004">
      <c r="A19406" s="131"/>
    </row>
    <row r="19409" spans="1:1" x14ac:dyDescent="0.55000000000000004">
      <c r="A19409" s="131"/>
    </row>
    <row r="19410" spans="1:1" x14ac:dyDescent="0.55000000000000004">
      <c r="A19410" s="131"/>
    </row>
    <row r="19413" spans="1:1" x14ac:dyDescent="0.55000000000000004">
      <c r="A19413" s="131"/>
    </row>
    <row r="19414" spans="1:1" x14ac:dyDescent="0.55000000000000004">
      <c r="A19414" s="131"/>
    </row>
    <row r="19417" spans="1:1" x14ac:dyDescent="0.55000000000000004">
      <c r="A19417" s="131"/>
    </row>
    <row r="19418" spans="1:1" x14ac:dyDescent="0.55000000000000004">
      <c r="A19418" s="131"/>
    </row>
    <row r="19421" spans="1:1" x14ac:dyDescent="0.55000000000000004">
      <c r="A19421" s="131"/>
    </row>
    <row r="19422" spans="1:1" x14ac:dyDescent="0.55000000000000004">
      <c r="A19422" s="131"/>
    </row>
    <row r="19425" spans="1:1" x14ac:dyDescent="0.55000000000000004">
      <c r="A19425" s="131"/>
    </row>
    <row r="19426" spans="1:1" x14ac:dyDescent="0.55000000000000004">
      <c r="A19426" s="131"/>
    </row>
    <row r="19429" spans="1:1" x14ac:dyDescent="0.55000000000000004">
      <c r="A19429" s="131"/>
    </row>
    <row r="19430" spans="1:1" x14ac:dyDescent="0.55000000000000004">
      <c r="A19430" s="131"/>
    </row>
    <row r="19433" spans="1:1" x14ac:dyDescent="0.55000000000000004">
      <c r="A19433" s="131"/>
    </row>
    <row r="19434" spans="1:1" x14ac:dyDescent="0.55000000000000004">
      <c r="A19434" s="131"/>
    </row>
    <row r="19437" spans="1:1" x14ac:dyDescent="0.55000000000000004">
      <c r="A19437" s="131"/>
    </row>
    <row r="19438" spans="1:1" x14ac:dyDescent="0.55000000000000004">
      <c r="A19438" s="131"/>
    </row>
    <row r="19441" spans="1:1" x14ac:dyDescent="0.55000000000000004">
      <c r="A19441" s="131"/>
    </row>
    <row r="19442" spans="1:1" x14ac:dyDescent="0.55000000000000004">
      <c r="A19442" s="131"/>
    </row>
    <row r="19445" spans="1:1" x14ac:dyDescent="0.55000000000000004">
      <c r="A19445" s="131"/>
    </row>
    <row r="19446" spans="1:1" x14ac:dyDescent="0.55000000000000004">
      <c r="A19446" s="131"/>
    </row>
    <row r="19449" spans="1:1" x14ac:dyDescent="0.55000000000000004">
      <c r="A19449" s="131"/>
    </row>
    <row r="19450" spans="1:1" x14ac:dyDescent="0.55000000000000004">
      <c r="A19450" s="131"/>
    </row>
    <row r="19453" spans="1:1" x14ac:dyDescent="0.55000000000000004">
      <c r="A19453" s="131"/>
    </row>
    <row r="19454" spans="1:1" x14ac:dyDescent="0.55000000000000004">
      <c r="A19454" s="131"/>
    </row>
    <row r="19457" spans="1:1" x14ac:dyDescent="0.55000000000000004">
      <c r="A19457" s="131"/>
    </row>
    <row r="19458" spans="1:1" x14ac:dyDescent="0.55000000000000004">
      <c r="A19458" s="131"/>
    </row>
    <row r="19461" spans="1:1" x14ac:dyDescent="0.55000000000000004">
      <c r="A19461" s="131"/>
    </row>
    <row r="19462" spans="1:1" x14ac:dyDescent="0.55000000000000004">
      <c r="A19462" s="131"/>
    </row>
    <row r="19465" spans="1:1" x14ac:dyDescent="0.55000000000000004">
      <c r="A19465" s="131"/>
    </row>
    <row r="19466" spans="1:1" x14ac:dyDescent="0.55000000000000004">
      <c r="A19466" s="131"/>
    </row>
    <row r="19469" spans="1:1" x14ac:dyDescent="0.55000000000000004">
      <c r="A19469" s="131"/>
    </row>
    <row r="19470" spans="1:1" x14ac:dyDescent="0.55000000000000004">
      <c r="A19470" s="131"/>
    </row>
    <row r="19473" spans="1:1" x14ac:dyDescent="0.55000000000000004">
      <c r="A19473" s="131"/>
    </row>
    <row r="19474" spans="1:1" x14ac:dyDescent="0.55000000000000004">
      <c r="A19474" s="131"/>
    </row>
    <row r="19477" spans="1:1" x14ac:dyDescent="0.55000000000000004">
      <c r="A19477" s="131"/>
    </row>
    <row r="19478" spans="1:1" x14ac:dyDescent="0.55000000000000004">
      <c r="A19478" s="131"/>
    </row>
    <row r="19481" spans="1:1" x14ac:dyDescent="0.55000000000000004">
      <c r="A19481" s="131"/>
    </row>
    <row r="19482" spans="1:1" x14ac:dyDescent="0.55000000000000004">
      <c r="A19482" s="131"/>
    </row>
    <row r="19485" spans="1:1" x14ac:dyDescent="0.55000000000000004">
      <c r="A19485" s="131"/>
    </row>
    <row r="19486" spans="1:1" x14ac:dyDescent="0.55000000000000004">
      <c r="A19486" s="131"/>
    </row>
    <row r="19489" spans="1:1" x14ac:dyDescent="0.55000000000000004">
      <c r="A19489" s="131"/>
    </row>
    <row r="19490" spans="1:1" x14ac:dyDescent="0.55000000000000004">
      <c r="A19490" s="131"/>
    </row>
    <row r="19493" spans="1:1" x14ac:dyDescent="0.55000000000000004">
      <c r="A19493" s="131"/>
    </row>
    <row r="19494" spans="1:1" x14ac:dyDescent="0.55000000000000004">
      <c r="A19494" s="131"/>
    </row>
    <row r="19497" spans="1:1" x14ac:dyDescent="0.55000000000000004">
      <c r="A19497" s="131"/>
    </row>
    <row r="19498" spans="1:1" x14ac:dyDescent="0.55000000000000004">
      <c r="A19498" s="131"/>
    </row>
    <row r="19501" spans="1:1" x14ac:dyDescent="0.55000000000000004">
      <c r="A19501" s="131"/>
    </row>
    <row r="19502" spans="1:1" x14ac:dyDescent="0.55000000000000004">
      <c r="A19502" s="131"/>
    </row>
    <row r="19505" spans="1:1" x14ac:dyDescent="0.55000000000000004">
      <c r="A19505" s="131"/>
    </row>
    <row r="19506" spans="1:1" x14ac:dyDescent="0.55000000000000004">
      <c r="A19506" s="131"/>
    </row>
    <row r="19509" spans="1:1" x14ac:dyDescent="0.55000000000000004">
      <c r="A19509" s="131"/>
    </row>
    <row r="19510" spans="1:1" x14ac:dyDescent="0.55000000000000004">
      <c r="A19510" s="131"/>
    </row>
    <row r="19513" spans="1:1" x14ac:dyDescent="0.55000000000000004">
      <c r="A19513" s="131"/>
    </row>
    <row r="19514" spans="1:1" x14ac:dyDescent="0.55000000000000004">
      <c r="A19514" s="131"/>
    </row>
    <row r="19517" spans="1:1" x14ac:dyDescent="0.55000000000000004">
      <c r="A19517" s="131"/>
    </row>
    <row r="19518" spans="1:1" x14ac:dyDescent="0.55000000000000004">
      <c r="A19518" s="131"/>
    </row>
    <row r="19521" spans="1:1" x14ac:dyDescent="0.55000000000000004">
      <c r="A19521" s="131"/>
    </row>
    <row r="19522" spans="1:1" x14ac:dyDescent="0.55000000000000004">
      <c r="A19522" s="131"/>
    </row>
    <row r="19525" spans="1:1" x14ac:dyDescent="0.55000000000000004">
      <c r="A19525" s="131"/>
    </row>
    <row r="19526" spans="1:1" x14ac:dyDescent="0.55000000000000004">
      <c r="A19526" s="131"/>
    </row>
    <row r="19529" spans="1:1" x14ac:dyDescent="0.55000000000000004">
      <c r="A19529" s="131"/>
    </row>
    <row r="19530" spans="1:1" x14ac:dyDescent="0.55000000000000004">
      <c r="A19530" s="131"/>
    </row>
    <row r="19533" spans="1:1" x14ac:dyDescent="0.55000000000000004">
      <c r="A19533" s="131"/>
    </row>
    <row r="19534" spans="1:1" x14ac:dyDescent="0.55000000000000004">
      <c r="A19534" s="131"/>
    </row>
    <row r="19537" spans="1:1" x14ac:dyDescent="0.55000000000000004">
      <c r="A19537" s="131"/>
    </row>
    <row r="19538" spans="1:1" x14ac:dyDescent="0.55000000000000004">
      <c r="A19538" s="131"/>
    </row>
    <row r="19541" spans="1:1" x14ac:dyDescent="0.55000000000000004">
      <c r="A19541" s="131"/>
    </row>
    <row r="19542" spans="1:1" x14ac:dyDescent="0.55000000000000004">
      <c r="A19542" s="131"/>
    </row>
    <row r="19545" spans="1:1" x14ac:dyDescent="0.55000000000000004">
      <c r="A19545" s="131"/>
    </row>
    <row r="19546" spans="1:1" x14ac:dyDescent="0.55000000000000004">
      <c r="A19546" s="131"/>
    </row>
    <row r="19549" spans="1:1" x14ac:dyDescent="0.55000000000000004">
      <c r="A19549" s="131"/>
    </row>
    <row r="19550" spans="1:1" x14ac:dyDescent="0.55000000000000004">
      <c r="A19550" s="131"/>
    </row>
    <row r="19553" spans="1:1" x14ac:dyDescent="0.55000000000000004">
      <c r="A19553" s="131"/>
    </row>
    <row r="19554" spans="1:1" x14ac:dyDescent="0.55000000000000004">
      <c r="A19554" s="131"/>
    </row>
    <row r="19557" spans="1:1" x14ac:dyDescent="0.55000000000000004">
      <c r="A19557" s="131"/>
    </row>
    <row r="19558" spans="1:1" x14ac:dyDescent="0.55000000000000004">
      <c r="A19558" s="131"/>
    </row>
    <row r="19561" spans="1:1" x14ac:dyDescent="0.55000000000000004">
      <c r="A19561" s="131"/>
    </row>
    <row r="19562" spans="1:1" x14ac:dyDescent="0.55000000000000004">
      <c r="A19562" s="131"/>
    </row>
    <row r="19565" spans="1:1" x14ac:dyDescent="0.55000000000000004">
      <c r="A19565" s="131"/>
    </row>
    <row r="19566" spans="1:1" x14ac:dyDescent="0.55000000000000004">
      <c r="A19566" s="131"/>
    </row>
    <row r="19569" spans="1:1" x14ac:dyDescent="0.55000000000000004">
      <c r="A19569" s="131"/>
    </row>
    <row r="19570" spans="1:1" x14ac:dyDescent="0.55000000000000004">
      <c r="A19570" s="131"/>
    </row>
    <row r="19573" spans="1:1" x14ac:dyDescent="0.55000000000000004">
      <c r="A19573" s="131"/>
    </row>
    <row r="19574" spans="1:1" x14ac:dyDescent="0.55000000000000004">
      <c r="A19574" s="131"/>
    </row>
    <row r="19577" spans="1:1" x14ac:dyDescent="0.55000000000000004">
      <c r="A19577" s="131"/>
    </row>
    <row r="19578" spans="1:1" x14ac:dyDescent="0.55000000000000004">
      <c r="A19578" s="131"/>
    </row>
    <row r="19581" spans="1:1" x14ac:dyDescent="0.55000000000000004">
      <c r="A19581" s="131"/>
    </row>
    <row r="19582" spans="1:1" x14ac:dyDescent="0.55000000000000004">
      <c r="A19582" s="131"/>
    </row>
    <row r="19585" spans="1:1" x14ac:dyDescent="0.55000000000000004">
      <c r="A19585" s="131"/>
    </row>
    <row r="19586" spans="1:1" x14ac:dyDescent="0.55000000000000004">
      <c r="A19586" s="131"/>
    </row>
    <row r="19589" spans="1:1" x14ac:dyDescent="0.55000000000000004">
      <c r="A19589" s="131"/>
    </row>
    <row r="19590" spans="1:1" x14ac:dyDescent="0.55000000000000004">
      <c r="A19590" s="131"/>
    </row>
    <row r="19593" spans="1:1" x14ac:dyDescent="0.55000000000000004">
      <c r="A19593" s="131"/>
    </row>
    <row r="19594" spans="1:1" x14ac:dyDescent="0.55000000000000004">
      <c r="A19594" s="131"/>
    </row>
    <row r="19597" spans="1:1" x14ac:dyDescent="0.55000000000000004">
      <c r="A19597" s="131"/>
    </row>
    <row r="19598" spans="1:1" x14ac:dyDescent="0.55000000000000004">
      <c r="A19598" s="131"/>
    </row>
    <row r="19601" spans="1:1" x14ac:dyDescent="0.55000000000000004">
      <c r="A19601" s="131"/>
    </row>
    <row r="19602" spans="1:1" x14ac:dyDescent="0.55000000000000004">
      <c r="A19602" s="131"/>
    </row>
    <row r="19605" spans="1:1" x14ac:dyDescent="0.55000000000000004">
      <c r="A19605" s="131"/>
    </row>
    <row r="19606" spans="1:1" x14ac:dyDescent="0.55000000000000004">
      <c r="A19606" s="131"/>
    </row>
    <row r="19609" spans="1:1" x14ac:dyDescent="0.55000000000000004">
      <c r="A19609" s="131"/>
    </row>
    <row r="19610" spans="1:1" x14ac:dyDescent="0.55000000000000004">
      <c r="A19610" s="131"/>
    </row>
    <row r="19613" spans="1:1" x14ac:dyDescent="0.55000000000000004">
      <c r="A19613" s="131"/>
    </row>
    <row r="19614" spans="1:1" x14ac:dyDescent="0.55000000000000004">
      <c r="A19614" s="131"/>
    </row>
    <row r="19617" spans="1:1" x14ac:dyDescent="0.55000000000000004">
      <c r="A19617" s="131"/>
    </row>
    <row r="19618" spans="1:1" x14ac:dyDescent="0.55000000000000004">
      <c r="A19618" s="131"/>
    </row>
    <row r="19621" spans="1:1" x14ac:dyDescent="0.55000000000000004">
      <c r="A19621" s="131"/>
    </row>
    <row r="19622" spans="1:1" x14ac:dyDescent="0.55000000000000004">
      <c r="A19622" s="131"/>
    </row>
    <row r="19625" spans="1:1" x14ac:dyDescent="0.55000000000000004">
      <c r="A19625" s="131"/>
    </row>
    <row r="19626" spans="1:1" x14ac:dyDescent="0.55000000000000004">
      <c r="A19626" s="131"/>
    </row>
    <row r="19629" spans="1:1" x14ac:dyDescent="0.55000000000000004">
      <c r="A19629" s="131"/>
    </row>
    <row r="19630" spans="1:1" x14ac:dyDescent="0.55000000000000004">
      <c r="A19630" s="131"/>
    </row>
    <row r="19633" spans="1:1" x14ac:dyDescent="0.55000000000000004">
      <c r="A19633" s="131"/>
    </row>
    <row r="19634" spans="1:1" x14ac:dyDescent="0.55000000000000004">
      <c r="A19634" s="131"/>
    </row>
    <row r="19637" spans="1:1" x14ac:dyDescent="0.55000000000000004">
      <c r="A19637" s="131"/>
    </row>
    <row r="19638" spans="1:1" x14ac:dyDescent="0.55000000000000004">
      <c r="A19638" s="131"/>
    </row>
    <row r="19641" spans="1:1" x14ac:dyDescent="0.55000000000000004">
      <c r="A19641" s="131"/>
    </row>
    <row r="19642" spans="1:1" x14ac:dyDescent="0.55000000000000004">
      <c r="A19642" s="131"/>
    </row>
    <row r="19645" spans="1:1" x14ac:dyDescent="0.55000000000000004">
      <c r="A19645" s="131"/>
    </row>
    <row r="19646" spans="1:1" x14ac:dyDescent="0.55000000000000004">
      <c r="A19646" s="131"/>
    </row>
    <row r="19649" spans="1:1" x14ac:dyDescent="0.55000000000000004">
      <c r="A19649" s="131"/>
    </row>
    <row r="19650" spans="1:1" x14ac:dyDescent="0.55000000000000004">
      <c r="A19650" s="131"/>
    </row>
    <row r="19653" spans="1:1" x14ac:dyDescent="0.55000000000000004">
      <c r="A19653" s="131"/>
    </row>
    <row r="19654" spans="1:1" x14ac:dyDescent="0.55000000000000004">
      <c r="A19654" s="131"/>
    </row>
    <row r="19657" spans="1:1" x14ac:dyDescent="0.55000000000000004">
      <c r="A19657" s="131"/>
    </row>
    <row r="19658" spans="1:1" x14ac:dyDescent="0.55000000000000004">
      <c r="A19658" s="131"/>
    </row>
    <row r="19661" spans="1:1" x14ac:dyDescent="0.55000000000000004">
      <c r="A19661" s="131"/>
    </row>
    <row r="19662" spans="1:1" x14ac:dyDescent="0.55000000000000004">
      <c r="A19662" s="131"/>
    </row>
    <row r="19665" spans="1:1" x14ac:dyDescent="0.55000000000000004">
      <c r="A19665" s="131"/>
    </row>
    <row r="19666" spans="1:1" x14ac:dyDescent="0.55000000000000004">
      <c r="A19666" s="131"/>
    </row>
    <row r="19669" spans="1:1" x14ac:dyDescent="0.55000000000000004">
      <c r="A19669" s="131"/>
    </row>
    <row r="19670" spans="1:1" x14ac:dyDescent="0.55000000000000004">
      <c r="A19670" s="131"/>
    </row>
    <row r="19673" spans="1:1" x14ac:dyDescent="0.55000000000000004">
      <c r="A19673" s="131"/>
    </row>
    <row r="19674" spans="1:1" x14ac:dyDescent="0.55000000000000004">
      <c r="A19674" s="131"/>
    </row>
    <row r="19677" spans="1:1" x14ac:dyDescent="0.55000000000000004">
      <c r="A19677" s="131"/>
    </row>
    <row r="19678" spans="1:1" x14ac:dyDescent="0.55000000000000004">
      <c r="A19678" s="131"/>
    </row>
    <row r="19681" spans="1:1" x14ac:dyDescent="0.55000000000000004">
      <c r="A19681" s="131"/>
    </row>
    <row r="19682" spans="1:1" x14ac:dyDescent="0.55000000000000004">
      <c r="A19682" s="131"/>
    </row>
    <row r="19685" spans="1:1" x14ac:dyDescent="0.55000000000000004">
      <c r="A19685" s="131"/>
    </row>
    <row r="19686" spans="1:1" x14ac:dyDescent="0.55000000000000004">
      <c r="A19686" s="131"/>
    </row>
    <row r="19689" spans="1:1" x14ac:dyDescent="0.55000000000000004">
      <c r="A19689" s="131"/>
    </row>
    <row r="19690" spans="1:1" x14ac:dyDescent="0.55000000000000004">
      <c r="A19690" s="131"/>
    </row>
    <row r="19693" spans="1:1" x14ac:dyDescent="0.55000000000000004">
      <c r="A19693" s="131"/>
    </row>
    <row r="19694" spans="1:1" x14ac:dyDescent="0.55000000000000004">
      <c r="A19694" s="131"/>
    </row>
    <row r="19697" spans="1:1" x14ac:dyDescent="0.55000000000000004">
      <c r="A19697" s="131"/>
    </row>
    <row r="19698" spans="1:1" x14ac:dyDescent="0.55000000000000004">
      <c r="A19698" s="131"/>
    </row>
    <row r="19701" spans="1:1" x14ac:dyDescent="0.55000000000000004">
      <c r="A19701" s="131"/>
    </row>
    <row r="19702" spans="1:1" x14ac:dyDescent="0.55000000000000004">
      <c r="A19702" s="131"/>
    </row>
    <row r="19705" spans="1:1" x14ac:dyDescent="0.55000000000000004">
      <c r="A19705" s="131"/>
    </row>
    <row r="19706" spans="1:1" x14ac:dyDescent="0.55000000000000004">
      <c r="A19706" s="131"/>
    </row>
    <row r="19709" spans="1:1" x14ac:dyDescent="0.55000000000000004">
      <c r="A19709" s="131"/>
    </row>
    <row r="19710" spans="1:1" x14ac:dyDescent="0.55000000000000004">
      <c r="A19710" s="131"/>
    </row>
    <row r="19713" spans="1:1" x14ac:dyDescent="0.55000000000000004">
      <c r="A19713" s="131"/>
    </row>
    <row r="19714" spans="1:1" x14ac:dyDescent="0.55000000000000004">
      <c r="A19714" s="131"/>
    </row>
    <row r="19717" spans="1:1" x14ac:dyDescent="0.55000000000000004">
      <c r="A19717" s="131"/>
    </row>
    <row r="19718" spans="1:1" x14ac:dyDescent="0.55000000000000004">
      <c r="A19718" s="131"/>
    </row>
    <row r="19721" spans="1:1" x14ac:dyDescent="0.55000000000000004">
      <c r="A19721" s="131"/>
    </row>
    <row r="19722" spans="1:1" x14ac:dyDescent="0.55000000000000004">
      <c r="A19722" s="131"/>
    </row>
    <row r="19725" spans="1:1" x14ac:dyDescent="0.55000000000000004">
      <c r="A19725" s="131"/>
    </row>
    <row r="19726" spans="1:1" x14ac:dyDescent="0.55000000000000004">
      <c r="A19726" s="131"/>
    </row>
    <row r="19729" spans="1:1" x14ac:dyDescent="0.55000000000000004">
      <c r="A19729" s="131"/>
    </row>
    <row r="19730" spans="1:1" x14ac:dyDescent="0.55000000000000004">
      <c r="A19730" s="131"/>
    </row>
    <row r="19733" spans="1:1" x14ac:dyDescent="0.55000000000000004">
      <c r="A19733" s="131"/>
    </row>
    <row r="19734" spans="1:1" x14ac:dyDescent="0.55000000000000004">
      <c r="A19734" s="131"/>
    </row>
    <row r="19737" spans="1:1" x14ac:dyDescent="0.55000000000000004">
      <c r="A19737" s="131"/>
    </row>
    <row r="19738" spans="1:1" x14ac:dyDescent="0.55000000000000004">
      <c r="A19738" s="131"/>
    </row>
    <row r="19741" spans="1:1" x14ac:dyDescent="0.55000000000000004">
      <c r="A19741" s="131"/>
    </row>
    <row r="19742" spans="1:1" x14ac:dyDescent="0.55000000000000004">
      <c r="A19742" s="131"/>
    </row>
    <row r="19745" spans="1:1" x14ac:dyDescent="0.55000000000000004">
      <c r="A19745" s="131"/>
    </row>
    <row r="19746" spans="1:1" x14ac:dyDescent="0.55000000000000004">
      <c r="A19746" s="131"/>
    </row>
    <row r="19749" spans="1:1" x14ac:dyDescent="0.55000000000000004">
      <c r="A19749" s="131"/>
    </row>
    <row r="19750" spans="1:1" x14ac:dyDescent="0.55000000000000004">
      <c r="A19750" s="131"/>
    </row>
    <row r="19753" spans="1:1" x14ac:dyDescent="0.55000000000000004">
      <c r="A19753" s="131"/>
    </row>
    <row r="19754" spans="1:1" x14ac:dyDescent="0.55000000000000004">
      <c r="A19754" s="131"/>
    </row>
    <row r="19757" spans="1:1" x14ac:dyDescent="0.55000000000000004">
      <c r="A19757" s="131"/>
    </row>
    <row r="19758" spans="1:1" x14ac:dyDescent="0.55000000000000004">
      <c r="A19758" s="131"/>
    </row>
    <row r="19761" spans="1:1" x14ac:dyDescent="0.55000000000000004">
      <c r="A19761" s="131"/>
    </row>
    <row r="19762" spans="1:1" x14ac:dyDescent="0.55000000000000004">
      <c r="A19762" s="131"/>
    </row>
    <row r="19765" spans="1:1" x14ac:dyDescent="0.55000000000000004">
      <c r="A19765" s="131"/>
    </row>
    <row r="19766" spans="1:1" x14ac:dyDescent="0.55000000000000004">
      <c r="A19766" s="131"/>
    </row>
    <row r="19769" spans="1:1" x14ac:dyDescent="0.55000000000000004">
      <c r="A19769" s="131"/>
    </row>
    <row r="19770" spans="1:1" x14ac:dyDescent="0.55000000000000004">
      <c r="A19770" s="131"/>
    </row>
    <row r="19773" spans="1:1" x14ac:dyDescent="0.55000000000000004">
      <c r="A19773" s="131"/>
    </row>
    <row r="19774" spans="1:1" x14ac:dyDescent="0.55000000000000004">
      <c r="A19774" s="131"/>
    </row>
    <row r="19777" spans="1:1" x14ac:dyDescent="0.55000000000000004">
      <c r="A19777" s="131"/>
    </row>
    <row r="19778" spans="1:1" x14ac:dyDescent="0.55000000000000004">
      <c r="A19778" s="131"/>
    </row>
    <row r="19781" spans="1:1" x14ac:dyDescent="0.55000000000000004">
      <c r="A19781" s="131"/>
    </row>
    <row r="19782" spans="1:1" x14ac:dyDescent="0.55000000000000004">
      <c r="A19782" s="131"/>
    </row>
    <row r="19785" spans="1:1" x14ac:dyDescent="0.55000000000000004">
      <c r="A19785" s="131"/>
    </row>
    <row r="19786" spans="1:1" x14ac:dyDescent="0.55000000000000004">
      <c r="A19786" s="131"/>
    </row>
    <row r="19789" spans="1:1" x14ac:dyDescent="0.55000000000000004">
      <c r="A19789" s="131"/>
    </row>
    <row r="19790" spans="1:1" x14ac:dyDescent="0.55000000000000004">
      <c r="A19790" s="131"/>
    </row>
    <row r="19793" spans="1:1" x14ac:dyDescent="0.55000000000000004">
      <c r="A19793" s="131"/>
    </row>
    <row r="19794" spans="1:1" x14ac:dyDescent="0.55000000000000004">
      <c r="A19794" s="131"/>
    </row>
    <row r="19797" spans="1:1" x14ac:dyDescent="0.55000000000000004">
      <c r="A19797" s="131"/>
    </row>
    <row r="19798" spans="1:1" x14ac:dyDescent="0.55000000000000004">
      <c r="A19798" s="131"/>
    </row>
    <row r="19801" spans="1:1" x14ac:dyDescent="0.55000000000000004">
      <c r="A19801" s="131"/>
    </row>
    <row r="19802" spans="1:1" x14ac:dyDescent="0.55000000000000004">
      <c r="A19802" s="131"/>
    </row>
    <row r="19805" spans="1:1" x14ac:dyDescent="0.55000000000000004">
      <c r="A19805" s="131"/>
    </row>
    <row r="19806" spans="1:1" x14ac:dyDescent="0.55000000000000004">
      <c r="A19806" s="131"/>
    </row>
    <row r="19809" spans="1:1" x14ac:dyDescent="0.55000000000000004">
      <c r="A19809" s="131"/>
    </row>
    <row r="19810" spans="1:1" x14ac:dyDescent="0.55000000000000004">
      <c r="A19810" s="131"/>
    </row>
    <row r="19813" spans="1:1" x14ac:dyDescent="0.55000000000000004">
      <c r="A19813" s="131"/>
    </row>
    <row r="19814" spans="1:1" x14ac:dyDescent="0.55000000000000004">
      <c r="A19814" s="131"/>
    </row>
    <row r="19817" spans="1:1" x14ac:dyDescent="0.55000000000000004">
      <c r="A19817" s="131"/>
    </row>
    <row r="19818" spans="1:1" x14ac:dyDescent="0.55000000000000004">
      <c r="A19818" s="131"/>
    </row>
    <row r="19821" spans="1:1" x14ac:dyDescent="0.55000000000000004">
      <c r="A19821" s="131"/>
    </row>
    <row r="19822" spans="1:1" x14ac:dyDescent="0.55000000000000004">
      <c r="A19822" s="131"/>
    </row>
    <row r="19825" spans="1:1" x14ac:dyDescent="0.55000000000000004">
      <c r="A19825" s="131"/>
    </row>
    <row r="19826" spans="1:1" x14ac:dyDescent="0.55000000000000004">
      <c r="A19826" s="131"/>
    </row>
    <row r="19829" spans="1:1" x14ac:dyDescent="0.55000000000000004">
      <c r="A19829" s="131"/>
    </row>
    <row r="19830" spans="1:1" x14ac:dyDescent="0.55000000000000004">
      <c r="A19830" s="131"/>
    </row>
    <row r="19833" spans="1:1" x14ac:dyDescent="0.55000000000000004">
      <c r="A19833" s="131"/>
    </row>
    <row r="19834" spans="1:1" x14ac:dyDescent="0.55000000000000004">
      <c r="A19834" s="131"/>
    </row>
    <row r="19837" spans="1:1" x14ac:dyDescent="0.55000000000000004">
      <c r="A19837" s="131"/>
    </row>
    <row r="19838" spans="1:1" x14ac:dyDescent="0.55000000000000004">
      <c r="A19838" s="131"/>
    </row>
    <row r="19841" spans="1:1" x14ac:dyDescent="0.55000000000000004">
      <c r="A19841" s="131"/>
    </row>
    <row r="19842" spans="1:1" x14ac:dyDescent="0.55000000000000004">
      <c r="A19842" s="131"/>
    </row>
    <row r="19845" spans="1:1" x14ac:dyDescent="0.55000000000000004">
      <c r="A19845" s="131"/>
    </row>
    <row r="19846" spans="1:1" x14ac:dyDescent="0.55000000000000004">
      <c r="A19846" s="131"/>
    </row>
    <row r="19849" spans="1:1" x14ac:dyDescent="0.55000000000000004">
      <c r="A19849" s="131"/>
    </row>
    <row r="19850" spans="1:1" x14ac:dyDescent="0.55000000000000004">
      <c r="A19850" s="131"/>
    </row>
    <row r="19853" spans="1:1" x14ac:dyDescent="0.55000000000000004">
      <c r="A19853" s="131"/>
    </row>
    <row r="19854" spans="1:1" x14ac:dyDescent="0.55000000000000004">
      <c r="A19854" s="131"/>
    </row>
    <row r="19857" spans="1:1" x14ac:dyDescent="0.55000000000000004">
      <c r="A19857" s="131"/>
    </row>
    <row r="19858" spans="1:1" x14ac:dyDescent="0.55000000000000004">
      <c r="A19858" s="131"/>
    </row>
    <row r="19861" spans="1:1" x14ac:dyDescent="0.55000000000000004">
      <c r="A19861" s="131"/>
    </row>
    <row r="19862" spans="1:1" x14ac:dyDescent="0.55000000000000004">
      <c r="A19862" s="131"/>
    </row>
    <row r="19865" spans="1:1" x14ac:dyDescent="0.55000000000000004">
      <c r="A19865" s="131"/>
    </row>
    <row r="19866" spans="1:1" x14ac:dyDescent="0.55000000000000004">
      <c r="A19866" s="131"/>
    </row>
    <row r="19869" spans="1:1" x14ac:dyDescent="0.55000000000000004">
      <c r="A19869" s="131"/>
    </row>
    <row r="19870" spans="1:1" x14ac:dyDescent="0.55000000000000004">
      <c r="A19870" s="131"/>
    </row>
    <row r="19873" spans="1:1" x14ac:dyDescent="0.55000000000000004">
      <c r="A19873" s="131"/>
    </row>
    <row r="19874" spans="1:1" x14ac:dyDescent="0.55000000000000004">
      <c r="A19874" s="131"/>
    </row>
    <row r="19877" spans="1:1" x14ac:dyDescent="0.55000000000000004">
      <c r="A19877" s="131"/>
    </row>
    <row r="19878" spans="1:1" x14ac:dyDescent="0.55000000000000004">
      <c r="A19878" s="131"/>
    </row>
    <row r="19881" spans="1:1" x14ac:dyDescent="0.55000000000000004">
      <c r="A19881" s="131"/>
    </row>
    <row r="19882" spans="1:1" x14ac:dyDescent="0.55000000000000004">
      <c r="A19882" s="131"/>
    </row>
    <row r="19885" spans="1:1" x14ac:dyDescent="0.55000000000000004">
      <c r="A19885" s="131"/>
    </row>
    <row r="19886" spans="1:1" x14ac:dyDescent="0.55000000000000004">
      <c r="A19886" s="131"/>
    </row>
    <row r="19889" spans="1:1" x14ac:dyDescent="0.55000000000000004">
      <c r="A19889" s="131"/>
    </row>
    <row r="19890" spans="1:1" x14ac:dyDescent="0.55000000000000004">
      <c r="A19890" s="131"/>
    </row>
    <row r="19893" spans="1:1" x14ac:dyDescent="0.55000000000000004">
      <c r="A19893" s="131"/>
    </row>
    <row r="19894" spans="1:1" x14ac:dyDescent="0.55000000000000004">
      <c r="A19894" s="131"/>
    </row>
    <row r="19897" spans="1:1" x14ac:dyDescent="0.55000000000000004">
      <c r="A19897" s="131"/>
    </row>
    <row r="19898" spans="1:1" x14ac:dyDescent="0.55000000000000004">
      <c r="A19898" s="131"/>
    </row>
    <row r="19901" spans="1:1" x14ac:dyDescent="0.55000000000000004">
      <c r="A19901" s="131"/>
    </row>
    <row r="19902" spans="1:1" x14ac:dyDescent="0.55000000000000004">
      <c r="A19902" s="131"/>
    </row>
    <row r="19905" spans="1:1" x14ac:dyDescent="0.55000000000000004">
      <c r="A19905" s="131"/>
    </row>
    <row r="19906" spans="1:1" x14ac:dyDescent="0.55000000000000004">
      <c r="A19906" s="131"/>
    </row>
    <row r="19909" spans="1:1" x14ac:dyDescent="0.55000000000000004">
      <c r="A19909" s="131"/>
    </row>
    <row r="19910" spans="1:1" x14ac:dyDescent="0.55000000000000004">
      <c r="A19910" s="131"/>
    </row>
    <row r="19913" spans="1:1" x14ac:dyDescent="0.55000000000000004">
      <c r="A19913" s="131"/>
    </row>
    <row r="19914" spans="1:1" x14ac:dyDescent="0.55000000000000004">
      <c r="A19914" s="131"/>
    </row>
    <row r="19917" spans="1:1" x14ac:dyDescent="0.55000000000000004">
      <c r="A19917" s="131"/>
    </row>
    <row r="19918" spans="1:1" x14ac:dyDescent="0.55000000000000004">
      <c r="A19918" s="131"/>
    </row>
    <row r="19921" spans="1:1" x14ac:dyDescent="0.55000000000000004">
      <c r="A19921" s="131"/>
    </row>
    <row r="19922" spans="1:1" x14ac:dyDescent="0.55000000000000004">
      <c r="A19922" s="131"/>
    </row>
    <row r="19925" spans="1:1" x14ac:dyDescent="0.55000000000000004">
      <c r="A19925" s="131"/>
    </row>
    <row r="19926" spans="1:1" x14ac:dyDescent="0.55000000000000004">
      <c r="A19926" s="131"/>
    </row>
    <row r="19929" spans="1:1" x14ac:dyDescent="0.55000000000000004">
      <c r="A19929" s="131"/>
    </row>
    <row r="19930" spans="1:1" x14ac:dyDescent="0.55000000000000004">
      <c r="A19930" s="131"/>
    </row>
    <row r="19933" spans="1:1" x14ac:dyDescent="0.55000000000000004">
      <c r="A19933" s="131"/>
    </row>
    <row r="19934" spans="1:1" x14ac:dyDescent="0.55000000000000004">
      <c r="A19934" s="131"/>
    </row>
    <row r="19937" spans="1:1" x14ac:dyDescent="0.55000000000000004">
      <c r="A19937" s="131"/>
    </row>
    <row r="19938" spans="1:1" x14ac:dyDescent="0.55000000000000004">
      <c r="A19938" s="131"/>
    </row>
    <row r="19941" spans="1:1" x14ac:dyDescent="0.55000000000000004">
      <c r="A19941" s="131"/>
    </row>
    <row r="19942" spans="1:1" x14ac:dyDescent="0.55000000000000004">
      <c r="A19942" s="131"/>
    </row>
    <row r="19945" spans="1:1" x14ac:dyDescent="0.55000000000000004">
      <c r="A19945" s="131"/>
    </row>
    <row r="19946" spans="1:1" x14ac:dyDescent="0.55000000000000004">
      <c r="A19946" s="131"/>
    </row>
    <row r="19949" spans="1:1" x14ac:dyDescent="0.55000000000000004">
      <c r="A19949" s="131"/>
    </row>
    <row r="19950" spans="1:1" x14ac:dyDescent="0.55000000000000004">
      <c r="A19950" s="131"/>
    </row>
    <row r="19953" spans="1:1" x14ac:dyDescent="0.55000000000000004">
      <c r="A19953" s="131"/>
    </row>
    <row r="19954" spans="1:1" x14ac:dyDescent="0.55000000000000004">
      <c r="A19954" s="131"/>
    </row>
    <row r="19957" spans="1:1" x14ac:dyDescent="0.55000000000000004">
      <c r="A19957" s="131"/>
    </row>
    <row r="19958" spans="1:1" x14ac:dyDescent="0.55000000000000004">
      <c r="A19958" s="131"/>
    </row>
    <row r="19961" spans="1:1" x14ac:dyDescent="0.55000000000000004">
      <c r="A19961" s="131"/>
    </row>
    <row r="19962" spans="1:1" x14ac:dyDescent="0.55000000000000004">
      <c r="A19962" s="131"/>
    </row>
    <row r="19965" spans="1:1" x14ac:dyDescent="0.55000000000000004">
      <c r="A19965" s="131"/>
    </row>
    <row r="19966" spans="1:1" x14ac:dyDescent="0.55000000000000004">
      <c r="A19966" s="131"/>
    </row>
    <row r="19969" spans="1:1" x14ac:dyDescent="0.55000000000000004">
      <c r="A19969" s="131"/>
    </row>
    <row r="19970" spans="1:1" x14ac:dyDescent="0.55000000000000004">
      <c r="A19970" s="131"/>
    </row>
    <row r="19973" spans="1:1" x14ac:dyDescent="0.55000000000000004">
      <c r="A19973" s="131"/>
    </row>
    <row r="19974" spans="1:1" x14ac:dyDescent="0.55000000000000004">
      <c r="A19974" s="131"/>
    </row>
    <row r="19977" spans="1:1" x14ac:dyDescent="0.55000000000000004">
      <c r="A19977" s="131"/>
    </row>
    <row r="19978" spans="1:1" x14ac:dyDescent="0.55000000000000004">
      <c r="A19978" s="131"/>
    </row>
    <row r="19981" spans="1:1" x14ac:dyDescent="0.55000000000000004">
      <c r="A19981" s="131"/>
    </row>
    <row r="19982" spans="1:1" x14ac:dyDescent="0.55000000000000004">
      <c r="A19982" s="131"/>
    </row>
    <row r="19985" spans="1:1" x14ac:dyDescent="0.55000000000000004">
      <c r="A19985" s="131"/>
    </row>
    <row r="19986" spans="1:1" x14ac:dyDescent="0.55000000000000004">
      <c r="A19986" s="131"/>
    </row>
    <row r="19989" spans="1:1" x14ac:dyDescent="0.55000000000000004">
      <c r="A19989" s="131"/>
    </row>
    <row r="19990" spans="1:1" x14ac:dyDescent="0.55000000000000004">
      <c r="A19990" s="131"/>
    </row>
    <row r="19993" spans="1:1" x14ac:dyDescent="0.55000000000000004">
      <c r="A19993" s="131"/>
    </row>
    <row r="19994" spans="1:1" x14ac:dyDescent="0.55000000000000004">
      <c r="A19994" s="131"/>
    </row>
    <row r="19997" spans="1:1" x14ac:dyDescent="0.55000000000000004">
      <c r="A19997" s="131"/>
    </row>
    <row r="19998" spans="1:1" x14ac:dyDescent="0.55000000000000004">
      <c r="A19998" s="131"/>
    </row>
    <row r="20001" spans="1:1" x14ac:dyDescent="0.55000000000000004">
      <c r="A20001" s="131"/>
    </row>
    <row r="20002" spans="1:1" x14ac:dyDescent="0.55000000000000004">
      <c r="A20002" s="131"/>
    </row>
    <row r="20005" spans="1:1" x14ac:dyDescent="0.55000000000000004">
      <c r="A20005" s="131"/>
    </row>
    <row r="20006" spans="1:1" x14ac:dyDescent="0.55000000000000004">
      <c r="A20006" s="131"/>
    </row>
    <row r="20009" spans="1:1" x14ac:dyDescent="0.55000000000000004">
      <c r="A20009" s="131"/>
    </row>
    <row r="20010" spans="1:1" x14ac:dyDescent="0.55000000000000004">
      <c r="A20010" s="131"/>
    </row>
    <row r="20013" spans="1:1" x14ac:dyDescent="0.55000000000000004">
      <c r="A20013" s="131"/>
    </row>
    <row r="20014" spans="1:1" x14ac:dyDescent="0.55000000000000004">
      <c r="A20014" s="131"/>
    </row>
    <row r="20017" spans="1:1" x14ac:dyDescent="0.55000000000000004">
      <c r="A20017" s="131"/>
    </row>
    <row r="20018" spans="1:1" x14ac:dyDescent="0.55000000000000004">
      <c r="A20018" s="131"/>
    </row>
    <row r="20021" spans="1:1" x14ac:dyDescent="0.55000000000000004">
      <c r="A20021" s="131"/>
    </row>
    <row r="20022" spans="1:1" x14ac:dyDescent="0.55000000000000004">
      <c r="A20022" s="131"/>
    </row>
    <row r="20025" spans="1:1" x14ac:dyDescent="0.55000000000000004">
      <c r="A20025" s="131"/>
    </row>
    <row r="20026" spans="1:1" x14ac:dyDescent="0.55000000000000004">
      <c r="A20026" s="131"/>
    </row>
    <row r="20029" spans="1:1" x14ac:dyDescent="0.55000000000000004">
      <c r="A20029" s="131"/>
    </row>
    <row r="20030" spans="1:1" x14ac:dyDescent="0.55000000000000004">
      <c r="A20030" s="131"/>
    </row>
    <row r="20033" spans="1:1" x14ac:dyDescent="0.55000000000000004">
      <c r="A20033" s="131"/>
    </row>
    <row r="20034" spans="1:1" x14ac:dyDescent="0.55000000000000004">
      <c r="A20034" s="131"/>
    </row>
    <row r="20037" spans="1:1" x14ac:dyDescent="0.55000000000000004">
      <c r="A20037" s="131"/>
    </row>
    <row r="20038" spans="1:1" x14ac:dyDescent="0.55000000000000004">
      <c r="A20038" s="131"/>
    </row>
    <row r="20041" spans="1:1" x14ac:dyDescent="0.55000000000000004">
      <c r="A20041" s="131"/>
    </row>
    <row r="20042" spans="1:1" x14ac:dyDescent="0.55000000000000004">
      <c r="A20042" s="131"/>
    </row>
    <row r="20045" spans="1:1" x14ac:dyDescent="0.55000000000000004">
      <c r="A20045" s="131"/>
    </row>
    <row r="20046" spans="1:1" x14ac:dyDescent="0.55000000000000004">
      <c r="A20046" s="131"/>
    </row>
    <row r="20049" spans="1:1" x14ac:dyDescent="0.55000000000000004">
      <c r="A20049" s="131"/>
    </row>
    <row r="20050" spans="1:1" x14ac:dyDescent="0.55000000000000004">
      <c r="A20050" s="131"/>
    </row>
    <row r="20053" spans="1:1" x14ac:dyDescent="0.55000000000000004">
      <c r="A20053" s="131"/>
    </row>
    <row r="20054" spans="1:1" x14ac:dyDescent="0.55000000000000004">
      <c r="A20054" s="131"/>
    </row>
    <row r="20057" spans="1:1" x14ac:dyDescent="0.55000000000000004">
      <c r="A20057" s="131"/>
    </row>
    <row r="20058" spans="1:1" x14ac:dyDescent="0.55000000000000004">
      <c r="A20058" s="131"/>
    </row>
    <row r="20061" spans="1:1" x14ac:dyDescent="0.55000000000000004">
      <c r="A20061" s="131"/>
    </row>
    <row r="20062" spans="1:1" x14ac:dyDescent="0.55000000000000004">
      <c r="A20062" s="131"/>
    </row>
    <row r="20065" spans="1:1" x14ac:dyDescent="0.55000000000000004">
      <c r="A20065" s="131"/>
    </row>
    <row r="20066" spans="1:1" x14ac:dyDescent="0.55000000000000004">
      <c r="A20066" s="131"/>
    </row>
    <row r="20069" spans="1:1" x14ac:dyDescent="0.55000000000000004">
      <c r="A20069" s="131"/>
    </row>
    <row r="20070" spans="1:1" x14ac:dyDescent="0.55000000000000004">
      <c r="A20070" s="131"/>
    </row>
    <row r="20073" spans="1:1" x14ac:dyDescent="0.55000000000000004">
      <c r="A20073" s="131"/>
    </row>
    <row r="20074" spans="1:1" x14ac:dyDescent="0.55000000000000004">
      <c r="A20074" s="131"/>
    </row>
    <row r="20077" spans="1:1" x14ac:dyDescent="0.55000000000000004">
      <c r="A20077" s="131"/>
    </row>
    <row r="20078" spans="1:1" x14ac:dyDescent="0.55000000000000004">
      <c r="A20078" s="131"/>
    </row>
    <row r="20081" spans="1:1" x14ac:dyDescent="0.55000000000000004">
      <c r="A20081" s="131"/>
    </row>
    <row r="20082" spans="1:1" x14ac:dyDescent="0.55000000000000004">
      <c r="A20082" s="131"/>
    </row>
    <row r="20085" spans="1:1" x14ac:dyDescent="0.55000000000000004">
      <c r="A20085" s="131"/>
    </row>
    <row r="20086" spans="1:1" x14ac:dyDescent="0.55000000000000004">
      <c r="A20086" s="131"/>
    </row>
    <row r="20089" spans="1:1" x14ac:dyDescent="0.55000000000000004">
      <c r="A20089" s="131"/>
    </row>
    <row r="20090" spans="1:1" x14ac:dyDescent="0.55000000000000004">
      <c r="A20090" s="131"/>
    </row>
    <row r="20093" spans="1:1" x14ac:dyDescent="0.55000000000000004">
      <c r="A20093" s="131"/>
    </row>
    <row r="20094" spans="1:1" x14ac:dyDescent="0.55000000000000004">
      <c r="A20094" s="131"/>
    </row>
    <row r="20097" spans="1:1" x14ac:dyDescent="0.55000000000000004">
      <c r="A20097" s="131"/>
    </row>
    <row r="20098" spans="1:1" x14ac:dyDescent="0.55000000000000004">
      <c r="A20098" s="131"/>
    </row>
    <row r="20101" spans="1:1" x14ac:dyDescent="0.55000000000000004">
      <c r="A20101" s="131"/>
    </row>
    <row r="20102" spans="1:1" x14ac:dyDescent="0.55000000000000004">
      <c r="A20102" s="131"/>
    </row>
    <row r="20105" spans="1:1" x14ac:dyDescent="0.55000000000000004">
      <c r="A20105" s="131"/>
    </row>
    <row r="20106" spans="1:1" x14ac:dyDescent="0.55000000000000004">
      <c r="A20106" s="131"/>
    </row>
    <row r="20109" spans="1:1" x14ac:dyDescent="0.55000000000000004">
      <c r="A20109" s="131"/>
    </row>
    <row r="20110" spans="1:1" x14ac:dyDescent="0.55000000000000004">
      <c r="A20110" s="131"/>
    </row>
    <row r="20113" spans="1:1" x14ac:dyDescent="0.55000000000000004">
      <c r="A20113" s="131"/>
    </row>
    <row r="20114" spans="1:1" x14ac:dyDescent="0.55000000000000004">
      <c r="A20114" s="131"/>
    </row>
    <row r="20117" spans="1:1" x14ac:dyDescent="0.55000000000000004">
      <c r="A20117" s="131"/>
    </row>
    <row r="20118" spans="1:1" x14ac:dyDescent="0.55000000000000004">
      <c r="A20118" s="131"/>
    </row>
    <row r="20121" spans="1:1" x14ac:dyDescent="0.55000000000000004">
      <c r="A20121" s="131"/>
    </row>
    <row r="20122" spans="1:1" x14ac:dyDescent="0.55000000000000004">
      <c r="A20122" s="131"/>
    </row>
    <row r="20125" spans="1:1" x14ac:dyDescent="0.55000000000000004">
      <c r="A20125" s="131"/>
    </row>
    <row r="20126" spans="1:1" x14ac:dyDescent="0.55000000000000004">
      <c r="A20126" s="131"/>
    </row>
    <row r="20129" spans="1:1" x14ac:dyDescent="0.55000000000000004">
      <c r="A20129" s="131"/>
    </row>
    <row r="20130" spans="1:1" x14ac:dyDescent="0.55000000000000004">
      <c r="A20130" s="131"/>
    </row>
    <row r="20133" spans="1:1" x14ac:dyDescent="0.55000000000000004">
      <c r="A20133" s="131"/>
    </row>
    <row r="20134" spans="1:1" x14ac:dyDescent="0.55000000000000004">
      <c r="A20134" s="131"/>
    </row>
    <row r="20137" spans="1:1" x14ac:dyDescent="0.55000000000000004">
      <c r="A20137" s="131"/>
    </row>
    <row r="20138" spans="1:1" x14ac:dyDescent="0.55000000000000004">
      <c r="A20138" s="131"/>
    </row>
    <row r="20141" spans="1:1" x14ac:dyDescent="0.55000000000000004">
      <c r="A20141" s="131"/>
    </row>
    <row r="20142" spans="1:1" x14ac:dyDescent="0.55000000000000004">
      <c r="A20142" s="131"/>
    </row>
    <row r="20145" spans="1:1" x14ac:dyDescent="0.55000000000000004">
      <c r="A20145" s="131"/>
    </row>
    <row r="20146" spans="1:1" x14ac:dyDescent="0.55000000000000004">
      <c r="A20146" s="131"/>
    </row>
    <row r="20149" spans="1:1" x14ac:dyDescent="0.55000000000000004">
      <c r="A20149" s="131"/>
    </row>
    <row r="20150" spans="1:1" x14ac:dyDescent="0.55000000000000004">
      <c r="A20150" s="131"/>
    </row>
    <row r="20153" spans="1:1" x14ac:dyDescent="0.55000000000000004">
      <c r="A20153" s="131"/>
    </row>
    <row r="20154" spans="1:1" x14ac:dyDescent="0.55000000000000004">
      <c r="A20154" s="131"/>
    </row>
    <row r="20157" spans="1:1" x14ac:dyDescent="0.55000000000000004">
      <c r="A20157" s="131"/>
    </row>
    <row r="20158" spans="1:1" x14ac:dyDescent="0.55000000000000004">
      <c r="A20158" s="131"/>
    </row>
    <row r="20161" spans="1:1" x14ac:dyDescent="0.55000000000000004">
      <c r="A20161" s="131"/>
    </row>
    <row r="20162" spans="1:1" x14ac:dyDescent="0.55000000000000004">
      <c r="A20162" s="131"/>
    </row>
    <row r="20165" spans="1:1" x14ac:dyDescent="0.55000000000000004">
      <c r="A20165" s="131"/>
    </row>
    <row r="20166" spans="1:1" x14ac:dyDescent="0.55000000000000004">
      <c r="A20166" s="131"/>
    </row>
    <row r="20169" spans="1:1" x14ac:dyDescent="0.55000000000000004">
      <c r="A20169" s="131"/>
    </row>
    <row r="20170" spans="1:1" x14ac:dyDescent="0.55000000000000004">
      <c r="A20170" s="131"/>
    </row>
    <row r="20173" spans="1:1" x14ac:dyDescent="0.55000000000000004">
      <c r="A20173" s="131"/>
    </row>
    <row r="20174" spans="1:1" x14ac:dyDescent="0.55000000000000004">
      <c r="A20174" s="131"/>
    </row>
    <row r="20177" spans="1:1" x14ac:dyDescent="0.55000000000000004">
      <c r="A20177" s="131"/>
    </row>
    <row r="20178" spans="1:1" x14ac:dyDescent="0.55000000000000004">
      <c r="A20178" s="131"/>
    </row>
    <row r="20181" spans="1:1" x14ac:dyDescent="0.55000000000000004">
      <c r="A20181" s="131"/>
    </row>
    <row r="20182" spans="1:1" x14ac:dyDescent="0.55000000000000004">
      <c r="A20182" s="131"/>
    </row>
    <row r="20185" spans="1:1" x14ac:dyDescent="0.55000000000000004">
      <c r="A20185" s="131"/>
    </row>
    <row r="20186" spans="1:1" x14ac:dyDescent="0.55000000000000004">
      <c r="A20186" s="131"/>
    </row>
    <row r="20189" spans="1:1" x14ac:dyDescent="0.55000000000000004">
      <c r="A20189" s="131"/>
    </row>
    <row r="20190" spans="1:1" x14ac:dyDescent="0.55000000000000004">
      <c r="A20190" s="131"/>
    </row>
    <row r="20193" spans="1:1" x14ac:dyDescent="0.55000000000000004">
      <c r="A20193" s="131"/>
    </row>
    <row r="20194" spans="1:1" x14ac:dyDescent="0.55000000000000004">
      <c r="A20194" s="131"/>
    </row>
    <row r="20197" spans="1:1" x14ac:dyDescent="0.55000000000000004">
      <c r="A20197" s="131"/>
    </row>
    <row r="20198" spans="1:1" x14ac:dyDescent="0.55000000000000004">
      <c r="A20198" s="131"/>
    </row>
    <row r="20201" spans="1:1" x14ac:dyDescent="0.55000000000000004">
      <c r="A20201" s="131"/>
    </row>
    <row r="20202" spans="1:1" x14ac:dyDescent="0.55000000000000004">
      <c r="A20202" s="131"/>
    </row>
    <row r="20205" spans="1:1" x14ac:dyDescent="0.55000000000000004">
      <c r="A20205" s="131"/>
    </row>
    <row r="20206" spans="1:1" x14ac:dyDescent="0.55000000000000004">
      <c r="A20206" s="131"/>
    </row>
    <row r="20209" spans="1:1" x14ac:dyDescent="0.55000000000000004">
      <c r="A20209" s="131"/>
    </row>
    <row r="20210" spans="1:1" x14ac:dyDescent="0.55000000000000004">
      <c r="A20210" s="131"/>
    </row>
    <row r="20213" spans="1:1" x14ac:dyDescent="0.55000000000000004">
      <c r="A20213" s="131"/>
    </row>
    <row r="20214" spans="1:1" x14ac:dyDescent="0.55000000000000004">
      <c r="A20214" s="131"/>
    </row>
    <row r="20217" spans="1:1" x14ac:dyDescent="0.55000000000000004">
      <c r="A20217" s="131"/>
    </row>
    <row r="20218" spans="1:1" x14ac:dyDescent="0.55000000000000004">
      <c r="A20218" s="131"/>
    </row>
    <row r="20221" spans="1:1" x14ac:dyDescent="0.55000000000000004">
      <c r="A20221" s="131"/>
    </row>
    <row r="20222" spans="1:1" x14ac:dyDescent="0.55000000000000004">
      <c r="A20222" s="131"/>
    </row>
    <row r="20225" spans="1:1" x14ac:dyDescent="0.55000000000000004">
      <c r="A20225" s="131"/>
    </row>
    <row r="20226" spans="1:1" x14ac:dyDescent="0.55000000000000004">
      <c r="A20226" s="131"/>
    </row>
    <row r="20229" spans="1:1" x14ac:dyDescent="0.55000000000000004">
      <c r="A20229" s="131"/>
    </row>
    <row r="20230" spans="1:1" x14ac:dyDescent="0.55000000000000004">
      <c r="A20230" s="131"/>
    </row>
    <row r="20233" spans="1:1" x14ac:dyDescent="0.55000000000000004">
      <c r="A20233" s="131"/>
    </row>
    <row r="20234" spans="1:1" x14ac:dyDescent="0.55000000000000004">
      <c r="A20234" s="131"/>
    </row>
    <row r="20237" spans="1:1" x14ac:dyDescent="0.55000000000000004">
      <c r="A20237" s="131"/>
    </row>
    <row r="20238" spans="1:1" x14ac:dyDescent="0.55000000000000004">
      <c r="A20238" s="131"/>
    </row>
    <row r="20241" spans="1:1" x14ac:dyDescent="0.55000000000000004">
      <c r="A20241" s="131"/>
    </row>
    <row r="20242" spans="1:1" x14ac:dyDescent="0.55000000000000004">
      <c r="A20242" s="131"/>
    </row>
    <row r="20245" spans="1:1" x14ac:dyDescent="0.55000000000000004">
      <c r="A20245" s="131"/>
    </row>
    <row r="20246" spans="1:1" x14ac:dyDescent="0.55000000000000004">
      <c r="A20246" s="131"/>
    </row>
    <row r="20249" spans="1:1" x14ac:dyDescent="0.55000000000000004">
      <c r="A20249" s="131"/>
    </row>
    <row r="20250" spans="1:1" x14ac:dyDescent="0.55000000000000004">
      <c r="A20250" s="131"/>
    </row>
    <row r="20253" spans="1:1" x14ac:dyDescent="0.55000000000000004">
      <c r="A20253" s="131"/>
    </row>
    <row r="20254" spans="1:1" x14ac:dyDescent="0.55000000000000004">
      <c r="A20254" s="131"/>
    </row>
    <row r="20257" spans="1:1" x14ac:dyDescent="0.55000000000000004">
      <c r="A20257" s="131"/>
    </row>
    <row r="20258" spans="1:1" x14ac:dyDescent="0.55000000000000004">
      <c r="A20258" s="131"/>
    </row>
    <row r="20261" spans="1:1" x14ac:dyDescent="0.55000000000000004">
      <c r="A20261" s="131"/>
    </row>
    <row r="20262" spans="1:1" x14ac:dyDescent="0.55000000000000004">
      <c r="A20262" s="131"/>
    </row>
    <row r="20265" spans="1:1" x14ac:dyDescent="0.55000000000000004">
      <c r="A20265" s="131"/>
    </row>
    <row r="20266" spans="1:1" x14ac:dyDescent="0.55000000000000004">
      <c r="A20266" s="131"/>
    </row>
    <row r="20269" spans="1:1" x14ac:dyDescent="0.55000000000000004">
      <c r="A20269" s="131"/>
    </row>
    <row r="20270" spans="1:1" x14ac:dyDescent="0.55000000000000004">
      <c r="A20270" s="131"/>
    </row>
    <row r="20273" spans="1:1" x14ac:dyDescent="0.55000000000000004">
      <c r="A20273" s="131"/>
    </row>
    <row r="20274" spans="1:1" x14ac:dyDescent="0.55000000000000004">
      <c r="A20274" s="131"/>
    </row>
    <row r="20277" spans="1:1" x14ac:dyDescent="0.55000000000000004">
      <c r="A20277" s="131"/>
    </row>
    <row r="20278" spans="1:1" x14ac:dyDescent="0.55000000000000004">
      <c r="A20278" s="131"/>
    </row>
    <row r="20281" spans="1:1" x14ac:dyDescent="0.55000000000000004">
      <c r="A20281" s="131"/>
    </row>
    <row r="20282" spans="1:1" x14ac:dyDescent="0.55000000000000004">
      <c r="A20282" s="131"/>
    </row>
    <row r="20285" spans="1:1" x14ac:dyDescent="0.55000000000000004">
      <c r="A20285" s="131"/>
    </row>
    <row r="20286" spans="1:1" x14ac:dyDescent="0.55000000000000004">
      <c r="A20286" s="131"/>
    </row>
    <row r="20289" spans="1:1" x14ac:dyDescent="0.55000000000000004">
      <c r="A20289" s="131"/>
    </row>
    <row r="20290" spans="1:1" x14ac:dyDescent="0.55000000000000004">
      <c r="A20290" s="131"/>
    </row>
    <row r="20293" spans="1:1" x14ac:dyDescent="0.55000000000000004">
      <c r="A20293" s="131"/>
    </row>
    <row r="20294" spans="1:1" x14ac:dyDescent="0.55000000000000004">
      <c r="A20294" s="131"/>
    </row>
    <row r="20297" spans="1:1" x14ac:dyDescent="0.55000000000000004">
      <c r="A20297" s="131"/>
    </row>
    <row r="20298" spans="1:1" x14ac:dyDescent="0.55000000000000004">
      <c r="A20298" s="131"/>
    </row>
    <row r="20301" spans="1:1" x14ac:dyDescent="0.55000000000000004">
      <c r="A20301" s="131"/>
    </row>
    <row r="20302" spans="1:1" x14ac:dyDescent="0.55000000000000004">
      <c r="A20302" s="131"/>
    </row>
    <row r="20305" spans="1:1" x14ac:dyDescent="0.55000000000000004">
      <c r="A20305" s="131"/>
    </row>
    <row r="20306" spans="1:1" x14ac:dyDescent="0.55000000000000004">
      <c r="A20306" s="131"/>
    </row>
    <row r="20309" spans="1:1" x14ac:dyDescent="0.55000000000000004">
      <c r="A20309" s="131"/>
    </row>
    <row r="20310" spans="1:1" x14ac:dyDescent="0.55000000000000004">
      <c r="A20310" s="131"/>
    </row>
    <row r="20313" spans="1:1" x14ac:dyDescent="0.55000000000000004">
      <c r="A20313" s="131"/>
    </row>
    <row r="20314" spans="1:1" x14ac:dyDescent="0.55000000000000004">
      <c r="A20314" s="131"/>
    </row>
    <row r="20317" spans="1:1" x14ac:dyDescent="0.55000000000000004">
      <c r="A20317" s="131"/>
    </row>
    <row r="20318" spans="1:1" x14ac:dyDescent="0.55000000000000004">
      <c r="A20318" s="131"/>
    </row>
    <row r="20321" spans="1:1" x14ac:dyDescent="0.55000000000000004">
      <c r="A20321" s="131"/>
    </row>
    <row r="20322" spans="1:1" x14ac:dyDescent="0.55000000000000004">
      <c r="A20322" s="131"/>
    </row>
    <row r="20325" spans="1:1" x14ac:dyDescent="0.55000000000000004">
      <c r="A20325" s="131"/>
    </row>
    <row r="20326" spans="1:1" x14ac:dyDescent="0.55000000000000004">
      <c r="A20326" s="131"/>
    </row>
    <row r="20329" spans="1:1" x14ac:dyDescent="0.55000000000000004">
      <c r="A20329" s="131"/>
    </row>
    <row r="20330" spans="1:1" x14ac:dyDescent="0.55000000000000004">
      <c r="A20330" s="131"/>
    </row>
    <row r="20333" spans="1:1" x14ac:dyDescent="0.55000000000000004">
      <c r="A20333" s="131"/>
    </row>
    <row r="20334" spans="1:1" x14ac:dyDescent="0.55000000000000004">
      <c r="A20334" s="131"/>
    </row>
    <row r="20337" spans="1:1" x14ac:dyDescent="0.55000000000000004">
      <c r="A20337" s="131"/>
    </row>
    <row r="20338" spans="1:1" x14ac:dyDescent="0.55000000000000004">
      <c r="A20338" s="131"/>
    </row>
    <row r="20341" spans="1:1" x14ac:dyDescent="0.55000000000000004">
      <c r="A20341" s="131"/>
    </row>
    <row r="20342" spans="1:1" x14ac:dyDescent="0.55000000000000004">
      <c r="A20342" s="131"/>
    </row>
    <row r="20345" spans="1:1" x14ac:dyDescent="0.55000000000000004">
      <c r="A20345" s="131"/>
    </row>
    <row r="20346" spans="1:1" x14ac:dyDescent="0.55000000000000004">
      <c r="A20346" s="131"/>
    </row>
    <row r="20349" spans="1:1" x14ac:dyDescent="0.55000000000000004">
      <c r="A20349" s="131"/>
    </row>
    <row r="20350" spans="1:1" x14ac:dyDescent="0.55000000000000004">
      <c r="A20350" s="131"/>
    </row>
    <row r="20353" spans="1:1" x14ac:dyDescent="0.55000000000000004">
      <c r="A20353" s="131"/>
    </row>
    <row r="20354" spans="1:1" x14ac:dyDescent="0.55000000000000004">
      <c r="A20354" s="131"/>
    </row>
    <row r="20357" spans="1:1" x14ac:dyDescent="0.55000000000000004">
      <c r="A20357" s="131"/>
    </row>
    <row r="20358" spans="1:1" x14ac:dyDescent="0.55000000000000004">
      <c r="A20358" s="131"/>
    </row>
    <row r="20361" spans="1:1" x14ac:dyDescent="0.55000000000000004">
      <c r="A20361" s="131"/>
    </row>
    <row r="20362" spans="1:1" x14ac:dyDescent="0.55000000000000004">
      <c r="A20362" s="131"/>
    </row>
    <row r="20365" spans="1:1" x14ac:dyDescent="0.55000000000000004">
      <c r="A20365" s="131"/>
    </row>
    <row r="20366" spans="1:1" x14ac:dyDescent="0.55000000000000004">
      <c r="A20366" s="131"/>
    </row>
    <row r="20369" spans="1:1" x14ac:dyDescent="0.55000000000000004">
      <c r="A20369" s="131"/>
    </row>
    <row r="20370" spans="1:1" x14ac:dyDescent="0.55000000000000004">
      <c r="A20370" s="131"/>
    </row>
    <row r="20373" spans="1:1" x14ac:dyDescent="0.55000000000000004">
      <c r="A20373" s="131"/>
    </row>
    <row r="20374" spans="1:1" x14ac:dyDescent="0.55000000000000004">
      <c r="A20374" s="131"/>
    </row>
    <row r="20377" spans="1:1" x14ac:dyDescent="0.55000000000000004">
      <c r="A20377" s="131"/>
    </row>
    <row r="20378" spans="1:1" x14ac:dyDescent="0.55000000000000004">
      <c r="A20378" s="131"/>
    </row>
    <row r="20381" spans="1:1" x14ac:dyDescent="0.55000000000000004">
      <c r="A20381" s="131"/>
    </row>
    <row r="20382" spans="1:1" x14ac:dyDescent="0.55000000000000004">
      <c r="A20382" s="131"/>
    </row>
    <row r="20385" spans="1:1" x14ac:dyDescent="0.55000000000000004">
      <c r="A20385" s="131"/>
    </row>
    <row r="20386" spans="1:1" x14ac:dyDescent="0.55000000000000004">
      <c r="A20386" s="131"/>
    </row>
    <row r="20389" spans="1:1" x14ac:dyDescent="0.55000000000000004">
      <c r="A20389" s="131"/>
    </row>
    <row r="20390" spans="1:1" x14ac:dyDescent="0.55000000000000004">
      <c r="A20390" s="131"/>
    </row>
    <row r="20393" spans="1:1" x14ac:dyDescent="0.55000000000000004">
      <c r="A20393" s="131"/>
    </row>
    <row r="20394" spans="1:1" x14ac:dyDescent="0.55000000000000004">
      <c r="A20394" s="131"/>
    </row>
    <row r="20397" spans="1:1" x14ac:dyDescent="0.55000000000000004">
      <c r="A20397" s="131"/>
    </row>
    <row r="20398" spans="1:1" x14ac:dyDescent="0.55000000000000004">
      <c r="A20398" s="131"/>
    </row>
    <row r="20401" spans="1:1" x14ac:dyDescent="0.55000000000000004">
      <c r="A20401" s="131"/>
    </row>
    <row r="20402" spans="1:1" x14ac:dyDescent="0.55000000000000004">
      <c r="A20402" s="131"/>
    </row>
    <row r="20405" spans="1:1" x14ac:dyDescent="0.55000000000000004">
      <c r="A20405" s="131"/>
    </row>
    <row r="20406" spans="1:1" x14ac:dyDescent="0.55000000000000004">
      <c r="A20406" s="131"/>
    </row>
    <row r="20409" spans="1:1" x14ac:dyDescent="0.55000000000000004">
      <c r="A20409" s="131"/>
    </row>
    <row r="20410" spans="1:1" x14ac:dyDescent="0.55000000000000004">
      <c r="A20410" s="131"/>
    </row>
    <row r="20413" spans="1:1" x14ac:dyDescent="0.55000000000000004">
      <c r="A20413" s="131"/>
    </row>
    <row r="20414" spans="1:1" x14ac:dyDescent="0.55000000000000004">
      <c r="A20414" s="131"/>
    </row>
    <row r="20417" spans="1:1" x14ac:dyDescent="0.55000000000000004">
      <c r="A20417" s="131"/>
    </row>
    <row r="20418" spans="1:1" x14ac:dyDescent="0.55000000000000004">
      <c r="A20418" s="131"/>
    </row>
    <row r="20421" spans="1:1" x14ac:dyDescent="0.55000000000000004">
      <c r="A20421" s="131"/>
    </row>
    <row r="20422" spans="1:1" x14ac:dyDescent="0.55000000000000004">
      <c r="A20422" s="131"/>
    </row>
    <row r="20425" spans="1:1" x14ac:dyDescent="0.55000000000000004">
      <c r="A20425" s="131"/>
    </row>
    <row r="20426" spans="1:1" x14ac:dyDescent="0.55000000000000004">
      <c r="A20426" s="131"/>
    </row>
    <row r="20429" spans="1:1" x14ac:dyDescent="0.55000000000000004">
      <c r="A20429" s="131"/>
    </row>
    <row r="20430" spans="1:1" x14ac:dyDescent="0.55000000000000004">
      <c r="A20430" s="131"/>
    </row>
    <row r="20433" spans="1:1" x14ac:dyDescent="0.55000000000000004">
      <c r="A20433" s="131"/>
    </row>
    <row r="20434" spans="1:1" x14ac:dyDescent="0.55000000000000004">
      <c r="A20434" s="131"/>
    </row>
    <row r="20437" spans="1:1" x14ac:dyDescent="0.55000000000000004">
      <c r="A20437" s="131"/>
    </row>
    <row r="20438" spans="1:1" x14ac:dyDescent="0.55000000000000004">
      <c r="A20438" s="131"/>
    </row>
    <row r="20441" spans="1:1" x14ac:dyDescent="0.55000000000000004">
      <c r="A20441" s="131"/>
    </row>
    <row r="20442" spans="1:1" x14ac:dyDescent="0.55000000000000004">
      <c r="A20442" s="131"/>
    </row>
    <row r="20445" spans="1:1" x14ac:dyDescent="0.55000000000000004">
      <c r="A20445" s="131"/>
    </row>
    <row r="20446" spans="1:1" x14ac:dyDescent="0.55000000000000004">
      <c r="A20446" s="131"/>
    </row>
    <row r="20449" spans="1:1" x14ac:dyDescent="0.55000000000000004">
      <c r="A20449" s="131"/>
    </row>
    <row r="20450" spans="1:1" x14ac:dyDescent="0.55000000000000004">
      <c r="A20450" s="131"/>
    </row>
    <row r="20453" spans="1:1" x14ac:dyDescent="0.55000000000000004">
      <c r="A20453" s="131"/>
    </row>
    <row r="20454" spans="1:1" x14ac:dyDescent="0.55000000000000004">
      <c r="A20454" s="131"/>
    </row>
    <row r="20457" spans="1:1" x14ac:dyDescent="0.55000000000000004">
      <c r="A20457" s="131"/>
    </row>
    <row r="20458" spans="1:1" x14ac:dyDescent="0.55000000000000004">
      <c r="A20458" s="131"/>
    </row>
    <row r="20461" spans="1:1" x14ac:dyDescent="0.55000000000000004">
      <c r="A20461" s="131"/>
    </row>
    <row r="20462" spans="1:1" x14ac:dyDescent="0.55000000000000004">
      <c r="A20462" s="131"/>
    </row>
    <row r="20465" spans="1:1" x14ac:dyDescent="0.55000000000000004">
      <c r="A20465" s="131"/>
    </row>
    <row r="20466" spans="1:1" x14ac:dyDescent="0.55000000000000004">
      <c r="A20466" s="131"/>
    </row>
    <row r="20469" spans="1:1" x14ac:dyDescent="0.55000000000000004">
      <c r="A20469" s="131"/>
    </row>
    <row r="20470" spans="1:1" x14ac:dyDescent="0.55000000000000004">
      <c r="A20470" s="131"/>
    </row>
    <row r="20473" spans="1:1" x14ac:dyDescent="0.55000000000000004">
      <c r="A20473" s="131"/>
    </row>
    <row r="20474" spans="1:1" x14ac:dyDescent="0.55000000000000004">
      <c r="A20474" s="131"/>
    </row>
    <row r="20477" spans="1:1" x14ac:dyDescent="0.55000000000000004">
      <c r="A20477" s="131"/>
    </row>
    <row r="20478" spans="1:1" x14ac:dyDescent="0.55000000000000004">
      <c r="A20478" s="131"/>
    </row>
    <row r="20481" spans="1:1" x14ac:dyDescent="0.55000000000000004">
      <c r="A20481" s="131"/>
    </row>
    <row r="20482" spans="1:1" x14ac:dyDescent="0.55000000000000004">
      <c r="A20482" s="131"/>
    </row>
    <row r="20485" spans="1:1" x14ac:dyDescent="0.55000000000000004">
      <c r="A20485" s="131"/>
    </row>
    <row r="20486" spans="1:1" x14ac:dyDescent="0.55000000000000004">
      <c r="A20486" s="131"/>
    </row>
    <row r="20489" spans="1:1" x14ac:dyDescent="0.55000000000000004">
      <c r="A20489" s="131"/>
    </row>
    <row r="20490" spans="1:1" x14ac:dyDescent="0.55000000000000004">
      <c r="A20490" s="131"/>
    </row>
    <row r="20493" spans="1:1" x14ac:dyDescent="0.55000000000000004">
      <c r="A20493" s="131"/>
    </row>
    <row r="20494" spans="1:1" x14ac:dyDescent="0.55000000000000004">
      <c r="A20494" s="131"/>
    </row>
    <row r="20497" spans="1:1" x14ac:dyDescent="0.55000000000000004">
      <c r="A20497" s="131"/>
    </row>
    <row r="20498" spans="1:1" x14ac:dyDescent="0.55000000000000004">
      <c r="A20498" s="131"/>
    </row>
    <row r="20501" spans="1:1" x14ac:dyDescent="0.55000000000000004">
      <c r="A20501" s="131"/>
    </row>
    <row r="20502" spans="1:1" x14ac:dyDescent="0.55000000000000004">
      <c r="A20502" s="131"/>
    </row>
    <row r="20505" spans="1:1" x14ac:dyDescent="0.55000000000000004">
      <c r="A20505" s="131"/>
    </row>
    <row r="20506" spans="1:1" x14ac:dyDescent="0.55000000000000004">
      <c r="A20506" s="131"/>
    </row>
    <row r="20509" spans="1:1" x14ac:dyDescent="0.55000000000000004">
      <c r="A20509" s="131"/>
    </row>
    <row r="20510" spans="1:1" x14ac:dyDescent="0.55000000000000004">
      <c r="A20510" s="131"/>
    </row>
    <row r="20513" spans="1:1" x14ac:dyDescent="0.55000000000000004">
      <c r="A20513" s="131"/>
    </row>
    <row r="20514" spans="1:1" x14ac:dyDescent="0.55000000000000004">
      <c r="A20514" s="131"/>
    </row>
    <row r="20517" spans="1:1" x14ac:dyDescent="0.55000000000000004">
      <c r="A20517" s="131"/>
    </row>
    <row r="20518" spans="1:1" x14ac:dyDescent="0.55000000000000004">
      <c r="A20518" s="131"/>
    </row>
    <row r="20521" spans="1:1" x14ac:dyDescent="0.55000000000000004">
      <c r="A20521" s="131"/>
    </row>
    <row r="20522" spans="1:1" x14ac:dyDescent="0.55000000000000004">
      <c r="A20522" s="131"/>
    </row>
    <row r="20525" spans="1:1" x14ac:dyDescent="0.55000000000000004">
      <c r="A20525" s="131"/>
    </row>
    <row r="20526" spans="1:1" x14ac:dyDescent="0.55000000000000004">
      <c r="A20526" s="131"/>
    </row>
    <row r="20529" spans="1:1" x14ac:dyDescent="0.55000000000000004">
      <c r="A20529" s="131"/>
    </row>
    <row r="20530" spans="1:1" x14ac:dyDescent="0.55000000000000004">
      <c r="A20530" s="131"/>
    </row>
    <row r="20533" spans="1:1" x14ac:dyDescent="0.55000000000000004">
      <c r="A20533" s="131"/>
    </row>
    <row r="20534" spans="1:1" x14ac:dyDescent="0.55000000000000004">
      <c r="A20534" s="131"/>
    </row>
    <row r="20537" spans="1:1" x14ac:dyDescent="0.55000000000000004">
      <c r="A20537" s="131"/>
    </row>
    <row r="20538" spans="1:1" x14ac:dyDescent="0.55000000000000004">
      <c r="A20538" s="131"/>
    </row>
    <row r="20541" spans="1:1" x14ac:dyDescent="0.55000000000000004">
      <c r="A20541" s="131"/>
    </row>
    <row r="20542" spans="1:1" x14ac:dyDescent="0.55000000000000004">
      <c r="A20542" s="131"/>
    </row>
    <row r="20545" spans="1:1" x14ac:dyDescent="0.55000000000000004">
      <c r="A20545" s="131"/>
    </row>
    <row r="20546" spans="1:1" x14ac:dyDescent="0.55000000000000004">
      <c r="A20546" s="131"/>
    </row>
    <row r="20549" spans="1:1" x14ac:dyDescent="0.55000000000000004">
      <c r="A20549" s="131"/>
    </row>
    <row r="20550" spans="1:1" x14ac:dyDescent="0.55000000000000004">
      <c r="A20550" s="131"/>
    </row>
    <row r="20553" spans="1:1" x14ac:dyDescent="0.55000000000000004">
      <c r="A20553" s="131"/>
    </row>
    <row r="20554" spans="1:1" x14ac:dyDescent="0.55000000000000004">
      <c r="A20554" s="131"/>
    </row>
    <row r="20557" spans="1:1" x14ac:dyDescent="0.55000000000000004">
      <c r="A20557" s="131"/>
    </row>
    <row r="20558" spans="1:1" x14ac:dyDescent="0.55000000000000004">
      <c r="A20558" s="131"/>
    </row>
    <row r="20561" spans="1:1" x14ac:dyDescent="0.55000000000000004">
      <c r="A20561" s="131"/>
    </row>
    <row r="20562" spans="1:1" x14ac:dyDescent="0.55000000000000004">
      <c r="A20562" s="131"/>
    </row>
    <row r="20565" spans="1:1" x14ac:dyDescent="0.55000000000000004">
      <c r="A20565" s="131"/>
    </row>
    <row r="20566" spans="1:1" x14ac:dyDescent="0.55000000000000004">
      <c r="A20566" s="131"/>
    </row>
    <row r="20569" spans="1:1" x14ac:dyDescent="0.55000000000000004">
      <c r="A20569" s="131"/>
    </row>
    <row r="20570" spans="1:1" x14ac:dyDescent="0.55000000000000004">
      <c r="A20570" s="131"/>
    </row>
    <row r="20573" spans="1:1" x14ac:dyDescent="0.55000000000000004">
      <c r="A20573" s="131"/>
    </row>
    <row r="20574" spans="1:1" x14ac:dyDescent="0.55000000000000004">
      <c r="A20574" s="131"/>
    </row>
    <row r="20577" spans="1:1" x14ac:dyDescent="0.55000000000000004">
      <c r="A20577" s="131"/>
    </row>
    <row r="20578" spans="1:1" x14ac:dyDescent="0.55000000000000004">
      <c r="A20578" s="131"/>
    </row>
    <row r="20581" spans="1:1" x14ac:dyDescent="0.55000000000000004">
      <c r="A20581" s="131"/>
    </row>
    <row r="20582" spans="1:1" x14ac:dyDescent="0.55000000000000004">
      <c r="A20582" s="131"/>
    </row>
    <row r="20585" spans="1:1" x14ac:dyDescent="0.55000000000000004">
      <c r="A20585" s="131"/>
    </row>
    <row r="20586" spans="1:1" x14ac:dyDescent="0.55000000000000004">
      <c r="A20586" s="131"/>
    </row>
    <row r="20589" spans="1:1" x14ac:dyDescent="0.55000000000000004">
      <c r="A20589" s="131"/>
    </row>
    <row r="20590" spans="1:1" x14ac:dyDescent="0.55000000000000004">
      <c r="A20590" s="131"/>
    </row>
    <row r="20593" spans="1:1" x14ac:dyDescent="0.55000000000000004">
      <c r="A20593" s="131"/>
    </row>
    <row r="20594" spans="1:1" x14ac:dyDescent="0.55000000000000004">
      <c r="A20594" s="131"/>
    </row>
    <row r="20597" spans="1:1" x14ac:dyDescent="0.55000000000000004">
      <c r="A20597" s="131"/>
    </row>
    <row r="20598" spans="1:1" x14ac:dyDescent="0.55000000000000004">
      <c r="A20598" s="131"/>
    </row>
    <row r="20601" spans="1:1" x14ac:dyDescent="0.55000000000000004">
      <c r="A20601" s="131"/>
    </row>
    <row r="20602" spans="1:1" x14ac:dyDescent="0.55000000000000004">
      <c r="A20602" s="131"/>
    </row>
    <row r="20605" spans="1:1" x14ac:dyDescent="0.55000000000000004">
      <c r="A20605" s="131"/>
    </row>
    <row r="20606" spans="1:1" x14ac:dyDescent="0.55000000000000004">
      <c r="A20606" s="131"/>
    </row>
    <row r="20609" spans="1:1" x14ac:dyDescent="0.55000000000000004">
      <c r="A20609" s="131"/>
    </row>
    <row r="20610" spans="1:1" x14ac:dyDescent="0.55000000000000004">
      <c r="A20610" s="131"/>
    </row>
    <row r="20613" spans="1:1" x14ac:dyDescent="0.55000000000000004">
      <c r="A20613" s="131"/>
    </row>
    <row r="20614" spans="1:1" x14ac:dyDescent="0.55000000000000004">
      <c r="A20614" s="131"/>
    </row>
    <row r="20617" spans="1:1" x14ac:dyDescent="0.55000000000000004">
      <c r="A20617" s="131"/>
    </row>
    <row r="20618" spans="1:1" x14ac:dyDescent="0.55000000000000004">
      <c r="A20618" s="131"/>
    </row>
    <row r="20621" spans="1:1" x14ac:dyDescent="0.55000000000000004">
      <c r="A20621" s="131"/>
    </row>
    <row r="20622" spans="1:1" x14ac:dyDescent="0.55000000000000004">
      <c r="A20622" s="131"/>
    </row>
    <row r="20625" spans="1:1" x14ac:dyDescent="0.55000000000000004">
      <c r="A20625" s="131"/>
    </row>
    <row r="20626" spans="1:1" x14ac:dyDescent="0.55000000000000004">
      <c r="A20626" s="131"/>
    </row>
    <row r="20629" spans="1:1" x14ac:dyDescent="0.55000000000000004">
      <c r="A20629" s="131"/>
    </row>
    <row r="20630" spans="1:1" x14ac:dyDescent="0.55000000000000004">
      <c r="A20630" s="131"/>
    </row>
    <row r="20633" spans="1:1" x14ac:dyDescent="0.55000000000000004">
      <c r="A20633" s="131"/>
    </row>
    <row r="20634" spans="1:1" x14ac:dyDescent="0.55000000000000004">
      <c r="A20634" s="131"/>
    </row>
    <row r="20637" spans="1:1" x14ac:dyDescent="0.55000000000000004">
      <c r="A20637" s="131"/>
    </row>
    <row r="20638" spans="1:1" x14ac:dyDescent="0.55000000000000004">
      <c r="A20638" s="131"/>
    </row>
    <row r="20641" spans="1:1" x14ac:dyDescent="0.55000000000000004">
      <c r="A20641" s="131"/>
    </row>
    <row r="20642" spans="1:1" x14ac:dyDescent="0.55000000000000004">
      <c r="A20642" s="131"/>
    </row>
    <row r="20645" spans="1:1" x14ac:dyDescent="0.55000000000000004">
      <c r="A20645" s="131"/>
    </row>
    <row r="20646" spans="1:1" x14ac:dyDescent="0.55000000000000004">
      <c r="A20646" s="131"/>
    </row>
    <row r="20649" spans="1:1" x14ac:dyDescent="0.55000000000000004">
      <c r="A20649" s="131"/>
    </row>
    <row r="20650" spans="1:1" x14ac:dyDescent="0.55000000000000004">
      <c r="A20650" s="131"/>
    </row>
    <row r="20653" spans="1:1" x14ac:dyDescent="0.55000000000000004">
      <c r="A20653" s="131"/>
    </row>
    <row r="20654" spans="1:1" x14ac:dyDescent="0.55000000000000004">
      <c r="A20654" s="131"/>
    </row>
    <row r="20657" spans="1:1" x14ac:dyDescent="0.55000000000000004">
      <c r="A20657" s="131"/>
    </row>
    <row r="20658" spans="1:1" x14ac:dyDescent="0.55000000000000004">
      <c r="A20658" s="131"/>
    </row>
    <row r="20661" spans="1:1" x14ac:dyDescent="0.55000000000000004">
      <c r="A20661" s="131"/>
    </row>
    <row r="20662" spans="1:1" x14ac:dyDescent="0.55000000000000004">
      <c r="A20662" s="131"/>
    </row>
    <row r="20665" spans="1:1" x14ac:dyDescent="0.55000000000000004">
      <c r="A20665" s="131"/>
    </row>
    <row r="20666" spans="1:1" x14ac:dyDescent="0.55000000000000004">
      <c r="A20666" s="131"/>
    </row>
    <row r="20669" spans="1:1" x14ac:dyDescent="0.55000000000000004">
      <c r="A20669" s="131"/>
    </row>
    <row r="20670" spans="1:1" x14ac:dyDescent="0.55000000000000004">
      <c r="A20670" s="131"/>
    </row>
    <row r="20673" spans="1:1" x14ac:dyDescent="0.55000000000000004">
      <c r="A20673" s="131"/>
    </row>
    <row r="20674" spans="1:1" x14ac:dyDescent="0.55000000000000004">
      <c r="A20674" s="131"/>
    </row>
    <row r="20677" spans="1:1" x14ac:dyDescent="0.55000000000000004">
      <c r="A20677" s="131"/>
    </row>
    <row r="20678" spans="1:1" x14ac:dyDescent="0.55000000000000004">
      <c r="A20678" s="131"/>
    </row>
    <row r="20681" spans="1:1" x14ac:dyDescent="0.55000000000000004">
      <c r="A20681" s="131"/>
    </row>
    <row r="20682" spans="1:1" x14ac:dyDescent="0.55000000000000004">
      <c r="A20682" s="131"/>
    </row>
    <row r="20685" spans="1:1" x14ac:dyDescent="0.55000000000000004">
      <c r="A20685" s="131"/>
    </row>
    <row r="20686" spans="1:1" x14ac:dyDescent="0.55000000000000004">
      <c r="A20686" s="131"/>
    </row>
    <row r="20689" spans="1:1" x14ac:dyDescent="0.55000000000000004">
      <c r="A20689" s="131"/>
    </row>
    <row r="20690" spans="1:1" x14ac:dyDescent="0.55000000000000004">
      <c r="A20690" s="131"/>
    </row>
    <row r="20693" spans="1:1" x14ac:dyDescent="0.55000000000000004">
      <c r="A20693" s="131"/>
    </row>
    <row r="20694" spans="1:1" x14ac:dyDescent="0.55000000000000004">
      <c r="A20694" s="131"/>
    </row>
    <row r="20697" spans="1:1" x14ac:dyDescent="0.55000000000000004">
      <c r="A20697" s="131"/>
    </row>
    <row r="20698" spans="1:1" x14ac:dyDescent="0.55000000000000004">
      <c r="A20698" s="131"/>
    </row>
    <row r="20701" spans="1:1" x14ac:dyDescent="0.55000000000000004">
      <c r="A20701" s="131"/>
    </row>
    <row r="20702" spans="1:1" x14ac:dyDescent="0.55000000000000004">
      <c r="A20702" s="131"/>
    </row>
    <row r="20705" spans="1:1" x14ac:dyDescent="0.55000000000000004">
      <c r="A20705" s="131"/>
    </row>
    <row r="20706" spans="1:1" x14ac:dyDescent="0.55000000000000004">
      <c r="A20706" s="131"/>
    </row>
    <row r="20709" spans="1:1" x14ac:dyDescent="0.55000000000000004">
      <c r="A20709" s="131"/>
    </row>
    <row r="20710" spans="1:1" x14ac:dyDescent="0.55000000000000004">
      <c r="A20710" s="131"/>
    </row>
    <row r="20713" spans="1:1" x14ac:dyDescent="0.55000000000000004">
      <c r="A20713" s="131"/>
    </row>
    <row r="20714" spans="1:1" x14ac:dyDescent="0.55000000000000004">
      <c r="A20714" s="131"/>
    </row>
    <row r="20717" spans="1:1" x14ac:dyDescent="0.55000000000000004">
      <c r="A20717" s="131"/>
    </row>
    <row r="20718" spans="1:1" x14ac:dyDescent="0.55000000000000004">
      <c r="A20718" s="131"/>
    </row>
    <row r="20721" spans="1:1" x14ac:dyDescent="0.55000000000000004">
      <c r="A20721" s="131"/>
    </row>
    <row r="20722" spans="1:1" x14ac:dyDescent="0.55000000000000004">
      <c r="A20722" s="131"/>
    </row>
    <row r="20725" spans="1:1" x14ac:dyDescent="0.55000000000000004">
      <c r="A20725" s="131"/>
    </row>
    <row r="20726" spans="1:1" x14ac:dyDescent="0.55000000000000004">
      <c r="A20726" s="131"/>
    </row>
    <row r="20729" spans="1:1" x14ac:dyDescent="0.55000000000000004">
      <c r="A20729" s="131"/>
    </row>
    <row r="20730" spans="1:1" x14ac:dyDescent="0.55000000000000004">
      <c r="A20730" s="131"/>
    </row>
    <row r="20733" spans="1:1" x14ac:dyDescent="0.55000000000000004">
      <c r="A20733" s="131"/>
    </row>
    <row r="20734" spans="1:1" x14ac:dyDescent="0.55000000000000004">
      <c r="A20734" s="131"/>
    </row>
    <row r="20737" spans="1:1" x14ac:dyDescent="0.55000000000000004">
      <c r="A20737" s="131"/>
    </row>
    <row r="20738" spans="1:1" x14ac:dyDescent="0.55000000000000004">
      <c r="A20738" s="131"/>
    </row>
    <row r="20741" spans="1:1" x14ac:dyDescent="0.55000000000000004">
      <c r="A20741" s="131"/>
    </row>
    <row r="20742" spans="1:1" x14ac:dyDescent="0.55000000000000004">
      <c r="A20742" s="131"/>
    </row>
    <row r="20745" spans="1:1" x14ac:dyDescent="0.55000000000000004">
      <c r="A20745" s="131"/>
    </row>
    <row r="20746" spans="1:1" x14ac:dyDescent="0.55000000000000004">
      <c r="A20746" s="131"/>
    </row>
    <row r="20749" spans="1:1" x14ac:dyDescent="0.55000000000000004">
      <c r="A20749" s="131"/>
    </row>
    <row r="20750" spans="1:1" x14ac:dyDescent="0.55000000000000004">
      <c r="A20750" s="131"/>
    </row>
    <row r="20753" spans="1:1" x14ac:dyDescent="0.55000000000000004">
      <c r="A20753" s="131"/>
    </row>
    <row r="20754" spans="1:1" x14ac:dyDescent="0.55000000000000004">
      <c r="A20754" s="131"/>
    </row>
    <row r="20757" spans="1:1" x14ac:dyDescent="0.55000000000000004">
      <c r="A20757" s="131"/>
    </row>
    <row r="20758" spans="1:1" x14ac:dyDescent="0.55000000000000004">
      <c r="A20758" s="131"/>
    </row>
    <row r="20761" spans="1:1" x14ac:dyDescent="0.55000000000000004">
      <c r="A20761" s="131"/>
    </row>
    <row r="20762" spans="1:1" x14ac:dyDescent="0.55000000000000004">
      <c r="A20762" s="131"/>
    </row>
    <row r="20765" spans="1:1" x14ac:dyDescent="0.55000000000000004">
      <c r="A20765" s="131"/>
    </row>
    <row r="20766" spans="1:1" x14ac:dyDescent="0.55000000000000004">
      <c r="A20766" s="131"/>
    </row>
    <row r="20769" spans="1:1" x14ac:dyDescent="0.55000000000000004">
      <c r="A20769" s="131"/>
    </row>
    <row r="20770" spans="1:1" x14ac:dyDescent="0.55000000000000004">
      <c r="A20770" s="131"/>
    </row>
    <row r="20773" spans="1:1" x14ac:dyDescent="0.55000000000000004">
      <c r="A20773" s="131"/>
    </row>
    <row r="20774" spans="1:1" x14ac:dyDescent="0.55000000000000004">
      <c r="A20774" s="131"/>
    </row>
    <row r="20777" spans="1:1" x14ac:dyDescent="0.55000000000000004">
      <c r="A20777" s="131"/>
    </row>
    <row r="20778" spans="1:1" x14ac:dyDescent="0.55000000000000004">
      <c r="A20778" s="131"/>
    </row>
    <row r="20781" spans="1:1" x14ac:dyDescent="0.55000000000000004">
      <c r="A20781" s="131"/>
    </row>
    <row r="20782" spans="1:1" x14ac:dyDescent="0.55000000000000004">
      <c r="A20782" s="131"/>
    </row>
    <row r="20785" spans="1:1" x14ac:dyDescent="0.55000000000000004">
      <c r="A20785" s="131"/>
    </row>
    <row r="20786" spans="1:1" x14ac:dyDescent="0.55000000000000004">
      <c r="A20786" s="131"/>
    </row>
    <row r="20789" spans="1:1" x14ac:dyDescent="0.55000000000000004">
      <c r="A20789" s="131"/>
    </row>
    <row r="20790" spans="1:1" x14ac:dyDescent="0.55000000000000004">
      <c r="A20790" s="131"/>
    </row>
    <row r="20793" spans="1:1" x14ac:dyDescent="0.55000000000000004">
      <c r="A20793" s="131"/>
    </row>
    <row r="20794" spans="1:1" x14ac:dyDescent="0.55000000000000004">
      <c r="A20794" s="131"/>
    </row>
    <row r="20797" spans="1:1" x14ac:dyDescent="0.55000000000000004">
      <c r="A20797" s="131"/>
    </row>
    <row r="20798" spans="1:1" x14ac:dyDescent="0.55000000000000004">
      <c r="A20798" s="131"/>
    </row>
    <row r="20801" spans="1:1" x14ac:dyDescent="0.55000000000000004">
      <c r="A20801" s="131"/>
    </row>
    <row r="20802" spans="1:1" x14ac:dyDescent="0.55000000000000004">
      <c r="A20802" s="131"/>
    </row>
    <row r="20805" spans="1:1" x14ac:dyDescent="0.55000000000000004">
      <c r="A20805" s="131"/>
    </row>
    <row r="20806" spans="1:1" x14ac:dyDescent="0.55000000000000004">
      <c r="A20806" s="131"/>
    </row>
    <row r="20809" spans="1:1" x14ac:dyDescent="0.55000000000000004">
      <c r="A20809" s="131"/>
    </row>
    <row r="20810" spans="1:1" x14ac:dyDescent="0.55000000000000004">
      <c r="A20810" s="131"/>
    </row>
    <row r="20813" spans="1:1" x14ac:dyDescent="0.55000000000000004">
      <c r="A20813" s="131"/>
    </row>
    <row r="20814" spans="1:1" x14ac:dyDescent="0.55000000000000004">
      <c r="A20814" s="131"/>
    </row>
    <row r="20817" spans="1:1" x14ac:dyDescent="0.55000000000000004">
      <c r="A20817" s="131"/>
    </row>
    <row r="20818" spans="1:1" x14ac:dyDescent="0.55000000000000004">
      <c r="A20818" s="131"/>
    </row>
    <row r="20821" spans="1:1" x14ac:dyDescent="0.55000000000000004">
      <c r="A20821" s="131"/>
    </row>
    <row r="20822" spans="1:1" x14ac:dyDescent="0.55000000000000004">
      <c r="A20822" s="131"/>
    </row>
    <row r="20825" spans="1:1" x14ac:dyDescent="0.55000000000000004">
      <c r="A20825" s="131"/>
    </row>
    <row r="20826" spans="1:1" x14ac:dyDescent="0.55000000000000004">
      <c r="A20826" s="131"/>
    </row>
    <row r="20829" spans="1:1" x14ac:dyDescent="0.55000000000000004">
      <c r="A20829" s="131"/>
    </row>
    <row r="20830" spans="1:1" x14ac:dyDescent="0.55000000000000004">
      <c r="A20830" s="131"/>
    </row>
    <row r="20833" spans="1:1" x14ac:dyDescent="0.55000000000000004">
      <c r="A20833" s="131"/>
    </row>
    <row r="20834" spans="1:1" x14ac:dyDescent="0.55000000000000004">
      <c r="A20834" s="131"/>
    </row>
    <row r="20837" spans="1:1" x14ac:dyDescent="0.55000000000000004">
      <c r="A20837" s="131"/>
    </row>
    <row r="20838" spans="1:1" x14ac:dyDescent="0.55000000000000004">
      <c r="A20838" s="131"/>
    </row>
    <row r="20841" spans="1:1" x14ac:dyDescent="0.55000000000000004">
      <c r="A20841" s="131"/>
    </row>
    <row r="20842" spans="1:1" x14ac:dyDescent="0.55000000000000004">
      <c r="A20842" s="131"/>
    </row>
    <row r="20845" spans="1:1" x14ac:dyDescent="0.55000000000000004">
      <c r="A20845" s="131"/>
    </row>
    <row r="20846" spans="1:1" x14ac:dyDescent="0.55000000000000004">
      <c r="A20846" s="131"/>
    </row>
    <row r="20849" spans="1:1" x14ac:dyDescent="0.55000000000000004">
      <c r="A20849" s="131"/>
    </row>
    <row r="20850" spans="1:1" x14ac:dyDescent="0.55000000000000004">
      <c r="A20850" s="131"/>
    </row>
    <row r="20853" spans="1:1" x14ac:dyDescent="0.55000000000000004">
      <c r="A20853" s="131"/>
    </row>
    <row r="20854" spans="1:1" x14ac:dyDescent="0.55000000000000004">
      <c r="A20854" s="131"/>
    </row>
    <row r="20857" spans="1:1" x14ac:dyDescent="0.55000000000000004">
      <c r="A20857" s="131"/>
    </row>
    <row r="20858" spans="1:1" x14ac:dyDescent="0.55000000000000004">
      <c r="A20858" s="131"/>
    </row>
    <row r="20861" spans="1:1" x14ac:dyDescent="0.55000000000000004">
      <c r="A20861" s="131"/>
    </row>
    <row r="20862" spans="1:1" x14ac:dyDescent="0.55000000000000004">
      <c r="A20862" s="131"/>
    </row>
    <row r="20865" spans="1:1" x14ac:dyDescent="0.55000000000000004">
      <c r="A20865" s="131"/>
    </row>
    <row r="20866" spans="1:1" x14ac:dyDescent="0.55000000000000004">
      <c r="A20866" s="131"/>
    </row>
    <row r="20869" spans="1:1" x14ac:dyDescent="0.55000000000000004">
      <c r="A20869" s="131"/>
    </row>
    <row r="20870" spans="1:1" x14ac:dyDescent="0.55000000000000004">
      <c r="A20870" s="131"/>
    </row>
    <row r="20873" spans="1:1" x14ac:dyDescent="0.55000000000000004">
      <c r="A20873" s="131"/>
    </row>
    <row r="20874" spans="1:1" x14ac:dyDescent="0.55000000000000004">
      <c r="A20874" s="131"/>
    </row>
    <row r="20877" spans="1:1" x14ac:dyDescent="0.55000000000000004">
      <c r="A20877" s="131"/>
    </row>
    <row r="20878" spans="1:1" x14ac:dyDescent="0.55000000000000004">
      <c r="A20878" s="131"/>
    </row>
    <row r="20881" spans="1:1" x14ac:dyDescent="0.55000000000000004">
      <c r="A20881" s="131"/>
    </row>
    <row r="20882" spans="1:1" x14ac:dyDescent="0.55000000000000004">
      <c r="A20882" s="131"/>
    </row>
    <row r="20885" spans="1:1" x14ac:dyDescent="0.55000000000000004">
      <c r="A20885" s="131"/>
    </row>
    <row r="20886" spans="1:1" x14ac:dyDescent="0.55000000000000004">
      <c r="A20886" s="131"/>
    </row>
    <row r="20889" spans="1:1" x14ac:dyDescent="0.55000000000000004">
      <c r="A20889" s="131"/>
    </row>
    <row r="20890" spans="1:1" x14ac:dyDescent="0.55000000000000004">
      <c r="A20890" s="131"/>
    </row>
    <row r="20893" spans="1:1" x14ac:dyDescent="0.55000000000000004">
      <c r="A20893" s="131"/>
    </row>
    <row r="20894" spans="1:1" x14ac:dyDescent="0.55000000000000004">
      <c r="A20894" s="131"/>
    </row>
    <row r="20897" spans="1:1" x14ac:dyDescent="0.55000000000000004">
      <c r="A20897" s="131"/>
    </row>
    <row r="20898" spans="1:1" x14ac:dyDescent="0.55000000000000004">
      <c r="A20898" s="131"/>
    </row>
    <row r="20901" spans="1:1" x14ac:dyDescent="0.55000000000000004">
      <c r="A20901" s="131"/>
    </row>
    <row r="20902" spans="1:1" x14ac:dyDescent="0.55000000000000004">
      <c r="A20902" s="131"/>
    </row>
    <row r="20905" spans="1:1" x14ac:dyDescent="0.55000000000000004">
      <c r="A20905" s="131"/>
    </row>
    <row r="20906" spans="1:1" x14ac:dyDescent="0.55000000000000004">
      <c r="A20906" s="131"/>
    </row>
    <row r="20909" spans="1:1" x14ac:dyDescent="0.55000000000000004">
      <c r="A20909" s="131"/>
    </row>
    <row r="20910" spans="1:1" x14ac:dyDescent="0.55000000000000004">
      <c r="A20910" s="131"/>
    </row>
    <row r="20913" spans="1:1" x14ac:dyDescent="0.55000000000000004">
      <c r="A20913" s="131"/>
    </row>
    <row r="20914" spans="1:1" x14ac:dyDescent="0.55000000000000004">
      <c r="A20914" s="131"/>
    </row>
    <row r="20917" spans="1:1" x14ac:dyDescent="0.55000000000000004">
      <c r="A20917" s="131"/>
    </row>
    <row r="20918" spans="1:1" x14ac:dyDescent="0.55000000000000004">
      <c r="A20918" s="131"/>
    </row>
    <row r="20921" spans="1:1" x14ac:dyDescent="0.55000000000000004">
      <c r="A20921" s="131"/>
    </row>
    <row r="20922" spans="1:1" x14ac:dyDescent="0.55000000000000004">
      <c r="A20922" s="131"/>
    </row>
    <row r="20925" spans="1:1" x14ac:dyDescent="0.55000000000000004">
      <c r="A20925" s="131"/>
    </row>
    <row r="20926" spans="1:1" x14ac:dyDescent="0.55000000000000004">
      <c r="A20926" s="131"/>
    </row>
    <row r="20929" spans="1:1" x14ac:dyDescent="0.55000000000000004">
      <c r="A20929" s="131"/>
    </row>
    <row r="20930" spans="1:1" x14ac:dyDescent="0.55000000000000004">
      <c r="A20930" s="131"/>
    </row>
    <row r="20933" spans="1:1" x14ac:dyDescent="0.55000000000000004">
      <c r="A20933" s="131"/>
    </row>
    <row r="20934" spans="1:1" x14ac:dyDescent="0.55000000000000004">
      <c r="A20934" s="131"/>
    </row>
    <row r="20937" spans="1:1" x14ac:dyDescent="0.55000000000000004">
      <c r="A20937" s="131"/>
    </row>
    <row r="20938" spans="1:1" x14ac:dyDescent="0.55000000000000004">
      <c r="A20938" s="131"/>
    </row>
    <row r="20941" spans="1:1" x14ac:dyDescent="0.55000000000000004">
      <c r="A20941" s="131"/>
    </row>
    <row r="20942" spans="1:1" x14ac:dyDescent="0.55000000000000004">
      <c r="A20942" s="131"/>
    </row>
    <row r="20945" spans="1:1" x14ac:dyDescent="0.55000000000000004">
      <c r="A20945" s="131"/>
    </row>
    <row r="20946" spans="1:1" x14ac:dyDescent="0.55000000000000004">
      <c r="A20946" s="131"/>
    </row>
    <row r="20949" spans="1:1" x14ac:dyDescent="0.55000000000000004">
      <c r="A20949" s="131"/>
    </row>
    <row r="20950" spans="1:1" x14ac:dyDescent="0.55000000000000004">
      <c r="A20950" s="131"/>
    </row>
    <row r="20953" spans="1:1" x14ac:dyDescent="0.55000000000000004">
      <c r="A20953" s="131"/>
    </row>
    <row r="20954" spans="1:1" x14ac:dyDescent="0.55000000000000004">
      <c r="A20954" s="131"/>
    </row>
    <row r="20957" spans="1:1" x14ac:dyDescent="0.55000000000000004">
      <c r="A20957" s="131"/>
    </row>
    <row r="20958" spans="1:1" x14ac:dyDescent="0.55000000000000004">
      <c r="A20958" s="131"/>
    </row>
    <row r="20961" spans="1:1" x14ac:dyDescent="0.55000000000000004">
      <c r="A20961" s="131"/>
    </row>
    <row r="20962" spans="1:1" x14ac:dyDescent="0.55000000000000004">
      <c r="A20962" s="131"/>
    </row>
    <row r="20965" spans="1:1" x14ac:dyDescent="0.55000000000000004">
      <c r="A20965" s="131"/>
    </row>
    <row r="20966" spans="1:1" x14ac:dyDescent="0.55000000000000004">
      <c r="A20966" s="131"/>
    </row>
    <row r="20969" spans="1:1" x14ac:dyDescent="0.55000000000000004">
      <c r="A20969" s="131"/>
    </row>
    <row r="20970" spans="1:1" x14ac:dyDescent="0.55000000000000004">
      <c r="A20970" s="131"/>
    </row>
    <row r="20973" spans="1:1" x14ac:dyDescent="0.55000000000000004">
      <c r="A20973" s="131"/>
    </row>
    <row r="20974" spans="1:1" x14ac:dyDescent="0.55000000000000004">
      <c r="A20974" s="131"/>
    </row>
    <row r="20977" spans="1:1" x14ac:dyDescent="0.55000000000000004">
      <c r="A20977" s="131"/>
    </row>
    <row r="20978" spans="1:1" x14ac:dyDescent="0.55000000000000004">
      <c r="A20978" s="131"/>
    </row>
    <row r="20981" spans="1:1" x14ac:dyDescent="0.55000000000000004">
      <c r="A20981" s="131"/>
    </row>
    <row r="20982" spans="1:1" x14ac:dyDescent="0.55000000000000004">
      <c r="A20982" s="131"/>
    </row>
    <row r="20985" spans="1:1" x14ac:dyDescent="0.55000000000000004">
      <c r="A20985" s="131"/>
    </row>
    <row r="20986" spans="1:1" x14ac:dyDescent="0.55000000000000004">
      <c r="A20986" s="131"/>
    </row>
    <row r="20989" spans="1:1" x14ac:dyDescent="0.55000000000000004">
      <c r="A20989" s="131"/>
    </row>
    <row r="20990" spans="1:1" x14ac:dyDescent="0.55000000000000004">
      <c r="A20990" s="131"/>
    </row>
    <row r="20993" spans="1:1" x14ac:dyDescent="0.55000000000000004">
      <c r="A20993" s="131"/>
    </row>
    <row r="20994" spans="1:1" x14ac:dyDescent="0.55000000000000004">
      <c r="A20994" s="131"/>
    </row>
    <row r="20997" spans="1:1" x14ac:dyDescent="0.55000000000000004">
      <c r="A20997" s="131"/>
    </row>
    <row r="20998" spans="1:1" x14ac:dyDescent="0.55000000000000004">
      <c r="A20998" s="131"/>
    </row>
    <row r="21001" spans="1:1" x14ac:dyDescent="0.55000000000000004">
      <c r="A21001" s="131"/>
    </row>
    <row r="21002" spans="1:1" x14ac:dyDescent="0.55000000000000004">
      <c r="A21002" s="131"/>
    </row>
    <row r="21005" spans="1:1" x14ac:dyDescent="0.55000000000000004">
      <c r="A21005" s="131"/>
    </row>
    <row r="21006" spans="1:1" x14ac:dyDescent="0.55000000000000004">
      <c r="A21006" s="131"/>
    </row>
    <row r="21009" spans="1:1" x14ac:dyDescent="0.55000000000000004">
      <c r="A21009" s="131"/>
    </row>
    <row r="21010" spans="1:1" x14ac:dyDescent="0.55000000000000004">
      <c r="A21010" s="131"/>
    </row>
    <row r="21013" spans="1:1" x14ac:dyDescent="0.55000000000000004">
      <c r="A21013" s="131"/>
    </row>
    <row r="21014" spans="1:1" x14ac:dyDescent="0.55000000000000004">
      <c r="A21014" s="131"/>
    </row>
    <row r="21017" spans="1:1" x14ac:dyDescent="0.55000000000000004">
      <c r="A21017" s="131"/>
    </row>
    <row r="21018" spans="1:1" x14ac:dyDescent="0.55000000000000004">
      <c r="A21018" s="131"/>
    </row>
    <row r="21021" spans="1:1" x14ac:dyDescent="0.55000000000000004">
      <c r="A21021" s="131"/>
    </row>
    <row r="21022" spans="1:1" x14ac:dyDescent="0.55000000000000004">
      <c r="A21022" s="131"/>
    </row>
    <row r="21025" spans="1:1" x14ac:dyDescent="0.55000000000000004">
      <c r="A21025" s="131"/>
    </row>
    <row r="21026" spans="1:1" x14ac:dyDescent="0.55000000000000004">
      <c r="A21026" s="131"/>
    </row>
    <row r="21029" spans="1:1" x14ac:dyDescent="0.55000000000000004">
      <c r="A21029" s="131"/>
    </row>
    <row r="21030" spans="1:1" x14ac:dyDescent="0.55000000000000004">
      <c r="A21030" s="131"/>
    </row>
    <row r="21033" spans="1:1" x14ac:dyDescent="0.55000000000000004">
      <c r="A21033" s="131"/>
    </row>
    <row r="21034" spans="1:1" x14ac:dyDescent="0.55000000000000004">
      <c r="A21034" s="131"/>
    </row>
    <row r="21037" spans="1:1" x14ac:dyDescent="0.55000000000000004">
      <c r="A21037" s="131"/>
    </row>
    <row r="21038" spans="1:1" x14ac:dyDescent="0.55000000000000004">
      <c r="A21038" s="131"/>
    </row>
    <row r="21041" spans="1:1" x14ac:dyDescent="0.55000000000000004">
      <c r="A21041" s="131"/>
    </row>
    <row r="21042" spans="1:1" x14ac:dyDescent="0.55000000000000004">
      <c r="A21042" s="131"/>
    </row>
    <row r="21045" spans="1:1" x14ac:dyDescent="0.55000000000000004">
      <c r="A21045" s="131"/>
    </row>
    <row r="21046" spans="1:1" x14ac:dyDescent="0.55000000000000004">
      <c r="A21046" s="131"/>
    </row>
    <row r="21049" spans="1:1" x14ac:dyDescent="0.55000000000000004">
      <c r="A21049" s="131"/>
    </row>
    <row r="21050" spans="1:1" x14ac:dyDescent="0.55000000000000004">
      <c r="A21050" s="131"/>
    </row>
    <row r="21053" spans="1:1" x14ac:dyDescent="0.55000000000000004">
      <c r="A21053" s="131"/>
    </row>
    <row r="21054" spans="1:1" x14ac:dyDescent="0.55000000000000004">
      <c r="A21054" s="131"/>
    </row>
    <row r="21057" spans="1:1" x14ac:dyDescent="0.55000000000000004">
      <c r="A21057" s="131"/>
    </row>
    <row r="21058" spans="1:1" x14ac:dyDescent="0.55000000000000004">
      <c r="A21058" s="131"/>
    </row>
    <row r="21061" spans="1:1" x14ac:dyDescent="0.55000000000000004">
      <c r="A21061" s="131"/>
    </row>
    <row r="21062" spans="1:1" x14ac:dyDescent="0.55000000000000004">
      <c r="A21062" s="131"/>
    </row>
    <row r="21065" spans="1:1" x14ac:dyDescent="0.55000000000000004">
      <c r="A21065" s="131"/>
    </row>
    <row r="21066" spans="1:1" x14ac:dyDescent="0.55000000000000004">
      <c r="A21066" s="131"/>
    </row>
    <row r="21069" spans="1:1" x14ac:dyDescent="0.55000000000000004">
      <c r="A21069" s="131"/>
    </row>
    <row r="21070" spans="1:1" x14ac:dyDescent="0.55000000000000004">
      <c r="A21070" s="131"/>
    </row>
    <row r="21073" spans="1:1" x14ac:dyDescent="0.55000000000000004">
      <c r="A21073" s="131"/>
    </row>
    <row r="21074" spans="1:1" x14ac:dyDescent="0.55000000000000004">
      <c r="A21074" s="131"/>
    </row>
    <row r="21077" spans="1:1" x14ac:dyDescent="0.55000000000000004">
      <c r="A21077" s="131"/>
    </row>
    <row r="21078" spans="1:1" x14ac:dyDescent="0.55000000000000004">
      <c r="A21078" s="131"/>
    </row>
    <row r="21081" spans="1:1" x14ac:dyDescent="0.55000000000000004">
      <c r="A21081" s="131"/>
    </row>
    <row r="21082" spans="1:1" x14ac:dyDescent="0.55000000000000004">
      <c r="A21082" s="131"/>
    </row>
    <row r="21085" spans="1:1" x14ac:dyDescent="0.55000000000000004">
      <c r="A21085" s="131"/>
    </row>
    <row r="21086" spans="1:1" x14ac:dyDescent="0.55000000000000004">
      <c r="A21086" s="131"/>
    </row>
    <row r="21089" spans="1:1" x14ac:dyDescent="0.55000000000000004">
      <c r="A21089" s="131"/>
    </row>
    <row r="21090" spans="1:1" x14ac:dyDescent="0.55000000000000004">
      <c r="A21090" s="131"/>
    </row>
    <row r="21093" spans="1:1" x14ac:dyDescent="0.55000000000000004">
      <c r="A21093" s="131"/>
    </row>
    <row r="21094" spans="1:1" x14ac:dyDescent="0.55000000000000004">
      <c r="A21094" s="131"/>
    </row>
    <row r="21097" spans="1:1" x14ac:dyDescent="0.55000000000000004">
      <c r="A21097" s="131"/>
    </row>
    <row r="21098" spans="1:1" x14ac:dyDescent="0.55000000000000004">
      <c r="A21098" s="131"/>
    </row>
    <row r="21101" spans="1:1" x14ac:dyDescent="0.55000000000000004">
      <c r="A21101" s="131"/>
    </row>
    <row r="21102" spans="1:1" x14ac:dyDescent="0.55000000000000004">
      <c r="A21102" s="131"/>
    </row>
    <row r="21105" spans="1:1" x14ac:dyDescent="0.55000000000000004">
      <c r="A21105" s="131"/>
    </row>
    <row r="21106" spans="1:1" x14ac:dyDescent="0.55000000000000004">
      <c r="A21106" s="131"/>
    </row>
    <row r="21109" spans="1:1" x14ac:dyDescent="0.55000000000000004">
      <c r="A21109" s="131"/>
    </row>
    <row r="21110" spans="1:1" x14ac:dyDescent="0.55000000000000004">
      <c r="A21110" s="131"/>
    </row>
    <row r="21113" spans="1:1" x14ac:dyDescent="0.55000000000000004">
      <c r="A21113" s="131"/>
    </row>
    <row r="21114" spans="1:1" x14ac:dyDescent="0.55000000000000004">
      <c r="A21114" s="131"/>
    </row>
    <row r="21117" spans="1:1" x14ac:dyDescent="0.55000000000000004">
      <c r="A21117" s="131"/>
    </row>
    <row r="21118" spans="1:1" x14ac:dyDescent="0.55000000000000004">
      <c r="A21118" s="131"/>
    </row>
    <row r="21121" spans="1:1" x14ac:dyDescent="0.55000000000000004">
      <c r="A21121" s="131"/>
    </row>
    <row r="21122" spans="1:1" x14ac:dyDescent="0.55000000000000004">
      <c r="A21122" s="131"/>
    </row>
    <row r="21125" spans="1:1" x14ac:dyDescent="0.55000000000000004">
      <c r="A21125" s="131"/>
    </row>
    <row r="21126" spans="1:1" x14ac:dyDescent="0.55000000000000004">
      <c r="A21126" s="131"/>
    </row>
    <row r="21129" spans="1:1" x14ac:dyDescent="0.55000000000000004">
      <c r="A21129" s="131"/>
    </row>
    <row r="21130" spans="1:1" x14ac:dyDescent="0.55000000000000004">
      <c r="A21130" s="131"/>
    </row>
    <row r="21133" spans="1:1" x14ac:dyDescent="0.55000000000000004">
      <c r="A21133" s="131"/>
    </row>
    <row r="21134" spans="1:1" x14ac:dyDescent="0.55000000000000004">
      <c r="A21134" s="131"/>
    </row>
    <row r="21137" spans="1:1" x14ac:dyDescent="0.55000000000000004">
      <c r="A21137" s="131"/>
    </row>
    <row r="21138" spans="1:1" x14ac:dyDescent="0.55000000000000004">
      <c r="A21138" s="131"/>
    </row>
    <row r="21141" spans="1:1" x14ac:dyDescent="0.55000000000000004">
      <c r="A21141" s="131"/>
    </row>
    <row r="21142" spans="1:1" x14ac:dyDescent="0.55000000000000004">
      <c r="A21142" s="131"/>
    </row>
    <row r="21145" spans="1:1" x14ac:dyDescent="0.55000000000000004">
      <c r="A21145" s="131"/>
    </row>
    <row r="21146" spans="1:1" x14ac:dyDescent="0.55000000000000004">
      <c r="A21146" s="131"/>
    </row>
    <row r="21149" spans="1:1" x14ac:dyDescent="0.55000000000000004">
      <c r="A21149" s="131"/>
    </row>
    <row r="21150" spans="1:1" x14ac:dyDescent="0.55000000000000004">
      <c r="A21150" s="131"/>
    </row>
    <row r="21153" spans="1:1" x14ac:dyDescent="0.55000000000000004">
      <c r="A21153" s="131"/>
    </row>
    <row r="21154" spans="1:1" x14ac:dyDescent="0.55000000000000004">
      <c r="A21154" s="131"/>
    </row>
    <row r="21157" spans="1:1" x14ac:dyDescent="0.55000000000000004">
      <c r="A21157" s="131"/>
    </row>
    <row r="21158" spans="1:1" x14ac:dyDescent="0.55000000000000004">
      <c r="A21158" s="131"/>
    </row>
    <row r="21161" spans="1:1" x14ac:dyDescent="0.55000000000000004">
      <c r="A21161" s="131"/>
    </row>
    <row r="21162" spans="1:1" x14ac:dyDescent="0.55000000000000004">
      <c r="A21162" s="131"/>
    </row>
    <row r="21165" spans="1:1" x14ac:dyDescent="0.55000000000000004">
      <c r="A21165" s="131"/>
    </row>
    <row r="21166" spans="1:1" x14ac:dyDescent="0.55000000000000004">
      <c r="A21166" s="131"/>
    </row>
    <row r="21169" spans="1:1" x14ac:dyDescent="0.55000000000000004">
      <c r="A21169" s="131"/>
    </row>
    <row r="21170" spans="1:1" x14ac:dyDescent="0.55000000000000004">
      <c r="A21170" s="131"/>
    </row>
    <row r="21173" spans="1:1" x14ac:dyDescent="0.55000000000000004">
      <c r="A21173" s="131"/>
    </row>
    <row r="21174" spans="1:1" x14ac:dyDescent="0.55000000000000004">
      <c r="A21174" s="131"/>
    </row>
    <row r="21177" spans="1:1" x14ac:dyDescent="0.55000000000000004">
      <c r="A21177" s="131"/>
    </row>
    <row r="21178" spans="1:1" x14ac:dyDescent="0.55000000000000004">
      <c r="A21178" s="131"/>
    </row>
    <row r="21181" spans="1:1" x14ac:dyDescent="0.55000000000000004">
      <c r="A21181" s="131"/>
    </row>
    <row r="21182" spans="1:1" x14ac:dyDescent="0.55000000000000004">
      <c r="A21182" s="131"/>
    </row>
    <row r="21185" spans="1:1" x14ac:dyDescent="0.55000000000000004">
      <c r="A21185" s="131"/>
    </row>
    <row r="21186" spans="1:1" x14ac:dyDescent="0.55000000000000004">
      <c r="A21186" s="131"/>
    </row>
    <row r="21189" spans="1:1" x14ac:dyDescent="0.55000000000000004">
      <c r="A21189" s="131"/>
    </row>
    <row r="21190" spans="1:1" x14ac:dyDescent="0.55000000000000004">
      <c r="A21190" s="131"/>
    </row>
    <row r="21193" spans="1:1" x14ac:dyDescent="0.55000000000000004">
      <c r="A21193" s="131"/>
    </row>
    <row r="21194" spans="1:1" x14ac:dyDescent="0.55000000000000004">
      <c r="A21194" s="131"/>
    </row>
    <row r="21197" spans="1:1" x14ac:dyDescent="0.55000000000000004">
      <c r="A21197" s="131"/>
    </row>
    <row r="21198" spans="1:1" x14ac:dyDescent="0.55000000000000004">
      <c r="A21198" s="131"/>
    </row>
    <row r="21201" spans="1:1" x14ac:dyDescent="0.55000000000000004">
      <c r="A21201" s="131"/>
    </row>
    <row r="21202" spans="1:1" x14ac:dyDescent="0.55000000000000004">
      <c r="A21202" s="131"/>
    </row>
    <row r="21205" spans="1:1" x14ac:dyDescent="0.55000000000000004">
      <c r="A21205" s="131"/>
    </row>
    <row r="21206" spans="1:1" x14ac:dyDescent="0.55000000000000004">
      <c r="A21206" s="131"/>
    </row>
    <row r="21209" spans="1:1" x14ac:dyDescent="0.55000000000000004">
      <c r="A21209" s="131"/>
    </row>
    <row r="21210" spans="1:1" x14ac:dyDescent="0.55000000000000004">
      <c r="A21210" s="131"/>
    </row>
    <row r="21213" spans="1:1" x14ac:dyDescent="0.55000000000000004">
      <c r="A21213" s="131"/>
    </row>
    <row r="21214" spans="1:1" x14ac:dyDescent="0.55000000000000004">
      <c r="A21214" s="131"/>
    </row>
    <row r="21217" spans="1:1" x14ac:dyDescent="0.55000000000000004">
      <c r="A21217" s="131"/>
    </row>
    <row r="21218" spans="1:1" x14ac:dyDescent="0.55000000000000004">
      <c r="A21218" s="131"/>
    </row>
    <row r="21221" spans="1:1" x14ac:dyDescent="0.55000000000000004">
      <c r="A21221" s="131"/>
    </row>
    <row r="21222" spans="1:1" x14ac:dyDescent="0.55000000000000004">
      <c r="A21222" s="131"/>
    </row>
    <row r="21225" spans="1:1" x14ac:dyDescent="0.55000000000000004">
      <c r="A21225" s="131"/>
    </row>
    <row r="21226" spans="1:1" x14ac:dyDescent="0.55000000000000004">
      <c r="A21226" s="131"/>
    </row>
    <row r="21229" spans="1:1" x14ac:dyDescent="0.55000000000000004">
      <c r="A21229" s="131"/>
    </row>
    <row r="21230" spans="1:1" x14ac:dyDescent="0.55000000000000004">
      <c r="A21230" s="131"/>
    </row>
    <row r="21233" spans="1:1" x14ac:dyDescent="0.55000000000000004">
      <c r="A21233" s="131"/>
    </row>
    <row r="21234" spans="1:1" x14ac:dyDescent="0.55000000000000004">
      <c r="A21234" s="131"/>
    </row>
    <row r="21237" spans="1:1" x14ac:dyDescent="0.55000000000000004">
      <c r="A21237" s="131"/>
    </row>
    <row r="21238" spans="1:1" x14ac:dyDescent="0.55000000000000004">
      <c r="A21238" s="131"/>
    </row>
    <row r="21241" spans="1:1" x14ac:dyDescent="0.55000000000000004">
      <c r="A21241" s="131"/>
    </row>
    <row r="21242" spans="1:1" x14ac:dyDescent="0.55000000000000004">
      <c r="A21242" s="131"/>
    </row>
    <row r="21245" spans="1:1" x14ac:dyDescent="0.55000000000000004">
      <c r="A21245" s="131"/>
    </row>
    <row r="21246" spans="1:1" x14ac:dyDescent="0.55000000000000004">
      <c r="A21246" s="131"/>
    </row>
    <row r="21249" spans="1:1" x14ac:dyDescent="0.55000000000000004">
      <c r="A21249" s="131"/>
    </row>
    <row r="21250" spans="1:1" x14ac:dyDescent="0.55000000000000004">
      <c r="A21250" s="131"/>
    </row>
    <row r="21253" spans="1:1" x14ac:dyDescent="0.55000000000000004">
      <c r="A21253" s="131"/>
    </row>
    <row r="21254" spans="1:1" x14ac:dyDescent="0.55000000000000004">
      <c r="A21254" s="131"/>
    </row>
    <row r="21257" spans="1:1" x14ac:dyDescent="0.55000000000000004">
      <c r="A21257" s="131"/>
    </row>
    <row r="21258" spans="1:1" x14ac:dyDescent="0.55000000000000004">
      <c r="A21258" s="131"/>
    </row>
    <row r="21261" spans="1:1" x14ac:dyDescent="0.55000000000000004">
      <c r="A21261" s="131"/>
    </row>
    <row r="21262" spans="1:1" x14ac:dyDescent="0.55000000000000004">
      <c r="A21262" s="131"/>
    </row>
    <row r="21265" spans="1:1" x14ac:dyDescent="0.55000000000000004">
      <c r="A21265" s="131"/>
    </row>
    <row r="21266" spans="1:1" x14ac:dyDescent="0.55000000000000004">
      <c r="A21266" s="131"/>
    </row>
    <row r="21269" spans="1:1" x14ac:dyDescent="0.55000000000000004">
      <c r="A21269" s="131"/>
    </row>
    <row r="21270" spans="1:1" x14ac:dyDescent="0.55000000000000004">
      <c r="A21270" s="131"/>
    </row>
    <row r="21273" spans="1:1" x14ac:dyDescent="0.55000000000000004">
      <c r="A21273" s="131"/>
    </row>
    <row r="21274" spans="1:1" x14ac:dyDescent="0.55000000000000004">
      <c r="A21274" s="131"/>
    </row>
    <row r="21277" spans="1:1" x14ac:dyDescent="0.55000000000000004">
      <c r="A21277" s="131"/>
    </row>
    <row r="21278" spans="1:1" x14ac:dyDescent="0.55000000000000004">
      <c r="A21278" s="131"/>
    </row>
    <row r="21281" spans="1:1" x14ac:dyDescent="0.55000000000000004">
      <c r="A21281" s="131"/>
    </row>
    <row r="21282" spans="1:1" x14ac:dyDescent="0.55000000000000004">
      <c r="A21282" s="131"/>
    </row>
    <row r="21285" spans="1:1" x14ac:dyDescent="0.55000000000000004">
      <c r="A21285" s="131"/>
    </row>
    <row r="21286" spans="1:1" x14ac:dyDescent="0.55000000000000004">
      <c r="A21286" s="131"/>
    </row>
    <row r="21289" spans="1:1" x14ac:dyDescent="0.55000000000000004">
      <c r="A21289" s="131"/>
    </row>
    <row r="21290" spans="1:1" x14ac:dyDescent="0.55000000000000004">
      <c r="A21290" s="131"/>
    </row>
    <row r="21293" spans="1:1" x14ac:dyDescent="0.55000000000000004">
      <c r="A21293" s="131"/>
    </row>
    <row r="21294" spans="1:1" x14ac:dyDescent="0.55000000000000004">
      <c r="A21294" s="131"/>
    </row>
    <row r="21297" spans="1:1" x14ac:dyDescent="0.55000000000000004">
      <c r="A21297" s="131"/>
    </row>
    <row r="21298" spans="1:1" x14ac:dyDescent="0.55000000000000004">
      <c r="A21298" s="131"/>
    </row>
    <row r="21301" spans="1:1" x14ac:dyDescent="0.55000000000000004">
      <c r="A21301" s="131"/>
    </row>
    <row r="21302" spans="1:1" x14ac:dyDescent="0.55000000000000004">
      <c r="A21302" s="131"/>
    </row>
    <row r="21305" spans="1:1" x14ac:dyDescent="0.55000000000000004">
      <c r="A21305" s="131"/>
    </row>
    <row r="21306" spans="1:1" x14ac:dyDescent="0.55000000000000004">
      <c r="A21306" s="131"/>
    </row>
    <row r="21309" spans="1:1" x14ac:dyDescent="0.55000000000000004">
      <c r="A21309" s="131"/>
    </row>
    <row r="21310" spans="1:1" x14ac:dyDescent="0.55000000000000004">
      <c r="A21310" s="131"/>
    </row>
    <row r="21313" spans="1:1" x14ac:dyDescent="0.55000000000000004">
      <c r="A21313" s="131"/>
    </row>
    <row r="21314" spans="1:1" x14ac:dyDescent="0.55000000000000004">
      <c r="A21314" s="131"/>
    </row>
    <row r="21317" spans="1:1" x14ac:dyDescent="0.55000000000000004">
      <c r="A21317" s="131"/>
    </row>
    <row r="21318" spans="1:1" x14ac:dyDescent="0.55000000000000004">
      <c r="A21318" s="131"/>
    </row>
    <row r="21321" spans="1:1" x14ac:dyDescent="0.55000000000000004">
      <c r="A21321" s="131"/>
    </row>
    <row r="21322" spans="1:1" x14ac:dyDescent="0.55000000000000004">
      <c r="A21322" s="131"/>
    </row>
    <row r="21325" spans="1:1" x14ac:dyDescent="0.55000000000000004">
      <c r="A21325" s="131"/>
    </row>
    <row r="21326" spans="1:1" x14ac:dyDescent="0.55000000000000004">
      <c r="A21326" s="131"/>
    </row>
    <row r="21329" spans="1:1" x14ac:dyDescent="0.55000000000000004">
      <c r="A21329" s="131"/>
    </row>
    <row r="21330" spans="1:1" x14ac:dyDescent="0.55000000000000004">
      <c r="A21330" s="131"/>
    </row>
    <row r="21333" spans="1:1" x14ac:dyDescent="0.55000000000000004">
      <c r="A21333" s="131"/>
    </row>
    <row r="21334" spans="1:1" x14ac:dyDescent="0.55000000000000004">
      <c r="A21334" s="131"/>
    </row>
    <row r="21337" spans="1:1" x14ac:dyDescent="0.55000000000000004">
      <c r="A21337" s="131"/>
    </row>
    <row r="21338" spans="1:1" x14ac:dyDescent="0.55000000000000004">
      <c r="A21338" s="131"/>
    </row>
    <row r="21341" spans="1:1" x14ac:dyDescent="0.55000000000000004">
      <c r="A21341" s="131"/>
    </row>
    <row r="21342" spans="1:1" x14ac:dyDescent="0.55000000000000004">
      <c r="A21342" s="131"/>
    </row>
    <row r="21345" spans="1:1" x14ac:dyDescent="0.55000000000000004">
      <c r="A21345" s="131"/>
    </row>
    <row r="21346" spans="1:1" x14ac:dyDescent="0.55000000000000004">
      <c r="A21346" s="131"/>
    </row>
    <row r="21349" spans="1:1" x14ac:dyDescent="0.55000000000000004">
      <c r="A21349" s="131"/>
    </row>
    <row r="21350" spans="1:1" x14ac:dyDescent="0.55000000000000004">
      <c r="A21350" s="131"/>
    </row>
    <row r="21353" spans="1:1" x14ac:dyDescent="0.55000000000000004">
      <c r="A21353" s="131"/>
    </row>
    <row r="21354" spans="1:1" x14ac:dyDescent="0.55000000000000004">
      <c r="A21354" s="131"/>
    </row>
    <row r="21357" spans="1:1" x14ac:dyDescent="0.55000000000000004">
      <c r="A21357" s="131"/>
    </row>
    <row r="21358" spans="1:1" x14ac:dyDescent="0.55000000000000004">
      <c r="A21358" s="131"/>
    </row>
    <row r="21361" spans="1:1" x14ac:dyDescent="0.55000000000000004">
      <c r="A21361" s="131"/>
    </row>
    <row r="21362" spans="1:1" x14ac:dyDescent="0.55000000000000004">
      <c r="A21362" s="131"/>
    </row>
    <row r="21365" spans="1:1" x14ac:dyDescent="0.55000000000000004">
      <c r="A21365" s="131"/>
    </row>
    <row r="21366" spans="1:1" x14ac:dyDescent="0.55000000000000004">
      <c r="A21366" s="131"/>
    </row>
    <row r="21369" spans="1:1" x14ac:dyDescent="0.55000000000000004">
      <c r="A21369" s="131"/>
    </row>
    <row r="21370" spans="1:1" x14ac:dyDescent="0.55000000000000004">
      <c r="A21370" s="131"/>
    </row>
    <row r="21373" spans="1:1" x14ac:dyDescent="0.55000000000000004">
      <c r="A21373" s="131"/>
    </row>
    <row r="21374" spans="1:1" x14ac:dyDescent="0.55000000000000004">
      <c r="A21374" s="131"/>
    </row>
    <row r="21377" spans="1:1" x14ac:dyDescent="0.55000000000000004">
      <c r="A21377" s="131"/>
    </row>
    <row r="21378" spans="1:1" x14ac:dyDescent="0.55000000000000004">
      <c r="A21378" s="131"/>
    </row>
    <row r="21381" spans="1:1" x14ac:dyDescent="0.55000000000000004">
      <c r="A21381" s="131"/>
    </row>
    <row r="21382" spans="1:1" x14ac:dyDescent="0.55000000000000004">
      <c r="A21382" s="131"/>
    </row>
    <row r="21385" spans="1:1" x14ac:dyDescent="0.55000000000000004">
      <c r="A21385" s="131"/>
    </row>
    <row r="21386" spans="1:1" x14ac:dyDescent="0.55000000000000004">
      <c r="A21386" s="131"/>
    </row>
    <row r="21389" spans="1:1" x14ac:dyDescent="0.55000000000000004">
      <c r="A21389" s="131"/>
    </row>
    <row r="21390" spans="1:1" x14ac:dyDescent="0.55000000000000004">
      <c r="A21390" s="131"/>
    </row>
    <row r="21393" spans="1:1" x14ac:dyDescent="0.55000000000000004">
      <c r="A21393" s="131"/>
    </row>
    <row r="21394" spans="1:1" x14ac:dyDescent="0.55000000000000004">
      <c r="A21394" s="131"/>
    </row>
    <row r="21397" spans="1:1" x14ac:dyDescent="0.55000000000000004">
      <c r="A21397" s="131"/>
    </row>
    <row r="21398" spans="1:1" x14ac:dyDescent="0.55000000000000004">
      <c r="A21398" s="131"/>
    </row>
    <row r="21401" spans="1:1" x14ac:dyDescent="0.55000000000000004">
      <c r="A21401" s="131"/>
    </row>
    <row r="21402" spans="1:1" x14ac:dyDescent="0.55000000000000004">
      <c r="A21402" s="131"/>
    </row>
    <row r="21405" spans="1:1" x14ac:dyDescent="0.55000000000000004">
      <c r="A21405" s="131"/>
    </row>
    <row r="21406" spans="1:1" x14ac:dyDescent="0.55000000000000004">
      <c r="A21406" s="131"/>
    </row>
    <row r="21409" spans="1:1" x14ac:dyDescent="0.55000000000000004">
      <c r="A21409" s="131"/>
    </row>
    <row r="21410" spans="1:1" x14ac:dyDescent="0.55000000000000004">
      <c r="A21410" s="131"/>
    </row>
    <row r="21413" spans="1:1" x14ac:dyDescent="0.55000000000000004">
      <c r="A21413" s="131"/>
    </row>
    <row r="21414" spans="1:1" x14ac:dyDescent="0.55000000000000004">
      <c r="A21414" s="131"/>
    </row>
    <row r="21417" spans="1:1" x14ac:dyDescent="0.55000000000000004">
      <c r="A21417" s="131"/>
    </row>
    <row r="21418" spans="1:1" x14ac:dyDescent="0.55000000000000004">
      <c r="A21418" s="131"/>
    </row>
    <row r="21421" spans="1:1" x14ac:dyDescent="0.55000000000000004">
      <c r="A21421" s="131"/>
    </row>
    <row r="21422" spans="1:1" x14ac:dyDescent="0.55000000000000004">
      <c r="A21422" s="131"/>
    </row>
    <row r="21425" spans="1:1" x14ac:dyDescent="0.55000000000000004">
      <c r="A21425" s="131"/>
    </row>
    <row r="21426" spans="1:1" x14ac:dyDescent="0.55000000000000004">
      <c r="A21426" s="131"/>
    </row>
    <row r="21429" spans="1:1" x14ac:dyDescent="0.55000000000000004">
      <c r="A21429" s="131"/>
    </row>
    <row r="21430" spans="1:1" x14ac:dyDescent="0.55000000000000004">
      <c r="A21430" s="131"/>
    </row>
    <row r="21433" spans="1:1" x14ac:dyDescent="0.55000000000000004">
      <c r="A21433" s="131"/>
    </row>
    <row r="21434" spans="1:1" x14ac:dyDescent="0.55000000000000004">
      <c r="A21434" s="131"/>
    </row>
    <row r="21437" spans="1:1" x14ac:dyDescent="0.55000000000000004">
      <c r="A21437" s="131"/>
    </row>
    <row r="21438" spans="1:1" x14ac:dyDescent="0.55000000000000004">
      <c r="A21438" s="131"/>
    </row>
    <row r="21441" spans="1:1" x14ac:dyDescent="0.55000000000000004">
      <c r="A21441" s="131"/>
    </row>
    <row r="21442" spans="1:1" x14ac:dyDescent="0.55000000000000004">
      <c r="A21442" s="131"/>
    </row>
    <row r="21445" spans="1:1" x14ac:dyDescent="0.55000000000000004">
      <c r="A21445" s="131"/>
    </row>
    <row r="21446" spans="1:1" x14ac:dyDescent="0.55000000000000004">
      <c r="A21446" s="131"/>
    </row>
    <row r="21449" spans="1:1" x14ac:dyDescent="0.55000000000000004">
      <c r="A21449" s="131"/>
    </row>
    <row r="21450" spans="1:1" x14ac:dyDescent="0.55000000000000004">
      <c r="A21450" s="131"/>
    </row>
    <row r="21453" spans="1:1" x14ac:dyDescent="0.55000000000000004">
      <c r="A21453" s="131"/>
    </row>
    <row r="21454" spans="1:1" x14ac:dyDescent="0.55000000000000004">
      <c r="A21454" s="131"/>
    </row>
    <row r="21457" spans="1:1" x14ac:dyDescent="0.55000000000000004">
      <c r="A21457" s="131"/>
    </row>
    <row r="21458" spans="1:1" x14ac:dyDescent="0.55000000000000004">
      <c r="A21458" s="131"/>
    </row>
    <row r="21461" spans="1:1" x14ac:dyDescent="0.55000000000000004">
      <c r="A21461" s="131"/>
    </row>
    <row r="21462" spans="1:1" x14ac:dyDescent="0.55000000000000004">
      <c r="A21462" s="131"/>
    </row>
    <row r="21465" spans="1:1" x14ac:dyDescent="0.55000000000000004">
      <c r="A21465" s="131"/>
    </row>
    <row r="21466" spans="1:1" x14ac:dyDescent="0.55000000000000004">
      <c r="A21466" s="131"/>
    </row>
    <row r="21469" spans="1:1" x14ac:dyDescent="0.55000000000000004">
      <c r="A21469" s="131"/>
    </row>
    <row r="21470" spans="1:1" x14ac:dyDescent="0.55000000000000004">
      <c r="A21470" s="131"/>
    </row>
    <row r="21473" spans="1:1" x14ac:dyDescent="0.55000000000000004">
      <c r="A21473" s="131"/>
    </row>
    <row r="21474" spans="1:1" x14ac:dyDescent="0.55000000000000004">
      <c r="A21474" s="131"/>
    </row>
    <row r="21477" spans="1:1" x14ac:dyDescent="0.55000000000000004">
      <c r="A21477" s="131"/>
    </row>
    <row r="21478" spans="1:1" x14ac:dyDescent="0.55000000000000004">
      <c r="A21478" s="131"/>
    </row>
    <row r="21481" spans="1:1" x14ac:dyDescent="0.55000000000000004">
      <c r="A21481" s="131"/>
    </row>
    <row r="21482" spans="1:1" x14ac:dyDescent="0.55000000000000004">
      <c r="A21482" s="131"/>
    </row>
    <row r="21485" spans="1:1" x14ac:dyDescent="0.55000000000000004">
      <c r="A21485" s="131"/>
    </row>
    <row r="21486" spans="1:1" x14ac:dyDescent="0.55000000000000004">
      <c r="A21486" s="131"/>
    </row>
    <row r="21489" spans="1:1" x14ac:dyDescent="0.55000000000000004">
      <c r="A21489" s="131"/>
    </row>
    <row r="21490" spans="1:1" x14ac:dyDescent="0.55000000000000004">
      <c r="A21490" s="131"/>
    </row>
    <row r="21493" spans="1:1" x14ac:dyDescent="0.55000000000000004">
      <c r="A21493" s="131"/>
    </row>
    <row r="21494" spans="1:1" x14ac:dyDescent="0.55000000000000004">
      <c r="A21494" s="131"/>
    </row>
    <row r="21497" spans="1:1" x14ac:dyDescent="0.55000000000000004">
      <c r="A21497" s="131"/>
    </row>
    <row r="21498" spans="1:1" x14ac:dyDescent="0.55000000000000004">
      <c r="A21498" s="131"/>
    </row>
    <row r="21501" spans="1:1" x14ac:dyDescent="0.55000000000000004">
      <c r="A21501" s="131"/>
    </row>
    <row r="21502" spans="1:1" x14ac:dyDescent="0.55000000000000004">
      <c r="A21502" s="131"/>
    </row>
    <row r="21505" spans="1:1" x14ac:dyDescent="0.55000000000000004">
      <c r="A21505" s="131"/>
    </row>
    <row r="21506" spans="1:1" x14ac:dyDescent="0.55000000000000004">
      <c r="A21506" s="131"/>
    </row>
    <row r="21509" spans="1:1" x14ac:dyDescent="0.55000000000000004">
      <c r="A21509" s="131"/>
    </row>
    <row r="21510" spans="1:1" x14ac:dyDescent="0.55000000000000004">
      <c r="A21510" s="131"/>
    </row>
    <row r="21513" spans="1:1" x14ac:dyDescent="0.55000000000000004">
      <c r="A21513" s="131"/>
    </row>
    <row r="21514" spans="1:1" x14ac:dyDescent="0.55000000000000004">
      <c r="A21514" s="131"/>
    </row>
    <row r="21517" spans="1:1" x14ac:dyDescent="0.55000000000000004">
      <c r="A21517" s="131"/>
    </row>
    <row r="21518" spans="1:1" x14ac:dyDescent="0.55000000000000004">
      <c r="A21518" s="131"/>
    </row>
    <row r="21521" spans="1:1" x14ac:dyDescent="0.55000000000000004">
      <c r="A21521" s="131"/>
    </row>
    <row r="21522" spans="1:1" x14ac:dyDescent="0.55000000000000004">
      <c r="A21522" s="131"/>
    </row>
    <row r="21525" spans="1:1" x14ac:dyDescent="0.55000000000000004">
      <c r="A21525" s="131"/>
    </row>
    <row r="21526" spans="1:1" x14ac:dyDescent="0.55000000000000004">
      <c r="A21526" s="131"/>
    </row>
    <row r="21529" spans="1:1" x14ac:dyDescent="0.55000000000000004">
      <c r="A21529" s="131"/>
    </row>
    <row r="21530" spans="1:1" x14ac:dyDescent="0.55000000000000004">
      <c r="A21530" s="131"/>
    </row>
    <row r="21533" spans="1:1" x14ac:dyDescent="0.55000000000000004">
      <c r="A21533" s="131"/>
    </row>
    <row r="21534" spans="1:1" x14ac:dyDescent="0.55000000000000004">
      <c r="A21534" s="131"/>
    </row>
    <row r="21537" spans="1:1" x14ac:dyDescent="0.55000000000000004">
      <c r="A21537" s="131"/>
    </row>
    <row r="21538" spans="1:1" x14ac:dyDescent="0.55000000000000004">
      <c r="A21538" s="131"/>
    </row>
    <row r="21541" spans="1:1" x14ac:dyDescent="0.55000000000000004">
      <c r="A21541" s="131"/>
    </row>
    <row r="21542" spans="1:1" x14ac:dyDescent="0.55000000000000004">
      <c r="A21542" s="131"/>
    </row>
    <row r="21545" spans="1:1" x14ac:dyDescent="0.55000000000000004">
      <c r="A21545" s="131"/>
    </row>
    <row r="21546" spans="1:1" x14ac:dyDescent="0.55000000000000004">
      <c r="A21546" s="131"/>
    </row>
    <row r="21549" spans="1:1" x14ac:dyDescent="0.55000000000000004">
      <c r="A21549" s="131"/>
    </row>
    <row r="21550" spans="1:1" x14ac:dyDescent="0.55000000000000004">
      <c r="A21550" s="131"/>
    </row>
    <row r="21553" spans="1:1" x14ac:dyDescent="0.55000000000000004">
      <c r="A21553" s="131"/>
    </row>
    <row r="21554" spans="1:1" x14ac:dyDescent="0.55000000000000004">
      <c r="A21554" s="131"/>
    </row>
    <row r="21557" spans="1:1" x14ac:dyDescent="0.55000000000000004">
      <c r="A21557" s="131"/>
    </row>
    <row r="21558" spans="1:1" x14ac:dyDescent="0.55000000000000004">
      <c r="A21558" s="131"/>
    </row>
    <row r="21561" spans="1:1" x14ac:dyDescent="0.55000000000000004">
      <c r="A21561" s="131"/>
    </row>
    <row r="21562" spans="1:1" x14ac:dyDescent="0.55000000000000004">
      <c r="A21562" s="131"/>
    </row>
    <row r="21565" spans="1:1" x14ac:dyDescent="0.55000000000000004">
      <c r="A21565" s="131"/>
    </row>
    <row r="21566" spans="1:1" x14ac:dyDescent="0.55000000000000004">
      <c r="A21566" s="131"/>
    </row>
    <row r="21569" spans="1:1" x14ac:dyDescent="0.55000000000000004">
      <c r="A21569" s="131"/>
    </row>
    <row r="21570" spans="1:1" x14ac:dyDescent="0.55000000000000004">
      <c r="A21570" s="131"/>
    </row>
    <row r="21573" spans="1:1" x14ac:dyDescent="0.55000000000000004">
      <c r="A21573" s="131"/>
    </row>
    <row r="21574" spans="1:1" x14ac:dyDescent="0.55000000000000004">
      <c r="A21574" s="131"/>
    </row>
    <row r="21577" spans="1:1" x14ac:dyDescent="0.55000000000000004">
      <c r="A21577" s="131"/>
    </row>
    <row r="21578" spans="1:1" x14ac:dyDescent="0.55000000000000004">
      <c r="A21578" s="131"/>
    </row>
    <row r="21581" spans="1:1" x14ac:dyDescent="0.55000000000000004">
      <c r="A21581" s="131"/>
    </row>
    <row r="21582" spans="1:1" x14ac:dyDescent="0.55000000000000004">
      <c r="A21582" s="131"/>
    </row>
    <row r="21585" spans="1:1" x14ac:dyDescent="0.55000000000000004">
      <c r="A21585" s="131"/>
    </row>
    <row r="21586" spans="1:1" x14ac:dyDescent="0.55000000000000004">
      <c r="A21586" s="131"/>
    </row>
    <row r="21589" spans="1:1" x14ac:dyDescent="0.55000000000000004">
      <c r="A21589" s="131"/>
    </row>
    <row r="21590" spans="1:1" x14ac:dyDescent="0.55000000000000004">
      <c r="A21590" s="131"/>
    </row>
    <row r="21593" spans="1:1" x14ac:dyDescent="0.55000000000000004">
      <c r="A21593" s="131"/>
    </row>
    <row r="21594" spans="1:1" x14ac:dyDescent="0.55000000000000004">
      <c r="A21594" s="131"/>
    </row>
    <row r="21597" spans="1:1" x14ac:dyDescent="0.55000000000000004">
      <c r="A21597" s="131"/>
    </row>
    <row r="21598" spans="1:1" x14ac:dyDescent="0.55000000000000004">
      <c r="A21598" s="131"/>
    </row>
    <row r="21601" spans="1:1" x14ac:dyDescent="0.55000000000000004">
      <c r="A21601" s="131"/>
    </row>
    <row r="21602" spans="1:1" x14ac:dyDescent="0.55000000000000004">
      <c r="A21602" s="131"/>
    </row>
    <row r="21605" spans="1:1" x14ac:dyDescent="0.55000000000000004">
      <c r="A21605" s="131"/>
    </row>
    <row r="21606" spans="1:1" x14ac:dyDescent="0.55000000000000004">
      <c r="A21606" s="131"/>
    </row>
    <row r="21609" spans="1:1" x14ac:dyDescent="0.55000000000000004">
      <c r="A21609" s="131"/>
    </row>
    <row r="21610" spans="1:1" x14ac:dyDescent="0.55000000000000004">
      <c r="A21610" s="131"/>
    </row>
    <row r="21613" spans="1:1" x14ac:dyDescent="0.55000000000000004">
      <c r="A21613" s="131"/>
    </row>
    <row r="21614" spans="1:1" x14ac:dyDescent="0.55000000000000004">
      <c r="A21614" s="131"/>
    </row>
    <row r="21617" spans="1:1" x14ac:dyDescent="0.55000000000000004">
      <c r="A21617" s="131"/>
    </row>
    <row r="21618" spans="1:1" x14ac:dyDescent="0.55000000000000004">
      <c r="A21618" s="131"/>
    </row>
    <row r="21621" spans="1:1" x14ac:dyDescent="0.55000000000000004">
      <c r="A21621" s="131"/>
    </row>
    <row r="21622" spans="1:1" x14ac:dyDescent="0.55000000000000004">
      <c r="A21622" s="131"/>
    </row>
    <row r="21625" spans="1:1" x14ac:dyDescent="0.55000000000000004">
      <c r="A21625" s="131"/>
    </row>
    <row r="21626" spans="1:1" x14ac:dyDescent="0.55000000000000004">
      <c r="A21626" s="131"/>
    </row>
    <row r="21629" spans="1:1" x14ac:dyDescent="0.55000000000000004">
      <c r="A21629" s="131"/>
    </row>
    <row r="21630" spans="1:1" x14ac:dyDescent="0.55000000000000004">
      <c r="A21630" s="131"/>
    </row>
    <row r="21633" spans="1:1" x14ac:dyDescent="0.55000000000000004">
      <c r="A21633" s="131"/>
    </row>
    <row r="21634" spans="1:1" x14ac:dyDescent="0.55000000000000004">
      <c r="A21634" s="131"/>
    </row>
    <row r="21637" spans="1:1" x14ac:dyDescent="0.55000000000000004">
      <c r="A21637" s="131"/>
    </row>
    <row r="21638" spans="1:1" x14ac:dyDescent="0.55000000000000004">
      <c r="A21638" s="131"/>
    </row>
    <row r="21641" spans="1:1" x14ac:dyDescent="0.55000000000000004">
      <c r="A21641" s="131"/>
    </row>
    <row r="21642" spans="1:1" x14ac:dyDescent="0.55000000000000004">
      <c r="A21642" s="131"/>
    </row>
    <row r="21645" spans="1:1" x14ac:dyDescent="0.55000000000000004">
      <c r="A21645" s="131"/>
    </row>
    <row r="21646" spans="1:1" x14ac:dyDescent="0.55000000000000004">
      <c r="A21646" s="131"/>
    </row>
    <row r="21649" spans="1:1" x14ac:dyDescent="0.55000000000000004">
      <c r="A21649" s="131"/>
    </row>
    <row r="21650" spans="1:1" x14ac:dyDescent="0.55000000000000004">
      <c r="A21650" s="131"/>
    </row>
    <row r="21653" spans="1:1" x14ac:dyDescent="0.55000000000000004">
      <c r="A21653" s="131"/>
    </row>
    <row r="21654" spans="1:1" x14ac:dyDescent="0.55000000000000004">
      <c r="A21654" s="131"/>
    </row>
    <row r="21657" spans="1:1" x14ac:dyDescent="0.55000000000000004">
      <c r="A21657" s="131"/>
    </row>
    <row r="21658" spans="1:1" x14ac:dyDescent="0.55000000000000004">
      <c r="A21658" s="131"/>
    </row>
    <row r="21661" spans="1:1" x14ac:dyDescent="0.55000000000000004">
      <c r="A21661" s="131"/>
    </row>
    <row r="21662" spans="1:1" x14ac:dyDescent="0.55000000000000004">
      <c r="A21662" s="131"/>
    </row>
    <row r="21665" spans="1:1" x14ac:dyDescent="0.55000000000000004">
      <c r="A21665" s="131"/>
    </row>
    <row r="21666" spans="1:1" x14ac:dyDescent="0.55000000000000004">
      <c r="A21666" s="131"/>
    </row>
    <row r="21669" spans="1:1" x14ac:dyDescent="0.55000000000000004">
      <c r="A21669" s="131"/>
    </row>
    <row r="21670" spans="1:1" x14ac:dyDescent="0.55000000000000004">
      <c r="A21670" s="131"/>
    </row>
    <row r="21673" spans="1:1" x14ac:dyDescent="0.55000000000000004">
      <c r="A21673" s="131"/>
    </row>
    <row r="21674" spans="1:1" x14ac:dyDescent="0.55000000000000004">
      <c r="A21674" s="131"/>
    </row>
    <row r="21677" spans="1:1" x14ac:dyDescent="0.55000000000000004">
      <c r="A21677" s="131"/>
    </row>
    <row r="21678" spans="1:1" x14ac:dyDescent="0.55000000000000004">
      <c r="A21678" s="131"/>
    </row>
    <row r="21681" spans="1:1" x14ac:dyDescent="0.55000000000000004">
      <c r="A21681" s="131"/>
    </row>
    <row r="21682" spans="1:1" x14ac:dyDescent="0.55000000000000004">
      <c r="A21682" s="131"/>
    </row>
    <row r="21685" spans="1:1" x14ac:dyDescent="0.55000000000000004">
      <c r="A21685" s="131"/>
    </row>
    <row r="21686" spans="1:1" x14ac:dyDescent="0.55000000000000004">
      <c r="A21686" s="131"/>
    </row>
    <row r="21689" spans="1:1" x14ac:dyDescent="0.55000000000000004">
      <c r="A21689" s="131"/>
    </row>
    <row r="21690" spans="1:1" x14ac:dyDescent="0.55000000000000004">
      <c r="A21690" s="131"/>
    </row>
    <row r="21693" spans="1:1" x14ac:dyDescent="0.55000000000000004">
      <c r="A21693" s="131"/>
    </row>
    <row r="21694" spans="1:1" x14ac:dyDescent="0.55000000000000004">
      <c r="A21694" s="131"/>
    </row>
    <row r="21697" spans="1:1" x14ac:dyDescent="0.55000000000000004">
      <c r="A21697" s="131"/>
    </row>
    <row r="21698" spans="1:1" x14ac:dyDescent="0.55000000000000004">
      <c r="A21698" s="131"/>
    </row>
    <row r="21701" spans="1:1" x14ac:dyDescent="0.55000000000000004">
      <c r="A21701" s="131"/>
    </row>
    <row r="21702" spans="1:1" x14ac:dyDescent="0.55000000000000004">
      <c r="A21702" s="131"/>
    </row>
    <row r="21705" spans="1:1" x14ac:dyDescent="0.55000000000000004">
      <c r="A21705" s="131"/>
    </row>
    <row r="21706" spans="1:1" x14ac:dyDescent="0.55000000000000004">
      <c r="A21706" s="131"/>
    </row>
    <row r="21709" spans="1:1" x14ac:dyDescent="0.55000000000000004">
      <c r="A21709" s="131"/>
    </row>
    <row r="21710" spans="1:1" x14ac:dyDescent="0.55000000000000004">
      <c r="A21710" s="131"/>
    </row>
    <row r="21713" spans="1:1" x14ac:dyDescent="0.55000000000000004">
      <c r="A21713" s="131"/>
    </row>
    <row r="21714" spans="1:1" x14ac:dyDescent="0.55000000000000004">
      <c r="A21714" s="131"/>
    </row>
    <row r="21717" spans="1:1" x14ac:dyDescent="0.55000000000000004">
      <c r="A21717" s="131"/>
    </row>
    <row r="21718" spans="1:1" x14ac:dyDescent="0.55000000000000004">
      <c r="A21718" s="131"/>
    </row>
    <row r="21721" spans="1:1" x14ac:dyDescent="0.55000000000000004">
      <c r="A21721" s="131"/>
    </row>
    <row r="21722" spans="1:1" x14ac:dyDescent="0.55000000000000004">
      <c r="A21722" s="131"/>
    </row>
    <row r="21725" spans="1:1" x14ac:dyDescent="0.55000000000000004">
      <c r="A21725" s="131"/>
    </row>
    <row r="21726" spans="1:1" x14ac:dyDescent="0.55000000000000004">
      <c r="A21726" s="131"/>
    </row>
    <row r="21729" spans="1:1" x14ac:dyDescent="0.55000000000000004">
      <c r="A21729" s="131"/>
    </row>
    <row r="21730" spans="1:1" x14ac:dyDescent="0.55000000000000004">
      <c r="A21730" s="131"/>
    </row>
    <row r="21733" spans="1:1" x14ac:dyDescent="0.55000000000000004">
      <c r="A21733" s="131"/>
    </row>
    <row r="21734" spans="1:1" x14ac:dyDescent="0.55000000000000004">
      <c r="A21734" s="131"/>
    </row>
    <row r="21737" spans="1:1" x14ac:dyDescent="0.55000000000000004">
      <c r="A21737" s="131"/>
    </row>
    <row r="21738" spans="1:1" x14ac:dyDescent="0.55000000000000004">
      <c r="A21738" s="131"/>
    </row>
    <row r="21741" spans="1:1" x14ac:dyDescent="0.55000000000000004">
      <c r="A21741" s="131"/>
    </row>
    <row r="21742" spans="1:1" x14ac:dyDescent="0.55000000000000004">
      <c r="A21742" s="131"/>
    </row>
    <row r="21745" spans="1:1" x14ac:dyDescent="0.55000000000000004">
      <c r="A21745" s="131"/>
    </row>
    <row r="21746" spans="1:1" x14ac:dyDescent="0.55000000000000004">
      <c r="A21746" s="131"/>
    </row>
    <row r="21749" spans="1:1" x14ac:dyDescent="0.55000000000000004">
      <c r="A21749" s="131"/>
    </row>
    <row r="21750" spans="1:1" x14ac:dyDescent="0.55000000000000004">
      <c r="A21750" s="131"/>
    </row>
    <row r="21753" spans="1:1" x14ac:dyDescent="0.55000000000000004">
      <c r="A21753" s="131"/>
    </row>
    <row r="21754" spans="1:1" x14ac:dyDescent="0.55000000000000004">
      <c r="A21754" s="131"/>
    </row>
    <row r="21757" spans="1:1" x14ac:dyDescent="0.55000000000000004">
      <c r="A21757" s="131"/>
    </row>
    <row r="21758" spans="1:1" x14ac:dyDescent="0.55000000000000004">
      <c r="A21758" s="131"/>
    </row>
    <row r="21761" spans="1:1" x14ac:dyDescent="0.55000000000000004">
      <c r="A21761" s="131"/>
    </row>
    <row r="21762" spans="1:1" x14ac:dyDescent="0.55000000000000004">
      <c r="A21762" s="131"/>
    </row>
    <row r="21765" spans="1:1" x14ac:dyDescent="0.55000000000000004">
      <c r="A21765" s="131"/>
    </row>
    <row r="21766" spans="1:1" x14ac:dyDescent="0.55000000000000004">
      <c r="A21766" s="131"/>
    </row>
    <row r="21769" spans="1:1" x14ac:dyDescent="0.55000000000000004">
      <c r="A21769" s="131"/>
    </row>
    <row r="21770" spans="1:1" x14ac:dyDescent="0.55000000000000004">
      <c r="A21770" s="131"/>
    </row>
    <row r="21773" spans="1:1" x14ac:dyDescent="0.55000000000000004">
      <c r="A21773" s="131"/>
    </row>
    <row r="21774" spans="1:1" x14ac:dyDescent="0.55000000000000004">
      <c r="A21774" s="131"/>
    </row>
    <row r="21777" spans="1:1" x14ac:dyDescent="0.55000000000000004">
      <c r="A21777" s="131"/>
    </row>
    <row r="21778" spans="1:1" x14ac:dyDescent="0.55000000000000004">
      <c r="A21778" s="131"/>
    </row>
    <row r="21781" spans="1:1" x14ac:dyDescent="0.55000000000000004">
      <c r="A21781" s="131"/>
    </row>
    <row r="21782" spans="1:1" x14ac:dyDescent="0.55000000000000004">
      <c r="A21782" s="131"/>
    </row>
    <row r="21785" spans="1:1" x14ac:dyDescent="0.55000000000000004">
      <c r="A21785" s="131"/>
    </row>
    <row r="21786" spans="1:1" x14ac:dyDescent="0.55000000000000004">
      <c r="A21786" s="131"/>
    </row>
    <row r="21789" spans="1:1" x14ac:dyDescent="0.55000000000000004">
      <c r="A21789" s="131"/>
    </row>
    <row r="21790" spans="1:1" x14ac:dyDescent="0.55000000000000004">
      <c r="A21790" s="131"/>
    </row>
    <row r="21793" spans="1:1" x14ac:dyDescent="0.55000000000000004">
      <c r="A21793" s="131"/>
    </row>
    <row r="21794" spans="1:1" x14ac:dyDescent="0.55000000000000004">
      <c r="A21794" s="131"/>
    </row>
    <row r="21797" spans="1:1" x14ac:dyDescent="0.55000000000000004">
      <c r="A21797" s="131"/>
    </row>
    <row r="21798" spans="1:1" x14ac:dyDescent="0.55000000000000004">
      <c r="A21798" s="131"/>
    </row>
    <row r="21801" spans="1:1" x14ac:dyDescent="0.55000000000000004">
      <c r="A21801" s="131"/>
    </row>
    <row r="21802" spans="1:1" x14ac:dyDescent="0.55000000000000004">
      <c r="A21802" s="131"/>
    </row>
    <row r="21805" spans="1:1" x14ac:dyDescent="0.55000000000000004">
      <c r="A21805" s="131"/>
    </row>
    <row r="21806" spans="1:1" x14ac:dyDescent="0.55000000000000004">
      <c r="A21806" s="131"/>
    </row>
    <row r="21809" spans="1:1" x14ac:dyDescent="0.55000000000000004">
      <c r="A21809" s="131"/>
    </row>
    <row r="21810" spans="1:1" x14ac:dyDescent="0.55000000000000004">
      <c r="A21810" s="131"/>
    </row>
    <row r="21813" spans="1:1" x14ac:dyDescent="0.55000000000000004">
      <c r="A21813" s="131"/>
    </row>
    <row r="21814" spans="1:1" x14ac:dyDescent="0.55000000000000004">
      <c r="A21814" s="131"/>
    </row>
    <row r="21817" spans="1:1" x14ac:dyDescent="0.55000000000000004">
      <c r="A21817" s="131"/>
    </row>
    <row r="21818" spans="1:1" x14ac:dyDescent="0.55000000000000004">
      <c r="A21818" s="131"/>
    </row>
    <row r="21821" spans="1:1" x14ac:dyDescent="0.55000000000000004">
      <c r="A21821" s="131"/>
    </row>
    <row r="21822" spans="1:1" x14ac:dyDescent="0.55000000000000004">
      <c r="A21822" s="131"/>
    </row>
    <row r="21825" spans="1:1" x14ac:dyDescent="0.55000000000000004">
      <c r="A21825" s="131"/>
    </row>
    <row r="21826" spans="1:1" x14ac:dyDescent="0.55000000000000004">
      <c r="A21826" s="131"/>
    </row>
    <row r="21829" spans="1:1" x14ac:dyDescent="0.55000000000000004">
      <c r="A21829" s="131"/>
    </row>
    <row r="21830" spans="1:1" x14ac:dyDescent="0.55000000000000004">
      <c r="A21830" s="131"/>
    </row>
    <row r="21833" spans="1:1" x14ac:dyDescent="0.55000000000000004">
      <c r="A21833" s="131"/>
    </row>
    <row r="21834" spans="1:1" x14ac:dyDescent="0.55000000000000004">
      <c r="A21834" s="131"/>
    </row>
    <row r="21837" spans="1:1" x14ac:dyDescent="0.55000000000000004">
      <c r="A21837" s="131"/>
    </row>
    <row r="21838" spans="1:1" x14ac:dyDescent="0.55000000000000004">
      <c r="A21838" s="131"/>
    </row>
    <row r="21841" spans="1:1" x14ac:dyDescent="0.55000000000000004">
      <c r="A21841" s="131"/>
    </row>
    <row r="21842" spans="1:1" x14ac:dyDescent="0.55000000000000004">
      <c r="A21842" s="131"/>
    </row>
    <row r="21845" spans="1:1" x14ac:dyDescent="0.55000000000000004">
      <c r="A21845" s="131"/>
    </row>
    <row r="21846" spans="1:1" x14ac:dyDescent="0.55000000000000004">
      <c r="A21846" s="131"/>
    </row>
    <row r="21849" spans="1:1" x14ac:dyDescent="0.55000000000000004">
      <c r="A21849" s="131"/>
    </row>
    <row r="21850" spans="1:1" x14ac:dyDescent="0.55000000000000004">
      <c r="A21850" s="131"/>
    </row>
    <row r="21853" spans="1:1" x14ac:dyDescent="0.55000000000000004">
      <c r="A21853" s="131"/>
    </row>
    <row r="21854" spans="1:1" x14ac:dyDescent="0.55000000000000004">
      <c r="A21854" s="131"/>
    </row>
    <row r="21857" spans="1:1" x14ac:dyDescent="0.55000000000000004">
      <c r="A21857" s="131"/>
    </row>
    <row r="21858" spans="1:1" x14ac:dyDescent="0.55000000000000004">
      <c r="A21858" s="131"/>
    </row>
    <row r="21861" spans="1:1" x14ac:dyDescent="0.55000000000000004">
      <c r="A21861" s="131"/>
    </row>
    <row r="21862" spans="1:1" x14ac:dyDescent="0.55000000000000004">
      <c r="A21862" s="131"/>
    </row>
    <row r="21865" spans="1:1" x14ac:dyDescent="0.55000000000000004">
      <c r="A21865" s="131"/>
    </row>
    <row r="21866" spans="1:1" x14ac:dyDescent="0.55000000000000004">
      <c r="A21866" s="131"/>
    </row>
    <row r="21869" spans="1:1" x14ac:dyDescent="0.55000000000000004">
      <c r="A21869" s="131"/>
    </row>
    <row r="21870" spans="1:1" x14ac:dyDescent="0.55000000000000004">
      <c r="A21870" s="131"/>
    </row>
    <row r="21873" spans="1:1" x14ac:dyDescent="0.55000000000000004">
      <c r="A21873" s="131"/>
    </row>
    <row r="21874" spans="1:1" x14ac:dyDescent="0.55000000000000004">
      <c r="A21874" s="131"/>
    </row>
    <row r="21877" spans="1:1" x14ac:dyDescent="0.55000000000000004">
      <c r="A21877" s="131"/>
    </row>
    <row r="21878" spans="1:1" x14ac:dyDescent="0.55000000000000004">
      <c r="A21878" s="131"/>
    </row>
    <row r="21881" spans="1:1" x14ac:dyDescent="0.55000000000000004">
      <c r="A21881" s="131"/>
    </row>
    <row r="21882" spans="1:1" x14ac:dyDescent="0.55000000000000004">
      <c r="A21882" s="131"/>
    </row>
    <row r="21885" spans="1:1" x14ac:dyDescent="0.55000000000000004">
      <c r="A21885" s="131"/>
    </row>
    <row r="21886" spans="1:1" x14ac:dyDescent="0.55000000000000004">
      <c r="A21886" s="131"/>
    </row>
    <row r="21889" spans="1:1" x14ac:dyDescent="0.55000000000000004">
      <c r="A21889" s="131"/>
    </row>
    <row r="21890" spans="1:1" x14ac:dyDescent="0.55000000000000004">
      <c r="A21890" s="131"/>
    </row>
    <row r="21893" spans="1:1" x14ac:dyDescent="0.55000000000000004">
      <c r="A21893" s="131"/>
    </row>
    <row r="21894" spans="1:1" x14ac:dyDescent="0.55000000000000004">
      <c r="A21894" s="131"/>
    </row>
    <row r="21897" spans="1:1" x14ac:dyDescent="0.55000000000000004">
      <c r="A21897" s="131"/>
    </row>
    <row r="21898" spans="1:1" x14ac:dyDescent="0.55000000000000004">
      <c r="A21898" s="131"/>
    </row>
    <row r="21901" spans="1:1" x14ac:dyDescent="0.55000000000000004">
      <c r="A21901" s="131"/>
    </row>
    <row r="21902" spans="1:1" x14ac:dyDescent="0.55000000000000004">
      <c r="A21902" s="131"/>
    </row>
    <row r="21905" spans="1:1" x14ac:dyDescent="0.55000000000000004">
      <c r="A21905" s="131"/>
    </row>
    <row r="21906" spans="1:1" x14ac:dyDescent="0.55000000000000004">
      <c r="A21906" s="131"/>
    </row>
    <row r="21909" spans="1:1" x14ac:dyDescent="0.55000000000000004">
      <c r="A21909" s="131"/>
    </row>
    <row r="21910" spans="1:1" x14ac:dyDescent="0.55000000000000004">
      <c r="A21910" s="131"/>
    </row>
    <row r="21913" spans="1:1" x14ac:dyDescent="0.55000000000000004">
      <c r="A21913" s="131"/>
    </row>
    <row r="21914" spans="1:1" x14ac:dyDescent="0.55000000000000004">
      <c r="A21914" s="131"/>
    </row>
    <row r="21917" spans="1:1" x14ac:dyDescent="0.55000000000000004">
      <c r="A21917" s="131"/>
    </row>
    <row r="21918" spans="1:1" x14ac:dyDescent="0.55000000000000004">
      <c r="A21918" s="131"/>
    </row>
    <row r="21921" spans="1:1" x14ac:dyDescent="0.55000000000000004">
      <c r="A21921" s="131"/>
    </row>
    <row r="21922" spans="1:1" x14ac:dyDescent="0.55000000000000004">
      <c r="A21922" s="131"/>
    </row>
    <row r="21925" spans="1:1" x14ac:dyDescent="0.55000000000000004">
      <c r="A21925" s="131"/>
    </row>
    <row r="21926" spans="1:1" x14ac:dyDescent="0.55000000000000004">
      <c r="A21926" s="131"/>
    </row>
    <row r="21929" spans="1:1" x14ac:dyDescent="0.55000000000000004">
      <c r="A21929" s="131"/>
    </row>
    <row r="21930" spans="1:1" x14ac:dyDescent="0.55000000000000004">
      <c r="A21930" s="131"/>
    </row>
    <row r="21933" spans="1:1" x14ac:dyDescent="0.55000000000000004">
      <c r="A21933" s="131"/>
    </row>
    <row r="21934" spans="1:1" x14ac:dyDescent="0.55000000000000004">
      <c r="A21934" s="131"/>
    </row>
    <row r="21937" spans="1:1" x14ac:dyDescent="0.55000000000000004">
      <c r="A21937" s="131"/>
    </row>
    <row r="21938" spans="1:1" x14ac:dyDescent="0.55000000000000004">
      <c r="A21938" s="131"/>
    </row>
    <row r="21941" spans="1:1" x14ac:dyDescent="0.55000000000000004">
      <c r="A21941" s="131"/>
    </row>
    <row r="21942" spans="1:1" x14ac:dyDescent="0.55000000000000004">
      <c r="A21942" s="131"/>
    </row>
    <row r="21945" spans="1:1" x14ac:dyDescent="0.55000000000000004">
      <c r="A21945" s="131"/>
    </row>
    <row r="21946" spans="1:1" x14ac:dyDescent="0.55000000000000004">
      <c r="A21946" s="131"/>
    </row>
    <row r="21949" spans="1:1" x14ac:dyDescent="0.55000000000000004">
      <c r="A21949" s="131"/>
    </row>
    <row r="21950" spans="1:1" x14ac:dyDescent="0.55000000000000004">
      <c r="A21950" s="131"/>
    </row>
    <row r="21953" spans="1:1" x14ac:dyDescent="0.55000000000000004">
      <c r="A21953" s="131"/>
    </row>
    <row r="21954" spans="1:1" x14ac:dyDescent="0.55000000000000004">
      <c r="A21954" s="131"/>
    </row>
    <row r="21957" spans="1:1" x14ac:dyDescent="0.55000000000000004">
      <c r="A21957" s="131"/>
    </row>
    <row r="21958" spans="1:1" x14ac:dyDescent="0.55000000000000004">
      <c r="A21958" s="131"/>
    </row>
    <row r="21961" spans="1:1" x14ac:dyDescent="0.55000000000000004">
      <c r="A21961" s="131"/>
    </row>
    <row r="21962" spans="1:1" x14ac:dyDescent="0.55000000000000004">
      <c r="A21962" s="131"/>
    </row>
    <row r="21965" spans="1:1" x14ac:dyDescent="0.55000000000000004">
      <c r="A21965" s="131"/>
    </row>
    <row r="21966" spans="1:1" x14ac:dyDescent="0.55000000000000004">
      <c r="A21966" s="131"/>
    </row>
    <row r="21969" spans="1:1" x14ac:dyDescent="0.55000000000000004">
      <c r="A21969" s="131"/>
    </row>
    <row r="21970" spans="1:1" x14ac:dyDescent="0.55000000000000004">
      <c r="A21970" s="131"/>
    </row>
    <row r="21973" spans="1:1" x14ac:dyDescent="0.55000000000000004">
      <c r="A21973" s="131"/>
    </row>
    <row r="21974" spans="1:1" x14ac:dyDescent="0.55000000000000004">
      <c r="A21974" s="131"/>
    </row>
    <row r="21977" spans="1:1" x14ac:dyDescent="0.55000000000000004">
      <c r="A21977" s="131"/>
    </row>
    <row r="21978" spans="1:1" x14ac:dyDescent="0.55000000000000004">
      <c r="A21978" s="131"/>
    </row>
    <row r="21981" spans="1:1" x14ac:dyDescent="0.55000000000000004">
      <c r="A21981" s="131"/>
    </row>
    <row r="21982" spans="1:1" x14ac:dyDescent="0.55000000000000004">
      <c r="A21982" s="131"/>
    </row>
    <row r="21985" spans="1:1" x14ac:dyDescent="0.55000000000000004">
      <c r="A21985" s="131"/>
    </row>
    <row r="21986" spans="1:1" x14ac:dyDescent="0.55000000000000004">
      <c r="A21986" s="131"/>
    </row>
    <row r="21989" spans="1:1" x14ac:dyDescent="0.55000000000000004">
      <c r="A21989" s="131"/>
    </row>
    <row r="21990" spans="1:1" x14ac:dyDescent="0.55000000000000004">
      <c r="A21990" s="131"/>
    </row>
    <row r="21993" spans="1:1" x14ac:dyDescent="0.55000000000000004">
      <c r="A21993" s="131"/>
    </row>
    <row r="21994" spans="1:1" x14ac:dyDescent="0.55000000000000004">
      <c r="A21994" s="131"/>
    </row>
    <row r="21997" spans="1:1" x14ac:dyDescent="0.55000000000000004">
      <c r="A21997" s="131"/>
    </row>
    <row r="21998" spans="1:1" x14ac:dyDescent="0.55000000000000004">
      <c r="A21998" s="131"/>
    </row>
    <row r="22001" spans="1:1" x14ac:dyDescent="0.55000000000000004">
      <c r="A22001" s="131"/>
    </row>
    <row r="22002" spans="1:1" x14ac:dyDescent="0.55000000000000004">
      <c r="A22002" s="131"/>
    </row>
    <row r="22005" spans="1:1" x14ac:dyDescent="0.55000000000000004">
      <c r="A22005" s="131"/>
    </row>
    <row r="22006" spans="1:1" x14ac:dyDescent="0.55000000000000004">
      <c r="A22006" s="131"/>
    </row>
    <row r="22009" spans="1:1" x14ac:dyDescent="0.55000000000000004">
      <c r="A22009" s="131"/>
    </row>
    <row r="22010" spans="1:1" x14ac:dyDescent="0.55000000000000004">
      <c r="A22010" s="131"/>
    </row>
    <row r="22013" spans="1:1" x14ac:dyDescent="0.55000000000000004">
      <c r="A22013" s="131"/>
    </row>
    <row r="22014" spans="1:1" x14ac:dyDescent="0.55000000000000004">
      <c r="A22014" s="131"/>
    </row>
    <row r="22017" spans="1:1" x14ac:dyDescent="0.55000000000000004">
      <c r="A22017" s="131"/>
    </row>
    <row r="22018" spans="1:1" x14ac:dyDescent="0.55000000000000004">
      <c r="A22018" s="131"/>
    </row>
    <row r="22021" spans="1:1" x14ac:dyDescent="0.55000000000000004">
      <c r="A22021" s="131"/>
    </row>
    <row r="22022" spans="1:1" x14ac:dyDescent="0.55000000000000004">
      <c r="A22022" s="131"/>
    </row>
    <row r="22025" spans="1:1" x14ac:dyDescent="0.55000000000000004">
      <c r="A22025" s="131"/>
    </row>
    <row r="22026" spans="1:1" x14ac:dyDescent="0.55000000000000004">
      <c r="A22026" s="131"/>
    </row>
    <row r="22029" spans="1:1" x14ac:dyDescent="0.55000000000000004">
      <c r="A22029" s="131"/>
    </row>
    <row r="22030" spans="1:1" x14ac:dyDescent="0.55000000000000004">
      <c r="A22030" s="131"/>
    </row>
    <row r="22033" spans="1:1" x14ac:dyDescent="0.55000000000000004">
      <c r="A22033" s="131"/>
    </row>
    <row r="22034" spans="1:1" x14ac:dyDescent="0.55000000000000004">
      <c r="A22034" s="131"/>
    </row>
    <row r="22037" spans="1:1" x14ac:dyDescent="0.55000000000000004">
      <c r="A22037" s="131"/>
    </row>
    <row r="22038" spans="1:1" x14ac:dyDescent="0.55000000000000004">
      <c r="A22038" s="131"/>
    </row>
    <row r="22041" spans="1:1" x14ac:dyDescent="0.55000000000000004">
      <c r="A22041" s="131"/>
    </row>
    <row r="22042" spans="1:1" x14ac:dyDescent="0.55000000000000004">
      <c r="A22042" s="131"/>
    </row>
    <row r="22045" spans="1:1" x14ac:dyDescent="0.55000000000000004">
      <c r="A22045" s="131"/>
    </row>
    <row r="22046" spans="1:1" x14ac:dyDescent="0.55000000000000004">
      <c r="A22046" s="131"/>
    </row>
    <row r="22049" spans="1:1" x14ac:dyDescent="0.55000000000000004">
      <c r="A22049" s="131"/>
    </row>
    <row r="22050" spans="1:1" x14ac:dyDescent="0.55000000000000004">
      <c r="A22050" s="131"/>
    </row>
    <row r="22053" spans="1:1" x14ac:dyDescent="0.55000000000000004">
      <c r="A22053" s="131"/>
    </row>
    <row r="22054" spans="1:1" x14ac:dyDescent="0.55000000000000004">
      <c r="A22054" s="131"/>
    </row>
    <row r="22057" spans="1:1" x14ac:dyDescent="0.55000000000000004">
      <c r="A22057" s="131"/>
    </row>
    <row r="22058" spans="1:1" x14ac:dyDescent="0.55000000000000004">
      <c r="A22058" s="131"/>
    </row>
    <row r="22061" spans="1:1" x14ac:dyDescent="0.55000000000000004">
      <c r="A22061" s="131"/>
    </row>
    <row r="22062" spans="1:1" x14ac:dyDescent="0.55000000000000004">
      <c r="A22062" s="131"/>
    </row>
    <row r="22065" spans="1:1" x14ac:dyDescent="0.55000000000000004">
      <c r="A22065" s="131"/>
    </row>
    <row r="22066" spans="1:1" x14ac:dyDescent="0.55000000000000004">
      <c r="A22066" s="131"/>
    </row>
    <row r="22069" spans="1:1" x14ac:dyDescent="0.55000000000000004">
      <c r="A22069" s="131"/>
    </row>
    <row r="22070" spans="1:1" x14ac:dyDescent="0.55000000000000004">
      <c r="A22070" s="131"/>
    </row>
    <row r="22073" spans="1:1" x14ac:dyDescent="0.55000000000000004">
      <c r="A22073" s="131"/>
    </row>
    <row r="22074" spans="1:1" x14ac:dyDescent="0.55000000000000004">
      <c r="A22074" s="131"/>
    </row>
    <row r="22077" spans="1:1" x14ac:dyDescent="0.55000000000000004">
      <c r="A22077" s="131"/>
    </row>
    <row r="22078" spans="1:1" x14ac:dyDescent="0.55000000000000004">
      <c r="A22078" s="131"/>
    </row>
    <row r="22081" spans="1:1" x14ac:dyDescent="0.55000000000000004">
      <c r="A22081" s="131"/>
    </row>
    <row r="22082" spans="1:1" x14ac:dyDescent="0.55000000000000004">
      <c r="A22082" s="131"/>
    </row>
    <row r="22085" spans="1:1" x14ac:dyDescent="0.55000000000000004">
      <c r="A22085" s="131"/>
    </row>
    <row r="22086" spans="1:1" x14ac:dyDescent="0.55000000000000004">
      <c r="A22086" s="131"/>
    </row>
    <row r="22089" spans="1:1" x14ac:dyDescent="0.55000000000000004">
      <c r="A22089" s="131"/>
    </row>
    <row r="22090" spans="1:1" x14ac:dyDescent="0.55000000000000004">
      <c r="A22090" s="131"/>
    </row>
    <row r="22093" spans="1:1" x14ac:dyDescent="0.55000000000000004">
      <c r="A22093" s="131"/>
    </row>
    <row r="22094" spans="1:1" x14ac:dyDescent="0.55000000000000004">
      <c r="A22094" s="131"/>
    </row>
    <row r="22097" spans="1:1" x14ac:dyDescent="0.55000000000000004">
      <c r="A22097" s="131"/>
    </row>
    <row r="22098" spans="1:1" x14ac:dyDescent="0.55000000000000004">
      <c r="A22098" s="131"/>
    </row>
    <row r="22101" spans="1:1" x14ac:dyDescent="0.55000000000000004">
      <c r="A22101" s="131"/>
    </row>
    <row r="22102" spans="1:1" x14ac:dyDescent="0.55000000000000004">
      <c r="A22102" s="131"/>
    </row>
    <row r="22105" spans="1:1" x14ac:dyDescent="0.55000000000000004">
      <c r="A22105" s="131"/>
    </row>
    <row r="22106" spans="1:1" x14ac:dyDescent="0.55000000000000004">
      <c r="A22106" s="131"/>
    </row>
    <row r="22109" spans="1:1" x14ac:dyDescent="0.55000000000000004">
      <c r="A22109" s="131"/>
    </row>
    <row r="22110" spans="1:1" x14ac:dyDescent="0.55000000000000004">
      <c r="A22110" s="131"/>
    </row>
    <row r="22113" spans="1:1" x14ac:dyDescent="0.55000000000000004">
      <c r="A22113" s="131"/>
    </row>
    <row r="22114" spans="1:1" x14ac:dyDescent="0.55000000000000004">
      <c r="A22114" s="131"/>
    </row>
    <row r="22117" spans="1:1" x14ac:dyDescent="0.55000000000000004">
      <c r="A22117" s="131"/>
    </row>
    <row r="22118" spans="1:1" x14ac:dyDescent="0.55000000000000004">
      <c r="A22118" s="131"/>
    </row>
    <row r="22121" spans="1:1" x14ac:dyDescent="0.55000000000000004">
      <c r="A22121" s="131"/>
    </row>
    <row r="22122" spans="1:1" x14ac:dyDescent="0.55000000000000004">
      <c r="A22122" s="131"/>
    </row>
    <row r="22125" spans="1:1" x14ac:dyDescent="0.55000000000000004">
      <c r="A22125" s="131"/>
    </row>
    <row r="22126" spans="1:1" x14ac:dyDescent="0.55000000000000004">
      <c r="A22126" s="131"/>
    </row>
    <row r="22129" spans="1:1" x14ac:dyDescent="0.55000000000000004">
      <c r="A22129" s="131"/>
    </row>
    <row r="22130" spans="1:1" x14ac:dyDescent="0.55000000000000004">
      <c r="A22130" s="131"/>
    </row>
    <row r="22133" spans="1:1" x14ac:dyDescent="0.55000000000000004">
      <c r="A22133" s="131"/>
    </row>
    <row r="22134" spans="1:1" x14ac:dyDescent="0.55000000000000004">
      <c r="A22134" s="131"/>
    </row>
    <row r="22137" spans="1:1" x14ac:dyDescent="0.55000000000000004">
      <c r="A22137" s="131"/>
    </row>
    <row r="22138" spans="1:1" x14ac:dyDescent="0.55000000000000004">
      <c r="A22138" s="131"/>
    </row>
    <row r="22141" spans="1:1" x14ac:dyDescent="0.55000000000000004">
      <c r="A22141" s="131"/>
    </row>
    <row r="22142" spans="1:1" x14ac:dyDescent="0.55000000000000004">
      <c r="A22142" s="131"/>
    </row>
    <row r="22145" spans="1:1" x14ac:dyDescent="0.55000000000000004">
      <c r="A22145" s="131"/>
    </row>
    <row r="22146" spans="1:1" x14ac:dyDescent="0.55000000000000004">
      <c r="A22146" s="131"/>
    </row>
    <row r="22149" spans="1:1" x14ac:dyDescent="0.55000000000000004">
      <c r="A22149" s="131"/>
    </row>
    <row r="22150" spans="1:1" x14ac:dyDescent="0.55000000000000004">
      <c r="A22150" s="131"/>
    </row>
    <row r="22153" spans="1:1" x14ac:dyDescent="0.55000000000000004">
      <c r="A22153" s="131"/>
    </row>
    <row r="22154" spans="1:1" x14ac:dyDescent="0.55000000000000004">
      <c r="A22154" s="131"/>
    </row>
    <row r="22157" spans="1:1" x14ac:dyDescent="0.55000000000000004">
      <c r="A22157" s="131"/>
    </row>
    <row r="22158" spans="1:1" x14ac:dyDescent="0.55000000000000004">
      <c r="A22158" s="131"/>
    </row>
    <row r="22161" spans="1:1" x14ac:dyDescent="0.55000000000000004">
      <c r="A22161" s="131"/>
    </row>
    <row r="22162" spans="1:1" x14ac:dyDescent="0.55000000000000004">
      <c r="A22162" s="131"/>
    </row>
    <row r="22165" spans="1:1" x14ac:dyDescent="0.55000000000000004">
      <c r="A22165" s="131"/>
    </row>
    <row r="22166" spans="1:1" x14ac:dyDescent="0.55000000000000004">
      <c r="A22166" s="131"/>
    </row>
    <row r="22169" spans="1:1" x14ac:dyDescent="0.55000000000000004">
      <c r="A22169" s="131"/>
    </row>
    <row r="22170" spans="1:1" x14ac:dyDescent="0.55000000000000004">
      <c r="A22170" s="131"/>
    </row>
    <row r="22173" spans="1:1" x14ac:dyDescent="0.55000000000000004">
      <c r="A22173" s="131"/>
    </row>
    <row r="22174" spans="1:1" x14ac:dyDescent="0.55000000000000004">
      <c r="A22174" s="131"/>
    </row>
    <row r="22177" spans="1:1" x14ac:dyDescent="0.55000000000000004">
      <c r="A22177" s="131"/>
    </row>
    <row r="22178" spans="1:1" x14ac:dyDescent="0.55000000000000004">
      <c r="A22178" s="131"/>
    </row>
    <row r="22181" spans="1:1" x14ac:dyDescent="0.55000000000000004">
      <c r="A22181" s="131"/>
    </row>
    <row r="22182" spans="1:1" x14ac:dyDescent="0.55000000000000004">
      <c r="A22182" s="131"/>
    </row>
    <row r="22185" spans="1:1" x14ac:dyDescent="0.55000000000000004">
      <c r="A22185" s="131"/>
    </row>
    <row r="22186" spans="1:1" x14ac:dyDescent="0.55000000000000004">
      <c r="A22186" s="131"/>
    </row>
    <row r="22189" spans="1:1" x14ac:dyDescent="0.55000000000000004">
      <c r="A22189" s="131"/>
    </row>
    <row r="22190" spans="1:1" x14ac:dyDescent="0.55000000000000004">
      <c r="A22190" s="131"/>
    </row>
    <row r="22193" spans="1:1" x14ac:dyDescent="0.55000000000000004">
      <c r="A22193" s="131"/>
    </row>
    <row r="22194" spans="1:1" x14ac:dyDescent="0.55000000000000004">
      <c r="A22194" s="131"/>
    </row>
    <row r="22197" spans="1:1" x14ac:dyDescent="0.55000000000000004">
      <c r="A22197" s="131"/>
    </row>
    <row r="22198" spans="1:1" x14ac:dyDescent="0.55000000000000004">
      <c r="A22198" s="131"/>
    </row>
    <row r="22201" spans="1:1" x14ac:dyDescent="0.55000000000000004">
      <c r="A22201" s="131"/>
    </row>
    <row r="22202" spans="1:1" x14ac:dyDescent="0.55000000000000004">
      <c r="A22202" s="131"/>
    </row>
    <row r="22205" spans="1:1" x14ac:dyDescent="0.55000000000000004">
      <c r="A22205" s="131"/>
    </row>
    <row r="22206" spans="1:1" x14ac:dyDescent="0.55000000000000004">
      <c r="A22206" s="131"/>
    </row>
    <row r="22209" spans="1:1" x14ac:dyDescent="0.55000000000000004">
      <c r="A22209" s="131"/>
    </row>
    <row r="22210" spans="1:1" x14ac:dyDescent="0.55000000000000004">
      <c r="A22210" s="131"/>
    </row>
    <row r="22213" spans="1:1" x14ac:dyDescent="0.55000000000000004">
      <c r="A22213" s="131"/>
    </row>
    <row r="22214" spans="1:1" x14ac:dyDescent="0.55000000000000004">
      <c r="A22214" s="131"/>
    </row>
    <row r="22217" spans="1:1" x14ac:dyDescent="0.55000000000000004">
      <c r="A22217" s="131"/>
    </row>
    <row r="22218" spans="1:1" x14ac:dyDescent="0.55000000000000004">
      <c r="A22218" s="131"/>
    </row>
    <row r="22221" spans="1:1" x14ac:dyDescent="0.55000000000000004">
      <c r="A22221" s="131"/>
    </row>
    <row r="22222" spans="1:1" x14ac:dyDescent="0.55000000000000004">
      <c r="A22222" s="131"/>
    </row>
    <row r="22225" spans="1:1" x14ac:dyDescent="0.55000000000000004">
      <c r="A22225" s="131"/>
    </row>
    <row r="22226" spans="1:1" x14ac:dyDescent="0.55000000000000004">
      <c r="A22226" s="131"/>
    </row>
    <row r="22229" spans="1:1" x14ac:dyDescent="0.55000000000000004">
      <c r="A22229" s="131"/>
    </row>
    <row r="22230" spans="1:1" x14ac:dyDescent="0.55000000000000004">
      <c r="A22230" s="131"/>
    </row>
    <row r="22233" spans="1:1" x14ac:dyDescent="0.55000000000000004">
      <c r="A22233" s="131"/>
    </row>
    <row r="22234" spans="1:1" x14ac:dyDescent="0.55000000000000004">
      <c r="A22234" s="131"/>
    </row>
    <row r="22237" spans="1:1" x14ac:dyDescent="0.55000000000000004">
      <c r="A22237" s="131"/>
    </row>
    <row r="22238" spans="1:1" x14ac:dyDescent="0.55000000000000004">
      <c r="A22238" s="131"/>
    </row>
    <row r="22241" spans="1:1" x14ac:dyDescent="0.55000000000000004">
      <c r="A22241" s="131"/>
    </row>
    <row r="22242" spans="1:1" x14ac:dyDescent="0.55000000000000004">
      <c r="A22242" s="131"/>
    </row>
    <row r="22245" spans="1:1" x14ac:dyDescent="0.55000000000000004">
      <c r="A22245" s="131"/>
    </row>
    <row r="22246" spans="1:1" x14ac:dyDescent="0.55000000000000004">
      <c r="A22246" s="131"/>
    </row>
    <row r="22249" spans="1:1" x14ac:dyDescent="0.55000000000000004">
      <c r="A22249" s="131"/>
    </row>
    <row r="22250" spans="1:1" x14ac:dyDescent="0.55000000000000004">
      <c r="A22250" s="131"/>
    </row>
    <row r="22253" spans="1:1" x14ac:dyDescent="0.55000000000000004">
      <c r="A22253" s="131"/>
    </row>
    <row r="22254" spans="1:1" x14ac:dyDescent="0.55000000000000004">
      <c r="A22254" s="131"/>
    </row>
    <row r="22257" spans="1:1" x14ac:dyDescent="0.55000000000000004">
      <c r="A22257" s="131"/>
    </row>
    <row r="22258" spans="1:1" x14ac:dyDescent="0.55000000000000004">
      <c r="A22258" s="131"/>
    </row>
    <row r="22261" spans="1:1" x14ac:dyDescent="0.55000000000000004">
      <c r="A22261" s="131"/>
    </row>
    <row r="22262" spans="1:1" x14ac:dyDescent="0.55000000000000004">
      <c r="A22262" s="131"/>
    </row>
    <row r="22265" spans="1:1" x14ac:dyDescent="0.55000000000000004">
      <c r="A22265" s="131"/>
    </row>
    <row r="22266" spans="1:1" x14ac:dyDescent="0.55000000000000004">
      <c r="A22266" s="131"/>
    </row>
    <row r="22269" spans="1:1" x14ac:dyDescent="0.55000000000000004">
      <c r="A22269" s="131"/>
    </row>
    <row r="22270" spans="1:1" x14ac:dyDescent="0.55000000000000004">
      <c r="A22270" s="131"/>
    </row>
    <row r="22273" spans="1:1" x14ac:dyDescent="0.55000000000000004">
      <c r="A22273" s="131"/>
    </row>
    <row r="22274" spans="1:1" x14ac:dyDescent="0.55000000000000004">
      <c r="A22274" s="131"/>
    </row>
    <row r="22277" spans="1:1" x14ac:dyDescent="0.55000000000000004">
      <c r="A22277" s="131"/>
    </row>
    <row r="22278" spans="1:1" x14ac:dyDescent="0.55000000000000004">
      <c r="A22278" s="131"/>
    </row>
    <row r="22281" spans="1:1" x14ac:dyDescent="0.55000000000000004">
      <c r="A22281" s="131"/>
    </row>
    <row r="22282" spans="1:1" x14ac:dyDescent="0.55000000000000004">
      <c r="A22282" s="131"/>
    </row>
    <row r="22285" spans="1:1" x14ac:dyDescent="0.55000000000000004">
      <c r="A22285" s="131"/>
    </row>
    <row r="22286" spans="1:1" x14ac:dyDescent="0.55000000000000004">
      <c r="A22286" s="131"/>
    </row>
    <row r="22289" spans="1:1" x14ac:dyDescent="0.55000000000000004">
      <c r="A22289" s="131"/>
    </row>
    <row r="22290" spans="1:1" x14ac:dyDescent="0.55000000000000004">
      <c r="A22290" s="131"/>
    </row>
    <row r="22293" spans="1:1" x14ac:dyDescent="0.55000000000000004">
      <c r="A22293" s="131"/>
    </row>
    <row r="22294" spans="1:1" x14ac:dyDescent="0.55000000000000004">
      <c r="A22294" s="131"/>
    </row>
    <row r="22297" spans="1:1" x14ac:dyDescent="0.55000000000000004">
      <c r="A22297" s="131"/>
    </row>
    <row r="22298" spans="1:1" x14ac:dyDescent="0.55000000000000004">
      <c r="A22298" s="131"/>
    </row>
    <row r="22301" spans="1:1" x14ac:dyDescent="0.55000000000000004">
      <c r="A22301" s="131"/>
    </row>
    <row r="22302" spans="1:1" x14ac:dyDescent="0.55000000000000004">
      <c r="A22302" s="131"/>
    </row>
    <row r="22305" spans="1:1" x14ac:dyDescent="0.55000000000000004">
      <c r="A22305" s="131"/>
    </row>
    <row r="22306" spans="1:1" x14ac:dyDescent="0.55000000000000004">
      <c r="A22306" s="131"/>
    </row>
    <row r="22309" spans="1:1" x14ac:dyDescent="0.55000000000000004">
      <c r="A22309" s="131"/>
    </row>
    <row r="22310" spans="1:1" x14ac:dyDescent="0.55000000000000004">
      <c r="A22310" s="131"/>
    </row>
    <row r="22313" spans="1:1" x14ac:dyDescent="0.55000000000000004">
      <c r="A22313" s="131"/>
    </row>
    <row r="22314" spans="1:1" x14ac:dyDescent="0.55000000000000004">
      <c r="A22314" s="131"/>
    </row>
    <row r="22317" spans="1:1" x14ac:dyDescent="0.55000000000000004">
      <c r="A22317" s="131"/>
    </row>
    <row r="22318" spans="1:1" x14ac:dyDescent="0.55000000000000004">
      <c r="A22318" s="131"/>
    </row>
    <row r="22321" spans="1:1" x14ac:dyDescent="0.55000000000000004">
      <c r="A22321" s="131"/>
    </row>
    <row r="22322" spans="1:1" x14ac:dyDescent="0.55000000000000004">
      <c r="A22322" s="131"/>
    </row>
    <row r="22325" spans="1:1" x14ac:dyDescent="0.55000000000000004">
      <c r="A22325" s="131"/>
    </row>
    <row r="22326" spans="1:1" x14ac:dyDescent="0.55000000000000004">
      <c r="A22326" s="131"/>
    </row>
    <row r="22329" spans="1:1" x14ac:dyDescent="0.55000000000000004">
      <c r="A22329" s="131"/>
    </row>
    <row r="22330" spans="1:1" x14ac:dyDescent="0.55000000000000004">
      <c r="A22330" s="131"/>
    </row>
    <row r="22333" spans="1:1" x14ac:dyDescent="0.55000000000000004">
      <c r="A22333" s="131"/>
    </row>
    <row r="22334" spans="1:1" x14ac:dyDescent="0.55000000000000004">
      <c r="A22334" s="131"/>
    </row>
    <row r="22337" spans="1:1" x14ac:dyDescent="0.55000000000000004">
      <c r="A22337" s="131"/>
    </row>
    <row r="22338" spans="1:1" x14ac:dyDescent="0.55000000000000004">
      <c r="A22338" s="131"/>
    </row>
    <row r="22341" spans="1:1" x14ac:dyDescent="0.55000000000000004">
      <c r="A22341" s="131"/>
    </row>
    <row r="22342" spans="1:1" x14ac:dyDescent="0.55000000000000004">
      <c r="A22342" s="131"/>
    </row>
    <row r="22345" spans="1:1" x14ac:dyDescent="0.55000000000000004">
      <c r="A22345" s="131"/>
    </row>
    <row r="22346" spans="1:1" x14ac:dyDescent="0.55000000000000004">
      <c r="A22346" s="131"/>
    </row>
    <row r="22349" spans="1:1" x14ac:dyDescent="0.55000000000000004">
      <c r="A22349" s="131"/>
    </row>
    <row r="22350" spans="1:1" x14ac:dyDescent="0.55000000000000004">
      <c r="A22350" s="131"/>
    </row>
    <row r="22353" spans="1:1" x14ac:dyDescent="0.55000000000000004">
      <c r="A22353" s="131"/>
    </row>
    <row r="22354" spans="1:1" x14ac:dyDescent="0.55000000000000004">
      <c r="A22354" s="131"/>
    </row>
    <row r="22357" spans="1:1" x14ac:dyDescent="0.55000000000000004">
      <c r="A22357" s="131"/>
    </row>
    <row r="22358" spans="1:1" x14ac:dyDescent="0.55000000000000004">
      <c r="A22358" s="131"/>
    </row>
    <row r="22361" spans="1:1" x14ac:dyDescent="0.55000000000000004">
      <c r="A22361" s="131"/>
    </row>
    <row r="22362" spans="1:1" x14ac:dyDescent="0.55000000000000004">
      <c r="A22362" s="131"/>
    </row>
    <row r="22365" spans="1:1" x14ac:dyDescent="0.55000000000000004">
      <c r="A22365" s="131"/>
    </row>
    <row r="22366" spans="1:1" x14ac:dyDescent="0.55000000000000004">
      <c r="A22366" s="131"/>
    </row>
    <row r="22369" spans="1:1" x14ac:dyDescent="0.55000000000000004">
      <c r="A22369" s="131"/>
    </row>
    <row r="22370" spans="1:1" x14ac:dyDescent="0.55000000000000004">
      <c r="A22370" s="131"/>
    </row>
    <row r="22373" spans="1:1" x14ac:dyDescent="0.55000000000000004">
      <c r="A22373" s="131"/>
    </row>
    <row r="22374" spans="1:1" x14ac:dyDescent="0.55000000000000004">
      <c r="A22374" s="131"/>
    </row>
    <row r="22377" spans="1:1" x14ac:dyDescent="0.55000000000000004">
      <c r="A22377" s="131"/>
    </row>
    <row r="22378" spans="1:1" x14ac:dyDescent="0.55000000000000004">
      <c r="A22378" s="131"/>
    </row>
    <row r="22381" spans="1:1" x14ac:dyDescent="0.55000000000000004">
      <c r="A22381" s="131"/>
    </row>
    <row r="22382" spans="1:1" x14ac:dyDescent="0.55000000000000004">
      <c r="A22382" s="131"/>
    </row>
    <row r="22385" spans="1:1" x14ac:dyDescent="0.55000000000000004">
      <c r="A22385" s="131"/>
    </row>
    <row r="22386" spans="1:1" x14ac:dyDescent="0.55000000000000004">
      <c r="A22386" s="131"/>
    </row>
    <row r="22389" spans="1:1" x14ac:dyDescent="0.55000000000000004">
      <c r="A22389" s="131"/>
    </row>
    <row r="22390" spans="1:1" x14ac:dyDescent="0.55000000000000004">
      <c r="A22390" s="131"/>
    </row>
    <row r="22393" spans="1:1" x14ac:dyDescent="0.55000000000000004">
      <c r="A22393" s="131"/>
    </row>
    <row r="22394" spans="1:1" x14ac:dyDescent="0.55000000000000004">
      <c r="A22394" s="131"/>
    </row>
    <row r="22397" spans="1:1" x14ac:dyDescent="0.55000000000000004">
      <c r="A22397" s="131"/>
    </row>
    <row r="22398" spans="1:1" x14ac:dyDescent="0.55000000000000004">
      <c r="A22398" s="131"/>
    </row>
    <row r="22401" spans="1:1" x14ac:dyDescent="0.55000000000000004">
      <c r="A22401" s="131"/>
    </row>
    <row r="22402" spans="1:1" x14ac:dyDescent="0.55000000000000004">
      <c r="A22402" s="131"/>
    </row>
    <row r="22405" spans="1:1" x14ac:dyDescent="0.55000000000000004">
      <c r="A22405" s="131"/>
    </row>
    <row r="22406" spans="1:1" x14ac:dyDescent="0.55000000000000004">
      <c r="A22406" s="131"/>
    </row>
    <row r="22409" spans="1:1" x14ac:dyDescent="0.55000000000000004">
      <c r="A22409" s="131"/>
    </row>
    <row r="22410" spans="1:1" x14ac:dyDescent="0.55000000000000004">
      <c r="A22410" s="131"/>
    </row>
    <row r="22413" spans="1:1" x14ac:dyDescent="0.55000000000000004">
      <c r="A22413" s="131"/>
    </row>
    <row r="22414" spans="1:1" x14ac:dyDescent="0.55000000000000004">
      <c r="A22414" s="131"/>
    </row>
    <row r="22417" spans="1:1" x14ac:dyDescent="0.55000000000000004">
      <c r="A22417" s="131"/>
    </row>
    <row r="22418" spans="1:1" x14ac:dyDescent="0.55000000000000004">
      <c r="A22418" s="131"/>
    </row>
    <row r="22421" spans="1:1" x14ac:dyDescent="0.55000000000000004">
      <c r="A22421" s="131"/>
    </row>
    <row r="22422" spans="1:1" x14ac:dyDescent="0.55000000000000004">
      <c r="A22422" s="131"/>
    </row>
    <row r="22425" spans="1:1" x14ac:dyDescent="0.55000000000000004">
      <c r="A22425" s="131"/>
    </row>
    <row r="22426" spans="1:1" x14ac:dyDescent="0.55000000000000004">
      <c r="A22426" s="131"/>
    </row>
    <row r="22429" spans="1:1" x14ac:dyDescent="0.55000000000000004">
      <c r="A22429" s="131"/>
    </row>
    <row r="22430" spans="1:1" x14ac:dyDescent="0.55000000000000004">
      <c r="A22430" s="131"/>
    </row>
    <row r="22433" spans="1:1" x14ac:dyDescent="0.55000000000000004">
      <c r="A22433" s="131"/>
    </row>
    <row r="22434" spans="1:1" x14ac:dyDescent="0.55000000000000004">
      <c r="A22434" s="131"/>
    </row>
    <row r="22437" spans="1:1" x14ac:dyDescent="0.55000000000000004">
      <c r="A22437" s="131"/>
    </row>
    <row r="22438" spans="1:1" x14ac:dyDescent="0.55000000000000004">
      <c r="A22438" s="131"/>
    </row>
    <row r="22441" spans="1:1" x14ac:dyDescent="0.55000000000000004">
      <c r="A22441" s="131"/>
    </row>
    <row r="22442" spans="1:1" x14ac:dyDescent="0.55000000000000004">
      <c r="A22442" s="131"/>
    </row>
    <row r="22445" spans="1:1" x14ac:dyDescent="0.55000000000000004">
      <c r="A22445" s="131"/>
    </row>
    <row r="22446" spans="1:1" x14ac:dyDescent="0.55000000000000004">
      <c r="A22446" s="131"/>
    </row>
    <row r="22449" spans="1:1" x14ac:dyDescent="0.55000000000000004">
      <c r="A22449" s="131"/>
    </row>
    <row r="22450" spans="1:1" x14ac:dyDescent="0.55000000000000004">
      <c r="A22450" s="131"/>
    </row>
    <row r="22453" spans="1:1" x14ac:dyDescent="0.55000000000000004">
      <c r="A22453" s="131"/>
    </row>
    <row r="22454" spans="1:1" x14ac:dyDescent="0.55000000000000004">
      <c r="A22454" s="131"/>
    </row>
    <row r="22457" spans="1:1" x14ac:dyDescent="0.55000000000000004">
      <c r="A22457" s="131"/>
    </row>
    <row r="22458" spans="1:1" x14ac:dyDescent="0.55000000000000004">
      <c r="A22458" s="131"/>
    </row>
    <row r="22461" spans="1:1" x14ac:dyDescent="0.55000000000000004">
      <c r="A22461" s="131"/>
    </row>
    <row r="22462" spans="1:1" x14ac:dyDescent="0.55000000000000004">
      <c r="A22462" s="131"/>
    </row>
    <row r="22465" spans="1:1" x14ac:dyDescent="0.55000000000000004">
      <c r="A22465" s="131"/>
    </row>
    <row r="22466" spans="1:1" x14ac:dyDescent="0.55000000000000004">
      <c r="A22466" s="131"/>
    </row>
    <row r="22469" spans="1:1" x14ac:dyDescent="0.55000000000000004">
      <c r="A22469" s="131"/>
    </row>
    <row r="22470" spans="1:1" x14ac:dyDescent="0.55000000000000004">
      <c r="A22470" s="131"/>
    </row>
    <row r="22473" spans="1:1" x14ac:dyDescent="0.55000000000000004">
      <c r="A22473" s="131"/>
    </row>
    <row r="22474" spans="1:1" x14ac:dyDescent="0.55000000000000004">
      <c r="A22474" s="131"/>
    </row>
    <row r="22477" spans="1:1" x14ac:dyDescent="0.55000000000000004">
      <c r="A22477" s="131"/>
    </row>
    <row r="22478" spans="1:1" x14ac:dyDescent="0.55000000000000004">
      <c r="A22478" s="131"/>
    </row>
    <row r="22481" spans="1:1" x14ac:dyDescent="0.55000000000000004">
      <c r="A22481" s="131"/>
    </row>
    <row r="22482" spans="1:1" x14ac:dyDescent="0.55000000000000004">
      <c r="A22482" s="131"/>
    </row>
    <row r="22485" spans="1:1" x14ac:dyDescent="0.55000000000000004">
      <c r="A22485" s="131"/>
    </row>
    <row r="22486" spans="1:1" x14ac:dyDescent="0.55000000000000004">
      <c r="A22486" s="131"/>
    </row>
    <row r="22489" spans="1:1" x14ac:dyDescent="0.55000000000000004">
      <c r="A22489" s="131"/>
    </row>
    <row r="22490" spans="1:1" x14ac:dyDescent="0.55000000000000004">
      <c r="A22490" s="131"/>
    </row>
    <row r="22493" spans="1:1" x14ac:dyDescent="0.55000000000000004">
      <c r="A22493" s="131"/>
    </row>
    <row r="22494" spans="1:1" x14ac:dyDescent="0.55000000000000004">
      <c r="A22494" s="131"/>
    </row>
    <row r="22497" spans="1:1" x14ac:dyDescent="0.55000000000000004">
      <c r="A22497" s="131"/>
    </row>
    <row r="22498" spans="1:1" x14ac:dyDescent="0.55000000000000004">
      <c r="A22498" s="131"/>
    </row>
    <row r="22501" spans="1:1" x14ac:dyDescent="0.55000000000000004">
      <c r="A22501" s="131"/>
    </row>
    <row r="22502" spans="1:1" x14ac:dyDescent="0.55000000000000004">
      <c r="A22502" s="131"/>
    </row>
    <row r="22505" spans="1:1" x14ac:dyDescent="0.55000000000000004">
      <c r="A22505" s="131"/>
    </row>
    <row r="22506" spans="1:1" x14ac:dyDescent="0.55000000000000004">
      <c r="A22506" s="131"/>
    </row>
    <row r="22509" spans="1:1" x14ac:dyDescent="0.55000000000000004">
      <c r="A22509" s="131"/>
    </row>
    <row r="22510" spans="1:1" x14ac:dyDescent="0.55000000000000004">
      <c r="A22510" s="131"/>
    </row>
    <row r="22513" spans="1:1" x14ac:dyDescent="0.55000000000000004">
      <c r="A22513" s="131"/>
    </row>
    <row r="22514" spans="1:1" x14ac:dyDescent="0.55000000000000004">
      <c r="A22514" s="131"/>
    </row>
    <row r="22517" spans="1:1" x14ac:dyDescent="0.55000000000000004">
      <c r="A22517" s="131"/>
    </row>
    <row r="22518" spans="1:1" x14ac:dyDescent="0.55000000000000004">
      <c r="A22518" s="131"/>
    </row>
    <row r="22521" spans="1:1" x14ac:dyDescent="0.55000000000000004">
      <c r="A22521" s="131"/>
    </row>
    <row r="22522" spans="1:1" x14ac:dyDescent="0.55000000000000004">
      <c r="A22522" s="131"/>
    </row>
    <row r="22525" spans="1:1" x14ac:dyDescent="0.55000000000000004">
      <c r="A22525" s="131"/>
    </row>
    <row r="22526" spans="1:1" x14ac:dyDescent="0.55000000000000004">
      <c r="A22526" s="131"/>
    </row>
    <row r="22529" spans="1:1" x14ac:dyDescent="0.55000000000000004">
      <c r="A22529" s="131"/>
    </row>
    <row r="22530" spans="1:1" x14ac:dyDescent="0.55000000000000004">
      <c r="A22530" s="131"/>
    </row>
    <row r="22533" spans="1:1" x14ac:dyDescent="0.55000000000000004">
      <c r="A22533" s="131"/>
    </row>
    <row r="22534" spans="1:1" x14ac:dyDescent="0.55000000000000004">
      <c r="A22534" s="131"/>
    </row>
    <row r="22537" spans="1:1" x14ac:dyDescent="0.55000000000000004">
      <c r="A22537" s="131"/>
    </row>
    <row r="22538" spans="1:1" x14ac:dyDescent="0.55000000000000004">
      <c r="A22538" s="131"/>
    </row>
    <row r="22541" spans="1:1" x14ac:dyDescent="0.55000000000000004">
      <c r="A22541" s="131"/>
    </row>
    <row r="22542" spans="1:1" x14ac:dyDescent="0.55000000000000004">
      <c r="A22542" s="131"/>
    </row>
    <row r="22545" spans="1:1" x14ac:dyDescent="0.55000000000000004">
      <c r="A22545" s="131"/>
    </row>
    <row r="22546" spans="1:1" x14ac:dyDescent="0.55000000000000004">
      <c r="A22546" s="131"/>
    </row>
    <row r="22549" spans="1:1" x14ac:dyDescent="0.55000000000000004">
      <c r="A22549" s="131"/>
    </row>
    <row r="22550" spans="1:1" x14ac:dyDescent="0.55000000000000004">
      <c r="A22550" s="131"/>
    </row>
    <row r="22553" spans="1:1" x14ac:dyDescent="0.55000000000000004">
      <c r="A22553" s="131"/>
    </row>
    <row r="22554" spans="1:1" x14ac:dyDescent="0.55000000000000004">
      <c r="A22554" s="131"/>
    </row>
    <row r="22557" spans="1:1" x14ac:dyDescent="0.55000000000000004">
      <c r="A22557" s="131"/>
    </row>
    <row r="22558" spans="1:1" x14ac:dyDescent="0.55000000000000004">
      <c r="A22558" s="131"/>
    </row>
    <row r="22561" spans="1:1" x14ac:dyDescent="0.55000000000000004">
      <c r="A22561" s="131"/>
    </row>
    <row r="22562" spans="1:1" x14ac:dyDescent="0.55000000000000004">
      <c r="A22562" s="131"/>
    </row>
    <row r="22565" spans="1:1" x14ac:dyDescent="0.55000000000000004">
      <c r="A22565" s="131"/>
    </row>
    <row r="22566" spans="1:1" x14ac:dyDescent="0.55000000000000004">
      <c r="A22566" s="131"/>
    </row>
    <row r="22569" spans="1:1" x14ac:dyDescent="0.55000000000000004">
      <c r="A22569" s="131"/>
    </row>
    <row r="22570" spans="1:1" x14ac:dyDescent="0.55000000000000004">
      <c r="A22570" s="131"/>
    </row>
    <row r="22573" spans="1:1" x14ac:dyDescent="0.55000000000000004">
      <c r="A22573" s="131"/>
    </row>
    <row r="22574" spans="1:1" x14ac:dyDescent="0.55000000000000004">
      <c r="A22574" s="131"/>
    </row>
    <row r="22577" spans="1:1" x14ac:dyDescent="0.55000000000000004">
      <c r="A22577" s="131"/>
    </row>
    <row r="22578" spans="1:1" x14ac:dyDescent="0.55000000000000004">
      <c r="A22578" s="131"/>
    </row>
    <row r="22581" spans="1:1" x14ac:dyDescent="0.55000000000000004">
      <c r="A22581" s="131"/>
    </row>
    <row r="22582" spans="1:1" x14ac:dyDescent="0.55000000000000004">
      <c r="A22582" s="131"/>
    </row>
    <row r="22585" spans="1:1" x14ac:dyDescent="0.55000000000000004">
      <c r="A22585" s="131"/>
    </row>
    <row r="22586" spans="1:1" x14ac:dyDescent="0.55000000000000004">
      <c r="A22586" s="131"/>
    </row>
    <row r="22589" spans="1:1" x14ac:dyDescent="0.55000000000000004">
      <c r="A22589" s="131"/>
    </row>
    <row r="22590" spans="1:1" x14ac:dyDescent="0.55000000000000004">
      <c r="A22590" s="131"/>
    </row>
    <row r="22593" spans="1:1" x14ac:dyDescent="0.55000000000000004">
      <c r="A22593" s="131"/>
    </row>
    <row r="22594" spans="1:1" x14ac:dyDescent="0.55000000000000004">
      <c r="A22594" s="131"/>
    </row>
    <row r="22597" spans="1:1" x14ac:dyDescent="0.55000000000000004">
      <c r="A22597" s="131"/>
    </row>
    <row r="22598" spans="1:1" x14ac:dyDescent="0.55000000000000004">
      <c r="A22598" s="131"/>
    </row>
    <row r="22601" spans="1:1" x14ac:dyDescent="0.55000000000000004">
      <c r="A22601" s="131"/>
    </row>
    <row r="22602" spans="1:1" x14ac:dyDescent="0.55000000000000004">
      <c r="A22602" s="131"/>
    </row>
    <row r="22605" spans="1:1" x14ac:dyDescent="0.55000000000000004">
      <c r="A22605" s="131"/>
    </row>
    <row r="22606" spans="1:1" x14ac:dyDescent="0.55000000000000004">
      <c r="A22606" s="131"/>
    </row>
    <row r="22609" spans="1:1" x14ac:dyDescent="0.55000000000000004">
      <c r="A22609" s="131"/>
    </row>
    <row r="22610" spans="1:1" x14ac:dyDescent="0.55000000000000004">
      <c r="A22610" s="131"/>
    </row>
    <row r="22613" spans="1:1" x14ac:dyDescent="0.55000000000000004">
      <c r="A22613" s="131"/>
    </row>
    <row r="22614" spans="1:1" x14ac:dyDescent="0.55000000000000004">
      <c r="A22614" s="131"/>
    </row>
    <row r="22617" spans="1:1" x14ac:dyDescent="0.55000000000000004">
      <c r="A22617" s="131"/>
    </row>
    <row r="22618" spans="1:1" x14ac:dyDescent="0.55000000000000004">
      <c r="A22618" s="131"/>
    </row>
    <row r="22621" spans="1:1" x14ac:dyDescent="0.55000000000000004">
      <c r="A22621" s="131"/>
    </row>
    <row r="22622" spans="1:1" x14ac:dyDescent="0.55000000000000004">
      <c r="A22622" s="131"/>
    </row>
    <row r="22625" spans="1:1" x14ac:dyDescent="0.55000000000000004">
      <c r="A22625" s="131"/>
    </row>
    <row r="22626" spans="1:1" x14ac:dyDescent="0.55000000000000004">
      <c r="A22626" s="131"/>
    </row>
    <row r="22629" spans="1:1" x14ac:dyDescent="0.55000000000000004">
      <c r="A22629" s="131"/>
    </row>
    <row r="22630" spans="1:1" x14ac:dyDescent="0.55000000000000004">
      <c r="A22630" s="131"/>
    </row>
    <row r="22633" spans="1:1" x14ac:dyDescent="0.55000000000000004">
      <c r="A22633" s="131"/>
    </row>
    <row r="22634" spans="1:1" x14ac:dyDescent="0.55000000000000004">
      <c r="A22634" s="131"/>
    </row>
    <row r="22637" spans="1:1" x14ac:dyDescent="0.55000000000000004">
      <c r="A22637" s="131"/>
    </row>
    <row r="22638" spans="1:1" x14ac:dyDescent="0.55000000000000004">
      <c r="A22638" s="131"/>
    </row>
    <row r="22641" spans="1:1" x14ac:dyDescent="0.55000000000000004">
      <c r="A22641" s="131"/>
    </row>
    <row r="22642" spans="1:1" x14ac:dyDescent="0.55000000000000004">
      <c r="A22642" s="131"/>
    </row>
    <row r="22645" spans="1:1" x14ac:dyDescent="0.55000000000000004">
      <c r="A22645" s="131"/>
    </row>
    <row r="22646" spans="1:1" x14ac:dyDescent="0.55000000000000004">
      <c r="A22646" s="131"/>
    </row>
    <row r="22649" spans="1:1" x14ac:dyDescent="0.55000000000000004">
      <c r="A22649" s="131"/>
    </row>
    <row r="22650" spans="1:1" x14ac:dyDescent="0.55000000000000004">
      <c r="A22650" s="131"/>
    </row>
    <row r="22653" spans="1:1" x14ac:dyDescent="0.55000000000000004">
      <c r="A22653" s="131"/>
    </row>
    <row r="22654" spans="1:1" x14ac:dyDescent="0.55000000000000004">
      <c r="A22654" s="131"/>
    </row>
    <row r="22657" spans="1:1" x14ac:dyDescent="0.55000000000000004">
      <c r="A22657" s="131"/>
    </row>
    <row r="22658" spans="1:1" x14ac:dyDescent="0.55000000000000004">
      <c r="A22658" s="131"/>
    </row>
    <row r="22661" spans="1:1" x14ac:dyDescent="0.55000000000000004">
      <c r="A22661" s="131"/>
    </row>
    <row r="22662" spans="1:1" x14ac:dyDescent="0.55000000000000004">
      <c r="A22662" s="131"/>
    </row>
    <row r="22665" spans="1:1" x14ac:dyDescent="0.55000000000000004">
      <c r="A22665" s="131"/>
    </row>
    <row r="22666" spans="1:1" x14ac:dyDescent="0.55000000000000004">
      <c r="A22666" s="131"/>
    </row>
    <row r="22669" spans="1:1" x14ac:dyDescent="0.55000000000000004">
      <c r="A22669" s="131"/>
    </row>
    <row r="22670" spans="1:1" x14ac:dyDescent="0.55000000000000004">
      <c r="A22670" s="131"/>
    </row>
    <row r="22673" spans="1:1" x14ac:dyDescent="0.55000000000000004">
      <c r="A22673" s="131"/>
    </row>
    <row r="22674" spans="1:1" x14ac:dyDescent="0.55000000000000004">
      <c r="A22674" s="131"/>
    </row>
    <row r="22677" spans="1:1" x14ac:dyDescent="0.55000000000000004">
      <c r="A22677" s="131"/>
    </row>
    <row r="22678" spans="1:1" x14ac:dyDescent="0.55000000000000004">
      <c r="A22678" s="131"/>
    </row>
    <row r="22681" spans="1:1" x14ac:dyDescent="0.55000000000000004">
      <c r="A22681" s="131"/>
    </row>
    <row r="22682" spans="1:1" x14ac:dyDescent="0.55000000000000004">
      <c r="A22682" s="131"/>
    </row>
    <row r="22685" spans="1:1" x14ac:dyDescent="0.55000000000000004">
      <c r="A22685" s="131"/>
    </row>
    <row r="22686" spans="1:1" x14ac:dyDescent="0.55000000000000004">
      <c r="A22686" s="131"/>
    </row>
    <row r="22689" spans="1:1" x14ac:dyDescent="0.55000000000000004">
      <c r="A22689" s="131"/>
    </row>
    <row r="22690" spans="1:1" x14ac:dyDescent="0.55000000000000004">
      <c r="A22690" s="131"/>
    </row>
    <row r="22693" spans="1:1" x14ac:dyDescent="0.55000000000000004">
      <c r="A22693" s="131"/>
    </row>
    <row r="22694" spans="1:1" x14ac:dyDescent="0.55000000000000004">
      <c r="A22694" s="131"/>
    </row>
    <row r="22697" spans="1:1" x14ac:dyDescent="0.55000000000000004">
      <c r="A22697" s="131"/>
    </row>
    <row r="22698" spans="1:1" x14ac:dyDescent="0.55000000000000004">
      <c r="A22698" s="131"/>
    </row>
    <row r="22701" spans="1:1" x14ac:dyDescent="0.55000000000000004">
      <c r="A22701" s="131"/>
    </row>
    <row r="22702" spans="1:1" x14ac:dyDescent="0.55000000000000004">
      <c r="A22702" s="131"/>
    </row>
    <row r="22705" spans="1:1" x14ac:dyDescent="0.55000000000000004">
      <c r="A22705" s="131"/>
    </row>
    <row r="22706" spans="1:1" x14ac:dyDescent="0.55000000000000004">
      <c r="A22706" s="131"/>
    </row>
    <row r="22709" spans="1:1" x14ac:dyDescent="0.55000000000000004">
      <c r="A22709" s="131"/>
    </row>
    <row r="22710" spans="1:1" x14ac:dyDescent="0.55000000000000004">
      <c r="A22710" s="131"/>
    </row>
    <row r="22713" spans="1:1" x14ac:dyDescent="0.55000000000000004">
      <c r="A22713" s="131"/>
    </row>
    <row r="22714" spans="1:1" x14ac:dyDescent="0.55000000000000004">
      <c r="A22714" s="131"/>
    </row>
    <row r="22717" spans="1:1" x14ac:dyDescent="0.55000000000000004">
      <c r="A22717" s="131"/>
    </row>
    <row r="22718" spans="1:1" x14ac:dyDescent="0.55000000000000004">
      <c r="A22718" s="131"/>
    </row>
    <row r="22721" spans="1:1" x14ac:dyDescent="0.55000000000000004">
      <c r="A22721" s="131"/>
    </row>
    <row r="22722" spans="1:1" x14ac:dyDescent="0.55000000000000004">
      <c r="A22722" s="131"/>
    </row>
    <row r="22725" spans="1:1" x14ac:dyDescent="0.55000000000000004">
      <c r="A22725" s="131"/>
    </row>
    <row r="22726" spans="1:1" x14ac:dyDescent="0.55000000000000004">
      <c r="A22726" s="131"/>
    </row>
    <row r="22729" spans="1:1" x14ac:dyDescent="0.55000000000000004">
      <c r="A22729" s="131"/>
    </row>
    <row r="22730" spans="1:1" x14ac:dyDescent="0.55000000000000004">
      <c r="A22730" s="131"/>
    </row>
    <row r="22733" spans="1:1" x14ac:dyDescent="0.55000000000000004">
      <c r="A22733" s="131"/>
    </row>
    <row r="22734" spans="1:1" x14ac:dyDescent="0.55000000000000004">
      <c r="A22734" s="131"/>
    </row>
    <row r="22737" spans="1:1" x14ac:dyDescent="0.55000000000000004">
      <c r="A22737" s="131"/>
    </row>
    <row r="22738" spans="1:1" x14ac:dyDescent="0.55000000000000004">
      <c r="A22738" s="131"/>
    </row>
    <row r="22741" spans="1:1" x14ac:dyDescent="0.55000000000000004">
      <c r="A22741" s="131"/>
    </row>
    <row r="22742" spans="1:1" x14ac:dyDescent="0.55000000000000004">
      <c r="A22742" s="131"/>
    </row>
    <row r="22745" spans="1:1" x14ac:dyDescent="0.55000000000000004">
      <c r="A22745" s="131"/>
    </row>
    <row r="22746" spans="1:1" x14ac:dyDescent="0.55000000000000004">
      <c r="A22746" s="131"/>
    </row>
    <row r="22749" spans="1:1" x14ac:dyDescent="0.55000000000000004">
      <c r="A22749" s="131"/>
    </row>
    <row r="22750" spans="1:1" x14ac:dyDescent="0.55000000000000004">
      <c r="A22750" s="131"/>
    </row>
    <row r="22753" spans="1:1" x14ac:dyDescent="0.55000000000000004">
      <c r="A22753" s="131"/>
    </row>
    <row r="22754" spans="1:1" x14ac:dyDescent="0.55000000000000004">
      <c r="A22754" s="131"/>
    </row>
    <row r="22757" spans="1:1" x14ac:dyDescent="0.55000000000000004">
      <c r="A22757" s="131"/>
    </row>
    <row r="22758" spans="1:1" x14ac:dyDescent="0.55000000000000004">
      <c r="A22758" s="131"/>
    </row>
    <row r="22761" spans="1:1" x14ac:dyDescent="0.55000000000000004">
      <c r="A22761" s="131"/>
    </row>
    <row r="22762" spans="1:1" x14ac:dyDescent="0.55000000000000004">
      <c r="A22762" s="131"/>
    </row>
    <row r="22765" spans="1:1" x14ac:dyDescent="0.55000000000000004">
      <c r="A22765" s="131"/>
    </row>
    <row r="22766" spans="1:1" x14ac:dyDescent="0.55000000000000004">
      <c r="A22766" s="131"/>
    </row>
    <row r="22769" spans="1:1" x14ac:dyDescent="0.55000000000000004">
      <c r="A22769" s="131"/>
    </row>
    <row r="22770" spans="1:1" x14ac:dyDescent="0.55000000000000004">
      <c r="A22770" s="131"/>
    </row>
    <row r="22773" spans="1:1" x14ac:dyDescent="0.55000000000000004">
      <c r="A22773" s="131"/>
    </row>
    <row r="22774" spans="1:1" x14ac:dyDescent="0.55000000000000004">
      <c r="A22774" s="131"/>
    </row>
    <row r="22777" spans="1:1" x14ac:dyDescent="0.55000000000000004">
      <c r="A22777" s="131"/>
    </row>
    <row r="22778" spans="1:1" x14ac:dyDescent="0.55000000000000004">
      <c r="A22778" s="131"/>
    </row>
    <row r="22781" spans="1:1" x14ac:dyDescent="0.55000000000000004">
      <c r="A22781" s="131"/>
    </row>
    <row r="22782" spans="1:1" x14ac:dyDescent="0.55000000000000004">
      <c r="A22782" s="131"/>
    </row>
    <row r="22785" spans="1:1" x14ac:dyDescent="0.55000000000000004">
      <c r="A22785" s="131"/>
    </row>
    <row r="22786" spans="1:1" x14ac:dyDescent="0.55000000000000004">
      <c r="A22786" s="131"/>
    </row>
    <row r="22789" spans="1:1" x14ac:dyDescent="0.55000000000000004">
      <c r="A22789" s="131"/>
    </row>
    <row r="22790" spans="1:1" x14ac:dyDescent="0.55000000000000004">
      <c r="A22790" s="131"/>
    </row>
    <row r="22793" spans="1:1" x14ac:dyDescent="0.55000000000000004">
      <c r="A22793" s="131"/>
    </row>
    <row r="22794" spans="1:1" x14ac:dyDescent="0.55000000000000004">
      <c r="A22794" s="131"/>
    </row>
    <row r="22797" spans="1:1" x14ac:dyDescent="0.55000000000000004">
      <c r="A22797" s="131"/>
    </row>
    <row r="22798" spans="1:1" x14ac:dyDescent="0.55000000000000004">
      <c r="A22798" s="131"/>
    </row>
    <row r="22801" spans="1:1" x14ac:dyDescent="0.55000000000000004">
      <c r="A22801" s="131"/>
    </row>
    <row r="22802" spans="1:1" x14ac:dyDescent="0.55000000000000004">
      <c r="A22802" s="131"/>
    </row>
    <row r="22805" spans="1:1" x14ac:dyDescent="0.55000000000000004">
      <c r="A22805" s="131"/>
    </row>
    <row r="22806" spans="1:1" x14ac:dyDescent="0.55000000000000004">
      <c r="A22806" s="131"/>
    </row>
    <row r="22809" spans="1:1" x14ac:dyDescent="0.55000000000000004">
      <c r="A22809" s="131"/>
    </row>
    <row r="22810" spans="1:1" x14ac:dyDescent="0.55000000000000004">
      <c r="A22810" s="131"/>
    </row>
    <row r="22813" spans="1:1" x14ac:dyDescent="0.55000000000000004">
      <c r="A22813" s="131"/>
    </row>
    <row r="22814" spans="1:1" x14ac:dyDescent="0.55000000000000004">
      <c r="A22814" s="131"/>
    </row>
    <row r="22817" spans="1:1" x14ac:dyDescent="0.55000000000000004">
      <c r="A22817" s="131"/>
    </row>
    <row r="22818" spans="1:1" x14ac:dyDescent="0.55000000000000004">
      <c r="A22818" s="131"/>
    </row>
    <row r="22821" spans="1:1" x14ac:dyDescent="0.55000000000000004">
      <c r="A22821" s="131"/>
    </row>
    <row r="22822" spans="1:1" x14ac:dyDescent="0.55000000000000004">
      <c r="A22822" s="131"/>
    </row>
    <row r="22825" spans="1:1" x14ac:dyDescent="0.55000000000000004">
      <c r="A22825" s="131"/>
    </row>
    <row r="22826" spans="1:1" x14ac:dyDescent="0.55000000000000004">
      <c r="A22826" s="131"/>
    </row>
    <row r="22829" spans="1:1" x14ac:dyDescent="0.55000000000000004">
      <c r="A22829" s="131"/>
    </row>
    <row r="22830" spans="1:1" x14ac:dyDescent="0.55000000000000004">
      <c r="A22830" s="131"/>
    </row>
    <row r="22833" spans="1:1" x14ac:dyDescent="0.55000000000000004">
      <c r="A22833" s="131"/>
    </row>
    <row r="22834" spans="1:1" x14ac:dyDescent="0.55000000000000004">
      <c r="A22834" s="131"/>
    </row>
    <row r="22837" spans="1:1" x14ac:dyDescent="0.55000000000000004">
      <c r="A22837" s="131"/>
    </row>
    <row r="22838" spans="1:1" x14ac:dyDescent="0.55000000000000004">
      <c r="A22838" s="131"/>
    </row>
    <row r="22841" spans="1:1" x14ac:dyDescent="0.55000000000000004">
      <c r="A22841" s="131"/>
    </row>
    <row r="22842" spans="1:1" x14ac:dyDescent="0.55000000000000004">
      <c r="A22842" s="131"/>
    </row>
    <row r="22845" spans="1:1" x14ac:dyDescent="0.55000000000000004">
      <c r="A22845" s="131"/>
    </row>
    <row r="22846" spans="1:1" x14ac:dyDescent="0.55000000000000004">
      <c r="A22846" s="131"/>
    </row>
    <row r="22849" spans="1:1" x14ac:dyDescent="0.55000000000000004">
      <c r="A22849" s="131"/>
    </row>
    <row r="22850" spans="1:1" x14ac:dyDescent="0.55000000000000004">
      <c r="A22850" s="131"/>
    </row>
    <row r="22853" spans="1:1" x14ac:dyDescent="0.55000000000000004">
      <c r="A22853" s="131"/>
    </row>
    <row r="22854" spans="1:1" x14ac:dyDescent="0.55000000000000004">
      <c r="A22854" s="131"/>
    </row>
    <row r="22857" spans="1:1" x14ac:dyDescent="0.55000000000000004">
      <c r="A22857" s="131"/>
    </row>
    <row r="22858" spans="1:1" x14ac:dyDescent="0.55000000000000004">
      <c r="A22858" s="131"/>
    </row>
    <row r="22861" spans="1:1" x14ac:dyDescent="0.55000000000000004">
      <c r="A22861" s="131"/>
    </row>
    <row r="22862" spans="1:1" x14ac:dyDescent="0.55000000000000004">
      <c r="A22862" s="131"/>
    </row>
    <row r="22865" spans="1:1" x14ac:dyDescent="0.55000000000000004">
      <c r="A22865" s="131"/>
    </row>
    <row r="22866" spans="1:1" x14ac:dyDescent="0.55000000000000004">
      <c r="A22866" s="131"/>
    </row>
    <row r="22869" spans="1:1" x14ac:dyDescent="0.55000000000000004">
      <c r="A22869" s="131"/>
    </row>
    <row r="22870" spans="1:1" x14ac:dyDescent="0.55000000000000004">
      <c r="A22870" s="131"/>
    </row>
    <row r="22873" spans="1:1" x14ac:dyDescent="0.55000000000000004">
      <c r="A22873" s="131"/>
    </row>
    <row r="22874" spans="1:1" x14ac:dyDescent="0.55000000000000004">
      <c r="A22874" s="131"/>
    </row>
    <row r="22877" spans="1:1" x14ac:dyDescent="0.55000000000000004">
      <c r="A22877" s="131"/>
    </row>
    <row r="22878" spans="1:1" x14ac:dyDescent="0.55000000000000004">
      <c r="A22878" s="131"/>
    </row>
    <row r="22881" spans="1:1" x14ac:dyDescent="0.55000000000000004">
      <c r="A22881" s="131"/>
    </row>
    <row r="22882" spans="1:1" x14ac:dyDescent="0.55000000000000004">
      <c r="A22882" s="131"/>
    </row>
    <row r="22885" spans="1:1" x14ac:dyDescent="0.55000000000000004">
      <c r="A22885" s="131"/>
    </row>
    <row r="22886" spans="1:1" x14ac:dyDescent="0.55000000000000004">
      <c r="A22886" s="131"/>
    </row>
    <row r="22889" spans="1:1" x14ac:dyDescent="0.55000000000000004">
      <c r="A22889" s="131"/>
    </row>
    <row r="22890" spans="1:1" x14ac:dyDescent="0.55000000000000004">
      <c r="A22890" s="131"/>
    </row>
    <row r="22893" spans="1:1" x14ac:dyDescent="0.55000000000000004">
      <c r="A22893" s="131"/>
    </row>
    <row r="22894" spans="1:1" x14ac:dyDescent="0.55000000000000004">
      <c r="A22894" s="131"/>
    </row>
    <row r="22897" spans="1:1" x14ac:dyDescent="0.55000000000000004">
      <c r="A22897" s="131"/>
    </row>
    <row r="22898" spans="1:1" x14ac:dyDescent="0.55000000000000004">
      <c r="A22898" s="131"/>
    </row>
    <row r="22901" spans="1:1" x14ac:dyDescent="0.55000000000000004">
      <c r="A22901" s="131"/>
    </row>
    <row r="22902" spans="1:1" x14ac:dyDescent="0.55000000000000004">
      <c r="A22902" s="131"/>
    </row>
    <row r="22905" spans="1:1" x14ac:dyDescent="0.55000000000000004">
      <c r="A22905" s="131"/>
    </row>
    <row r="22906" spans="1:1" x14ac:dyDescent="0.55000000000000004">
      <c r="A22906" s="131"/>
    </row>
    <row r="22909" spans="1:1" x14ac:dyDescent="0.55000000000000004">
      <c r="A22909" s="131"/>
    </row>
    <row r="22910" spans="1:1" x14ac:dyDescent="0.55000000000000004">
      <c r="A22910" s="131"/>
    </row>
    <row r="22913" spans="1:1" x14ac:dyDescent="0.55000000000000004">
      <c r="A22913" s="131"/>
    </row>
    <row r="22914" spans="1:1" x14ac:dyDescent="0.55000000000000004">
      <c r="A22914" s="131"/>
    </row>
    <row r="22917" spans="1:1" x14ac:dyDescent="0.55000000000000004">
      <c r="A22917" s="131"/>
    </row>
    <row r="22918" spans="1:1" x14ac:dyDescent="0.55000000000000004">
      <c r="A22918" s="131"/>
    </row>
    <row r="22921" spans="1:1" x14ac:dyDescent="0.55000000000000004">
      <c r="A22921" s="131"/>
    </row>
    <row r="22922" spans="1:1" x14ac:dyDescent="0.55000000000000004">
      <c r="A22922" s="131"/>
    </row>
    <row r="22925" spans="1:1" x14ac:dyDescent="0.55000000000000004">
      <c r="A22925" s="131"/>
    </row>
    <row r="22926" spans="1:1" x14ac:dyDescent="0.55000000000000004">
      <c r="A22926" s="131"/>
    </row>
    <row r="22929" spans="1:1" x14ac:dyDescent="0.55000000000000004">
      <c r="A22929" s="131"/>
    </row>
    <row r="22930" spans="1:1" x14ac:dyDescent="0.55000000000000004">
      <c r="A22930" s="131"/>
    </row>
    <row r="22933" spans="1:1" x14ac:dyDescent="0.55000000000000004">
      <c r="A22933" s="131"/>
    </row>
    <row r="22934" spans="1:1" x14ac:dyDescent="0.55000000000000004">
      <c r="A22934" s="131"/>
    </row>
    <row r="22937" spans="1:1" x14ac:dyDescent="0.55000000000000004">
      <c r="A22937" s="131"/>
    </row>
    <row r="22938" spans="1:1" x14ac:dyDescent="0.55000000000000004">
      <c r="A22938" s="131"/>
    </row>
    <row r="22941" spans="1:1" x14ac:dyDescent="0.55000000000000004">
      <c r="A22941" s="131"/>
    </row>
    <row r="22942" spans="1:1" x14ac:dyDescent="0.55000000000000004">
      <c r="A22942" s="131"/>
    </row>
    <row r="22945" spans="1:1" x14ac:dyDescent="0.55000000000000004">
      <c r="A22945" s="131"/>
    </row>
    <row r="22946" spans="1:1" x14ac:dyDescent="0.55000000000000004">
      <c r="A22946" s="131"/>
    </row>
    <row r="22949" spans="1:1" x14ac:dyDescent="0.55000000000000004">
      <c r="A22949" s="131"/>
    </row>
    <row r="22950" spans="1:1" x14ac:dyDescent="0.55000000000000004">
      <c r="A22950" s="131"/>
    </row>
    <row r="22953" spans="1:1" x14ac:dyDescent="0.55000000000000004">
      <c r="A22953" s="131"/>
    </row>
    <row r="22954" spans="1:1" x14ac:dyDescent="0.55000000000000004">
      <c r="A22954" s="131"/>
    </row>
    <row r="22957" spans="1:1" x14ac:dyDescent="0.55000000000000004">
      <c r="A22957" s="131"/>
    </row>
    <row r="22958" spans="1:1" x14ac:dyDescent="0.55000000000000004">
      <c r="A22958" s="131"/>
    </row>
    <row r="22961" spans="1:1" x14ac:dyDescent="0.55000000000000004">
      <c r="A22961" s="131"/>
    </row>
    <row r="22962" spans="1:1" x14ac:dyDescent="0.55000000000000004">
      <c r="A22962" s="131"/>
    </row>
    <row r="22965" spans="1:1" x14ac:dyDescent="0.55000000000000004">
      <c r="A22965" s="131"/>
    </row>
    <row r="22966" spans="1:1" x14ac:dyDescent="0.55000000000000004">
      <c r="A22966" s="131"/>
    </row>
    <row r="22969" spans="1:1" x14ac:dyDescent="0.55000000000000004">
      <c r="A22969" s="131"/>
    </row>
    <row r="22970" spans="1:1" x14ac:dyDescent="0.55000000000000004">
      <c r="A22970" s="131"/>
    </row>
    <row r="22973" spans="1:1" x14ac:dyDescent="0.55000000000000004">
      <c r="A22973" s="131"/>
    </row>
    <row r="22974" spans="1:1" x14ac:dyDescent="0.55000000000000004">
      <c r="A22974" s="131"/>
    </row>
    <row r="22977" spans="1:1" x14ac:dyDescent="0.55000000000000004">
      <c r="A22977" s="131"/>
    </row>
    <row r="22978" spans="1:1" x14ac:dyDescent="0.55000000000000004">
      <c r="A22978" s="131"/>
    </row>
    <row r="22981" spans="1:1" x14ac:dyDescent="0.55000000000000004">
      <c r="A22981" s="131"/>
    </row>
    <row r="22982" spans="1:1" x14ac:dyDescent="0.55000000000000004">
      <c r="A22982" s="131"/>
    </row>
    <row r="22985" spans="1:1" x14ac:dyDescent="0.55000000000000004">
      <c r="A22985" s="131"/>
    </row>
    <row r="22986" spans="1:1" x14ac:dyDescent="0.55000000000000004">
      <c r="A22986" s="131"/>
    </row>
    <row r="22989" spans="1:1" x14ac:dyDescent="0.55000000000000004">
      <c r="A22989" s="131"/>
    </row>
    <row r="22990" spans="1:1" x14ac:dyDescent="0.55000000000000004">
      <c r="A22990" s="131"/>
    </row>
    <row r="22993" spans="1:1" x14ac:dyDescent="0.55000000000000004">
      <c r="A22993" s="131"/>
    </row>
    <row r="22994" spans="1:1" x14ac:dyDescent="0.55000000000000004">
      <c r="A22994" s="131"/>
    </row>
    <row r="22997" spans="1:1" x14ac:dyDescent="0.55000000000000004">
      <c r="A22997" s="131"/>
    </row>
    <row r="22998" spans="1:1" x14ac:dyDescent="0.55000000000000004">
      <c r="A22998" s="131"/>
    </row>
    <row r="23001" spans="1:1" x14ac:dyDescent="0.55000000000000004">
      <c r="A23001" s="131"/>
    </row>
    <row r="23002" spans="1:1" x14ac:dyDescent="0.55000000000000004">
      <c r="A23002" s="131"/>
    </row>
    <row r="23005" spans="1:1" x14ac:dyDescent="0.55000000000000004">
      <c r="A23005" s="131"/>
    </row>
    <row r="23006" spans="1:1" x14ac:dyDescent="0.55000000000000004">
      <c r="A23006" s="131"/>
    </row>
    <row r="23009" spans="1:1" x14ac:dyDescent="0.55000000000000004">
      <c r="A23009" s="131"/>
    </row>
    <row r="23010" spans="1:1" x14ac:dyDescent="0.55000000000000004">
      <c r="A23010" s="131"/>
    </row>
    <row r="23013" spans="1:1" x14ac:dyDescent="0.55000000000000004">
      <c r="A23013" s="131"/>
    </row>
    <row r="23014" spans="1:1" x14ac:dyDescent="0.55000000000000004">
      <c r="A23014" s="131"/>
    </row>
    <row r="23017" spans="1:1" x14ac:dyDescent="0.55000000000000004">
      <c r="A23017" s="131"/>
    </row>
    <row r="23018" spans="1:1" x14ac:dyDescent="0.55000000000000004">
      <c r="A23018" s="131"/>
    </row>
    <row r="23021" spans="1:1" x14ac:dyDescent="0.55000000000000004">
      <c r="A23021" s="131"/>
    </row>
    <row r="23022" spans="1:1" x14ac:dyDescent="0.55000000000000004">
      <c r="A23022" s="131"/>
    </row>
    <row r="23025" spans="1:1" x14ac:dyDescent="0.55000000000000004">
      <c r="A23025" s="131"/>
    </row>
    <row r="23026" spans="1:1" x14ac:dyDescent="0.55000000000000004">
      <c r="A23026" s="131"/>
    </row>
    <row r="23029" spans="1:1" x14ac:dyDescent="0.55000000000000004">
      <c r="A23029" s="131"/>
    </row>
    <row r="23030" spans="1:1" x14ac:dyDescent="0.55000000000000004">
      <c r="A23030" s="131"/>
    </row>
    <row r="23033" spans="1:1" x14ac:dyDescent="0.55000000000000004">
      <c r="A23033" s="131"/>
    </row>
    <row r="23034" spans="1:1" x14ac:dyDescent="0.55000000000000004">
      <c r="A23034" s="131"/>
    </row>
    <row r="23037" spans="1:1" x14ac:dyDescent="0.55000000000000004">
      <c r="A23037" s="131"/>
    </row>
    <row r="23038" spans="1:1" x14ac:dyDescent="0.55000000000000004">
      <c r="A23038" s="131"/>
    </row>
    <row r="23041" spans="1:1" x14ac:dyDescent="0.55000000000000004">
      <c r="A23041" s="131"/>
    </row>
    <row r="23042" spans="1:1" x14ac:dyDescent="0.55000000000000004">
      <c r="A23042" s="131"/>
    </row>
    <row r="23045" spans="1:1" x14ac:dyDescent="0.55000000000000004">
      <c r="A23045" s="131"/>
    </row>
    <row r="23046" spans="1:1" x14ac:dyDescent="0.55000000000000004">
      <c r="A23046" s="131"/>
    </row>
    <row r="23049" spans="1:1" x14ac:dyDescent="0.55000000000000004">
      <c r="A23049" s="131"/>
    </row>
    <row r="23050" spans="1:1" x14ac:dyDescent="0.55000000000000004">
      <c r="A23050" s="131"/>
    </row>
    <row r="23053" spans="1:1" x14ac:dyDescent="0.55000000000000004">
      <c r="A23053" s="131"/>
    </row>
    <row r="23054" spans="1:1" x14ac:dyDescent="0.55000000000000004">
      <c r="A23054" s="131"/>
    </row>
    <row r="23057" spans="1:1" x14ac:dyDescent="0.55000000000000004">
      <c r="A23057" s="131"/>
    </row>
    <row r="23058" spans="1:1" x14ac:dyDescent="0.55000000000000004">
      <c r="A23058" s="131"/>
    </row>
    <row r="23061" spans="1:1" x14ac:dyDescent="0.55000000000000004">
      <c r="A23061" s="131"/>
    </row>
    <row r="23062" spans="1:1" x14ac:dyDescent="0.55000000000000004">
      <c r="A23062" s="131"/>
    </row>
    <row r="23065" spans="1:1" x14ac:dyDescent="0.55000000000000004">
      <c r="A23065" s="131"/>
    </row>
    <row r="23066" spans="1:1" x14ac:dyDescent="0.55000000000000004">
      <c r="A23066" s="131"/>
    </row>
    <row r="23069" spans="1:1" x14ac:dyDescent="0.55000000000000004">
      <c r="A23069" s="131"/>
    </row>
    <row r="23070" spans="1:1" x14ac:dyDescent="0.55000000000000004">
      <c r="A23070" s="131"/>
    </row>
    <row r="23073" spans="1:1" x14ac:dyDescent="0.55000000000000004">
      <c r="A23073" s="131"/>
    </row>
    <row r="23074" spans="1:1" x14ac:dyDescent="0.55000000000000004">
      <c r="A23074" s="131"/>
    </row>
    <row r="23077" spans="1:1" x14ac:dyDescent="0.55000000000000004">
      <c r="A23077" s="131"/>
    </row>
    <row r="23078" spans="1:1" x14ac:dyDescent="0.55000000000000004">
      <c r="A23078" s="131"/>
    </row>
    <row r="23081" spans="1:1" x14ac:dyDescent="0.55000000000000004">
      <c r="A23081" s="131"/>
    </row>
    <row r="23082" spans="1:1" x14ac:dyDescent="0.55000000000000004">
      <c r="A23082" s="131"/>
    </row>
    <row r="23085" spans="1:1" x14ac:dyDescent="0.55000000000000004">
      <c r="A23085" s="131"/>
    </row>
    <row r="23086" spans="1:1" x14ac:dyDescent="0.55000000000000004">
      <c r="A23086" s="131"/>
    </row>
    <row r="23089" spans="1:1" x14ac:dyDescent="0.55000000000000004">
      <c r="A23089" s="131"/>
    </row>
    <row r="23090" spans="1:1" x14ac:dyDescent="0.55000000000000004">
      <c r="A23090" s="131"/>
    </row>
    <row r="23093" spans="1:1" x14ac:dyDescent="0.55000000000000004">
      <c r="A23093" s="131"/>
    </row>
    <row r="23094" spans="1:1" x14ac:dyDescent="0.55000000000000004">
      <c r="A23094" s="131"/>
    </row>
    <row r="23097" spans="1:1" x14ac:dyDescent="0.55000000000000004">
      <c r="A23097" s="131"/>
    </row>
    <row r="23098" spans="1:1" x14ac:dyDescent="0.55000000000000004">
      <c r="A23098" s="131"/>
    </row>
    <row r="23101" spans="1:1" x14ac:dyDescent="0.55000000000000004">
      <c r="A23101" s="131"/>
    </row>
    <row r="23102" spans="1:1" x14ac:dyDescent="0.55000000000000004">
      <c r="A23102" s="131"/>
    </row>
    <row r="23105" spans="1:1" x14ac:dyDescent="0.55000000000000004">
      <c r="A23105" s="131"/>
    </row>
    <row r="23106" spans="1:1" x14ac:dyDescent="0.55000000000000004">
      <c r="A23106" s="131"/>
    </row>
    <row r="23109" spans="1:1" x14ac:dyDescent="0.55000000000000004">
      <c r="A23109" s="131"/>
    </row>
    <row r="23110" spans="1:1" x14ac:dyDescent="0.55000000000000004">
      <c r="A23110" s="131"/>
    </row>
    <row r="23113" spans="1:1" x14ac:dyDescent="0.55000000000000004">
      <c r="A23113" s="131"/>
    </row>
    <row r="23114" spans="1:1" x14ac:dyDescent="0.55000000000000004">
      <c r="A23114" s="131"/>
    </row>
    <row r="23117" spans="1:1" x14ac:dyDescent="0.55000000000000004">
      <c r="A23117" s="131"/>
    </row>
    <row r="23118" spans="1:1" x14ac:dyDescent="0.55000000000000004">
      <c r="A23118" s="131"/>
    </row>
    <row r="23121" spans="1:1" x14ac:dyDescent="0.55000000000000004">
      <c r="A23121" s="131"/>
    </row>
    <row r="23122" spans="1:1" x14ac:dyDescent="0.55000000000000004">
      <c r="A23122" s="131"/>
    </row>
    <row r="23125" spans="1:1" x14ac:dyDescent="0.55000000000000004">
      <c r="A23125" s="131"/>
    </row>
    <row r="23126" spans="1:1" x14ac:dyDescent="0.55000000000000004">
      <c r="A23126" s="131"/>
    </row>
    <row r="23129" spans="1:1" x14ac:dyDescent="0.55000000000000004">
      <c r="A23129" s="131"/>
    </row>
    <row r="23130" spans="1:1" x14ac:dyDescent="0.55000000000000004">
      <c r="A23130" s="131"/>
    </row>
    <row r="23133" spans="1:1" x14ac:dyDescent="0.55000000000000004">
      <c r="A23133" s="131"/>
    </row>
    <row r="23134" spans="1:1" x14ac:dyDescent="0.55000000000000004">
      <c r="A23134" s="131"/>
    </row>
    <row r="23137" spans="1:1" x14ac:dyDescent="0.55000000000000004">
      <c r="A23137" s="131"/>
    </row>
    <row r="23138" spans="1:1" x14ac:dyDescent="0.55000000000000004">
      <c r="A23138" s="131"/>
    </row>
    <row r="23141" spans="1:1" x14ac:dyDescent="0.55000000000000004">
      <c r="A23141" s="131"/>
    </row>
    <row r="23142" spans="1:1" x14ac:dyDescent="0.55000000000000004">
      <c r="A23142" s="131"/>
    </row>
    <row r="23145" spans="1:1" x14ac:dyDescent="0.55000000000000004">
      <c r="A23145" s="131"/>
    </row>
    <row r="23146" spans="1:1" x14ac:dyDescent="0.55000000000000004">
      <c r="A23146" s="131"/>
    </row>
    <row r="23149" spans="1:1" x14ac:dyDescent="0.55000000000000004">
      <c r="A23149" s="131"/>
    </row>
    <row r="23150" spans="1:1" x14ac:dyDescent="0.55000000000000004">
      <c r="A23150" s="131"/>
    </row>
    <row r="23153" spans="1:1" x14ac:dyDescent="0.55000000000000004">
      <c r="A23153" s="131"/>
    </row>
    <row r="23154" spans="1:1" x14ac:dyDescent="0.55000000000000004">
      <c r="A23154" s="131"/>
    </row>
    <row r="23157" spans="1:1" x14ac:dyDescent="0.55000000000000004">
      <c r="A23157" s="131"/>
    </row>
    <row r="23158" spans="1:1" x14ac:dyDescent="0.55000000000000004">
      <c r="A23158" s="131"/>
    </row>
    <row r="23161" spans="1:1" x14ac:dyDescent="0.55000000000000004">
      <c r="A23161" s="131"/>
    </row>
    <row r="23162" spans="1:1" x14ac:dyDescent="0.55000000000000004">
      <c r="A23162" s="131"/>
    </row>
    <row r="23165" spans="1:1" x14ac:dyDescent="0.55000000000000004">
      <c r="A23165" s="131"/>
    </row>
    <row r="23166" spans="1:1" x14ac:dyDescent="0.55000000000000004">
      <c r="A23166" s="131"/>
    </row>
    <row r="23169" spans="1:1" x14ac:dyDescent="0.55000000000000004">
      <c r="A23169" s="131"/>
    </row>
    <row r="23170" spans="1:1" x14ac:dyDescent="0.55000000000000004">
      <c r="A23170" s="131"/>
    </row>
    <row r="23173" spans="1:1" x14ac:dyDescent="0.55000000000000004">
      <c r="A23173" s="131"/>
    </row>
    <row r="23174" spans="1:1" x14ac:dyDescent="0.55000000000000004">
      <c r="A23174" s="131"/>
    </row>
    <row r="23177" spans="1:1" x14ac:dyDescent="0.55000000000000004">
      <c r="A23177" s="131"/>
    </row>
    <row r="23178" spans="1:1" x14ac:dyDescent="0.55000000000000004">
      <c r="A23178" s="131"/>
    </row>
    <row r="23181" spans="1:1" x14ac:dyDescent="0.55000000000000004">
      <c r="A23181" s="131"/>
    </row>
    <row r="23182" spans="1:1" x14ac:dyDescent="0.55000000000000004">
      <c r="A23182" s="131"/>
    </row>
    <row r="23185" spans="1:1" x14ac:dyDescent="0.55000000000000004">
      <c r="A23185" s="131"/>
    </row>
    <row r="23186" spans="1:1" x14ac:dyDescent="0.55000000000000004">
      <c r="A23186" s="131"/>
    </row>
    <row r="23189" spans="1:1" x14ac:dyDescent="0.55000000000000004">
      <c r="A23189" s="131"/>
    </row>
    <row r="23190" spans="1:1" x14ac:dyDescent="0.55000000000000004">
      <c r="A23190" s="131"/>
    </row>
    <row r="23193" spans="1:1" x14ac:dyDescent="0.55000000000000004">
      <c r="A23193" s="131"/>
    </row>
    <row r="23194" spans="1:1" x14ac:dyDescent="0.55000000000000004">
      <c r="A23194" s="131"/>
    </row>
    <row r="23197" spans="1:1" x14ac:dyDescent="0.55000000000000004">
      <c r="A23197" s="131"/>
    </row>
    <row r="23198" spans="1:1" x14ac:dyDescent="0.55000000000000004">
      <c r="A23198" s="131"/>
    </row>
    <row r="23201" spans="1:1" x14ac:dyDescent="0.55000000000000004">
      <c r="A23201" s="131"/>
    </row>
    <row r="23202" spans="1:1" x14ac:dyDescent="0.55000000000000004">
      <c r="A23202" s="131"/>
    </row>
    <row r="23205" spans="1:1" x14ac:dyDescent="0.55000000000000004">
      <c r="A23205" s="131"/>
    </row>
    <row r="23206" spans="1:1" x14ac:dyDescent="0.55000000000000004">
      <c r="A23206" s="131"/>
    </row>
    <row r="23209" spans="1:1" x14ac:dyDescent="0.55000000000000004">
      <c r="A23209" s="131"/>
    </row>
    <row r="23210" spans="1:1" x14ac:dyDescent="0.55000000000000004">
      <c r="A23210" s="131"/>
    </row>
    <row r="23213" spans="1:1" x14ac:dyDescent="0.55000000000000004">
      <c r="A23213" s="131"/>
    </row>
    <row r="23214" spans="1:1" x14ac:dyDescent="0.55000000000000004">
      <c r="A23214" s="131"/>
    </row>
    <row r="23217" spans="1:1" x14ac:dyDescent="0.55000000000000004">
      <c r="A23217" s="131"/>
    </row>
    <row r="23218" spans="1:1" x14ac:dyDescent="0.55000000000000004">
      <c r="A23218" s="131"/>
    </row>
    <row r="23221" spans="1:1" x14ac:dyDescent="0.55000000000000004">
      <c r="A23221" s="131"/>
    </row>
    <row r="23222" spans="1:1" x14ac:dyDescent="0.55000000000000004">
      <c r="A23222" s="131"/>
    </row>
    <row r="23225" spans="1:1" x14ac:dyDescent="0.55000000000000004">
      <c r="A23225" s="131"/>
    </row>
    <row r="23226" spans="1:1" x14ac:dyDescent="0.55000000000000004">
      <c r="A23226" s="131"/>
    </row>
    <row r="23229" spans="1:1" x14ac:dyDescent="0.55000000000000004">
      <c r="A23229" s="131"/>
    </row>
    <row r="23230" spans="1:1" x14ac:dyDescent="0.55000000000000004">
      <c r="A23230" s="131"/>
    </row>
    <row r="23233" spans="1:1" x14ac:dyDescent="0.55000000000000004">
      <c r="A23233" s="131"/>
    </row>
    <row r="23234" spans="1:1" x14ac:dyDescent="0.55000000000000004">
      <c r="A23234" s="131"/>
    </row>
    <row r="23237" spans="1:1" x14ac:dyDescent="0.55000000000000004">
      <c r="A23237" s="131"/>
    </row>
    <row r="23238" spans="1:1" x14ac:dyDescent="0.55000000000000004">
      <c r="A23238" s="131"/>
    </row>
    <row r="23241" spans="1:1" x14ac:dyDescent="0.55000000000000004">
      <c r="A23241" s="131"/>
    </row>
    <row r="23242" spans="1:1" x14ac:dyDescent="0.55000000000000004">
      <c r="A23242" s="131"/>
    </row>
    <row r="23245" spans="1:1" x14ac:dyDescent="0.55000000000000004">
      <c r="A23245" s="131"/>
    </row>
    <row r="23246" spans="1:1" x14ac:dyDescent="0.55000000000000004">
      <c r="A23246" s="131"/>
    </row>
    <row r="23249" spans="1:1" x14ac:dyDescent="0.55000000000000004">
      <c r="A23249" s="131"/>
    </row>
    <row r="23250" spans="1:1" x14ac:dyDescent="0.55000000000000004">
      <c r="A23250" s="131"/>
    </row>
    <row r="23253" spans="1:1" x14ac:dyDescent="0.55000000000000004">
      <c r="A23253" s="131"/>
    </row>
    <row r="23254" spans="1:1" x14ac:dyDescent="0.55000000000000004">
      <c r="A23254" s="131"/>
    </row>
    <row r="23257" spans="1:1" x14ac:dyDescent="0.55000000000000004">
      <c r="A23257" s="131"/>
    </row>
    <row r="23258" spans="1:1" x14ac:dyDescent="0.55000000000000004">
      <c r="A23258" s="131"/>
    </row>
    <row r="23261" spans="1:1" x14ac:dyDescent="0.55000000000000004">
      <c r="A23261" s="131"/>
    </row>
    <row r="23262" spans="1:1" x14ac:dyDescent="0.55000000000000004">
      <c r="A23262" s="131"/>
    </row>
    <row r="23265" spans="1:1" x14ac:dyDescent="0.55000000000000004">
      <c r="A23265" s="131"/>
    </row>
    <row r="23266" spans="1:1" x14ac:dyDescent="0.55000000000000004">
      <c r="A23266" s="131"/>
    </row>
    <row r="23269" spans="1:1" x14ac:dyDescent="0.55000000000000004">
      <c r="A23269" s="131"/>
    </row>
    <row r="23270" spans="1:1" x14ac:dyDescent="0.55000000000000004">
      <c r="A23270" s="131"/>
    </row>
    <row r="23273" spans="1:1" x14ac:dyDescent="0.55000000000000004">
      <c r="A23273" s="131"/>
    </row>
    <row r="23274" spans="1:1" x14ac:dyDescent="0.55000000000000004">
      <c r="A23274" s="131"/>
    </row>
    <row r="23277" spans="1:1" x14ac:dyDescent="0.55000000000000004">
      <c r="A23277" s="131"/>
    </row>
    <row r="23278" spans="1:1" x14ac:dyDescent="0.55000000000000004">
      <c r="A23278" s="131"/>
    </row>
    <row r="23281" spans="1:1" x14ac:dyDescent="0.55000000000000004">
      <c r="A23281" s="131"/>
    </row>
    <row r="23282" spans="1:1" x14ac:dyDescent="0.55000000000000004">
      <c r="A23282" s="131"/>
    </row>
    <row r="23285" spans="1:1" x14ac:dyDescent="0.55000000000000004">
      <c r="A23285" s="131"/>
    </row>
    <row r="23286" spans="1:1" x14ac:dyDescent="0.55000000000000004">
      <c r="A23286" s="131"/>
    </row>
    <row r="23289" spans="1:1" x14ac:dyDescent="0.55000000000000004">
      <c r="A23289" s="131"/>
    </row>
    <row r="23290" spans="1:1" x14ac:dyDescent="0.55000000000000004">
      <c r="A23290" s="131"/>
    </row>
    <row r="23293" spans="1:1" x14ac:dyDescent="0.55000000000000004">
      <c r="A23293" s="131"/>
    </row>
    <row r="23294" spans="1:1" x14ac:dyDescent="0.55000000000000004">
      <c r="A23294" s="131"/>
    </row>
    <row r="23297" spans="1:1" x14ac:dyDescent="0.55000000000000004">
      <c r="A23297" s="131"/>
    </row>
    <row r="23298" spans="1:1" x14ac:dyDescent="0.55000000000000004">
      <c r="A23298" s="131"/>
    </row>
    <row r="23301" spans="1:1" x14ac:dyDescent="0.55000000000000004">
      <c r="A23301" s="131"/>
    </row>
    <row r="23302" spans="1:1" x14ac:dyDescent="0.55000000000000004">
      <c r="A23302" s="131"/>
    </row>
    <row r="23305" spans="1:1" x14ac:dyDescent="0.55000000000000004">
      <c r="A23305" s="131"/>
    </row>
    <row r="23306" spans="1:1" x14ac:dyDescent="0.55000000000000004">
      <c r="A23306" s="131"/>
    </row>
    <row r="23309" spans="1:1" x14ac:dyDescent="0.55000000000000004">
      <c r="A23309" s="131"/>
    </row>
    <row r="23310" spans="1:1" x14ac:dyDescent="0.55000000000000004">
      <c r="A23310" s="131"/>
    </row>
    <row r="23313" spans="1:1" x14ac:dyDescent="0.55000000000000004">
      <c r="A23313" s="131"/>
    </row>
    <row r="23314" spans="1:1" x14ac:dyDescent="0.55000000000000004">
      <c r="A23314" s="131"/>
    </row>
    <row r="23317" spans="1:1" x14ac:dyDescent="0.55000000000000004">
      <c r="A23317" s="131"/>
    </row>
    <row r="23318" spans="1:1" x14ac:dyDescent="0.55000000000000004">
      <c r="A23318" s="131"/>
    </row>
    <row r="23321" spans="1:1" x14ac:dyDescent="0.55000000000000004">
      <c r="A23321" s="131"/>
    </row>
    <row r="23322" spans="1:1" x14ac:dyDescent="0.55000000000000004">
      <c r="A23322" s="131"/>
    </row>
    <row r="23325" spans="1:1" x14ac:dyDescent="0.55000000000000004">
      <c r="A23325" s="131"/>
    </row>
    <row r="23326" spans="1:1" x14ac:dyDescent="0.55000000000000004">
      <c r="A23326" s="131"/>
    </row>
    <row r="23329" spans="1:1" x14ac:dyDescent="0.55000000000000004">
      <c r="A23329" s="131"/>
    </row>
    <row r="23330" spans="1:1" x14ac:dyDescent="0.55000000000000004">
      <c r="A23330" s="131"/>
    </row>
    <row r="23333" spans="1:1" x14ac:dyDescent="0.55000000000000004">
      <c r="A23333" s="131"/>
    </row>
    <row r="23334" spans="1:1" x14ac:dyDescent="0.55000000000000004">
      <c r="A23334" s="131"/>
    </row>
    <row r="23337" spans="1:1" x14ac:dyDescent="0.55000000000000004">
      <c r="A23337" s="131"/>
    </row>
    <row r="23338" spans="1:1" x14ac:dyDescent="0.55000000000000004">
      <c r="A23338" s="131"/>
    </row>
    <row r="23341" spans="1:1" x14ac:dyDescent="0.55000000000000004">
      <c r="A23341" s="131"/>
    </row>
    <row r="23342" spans="1:1" x14ac:dyDescent="0.55000000000000004">
      <c r="A23342" s="131"/>
    </row>
    <row r="23345" spans="1:1" x14ac:dyDescent="0.55000000000000004">
      <c r="A23345" s="131"/>
    </row>
    <row r="23346" spans="1:1" x14ac:dyDescent="0.55000000000000004">
      <c r="A23346" s="131"/>
    </row>
    <row r="23349" spans="1:1" x14ac:dyDescent="0.55000000000000004">
      <c r="A23349" s="131"/>
    </row>
    <row r="23350" spans="1:1" x14ac:dyDescent="0.55000000000000004">
      <c r="A23350" s="131"/>
    </row>
    <row r="23353" spans="1:1" x14ac:dyDescent="0.55000000000000004">
      <c r="A23353" s="131"/>
    </row>
    <row r="23354" spans="1:1" x14ac:dyDescent="0.55000000000000004">
      <c r="A23354" s="131"/>
    </row>
    <row r="23357" spans="1:1" x14ac:dyDescent="0.55000000000000004">
      <c r="A23357" s="131"/>
    </row>
    <row r="23358" spans="1:1" x14ac:dyDescent="0.55000000000000004">
      <c r="A23358" s="131"/>
    </row>
    <row r="23361" spans="1:1" x14ac:dyDescent="0.55000000000000004">
      <c r="A23361" s="131"/>
    </row>
    <row r="23362" spans="1:1" x14ac:dyDescent="0.55000000000000004">
      <c r="A23362" s="131"/>
    </row>
    <row r="23365" spans="1:1" x14ac:dyDescent="0.55000000000000004">
      <c r="A23365" s="131"/>
    </row>
    <row r="23366" spans="1:1" x14ac:dyDescent="0.55000000000000004">
      <c r="A23366" s="131"/>
    </row>
    <row r="23369" spans="1:1" x14ac:dyDescent="0.55000000000000004">
      <c r="A23369" s="131"/>
    </row>
    <row r="23370" spans="1:1" x14ac:dyDescent="0.55000000000000004">
      <c r="A23370" s="131"/>
    </row>
    <row r="23373" spans="1:1" x14ac:dyDescent="0.55000000000000004">
      <c r="A23373" s="131"/>
    </row>
    <row r="23374" spans="1:1" x14ac:dyDescent="0.55000000000000004">
      <c r="A23374" s="131"/>
    </row>
    <row r="23377" spans="1:1" x14ac:dyDescent="0.55000000000000004">
      <c r="A23377" s="131"/>
    </row>
    <row r="23378" spans="1:1" x14ac:dyDescent="0.55000000000000004">
      <c r="A23378" s="131"/>
    </row>
    <row r="23381" spans="1:1" x14ac:dyDescent="0.55000000000000004">
      <c r="A23381" s="131"/>
    </row>
    <row r="23382" spans="1:1" x14ac:dyDescent="0.55000000000000004">
      <c r="A23382" s="131"/>
    </row>
    <row r="23385" spans="1:1" x14ac:dyDescent="0.55000000000000004">
      <c r="A23385" s="131"/>
    </row>
    <row r="23386" spans="1:1" x14ac:dyDescent="0.55000000000000004">
      <c r="A23386" s="131"/>
    </row>
    <row r="23389" spans="1:1" x14ac:dyDescent="0.55000000000000004">
      <c r="A23389" s="131"/>
    </row>
    <row r="23390" spans="1:1" x14ac:dyDescent="0.55000000000000004">
      <c r="A23390" s="131"/>
    </row>
    <row r="23393" spans="1:1" x14ac:dyDescent="0.55000000000000004">
      <c r="A23393" s="131"/>
    </row>
    <row r="23394" spans="1:1" x14ac:dyDescent="0.55000000000000004">
      <c r="A23394" s="131"/>
    </row>
    <row r="23397" spans="1:1" x14ac:dyDescent="0.55000000000000004">
      <c r="A23397" s="131"/>
    </row>
    <row r="23398" spans="1:1" x14ac:dyDescent="0.55000000000000004">
      <c r="A23398" s="131"/>
    </row>
    <row r="23401" spans="1:1" x14ac:dyDescent="0.55000000000000004">
      <c r="A23401" s="131"/>
    </row>
    <row r="23402" spans="1:1" x14ac:dyDescent="0.55000000000000004">
      <c r="A23402" s="131"/>
    </row>
    <row r="23405" spans="1:1" x14ac:dyDescent="0.55000000000000004">
      <c r="A23405" s="131"/>
    </row>
    <row r="23406" spans="1:1" x14ac:dyDescent="0.55000000000000004">
      <c r="A23406" s="131"/>
    </row>
    <row r="23409" spans="1:1" x14ac:dyDescent="0.55000000000000004">
      <c r="A23409" s="131"/>
    </row>
    <row r="23410" spans="1:1" x14ac:dyDescent="0.55000000000000004">
      <c r="A23410" s="131"/>
    </row>
    <row r="23413" spans="1:1" x14ac:dyDescent="0.55000000000000004">
      <c r="A23413" s="131"/>
    </row>
    <row r="23414" spans="1:1" x14ac:dyDescent="0.55000000000000004">
      <c r="A23414" s="131"/>
    </row>
    <row r="23417" spans="1:1" x14ac:dyDescent="0.55000000000000004">
      <c r="A23417" s="131"/>
    </row>
    <row r="23418" spans="1:1" x14ac:dyDescent="0.55000000000000004">
      <c r="A23418" s="131"/>
    </row>
    <row r="23421" spans="1:1" x14ac:dyDescent="0.55000000000000004">
      <c r="A23421" s="131"/>
    </row>
    <row r="23422" spans="1:1" x14ac:dyDescent="0.55000000000000004">
      <c r="A23422" s="131"/>
    </row>
    <row r="23425" spans="1:1" x14ac:dyDescent="0.55000000000000004">
      <c r="A23425" s="131"/>
    </row>
    <row r="23426" spans="1:1" x14ac:dyDescent="0.55000000000000004">
      <c r="A23426" s="131"/>
    </row>
    <row r="23429" spans="1:1" x14ac:dyDescent="0.55000000000000004">
      <c r="A23429" s="131"/>
    </row>
    <row r="23430" spans="1:1" x14ac:dyDescent="0.55000000000000004">
      <c r="A23430" s="131"/>
    </row>
    <row r="23433" spans="1:1" x14ac:dyDescent="0.55000000000000004">
      <c r="A23433" s="131"/>
    </row>
    <row r="23434" spans="1:1" x14ac:dyDescent="0.55000000000000004">
      <c r="A23434" s="131"/>
    </row>
    <row r="23437" spans="1:1" x14ac:dyDescent="0.55000000000000004">
      <c r="A23437" s="131"/>
    </row>
    <row r="23438" spans="1:1" x14ac:dyDescent="0.55000000000000004">
      <c r="A23438" s="131"/>
    </row>
    <row r="23441" spans="1:1" x14ac:dyDescent="0.55000000000000004">
      <c r="A23441" s="131"/>
    </row>
    <row r="23442" spans="1:1" x14ac:dyDescent="0.55000000000000004">
      <c r="A23442" s="131"/>
    </row>
    <row r="23445" spans="1:1" x14ac:dyDescent="0.55000000000000004">
      <c r="A23445" s="131"/>
    </row>
    <row r="23446" spans="1:1" x14ac:dyDescent="0.55000000000000004">
      <c r="A23446" s="131"/>
    </row>
    <row r="23449" spans="1:1" x14ac:dyDescent="0.55000000000000004">
      <c r="A23449" s="131"/>
    </row>
    <row r="23450" spans="1:1" x14ac:dyDescent="0.55000000000000004">
      <c r="A23450" s="131"/>
    </row>
    <row r="23453" spans="1:1" x14ac:dyDescent="0.55000000000000004">
      <c r="A23453" s="131"/>
    </row>
    <row r="23454" spans="1:1" x14ac:dyDescent="0.55000000000000004">
      <c r="A23454" s="131"/>
    </row>
    <row r="23457" spans="1:1" x14ac:dyDescent="0.55000000000000004">
      <c r="A23457" s="131"/>
    </row>
    <row r="23458" spans="1:1" x14ac:dyDescent="0.55000000000000004">
      <c r="A23458" s="131"/>
    </row>
    <row r="23461" spans="1:1" x14ac:dyDescent="0.55000000000000004">
      <c r="A23461" s="131"/>
    </row>
    <row r="23462" spans="1:1" x14ac:dyDescent="0.55000000000000004">
      <c r="A23462" s="131"/>
    </row>
    <row r="23465" spans="1:1" x14ac:dyDescent="0.55000000000000004">
      <c r="A23465" s="131"/>
    </row>
    <row r="23466" spans="1:1" x14ac:dyDescent="0.55000000000000004">
      <c r="A23466" s="131"/>
    </row>
    <row r="23469" spans="1:1" x14ac:dyDescent="0.55000000000000004">
      <c r="A23469" s="131"/>
    </row>
    <row r="23470" spans="1:1" x14ac:dyDescent="0.55000000000000004">
      <c r="A23470" s="131"/>
    </row>
    <row r="23473" spans="1:1" x14ac:dyDescent="0.55000000000000004">
      <c r="A23473" s="131"/>
    </row>
    <row r="23474" spans="1:1" x14ac:dyDescent="0.55000000000000004">
      <c r="A23474" s="131"/>
    </row>
    <row r="23477" spans="1:1" x14ac:dyDescent="0.55000000000000004">
      <c r="A23477" s="131"/>
    </row>
    <row r="23478" spans="1:1" x14ac:dyDescent="0.55000000000000004">
      <c r="A23478" s="131"/>
    </row>
    <row r="23481" spans="1:1" x14ac:dyDescent="0.55000000000000004">
      <c r="A23481" s="131"/>
    </row>
    <row r="23482" spans="1:1" x14ac:dyDescent="0.55000000000000004">
      <c r="A23482" s="131"/>
    </row>
    <row r="23485" spans="1:1" x14ac:dyDescent="0.55000000000000004">
      <c r="A23485" s="131"/>
    </row>
    <row r="23486" spans="1:1" x14ac:dyDescent="0.55000000000000004">
      <c r="A23486" s="131"/>
    </row>
    <row r="23489" spans="1:1" x14ac:dyDescent="0.55000000000000004">
      <c r="A23489" s="131"/>
    </row>
    <row r="23490" spans="1:1" x14ac:dyDescent="0.55000000000000004">
      <c r="A23490" s="131"/>
    </row>
    <row r="23493" spans="1:1" x14ac:dyDescent="0.55000000000000004">
      <c r="A23493" s="131"/>
    </row>
    <row r="23494" spans="1:1" x14ac:dyDescent="0.55000000000000004">
      <c r="A23494" s="131"/>
    </row>
    <row r="23497" spans="1:1" x14ac:dyDescent="0.55000000000000004">
      <c r="A23497" s="131"/>
    </row>
    <row r="23498" spans="1:1" x14ac:dyDescent="0.55000000000000004">
      <c r="A23498" s="131"/>
    </row>
    <row r="23501" spans="1:1" x14ac:dyDescent="0.55000000000000004">
      <c r="A23501" s="131"/>
    </row>
    <row r="23502" spans="1:1" x14ac:dyDescent="0.55000000000000004">
      <c r="A23502" s="131"/>
    </row>
    <row r="23505" spans="1:1" x14ac:dyDescent="0.55000000000000004">
      <c r="A23505" s="131"/>
    </row>
    <row r="23506" spans="1:1" x14ac:dyDescent="0.55000000000000004">
      <c r="A23506" s="131"/>
    </row>
    <row r="23509" spans="1:1" x14ac:dyDescent="0.55000000000000004">
      <c r="A23509" s="131"/>
    </row>
    <row r="23510" spans="1:1" x14ac:dyDescent="0.55000000000000004">
      <c r="A23510" s="131"/>
    </row>
    <row r="23513" spans="1:1" x14ac:dyDescent="0.55000000000000004">
      <c r="A23513" s="131"/>
    </row>
    <row r="23514" spans="1:1" x14ac:dyDescent="0.55000000000000004">
      <c r="A23514" s="131"/>
    </row>
    <row r="23517" spans="1:1" x14ac:dyDescent="0.55000000000000004">
      <c r="A23517" s="131"/>
    </row>
    <row r="23518" spans="1:1" x14ac:dyDescent="0.55000000000000004">
      <c r="A23518" s="131"/>
    </row>
    <row r="23521" spans="1:1" x14ac:dyDescent="0.55000000000000004">
      <c r="A23521" s="131"/>
    </row>
    <row r="23522" spans="1:1" x14ac:dyDescent="0.55000000000000004">
      <c r="A23522" s="131"/>
    </row>
    <row r="23525" spans="1:1" x14ac:dyDescent="0.55000000000000004">
      <c r="A23525" s="131"/>
    </row>
    <row r="23526" spans="1:1" x14ac:dyDescent="0.55000000000000004">
      <c r="A23526" s="131"/>
    </row>
    <row r="23529" spans="1:1" x14ac:dyDescent="0.55000000000000004">
      <c r="A23529" s="131"/>
    </row>
    <row r="23530" spans="1:1" x14ac:dyDescent="0.55000000000000004">
      <c r="A23530" s="131"/>
    </row>
    <row r="23533" spans="1:1" x14ac:dyDescent="0.55000000000000004">
      <c r="A23533" s="131"/>
    </row>
    <row r="23534" spans="1:1" x14ac:dyDescent="0.55000000000000004">
      <c r="A23534" s="131"/>
    </row>
    <row r="23537" spans="1:1" x14ac:dyDescent="0.55000000000000004">
      <c r="A23537" s="131"/>
    </row>
    <row r="23538" spans="1:1" x14ac:dyDescent="0.55000000000000004">
      <c r="A23538" s="131"/>
    </row>
    <row r="23541" spans="1:1" x14ac:dyDescent="0.55000000000000004">
      <c r="A23541" s="131"/>
    </row>
    <row r="23542" spans="1:1" x14ac:dyDescent="0.55000000000000004">
      <c r="A23542" s="131"/>
    </row>
    <row r="23545" spans="1:1" x14ac:dyDescent="0.55000000000000004">
      <c r="A23545" s="131"/>
    </row>
    <row r="23546" spans="1:1" x14ac:dyDescent="0.55000000000000004">
      <c r="A23546" s="131"/>
    </row>
    <row r="23549" spans="1:1" x14ac:dyDescent="0.55000000000000004">
      <c r="A23549" s="131"/>
    </row>
    <row r="23550" spans="1:1" x14ac:dyDescent="0.55000000000000004">
      <c r="A23550" s="131"/>
    </row>
    <row r="23553" spans="1:1" x14ac:dyDescent="0.55000000000000004">
      <c r="A23553" s="131"/>
    </row>
    <row r="23554" spans="1:1" x14ac:dyDescent="0.55000000000000004">
      <c r="A23554" s="131"/>
    </row>
    <row r="23557" spans="1:1" x14ac:dyDescent="0.55000000000000004">
      <c r="A23557" s="131"/>
    </row>
    <row r="23558" spans="1:1" x14ac:dyDescent="0.55000000000000004">
      <c r="A23558" s="131"/>
    </row>
    <row r="23561" spans="1:1" x14ac:dyDescent="0.55000000000000004">
      <c r="A23561" s="131"/>
    </row>
    <row r="23562" spans="1:1" x14ac:dyDescent="0.55000000000000004">
      <c r="A23562" s="131"/>
    </row>
    <row r="23565" spans="1:1" x14ac:dyDescent="0.55000000000000004">
      <c r="A23565" s="131"/>
    </row>
    <row r="23566" spans="1:1" x14ac:dyDescent="0.55000000000000004">
      <c r="A23566" s="131"/>
    </row>
    <row r="23569" spans="1:1" x14ac:dyDescent="0.55000000000000004">
      <c r="A23569" s="131"/>
    </row>
    <row r="23570" spans="1:1" x14ac:dyDescent="0.55000000000000004">
      <c r="A23570" s="131"/>
    </row>
    <row r="23573" spans="1:1" x14ac:dyDescent="0.55000000000000004">
      <c r="A23573" s="131"/>
    </row>
    <row r="23574" spans="1:1" x14ac:dyDescent="0.55000000000000004">
      <c r="A23574" s="131"/>
    </row>
    <row r="23577" spans="1:1" x14ac:dyDescent="0.55000000000000004">
      <c r="A23577" s="131"/>
    </row>
    <row r="23578" spans="1:1" x14ac:dyDescent="0.55000000000000004">
      <c r="A23578" s="131"/>
    </row>
    <row r="23581" spans="1:1" x14ac:dyDescent="0.55000000000000004">
      <c r="A23581" s="131"/>
    </row>
    <row r="23582" spans="1:1" x14ac:dyDescent="0.55000000000000004">
      <c r="A23582" s="131"/>
    </row>
    <row r="23585" spans="1:1" x14ac:dyDescent="0.55000000000000004">
      <c r="A23585" s="131"/>
    </row>
    <row r="23586" spans="1:1" x14ac:dyDescent="0.55000000000000004">
      <c r="A23586" s="131"/>
    </row>
    <row r="23589" spans="1:1" x14ac:dyDescent="0.55000000000000004">
      <c r="A23589" s="131"/>
    </row>
    <row r="23590" spans="1:1" x14ac:dyDescent="0.55000000000000004">
      <c r="A23590" s="131"/>
    </row>
    <row r="23593" spans="1:1" x14ac:dyDescent="0.55000000000000004">
      <c r="A23593" s="131"/>
    </row>
    <row r="23594" spans="1:1" x14ac:dyDescent="0.55000000000000004">
      <c r="A23594" s="131"/>
    </row>
    <row r="23597" spans="1:1" x14ac:dyDescent="0.55000000000000004">
      <c r="A23597" s="131"/>
    </row>
    <row r="23598" spans="1:1" x14ac:dyDescent="0.55000000000000004">
      <c r="A23598" s="131"/>
    </row>
    <row r="23601" spans="1:1" x14ac:dyDescent="0.55000000000000004">
      <c r="A23601" s="131"/>
    </row>
    <row r="23602" spans="1:1" x14ac:dyDescent="0.55000000000000004">
      <c r="A23602" s="131"/>
    </row>
    <row r="23605" spans="1:1" x14ac:dyDescent="0.55000000000000004">
      <c r="A23605" s="131"/>
    </row>
    <row r="23606" spans="1:1" x14ac:dyDescent="0.55000000000000004">
      <c r="A23606" s="131"/>
    </row>
    <row r="23609" spans="1:1" x14ac:dyDescent="0.55000000000000004">
      <c r="A23609" s="131"/>
    </row>
    <row r="23610" spans="1:1" x14ac:dyDescent="0.55000000000000004">
      <c r="A23610" s="131"/>
    </row>
    <row r="23613" spans="1:1" x14ac:dyDescent="0.55000000000000004">
      <c r="A23613" s="131"/>
    </row>
    <row r="23614" spans="1:1" x14ac:dyDescent="0.55000000000000004">
      <c r="A23614" s="131"/>
    </row>
    <row r="23617" spans="1:1" x14ac:dyDescent="0.55000000000000004">
      <c r="A23617" s="131"/>
    </row>
    <row r="23618" spans="1:1" x14ac:dyDescent="0.55000000000000004">
      <c r="A23618" s="131"/>
    </row>
    <row r="23621" spans="1:1" x14ac:dyDescent="0.55000000000000004">
      <c r="A23621" s="131"/>
    </row>
    <row r="23622" spans="1:1" x14ac:dyDescent="0.55000000000000004">
      <c r="A23622" s="131"/>
    </row>
    <row r="23625" spans="1:1" x14ac:dyDescent="0.55000000000000004">
      <c r="A23625" s="131"/>
    </row>
    <row r="23626" spans="1:1" x14ac:dyDescent="0.55000000000000004">
      <c r="A23626" s="131"/>
    </row>
    <row r="23629" spans="1:1" x14ac:dyDescent="0.55000000000000004">
      <c r="A23629" s="131"/>
    </row>
    <row r="23630" spans="1:1" x14ac:dyDescent="0.55000000000000004">
      <c r="A23630" s="131"/>
    </row>
    <row r="23633" spans="1:1" x14ac:dyDescent="0.55000000000000004">
      <c r="A23633" s="131"/>
    </row>
    <row r="23634" spans="1:1" x14ac:dyDescent="0.55000000000000004">
      <c r="A23634" s="131"/>
    </row>
    <row r="23637" spans="1:1" x14ac:dyDescent="0.55000000000000004">
      <c r="A23637" s="131"/>
    </row>
    <row r="23638" spans="1:1" x14ac:dyDescent="0.55000000000000004">
      <c r="A23638" s="131"/>
    </row>
    <row r="23641" spans="1:1" x14ac:dyDescent="0.55000000000000004">
      <c r="A23641" s="131"/>
    </row>
    <row r="23642" spans="1:1" x14ac:dyDescent="0.55000000000000004">
      <c r="A23642" s="131"/>
    </row>
    <row r="23645" spans="1:1" x14ac:dyDescent="0.55000000000000004">
      <c r="A23645" s="131"/>
    </row>
    <row r="23646" spans="1:1" x14ac:dyDescent="0.55000000000000004">
      <c r="A23646" s="131"/>
    </row>
    <row r="23649" spans="1:1" x14ac:dyDescent="0.55000000000000004">
      <c r="A23649" s="131"/>
    </row>
    <row r="23650" spans="1:1" x14ac:dyDescent="0.55000000000000004">
      <c r="A23650" s="131"/>
    </row>
    <row r="23653" spans="1:1" x14ac:dyDescent="0.55000000000000004">
      <c r="A23653" s="131"/>
    </row>
    <row r="23654" spans="1:1" x14ac:dyDescent="0.55000000000000004">
      <c r="A23654" s="131"/>
    </row>
    <row r="23657" spans="1:1" x14ac:dyDescent="0.55000000000000004">
      <c r="A23657" s="131"/>
    </row>
    <row r="23658" spans="1:1" x14ac:dyDescent="0.55000000000000004">
      <c r="A23658" s="131"/>
    </row>
    <row r="23661" spans="1:1" x14ac:dyDescent="0.55000000000000004">
      <c r="A23661" s="131"/>
    </row>
    <row r="23662" spans="1:1" x14ac:dyDescent="0.55000000000000004">
      <c r="A23662" s="131"/>
    </row>
    <row r="23665" spans="1:1" x14ac:dyDescent="0.55000000000000004">
      <c r="A23665" s="131"/>
    </row>
    <row r="23666" spans="1:1" x14ac:dyDescent="0.55000000000000004">
      <c r="A23666" s="131"/>
    </row>
    <row r="23669" spans="1:1" x14ac:dyDescent="0.55000000000000004">
      <c r="A23669" s="131"/>
    </row>
    <row r="23670" spans="1:1" x14ac:dyDescent="0.55000000000000004">
      <c r="A23670" s="131"/>
    </row>
    <row r="23673" spans="1:1" x14ac:dyDescent="0.55000000000000004">
      <c r="A23673" s="131"/>
    </row>
    <row r="23674" spans="1:1" x14ac:dyDescent="0.55000000000000004">
      <c r="A23674" s="131"/>
    </row>
    <row r="23677" spans="1:1" x14ac:dyDescent="0.55000000000000004">
      <c r="A23677" s="131"/>
    </row>
    <row r="23678" spans="1:1" x14ac:dyDescent="0.55000000000000004">
      <c r="A23678" s="131"/>
    </row>
    <row r="23681" spans="1:1" x14ac:dyDescent="0.55000000000000004">
      <c r="A23681" s="131"/>
    </row>
    <row r="23682" spans="1:1" x14ac:dyDescent="0.55000000000000004">
      <c r="A23682" s="131"/>
    </row>
    <row r="23685" spans="1:1" x14ac:dyDescent="0.55000000000000004">
      <c r="A23685" s="131"/>
    </row>
    <row r="23686" spans="1:1" x14ac:dyDescent="0.55000000000000004">
      <c r="A23686" s="131"/>
    </row>
    <row r="23689" spans="1:1" x14ac:dyDescent="0.55000000000000004">
      <c r="A23689" s="131"/>
    </row>
    <row r="23690" spans="1:1" x14ac:dyDescent="0.55000000000000004">
      <c r="A23690" s="131"/>
    </row>
    <row r="23693" spans="1:1" x14ac:dyDescent="0.55000000000000004">
      <c r="A23693" s="131"/>
    </row>
    <row r="23694" spans="1:1" x14ac:dyDescent="0.55000000000000004">
      <c r="A23694" s="131"/>
    </row>
    <row r="23697" spans="1:1" x14ac:dyDescent="0.55000000000000004">
      <c r="A23697" s="131"/>
    </row>
    <row r="23698" spans="1:1" x14ac:dyDescent="0.55000000000000004">
      <c r="A23698" s="131"/>
    </row>
    <row r="23701" spans="1:1" x14ac:dyDescent="0.55000000000000004">
      <c r="A23701" s="131"/>
    </row>
    <row r="23702" spans="1:1" x14ac:dyDescent="0.55000000000000004">
      <c r="A23702" s="131"/>
    </row>
    <row r="23705" spans="1:1" x14ac:dyDescent="0.55000000000000004">
      <c r="A23705" s="131"/>
    </row>
    <row r="23706" spans="1:1" x14ac:dyDescent="0.55000000000000004">
      <c r="A23706" s="131"/>
    </row>
    <row r="23709" spans="1:1" x14ac:dyDescent="0.55000000000000004">
      <c r="A23709" s="131"/>
    </row>
    <row r="23710" spans="1:1" x14ac:dyDescent="0.55000000000000004">
      <c r="A23710" s="131"/>
    </row>
    <row r="23713" spans="1:1" x14ac:dyDescent="0.55000000000000004">
      <c r="A23713" s="131"/>
    </row>
    <row r="23714" spans="1:1" x14ac:dyDescent="0.55000000000000004">
      <c r="A23714" s="131"/>
    </row>
    <row r="23717" spans="1:1" x14ac:dyDescent="0.55000000000000004">
      <c r="A23717" s="131"/>
    </row>
    <row r="23718" spans="1:1" x14ac:dyDescent="0.55000000000000004">
      <c r="A23718" s="131"/>
    </row>
    <row r="23721" spans="1:1" x14ac:dyDescent="0.55000000000000004">
      <c r="A23721" s="131"/>
    </row>
    <row r="23722" spans="1:1" x14ac:dyDescent="0.55000000000000004">
      <c r="A23722" s="131"/>
    </row>
    <row r="23725" spans="1:1" x14ac:dyDescent="0.55000000000000004">
      <c r="A23725" s="131"/>
    </row>
    <row r="23726" spans="1:1" x14ac:dyDescent="0.55000000000000004">
      <c r="A23726" s="131"/>
    </row>
    <row r="23729" spans="1:1" x14ac:dyDescent="0.55000000000000004">
      <c r="A23729" s="131"/>
    </row>
    <row r="23730" spans="1:1" x14ac:dyDescent="0.55000000000000004">
      <c r="A23730" s="131"/>
    </row>
    <row r="23733" spans="1:1" x14ac:dyDescent="0.55000000000000004">
      <c r="A23733" s="131"/>
    </row>
    <row r="23734" spans="1:1" x14ac:dyDescent="0.55000000000000004">
      <c r="A23734" s="131"/>
    </row>
    <row r="23737" spans="1:1" x14ac:dyDescent="0.55000000000000004">
      <c r="A23737" s="131"/>
    </row>
    <row r="23738" spans="1:1" x14ac:dyDescent="0.55000000000000004">
      <c r="A23738" s="131"/>
    </row>
    <row r="23741" spans="1:1" x14ac:dyDescent="0.55000000000000004">
      <c r="A23741" s="131"/>
    </row>
    <row r="23742" spans="1:1" x14ac:dyDescent="0.55000000000000004">
      <c r="A23742" s="131"/>
    </row>
    <row r="23745" spans="1:1" x14ac:dyDescent="0.55000000000000004">
      <c r="A23745" s="131"/>
    </row>
    <row r="23746" spans="1:1" x14ac:dyDescent="0.55000000000000004">
      <c r="A23746" s="131"/>
    </row>
    <row r="23749" spans="1:1" x14ac:dyDescent="0.55000000000000004">
      <c r="A23749" s="131"/>
    </row>
    <row r="23750" spans="1:1" x14ac:dyDescent="0.55000000000000004">
      <c r="A23750" s="131"/>
    </row>
    <row r="23753" spans="1:1" x14ac:dyDescent="0.55000000000000004">
      <c r="A23753" s="131"/>
    </row>
    <row r="23754" spans="1:1" x14ac:dyDescent="0.55000000000000004">
      <c r="A23754" s="131"/>
    </row>
    <row r="23757" spans="1:1" x14ac:dyDescent="0.55000000000000004">
      <c r="A23757" s="131"/>
    </row>
    <row r="23758" spans="1:1" x14ac:dyDescent="0.55000000000000004">
      <c r="A23758" s="131"/>
    </row>
    <row r="23761" spans="1:1" x14ac:dyDescent="0.55000000000000004">
      <c r="A23761" s="131"/>
    </row>
    <row r="23762" spans="1:1" x14ac:dyDescent="0.55000000000000004">
      <c r="A23762" s="131"/>
    </row>
    <row r="23765" spans="1:1" x14ac:dyDescent="0.55000000000000004">
      <c r="A23765" s="131"/>
    </row>
    <row r="23766" spans="1:1" x14ac:dyDescent="0.55000000000000004">
      <c r="A23766" s="131"/>
    </row>
    <row r="23769" spans="1:1" x14ac:dyDescent="0.55000000000000004">
      <c r="A23769" s="131"/>
    </row>
    <row r="23770" spans="1:1" x14ac:dyDescent="0.55000000000000004">
      <c r="A23770" s="131"/>
    </row>
    <row r="23773" spans="1:1" x14ac:dyDescent="0.55000000000000004">
      <c r="A23773" s="131"/>
    </row>
    <row r="23774" spans="1:1" x14ac:dyDescent="0.55000000000000004">
      <c r="A23774" s="131"/>
    </row>
    <row r="23777" spans="1:1" x14ac:dyDescent="0.55000000000000004">
      <c r="A23777" s="131"/>
    </row>
    <row r="23778" spans="1:1" x14ac:dyDescent="0.55000000000000004">
      <c r="A23778" s="131"/>
    </row>
    <row r="23781" spans="1:1" x14ac:dyDescent="0.55000000000000004">
      <c r="A23781" s="131"/>
    </row>
    <row r="23782" spans="1:1" x14ac:dyDescent="0.55000000000000004">
      <c r="A23782" s="131"/>
    </row>
    <row r="23785" spans="1:1" x14ac:dyDescent="0.55000000000000004">
      <c r="A23785" s="131"/>
    </row>
    <row r="23786" spans="1:1" x14ac:dyDescent="0.55000000000000004">
      <c r="A23786" s="131"/>
    </row>
    <row r="23789" spans="1:1" x14ac:dyDescent="0.55000000000000004">
      <c r="A23789" s="131"/>
    </row>
    <row r="23790" spans="1:1" x14ac:dyDescent="0.55000000000000004">
      <c r="A23790" s="131"/>
    </row>
    <row r="23793" spans="1:1" x14ac:dyDescent="0.55000000000000004">
      <c r="A23793" s="131"/>
    </row>
    <row r="23794" spans="1:1" x14ac:dyDescent="0.55000000000000004">
      <c r="A23794" s="131"/>
    </row>
    <row r="23797" spans="1:1" x14ac:dyDescent="0.55000000000000004">
      <c r="A23797" s="131"/>
    </row>
    <row r="23798" spans="1:1" x14ac:dyDescent="0.55000000000000004">
      <c r="A23798" s="131"/>
    </row>
    <row r="23801" spans="1:1" x14ac:dyDescent="0.55000000000000004">
      <c r="A23801" s="131"/>
    </row>
    <row r="23802" spans="1:1" x14ac:dyDescent="0.55000000000000004">
      <c r="A23802" s="131"/>
    </row>
    <row r="23805" spans="1:1" x14ac:dyDescent="0.55000000000000004">
      <c r="A23805" s="131"/>
    </row>
    <row r="23806" spans="1:1" x14ac:dyDescent="0.55000000000000004">
      <c r="A23806" s="131"/>
    </row>
    <row r="23809" spans="1:1" x14ac:dyDescent="0.55000000000000004">
      <c r="A23809" s="131"/>
    </row>
    <row r="23810" spans="1:1" x14ac:dyDescent="0.55000000000000004">
      <c r="A23810" s="131"/>
    </row>
    <row r="23813" spans="1:1" x14ac:dyDescent="0.55000000000000004">
      <c r="A23813" s="131"/>
    </row>
    <row r="23814" spans="1:1" x14ac:dyDescent="0.55000000000000004">
      <c r="A23814" s="131"/>
    </row>
    <row r="23817" spans="1:1" x14ac:dyDescent="0.55000000000000004">
      <c r="A23817" s="131"/>
    </row>
    <row r="23818" spans="1:1" x14ac:dyDescent="0.55000000000000004">
      <c r="A23818" s="131"/>
    </row>
    <row r="23821" spans="1:1" x14ac:dyDescent="0.55000000000000004">
      <c r="A23821" s="131"/>
    </row>
    <row r="23822" spans="1:1" x14ac:dyDescent="0.55000000000000004">
      <c r="A23822" s="131"/>
    </row>
    <row r="23825" spans="1:1" x14ac:dyDescent="0.55000000000000004">
      <c r="A23825" s="131"/>
    </row>
    <row r="23826" spans="1:1" x14ac:dyDescent="0.55000000000000004">
      <c r="A23826" s="131"/>
    </row>
    <row r="23829" spans="1:1" x14ac:dyDescent="0.55000000000000004">
      <c r="A23829" s="131"/>
    </row>
    <row r="23830" spans="1:1" x14ac:dyDescent="0.55000000000000004">
      <c r="A23830" s="131"/>
    </row>
    <row r="23833" spans="1:1" x14ac:dyDescent="0.55000000000000004">
      <c r="A23833" s="131"/>
    </row>
    <row r="23834" spans="1:1" x14ac:dyDescent="0.55000000000000004">
      <c r="A23834" s="131"/>
    </row>
    <row r="23837" spans="1:1" x14ac:dyDescent="0.55000000000000004">
      <c r="A23837" s="131"/>
    </row>
    <row r="23838" spans="1:1" x14ac:dyDescent="0.55000000000000004">
      <c r="A23838" s="131"/>
    </row>
    <row r="23841" spans="1:1" x14ac:dyDescent="0.55000000000000004">
      <c r="A23841" s="131"/>
    </row>
    <row r="23842" spans="1:1" x14ac:dyDescent="0.55000000000000004">
      <c r="A23842" s="131"/>
    </row>
    <row r="23845" spans="1:1" x14ac:dyDescent="0.55000000000000004">
      <c r="A23845" s="131"/>
    </row>
    <row r="23846" spans="1:1" x14ac:dyDescent="0.55000000000000004">
      <c r="A23846" s="131"/>
    </row>
    <row r="23849" spans="1:1" x14ac:dyDescent="0.55000000000000004">
      <c r="A23849" s="131"/>
    </row>
    <row r="23850" spans="1:1" x14ac:dyDescent="0.55000000000000004">
      <c r="A23850" s="131"/>
    </row>
    <row r="23853" spans="1:1" x14ac:dyDescent="0.55000000000000004">
      <c r="A23853" s="131"/>
    </row>
    <row r="23854" spans="1:1" x14ac:dyDescent="0.55000000000000004">
      <c r="A23854" s="131"/>
    </row>
    <row r="23857" spans="1:1" x14ac:dyDescent="0.55000000000000004">
      <c r="A23857" s="131"/>
    </row>
    <row r="23858" spans="1:1" x14ac:dyDescent="0.55000000000000004">
      <c r="A23858" s="131"/>
    </row>
    <row r="23861" spans="1:1" x14ac:dyDescent="0.55000000000000004">
      <c r="A23861" s="131"/>
    </row>
    <row r="23862" spans="1:1" x14ac:dyDescent="0.55000000000000004">
      <c r="A23862" s="131"/>
    </row>
    <row r="23865" spans="1:1" x14ac:dyDescent="0.55000000000000004">
      <c r="A23865" s="131"/>
    </row>
    <row r="23866" spans="1:1" x14ac:dyDescent="0.55000000000000004">
      <c r="A23866" s="131"/>
    </row>
    <row r="23869" spans="1:1" x14ac:dyDescent="0.55000000000000004">
      <c r="A23869" s="131"/>
    </row>
    <row r="23870" spans="1:1" x14ac:dyDescent="0.55000000000000004">
      <c r="A23870" s="131"/>
    </row>
    <row r="23873" spans="1:1" x14ac:dyDescent="0.55000000000000004">
      <c r="A23873" s="131"/>
    </row>
    <row r="23874" spans="1:1" x14ac:dyDescent="0.55000000000000004">
      <c r="A23874" s="131"/>
    </row>
    <row r="23877" spans="1:1" x14ac:dyDescent="0.55000000000000004">
      <c r="A23877" s="131"/>
    </row>
    <row r="23878" spans="1:1" x14ac:dyDescent="0.55000000000000004">
      <c r="A23878" s="131"/>
    </row>
    <row r="23881" spans="1:1" x14ac:dyDescent="0.55000000000000004">
      <c r="A23881" s="131"/>
    </row>
    <row r="23882" spans="1:1" x14ac:dyDescent="0.55000000000000004">
      <c r="A23882" s="131"/>
    </row>
    <row r="23885" spans="1:1" x14ac:dyDescent="0.55000000000000004">
      <c r="A23885" s="131"/>
    </row>
    <row r="23886" spans="1:1" x14ac:dyDescent="0.55000000000000004">
      <c r="A23886" s="131"/>
    </row>
    <row r="23889" spans="1:1" x14ac:dyDescent="0.55000000000000004">
      <c r="A23889" s="131"/>
    </row>
    <row r="23890" spans="1:1" x14ac:dyDescent="0.55000000000000004">
      <c r="A23890" s="131"/>
    </row>
    <row r="23893" spans="1:1" x14ac:dyDescent="0.55000000000000004">
      <c r="A23893" s="131"/>
    </row>
    <row r="23894" spans="1:1" x14ac:dyDescent="0.55000000000000004">
      <c r="A23894" s="131"/>
    </row>
    <row r="23897" spans="1:1" x14ac:dyDescent="0.55000000000000004">
      <c r="A23897" s="131"/>
    </row>
    <row r="23898" spans="1:1" x14ac:dyDescent="0.55000000000000004">
      <c r="A23898" s="131"/>
    </row>
    <row r="23901" spans="1:1" x14ac:dyDescent="0.55000000000000004">
      <c r="A23901" s="131"/>
    </row>
    <row r="23902" spans="1:1" x14ac:dyDescent="0.55000000000000004">
      <c r="A23902" s="131"/>
    </row>
    <row r="23905" spans="1:1" x14ac:dyDescent="0.55000000000000004">
      <c r="A23905" s="131"/>
    </row>
    <row r="23906" spans="1:1" x14ac:dyDescent="0.55000000000000004">
      <c r="A23906" s="131"/>
    </row>
    <row r="23909" spans="1:1" x14ac:dyDescent="0.55000000000000004">
      <c r="A23909" s="131"/>
    </row>
    <row r="23910" spans="1:1" x14ac:dyDescent="0.55000000000000004">
      <c r="A23910" s="131"/>
    </row>
    <row r="23913" spans="1:1" x14ac:dyDescent="0.55000000000000004">
      <c r="A23913" s="131"/>
    </row>
    <row r="23914" spans="1:1" x14ac:dyDescent="0.55000000000000004">
      <c r="A23914" s="131"/>
    </row>
    <row r="23917" spans="1:1" x14ac:dyDescent="0.55000000000000004">
      <c r="A23917" s="131"/>
    </row>
    <row r="23918" spans="1:1" x14ac:dyDescent="0.55000000000000004">
      <c r="A23918" s="131"/>
    </row>
    <row r="23921" spans="1:1" x14ac:dyDescent="0.55000000000000004">
      <c r="A23921" s="131"/>
    </row>
    <row r="23922" spans="1:1" x14ac:dyDescent="0.55000000000000004">
      <c r="A23922" s="131"/>
    </row>
    <row r="23925" spans="1:1" x14ac:dyDescent="0.55000000000000004">
      <c r="A23925" s="131"/>
    </row>
    <row r="23926" spans="1:1" x14ac:dyDescent="0.55000000000000004">
      <c r="A23926" s="131"/>
    </row>
    <row r="23929" spans="1:1" x14ac:dyDescent="0.55000000000000004">
      <c r="A23929" s="131"/>
    </row>
    <row r="23930" spans="1:1" x14ac:dyDescent="0.55000000000000004">
      <c r="A23930" s="131"/>
    </row>
    <row r="23933" spans="1:1" x14ac:dyDescent="0.55000000000000004">
      <c r="A23933" s="131"/>
    </row>
    <row r="23934" spans="1:1" x14ac:dyDescent="0.55000000000000004">
      <c r="A23934" s="131"/>
    </row>
    <row r="23937" spans="1:1" x14ac:dyDescent="0.55000000000000004">
      <c r="A23937" s="131"/>
    </row>
    <row r="23938" spans="1:1" x14ac:dyDescent="0.55000000000000004">
      <c r="A23938" s="131"/>
    </row>
    <row r="23941" spans="1:1" x14ac:dyDescent="0.55000000000000004">
      <c r="A23941" s="131"/>
    </row>
    <row r="23942" spans="1:1" x14ac:dyDescent="0.55000000000000004">
      <c r="A23942" s="131"/>
    </row>
    <row r="23945" spans="1:1" x14ac:dyDescent="0.55000000000000004">
      <c r="A23945" s="131"/>
    </row>
    <row r="23946" spans="1:1" x14ac:dyDescent="0.55000000000000004">
      <c r="A23946" s="131"/>
    </row>
    <row r="23949" spans="1:1" x14ac:dyDescent="0.55000000000000004">
      <c r="A23949" s="131"/>
    </row>
    <row r="23950" spans="1:1" x14ac:dyDescent="0.55000000000000004">
      <c r="A23950" s="131"/>
    </row>
    <row r="23953" spans="1:1" x14ac:dyDescent="0.55000000000000004">
      <c r="A23953" s="131"/>
    </row>
    <row r="23954" spans="1:1" x14ac:dyDescent="0.55000000000000004">
      <c r="A23954" s="131"/>
    </row>
    <row r="23957" spans="1:1" x14ac:dyDescent="0.55000000000000004">
      <c r="A23957" s="131"/>
    </row>
    <row r="23958" spans="1:1" x14ac:dyDescent="0.55000000000000004">
      <c r="A23958" s="131"/>
    </row>
    <row r="23961" spans="1:1" x14ac:dyDescent="0.55000000000000004">
      <c r="A23961" s="131"/>
    </row>
    <row r="23962" spans="1:1" x14ac:dyDescent="0.55000000000000004">
      <c r="A23962" s="131"/>
    </row>
    <row r="23965" spans="1:1" x14ac:dyDescent="0.55000000000000004">
      <c r="A23965" s="131"/>
    </row>
    <row r="23966" spans="1:1" x14ac:dyDescent="0.55000000000000004">
      <c r="A23966" s="131"/>
    </row>
    <row r="23969" spans="1:1" x14ac:dyDescent="0.55000000000000004">
      <c r="A23969" s="131"/>
    </row>
    <row r="23970" spans="1:1" x14ac:dyDescent="0.55000000000000004">
      <c r="A23970" s="131"/>
    </row>
    <row r="23973" spans="1:1" x14ac:dyDescent="0.55000000000000004">
      <c r="A23973" s="131"/>
    </row>
    <row r="23974" spans="1:1" x14ac:dyDescent="0.55000000000000004">
      <c r="A23974" s="131"/>
    </row>
    <row r="23977" spans="1:1" x14ac:dyDescent="0.55000000000000004">
      <c r="A23977" s="131"/>
    </row>
    <row r="23978" spans="1:1" x14ac:dyDescent="0.55000000000000004">
      <c r="A23978" s="131"/>
    </row>
    <row r="23981" spans="1:1" x14ac:dyDescent="0.55000000000000004">
      <c r="A23981" s="131"/>
    </row>
    <row r="23982" spans="1:1" x14ac:dyDescent="0.55000000000000004">
      <c r="A23982" s="131"/>
    </row>
    <row r="23985" spans="1:1" x14ac:dyDescent="0.55000000000000004">
      <c r="A23985" s="131"/>
    </row>
    <row r="23986" spans="1:1" x14ac:dyDescent="0.55000000000000004">
      <c r="A23986" s="131"/>
    </row>
    <row r="23989" spans="1:1" x14ac:dyDescent="0.55000000000000004">
      <c r="A23989" s="131"/>
    </row>
    <row r="23990" spans="1:1" x14ac:dyDescent="0.55000000000000004">
      <c r="A23990" s="131"/>
    </row>
    <row r="23993" spans="1:1" x14ac:dyDescent="0.55000000000000004">
      <c r="A23993" s="131"/>
    </row>
    <row r="23994" spans="1:1" x14ac:dyDescent="0.55000000000000004">
      <c r="A23994" s="131"/>
    </row>
    <row r="23997" spans="1:1" x14ac:dyDescent="0.55000000000000004">
      <c r="A23997" s="131"/>
    </row>
    <row r="23998" spans="1:1" x14ac:dyDescent="0.55000000000000004">
      <c r="A23998" s="131"/>
    </row>
    <row r="24001" spans="1:1" x14ac:dyDescent="0.55000000000000004">
      <c r="A24001" s="131"/>
    </row>
    <row r="24002" spans="1:1" x14ac:dyDescent="0.55000000000000004">
      <c r="A24002" s="131"/>
    </row>
    <row r="24005" spans="1:1" x14ac:dyDescent="0.55000000000000004">
      <c r="A24005" s="131"/>
    </row>
    <row r="24006" spans="1:1" x14ac:dyDescent="0.55000000000000004">
      <c r="A24006" s="131"/>
    </row>
    <row r="24009" spans="1:1" x14ac:dyDescent="0.55000000000000004">
      <c r="A24009" s="131"/>
    </row>
    <row r="24010" spans="1:1" x14ac:dyDescent="0.55000000000000004">
      <c r="A24010" s="131"/>
    </row>
    <row r="24013" spans="1:1" x14ac:dyDescent="0.55000000000000004">
      <c r="A24013" s="131"/>
    </row>
    <row r="24014" spans="1:1" x14ac:dyDescent="0.55000000000000004">
      <c r="A24014" s="131"/>
    </row>
    <row r="24017" spans="1:1" x14ac:dyDescent="0.55000000000000004">
      <c r="A24017" s="131"/>
    </row>
    <row r="24018" spans="1:1" x14ac:dyDescent="0.55000000000000004">
      <c r="A24018" s="131"/>
    </row>
    <row r="24021" spans="1:1" x14ac:dyDescent="0.55000000000000004">
      <c r="A24021" s="131"/>
    </row>
    <row r="24022" spans="1:1" x14ac:dyDescent="0.55000000000000004">
      <c r="A24022" s="131"/>
    </row>
    <row r="24025" spans="1:1" x14ac:dyDescent="0.55000000000000004">
      <c r="A24025" s="131"/>
    </row>
    <row r="24026" spans="1:1" x14ac:dyDescent="0.55000000000000004">
      <c r="A24026" s="131"/>
    </row>
    <row r="24029" spans="1:1" x14ac:dyDescent="0.55000000000000004">
      <c r="A24029" s="131"/>
    </row>
    <row r="24030" spans="1:1" x14ac:dyDescent="0.55000000000000004">
      <c r="A24030" s="131"/>
    </row>
    <row r="24033" spans="1:1" x14ac:dyDescent="0.55000000000000004">
      <c r="A24033" s="131"/>
    </row>
    <row r="24034" spans="1:1" x14ac:dyDescent="0.55000000000000004">
      <c r="A24034" s="131"/>
    </row>
    <row r="24037" spans="1:1" x14ac:dyDescent="0.55000000000000004">
      <c r="A24037" s="131"/>
    </row>
    <row r="24038" spans="1:1" x14ac:dyDescent="0.55000000000000004">
      <c r="A24038" s="131"/>
    </row>
    <row r="24041" spans="1:1" x14ac:dyDescent="0.55000000000000004">
      <c r="A24041" s="131"/>
    </row>
    <row r="24042" spans="1:1" x14ac:dyDescent="0.55000000000000004">
      <c r="A24042" s="131"/>
    </row>
    <row r="24045" spans="1:1" x14ac:dyDescent="0.55000000000000004">
      <c r="A24045" s="131"/>
    </row>
    <row r="24046" spans="1:1" x14ac:dyDescent="0.55000000000000004">
      <c r="A24046" s="131"/>
    </row>
    <row r="24049" spans="1:1" x14ac:dyDescent="0.55000000000000004">
      <c r="A24049" s="131"/>
    </row>
    <row r="24050" spans="1:1" x14ac:dyDescent="0.55000000000000004">
      <c r="A24050" s="131"/>
    </row>
    <row r="24053" spans="1:1" x14ac:dyDescent="0.55000000000000004">
      <c r="A24053" s="131"/>
    </row>
    <row r="24054" spans="1:1" x14ac:dyDescent="0.55000000000000004">
      <c r="A24054" s="131"/>
    </row>
    <row r="24057" spans="1:1" x14ac:dyDescent="0.55000000000000004">
      <c r="A24057" s="131"/>
    </row>
    <row r="24058" spans="1:1" x14ac:dyDescent="0.55000000000000004">
      <c r="A24058" s="131"/>
    </row>
    <row r="24061" spans="1:1" x14ac:dyDescent="0.55000000000000004">
      <c r="A24061" s="131"/>
    </row>
    <row r="24062" spans="1:1" x14ac:dyDescent="0.55000000000000004">
      <c r="A24062" s="131"/>
    </row>
    <row r="24065" spans="1:1" x14ac:dyDescent="0.55000000000000004">
      <c r="A24065" s="131"/>
    </row>
    <row r="24066" spans="1:1" x14ac:dyDescent="0.55000000000000004">
      <c r="A24066" s="131"/>
    </row>
    <row r="24069" spans="1:1" x14ac:dyDescent="0.55000000000000004">
      <c r="A24069" s="131"/>
    </row>
    <row r="24070" spans="1:1" x14ac:dyDescent="0.55000000000000004">
      <c r="A24070" s="131"/>
    </row>
    <row r="24073" spans="1:1" x14ac:dyDescent="0.55000000000000004">
      <c r="A24073" s="131"/>
    </row>
    <row r="24074" spans="1:1" x14ac:dyDescent="0.55000000000000004">
      <c r="A24074" s="131"/>
    </row>
    <row r="24077" spans="1:1" x14ac:dyDescent="0.55000000000000004">
      <c r="A24077" s="131"/>
    </row>
    <row r="24078" spans="1:1" x14ac:dyDescent="0.55000000000000004">
      <c r="A24078" s="131"/>
    </row>
    <row r="24081" spans="1:1" x14ac:dyDescent="0.55000000000000004">
      <c r="A24081" s="131"/>
    </row>
    <row r="24082" spans="1:1" x14ac:dyDescent="0.55000000000000004">
      <c r="A24082" s="131"/>
    </row>
    <row r="24085" spans="1:1" x14ac:dyDescent="0.55000000000000004">
      <c r="A24085" s="131"/>
    </row>
    <row r="24086" spans="1:1" x14ac:dyDescent="0.55000000000000004">
      <c r="A24086" s="131"/>
    </row>
    <row r="24089" spans="1:1" x14ac:dyDescent="0.55000000000000004">
      <c r="A24089" s="131"/>
    </row>
    <row r="24090" spans="1:1" x14ac:dyDescent="0.55000000000000004">
      <c r="A24090" s="131"/>
    </row>
    <row r="24093" spans="1:1" x14ac:dyDescent="0.55000000000000004">
      <c r="A24093" s="131"/>
    </row>
    <row r="24094" spans="1:1" x14ac:dyDescent="0.55000000000000004">
      <c r="A24094" s="131"/>
    </row>
    <row r="24097" spans="1:1" x14ac:dyDescent="0.55000000000000004">
      <c r="A24097" s="131"/>
    </row>
    <row r="24098" spans="1:1" x14ac:dyDescent="0.55000000000000004">
      <c r="A24098" s="131"/>
    </row>
    <row r="24101" spans="1:1" x14ac:dyDescent="0.55000000000000004">
      <c r="A24101" s="131"/>
    </row>
    <row r="24102" spans="1:1" x14ac:dyDescent="0.55000000000000004">
      <c r="A24102" s="131"/>
    </row>
    <row r="24105" spans="1:1" x14ac:dyDescent="0.55000000000000004">
      <c r="A24105" s="131"/>
    </row>
    <row r="24106" spans="1:1" x14ac:dyDescent="0.55000000000000004">
      <c r="A24106" s="131"/>
    </row>
    <row r="24109" spans="1:1" x14ac:dyDescent="0.55000000000000004">
      <c r="A24109" s="131"/>
    </row>
    <row r="24110" spans="1:1" x14ac:dyDescent="0.55000000000000004">
      <c r="A24110" s="131"/>
    </row>
    <row r="24113" spans="1:1" x14ac:dyDescent="0.55000000000000004">
      <c r="A24113" s="131"/>
    </row>
    <row r="24114" spans="1:1" x14ac:dyDescent="0.55000000000000004">
      <c r="A24114" s="131"/>
    </row>
    <row r="24117" spans="1:1" x14ac:dyDescent="0.55000000000000004">
      <c r="A24117" s="131"/>
    </row>
    <row r="24118" spans="1:1" x14ac:dyDescent="0.55000000000000004">
      <c r="A24118" s="131"/>
    </row>
    <row r="24121" spans="1:1" x14ac:dyDescent="0.55000000000000004">
      <c r="A24121" s="131"/>
    </row>
    <row r="24122" spans="1:1" x14ac:dyDescent="0.55000000000000004">
      <c r="A24122" s="131"/>
    </row>
    <row r="24125" spans="1:1" x14ac:dyDescent="0.55000000000000004">
      <c r="A24125" s="131"/>
    </row>
    <row r="24126" spans="1:1" x14ac:dyDescent="0.55000000000000004">
      <c r="A24126" s="131"/>
    </row>
    <row r="24129" spans="1:1" x14ac:dyDescent="0.55000000000000004">
      <c r="A24129" s="131"/>
    </row>
    <row r="24130" spans="1:1" x14ac:dyDescent="0.55000000000000004">
      <c r="A24130" s="131"/>
    </row>
    <row r="24133" spans="1:1" x14ac:dyDescent="0.55000000000000004">
      <c r="A24133" s="131"/>
    </row>
    <row r="24134" spans="1:1" x14ac:dyDescent="0.55000000000000004">
      <c r="A24134" s="131"/>
    </row>
    <row r="24137" spans="1:1" x14ac:dyDescent="0.55000000000000004">
      <c r="A24137" s="131"/>
    </row>
    <row r="24138" spans="1:1" x14ac:dyDescent="0.55000000000000004">
      <c r="A24138" s="131"/>
    </row>
    <row r="24141" spans="1:1" x14ac:dyDescent="0.55000000000000004">
      <c r="A24141" s="131"/>
    </row>
    <row r="24142" spans="1:1" x14ac:dyDescent="0.55000000000000004">
      <c r="A24142" s="131"/>
    </row>
    <row r="24145" spans="1:1" x14ac:dyDescent="0.55000000000000004">
      <c r="A24145" s="131"/>
    </row>
    <row r="24146" spans="1:1" x14ac:dyDescent="0.55000000000000004">
      <c r="A24146" s="131"/>
    </row>
    <row r="24149" spans="1:1" x14ac:dyDescent="0.55000000000000004">
      <c r="A24149" s="131"/>
    </row>
    <row r="24150" spans="1:1" x14ac:dyDescent="0.55000000000000004">
      <c r="A24150" s="131"/>
    </row>
    <row r="24153" spans="1:1" x14ac:dyDescent="0.55000000000000004">
      <c r="A24153" s="131"/>
    </row>
    <row r="24154" spans="1:1" x14ac:dyDescent="0.55000000000000004">
      <c r="A24154" s="131"/>
    </row>
    <row r="24157" spans="1:1" x14ac:dyDescent="0.55000000000000004">
      <c r="A24157" s="131"/>
    </row>
    <row r="24158" spans="1:1" x14ac:dyDescent="0.55000000000000004">
      <c r="A24158" s="131"/>
    </row>
    <row r="24161" spans="1:1" x14ac:dyDescent="0.55000000000000004">
      <c r="A24161" s="131"/>
    </row>
    <row r="24162" spans="1:1" x14ac:dyDescent="0.55000000000000004">
      <c r="A24162" s="131"/>
    </row>
    <row r="24165" spans="1:1" x14ac:dyDescent="0.55000000000000004">
      <c r="A24165" s="131"/>
    </row>
    <row r="24166" spans="1:1" x14ac:dyDescent="0.55000000000000004">
      <c r="A24166" s="131"/>
    </row>
    <row r="24169" spans="1:1" x14ac:dyDescent="0.55000000000000004">
      <c r="A24169" s="131"/>
    </row>
    <row r="24170" spans="1:1" x14ac:dyDescent="0.55000000000000004">
      <c r="A24170" s="131"/>
    </row>
    <row r="24173" spans="1:1" x14ac:dyDescent="0.55000000000000004">
      <c r="A24173" s="131"/>
    </row>
    <row r="24174" spans="1:1" x14ac:dyDescent="0.55000000000000004">
      <c r="A24174" s="131"/>
    </row>
    <row r="24177" spans="1:1" x14ac:dyDescent="0.55000000000000004">
      <c r="A24177" s="131"/>
    </row>
    <row r="24178" spans="1:1" x14ac:dyDescent="0.55000000000000004">
      <c r="A24178" s="131"/>
    </row>
    <row r="24181" spans="1:1" x14ac:dyDescent="0.55000000000000004">
      <c r="A24181" s="131"/>
    </row>
    <row r="24182" spans="1:1" x14ac:dyDescent="0.55000000000000004">
      <c r="A24182" s="131"/>
    </row>
    <row r="24185" spans="1:1" x14ac:dyDescent="0.55000000000000004">
      <c r="A24185" s="131"/>
    </row>
    <row r="24186" spans="1:1" x14ac:dyDescent="0.55000000000000004">
      <c r="A24186" s="131"/>
    </row>
    <row r="24189" spans="1:1" x14ac:dyDescent="0.55000000000000004">
      <c r="A24189" s="131"/>
    </row>
    <row r="24190" spans="1:1" x14ac:dyDescent="0.55000000000000004">
      <c r="A24190" s="131"/>
    </row>
    <row r="24193" spans="1:1" x14ac:dyDescent="0.55000000000000004">
      <c r="A24193" s="131"/>
    </row>
    <row r="24194" spans="1:1" x14ac:dyDescent="0.55000000000000004">
      <c r="A24194" s="131"/>
    </row>
    <row r="24197" spans="1:1" x14ac:dyDescent="0.55000000000000004">
      <c r="A24197" s="131"/>
    </row>
    <row r="24198" spans="1:1" x14ac:dyDescent="0.55000000000000004">
      <c r="A24198" s="131"/>
    </row>
    <row r="24201" spans="1:1" x14ac:dyDescent="0.55000000000000004">
      <c r="A24201" s="131"/>
    </row>
    <row r="24202" spans="1:1" x14ac:dyDescent="0.55000000000000004">
      <c r="A24202" s="131"/>
    </row>
    <row r="24205" spans="1:1" x14ac:dyDescent="0.55000000000000004">
      <c r="A24205" s="131"/>
    </row>
    <row r="24206" spans="1:1" x14ac:dyDescent="0.55000000000000004">
      <c r="A24206" s="131"/>
    </row>
    <row r="24209" spans="1:1" x14ac:dyDescent="0.55000000000000004">
      <c r="A24209" s="131"/>
    </row>
    <row r="24210" spans="1:1" x14ac:dyDescent="0.55000000000000004">
      <c r="A24210" s="131"/>
    </row>
    <row r="24213" spans="1:1" x14ac:dyDescent="0.55000000000000004">
      <c r="A24213" s="131"/>
    </row>
    <row r="24214" spans="1:1" x14ac:dyDescent="0.55000000000000004">
      <c r="A24214" s="131"/>
    </row>
    <row r="24217" spans="1:1" x14ac:dyDescent="0.55000000000000004">
      <c r="A24217" s="131"/>
    </row>
    <row r="24218" spans="1:1" x14ac:dyDescent="0.55000000000000004">
      <c r="A24218" s="131"/>
    </row>
    <row r="24221" spans="1:1" x14ac:dyDescent="0.55000000000000004">
      <c r="A24221" s="131"/>
    </row>
    <row r="24222" spans="1:1" x14ac:dyDescent="0.55000000000000004">
      <c r="A24222" s="131"/>
    </row>
    <row r="24225" spans="1:1" x14ac:dyDescent="0.55000000000000004">
      <c r="A24225" s="131"/>
    </row>
    <row r="24226" spans="1:1" x14ac:dyDescent="0.55000000000000004">
      <c r="A24226" s="131"/>
    </row>
    <row r="24229" spans="1:1" x14ac:dyDescent="0.55000000000000004">
      <c r="A24229" s="131"/>
    </row>
    <row r="24230" spans="1:1" x14ac:dyDescent="0.55000000000000004">
      <c r="A24230" s="131"/>
    </row>
    <row r="24233" spans="1:1" x14ac:dyDescent="0.55000000000000004">
      <c r="A24233" s="131"/>
    </row>
    <row r="24234" spans="1:1" x14ac:dyDescent="0.55000000000000004">
      <c r="A24234" s="131"/>
    </row>
    <row r="24237" spans="1:1" x14ac:dyDescent="0.55000000000000004">
      <c r="A24237" s="131"/>
    </row>
    <row r="24238" spans="1:1" x14ac:dyDescent="0.55000000000000004">
      <c r="A24238" s="131"/>
    </row>
    <row r="24241" spans="1:1" x14ac:dyDescent="0.55000000000000004">
      <c r="A24241" s="131"/>
    </row>
    <row r="24242" spans="1:1" x14ac:dyDescent="0.55000000000000004">
      <c r="A24242" s="131"/>
    </row>
    <row r="24245" spans="1:1" x14ac:dyDescent="0.55000000000000004">
      <c r="A24245" s="131"/>
    </row>
    <row r="24246" spans="1:1" x14ac:dyDescent="0.55000000000000004">
      <c r="A24246" s="131"/>
    </row>
    <row r="24249" spans="1:1" x14ac:dyDescent="0.55000000000000004">
      <c r="A24249" s="131"/>
    </row>
    <row r="24250" spans="1:1" x14ac:dyDescent="0.55000000000000004">
      <c r="A24250" s="131"/>
    </row>
    <row r="24253" spans="1:1" x14ac:dyDescent="0.55000000000000004">
      <c r="A24253" s="131"/>
    </row>
    <row r="24254" spans="1:1" x14ac:dyDescent="0.55000000000000004">
      <c r="A24254" s="131"/>
    </row>
    <row r="24257" spans="1:1" x14ac:dyDescent="0.55000000000000004">
      <c r="A24257" s="131"/>
    </row>
    <row r="24258" spans="1:1" x14ac:dyDescent="0.55000000000000004">
      <c r="A24258" s="131"/>
    </row>
    <row r="24261" spans="1:1" x14ac:dyDescent="0.55000000000000004">
      <c r="A24261" s="131"/>
    </row>
    <row r="24262" spans="1:1" x14ac:dyDescent="0.55000000000000004">
      <c r="A24262" s="131"/>
    </row>
    <row r="24265" spans="1:1" x14ac:dyDescent="0.55000000000000004">
      <c r="A24265" s="131"/>
    </row>
    <row r="24266" spans="1:1" x14ac:dyDescent="0.55000000000000004">
      <c r="A24266" s="131"/>
    </row>
    <row r="24269" spans="1:1" x14ac:dyDescent="0.55000000000000004">
      <c r="A24269" s="131"/>
    </row>
    <row r="24270" spans="1:1" x14ac:dyDescent="0.55000000000000004">
      <c r="A24270" s="131"/>
    </row>
    <row r="24273" spans="1:1" x14ac:dyDescent="0.55000000000000004">
      <c r="A24273" s="131"/>
    </row>
    <row r="24274" spans="1:1" x14ac:dyDescent="0.55000000000000004">
      <c r="A24274" s="131"/>
    </row>
    <row r="24277" spans="1:1" x14ac:dyDescent="0.55000000000000004">
      <c r="A24277" s="131"/>
    </row>
    <row r="24278" spans="1:1" x14ac:dyDescent="0.55000000000000004">
      <c r="A24278" s="131"/>
    </row>
    <row r="24281" spans="1:1" x14ac:dyDescent="0.55000000000000004">
      <c r="A24281" s="131"/>
    </row>
    <row r="24282" spans="1:1" x14ac:dyDescent="0.55000000000000004">
      <c r="A24282" s="131"/>
    </row>
    <row r="24285" spans="1:1" x14ac:dyDescent="0.55000000000000004">
      <c r="A24285" s="131"/>
    </row>
    <row r="24286" spans="1:1" x14ac:dyDescent="0.55000000000000004">
      <c r="A24286" s="131"/>
    </row>
    <row r="24289" spans="1:1" x14ac:dyDescent="0.55000000000000004">
      <c r="A24289" s="131"/>
    </row>
    <row r="24290" spans="1:1" x14ac:dyDescent="0.55000000000000004">
      <c r="A24290" s="131"/>
    </row>
    <row r="24293" spans="1:1" x14ac:dyDescent="0.55000000000000004">
      <c r="A24293" s="131"/>
    </row>
    <row r="24294" spans="1:1" x14ac:dyDescent="0.55000000000000004">
      <c r="A24294" s="131"/>
    </row>
    <row r="24297" spans="1:1" x14ac:dyDescent="0.55000000000000004">
      <c r="A24297" s="131"/>
    </row>
    <row r="24298" spans="1:1" x14ac:dyDescent="0.55000000000000004">
      <c r="A24298" s="131"/>
    </row>
    <row r="24301" spans="1:1" x14ac:dyDescent="0.55000000000000004">
      <c r="A24301" s="131"/>
    </row>
    <row r="24302" spans="1:1" x14ac:dyDescent="0.55000000000000004">
      <c r="A24302" s="131"/>
    </row>
    <row r="24305" spans="1:1" x14ac:dyDescent="0.55000000000000004">
      <c r="A24305" s="131"/>
    </row>
    <row r="24306" spans="1:1" x14ac:dyDescent="0.55000000000000004">
      <c r="A24306" s="131"/>
    </row>
    <row r="24309" spans="1:1" x14ac:dyDescent="0.55000000000000004">
      <c r="A24309" s="131"/>
    </row>
    <row r="24310" spans="1:1" x14ac:dyDescent="0.55000000000000004">
      <c r="A24310" s="131"/>
    </row>
    <row r="24313" spans="1:1" x14ac:dyDescent="0.55000000000000004">
      <c r="A24313" s="131"/>
    </row>
    <row r="24314" spans="1:1" x14ac:dyDescent="0.55000000000000004">
      <c r="A24314" s="131"/>
    </row>
    <row r="24317" spans="1:1" x14ac:dyDescent="0.55000000000000004">
      <c r="A24317" s="131"/>
    </row>
    <row r="24318" spans="1:1" x14ac:dyDescent="0.55000000000000004">
      <c r="A24318" s="131"/>
    </row>
    <row r="24321" spans="1:1" x14ac:dyDescent="0.55000000000000004">
      <c r="A24321" s="131"/>
    </row>
    <row r="24322" spans="1:1" x14ac:dyDescent="0.55000000000000004">
      <c r="A24322" s="131"/>
    </row>
    <row r="24325" spans="1:1" x14ac:dyDescent="0.55000000000000004">
      <c r="A24325" s="131"/>
    </row>
    <row r="24326" spans="1:1" x14ac:dyDescent="0.55000000000000004">
      <c r="A24326" s="131"/>
    </row>
    <row r="24329" spans="1:1" x14ac:dyDescent="0.55000000000000004">
      <c r="A24329" s="131"/>
    </row>
    <row r="24330" spans="1:1" x14ac:dyDescent="0.55000000000000004">
      <c r="A24330" s="131"/>
    </row>
    <row r="24333" spans="1:1" x14ac:dyDescent="0.55000000000000004">
      <c r="A24333" s="131"/>
    </row>
    <row r="24334" spans="1:1" x14ac:dyDescent="0.55000000000000004">
      <c r="A24334" s="131"/>
    </row>
    <row r="24337" spans="1:1" x14ac:dyDescent="0.55000000000000004">
      <c r="A24337" s="131"/>
    </row>
    <row r="24338" spans="1:1" x14ac:dyDescent="0.55000000000000004">
      <c r="A24338" s="131"/>
    </row>
    <row r="24341" spans="1:1" x14ac:dyDescent="0.55000000000000004">
      <c r="A24341" s="131"/>
    </row>
    <row r="24342" spans="1:1" x14ac:dyDescent="0.55000000000000004">
      <c r="A24342" s="131"/>
    </row>
    <row r="24345" spans="1:1" x14ac:dyDescent="0.55000000000000004">
      <c r="A24345" s="131"/>
    </row>
    <row r="24346" spans="1:1" x14ac:dyDescent="0.55000000000000004">
      <c r="A24346" s="131"/>
    </row>
    <row r="24349" spans="1:1" x14ac:dyDescent="0.55000000000000004">
      <c r="A24349" s="131"/>
    </row>
    <row r="24350" spans="1:1" x14ac:dyDescent="0.55000000000000004">
      <c r="A24350" s="131"/>
    </row>
    <row r="24353" spans="1:1" x14ac:dyDescent="0.55000000000000004">
      <c r="A24353" s="131"/>
    </row>
    <row r="24354" spans="1:1" x14ac:dyDescent="0.55000000000000004">
      <c r="A24354" s="131"/>
    </row>
    <row r="24357" spans="1:1" x14ac:dyDescent="0.55000000000000004">
      <c r="A24357" s="131"/>
    </row>
    <row r="24358" spans="1:1" x14ac:dyDescent="0.55000000000000004">
      <c r="A24358" s="131"/>
    </row>
    <row r="24361" spans="1:1" x14ac:dyDescent="0.55000000000000004">
      <c r="A24361" s="131"/>
    </row>
    <row r="24362" spans="1:1" x14ac:dyDescent="0.55000000000000004">
      <c r="A24362" s="131"/>
    </row>
    <row r="24365" spans="1:1" x14ac:dyDescent="0.55000000000000004">
      <c r="A24365" s="131"/>
    </row>
    <row r="24366" spans="1:1" x14ac:dyDescent="0.55000000000000004">
      <c r="A24366" s="131"/>
    </row>
    <row r="24369" spans="1:1" x14ac:dyDescent="0.55000000000000004">
      <c r="A24369" s="131"/>
    </row>
    <row r="24370" spans="1:1" x14ac:dyDescent="0.55000000000000004">
      <c r="A24370" s="131"/>
    </row>
    <row r="24373" spans="1:1" x14ac:dyDescent="0.55000000000000004">
      <c r="A24373" s="131"/>
    </row>
    <row r="24374" spans="1:1" x14ac:dyDescent="0.55000000000000004">
      <c r="A24374" s="131"/>
    </row>
    <row r="24377" spans="1:1" x14ac:dyDescent="0.55000000000000004">
      <c r="A24377" s="131"/>
    </row>
    <row r="24378" spans="1:1" x14ac:dyDescent="0.55000000000000004">
      <c r="A24378" s="131"/>
    </row>
    <row r="24381" spans="1:1" x14ac:dyDescent="0.55000000000000004">
      <c r="A24381" s="131"/>
    </row>
    <row r="24382" spans="1:1" x14ac:dyDescent="0.55000000000000004">
      <c r="A24382" s="131"/>
    </row>
    <row r="24385" spans="1:1" x14ac:dyDescent="0.55000000000000004">
      <c r="A24385" s="131"/>
    </row>
    <row r="24386" spans="1:1" x14ac:dyDescent="0.55000000000000004">
      <c r="A24386" s="131"/>
    </row>
    <row r="24389" spans="1:1" x14ac:dyDescent="0.55000000000000004">
      <c r="A24389" s="131"/>
    </row>
    <row r="24390" spans="1:1" x14ac:dyDescent="0.55000000000000004">
      <c r="A24390" s="131"/>
    </row>
    <row r="24393" spans="1:1" x14ac:dyDescent="0.55000000000000004">
      <c r="A24393" s="131"/>
    </row>
    <row r="24394" spans="1:1" x14ac:dyDescent="0.55000000000000004">
      <c r="A24394" s="131"/>
    </row>
    <row r="24397" spans="1:1" x14ac:dyDescent="0.55000000000000004">
      <c r="A24397" s="131"/>
    </row>
    <row r="24398" spans="1:1" x14ac:dyDescent="0.55000000000000004">
      <c r="A24398" s="131"/>
    </row>
    <row r="24401" spans="1:1" x14ac:dyDescent="0.55000000000000004">
      <c r="A24401" s="131"/>
    </row>
    <row r="24402" spans="1:1" x14ac:dyDescent="0.55000000000000004">
      <c r="A24402" s="131"/>
    </row>
    <row r="24405" spans="1:1" x14ac:dyDescent="0.55000000000000004">
      <c r="A24405" s="131"/>
    </row>
    <row r="24406" spans="1:1" x14ac:dyDescent="0.55000000000000004">
      <c r="A24406" s="131"/>
    </row>
    <row r="24409" spans="1:1" x14ac:dyDescent="0.55000000000000004">
      <c r="A24409" s="131"/>
    </row>
    <row r="24410" spans="1:1" x14ac:dyDescent="0.55000000000000004">
      <c r="A24410" s="131"/>
    </row>
    <row r="24413" spans="1:1" x14ac:dyDescent="0.55000000000000004">
      <c r="A24413" s="131"/>
    </row>
    <row r="24414" spans="1:1" x14ac:dyDescent="0.55000000000000004">
      <c r="A24414" s="131"/>
    </row>
    <row r="24417" spans="1:1" x14ac:dyDescent="0.55000000000000004">
      <c r="A24417" s="131"/>
    </row>
    <row r="24418" spans="1:1" x14ac:dyDescent="0.55000000000000004">
      <c r="A24418" s="131"/>
    </row>
    <row r="24421" spans="1:1" x14ac:dyDescent="0.55000000000000004">
      <c r="A24421" s="131"/>
    </row>
    <row r="24422" spans="1:1" x14ac:dyDescent="0.55000000000000004">
      <c r="A24422" s="131"/>
    </row>
    <row r="24425" spans="1:1" x14ac:dyDescent="0.55000000000000004">
      <c r="A24425" s="131"/>
    </row>
    <row r="24426" spans="1:1" x14ac:dyDescent="0.55000000000000004">
      <c r="A24426" s="131"/>
    </row>
    <row r="24429" spans="1:1" x14ac:dyDescent="0.55000000000000004">
      <c r="A24429" s="131"/>
    </row>
    <row r="24430" spans="1:1" x14ac:dyDescent="0.55000000000000004">
      <c r="A24430" s="131"/>
    </row>
    <row r="24433" spans="1:1" x14ac:dyDescent="0.55000000000000004">
      <c r="A24433" s="131"/>
    </row>
    <row r="24434" spans="1:1" x14ac:dyDescent="0.55000000000000004">
      <c r="A24434" s="131"/>
    </row>
    <row r="24437" spans="1:1" x14ac:dyDescent="0.55000000000000004">
      <c r="A24437" s="131"/>
    </row>
    <row r="24438" spans="1:1" x14ac:dyDescent="0.55000000000000004">
      <c r="A24438" s="131"/>
    </row>
    <row r="24441" spans="1:1" x14ac:dyDescent="0.55000000000000004">
      <c r="A24441" s="131"/>
    </row>
    <row r="24442" spans="1:1" x14ac:dyDescent="0.55000000000000004">
      <c r="A24442" s="131"/>
    </row>
    <row r="24445" spans="1:1" x14ac:dyDescent="0.55000000000000004">
      <c r="A24445" s="131"/>
    </row>
    <row r="24446" spans="1:1" x14ac:dyDescent="0.55000000000000004">
      <c r="A24446" s="131"/>
    </row>
    <row r="24449" spans="1:1" x14ac:dyDescent="0.55000000000000004">
      <c r="A24449" s="131"/>
    </row>
    <row r="24450" spans="1:1" x14ac:dyDescent="0.55000000000000004">
      <c r="A24450" s="131"/>
    </row>
    <row r="24453" spans="1:1" x14ac:dyDescent="0.55000000000000004">
      <c r="A24453" s="131"/>
    </row>
    <row r="24454" spans="1:1" x14ac:dyDescent="0.55000000000000004">
      <c r="A24454" s="131"/>
    </row>
    <row r="24457" spans="1:1" x14ac:dyDescent="0.55000000000000004">
      <c r="A24457" s="131"/>
    </row>
    <row r="24458" spans="1:1" x14ac:dyDescent="0.55000000000000004">
      <c r="A24458" s="131"/>
    </row>
    <row r="24461" spans="1:1" x14ac:dyDescent="0.55000000000000004">
      <c r="A24461" s="131"/>
    </row>
    <row r="24462" spans="1:1" x14ac:dyDescent="0.55000000000000004">
      <c r="A24462" s="131"/>
    </row>
    <row r="24465" spans="1:1" x14ac:dyDescent="0.55000000000000004">
      <c r="A24465" s="131"/>
    </row>
    <row r="24466" spans="1:1" x14ac:dyDescent="0.55000000000000004">
      <c r="A24466" s="131"/>
    </row>
    <row r="24469" spans="1:1" x14ac:dyDescent="0.55000000000000004">
      <c r="A24469" s="131"/>
    </row>
    <row r="24470" spans="1:1" x14ac:dyDescent="0.55000000000000004">
      <c r="A24470" s="131"/>
    </row>
    <row r="24473" spans="1:1" x14ac:dyDescent="0.55000000000000004">
      <c r="A24473" s="131"/>
    </row>
    <row r="24474" spans="1:1" x14ac:dyDescent="0.55000000000000004">
      <c r="A24474" s="131"/>
    </row>
    <row r="24477" spans="1:1" x14ac:dyDescent="0.55000000000000004">
      <c r="A24477" s="131"/>
    </row>
    <row r="24478" spans="1:1" x14ac:dyDescent="0.55000000000000004">
      <c r="A24478" s="131"/>
    </row>
    <row r="24481" spans="1:1" x14ac:dyDescent="0.55000000000000004">
      <c r="A24481" s="131"/>
    </row>
    <row r="24482" spans="1:1" x14ac:dyDescent="0.55000000000000004">
      <c r="A24482" s="131"/>
    </row>
    <row r="24485" spans="1:1" x14ac:dyDescent="0.55000000000000004">
      <c r="A24485" s="131"/>
    </row>
    <row r="24486" spans="1:1" x14ac:dyDescent="0.55000000000000004">
      <c r="A24486" s="131"/>
    </row>
    <row r="24489" spans="1:1" x14ac:dyDescent="0.55000000000000004">
      <c r="A24489" s="131"/>
    </row>
    <row r="24490" spans="1:1" x14ac:dyDescent="0.55000000000000004">
      <c r="A24490" s="131"/>
    </row>
    <row r="24493" spans="1:1" x14ac:dyDescent="0.55000000000000004">
      <c r="A24493" s="131"/>
    </row>
    <row r="24494" spans="1:1" x14ac:dyDescent="0.55000000000000004">
      <c r="A24494" s="131"/>
    </row>
    <row r="24497" spans="1:1" x14ac:dyDescent="0.55000000000000004">
      <c r="A24497" s="131"/>
    </row>
    <row r="24498" spans="1:1" x14ac:dyDescent="0.55000000000000004">
      <c r="A24498" s="131"/>
    </row>
    <row r="24501" spans="1:1" x14ac:dyDescent="0.55000000000000004">
      <c r="A24501" s="131"/>
    </row>
    <row r="24502" spans="1:1" x14ac:dyDescent="0.55000000000000004">
      <c r="A24502" s="131"/>
    </row>
    <row r="24505" spans="1:1" x14ac:dyDescent="0.55000000000000004">
      <c r="A24505" s="131"/>
    </row>
    <row r="24506" spans="1:1" x14ac:dyDescent="0.55000000000000004">
      <c r="A24506" s="131"/>
    </row>
    <row r="24509" spans="1:1" x14ac:dyDescent="0.55000000000000004">
      <c r="A24509" s="131"/>
    </row>
    <row r="24510" spans="1:1" x14ac:dyDescent="0.55000000000000004">
      <c r="A24510" s="131"/>
    </row>
    <row r="24513" spans="1:1" x14ac:dyDescent="0.55000000000000004">
      <c r="A24513" s="131"/>
    </row>
    <row r="24514" spans="1:1" x14ac:dyDescent="0.55000000000000004">
      <c r="A24514" s="131"/>
    </row>
    <row r="24517" spans="1:1" x14ac:dyDescent="0.55000000000000004">
      <c r="A24517" s="131"/>
    </row>
    <row r="24518" spans="1:1" x14ac:dyDescent="0.55000000000000004">
      <c r="A24518" s="131"/>
    </row>
    <row r="24521" spans="1:1" x14ac:dyDescent="0.55000000000000004">
      <c r="A24521" s="131"/>
    </row>
    <row r="24522" spans="1:1" x14ac:dyDescent="0.55000000000000004">
      <c r="A24522" s="131"/>
    </row>
    <row r="24525" spans="1:1" x14ac:dyDescent="0.55000000000000004">
      <c r="A24525" s="131"/>
    </row>
    <row r="24526" spans="1:1" x14ac:dyDescent="0.55000000000000004">
      <c r="A24526" s="131"/>
    </row>
    <row r="24529" spans="1:1" x14ac:dyDescent="0.55000000000000004">
      <c r="A24529" s="131"/>
    </row>
    <row r="24530" spans="1:1" x14ac:dyDescent="0.55000000000000004">
      <c r="A24530" s="131"/>
    </row>
    <row r="24533" spans="1:1" x14ac:dyDescent="0.55000000000000004">
      <c r="A24533" s="131"/>
    </row>
    <row r="24534" spans="1:1" x14ac:dyDescent="0.55000000000000004">
      <c r="A24534" s="131"/>
    </row>
    <row r="24537" spans="1:1" x14ac:dyDescent="0.55000000000000004">
      <c r="A24537" s="131"/>
    </row>
    <row r="24538" spans="1:1" x14ac:dyDescent="0.55000000000000004">
      <c r="A24538" s="131"/>
    </row>
    <row r="24541" spans="1:1" x14ac:dyDescent="0.55000000000000004">
      <c r="A24541" s="131"/>
    </row>
    <row r="24542" spans="1:1" x14ac:dyDescent="0.55000000000000004">
      <c r="A24542" s="131"/>
    </row>
    <row r="24545" spans="1:1" x14ac:dyDescent="0.55000000000000004">
      <c r="A24545" s="131"/>
    </row>
    <row r="24546" spans="1:1" x14ac:dyDescent="0.55000000000000004">
      <c r="A24546" s="131"/>
    </row>
    <row r="24549" spans="1:1" x14ac:dyDescent="0.55000000000000004">
      <c r="A24549" s="131"/>
    </row>
    <row r="24550" spans="1:1" x14ac:dyDescent="0.55000000000000004">
      <c r="A24550" s="131"/>
    </row>
    <row r="24553" spans="1:1" x14ac:dyDescent="0.55000000000000004">
      <c r="A24553" s="131"/>
    </row>
    <row r="24554" spans="1:1" x14ac:dyDescent="0.55000000000000004">
      <c r="A24554" s="131"/>
    </row>
    <row r="24557" spans="1:1" x14ac:dyDescent="0.55000000000000004">
      <c r="A24557" s="131"/>
    </row>
    <row r="24558" spans="1:1" x14ac:dyDescent="0.55000000000000004">
      <c r="A24558" s="131"/>
    </row>
    <row r="24561" spans="1:1" x14ac:dyDescent="0.55000000000000004">
      <c r="A24561" s="131"/>
    </row>
    <row r="24562" spans="1:1" x14ac:dyDescent="0.55000000000000004">
      <c r="A24562" s="131"/>
    </row>
    <row r="24565" spans="1:1" x14ac:dyDescent="0.55000000000000004">
      <c r="A24565" s="131"/>
    </row>
    <row r="24566" spans="1:1" x14ac:dyDescent="0.55000000000000004">
      <c r="A24566" s="131"/>
    </row>
    <row r="24569" spans="1:1" x14ac:dyDescent="0.55000000000000004">
      <c r="A24569" s="131"/>
    </row>
    <row r="24570" spans="1:1" x14ac:dyDescent="0.55000000000000004">
      <c r="A24570" s="131"/>
    </row>
    <row r="24573" spans="1:1" x14ac:dyDescent="0.55000000000000004">
      <c r="A24573" s="131"/>
    </row>
    <row r="24574" spans="1:1" x14ac:dyDescent="0.55000000000000004">
      <c r="A24574" s="131"/>
    </row>
    <row r="24577" spans="1:1" x14ac:dyDescent="0.55000000000000004">
      <c r="A24577" s="131"/>
    </row>
    <row r="24578" spans="1:1" x14ac:dyDescent="0.55000000000000004">
      <c r="A24578" s="131"/>
    </row>
    <row r="24581" spans="1:1" x14ac:dyDescent="0.55000000000000004">
      <c r="A24581" s="131"/>
    </row>
    <row r="24582" spans="1:1" x14ac:dyDescent="0.55000000000000004">
      <c r="A24582" s="131"/>
    </row>
    <row r="24585" spans="1:1" x14ac:dyDescent="0.55000000000000004">
      <c r="A24585" s="131"/>
    </row>
    <row r="24586" spans="1:1" x14ac:dyDescent="0.55000000000000004">
      <c r="A24586" s="131"/>
    </row>
    <row r="24589" spans="1:1" x14ac:dyDescent="0.55000000000000004">
      <c r="A24589" s="131"/>
    </row>
    <row r="24590" spans="1:1" x14ac:dyDescent="0.55000000000000004">
      <c r="A24590" s="131"/>
    </row>
    <row r="24593" spans="1:1" x14ac:dyDescent="0.55000000000000004">
      <c r="A24593" s="131"/>
    </row>
    <row r="24594" spans="1:1" x14ac:dyDescent="0.55000000000000004">
      <c r="A24594" s="131"/>
    </row>
    <row r="24597" spans="1:1" x14ac:dyDescent="0.55000000000000004">
      <c r="A24597" s="131"/>
    </row>
    <row r="24598" spans="1:1" x14ac:dyDescent="0.55000000000000004">
      <c r="A24598" s="131"/>
    </row>
    <row r="24601" spans="1:1" x14ac:dyDescent="0.55000000000000004">
      <c r="A24601" s="131"/>
    </row>
    <row r="24602" spans="1:1" x14ac:dyDescent="0.55000000000000004">
      <c r="A24602" s="131"/>
    </row>
    <row r="24605" spans="1:1" x14ac:dyDescent="0.55000000000000004">
      <c r="A24605" s="131"/>
    </row>
    <row r="24606" spans="1:1" x14ac:dyDescent="0.55000000000000004">
      <c r="A24606" s="131"/>
    </row>
    <row r="24609" spans="1:1" x14ac:dyDescent="0.55000000000000004">
      <c r="A24609" s="131"/>
    </row>
    <row r="24610" spans="1:1" x14ac:dyDescent="0.55000000000000004">
      <c r="A24610" s="131"/>
    </row>
    <row r="24613" spans="1:1" x14ac:dyDescent="0.55000000000000004">
      <c r="A24613" s="131"/>
    </row>
    <row r="24614" spans="1:1" x14ac:dyDescent="0.55000000000000004">
      <c r="A24614" s="131"/>
    </row>
    <row r="24617" spans="1:1" x14ac:dyDescent="0.55000000000000004">
      <c r="A24617" s="131"/>
    </row>
    <row r="24618" spans="1:1" x14ac:dyDescent="0.55000000000000004">
      <c r="A24618" s="131"/>
    </row>
    <row r="24621" spans="1:1" x14ac:dyDescent="0.55000000000000004">
      <c r="A24621" s="131"/>
    </row>
    <row r="24622" spans="1:1" x14ac:dyDescent="0.55000000000000004">
      <c r="A24622" s="131"/>
    </row>
    <row r="24625" spans="1:1" x14ac:dyDescent="0.55000000000000004">
      <c r="A24625" s="131"/>
    </row>
    <row r="24626" spans="1:1" x14ac:dyDescent="0.55000000000000004">
      <c r="A24626" s="131"/>
    </row>
    <row r="24629" spans="1:1" x14ac:dyDescent="0.55000000000000004">
      <c r="A24629" s="131"/>
    </row>
    <row r="24630" spans="1:1" x14ac:dyDescent="0.55000000000000004">
      <c r="A24630" s="131"/>
    </row>
    <row r="24633" spans="1:1" x14ac:dyDescent="0.55000000000000004">
      <c r="A24633" s="131"/>
    </row>
    <row r="24634" spans="1:1" x14ac:dyDescent="0.55000000000000004">
      <c r="A24634" s="131"/>
    </row>
    <row r="24637" spans="1:1" x14ac:dyDescent="0.55000000000000004">
      <c r="A24637" s="131"/>
    </row>
    <row r="24638" spans="1:1" x14ac:dyDescent="0.55000000000000004">
      <c r="A24638" s="131"/>
    </row>
    <row r="24641" spans="1:1" x14ac:dyDescent="0.55000000000000004">
      <c r="A24641" s="131"/>
    </row>
    <row r="24642" spans="1:1" x14ac:dyDescent="0.55000000000000004">
      <c r="A24642" s="131"/>
    </row>
    <row r="24645" spans="1:1" x14ac:dyDescent="0.55000000000000004">
      <c r="A24645" s="131"/>
    </row>
    <row r="24646" spans="1:1" x14ac:dyDescent="0.55000000000000004">
      <c r="A24646" s="131"/>
    </row>
    <row r="24649" spans="1:1" x14ac:dyDescent="0.55000000000000004">
      <c r="A24649" s="131"/>
    </row>
    <row r="24650" spans="1:1" x14ac:dyDescent="0.55000000000000004">
      <c r="A24650" s="131"/>
    </row>
    <row r="24653" spans="1:1" x14ac:dyDescent="0.55000000000000004">
      <c r="A24653" s="131"/>
    </row>
    <row r="24654" spans="1:1" x14ac:dyDescent="0.55000000000000004">
      <c r="A24654" s="131"/>
    </row>
    <row r="24657" spans="1:1" x14ac:dyDescent="0.55000000000000004">
      <c r="A24657" s="131"/>
    </row>
    <row r="24658" spans="1:1" x14ac:dyDescent="0.55000000000000004">
      <c r="A24658" s="131"/>
    </row>
    <row r="24661" spans="1:1" x14ac:dyDescent="0.55000000000000004">
      <c r="A24661" s="131"/>
    </row>
    <row r="24662" spans="1:1" x14ac:dyDescent="0.55000000000000004">
      <c r="A24662" s="131"/>
    </row>
    <row r="24665" spans="1:1" x14ac:dyDescent="0.55000000000000004">
      <c r="A24665" s="131"/>
    </row>
    <row r="24666" spans="1:1" x14ac:dyDescent="0.55000000000000004">
      <c r="A24666" s="131"/>
    </row>
    <row r="24669" spans="1:1" x14ac:dyDescent="0.55000000000000004">
      <c r="A24669" s="131"/>
    </row>
    <row r="24670" spans="1:1" x14ac:dyDescent="0.55000000000000004">
      <c r="A24670" s="131"/>
    </row>
    <row r="24673" spans="1:1" x14ac:dyDescent="0.55000000000000004">
      <c r="A24673" s="131"/>
    </row>
    <row r="24674" spans="1:1" x14ac:dyDescent="0.55000000000000004">
      <c r="A24674" s="131"/>
    </row>
    <row r="24677" spans="1:1" x14ac:dyDescent="0.55000000000000004">
      <c r="A24677" s="131"/>
    </row>
    <row r="24678" spans="1:1" x14ac:dyDescent="0.55000000000000004">
      <c r="A24678" s="131"/>
    </row>
    <row r="24681" spans="1:1" x14ac:dyDescent="0.55000000000000004">
      <c r="A24681" s="131"/>
    </row>
    <row r="24682" spans="1:1" x14ac:dyDescent="0.55000000000000004">
      <c r="A24682" s="131"/>
    </row>
    <row r="24685" spans="1:1" x14ac:dyDescent="0.55000000000000004">
      <c r="A24685" s="131"/>
    </row>
    <row r="24686" spans="1:1" x14ac:dyDescent="0.55000000000000004">
      <c r="A24686" s="131"/>
    </row>
    <row r="24689" spans="1:1" x14ac:dyDescent="0.55000000000000004">
      <c r="A24689" s="131"/>
    </row>
    <row r="24690" spans="1:1" x14ac:dyDescent="0.55000000000000004">
      <c r="A24690" s="131"/>
    </row>
    <row r="24693" spans="1:1" x14ac:dyDescent="0.55000000000000004">
      <c r="A24693" s="131"/>
    </row>
    <row r="24694" spans="1:1" x14ac:dyDescent="0.55000000000000004">
      <c r="A24694" s="131"/>
    </row>
    <row r="24697" spans="1:1" x14ac:dyDescent="0.55000000000000004">
      <c r="A24697" s="131"/>
    </row>
    <row r="24698" spans="1:1" x14ac:dyDescent="0.55000000000000004">
      <c r="A24698" s="131"/>
    </row>
    <row r="24701" spans="1:1" x14ac:dyDescent="0.55000000000000004">
      <c r="A24701" s="131"/>
    </row>
    <row r="24702" spans="1:1" x14ac:dyDescent="0.55000000000000004">
      <c r="A24702" s="131"/>
    </row>
    <row r="24705" spans="1:1" x14ac:dyDescent="0.55000000000000004">
      <c r="A24705" s="131"/>
    </row>
    <row r="24706" spans="1:1" x14ac:dyDescent="0.55000000000000004">
      <c r="A24706" s="131"/>
    </row>
    <row r="24709" spans="1:1" x14ac:dyDescent="0.55000000000000004">
      <c r="A24709" s="131"/>
    </row>
    <row r="24710" spans="1:1" x14ac:dyDescent="0.55000000000000004">
      <c r="A24710" s="131"/>
    </row>
    <row r="24713" spans="1:1" x14ac:dyDescent="0.55000000000000004">
      <c r="A24713" s="131"/>
    </row>
    <row r="24714" spans="1:1" x14ac:dyDescent="0.55000000000000004">
      <c r="A24714" s="131"/>
    </row>
    <row r="24717" spans="1:1" x14ac:dyDescent="0.55000000000000004">
      <c r="A24717" s="131"/>
    </row>
    <row r="24718" spans="1:1" x14ac:dyDescent="0.55000000000000004">
      <c r="A24718" s="131"/>
    </row>
    <row r="24721" spans="1:1" x14ac:dyDescent="0.55000000000000004">
      <c r="A24721" s="131"/>
    </row>
    <row r="24722" spans="1:1" x14ac:dyDescent="0.55000000000000004">
      <c r="A24722" s="131"/>
    </row>
    <row r="24725" spans="1:1" x14ac:dyDescent="0.55000000000000004">
      <c r="A24725" s="131"/>
    </row>
    <row r="24726" spans="1:1" x14ac:dyDescent="0.55000000000000004">
      <c r="A24726" s="131"/>
    </row>
    <row r="24729" spans="1:1" x14ac:dyDescent="0.55000000000000004">
      <c r="A24729" s="131"/>
    </row>
    <row r="24730" spans="1:1" x14ac:dyDescent="0.55000000000000004">
      <c r="A24730" s="131"/>
    </row>
    <row r="24733" spans="1:1" x14ac:dyDescent="0.55000000000000004">
      <c r="A24733" s="131"/>
    </row>
    <row r="24734" spans="1:1" x14ac:dyDescent="0.55000000000000004">
      <c r="A24734" s="131"/>
    </row>
    <row r="24737" spans="1:1" x14ac:dyDescent="0.55000000000000004">
      <c r="A24737" s="131"/>
    </row>
    <row r="24738" spans="1:1" x14ac:dyDescent="0.55000000000000004">
      <c r="A24738" s="131"/>
    </row>
    <row r="24741" spans="1:1" x14ac:dyDescent="0.55000000000000004">
      <c r="A24741" s="131"/>
    </row>
    <row r="24742" spans="1:1" x14ac:dyDescent="0.55000000000000004">
      <c r="A24742" s="131"/>
    </row>
    <row r="24745" spans="1:1" x14ac:dyDescent="0.55000000000000004">
      <c r="A24745" s="131"/>
    </row>
    <row r="24746" spans="1:1" x14ac:dyDescent="0.55000000000000004">
      <c r="A24746" s="131"/>
    </row>
    <row r="24749" spans="1:1" x14ac:dyDescent="0.55000000000000004">
      <c r="A24749" s="131"/>
    </row>
    <row r="24750" spans="1:1" x14ac:dyDescent="0.55000000000000004">
      <c r="A24750" s="131"/>
    </row>
    <row r="24753" spans="1:1" x14ac:dyDescent="0.55000000000000004">
      <c r="A24753" s="131"/>
    </row>
    <row r="24754" spans="1:1" x14ac:dyDescent="0.55000000000000004">
      <c r="A24754" s="131"/>
    </row>
    <row r="24757" spans="1:1" x14ac:dyDescent="0.55000000000000004">
      <c r="A24757" s="131"/>
    </row>
    <row r="24758" spans="1:1" x14ac:dyDescent="0.55000000000000004">
      <c r="A24758" s="131"/>
    </row>
    <row r="24761" spans="1:1" x14ac:dyDescent="0.55000000000000004">
      <c r="A24761" s="131"/>
    </row>
    <row r="24762" spans="1:1" x14ac:dyDescent="0.55000000000000004">
      <c r="A24762" s="131"/>
    </row>
    <row r="24765" spans="1:1" x14ac:dyDescent="0.55000000000000004">
      <c r="A24765" s="131"/>
    </row>
    <row r="24766" spans="1:1" x14ac:dyDescent="0.55000000000000004">
      <c r="A24766" s="131"/>
    </row>
    <row r="24769" spans="1:1" x14ac:dyDescent="0.55000000000000004">
      <c r="A24769" s="131"/>
    </row>
    <row r="24770" spans="1:1" x14ac:dyDescent="0.55000000000000004">
      <c r="A24770" s="131"/>
    </row>
    <row r="24773" spans="1:1" x14ac:dyDescent="0.55000000000000004">
      <c r="A24773" s="131"/>
    </row>
    <row r="24774" spans="1:1" x14ac:dyDescent="0.55000000000000004">
      <c r="A24774" s="131"/>
    </row>
    <row r="24777" spans="1:1" x14ac:dyDescent="0.55000000000000004">
      <c r="A24777" s="131"/>
    </row>
    <row r="24778" spans="1:1" x14ac:dyDescent="0.55000000000000004">
      <c r="A24778" s="131"/>
    </row>
    <row r="24781" spans="1:1" x14ac:dyDescent="0.55000000000000004">
      <c r="A24781" s="131"/>
    </row>
    <row r="24782" spans="1:1" x14ac:dyDescent="0.55000000000000004">
      <c r="A24782" s="131"/>
    </row>
    <row r="24785" spans="1:1" x14ac:dyDescent="0.55000000000000004">
      <c r="A24785" s="131"/>
    </row>
    <row r="24786" spans="1:1" x14ac:dyDescent="0.55000000000000004">
      <c r="A24786" s="131"/>
    </row>
    <row r="24789" spans="1:1" x14ac:dyDescent="0.55000000000000004">
      <c r="A24789" s="131"/>
    </row>
    <row r="24790" spans="1:1" x14ac:dyDescent="0.55000000000000004">
      <c r="A24790" s="131"/>
    </row>
    <row r="24793" spans="1:1" x14ac:dyDescent="0.55000000000000004">
      <c r="A24793" s="131"/>
    </row>
    <row r="24794" spans="1:1" x14ac:dyDescent="0.55000000000000004">
      <c r="A24794" s="131"/>
    </row>
    <row r="24797" spans="1:1" x14ac:dyDescent="0.55000000000000004">
      <c r="A24797" s="131"/>
    </row>
    <row r="24798" spans="1:1" x14ac:dyDescent="0.55000000000000004">
      <c r="A24798" s="131"/>
    </row>
    <row r="24801" spans="1:1" x14ac:dyDescent="0.55000000000000004">
      <c r="A24801" s="131"/>
    </row>
    <row r="24802" spans="1:1" x14ac:dyDescent="0.55000000000000004">
      <c r="A24802" s="131"/>
    </row>
    <row r="24805" spans="1:1" x14ac:dyDescent="0.55000000000000004">
      <c r="A24805" s="131"/>
    </row>
    <row r="24806" spans="1:1" x14ac:dyDescent="0.55000000000000004">
      <c r="A24806" s="131"/>
    </row>
    <row r="24809" spans="1:1" x14ac:dyDescent="0.55000000000000004">
      <c r="A24809" s="131"/>
    </row>
    <row r="24810" spans="1:1" x14ac:dyDescent="0.55000000000000004">
      <c r="A24810" s="131"/>
    </row>
    <row r="24813" spans="1:1" x14ac:dyDescent="0.55000000000000004">
      <c r="A24813" s="131"/>
    </row>
    <row r="24814" spans="1:1" x14ac:dyDescent="0.55000000000000004">
      <c r="A24814" s="131"/>
    </row>
    <row r="24817" spans="1:1" x14ac:dyDescent="0.55000000000000004">
      <c r="A24817" s="131"/>
    </row>
    <row r="24818" spans="1:1" x14ac:dyDescent="0.55000000000000004">
      <c r="A24818" s="131"/>
    </row>
    <row r="24821" spans="1:1" x14ac:dyDescent="0.55000000000000004">
      <c r="A24821" s="131"/>
    </row>
    <row r="24822" spans="1:1" x14ac:dyDescent="0.55000000000000004">
      <c r="A24822" s="131"/>
    </row>
    <row r="24825" spans="1:1" x14ac:dyDescent="0.55000000000000004">
      <c r="A24825" s="131"/>
    </row>
    <row r="24826" spans="1:1" x14ac:dyDescent="0.55000000000000004">
      <c r="A24826" s="131"/>
    </row>
    <row r="24829" spans="1:1" x14ac:dyDescent="0.55000000000000004">
      <c r="A24829" s="131"/>
    </row>
    <row r="24830" spans="1:1" x14ac:dyDescent="0.55000000000000004">
      <c r="A24830" s="131"/>
    </row>
    <row r="24833" spans="1:1" x14ac:dyDescent="0.55000000000000004">
      <c r="A24833" s="131"/>
    </row>
    <row r="24834" spans="1:1" x14ac:dyDescent="0.55000000000000004">
      <c r="A24834" s="131"/>
    </row>
    <row r="24837" spans="1:1" x14ac:dyDescent="0.55000000000000004">
      <c r="A24837" s="131"/>
    </row>
    <row r="24838" spans="1:1" x14ac:dyDescent="0.55000000000000004">
      <c r="A24838" s="131"/>
    </row>
    <row r="24841" spans="1:1" x14ac:dyDescent="0.55000000000000004">
      <c r="A24841" s="131"/>
    </row>
    <row r="24842" spans="1:1" x14ac:dyDescent="0.55000000000000004">
      <c r="A24842" s="131"/>
    </row>
    <row r="24845" spans="1:1" x14ac:dyDescent="0.55000000000000004">
      <c r="A24845" s="131"/>
    </row>
    <row r="24846" spans="1:1" x14ac:dyDescent="0.55000000000000004">
      <c r="A24846" s="131"/>
    </row>
    <row r="24849" spans="1:1" x14ac:dyDescent="0.55000000000000004">
      <c r="A24849" s="131"/>
    </row>
    <row r="24850" spans="1:1" x14ac:dyDescent="0.55000000000000004">
      <c r="A24850" s="131"/>
    </row>
    <row r="24853" spans="1:1" x14ac:dyDescent="0.55000000000000004">
      <c r="A24853" s="131"/>
    </row>
    <row r="24854" spans="1:1" x14ac:dyDescent="0.55000000000000004">
      <c r="A24854" s="131"/>
    </row>
    <row r="24857" spans="1:1" x14ac:dyDescent="0.55000000000000004">
      <c r="A24857" s="131"/>
    </row>
    <row r="24858" spans="1:1" x14ac:dyDescent="0.55000000000000004">
      <c r="A24858" s="131"/>
    </row>
    <row r="24861" spans="1:1" x14ac:dyDescent="0.55000000000000004">
      <c r="A24861" s="131"/>
    </row>
    <row r="24862" spans="1:1" x14ac:dyDescent="0.55000000000000004">
      <c r="A24862" s="131"/>
    </row>
    <row r="24865" spans="1:1" x14ac:dyDescent="0.55000000000000004">
      <c r="A24865" s="131"/>
    </row>
    <row r="24866" spans="1:1" x14ac:dyDescent="0.55000000000000004">
      <c r="A24866" s="131"/>
    </row>
    <row r="24869" spans="1:1" x14ac:dyDescent="0.55000000000000004">
      <c r="A24869" s="131"/>
    </row>
    <row r="24870" spans="1:1" x14ac:dyDescent="0.55000000000000004">
      <c r="A24870" s="131"/>
    </row>
    <row r="24873" spans="1:1" x14ac:dyDescent="0.55000000000000004">
      <c r="A24873" s="131"/>
    </row>
    <row r="24874" spans="1:1" x14ac:dyDescent="0.55000000000000004">
      <c r="A24874" s="131"/>
    </row>
    <row r="24877" spans="1:1" x14ac:dyDescent="0.55000000000000004">
      <c r="A24877" s="131"/>
    </row>
    <row r="24878" spans="1:1" x14ac:dyDescent="0.55000000000000004">
      <c r="A24878" s="131"/>
    </row>
    <row r="24881" spans="1:1" x14ac:dyDescent="0.55000000000000004">
      <c r="A24881" s="131"/>
    </row>
    <row r="24882" spans="1:1" x14ac:dyDescent="0.55000000000000004">
      <c r="A24882" s="131"/>
    </row>
    <row r="24885" spans="1:1" x14ac:dyDescent="0.55000000000000004">
      <c r="A24885" s="131"/>
    </row>
    <row r="24886" spans="1:1" x14ac:dyDescent="0.55000000000000004">
      <c r="A24886" s="131"/>
    </row>
    <row r="24889" spans="1:1" x14ac:dyDescent="0.55000000000000004">
      <c r="A24889" s="131"/>
    </row>
    <row r="24890" spans="1:1" x14ac:dyDescent="0.55000000000000004">
      <c r="A24890" s="131"/>
    </row>
    <row r="24893" spans="1:1" x14ac:dyDescent="0.55000000000000004">
      <c r="A24893" s="131"/>
    </row>
    <row r="24894" spans="1:1" x14ac:dyDescent="0.55000000000000004">
      <c r="A24894" s="131"/>
    </row>
    <row r="24897" spans="1:1" x14ac:dyDescent="0.55000000000000004">
      <c r="A24897" s="131"/>
    </row>
    <row r="24898" spans="1:1" x14ac:dyDescent="0.55000000000000004">
      <c r="A24898" s="131"/>
    </row>
    <row r="24901" spans="1:1" x14ac:dyDescent="0.55000000000000004">
      <c r="A24901" s="131"/>
    </row>
    <row r="24902" spans="1:1" x14ac:dyDescent="0.55000000000000004">
      <c r="A24902" s="131"/>
    </row>
    <row r="24905" spans="1:1" x14ac:dyDescent="0.55000000000000004">
      <c r="A24905" s="131"/>
    </row>
    <row r="24906" spans="1:1" x14ac:dyDescent="0.55000000000000004">
      <c r="A24906" s="131"/>
    </row>
    <row r="24909" spans="1:1" x14ac:dyDescent="0.55000000000000004">
      <c r="A24909" s="131"/>
    </row>
    <row r="24910" spans="1:1" x14ac:dyDescent="0.55000000000000004">
      <c r="A24910" s="131"/>
    </row>
    <row r="24913" spans="1:1" x14ac:dyDescent="0.55000000000000004">
      <c r="A24913" s="131"/>
    </row>
    <row r="24914" spans="1:1" x14ac:dyDescent="0.55000000000000004">
      <c r="A24914" s="131"/>
    </row>
    <row r="24917" spans="1:1" x14ac:dyDescent="0.55000000000000004">
      <c r="A24917" s="131"/>
    </row>
    <row r="24918" spans="1:1" x14ac:dyDescent="0.55000000000000004">
      <c r="A24918" s="131"/>
    </row>
    <row r="24921" spans="1:1" x14ac:dyDescent="0.55000000000000004">
      <c r="A24921" s="131"/>
    </row>
    <row r="24922" spans="1:1" x14ac:dyDescent="0.55000000000000004">
      <c r="A24922" s="131"/>
    </row>
    <row r="24925" spans="1:1" x14ac:dyDescent="0.55000000000000004">
      <c r="A24925" s="131"/>
    </row>
    <row r="24926" spans="1:1" x14ac:dyDescent="0.55000000000000004">
      <c r="A24926" s="131"/>
    </row>
    <row r="24929" spans="1:1" x14ac:dyDescent="0.55000000000000004">
      <c r="A24929" s="131"/>
    </row>
    <row r="24930" spans="1:1" x14ac:dyDescent="0.55000000000000004">
      <c r="A24930" s="131"/>
    </row>
    <row r="24933" spans="1:1" x14ac:dyDescent="0.55000000000000004">
      <c r="A24933" s="131"/>
    </row>
    <row r="24934" spans="1:1" x14ac:dyDescent="0.55000000000000004">
      <c r="A24934" s="131"/>
    </row>
    <row r="24937" spans="1:1" x14ac:dyDescent="0.55000000000000004">
      <c r="A24937" s="131"/>
    </row>
    <row r="24938" spans="1:1" x14ac:dyDescent="0.55000000000000004">
      <c r="A24938" s="131"/>
    </row>
    <row r="24941" spans="1:1" x14ac:dyDescent="0.55000000000000004">
      <c r="A24941" s="131"/>
    </row>
    <row r="24942" spans="1:1" x14ac:dyDescent="0.55000000000000004">
      <c r="A24942" s="131"/>
    </row>
    <row r="24945" spans="1:1" x14ac:dyDescent="0.55000000000000004">
      <c r="A24945" s="131"/>
    </row>
    <row r="24946" spans="1:1" x14ac:dyDescent="0.55000000000000004">
      <c r="A24946" s="131"/>
    </row>
    <row r="24949" spans="1:1" x14ac:dyDescent="0.55000000000000004">
      <c r="A24949" s="131"/>
    </row>
    <row r="24950" spans="1:1" x14ac:dyDescent="0.55000000000000004">
      <c r="A24950" s="131"/>
    </row>
    <row r="24953" spans="1:1" x14ac:dyDescent="0.55000000000000004">
      <c r="A24953" s="131"/>
    </row>
    <row r="24954" spans="1:1" x14ac:dyDescent="0.55000000000000004">
      <c r="A24954" s="131"/>
    </row>
    <row r="24957" spans="1:1" x14ac:dyDescent="0.55000000000000004">
      <c r="A24957" s="131"/>
    </row>
    <row r="24958" spans="1:1" x14ac:dyDescent="0.55000000000000004">
      <c r="A24958" s="131"/>
    </row>
    <row r="24961" spans="1:1" x14ac:dyDescent="0.55000000000000004">
      <c r="A24961" s="131"/>
    </row>
    <row r="24962" spans="1:1" x14ac:dyDescent="0.55000000000000004">
      <c r="A24962" s="131"/>
    </row>
    <row r="24965" spans="1:1" x14ac:dyDescent="0.55000000000000004">
      <c r="A24965" s="131"/>
    </row>
    <row r="24966" spans="1:1" x14ac:dyDescent="0.55000000000000004">
      <c r="A24966" s="131"/>
    </row>
    <row r="24969" spans="1:1" x14ac:dyDescent="0.55000000000000004">
      <c r="A24969" s="131"/>
    </row>
    <row r="24970" spans="1:1" x14ac:dyDescent="0.55000000000000004">
      <c r="A24970" s="131"/>
    </row>
    <row r="24973" spans="1:1" x14ac:dyDescent="0.55000000000000004">
      <c r="A24973" s="131"/>
    </row>
    <row r="24974" spans="1:1" x14ac:dyDescent="0.55000000000000004">
      <c r="A24974" s="131"/>
    </row>
    <row r="24977" spans="1:1" x14ac:dyDescent="0.55000000000000004">
      <c r="A24977" s="131"/>
    </row>
    <row r="24978" spans="1:1" x14ac:dyDescent="0.55000000000000004">
      <c r="A24978" s="131"/>
    </row>
    <row r="24981" spans="1:1" x14ac:dyDescent="0.55000000000000004">
      <c r="A24981" s="131"/>
    </row>
    <row r="24982" spans="1:1" x14ac:dyDescent="0.55000000000000004">
      <c r="A24982" s="131"/>
    </row>
    <row r="24985" spans="1:1" x14ac:dyDescent="0.55000000000000004">
      <c r="A24985" s="131"/>
    </row>
    <row r="24986" spans="1:1" x14ac:dyDescent="0.55000000000000004">
      <c r="A24986" s="131"/>
    </row>
    <row r="24989" spans="1:1" x14ac:dyDescent="0.55000000000000004">
      <c r="A24989" s="131"/>
    </row>
    <row r="24990" spans="1:1" x14ac:dyDescent="0.55000000000000004">
      <c r="A24990" s="131"/>
    </row>
    <row r="24993" spans="1:1" x14ac:dyDescent="0.55000000000000004">
      <c r="A24993" s="131"/>
    </row>
    <row r="24994" spans="1:1" x14ac:dyDescent="0.55000000000000004">
      <c r="A24994" s="131"/>
    </row>
    <row r="24997" spans="1:1" x14ac:dyDescent="0.55000000000000004">
      <c r="A24997" s="131"/>
    </row>
    <row r="24998" spans="1:1" x14ac:dyDescent="0.55000000000000004">
      <c r="A24998" s="131"/>
    </row>
    <row r="25001" spans="1:1" x14ac:dyDescent="0.55000000000000004">
      <c r="A25001" s="131"/>
    </row>
    <row r="25002" spans="1:1" x14ac:dyDescent="0.55000000000000004">
      <c r="A25002" s="131"/>
    </row>
    <row r="25005" spans="1:1" x14ac:dyDescent="0.55000000000000004">
      <c r="A25005" s="131"/>
    </row>
    <row r="25006" spans="1:1" x14ac:dyDescent="0.55000000000000004">
      <c r="A25006" s="131"/>
    </row>
    <row r="25009" spans="1:1" x14ac:dyDescent="0.55000000000000004">
      <c r="A25009" s="131"/>
    </row>
    <row r="25010" spans="1:1" x14ac:dyDescent="0.55000000000000004">
      <c r="A25010" s="131"/>
    </row>
    <row r="25013" spans="1:1" x14ac:dyDescent="0.55000000000000004">
      <c r="A25013" s="131"/>
    </row>
    <row r="25014" spans="1:1" x14ac:dyDescent="0.55000000000000004">
      <c r="A25014" s="131"/>
    </row>
    <row r="25017" spans="1:1" x14ac:dyDescent="0.55000000000000004">
      <c r="A25017" s="131"/>
    </row>
    <row r="25018" spans="1:1" x14ac:dyDescent="0.55000000000000004">
      <c r="A25018" s="131"/>
    </row>
    <row r="25021" spans="1:1" x14ac:dyDescent="0.55000000000000004">
      <c r="A25021" s="131"/>
    </row>
    <row r="25022" spans="1:1" x14ac:dyDescent="0.55000000000000004">
      <c r="A25022" s="131"/>
    </row>
    <row r="25025" spans="1:1" x14ac:dyDescent="0.55000000000000004">
      <c r="A25025" s="131"/>
    </row>
    <row r="25026" spans="1:1" x14ac:dyDescent="0.55000000000000004">
      <c r="A25026" s="131"/>
    </row>
    <row r="25029" spans="1:1" x14ac:dyDescent="0.55000000000000004">
      <c r="A25029" s="131"/>
    </row>
    <row r="25030" spans="1:1" x14ac:dyDescent="0.55000000000000004">
      <c r="A25030" s="131"/>
    </row>
    <row r="25033" spans="1:1" x14ac:dyDescent="0.55000000000000004">
      <c r="A25033" s="131"/>
    </row>
    <row r="25034" spans="1:1" x14ac:dyDescent="0.55000000000000004">
      <c r="A25034" s="131"/>
    </row>
    <row r="25037" spans="1:1" x14ac:dyDescent="0.55000000000000004">
      <c r="A25037" s="131"/>
    </row>
    <row r="25038" spans="1:1" x14ac:dyDescent="0.55000000000000004">
      <c r="A25038" s="131"/>
    </row>
    <row r="25041" spans="1:1" x14ac:dyDescent="0.55000000000000004">
      <c r="A25041" s="131"/>
    </row>
    <row r="25042" spans="1:1" x14ac:dyDescent="0.55000000000000004">
      <c r="A25042" s="131"/>
    </row>
    <row r="25045" spans="1:1" x14ac:dyDescent="0.55000000000000004">
      <c r="A25045" s="131"/>
    </row>
    <row r="25046" spans="1:1" x14ac:dyDescent="0.55000000000000004">
      <c r="A25046" s="131"/>
    </row>
    <row r="25049" spans="1:1" x14ac:dyDescent="0.55000000000000004">
      <c r="A25049" s="131"/>
    </row>
    <row r="25050" spans="1:1" x14ac:dyDescent="0.55000000000000004">
      <c r="A25050" s="131"/>
    </row>
    <row r="25053" spans="1:1" x14ac:dyDescent="0.55000000000000004">
      <c r="A25053" s="131"/>
    </row>
    <row r="25054" spans="1:1" x14ac:dyDescent="0.55000000000000004">
      <c r="A25054" s="131"/>
    </row>
    <row r="25057" spans="1:1" x14ac:dyDescent="0.55000000000000004">
      <c r="A25057" s="131"/>
    </row>
    <row r="25058" spans="1:1" x14ac:dyDescent="0.55000000000000004">
      <c r="A25058" s="131"/>
    </row>
    <row r="25061" spans="1:1" x14ac:dyDescent="0.55000000000000004">
      <c r="A25061" s="131"/>
    </row>
    <row r="25062" spans="1:1" x14ac:dyDescent="0.55000000000000004">
      <c r="A25062" s="131"/>
    </row>
    <row r="25065" spans="1:1" x14ac:dyDescent="0.55000000000000004">
      <c r="A25065" s="131"/>
    </row>
    <row r="25066" spans="1:1" x14ac:dyDescent="0.55000000000000004">
      <c r="A25066" s="131"/>
    </row>
    <row r="25069" spans="1:1" x14ac:dyDescent="0.55000000000000004">
      <c r="A25069" s="131"/>
    </row>
    <row r="25070" spans="1:1" x14ac:dyDescent="0.55000000000000004">
      <c r="A25070" s="131"/>
    </row>
    <row r="25073" spans="1:1" x14ac:dyDescent="0.55000000000000004">
      <c r="A25073" s="131"/>
    </row>
    <row r="25074" spans="1:1" x14ac:dyDescent="0.55000000000000004">
      <c r="A25074" s="131"/>
    </row>
    <row r="25077" spans="1:1" x14ac:dyDescent="0.55000000000000004">
      <c r="A25077" s="131"/>
    </row>
    <row r="25078" spans="1:1" x14ac:dyDescent="0.55000000000000004">
      <c r="A25078" s="131"/>
    </row>
    <row r="25081" spans="1:1" x14ac:dyDescent="0.55000000000000004">
      <c r="A25081" s="131"/>
    </row>
    <row r="25082" spans="1:1" x14ac:dyDescent="0.55000000000000004">
      <c r="A25082" s="131"/>
    </row>
    <row r="25085" spans="1:1" x14ac:dyDescent="0.55000000000000004">
      <c r="A25085" s="131"/>
    </row>
    <row r="25086" spans="1:1" x14ac:dyDescent="0.55000000000000004">
      <c r="A25086" s="131"/>
    </row>
    <row r="25089" spans="1:1" x14ac:dyDescent="0.55000000000000004">
      <c r="A25089" s="131"/>
    </row>
    <row r="25090" spans="1:1" x14ac:dyDescent="0.55000000000000004">
      <c r="A25090" s="131"/>
    </row>
    <row r="25093" spans="1:1" x14ac:dyDescent="0.55000000000000004">
      <c r="A25093" s="131"/>
    </row>
    <row r="25094" spans="1:1" x14ac:dyDescent="0.55000000000000004">
      <c r="A25094" s="131"/>
    </row>
    <row r="25097" spans="1:1" x14ac:dyDescent="0.55000000000000004">
      <c r="A25097" s="131"/>
    </row>
    <row r="25098" spans="1:1" x14ac:dyDescent="0.55000000000000004">
      <c r="A25098" s="131"/>
    </row>
    <row r="25101" spans="1:1" x14ac:dyDescent="0.55000000000000004">
      <c r="A25101" s="131"/>
    </row>
    <row r="25102" spans="1:1" x14ac:dyDescent="0.55000000000000004">
      <c r="A25102" s="131"/>
    </row>
    <row r="25105" spans="1:1" x14ac:dyDescent="0.55000000000000004">
      <c r="A25105" s="131"/>
    </row>
    <row r="25106" spans="1:1" x14ac:dyDescent="0.55000000000000004">
      <c r="A25106" s="131"/>
    </row>
    <row r="25109" spans="1:1" x14ac:dyDescent="0.55000000000000004">
      <c r="A25109" s="131"/>
    </row>
    <row r="25110" spans="1:1" x14ac:dyDescent="0.55000000000000004">
      <c r="A25110" s="131"/>
    </row>
    <row r="25113" spans="1:1" x14ac:dyDescent="0.55000000000000004">
      <c r="A25113" s="131"/>
    </row>
    <row r="25114" spans="1:1" x14ac:dyDescent="0.55000000000000004">
      <c r="A25114" s="131"/>
    </row>
    <row r="25117" spans="1:1" x14ac:dyDescent="0.55000000000000004">
      <c r="A25117" s="131"/>
    </row>
    <row r="25118" spans="1:1" x14ac:dyDescent="0.55000000000000004">
      <c r="A25118" s="131"/>
    </row>
    <row r="25121" spans="1:1" x14ac:dyDescent="0.55000000000000004">
      <c r="A25121" s="131"/>
    </row>
    <row r="25122" spans="1:1" x14ac:dyDescent="0.55000000000000004">
      <c r="A25122" s="131"/>
    </row>
    <row r="25125" spans="1:1" x14ac:dyDescent="0.55000000000000004">
      <c r="A25125" s="131"/>
    </row>
    <row r="25126" spans="1:1" x14ac:dyDescent="0.55000000000000004">
      <c r="A25126" s="131"/>
    </row>
    <row r="25129" spans="1:1" x14ac:dyDescent="0.55000000000000004">
      <c r="A25129" s="131"/>
    </row>
    <row r="25130" spans="1:1" x14ac:dyDescent="0.55000000000000004">
      <c r="A25130" s="131"/>
    </row>
    <row r="25133" spans="1:1" x14ac:dyDescent="0.55000000000000004">
      <c r="A25133" s="131"/>
    </row>
    <row r="25134" spans="1:1" x14ac:dyDescent="0.55000000000000004">
      <c r="A25134" s="131"/>
    </row>
    <row r="25137" spans="1:1" x14ac:dyDescent="0.55000000000000004">
      <c r="A25137" s="131"/>
    </row>
    <row r="25138" spans="1:1" x14ac:dyDescent="0.55000000000000004">
      <c r="A25138" s="131"/>
    </row>
    <row r="25141" spans="1:1" x14ac:dyDescent="0.55000000000000004">
      <c r="A25141" s="131"/>
    </row>
    <row r="25142" spans="1:1" x14ac:dyDescent="0.55000000000000004">
      <c r="A25142" s="131"/>
    </row>
    <row r="25145" spans="1:1" x14ac:dyDescent="0.55000000000000004">
      <c r="A25145" s="131"/>
    </row>
    <row r="25146" spans="1:1" x14ac:dyDescent="0.55000000000000004">
      <c r="A25146" s="131"/>
    </row>
    <row r="25149" spans="1:1" x14ac:dyDescent="0.55000000000000004">
      <c r="A25149" s="131"/>
    </row>
    <row r="25150" spans="1:1" x14ac:dyDescent="0.55000000000000004">
      <c r="A25150" s="131"/>
    </row>
    <row r="25153" spans="1:1" x14ac:dyDescent="0.55000000000000004">
      <c r="A25153" s="131"/>
    </row>
    <row r="25154" spans="1:1" x14ac:dyDescent="0.55000000000000004">
      <c r="A25154" s="131"/>
    </row>
    <row r="25157" spans="1:1" x14ac:dyDescent="0.55000000000000004">
      <c r="A25157" s="131"/>
    </row>
    <row r="25158" spans="1:1" x14ac:dyDescent="0.55000000000000004">
      <c r="A25158" s="131"/>
    </row>
    <row r="25161" spans="1:1" x14ac:dyDescent="0.55000000000000004">
      <c r="A25161" s="131"/>
    </row>
    <row r="25162" spans="1:1" x14ac:dyDescent="0.55000000000000004">
      <c r="A25162" s="131"/>
    </row>
    <row r="25165" spans="1:1" x14ac:dyDescent="0.55000000000000004">
      <c r="A25165" s="131"/>
    </row>
    <row r="25166" spans="1:1" x14ac:dyDescent="0.55000000000000004">
      <c r="A25166" s="131"/>
    </row>
    <row r="25169" spans="1:1" x14ac:dyDescent="0.55000000000000004">
      <c r="A25169" s="131"/>
    </row>
    <row r="25170" spans="1:1" x14ac:dyDescent="0.55000000000000004">
      <c r="A25170" s="131"/>
    </row>
    <row r="25173" spans="1:1" x14ac:dyDescent="0.55000000000000004">
      <c r="A25173" s="131"/>
    </row>
    <row r="25174" spans="1:1" x14ac:dyDescent="0.55000000000000004">
      <c r="A25174" s="131"/>
    </row>
    <row r="25177" spans="1:1" x14ac:dyDescent="0.55000000000000004">
      <c r="A25177" s="131"/>
    </row>
    <row r="25178" spans="1:1" x14ac:dyDescent="0.55000000000000004">
      <c r="A25178" s="131"/>
    </row>
    <row r="25181" spans="1:1" x14ac:dyDescent="0.55000000000000004">
      <c r="A25181" s="131"/>
    </row>
    <row r="25182" spans="1:1" x14ac:dyDescent="0.55000000000000004">
      <c r="A25182" s="131"/>
    </row>
    <row r="25185" spans="1:1" x14ac:dyDescent="0.55000000000000004">
      <c r="A25185" s="131"/>
    </row>
    <row r="25186" spans="1:1" x14ac:dyDescent="0.55000000000000004">
      <c r="A25186" s="131"/>
    </row>
    <row r="25189" spans="1:1" x14ac:dyDescent="0.55000000000000004">
      <c r="A25189" s="131"/>
    </row>
    <row r="25190" spans="1:1" x14ac:dyDescent="0.55000000000000004">
      <c r="A25190" s="131"/>
    </row>
    <row r="25193" spans="1:1" x14ac:dyDescent="0.55000000000000004">
      <c r="A25193" s="131"/>
    </row>
    <row r="25194" spans="1:1" x14ac:dyDescent="0.55000000000000004">
      <c r="A25194" s="131"/>
    </row>
    <row r="25197" spans="1:1" x14ac:dyDescent="0.55000000000000004">
      <c r="A25197" s="131"/>
    </row>
    <row r="25198" spans="1:1" x14ac:dyDescent="0.55000000000000004">
      <c r="A25198" s="131"/>
    </row>
    <row r="25201" spans="1:1" x14ac:dyDescent="0.55000000000000004">
      <c r="A25201" s="131"/>
    </row>
    <row r="25202" spans="1:1" x14ac:dyDescent="0.55000000000000004">
      <c r="A25202" s="131"/>
    </row>
    <row r="25205" spans="1:1" x14ac:dyDescent="0.55000000000000004">
      <c r="A25205" s="131"/>
    </row>
    <row r="25206" spans="1:1" x14ac:dyDescent="0.55000000000000004">
      <c r="A25206" s="131"/>
    </row>
    <row r="25209" spans="1:1" x14ac:dyDescent="0.55000000000000004">
      <c r="A25209" s="131"/>
    </row>
    <row r="25210" spans="1:1" x14ac:dyDescent="0.55000000000000004">
      <c r="A25210" s="131"/>
    </row>
    <row r="25213" spans="1:1" x14ac:dyDescent="0.55000000000000004">
      <c r="A25213" s="131"/>
    </row>
    <row r="25214" spans="1:1" x14ac:dyDescent="0.55000000000000004">
      <c r="A25214" s="131"/>
    </row>
    <row r="25217" spans="1:1" x14ac:dyDescent="0.55000000000000004">
      <c r="A25217" s="131"/>
    </row>
    <row r="25218" spans="1:1" x14ac:dyDescent="0.55000000000000004">
      <c r="A25218" s="131"/>
    </row>
    <row r="25221" spans="1:1" x14ac:dyDescent="0.55000000000000004">
      <c r="A25221" s="131"/>
    </row>
    <row r="25222" spans="1:1" x14ac:dyDescent="0.55000000000000004">
      <c r="A25222" s="131"/>
    </row>
    <row r="25225" spans="1:1" x14ac:dyDescent="0.55000000000000004">
      <c r="A25225" s="131"/>
    </row>
    <row r="25226" spans="1:1" x14ac:dyDescent="0.55000000000000004">
      <c r="A25226" s="131"/>
    </row>
    <row r="25229" spans="1:1" x14ac:dyDescent="0.55000000000000004">
      <c r="A25229" s="131"/>
    </row>
    <row r="25230" spans="1:1" x14ac:dyDescent="0.55000000000000004">
      <c r="A25230" s="131"/>
    </row>
    <row r="25233" spans="1:1" x14ac:dyDescent="0.55000000000000004">
      <c r="A25233" s="131"/>
    </row>
    <row r="25234" spans="1:1" x14ac:dyDescent="0.55000000000000004">
      <c r="A25234" s="131"/>
    </row>
    <row r="25237" spans="1:1" x14ac:dyDescent="0.55000000000000004">
      <c r="A25237" s="131"/>
    </row>
    <row r="25238" spans="1:1" x14ac:dyDescent="0.55000000000000004">
      <c r="A25238" s="131"/>
    </row>
    <row r="25241" spans="1:1" x14ac:dyDescent="0.55000000000000004">
      <c r="A25241" s="131"/>
    </row>
    <row r="25242" spans="1:1" x14ac:dyDescent="0.55000000000000004">
      <c r="A25242" s="131"/>
    </row>
    <row r="25245" spans="1:1" x14ac:dyDescent="0.55000000000000004">
      <c r="A25245" s="131"/>
    </row>
    <row r="25246" spans="1:1" x14ac:dyDescent="0.55000000000000004">
      <c r="A25246" s="131"/>
    </row>
    <row r="25249" spans="1:1" x14ac:dyDescent="0.55000000000000004">
      <c r="A25249" s="131"/>
    </row>
    <row r="25250" spans="1:1" x14ac:dyDescent="0.55000000000000004">
      <c r="A25250" s="131"/>
    </row>
    <row r="25253" spans="1:1" x14ac:dyDescent="0.55000000000000004">
      <c r="A25253" s="131"/>
    </row>
    <row r="25254" spans="1:1" x14ac:dyDescent="0.55000000000000004">
      <c r="A25254" s="131"/>
    </row>
    <row r="25257" spans="1:1" x14ac:dyDescent="0.55000000000000004">
      <c r="A25257" s="131"/>
    </row>
    <row r="25258" spans="1:1" x14ac:dyDescent="0.55000000000000004">
      <c r="A25258" s="131"/>
    </row>
    <row r="25261" spans="1:1" x14ac:dyDescent="0.55000000000000004">
      <c r="A25261" s="131"/>
    </row>
    <row r="25262" spans="1:1" x14ac:dyDescent="0.55000000000000004">
      <c r="A25262" s="131"/>
    </row>
    <row r="25265" spans="1:1" x14ac:dyDescent="0.55000000000000004">
      <c r="A25265" s="131"/>
    </row>
    <row r="25266" spans="1:1" x14ac:dyDescent="0.55000000000000004">
      <c r="A25266" s="131"/>
    </row>
    <row r="25269" spans="1:1" x14ac:dyDescent="0.55000000000000004">
      <c r="A25269" s="131"/>
    </row>
    <row r="25270" spans="1:1" x14ac:dyDescent="0.55000000000000004">
      <c r="A25270" s="131"/>
    </row>
    <row r="25273" spans="1:1" x14ac:dyDescent="0.55000000000000004">
      <c r="A25273" s="131"/>
    </row>
    <row r="25274" spans="1:1" x14ac:dyDescent="0.55000000000000004">
      <c r="A25274" s="131"/>
    </row>
    <row r="25277" spans="1:1" x14ac:dyDescent="0.55000000000000004">
      <c r="A25277" s="131"/>
    </row>
    <row r="25278" spans="1:1" x14ac:dyDescent="0.55000000000000004">
      <c r="A25278" s="131"/>
    </row>
    <row r="25281" spans="1:1" x14ac:dyDescent="0.55000000000000004">
      <c r="A25281" s="131"/>
    </row>
    <row r="25282" spans="1:1" x14ac:dyDescent="0.55000000000000004">
      <c r="A25282" s="131"/>
    </row>
    <row r="25285" spans="1:1" x14ac:dyDescent="0.55000000000000004">
      <c r="A25285" s="131"/>
    </row>
    <row r="25286" spans="1:1" x14ac:dyDescent="0.55000000000000004">
      <c r="A25286" s="131"/>
    </row>
    <row r="25289" spans="1:1" x14ac:dyDescent="0.55000000000000004">
      <c r="A25289" s="131"/>
    </row>
    <row r="25290" spans="1:1" x14ac:dyDescent="0.55000000000000004">
      <c r="A25290" s="131"/>
    </row>
    <row r="25293" spans="1:1" x14ac:dyDescent="0.55000000000000004">
      <c r="A25293" s="131"/>
    </row>
    <row r="25294" spans="1:1" x14ac:dyDescent="0.55000000000000004">
      <c r="A25294" s="131"/>
    </row>
    <row r="25297" spans="1:1" x14ac:dyDescent="0.55000000000000004">
      <c r="A25297" s="131"/>
    </row>
    <row r="25298" spans="1:1" x14ac:dyDescent="0.55000000000000004">
      <c r="A25298" s="131"/>
    </row>
    <row r="25301" spans="1:1" x14ac:dyDescent="0.55000000000000004">
      <c r="A25301" s="131"/>
    </row>
    <row r="25302" spans="1:1" x14ac:dyDescent="0.55000000000000004">
      <c r="A25302" s="131"/>
    </row>
    <row r="25305" spans="1:1" x14ac:dyDescent="0.55000000000000004">
      <c r="A25305" s="131"/>
    </row>
    <row r="25306" spans="1:1" x14ac:dyDescent="0.55000000000000004">
      <c r="A25306" s="131"/>
    </row>
    <row r="25309" spans="1:1" x14ac:dyDescent="0.55000000000000004">
      <c r="A25309" s="131"/>
    </row>
    <row r="25310" spans="1:1" x14ac:dyDescent="0.55000000000000004">
      <c r="A25310" s="131"/>
    </row>
    <row r="25313" spans="1:1" x14ac:dyDescent="0.55000000000000004">
      <c r="A25313" s="131"/>
    </row>
    <row r="25314" spans="1:1" x14ac:dyDescent="0.55000000000000004">
      <c r="A25314" s="131"/>
    </row>
    <row r="25317" spans="1:1" x14ac:dyDescent="0.55000000000000004">
      <c r="A25317" s="131"/>
    </row>
    <row r="25318" spans="1:1" x14ac:dyDescent="0.55000000000000004">
      <c r="A25318" s="131"/>
    </row>
    <row r="25321" spans="1:1" x14ac:dyDescent="0.55000000000000004">
      <c r="A25321" s="131"/>
    </row>
    <row r="25322" spans="1:1" x14ac:dyDescent="0.55000000000000004">
      <c r="A25322" s="131"/>
    </row>
    <row r="25325" spans="1:1" x14ac:dyDescent="0.55000000000000004">
      <c r="A25325" s="131"/>
    </row>
    <row r="25326" spans="1:1" x14ac:dyDescent="0.55000000000000004">
      <c r="A25326" s="131"/>
    </row>
    <row r="25329" spans="1:1" x14ac:dyDescent="0.55000000000000004">
      <c r="A25329" s="131"/>
    </row>
    <row r="25330" spans="1:1" x14ac:dyDescent="0.55000000000000004">
      <c r="A25330" s="131"/>
    </row>
    <row r="25333" spans="1:1" x14ac:dyDescent="0.55000000000000004">
      <c r="A25333" s="131"/>
    </row>
    <row r="25334" spans="1:1" x14ac:dyDescent="0.55000000000000004">
      <c r="A25334" s="131"/>
    </row>
    <row r="25337" spans="1:1" x14ac:dyDescent="0.55000000000000004">
      <c r="A25337" s="131"/>
    </row>
    <row r="25338" spans="1:1" x14ac:dyDescent="0.55000000000000004">
      <c r="A25338" s="131"/>
    </row>
    <row r="25341" spans="1:1" x14ac:dyDescent="0.55000000000000004">
      <c r="A25341" s="131"/>
    </row>
    <row r="25342" spans="1:1" x14ac:dyDescent="0.55000000000000004">
      <c r="A25342" s="131"/>
    </row>
    <row r="25345" spans="1:1" x14ac:dyDescent="0.55000000000000004">
      <c r="A25345" s="131"/>
    </row>
    <row r="25346" spans="1:1" x14ac:dyDescent="0.55000000000000004">
      <c r="A25346" s="131"/>
    </row>
    <row r="25349" spans="1:1" x14ac:dyDescent="0.55000000000000004">
      <c r="A25349" s="131"/>
    </row>
    <row r="25350" spans="1:1" x14ac:dyDescent="0.55000000000000004">
      <c r="A25350" s="131"/>
    </row>
    <row r="25353" spans="1:1" x14ac:dyDescent="0.55000000000000004">
      <c r="A25353" s="131"/>
    </row>
    <row r="25354" spans="1:1" x14ac:dyDescent="0.55000000000000004">
      <c r="A25354" s="131"/>
    </row>
    <row r="25357" spans="1:1" x14ac:dyDescent="0.55000000000000004">
      <c r="A25357" s="131"/>
    </row>
    <row r="25358" spans="1:1" x14ac:dyDescent="0.55000000000000004">
      <c r="A25358" s="131"/>
    </row>
    <row r="25361" spans="1:1" x14ac:dyDescent="0.55000000000000004">
      <c r="A25361" s="131"/>
    </row>
    <row r="25362" spans="1:1" x14ac:dyDescent="0.55000000000000004">
      <c r="A25362" s="131"/>
    </row>
    <row r="25365" spans="1:1" x14ac:dyDescent="0.55000000000000004">
      <c r="A25365" s="131"/>
    </row>
    <row r="25366" spans="1:1" x14ac:dyDescent="0.55000000000000004">
      <c r="A25366" s="131"/>
    </row>
    <row r="25369" spans="1:1" x14ac:dyDescent="0.55000000000000004">
      <c r="A25369" s="131"/>
    </row>
    <row r="25370" spans="1:1" x14ac:dyDescent="0.55000000000000004">
      <c r="A25370" s="131"/>
    </row>
    <row r="25373" spans="1:1" x14ac:dyDescent="0.55000000000000004">
      <c r="A25373" s="131"/>
    </row>
    <row r="25374" spans="1:1" x14ac:dyDescent="0.55000000000000004">
      <c r="A25374" s="131"/>
    </row>
    <row r="25377" spans="1:1" x14ac:dyDescent="0.55000000000000004">
      <c r="A25377" s="131"/>
    </row>
    <row r="25378" spans="1:1" x14ac:dyDescent="0.55000000000000004">
      <c r="A25378" s="131"/>
    </row>
    <row r="25381" spans="1:1" x14ac:dyDescent="0.55000000000000004">
      <c r="A25381" s="131"/>
    </row>
    <row r="25382" spans="1:1" x14ac:dyDescent="0.55000000000000004">
      <c r="A25382" s="131"/>
    </row>
    <row r="25385" spans="1:1" x14ac:dyDescent="0.55000000000000004">
      <c r="A25385" s="131"/>
    </row>
    <row r="25386" spans="1:1" x14ac:dyDescent="0.55000000000000004">
      <c r="A25386" s="131"/>
    </row>
    <row r="25389" spans="1:1" x14ac:dyDescent="0.55000000000000004">
      <c r="A25389" s="131"/>
    </row>
    <row r="25390" spans="1:1" x14ac:dyDescent="0.55000000000000004">
      <c r="A25390" s="131"/>
    </row>
    <row r="25393" spans="1:1" x14ac:dyDescent="0.55000000000000004">
      <c r="A25393" s="131"/>
    </row>
    <row r="25394" spans="1:1" x14ac:dyDescent="0.55000000000000004">
      <c r="A25394" s="131"/>
    </row>
    <row r="25397" spans="1:1" x14ac:dyDescent="0.55000000000000004">
      <c r="A25397" s="131"/>
    </row>
    <row r="25398" spans="1:1" x14ac:dyDescent="0.55000000000000004">
      <c r="A25398" s="131"/>
    </row>
    <row r="25401" spans="1:1" x14ac:dyDescent="0.55000000000000004">
      <c r="A25401" s="131"/>
    </row>
    <row r="25402" spans="1:1" x14ac:dyDescent="0.55000000000000004">
      <c r="A25402" s="131"/>
    </row>
    <row r="25405" spans="1:1" x14ac:dyDescent="0.55000000000000004">
      <c r="A25405" s="131"/>
    </row>
    <row r="25406" spans="1:1" x14ac:dyDescent="0.55000000000000004">
      <c r="A25406" s="131"/>
    </row>
    <row r="25409" spans="1:1" x14ac:dyDescent="0.55000000000000004">
      <c r="A25409" s="131"/>
    </row>
    <row r="25410" spans="1:1" x14ac:dyDescent="0.55000000000000004">
      <c r="A25410" s="131"/>
    </row>
    <row r="25413" spans="1:1" x14ac:dyDescent="0.55000000000000004">
      <c r="A25413" s="131"/>
    </row>
    <row r="25414" spans="1:1" x14ac:dyDescent="0.55000000000000004">
      <c r="A25414" s="131"/>
    </row>
    <row r="25417" spans="1:1" x14ac:dyDescent="0.55000000000000004">
      <c r="A25417" s="131"/>
    </row>
    <row r="25418" spans="1:1" x14ac:dyDescent="0.55000000000000004">
      <c r="A25418" s="131"/>
    </row>
    <row r="25421" spans="1:1" x14ac:dyDescent="0.55000000000000004">
      <c r="A25421" s="131"/>
    </row>
    <row r="25422" spans="1:1" x14ac:dyDescent="0.55000000000000004">
      <c r="A25422" s="131"/>
    </row>
    <row r="25425" spans="1:1" x14ac:dyDescent="0.55000000000000004">
      <c r="A25425" s="131"/>
    </row>
    <row r="25426" spans="1:1" x14ac:dyDescent="0.55000000000000004">
      <c r="A25426" s="131"/>
    </row>
    <row r="25429" spans="1:1" x14ac:dyDescent="0.55000000000000004">
      <c r="A25429" s="131"/>
    </row>
    <row r="25430" spans="1:1" x14ac:dyDescent="0.55000000000000004">
      <c r="A25430" s="131"/>
    </row>
    <row r="25433" spans="1:1" x14ac:dyDescent="0.55000000000000004">
      <c r="A25433" s="131"/>
    </row>
    <row r="25434" spans="1:1" x14ac:dyDescent="0.55000000000000004">
      <c r="A25434" s="131"/>
    </row>
    <row r="25437" spans="1:1" x14ac:dyDescent="0.55000000000000004">
      <c r="A25437" s="131"/>
    </row>
    <row r="25438" spans="1:1" x14ac:dyDescent="0.55000000000000004">
      <c r="A25438" s="131"/>
    </row>
    <row r="25441" spans="1:1" x14ac:dyDescent="0.55000000000000004">
      <c r="A25441" s="131"/>
    </row>
    <row r="25442" spans="1:1" x14ac:dyDescent="0.55000000000000004">
      <c r="A25442" s="131"/>
    </row>
    <row r="25445" spans="1:1" x14ac:dyDescent="0.55000000000000004">
      <c r="A25445" s="131"/>
    </row>
    <row r="25446" spans="1:1" x14ac:dyDescent="0.55000000000000004">
      <c r="A25446" s="131"/>
    </row>
    <row r="25449" spans="1:1" x14ac:dyDescent="0.55000000000000004">
      <c r="A25449" s="131"/>
    </row>
    <row r="25450" spans="1:1" x14ac:dyDescent="0.55000000000000004">
      <c r="A25450" s="131"/>
    </row>
    <row r="25453" spans="1:1" x14ac:dyDescent="0.55000000000000004">
      <c r="A25453" s="131"/>
    </row>
    <row r="25454" spans="1:1" x14ac:dyDescent="0.55000000000000004">
      <c r="A25454" s="131"/>
    </row>
    <row r="25457" spans="1:1" x14ac:dyDescent="0.55000000000000004">
      <c r="A25457" s="131"/>
    </row>
    <row r="25458" spans="1:1" x14ac:dyDescent="0.55000000000000004">
      <c r="A25458" s="131"/>
    </row>
    <row r="25461" spans="1:1" x14ac:dyDescent="0.55000000000000004">
      <c r="A25461" s="131"/>
    </row>
    <row r="25462" spans="1:1" x14ac:dyDescent="0.55000000000000004">
      <c r="A25462" s="131"/>
    </row>
    <row r="25465" spans="1:1" x14ac:dyDescent="0.55000000000000004">
      <c r="A25465" s="131"/>
    </row>
    <row r="25466" spans="1:1" x14ac:dyDescent="0.55000000000000004">
      <c r="A25466" s="131"/>
    </row>
    <row r="25469" spans="1:1" x14ac:dyDescent="0.55000000000000004">
      <c r="A25469" s="131"/>
    </row>
    <row r="25470" spans="1:1" x14ac:dyDescent="0.55000000000000004">
      <c r="A25470" s="131"/>
    </row>
    <row r="25473" spans="1:1" x14ac:dyDescent="0.55000000000000004">
      <c r="A25473" s="131"/>
    </row>
    <row r="25474" spans="1:1" x14ac:dyDescent="0.55000000000000004">
      <c r="A25474" s="131"/>
    </row>
    <row r="25477" spans="1:1" x14ac:dyDescent="0.55000000000000004">
      <c r="A25477" s="131"/>
    </row>
    <row r="25478" spans="1:1" x14ac:dyDescent="0.55000000000000004">
      <c r="A25478" s="131"/>
    </row>
    <row r="25481" spans="1:1" x14ac:dyDescent="0.55000000000000004">
      <c r="A25481" s="131"/>
    </row>
    <row r="25482" spans="1:1" x14ac:dyDescent="0.55000000000000004">
      <c r="A25482" s="131"/>
    </row>
    <row r="25485" spans="1:1" x14ac:dyDescent="0.55000000000000004">
      <c r="A25485" s="131"/>
    </row>
    <row r="25486" spans="1:1" x14ac:dyDescent="0.55000000000000004">
      <c r="A25486" s="131"/>
    </row>
    <row r="25489" spans="1:1" x14ac:dyDescent="0.55000000000000004">
      <c r="A25489" s="131"/>
    </row>
    <row r="25490" spans="1:1" x14ac:dyDescent="0.55000000000000004">
      <c r="A25490" s="131"/>
    </row>
    <row r="25493" spans="1:1" x14ac:dyDescent="0.55000000000000004">
      <c r="A25493" s="131"/>
    </row>
    <row r="25494" spans="1:1" x14ac:dyDescent="0.55000000000000004">
      <c r="A25494" s="131"/>
    </row>
    <row r="25497" spans="1:1" x14ac:dyDescent="0.55000000000000004">
      <c r="A25497" s="131"/>
    </row>
    <row r="25498" spans="1:1" x14ac:dyDescent="0.55000000000000004">
      <c r="A25498" s="131"/>
    </row>
    <row r="25501" spans="1:1" x14ac:dyDescent="0.55000000000000004">
      <c r="A25501" s="131"/>
    </row>
    <row r="25502" spans="1:1" x14ac:dyDescent="0.55000000000000004">
      <c r="A25502" s="131"/>
    </row>
    <row r="25505" spans="1:1" x14ac:dyDescent="0.55000000000000004">
      <c r="A25505" s="131"/>
    </row>
    <row r="25506" spans="1:1" x14ac:dyDescent="0.55000000000000004">
      <c r="A25506" s="131"/>
    </row>
    <row r="25509" spans="1:1" x14ac:dyDescent="0.55000000000000004">
      <c r="A25509" s="131"/>
    </row>
    <row r="25510" spans="1:1" x14ac:dyDescent="0.55000000000000004">
      <c r="A25510" s="131"/>
    </row>
    <row r="25513" spans="1:1" x14ac:dyDescent="0.55000000000000004">
      <c r="A25513" s="131"/>
    </row>
    <row r="25514" spans="1:1" x14ac:dyDescent="0.55000000000000004">
      <c r="A25514" s="131"/>
    </row>
    <row r="25517" spans="1:1" x14ac:dyDescent="0.55000000000000004">
      <c r="A25517" s="131"/>
    </row>
    <row r="25518" spans="1:1" x14ac:dyDescent="0.55000000000000004">
      <c r="A25518" s="131"/>
    </row>
    <row r="25521" spans="1:1" x14ac:dyDescent="0.55000000000000004">
      <c r="A25521" s="131"/>
    </row>
    <row r="25522" spans="1:1" x14ac:dyDescent="0.55000000000000004">
      <c r="A25522" s="131"/>
    </row>
    <row r="25525" spans="1:1" x14ac:dyDescent="0.55000000000000004">
      <c r="A25525" s="131"/>
    </row>
    <row r="25526" spans="1:1" x14ac:dyDescent="0.55000000000000004">
      <c r="A25526" s="131"/>
    </row>
    <row r="25529" spans="1:1" x14ac:dyDescent="0.55000000000000004">
      <c r="A25529" s="131"/>
    </row>
    <row r="25530" spans="1:1" x14ac:dyDescent="0.55000000000000004">
      <c r="A25530" s="131"/>
    </row>
    <row r="25533" spans="1:1" x14ac:dyDescent="0.55000000000000004">
      <c r="A25533" s="131"/>
    </row>
    <row r="25534" spans="1:1" x14ac:dyDescent="0.55000000000000004">
      <c r="A25534" s="131"/>
    </row>
    <row r="25537" spans="1:1" x14ac:dyDescent="0.55000000000000004">
      <c r="A25537" s="131"/>
    </row>
    <row r="25538" spans="1:1" x14ac:dyDescent="0.55000000000000004">
      <c r="A25538" s="131"/>
    </row>
    <row r="25541" spans="1:1" x14ac:dyDescent="0.55000000000000004">
      <c r="A25541" s="131"/>
    </row>
    <row r="25542" spans="1:1" x14ac:dyDescent="0.55000000000000004">
      <c r="A25542" s="131"/>
    </row>
    <row r="25545" spans="1:1" x14ac:dyDescent="0.55000000000000004">
      <c r="A25545" s="131"/>
    </row>
    <row r="25546" spans="1:1" x14ac:dyDescent="0.55000000000000004">
      <c r="A25546" s="131"/>
    </row>
    <row r="25549" spans="1:1" x14ac:dyDescent="0.55000000000000004">
      <c r="A25549" s="131"/>
    </row>
    <row r="25550" spans="1:1" x14ac:dyDescent="0.55000000000000004">
      <c r="A25550" s="131"/>
    </row>
    <row r="25553" spans="1:1" x14ac:dyDescent="0.55000000000000004">
      <c r="A25553" s="131"/>
    </row>
    <row r="25554" spans="1:1" x14ac:dyDescent="0.55000000000000004">
      <c r="A25554" s="131"/>
    </row>
    <row r="25557" spans="1:1" x14ac:dyDescent="0.55000000000000004">
      <c r="A25557" s="131"/>
    </row>
    <row r="25558" spans="1:1" x14ac:dyDescent="0.55000000000000004">
      <c r="A25558" s="131"/>
    </row>
    <row r="25561" spans="1:1" x14ac:dyDescent="0.55000000000000004">
      <c r="A25561" s="131"/>
    </row>
    <row r="25562" spans="1:1" x14ac:dyDescent="0.55000000000000004">
      <c r="A25562" s="131"/>
    </row>
    <row r="25565" spans="1:1" x14ac:dyDescent="0.55000000000000004">
      <c r="A25565" s="131"/>
    </row>
    <row r="25566" spans="1:1" x14ac:dyDescent="0.55000000000000004">
      <c r="A25566" s="131"/>
    </row>
    <row r="25569" spans="1:1" x14ac:dyDescent="0.55000000000000004">
      <c r="A25569" s="131"/>
    </row>
    <row r="25570" spans="1:1" x14ac:dyDescent="0.55000000000000004">
      <c r="A25570" s="131"/>
    </row>
    <row r="25573" spans="1:1" x14ac:dyDescent="0.55000000000000004">
      <c r="A25573" s="131"/>
    </row>
    <row r="25574" spans="1:1" x14ac:dyDescent="0.55000000000000004">
      <c r="A25574" s="131"/>
    </row>
    <row r="25577" spans="1:1" x14ac:dyDescent="0.55000000000000004">
      <c r="A25577" s="131"/>
    </row>
    <row r="25578" spans="1:1" x14ac:dyDescent="0.55000000000000004">
      <c r="A25578" s="131"/>
    </row>
    <row r="25581" spans="1:1" x14ac:dyDescent="0.55000000000000004">
      <c r="A25581" s="131"/>
    </row>
    <row r="25582" spans="1:1" x14ac:dyDescent="0.55000000000000004">
      <c r="A25582" s="131"/>
    </row>
    <row r="25585" spans="1:1" x14ac:dyDescent="0.55000000000000004">
      <c r="A25585" s="131"/>
    </row>
    <row r="25586" spans="1:1" x14ac:dyDescent="0.55000000000000004">
      <c r="A25586" s="131"/>
    </row>
    <row r="25589" spans="1:1" x14ac:dyDescent="0.55000000000000004">
      <c r="A25589" s="131"/>
    </row>
    <row r="25590" spans="1:1" x14ac:dyDescent="0.55000000000000004">
      <c r="A25590" s="131"/>
    </row>
    <row r="25593" spans="1:1" x14ac:dyDescent="0.55000000000000004">
      <c r="A25593" s="131"/>
    </row>
    <row r="25594" spans="1:1" x14ac:dyDescent="0.55000000000000004">
      <c r="A25594" s="131"/>
    </row>
    <row r="25597" spans="1:1" x14ac:dyDescent="0.55000000000000004">
      <c r="A25597" s="131"/>
    </row>
    <row r="25598" spans="1:1" x14ac:dyDescent="0.55000000000000004">
      <c r="A25598" s="131"/>
    </row>
    <row r="25601" spans="1:1" x14ac:dyDescent="0.55000000000000004">
      <c r="A25601" s="131"/>
    </row>
    <row r="25602" spans="1:1" x14ac:dyDescent="0.55000000000000004">
      <c r="A25602" s="131"/>
    </row>
    <row r="25605" spans="1:1" x14ac:dyDescent="0.55000000000000004">
      <c r="A25605" s="131"/>
    </row>
    <row r="25606" spans="1:1" x14ac:dyDescent="0.55000000000000004">
      <c r="A25606" s="131"/>
    </row>
    <row r="25609" spans="1:1" x14ac:dyDescent="0.55000000000000004">
      <c r="A25609" s="131"/>
    </row>
    <row r="25610" spans="1:1" x14ac:dyDescent="0.55000000000000004">
      <c r="A25610" s="131"/>
    </row>
    <row r="25613" spans="1:1" x14ac:dyDescent="0.55000000000000004">
      <c r="A25613" s="131"/>
    </row>
    <row r="25614" spans="1:1" x14ac:dyDescent="0.55000000000000004">
      <c r="A25614" s="131"/>
    </row>
    <row r="25617" spans="1:1" x14ac:dyDescent="0.55000000000000004">
      <c r="A25617" s="131"/>
    </row>
    <row r="25618" spans="1:1" x14ac:dyDescent="0.55000000000000004">
      <c r="A25618" s="131"/>
    </row>
    <row r="25621" spans="1:1" x14ac:dyDescent="0.55000000000000004">
      <c r="A25621" s="131"/>
    </row>
    <row r="25622" spans="1:1" x14ac:dyDescent="0.55000000000000004">
      <c r="A25622" s="131"/>
    </row>
    <row r="25625" spans="1:1" x14ac:dyDescent="0.55000000000000004">
      <c r="A25625" s="131"/>
    </row>
    <row r="25626" spans="1:1" x14ac:dyDescent="0.55000000000000004">
      <c r="A25626" s="131"/>
    </row>
    <row r="25629" spans="1:1" x14ac:dyDescent="0.55000000000000004">
      <c r="A25629" s="131"/>
    </row>
    <row r="25630" spans="1:1" x14ac:dyDescent="0.55000000000000004">
      <c r="A25630" s="131"/>
    </row>
    <row r="25633" spans="1:1" x14ac:dyDescent="0.55000000000000004">
      <c r="A25633" s="131"/>
    </row>
    <row r="25634" spans="1:1" x14ac:dyDescent="0.55000000000000004">
      <c r="A25634" s="131"/>
    </row>
    <row r="25637" spans="1:1" x14ac:dyDescent="0.55000000000000004">
      <c r="A25637" s="131"/>
    </row>
    <row r="25638" spans="1:1" x14ac:dyDescent="0.55000000000000004">
      <c r="A25638" s="131"/>
    </row>
    <row r="25641" spans="1:1" x14ac:dyDescent="0.55000000000000004">
      <c r="A25641" s="131"/>
    </row>
    <row r="25642" spans="1:1" x14ac:dyDescent="0.55000000000000004">
      <c r="A25642" s="131"/>
    </row>
    <row r="25645" spans="1:1" x14ac:dyDescent="0.55000000000000004">
      <c r="A25645" s="131"/>
    </row>
    <row r="25646" spans="1:1" x14ac:dyDescent="0.55000000000000004">
      <c r="A25646" s="131"/>
    </row>
    <row r="25649" spans="1:1" x14ac:dyDescent="0.55000000000000004">
      <c r="A25649" s="131"/>
    </row>
    <row r="25650" spans="1:1" x14ac:dyDescent="0.55000000000000004">
      <c r="A25650" s="131"/>
    </row>
    <row r="25653" spans="1:1" x14ac:dyDescent="0.55000000000000004">
      <c r="A25653" s="131"/>
    </row>
    <row r="25654" spans="1:1" x14ac:dyDescent="0.55000000000000004">
      <c r="A25654" s="131"/>
    </row>
    <row r="25657" spans="1:1" x14ac:dyDescent="0.55000000000000004">
      <c r="A25657" s="131"/>
    </row>
    <row r="25658" spans="1:1" x14ac:dyDescent="0.55000000000000004">
      <c r="A25658" s="131"/>
    </row>
    <row r="25661" spans="1:1" x14ac:dyDescent="0.55000000000000004">
      <c r="A25661" s="131"/>
    </row>
    <row r="25662" spans="1:1" x14ac:dyDescent="0.55000000000000004">
      <c r="A25662" s="131"/>
    </row>
    <row r="25665" spans="1:1" x14ac:dyDescent="0.55000000000000004">
      <c r="A25665" s="131"/>
    </row>
    <row r="25666" spans="1:1" x14ac:dyDescent="0.55000000000000004">
      <c r="A25666" s="131"/>
    </row>
    <row r="25669" spans="1:1" x14ac:dyDescent="0.55000000000000004">
      <c r="A25669" s="131"/>
    </row>
    <row r="25670" spans="1:1" x14ac:dyDescent="0.55000000000000004">
      <c r="A25670" s="131"/>
    </row>
    <row r="25673" spans="1:1" x14ac:dyDescent="0.55000000000000004">
      <c r="A25673" s="131"/>
    </row>
    <row r="25674" spans="1:1" x14ac:dyDescent="0.55000000000000004">
      <c r="A25674" s="131"/>
    </row>
    <row r="25677" spans="1:1" x14ac:dyDescent="0.55000000000000004">
      <c r="A25677" s="131"/>
    </row>
    <row r="25678" spans="1:1" x14ac:dyDescent="0.55000000000000004">
      <c r="A25678" s="131"/>
    </row>
    <row r="25681" spans="1:1" x14ac:dyDescent="0.55000000000000004">
      <c r="A25681" s="131"/>
    </row>
    <row r="25682" spans="1:1" x14ac:dyDescent="0.55000000000000004">
      <c r="A25682" s="131"/>
    </row>
    <row r="25685" spans="1:1" x14ac:dyDescent="0.55000000000000004">
      <c r="A25685" s="131"/>
    </row>
    <row r="25686" spans="1:1" x14ac:dyDescent="0.55000000000000004">
      <c r="A25686" s="131"/>
    </row>
    <row r="25689" spans="1:1" x14ac:dyDescent="0.55000000000000004">
      <c r="A25689" s="131"/>
    </row>
    <row r="25690" spans="1:1" x14ac:dyDescent="0.55000000000000004">
      <c r="A25690" s="131"/>
    </row>
    <row r="25693" spans="1:1" x14ac:dyDescent="0.55000000000000004">
      <c r="A25693" s="131"/>
    </row>
    <row r="25694" spans="1:1" x14ac:dyDescent="0.55000000000000004">
      <c r="A25694" s="131"/>
    </row>
    <row r="25697" spans="1:1" x14ac:dyDescent="0.55000000000000004">
      <c r="A25697" s="131"/>
    </row>
    <row r="25698" spans="1:1" x14ac:dyDescent="0.55000000000000004">
      <c r="A25698" s="131"/>
    </row>
    <row r="25701" spans="1:1" x14ac:dyDescent="0.55000000000000004">
      <c r="A25701" s="131"/>
    </row>
    <row r="25702" spans="1:1" x14ac:dyDescent="0.55000000000000004">
      <c r="A25702" s="131"/>
    </row>
    <row r="25705" spans="1:1" x14ac:dyDescent="0.55000000000000004">
      <c r="A25705" s="131"/>
    </row>
    <row r="25706" spans="1:1" x14ac:dyDescent="0.55000000000000004">
      <c r="A25706" s="131"/>
    </row>
    <row r="25709" spans="1:1" x14ac:dyDescent="0.55000000000000004">
      <c r="A25709" s="131"/>
    </row>
    <row r="25710" spans="1:1" x14ac:dyDescent="0.55000000000000004">
      <c r="A25710" s="131"/>
    </row>
    <row r="25713" spans="1:1" x14ac:dyDescent="0.55000000000000004">
      <c r="A25713" s="131"/>
    </row>
    <row r="25714" spans="1:1" x14ac:dyDescent="0.55000000000000004">
      <c r="A25714" s="131"/>
    </row>
    <row r="25717" spans="1:1" x14ac:dyDescent="0.55000000000000004">
      <c r="A25717" s="131"/>
    </row>
    <row r="25718" spans="1:1" x14ac:dyDescent="0.55000000000000004">
      <c r="A25718" s="131"/>
    </row>
    <row r="25721" spans="1:1" x14ac:dyDescent="0.55000000000000004">
      <c r="A25721" s="131"/>
    </row>
    <row r="25722" spans="1:1" x14ac:dyDescent="0.55000000000000004">
      <c r="A25722" s="131"/>
    </row>
    <row r="25725" spans="1:1" x14ac:dyDescent="0.55000000000000004">
      <c r="A25725" s="131"/>
    </row>
    <row r="25726" spans="1:1" x14ac:dyDescent="0.55000000000000004">
      <c r="A25726" s="131"/>
    </row>
    <row r="25729" spans="1:1" x14ac:dyDescent="0.55000000000000004">
      <c r="A25729" s="131"/>
    </row>
    <row r="25730" spans="1:1" x14ac:dyDescent="0.55000000000000004">
      <c r="A25730" s="131"/>
    </row>
    <row r="25733" spans="1:1" x14ac:dyDescent="0.55000000000000004">
      <c r="A25733" s="131"/>
    </row>
    <row r="25734" spans="1:1" x14ac:dyDescent="0.55000000000000004">
      <c r="A25734" s="131"/>
    </row>
    <row r="25737" spans="1:1" x14ac:dyDescent="0.55000000000000004">
      <c r="A25737" s="131"/>
    </row>
    <row r="25738" spans="1:1" x14ac:dyDescent="0.55000000000000004">
      <c r="A25738" s="131"/>
    </row>
    <row r="25741" spans="1:1" x14ac:dyDescent="0.55000000000000004">
      <c r="A25741" s="131"/>
    </row>
    <row r="25742" spans="1:1" x14ac:dyDescent="0.55000000000000004">
      <c r="A25742" s="131"/>
    </row>
    <row r="25745" spans="1:1" x14ac:dyDescent="0.55000000000000004">
      <c r="A25745" s="131"/>
    </row>
    <row r="25746" spans="1:1" x14ac:dyDescent="0.55000000000000004">
      <c r="A25746" s="131"/>
    </row>
    <row r="25749" spans="1:1" x14ac:dyDescent="0.55000000000000004">
      <c r="A25749" s="131"/>
    </row>
    <row r="25750" spans="1:1" x14ac:dyDescent="0.55000000000000004">
      <c r="A25750" s="131"/>
    </row>
    <row r="25753" spans="1:1" x14ac:dyDescent="0.55000000000000004">
      <c r="A25753" s="131"/>
    </row>
    <row r="25754" spans="1:1" x14ac:dyDescent="0.55000000000000004">
      <c r="A25754" s="131"/>
    </row>
    <row r="25757" spans="1:1" x14ac:dyDescent="0.55000000000000004">
      <c r="A25757" s="131"/>
    </row>
    <row r="25758" spans="1:1" x14ac:dyDescent="0.55000000000000004">
      <c r="A25758" s="131"/>
    </row>
    <row r="25761" spans="1:1" x14ac:dyDescent="0.55000000000000004">
      <c r="A25761" s="131"/>
    </row>
    <row r="25762" spans="1:1" x14ac:dyDescent="0.55000000000000004">
      <c r="A25762" s="131"/>
    </row>
    <row r="25765" spans="1:1" x14ac:dyDescent="0.55000000000000004">
      <c r="A25765" s="131"/>
    </row>
    <row r="25766" spans="1:1" x14ac:dyDescent="0.55000000000000004">
      <c r="A25766" s="131"/>
    </row>
    <row r="25769" spans="1:1" x14ac:dyDescent="0.55000000000000004">
      <c r="A25769" s="131"/>
    </row>
    <row r="25770" spans="1:1" x14ac:dyDescent="0.55000000000000004">
      <c r="A25770" s="131"/>
    </row>
    <row r="25773" spans="1:1" x14ac:dyDescent="0.55000000000000004">
      <c r="A25773" s="131"/>
    </row>
    <row r="25774" spans="1:1" x14ac:dyDescent="0.55000000000000004">
      <c r="A25774" s="131"/>
    </row>
    <row r="25777" spans="1:1" x14ac:dyDescent="0.55000000000000004">
      <c r="A25777" s="131"/>
    </row>
    <row r="25778" spans="1:1" x14ac:dyDescent="0.55000000000000004">
      <c r="A25778" s="131"/>
    </row>
    <row r="25781" spans="1:1" x14ac:dyDescent="0.55000000000000004">
      <c r="A25781" s="131"/>
    </row>
    <row r="25782" spans="1:1" x14ac:dyDescent="0.55000000000000004">
      <c r="A25782" s="131"/>
    </row>
    <row r="25785" spans="1:1" x14ac:dyDescent="0.55000000000000004">
      <c r="A25785" s="131"/>
    </row>
    <row r="25786" spans="1:1" x14ac:dyDescent="0.55000000000000004">
      <c r="A25786" s="131"/>
    </row>
    <row r="25789" spans="1:1" x14ac:dyDescent="0.55000000000000004">
      <c r="A25789" s="131"/>
    </row>
    <row r="25790" spans="1:1" x14ac:dyDescent="0.55000000000000004">
      <c r="A25790" s="131"/>
    </row>
    <row r="25793" spans="1:1" x14ac:dyDescent="0.55000000000000004">
      <c r="A25793" s="131"/>
    </row>
    <row r="25794" spans="1:1" x14ac:dyDescent="0.55000000000000004">
      <c r="A25794" s="131"/>
    </row>
    <row r="25797" spans="1:1" x14ac:dyDescent="0.55000000000000004">
      <c r="A25797" s="131"/>
    </row>
    <row r="25798" spans="1:1" x14ac:dyDescent="0.55000000000000004">
      <c r="A25798" s="131"/>
    </row>
    <row r="25801" spans="1:1" x14ac:dyDescent="0.55000000000000004">
      <c r="A25801" s="131"/>
    </row>
    <row r="25802" spans="1:1" x14ac:dyDescent="0.55000000000000004">
      <c r="A25802" s="131"/>
    </row>
    <row r="25805" spans="1:1" x14ac:dyDescent="0.55000000000000004">
      <c r="A25805" s="131"/>
    </row>
    <row r="25806" spans="1:1" x14ac:dyDescent="0.55000000000000004">
      <c r="A25806" s="131"/>
    </row>
    <row r="25809" spans="1:1" x14ac:dyDescent="0.55000000000000004">
      <c r="A25809" s="131"/>
    </row>
    <row r="25810" spans="1:1" x14ac:dyDescent="0.55000000000000004">
      <c r="A25810" s="131"/>
    </row>
    <row r="25813" spans="1:1" x14ac:dyDescent="0.55000000000000004">
      <c r="A25813" s="131"/>
    </row>
    <row r="25814" spans="1:1" x14ac:dyDescent="0.55000000000000004">
      <c r="A25814" s="131"/>
    </row>
    <row r="25817" spans="1:1" x14ac:dyDescent="0.55000000000000004">
      <c r="A25817" s="131"/>
    </row>
    <row r="25818" spans="1:1" x14ac:dyDescent="0.55000000000000004">
      <c r="A25818" s="131"/>
    </row>
    <row r="25821" spans="1:1" x14ac:dyDescent="0.55000000000000004">
      <c r="A25821" s="131"/>
    </row>
    <row r="25822" spans="1:1" x14ac:dyDescent="0.55000000000000004">
      <c r="A25822" s="131"/>
    </row>
    <row r="25825" spans="1:1" x14ac:dyDescent="0.55000000000000004">
      <c r="A25825" s="131"/>
    </row>
    <row r="25826" spans="1:1" x14ac:dyDescent="0.55000000000000004">
      <c r="A25826" s="131"/>
    </row>
    <row r="25829" spans="1:1" x14ac:dyDescent="0.55000000000000004">
      <c r="A25829" s="131"/>
    </row>
    <row r="25830" spans="1:1" x14ac:dyDescent="0.55000000000000004">
      <c r="A25830" s="131"/>
    </row>
    <row r="25833" spans="1:1" x14ac:dyDescent="0.55000000000000004">
      <c r="A25833" s="131"/>
    </row>
    <row r="25834" spans="1:1" x14ac:dyDescent="0.55000000000000004">
      <c r="A25834" s="131"/>
    </row>
    <row r="25837" spans="1:1" x14ac:dyDescent="0.55000000000000004">
      <c r="A25837" s="131"/>
    </row>
    <row r="25838" spans="1:1" x14ac:dyDescent="0.55000000000000004">
      <c r="A25838" s="131"/>
    </row>
    <row r="25841" spans="1:1" x14ac:dyDescent="0.55000000000000004">
      <c r="A25841" s="131"/>
    </row>
    <row r="25842" spans="1:1" x14ac:dyDescent="0.55000000000000004">
      <c r="A25842" s="131"/>
    </row>
    <row r="25845" spans="1:1" x14ac:dyDescent="0.55000000000000004">
      <c r="A25845" s="131"/>
    </row>
    <row r="25846" spans="1:1" x14ac:dyDescent="0.55000000000000004">
      <c r="A25846" s="131"/>
    </row>
    <row r="25849" spans="1:1" x14ac:dyDescent="0.55000000000000004">
      <c r="A25849" s="131"/>
    </row>
    <row r="25850" spans="1:1" x14ac:dyDescent="0.55000000000000004">
      <c r="A25850" s="131"/>
    </row>
    <row r="25853" spans="1:1" x14ac:dyDescent="0.55000000000000004">
      <c r="A25853" s="131"/>
    </row>
    <row r="25854" spans="1:1" x14ac:dyDescent="0.55000000000000004">
      <c r="A25854" s="131"/>
    </row>
    <row r="25857" spans="1:1" x14ac:dyDescent="0.55000000000000004">
      <c r="A25857" s="131"/>
    </row>
    <row r="25858" spans="1:1" x14ac:dyDescent="0.55000000000000004">
      <c r="A25858" s="131"/>
    </row>
    <row r="25861" spans="1:1" x14ac:dyDescent="0.55000000000000004">
      <c r="A25861" s="131"/>
    </row>
    <row r="25862" spans="1:1" x14ac:dyDescent="0.55000000000000004">
      <c r="A25862" s="131"/>
    </row>
    <row r="25865" spans="1:1" x14ac:dyDescent="0.55000000000000004">
      <c r="A25865" s="131"/>
    </row>
    <row r="25866" spans="1:1" x14ac:dyDescent="0.55000000000000004">
      <c r="A25866" s="131"/>
    </row>
    <row r="25869" spans="1:1" x14ac:dyDescent="0.55000000000000004">
      <c r="A25869" s="131"/>
    </row>
    <row r="25870" spans="1:1" x14ac:dyDescent="0.55000000000000004">
      <c r="A25870" s="131"/>
    </row>
    <row r="25873" spans="1:1" x14ac:dyDescent="0.55000000000000004">
      <c r="A25873" s="131"/>
    </row>
    <row r="25874" spans="1:1" x14ac:dyDescent="0.55000000000000004">
      <c r="A25874" s="131"/>
    </row>
    <row r="25877" spans="1:1" x14ac:dyDescent="0.55000000000000004">
      <c r="A25877" s="131"/>
    </row>
    <row r="25878" spans="1:1" x14ac:dyDescent="0.55000000000000004">
      <c r="A25878" s="131"/>
    </row>
    <row r="25881" spans="1:1" x14ac:dyDescent="0.55000000000000004">
      <c r="A25881" s="131"/>
    </row>
    <row r="25882" spans="1:1" x14ac:dyDescent="0.55000000000000004">
      <c r="A25882" s="131"/>
    </row>
    <row r="25885" spans="1:1" x14ac:dyDescent="0.55000000000000004">
      <c r="A25885" s="131"/>
    </row>
    <row r="25886" spans="1:1" x14ac:dyDescent="0.55000000000000004">
      <c r="A25886" s="131"/>
    </row>
    <row r="25889" spans="1:1" x14ac:dyDescent="0.55000000000000004">
      <c r="A25889" s="131"/>
    </row>
    <row r="25890" spans="1:1" x14ac:dyDescent="0.55000000000000004">
      <c r="A25890" s="131"/>
    </row>
    <row r="25893" spans="1:1" x14ac:dyDescent="0.55000000000000004">
      <c r="A25893" s="131"/>
    </row>
    <row r="25894" spans="1:1" x14ac:dyDescent="0.55000000000000004">
      <c r="A25894" s="131"/>
    </row>
    <row r="25897" spans="1:1" x14ac:dyDescent="0.55000000000000004">
      <c r="A25897" s="131"/>
    </row>
    <row r="25898" spans="1:1" x14ac:dyDescent="0.55000000000000004">
      <c r="A25898" s="131"/>
    </row>
    <row r="25901" spans="1:1" x14ac:dyDescent="0.55000000000000004">
      <c r="A25901" s="131"/>
    </row>
    <row r="25902" spans="1:1" x14ac:dyDescent="0.55000000000000004">
      <c r="A25902" s="131"/>
    </row>
    <row r="25905" spans="1:1" x14ac:dyDescent="0.55000000000000004">
      <c r="A25905" s="131"/>
    </row>
    <row r="25906" spans="1:1" x14ac:dyDescent="0.55000000000000004">
      <c r="A25906" s="131"/>
    </row>
    <row r="25909" spans="1:1" x14ac:dyDescent="0.55000000000000004">
      <c r="A25909" s="131"/>
    </row>
    <row r="25910" spans="1:1" x14ac:dyDescent="0.55000000000000004">
      <c r="A25910" s="131"/>
    </row>
    <row r="25913" spans="1:1" x14ac:dyDescent="0.55000000000000004">
      <c r="A25913" s="131"/>
    </row>
    <row r="25914" spans="1:1" x14ac:dyDescent="0.55000000000000004">
      <c r="A25914" s="131"/>
    </row>
    <row r="25917" spans="1:1" x14ac:dyDescent="0.55000000000000004">
      <c r="A25917" s="131"/>
    </row>
    <row r="25918" spans="1:1" x14ac:dyDescent="0.55000000000000004">
      <c r="A25918" s="131"/>
    </row>
    <row r="25921" spans="1:1" x14ac:dyDescent="0.55000000000000004">
      <c r="A25921" s="131"/>
    </row>
    <row r="25922" spans="1:1" x14ac:dyDescent="0.55000000000000004">
      <c r="A25922" s="131"/>
    </row>
    <row r="25925" spans="1:1" x14ac:dyDescent="0.55000000000000004">
      <c r="A25925" s="131"/>
    </row>
    <row r="25926" spans="1:1" x14ac:dyDescent="0.55000000000000004">
      <c r="A25926" s="131"/>
    </row>
    <row r="25929" spans="1:1" x14ac:dyDescent="0.55000000000000004">
      <c r="A25929" s="131"/>
    </row>
    <row r="25930" spans="1:1" x14ac:dyDescent="0.55000000000000004">
      <c r="A25930" s="131"/>
    </row>
    <row r="25933" spans="1:1" x14ac:dyDescent="0.55000000000000004">
      <c r="A25933" s="131"/>
    </row>
    <row r="25934" spans="1:1" x14ac:dyDescent="0.55000000000000004">
      <c r="A25934" s="131"/>
    </row>
    <row r="25937" spans="1:1" x14ac:dyDescent="0.55000000000000004">
      <c r="A25937" s="131"/>
    </row>
    <row r="25938" spans="1:1" x14ac:dyDescent="0.55000000000000004">
      <c r="A25938" s="131"/>
    </row>
    <row r="25941" spans="1:1" x14ac:dyDescent="0.55000000000000004">
      <c r="A25941" s="131"/>
    </row>
    <row r="25942" spans="1:1" x14ac:dyDescent="0.55000000000000004">
      <c r="A25942" s="131"/>
    </row>
    <row r="25945" spans="1:1" x14ac:dyDescent="0.55000000000000004">
      <c r="A25945" s="131"/>
    </row>
    <row r="25946" spans="1:1" x14ac:dyDescent="0.55000000000000004">
      <c r="A25946" s="131"/>
    </row>
    <row r="25949" spans="1:1" x14ac:dyDescent="0.55000000000000004">
      <c r="A25949" s="131"/>
    </row>
    <row r="25950" spans="1:1" x14ac:dyDescent="0.55000000000000004">
      <c r="A25950" s="131"/>
    </row>
    <row r="25953" spans="1:1" x14ac:dyDescent="0.55000000000000004">
      <c r="A25953" s="131"/>
    </row>
    <row r="25954" spans="1:1" x14ac:dyDescent="0.55000000000000004">
      <c r="A25954" s="131"/>
    </row>
    <row r="25957" spans="1:1" x14ac:dyDescent="0.55000000000000004">
      <c r="A25957" s="131"/>
    </row>
    <row r="25958" spans="1:1" x14ac:dyDescent="0.55000000000000004">
      <c r="A25958" s="131"/>
    </row>
    <row r="25961" spans="1:1" x14ac:dyDescent="0.55000000000000004">
      <c r="A25961" s="131"/>
    </row>
    <row r="25962" spans="1:1" x14ac:dyDescent="0.55000000000000004">
      <c r="A25962" s="131"/>
    </row>
    <row r="25965" spans="1:1" x14ac:dyDescent="0.55000000000000004">
      <c r="A25965" s="131"/>
    </row>
    <row r="25966" spans="1:1" x14ac:dyDescent="0.55000000000000004">
      <c r="A25966" s="131"/>
    </row>
    <row r="25969" spans="1:1" x14ac:dyDescent="0.55000000000000004">
      <c r="A25969" s="131"/>
    </row>
    <row r="25970" spans="1:1" x14ac:dyDescent="0.55000000000000004">
      <c r="A25970" s="131"/>
    </row>
    <row r="25973" spans="1:1" x14ac:dyDescent="0.55000000000000004">
      <c r="A25973" s="131"/>
    </row>
    <row r="25974" spans="1:1" x14ac:dyDescent="0.55000000000000004">
      <c r="A25974" s="131"/>
    </row>
    <row r="25977" spans="1:1" x14ac:dyDescent="0.55000000000000004">
      <c r="A25977" s="131"/>
    </row>
    <row r="25978" spans="1:1" x14ac:dyDescent="0.55000000000000004">
      <c r="A25978" s="131"/>
    </row>
    <row r="25981" spans="1:1" x14ac:dyDescent="0.55000000000000004">
      <c r="A25981" s="131"/>
    </row>
    <row r="25982" spans="1:1" x14ac:dyDescent="0.55000000000000004">
      <c r="A25982" s="131"/>
    </row>
    <row r="25985" spans="1:1" x14ac:dyDescent="0.55000000000000004">
      <c r="A25985" s="131"/>
    </row>
    <row r="25986" spans="1:1" x14ac:dyDescent="0.55000000000000004">
      <c r="A25986" s="131"/>
    </row>
    <row r="25989" spans="1:1" x14ac:dyDescent="0.55000000000000004">
      <c r="A25989" s="131"/>
    </row>
    <row r="25990" spans="1:1" x14ac:dyDescent="0.55000000000000004">
      <c r="A25990" s="131"/>
    </row>
    <row r="25993" spans="1:1" x14ac:dyDescent="0.55000000000000004">
      <c r="A25993" s="131"/>
    </row>
    <row r="25994" spans="1:1" x14ac:dyDescent="0.55000000000000004">
      <c r="A25994" s="131"/>
    </row>
    <row r="25997" spans="1:1" x14ac:dyDescent="0.55000000000000004">
      <c r="A25997" s="131"/>
    </row>
    <row r="25998" spans="1:1" x14ac:dyDescent="0.55000000000000004">
      <c r="A25998" s="131"/>
    </row>
    <row r="26001" spans="1:1" x14ac:dyDescent="0.55000000000000004">
      <c r="A26001" s="131"/>
    </row>
    <row r="26002" spans="1:1" x14ac:dyDescent="0.55000000000000004">
      <c r="A26002" s="131"/>
    </row>
    <row r="26005" spans="1:1" x14ac:dyDescent="0.55000000000000004">
      <c r="A26005" s="131"/>
    </row>
    <row r="26006" spans="1:1" x14ac:dyDescent="0.55000000000000004">
      <c r="A26006" s="131"/>
    </row>
    <row r="26009" spans="1:1" x14ac:dyDescent="0.55000000000000004">
      <c r="A26009" s="131"/>
    </row>
    <row r="26010" spans="1:1" x14ac:dyDescent="0.55000000000000004">
      <c r="A26010" s="131"/>
    </row>
    <row r="26013" spans="1:1" x14ac:dyDescent="0.55000000000000004">
      <c r="A26013" s="131"/>
    </row>
    <row r="26014" spans="1:1" x14ac:dyDescent="0.55000000000000004">
      <c r="A26014" s="131"/>
    </row>
    <row r="26017" spans="1:1" x14ac:dyDescent="0.55000000000000004">
      <c r="A26017" s="131"/>
    </row>
    <row r="26018" spans="1:1" x14ac:dyDescent="0.55000000000000004">
      <c r="A26018" s="131"/>
    </row>
    <row r="26021" spans="1:1" x14ac:dyDescent="0.55000000000000004">
      <c r="A26021" s="131"/>
    </row>
    <row r="26022" spans="1:1" x14ac:dyDescent="0.55000000000000004">
      <c r="A26022" s="131"/>
    </row>
    <row r="26025" spans="1:1" x14ac:dyDescent="0.55000000000000004">
      <c r="A26025" s="131"/>
    </row>
    <row r="26026" spans="1:1" x14ac:dyDescent="0.55000000000000004">
      <c r="A26026" s="131"/>
    </row>
    <row r="26029" spans="1:1" x14ac:dyDescent="0.55000000000000004">
      <c r="A26029" s="131"/>
    </row>
    <row r="26030" spans="1:1" x14ac:dyDescent="0.55000000000000004">
      <c r="A26030" s="131"/>
    </row>
    <row r="26033" spans="1:1" x14ac:dyDescent="0.55000000000000004">
      <c r="A26033" s="131"/>
    </row>
    <row r="26034" spans="1:1" x14ac:dyDescent="0.55000000000000004">
      <c r="A26034" s="131"/>
    </row>
    <row r="26037" spans="1:1" x14ac:dyDescent="0.55000000000000004">
      <c r="A26037" s="131"/>
    </row>
    <row r="26038" spans="1:1" x14ac:dyDescent="0.55000000000000004">
      <c r="A26038" s="131"/>
    </row>
    <row r="26041" spans="1:1" x14ac:dyDescent="0.55000000000000004">
      <c r="A26041" s="131"/>
    </row>
    <row r="26042" spans="1:1" x14ac:dyDescent="0.55000000000000004">
      <c r="A26042" s="131"/>
    </row>
    <row r="26045" spans="1:1" x14ac:dyDescent="0.55000000000000004">
      <c r="A26045" s="131"/>
    </row>
    <row r="26046" spans="1:1" x14ac:dyDescent="0.55000000000000004">
      <c r="A26046" s="131"/>
    </row>
    <row r="26049" spans="1:1" x14ac:dyDescent="0.55000000000000004">
      <c r="A26049" s="131"/>
    </row>
    <row r="26050" spans="1:1" x14ac:dyDescent="0.55000000000000004">
      <c r="A26050" s="131"/>
    </row>
    <row r="26053" spans="1:1" x14ac:dyDescent="0.55000000000000004">
      <c r="A26053" s="131"/>
    </row>
    <row r="26054" spans="1:1" x14ac:dyDescent="0.55000000000000004">
      <c r="A26054" s="131"/>
    </row>
    <row r="26057" spans="1:1" x14ac:dyDescent="0.55000000000000004">
      <c r="A26057" s="131"/>
    </row>
    <row r="26058" spans="1:1" x14ac:dyDescent="0.55000000000000004">
      <c r="A26058" s="131"/>
    </row>
    <row r="26061" spans="1:1" x14ac:dyDescent="0.55000000000000004">
      <c r="A26061" s="131"/>
    </row>
    <row r="26062" spans="1:1" x14ac:dyDescent="0.55000000000000004">
      <c r="A26062" s="131"/>
    </row>
    <row r="26065" spans="1:1" x14ac:dyDescent="0.55000000000000004">
      <c r="A26065" s="131"/>
    </row>
    <row r="26066" spans="1:1" x14ac:dyDescent="0.55000000000000004">
      <c r="A26066" s="131"/>
    </row>
    <row r="26069" spans="1:1" x14ac:dyDescent="0.55000000000000004">
      <c r="A26069" s="131"/>
    </row>
    <row r="26070" spans="1:1" x14ac:dyDescent="0.55000000000000004">
      <c r="A26070" s="131"/>
    </row>
    <row r="26073" spans="1:1" x14ac:dyDescent="0.55000000000000004">
      <c r="A26073" s="131"/>
    </row>
    <row r="26074" spans="1:1" x14ac:dyDescent="0.55000000000000004">
      <c r="A26074" s="131"/>
    </row>
    <row r="26077" spans="1:1" x14ac:dyDescent="0.55000000000000004">
      <c r="A26077" s="131"/>
    </row>
    <row r="26078" spans="1:1" x14ac:dyDescent="0.55000000000000004">
      <c r="A26078" s="131"/>
    </row>
    <row r="26081" spans="1:1" x14ac:dyDescent="0.55000000000000004">
      <c r="A26081" s="131"/>
    </row>
    <row r="26082" spans="1:1" x14ac:dyDescent="0.55000000000000004">
      <c r="A26082" s="131"/>
    </row>
    <row r="26085" spans="1:1" x14ac:dyDescent="0.55000000000000004">
      <c r="A26085" s="131"/>
    </row>
    <row r="26086" spans="1:1" x14ac:dyDescent="0.55000000000000004">
      <c r="A26086" s="131"/>
    </row>
    <row r="26089" spans="1:1" x14ac:dyDescent="0.55000000000000004">
      <c r="A26089" s="131"/>
    </row>
    <row r="26090" spans="1:1" x14ac:dyDescent="0.55000000000000004">
      <c r="A26090" s="131"/>
    </row>
    <row r="26093" spans="1:1" x14ac:dyDescent="0.55000000000000004">
      <c r="A26093" s="131"/>
    </row>
    <row r="26094" spans="1:1" x14ac:dyDescent="0.55000000000000004">
      <c r="A26094" s="131"/>
    </row>
    <row r="26097" spans="1:1" x14ac:dyDescent="0.55000000000000004">
      <c r="A26097" s="131"/>
    </row>
    <row r="26098" spans="1:1" x14ac:dyDescent="0.55000000000000004">
      <c r="A26098" s="131"/>
    </row>
    <row r="26101" spans="1:1" x14ac:dyDescent="0.55000000000000004">
      <c r="A26101" s="131"/>
    </row>
    <row r="26102" spans="1:1" x14ac:dyDescent="0.55000000000000004">
      <c r="A26102" s="131"/>
    </row>
    <row r="26105" spans="1:1" x14ac:dyDescent="0.55000000000000004">
      <c r="A26105" s="131"/>
    </row>
    <row r="26106" spans="1:1" x14ac:dyDescent="0.55000000000000004">
      <c r="A26106" s="131"/>
    </row>
    <row r="26109" spans="1:1" x14ac:dyDescent="0.55000000000000004">
      <c r="A26109" s="131"/>
    </row>
    <row r="26110" spans="1:1" x14ac:dyDescent="0.55000000000000004">
      <c r="A26110" s="131"/>
    </row>
    <row r="26113" spans="1:1" x14ac:dyDescent="0.55000000000000004">
      <c r="A26113" s="131"/>
    </row>
    <row r="26114" spans="1:1" x14ac:dyDescent="0.55000000000000004">
      <c r="A26114" s="131"/>
    </row>
    <row r="26117" spans="1:1" x14ac:dyDescent="0.55000000000000004">
      <c r="A26117" s="131"/>
    </row>
    <row r="26118" spans="1:1" x14ac:dyDescent="0.55000000000000004">
      <c r="A26118" s="131"/>
    </row>
    <row r="26121" spans="1:1" x14ac:dyDescent="0.55000000000000004">
      <c r="A26121" s="131"/>
    </row>
    <row r="26122" spans="1:1" x14ac:dyDescent="0.55000000000000004">
      <c r="A26122" s="131"/>
    </row>
    <row r="26125" spans="1:1" x14ac:dyDescent="0.55000000000000004">
      <c r="A26125" s="131"/>
    </row>
    <row r="26126" spans="1:1" x14ac:dyDescent="0.55000000000000004">
      <c r="A26126" s="131"/>
    </row>
    <row r="26129" spans="1:1" x14ac:dyDescent="0.55000000000000004">
      <c r="A26129" s="131"/>
    </row>
    <row r="26130" spans="1:1" x14ac:dyDescent="0.55000000000000004">
      <c r="A26130" s="131"/>
    </row>
    <row r="26133" spans="1:1" x14ac:dyDescent="0.55000000000000004">
      <c r="A26133" s="131"/>
    </row>
    <row r="26134" spans="1:1" x14ac:dyDescent="0.55000000000000004">
      <c r="A26134" s="131"/>
    </row>
    <row r="26137" spans="1:1" x14ac:dyDescent="0.55000000000000004">
      <c r="A26137" s="131"/>
    </row>
    <row r="26138" spans="1:1" x14ac:dyDescent="0.55000000000000004">
      <c r="A26138" s="131"/>
    </row>
    <row r="26141" spans="1:1" x14ac:dyDescent="0.55000000000000004">
      <c r="A26141" s="131"/>
    </row>
    <row r="26142" spans="1:1" x14ac:dyDescent="0.55000000000000004">
      <c r="A26142" s="131"/>
    </row>
    <row r="26145" spans="1:1" x14ac:dyDescent="0.55000000000000004">
      <c r="A26145" s="131"/>
    </row>
    <row r="26146" spans="1:1" x14ac:dyDescent="0.55000000000000004">
      <c r="A26146" s="131"/>
    </row>
    <row r="26149" spans="1:1" x14ac:dyDescent="0.55000000000000004">
      <c r="A26149" s="131"/>
    </row>
    <row r="26150" spans="1:1" x14ac:dyDescent="0.55000000000000004">
      <c r="A26150" s="131"/>
    </row>
    <row r="26153" spans="1:1" x14ac:dyDescent="0.55000000000000004">
      <c r="A26153" s="131"/>
    </row>
    <row r="26154" spans="1:1" x14ac:dyDescent="0.55000000000000004">
      <c r="A26154" s="131"/>
    </row>
    <row r="26157" spans="1:1" x14ac:dyDescent="0.55000000000000004">
      <c r="A26157" s="131"/>
    </row>
    <row r="26158" spans="1:1" x14ac:dyDescent="0.55000000000000004">
      <c r="A26158" s="131"/>
    </row>
    <row r="26161" spans="1:1" x14ac:dyDescent="0.55000000000000004">
      <c r="A26161" s="131"/>
    </row>
    <row r="26162" spans="1:1" x14ac:dyDescent="0.55000000000000004">
      <c r="A26162" s="131"/>
    </row>
    <row r="26165" spans="1:1" x14ac:dyDescent="0.55000000000000004">
      <c r="A26165" s="131"/>
    </row>
    <row r="26166" spans="1:1" x14ac:dyDescent="0.55000000000000004">
      <c r="A26166" s="131"/>
    </row>
    <row r="26169" spans="1:1" x14ac:dyDescent="0.55000000000000004">
      <c r="A26169" s="131"/>
    </row>
    <row r="26170" spans="1:1" x14ac:dyDescent="0.55000000000000004">
      <c r="A26170" s="131"/>
    </row>
    <row r="26173" spans="1:1" x14ac:dyDescent="0.55000000000000004">
      <c r="A26173" s="131"/>
    </row>
    <row r="26174" spans="1:1" x14ac:dyDescent="0.55000000000000004">
      <c r="A26174" s="131"/>
    </row>
    <row r="26177" spans="1:1" x14ac:dyDescent="0.55000000000000004">
      <c r="A26177" s="131"/>
    </row>
    <row r="26178" spans="1:1" x14ac:dyDescent="0.55000000000000004">
      <c r="A26178" s="131"/>
    </row>
    <row r="26181" spans="1:1" x14ac:dyDescent="0.55000000000000004">
      <c r="A26181" s="131"/>
    </row>
    <row r="26182" spans="1:1" x14ac:dyDescent="0.55000000000000004">
      <c r="A26182" s="131"/>
    </row>
    <row r="26185" spans="1:1" x14ac:dyDescent="0.55000000000000004">
      <c r="A26185" s="131"/>
    </row>
    <row r="26186" spans="1:1" x14ac:dyDescent="0.55000000000000004">
      <c r="A26186" s="131"/>
    </row>
    <row r="26189" spans="1:1" x14ac:dyDescent="0.55000000000000004">
      <c r="A26189" s="131"/>
    </row>
    <row r="26190" spans="1:1" x14ac:dyDescent="0.55000000000000004">
      <c r="A26190" s="131"/>
    </row>
    <row r="26193" spans="1:1" x14ac:dyDescent="0.55000000000000004">
      <c r="A26193" s="131"/>
    </row>
    <row r="26194" spans="1:1" x14ac:dyDescent="0.55000000000000004">
      <c r="A26194" s="131"/>
    </row>
    <row r="26197" spans="1:1" x14ac:dyDescent="0.55000000000000004">
      <c r="A26197" s="131"/>
    </row>
    <row r="26198" spans="1:1" x14ac:dyDescent="0.55000000000000004">
      <c r="A26198" s="131"/>
    </row>
    <row r="26201" spans="1:1" x14ac:dyDescent="0.55000000000000004">
      <c r="A26201" s="131"/>
    </row>
    <row r="26202" spans="1:1" x14ac:dyDescent="0.55000000000000004">
      <c r="A26202" s="131"/>
    </row>
    <row r="26205" spans="1:1" x14ac:dyDescent="0.55000000000000004">
      <c r="A26205" s="131"/>
    </row>
    <row r="26206" spans="1:1" x14ac:dyDescent="0.55000000000000004">
      <c r="A26206" s="131"/>
    </row>
    <row r="26209" spans="1:1" x14ac:dyDescent="0.55000000000000004">
      <c r="A26209" s="131"/>
    </row>
    <row r="26210" spans="1:1" x14ac:dyDescent="0.55000000000000004">
      <c r="A26210" s="131"/>
    </row>
    <row r="26213" spans="1:1" x14ac:dyDescent="0.55000000000000004">
      <c r="A26213" s="131"/>
    </row>
    <row r="26214" spans="1:1" x14ac:dyDescent="0.55000000000000004">
      <c r="A26214" s="131"/>
    </row>
    <row r="26217" spans="1:1" x14ac:dyDescent="0.55000000000000004">
      <c r="A26217" s="131"/>
    </row>
    <row r="26218" spans="1:1" x14ac:dyDescent="0.55000000000000004">
      <c r="A26218" s="131"/>
    </row>
    <row r="26221" spans="1:1" x14ac:dyDescent="0.55000000000000004">
      <c r="A26221" s="131"/>
    </row>
    <row r="26222" spans="1:1" x14ac:dyDescent="0.55000000000000004">
      <c r="A26222" s="131"/>
    </row>
    <row r="26225" spans="1:1" x14ac:dyDescent="0.55000000000000004">
      <c r="A26225" s="131"/>
    </row>
    <row r="26226" spans="1:1" x14ac:dyDescent="0.55000000000000004">
      <c r="A26226" s="131"/>
    </row>
    <row r="26229" spans="1:1" x14ac:dyDescent="0.55000000000000004">
      <c r="A26229" s="131"/>
    </row>
    <row r="26230" spans="1:1" x14ac:dyDescent="0.55000000000000004">
      <c r="A26230" s="131"/>
    </row>
    <row r="26233" spans="1:1" x14ac:dyDescent="0.55000000000000004">
      <c r="A26233" s="131"/>
    </row>
    <row r="26234" spans="1:1" x14ac:dyDescent="0.55000000000000004">
      <c r="A26234" s="131"/>
    </row>
    <row r="26237" spans="1:1" x14ac:dyDescent="0.55000000000000004">
      <c r="A26237" s="131"/>
    </row>
    <row r="26238" spans="1:1" x14ac:dyDescent="0.55000000000000004">
      <c r="A26238" s="131"/>
    </row>
    <row r="26241" spans="1:1" x14ac:dyDescent="0.55000000000000004">
      <c r="A26241" s="131"/>
    </row>
    <row r="26242" spans="1:1" x14ac:dyDescent="0.55000000000000004">
      <c r="A26242" s="131"/>
    </row>
    <row r="26245" spans="1:1" x14ac:dyDescent="0.55000000000000004">
      <c r="A26245" s="131"/>
    </row>
    <row r="26246" spans="1:1" x14ac:dyDescent="0.55000000000000004">
      <c r="A26246" s="131"/>
    </row>
    <row r="26249" spans="1:1" x14ac:dyDescent="0.55000000000000004">
      <c r="A26249" s="131"/>
    </row>
    <row r="26250" spans="1:1" x14ac:dyDescent="0.55000000000000004">
      <c r="A26250" s="131"/>
    </row>
    <row r="26253" spans="1:1" x14ac:dyDescent="0.55000000000000004">
      <c r="A26253" s="131"/>
    </row>
    <row r="26254" spans="1:1" x14ac:dyDescent="0.55000000000000004">
      <c r="A26254" s="131"/>
    </row>
    <row r="26257" spans="1:1" x14ac:dyDescent="0.55000000000000004">
      <c r="A26257" s="131"/>
    </row>
    <row r="26258" spans="1:1" x14ac:dyDescent="0.55000000000000004">
      <c r="A26258" s="131"/>
    </row>
    <row r="26261" spans="1:1" x14ac:dyDescent="0.55000000000000004">
      <c r="A26261" s="131"/>
    </row>
    <row r="26262" spans="1:1" x14ac:dyDescent="0.55000000000000004">
      <c r="A26262" s="131"/>
    </row>
    <row r="26265" spans="1:1" x14ac:dyDescent="0.55000000000000004">
      <c r="A26265" s="131"/>
    </row>
    <row r="26266" spans="1:1" x14ac:dyDescent="0.55000000000000004">
      <c r="A26266" s="131"/>
    </row>
    <row r="26269" spans="1:1" x14ac:dyDescent="0.55000000000000004">
      <c r="A26269" s="131"/>
    </row>
    <row r="26270" spans="1:1" x14ac:dyDescent="0.55000000000000004">
      <c r="A26270" s="131"/>
    </row>
    <row r="26273" spans="1:1" x14ac:dyDescent="0.55000000000000004">
      <c r="A26273" s="131"/>
    </row>
    <row r="26274" spans="1:1" x14ac:dyDescent="0.55000000000000004">
      <c r="A26274" s="131"/>
    </row>
    <row r="26277" spans="1:1" x14ac:dyDescent="0.55000000000000004">
      <c r="A26277" s="131"/>
    </row>
    <row r="26278" spans="1:1" x14ac:dyDescent="0.55000000000000004">
      <c r="A26278" s="131"/>
    </row>
    <row r="26281" spans="1:1" x14ac:dyDescent="0.55000000000000004">
      <c r="A26281" s="131"/>
    </row>
    <row r="26282" spans="1:1" x14ac:dyDescent="0.55000000000000004">
      <c r="A26282" s="131"/>
    </row>
    <row r="26285" spans="1:1" x14ac:dyDescent="0.55000000000000004">
      <c r="A26285" s="131"/>
    </row>
    <row r="26286" spans="1:1" x14ac:dyDescent="0.55000000000000004">
      <c r="A26286" s="131"/>
    </row>
    <row r="26289" spans="1:1" x14ac:dyDescent="0.55000000000000004">
      <c r="A26289" s="131"/>
    </row>
    <row r="26290" spans="1:1" x14ac:dyDescent="0.55000000000000004">
      <c r="A26290" s="131"/>
    </row>
    <row r="26293" spans="1:1" x14ac:dyDescent="0.55000000000000004">
      <c r="A26293" s="131"/>
    </row>
    <row r="26294" spans="1:1" x14ac:dyDescent="0.55000000000000004">
      <c r="A26294" s="131"/>
    </row>
    <row r="26297" spans="1:1" x14ac:dyDescent="0.55000000000000004">
      <c r="A26297" s="131"/>
    </row>
    <row r="26298" spans="1:1" x14ac:dyDescent="0.55000000000000004">
      <c r="A26298" s="131"/>
    </row>
    <row r="26301" spans="1:1" x14ac:dyDescent="0.55000000000000004">
      <c r="A26301" s="131"/>
    </row>
    <row r="26302" spans="1:1" x14ac:dyDescent="0.55000000000000004">
      <c r="A26302" s="131"/>
    </row>
    <row r="26305" spans="1:1" x14ac:dyDescent="0.55000000000000004">
      <c r="A26305" s="131"/>
    </row>
    <row r="26306" spans="1:1" x14ac:dyDescent="0.55000000000000004">
      <c r="A26306" s="131"/>
    </row>
    <row r="26309" spans="1:1" x14ac:dyDescent="0.55000000000000004">
      <c r="A26309" s="131"/>
    </row>
    <row r="26310" spans="1:1" x14ac:dyDescent="0.55000000000000004">
      <c r="A26310" s="131"/>
    </row>
    <row r="26313" spans="1:1" x14ac:dyDescent="0.55000000000000004">
      <c r="A26313" s="131"/>
    </row>
    <row r="26314" spans="1:1" x14ac:dyDescent="0.55000000000000004">
      <c r="A26314" s="131"/>
    </row>
    <row r="26317" spans="1:1" x14ac:dyDescent="0.55000000000000004">
      <c r="A26317" s="131"/>
    </row>
    <row r="26318" spans="1:1" x14ac:dyDescent="0.55000000000000004">
      <c r="A26318" s="131"/>
    </row>
    <row r="26321" spans="1:1" x14ac:dyDescent="0.55000000000000004">
      <c r="A26321" s="131"/>
    </row>
    <row r="26322" spans="1:1" x14ac:dyDescent="0.55000000000000004">
      <c r="A26322" s="131"/>
    </row>
    <row r="26325" spans="1:1" x14ac:dyDescent="0.55000000000000004">
      <c r="A26325" s="131"/>
    </row>
    <row r="26326" spans="1:1" x14ac:dyDescent="0.55000000000000004">
      <c r="A26326" s="131"/>
    </row>
    <row r="26329" spans="1:1" x14ac:dyDescent="0.55000000000000004">
      <c r="A26329" s="131"/>
    </row>
    <row r="26330" spans="1:1" x14ac:dyDescent="0.55000000000000004">
      <c r="A26330" s="131"/>
    </row>
    <row r="26333" spans="1:1" x14ac:dyDescent="0.55000000000000004">
      <c r="A26333" s="131"/>
    </row>
    <row r="26334" spans="1:1" x14ac:dyDescent="0.55000000000000004">
      <c r="A26334" s="131"/>
    </row>
    <row r="26337" spans="1:1" x14ac:dyDescent="0.55000000000000004">
      <c r="A26337" s="131"/>
    </row>
    <row r="26338" spans="1:1" x14ac:dyDescent="0.55000000000000004">
      <c r="A26338" s="131"/>
    </row>
    <row r="26341" spans="1:1" x14ac:dyDescent="0.55000000000000004">
      <c r="A26341" s="131"/>
    </row>
    <row r="26342" spans="1:1" x14ac:dyDescent="0.55000000000000004">
      <c r="A26342" s="131"/>
    </row>
    <row r="26345" spans="1:1" x14ac:dyDescent="0.55000000000000004">
      <c r="A26345" s="131"/>
    </row>
    <row r="26346" spans="1:1" x14ac:dyDescent="0.55000000000000004">
      <c r="A26346" s="131"/>
    </row>
    <row r="26349" spans="1:1" x14ac:dyDescent="0.55000000000000004">
      <c r="A26349" s="131"/>
    </row>
    <row r="26350" spans="1:1" x14ac:dyDescent="0.55000000000000004">
      <c r="A26350" s="131"/>
    </row>
    <row r="26353" spans="1:1" x14ac:dyDescent="0.55000000000000004">
      <c r="A26353" s="131"/>
    </row>
    <row r="26354" spans="1:1" x14ac:dyDescent="0.55000000000000004">
      <c r="A26354" s="131"/>
    </row>
    <row r="26357" spans="1:1" x14ac:dyDescent="0.55000000000000004">
      <c r="A26357" s="131"/>
    </row>
    <row r="26358" spans="1:1" x14ac:dyDescent="0.55000000000000004">
      <c r="A26358" s="131"/>
    </row>
    <row r="26361" spans="1:1" x14ac:dyDescent="0.55000000000000004">
      <c r="A26361" s="131"/>
    </row>
    <row r="26362" spans="1:1" x14ac:dyDescent="0.55000000000000004">
      <c r="A26362" s="131"/>
    </row>
    <row r="26365" spans="1:1" x14ac:dyDescent="0.55000000000000004">
      <c r="A26365" s="131"/>
    </row>
    <row r="26366" spans="1:1" x14ac:dyDescent="0.55000000000000004">
      <c r="A26366" s="131"/>
    </row>
    <row r="26369" spans="1:1" x14ac:dyDescent="0.55000000000000004">
      <c r="A26369" s="131"/>
    </row>
    <row r="26370" spans="1:1" x14ac:dyDescent="0.55000000000000004">
      <c r="A26370" s="131"/>
    </row>
    <row r="26373" spans="1:1" x14ac:dyDescent="0.55000000000000004">
      <c r="A26373" s="131"/>
    </row>
    <row r="26374" spans="1:1" x14ac:dyDescent="0.55000000000000004">
      <c r="A26374" s="131"/>
    </row>
    <row r="26377" spans="1:1" x14ac:dyDescent="0.55000000000000004">
      <c r="A26377" s="131"/>
    </row>
    <row r="26378" spans="1:1" x14ac:dyDescent="0.55000000000000004">
      <c r="A26378" s="131"/>
    </row>
    <row r="26381" spans="1:1" x14ac:dyDescent="0.55000000000000004">
      <c r="A26381" s="131"/>
    </row>
    <row r="26382" spans="1:1" x14ac:dyDescent="0.55000000000000004">
      <c r="A26382" s="131"/>
    </row>
    <row r="26385" spans="1:1" x14ac:dyDescent="0.55000000000000004">
      <c r="A26385" s="131"/>
    </row>
    <row r="26386" spans="1:1" x14ac:dyDescent="0.55000000000000004">
      <c r="A26386" s="131"/>
    </row>
    <row r="26389" spans="1:1" x14ac:dyDescent="0.55000000000000004">
      <c r="A26389" s="131"/>
    </row>
    <row r="26390" spans="1:1" x14ac:dyDescent="0.55000000000000004">
      <c r="A26390" s="131"/>
    </row>
    <row r="26393" spans="1:1" x14ac:dyDescent="0.55000000000000004">
      <c r="A26393" s="131"/>
    </row>
    <row r="26394" spans="1:1" x14ac:dyDescent="0.55000000000000004">
      <c r="A26394" s="131"/>
    </row>
    <row r="26397" spans="1:1" x14ac:dyDescent="0.55000000000000004">
      <c r="A26397" s="131"/>
    </row>
    <row r="26398" spans="1:1" x14ac:dyDescent="0.55000000000000004">
      <c r="A26398" s="131"/>
    </row>
    <row r="26401" spans="1:1" x14ac:dyDescent="0.55000000000000004">
      <c r="A26401" s="131"/>
    </row>
    <row r="26402" spans="1:1" x14ac:dyDescent="0.55000000000000004">
      <c r="A26402" s="131"/>
    </row>
    <row r="26405" spans="1:1" x14ac:dyDescent="0.55000000000000004">
      <c r="A26405" s="131"/>
    </row>
    <row r="26406" spans="1:1" x14ac:dyDescent="0.55000000000000004">
      <c r="A26406" s="131"/>
    </row>
    <row r="26409" spans="1:1" x14ac:dyDescent="0.55000000000000004">
      <c r="A26409" s="131"/>
    </row>
    <row r="26410" spans="1:1" x14ac:dyDescent="0.55000000000000004">
      <c r="A26410" s="131"/>
    </row>
    <row r="26413" spans="1:1" x14ac:dyDescent="0.55000000000000004">
      <c r="A26413" s="131"/>
    </row>
    <row r="26414" spans="1:1" x14ac:dyDescent="0.55000000000000004">
      <c r="A26414" s="131"/>
    </row>
    <row r="26417" spans="1:1" x14ac:dyDescent="0.55000000000000004">
      <c r="A26417" s="131"/>
    </row>
    <row r="26418" spans="1:1" x14ac:dyDescent="0.55000000000000004">
      <c r="A26418" s="131"/>
    </row>
    <row r="26421" spans="1:1" x14ac:dyDescent="0.55000000000000004">
      <c r="A26421" s="131"/>
    </row>
    <row r="26422" spans="1:1" x14ac:dyDescent="0.55000000000000004">
      <c r="A26422" s="131"/>
    </row>
    <row r="26425" spans="1:1" x14ac:dyDescent="0.55000000000000004">
      <c r="A26425" s="131"/>
    </row>
    <row r="26426" spans="1:1" x14ac:dyDescent="0.55000000000000004">
      <c r="A26426" s="131"/>
    </row>
    <row r="26429" spans="1:1" x14ac:dyDescent="0.55000000000000004">
      <c r="A26429" s="131"/>
    </row>
    <row r="26430" spans="1:1" x14ac:dyDescent="0.55000000000000004">
      <c r="A26430" s="131"/>
    </row>
    <row r="26433" spans="1:1" x14ac:dyDescent="0.55000000000000004">
      <c r="A26433" s="131"/>
    </row>
    <row r="26434" spans="1:1" x14ac:dyDescent="0.55000000000000004">
      <c r="A26434" s="131"/>
    </row>
    <row r="26437" spans="1:1" x14ac:dyDescent="0.55000000000000004">
      <c r="A26437" s="131"/>
    </row>
    <row r="26438" spans="1:1" x14ac:dyDescent="0.55000000000000004">
      <c r="A26438" s="131"/>
    </row>
    <row r="26441" spans="1:1" x14ac:dyDescent="0.55000000000000004">
      <c r="A26441" s="131"/>
    </row>
    <row r="26442" spans="1:1" x14ac:dyDescent="0.55000000000000004">
      <c r="A26442" s="131"/>
    </row>
    <row r="26445" spans="1:1" x14ac:dyDescent="0.55000000000000004">
      <c r="A26445" s="131"/>
    </row>
    <row r="26446" spans="1:1" x14ac:dyDescent="0.55000000000000004">
      <c r="A26446" s="131"/>
    </row>
    <row r="26449" spans="1:1" x14ac:dyDescent="0.55000000000000004">
      <c r="A26449" s="131"/>
    </row>
    <row r="26450" spans="1:1" x14ac:dyDescent="0.55000000000000004">
      <c r="A26450" s="131"/>
    </row>
    <row r="26453" spans="1:1" x14ac:dyDescent="0.55000000000000004">
      <c r="A26453" s="131"/>
    </row>
    <row r="26454" spans="1:1" x14ac:dyDescent="0.55000000000000004">
      <c r="A26454" s="131"/>
    </row>
    <row r="26457" spans="1:1" x14ac:dyDescent="0.55000000000000004">
      <c r="A26457" s="131"/>
    </row>
    <row r="26458" spans="1:1" x14ac:dyDescent="0.55000000000000004">
      <c r="A26458" s="131"/>
    </row>
    <row r="26461" spans="1:1" x14ac:dyDescent="0.55000000000000004">
      <c r="A26461" s="131"/>
    </row>
    <row r="26462" spans="1:1" x14ac:dyDescent="0.55000000000000004">
      <c r="A26462" s="131"/>
    </row>
    <row r="26465" spans="1:1" x14ac:dyDescent="0.55000000000000004">
      <c r="A26465" s="131"/>
    </row>
    <row r="26466" spans="1:1" x14ac:dyDescent="0.55000000000000004">
      <c r="A26466" s="131"/>
    </row>
    <row r="26469" spans="1:1" x14ac:dyDescent="0.55000000000000004">
      <c r="A26469" s="131"/>
    </row>
    <row r="26470" spans="1:1" x14ac:dyDescent="0.55000000000000004">
      <c r="A26470" s="131"/>
    </row>
    <row r="26473" spans="1:1" x14ac:dyDescent="0.55000000000000004">
      <c r="A26473" s="131"/>
    </row>
    <row r="26474" spans="1:1" x14ac:dyDescent="0.55000000000000004">
      <c r="A26474" s="131"/>
    </row>
    <row r="26477" spans="1:1" x14ac:dyDescent="0.55000000000000004">
      <c r="A26477" s="131"/>
    </row>
    <row r="26478" spans="1:1" x14ac:dyDescent="0.55000000000000004">
      <c r="A26478" s="131"/>
    </row>
    <row r="26481" spans="1:1" x14ac:dyDescent="0.55000000000000004">
      <c r="A26481" s="131"/>
    </row>
    <row r="26482" spans="1:1" x14ac:dyDescent="0.55000000000000004">
      <c r="A26482" s="131"/>
    </row>
    <row r="26485" spans="1:1" x14ac:dyDescent="0.55000000000000004">
      <c r="A26485" s="131"/>
    </row>
    <row r="26486" spans="1:1" x14ac:dyDescent="0.55000000000000004">
      <c r="A26486" s="131"/>
    </row>
    <row r="26489" spans="1:1" x14ac:dyDescent="0.55000000000000004">
      <c r="A26489" s="131"/>
    </row>
    <row r="26490" spans="1:1" x14ac:dyDescent="0.55000000000000004">
      <c r="A26490" s="131"/>
    </row>
    <row r="26493" spans="1:1" x14ac:dyDescent="0.55000000000000004">
      <c r="A26493" s="131"/>
    </row>
    <row r="26494" spans="1:1" x14ac:dyDescent="0.55000000000000004">
      <c r="A26494" s="131"/>
    </row>
    <row r="26497" spans="1:1" x14ac:dyDescent="0.55000000000000004">
      <c r="A26497" s="131"/>
    </row>
    <row r="26498" spans="1:1" x14ac:dyDescent="0.55000000000000004">
      <c r="A26498" s="131"/>
    </row>
    <row r="26501" spans="1:1" x14ac:dyDescent="0.55000000000000004">
      <c r="A26501" s="131"/>
    </row>
    <row r="26502" spans="1:1" x14ac:dyDescent="0.55000000000000004">
      <c r="A26502" s="131"/>
    </row>
    <row r="26505" spans="1:1" x14ac:dyDescent="0.55000000000000004">
      <c r="A26505" s="131"/>
    </row>
    <row r="26506" spans="1:1" x14ac:dyDescent="0.55000000000000004">
      <c r="A26506" s="131"/>
    </row>
    <row r="26509" spans="1:1" x14ac:dyDescent="0.55000000000000004">
      <c r="A26509" s="131"/>
    </row>
    <row r="26510" spans="1:1" x14ac:dyDescent="0.55000000000000004">
      <c r="A26510" s="131"/>
    </row>
    <row r="26513" spans="1:1" x14ac:dyDescent="0.55000000000000004">
      <c r="A26513" s="131"/>
    </row>
    <row r="26514" spans="1:1" x14ac:dyDescent="0.55000000000000004">
      <c r="A26514" s="131"/>
    </row>
    <row r="26517" spans="1:1" x14ac:dyDescent="0.55000000000000004">
      <c r="A26517" s="131"/>
    </row>
    <row r="26518" spans="1:1" x14ac:dyDescent="0.55000000000000004">
      <c r="A26518" s="131"/>
    </row>
    <row r="26521" spans="1:1" x14ac:dyDescent="0.55000000000000004">
      <c r="A26521" s="131"/>
    </row>
    <row r="26522" spans="1:1" x14ac:dyDescent="0.55000000000000004">
      <c r="A26522" s="131"/>
    </row>
    <row r="26525" spans="1:1" x14ac:dyDescent="0.55000000000000004">
      <c r="A26525" s="131"/>
    </row>
    <row r="26526" spans="1:1" x14ac:dyDescent="0.55000000000000004">
      <c r="A26526" s="131"/>
    </row>
    <row r="26529" spans="1:1" x14ac:dyDescent="0.55000000000000004">
      <c r="A26529" s="131"/>
    </row>
    <row r="26530" spans="1:1" x14ac:dyDescent="0.55000000000000004">
      <c r="A26530" s="131"/>
    </row>
    <row r="26533" spans="1:1" x14ac:dyDescent="0.55000000000000004">
      <c r="A26533" s="131"/>
    </row>
    <row r="26534" spans="1:1" x14ac:dyDescent="0.55000000000000004">
      <c r="A26534" s="131"/>
    </row>
    <row r="26537" spans="1:1" x14ac:dyDescent="0.55000000000000004">
      <c r="A26537" s="131"/>
    </row>
    <row r="26538" spans="1:1" x14ac:dyDescent="0.55000000000000004">
      <c r="A26538" s="131"/>
    </row>
    <row r="26541" spans="1:1" x14ac:dyDescent="0.55000000000000004">
      <c r="A26541" s="131"/>
    </row>
    <row r="26542" spans="1:1" x14ac:dyDescent="0.55000000000000004">
      <c r="A26542" s="131"/>
    </row>
    <row r="26545" spans="1:1" x14ac:dyDescent="0.55000000000000004">
      <c r="A26545" s="131"/>
    </row>
    <row r="26546" spans="1:1" x14ac:dyDescent="0.55000000000000004">
      <c r="A26546" s="131"/>
    </row>
    <row r="26549" spans="1:1" x14ac:dyDescent="0.55000000000000004">
      <c r="A26549" s="131"/>
    </row>
    <row r="26550" spans="1:1" x14ac:dyDescent="0.55000000000000004">
      <c r="A26550" s="131"/>
    </row>
    <row r="26553" spans="1:1" x14ac:dyDescent="0.55000000000000004">
      <c r="A26553" s="131"/>
    </row>
    <row r="26554" spans="1:1" x14ac:dyDescent="0.55000000000000004">
      <c r="A26554" s="131"/>
    </row>
    <row r="26557" spans="1:1" x14ac:dyDescent="0.55000000000000004">
      <c r="A26557" s="131"/>
    </row>
    <row r="26558" spans="1:1" x14ac:dyDescent="0.55000000000000004">
      <c r="A26558" s="131"/>
    </row>
    <row r="26561" spans="1:1" x14ac:dyDescent="0.55000000000000004">
      <c r="A26561" s="131"/>
    </row>
    <row r="26562" spans="1:1" x14ac:dyDescent="0.55000000000000004">
      <c r="A26562" s="131"/>
    </row>
    <row r="26565" spans="1:1" x14ac:dyDescent="0.55000000000000004">
      <c r="A26565" s="131"/>
    </row>
    <row r="26566" spans="1:1" x14ac:dyDescent="0.55000000000000004">
      <c r="A26566" s="131"/>
    </row>
    <row r="26569" spans="1:1" x14ac:dyDescent="0.55000000000000004">
      <c r="A26569" s="131"/>
    </row>
    <row r="26570" spans="1:1" x14ac:dyDescent="0.55000000000000004">
      <c r="A26570" s="131"/>
    </row>
    <row r="26573" spans="1:1" x14ac:dyDescent="0.55000000000000004">
      <c r="A26573" s="131"/>
    </row>
    <row r="26574" spans="1:1" x14ac:dyDescent="0.55000000000000004">
      <c r="A26574" s="131"/>
    </row>
    <row r="26577" spans="1:1" x14ac:dyDescent="0.55000000000000004">
      <c r="A26577" s="131"/>
    </row>
    <row r="26578" spans="1:1" x14ac:dyDescent="0.55000000000000004">
      <c r="A26578" s="131"/>
    </row>
    <row r="26581" spans="1:1" x14ac:dyDescent="0.55000000000000004">
      <c r="A26581" s="131"/>
    </row>
    <row r="26582" spans="1:1" x14ac:dyDescent="0.55000000000000004">
      <c r="A26582" s="131"/>
    </row>
    <row r="26585" spans="1:1" x14ac:dyDescent="0.55000000000000004">
      <c r="A26585" s="131"/>
    </row>
    <row r="26586" spans="1:1" x14ac:dyDescent="0.55000000000000004">
      <c r="A26586" s="131"/>
    </row>
    <row r="26589" spans="1:1" x14ac:dyDescent="0.55000000000000004">
      <c r="A26589" s="131"/>
    </row>
    <row r="26590" spans="1:1" x14ac:dyDescent="0.55000000000000004">
      <c r="A26590" s="131"/>
    </row>
    <row r="26593" spans="1:1" x14ac:dyDescent="0.55000000000000004">
      <c r="A26593" s="131"/>
    </row>
    <row r="26594" spans="1:1" x14ac:dyDescent="0.55000000000000004">
      <c r="A26594" s="131"/>
    </row>
    <row r="26597" spans="1:1" x14ac:dyDescent="0.55000000000000004">
      <c r="A26597" s="131"/>
    </row>
    <row r="26598" spans="1:1" x14ac:dyDescent="0.55000000000000004">
      <c r="A26598" s="131"/>
    </row>
    <row r="26601" spans="1:1" x14ac:dyDescent="0.55000000000000004">
      <c r="A26601" s="131"/>
    </row>
    <row r="26602" spans="1:1" x14ac:dyDescent="0.55000000000000004">
      <c r="A26602" s="131"/>
    </row>
    <row r="26605" spans="1:1" x14ac:dyDescent="0.55000000000000004">
      <c r="A26605" s="131"/>
    </row>
    <row r="26606" spans="1:1" x14ac:dyDescent="0.55000000000000004">
      <c r="A26606" s="131"/>
    </row>
    <row r="26609" spans="1:1" x14ac:dyDescent="0.55000000000000004">
      <c r="A26609" s="131"/>
    </row>
    <row r="26610" spans="1:1" x14ac:dyDescent="0.55000000000000004">
      <c r="A26610" s="131"/>
    </row>
    <row r="26613" spans="1:1" x14ac:dyDescent="0.55000000000000004">
      <c r="A26613" s="131"/>
    </row>
    <row r="26614" spans="1:1" x14ac:dyDescent="0.55000000000000004">
      <c r="A26614" s="131"/>
    </row>
    <row r="26617" spans="1:1" x14ac:dyDescent="0.55000000000000004">
      <c r="A26617" s="131"/>
    </row>
    <row r="26618" spans="1:1" x14ac:dyDescent="0.55000000000000004">
      <c r="A26618" s="131"/>
    </row>
    <row r="26621" spans="1:1" x14ac:dyDescent="0.55000000000000004">
      <c r="A26621" s="131"/>
    </row>
    <row r="26622" spans="1:1" x14ac:dyDescent="0.55000000000000004">
      <c r="A26622" s="131"/>
    </row>
    <row r="26625" spans="1:1" x14ac:dyDescent="0.55000000000000004">
      <c r="A26625" s="131"/>
    </row>
    <row r="26626" spans="1:1" x14ac:dyDescent="0.55000000000000004">
      <c r="A26626" s="131"/>
    </row>
    <row r="26629" spans="1:1" x14ac:dyDescent="0.55000000000000004">
      <c r="A26629" s="131"/>
    </row>
    <row r="26630" spans="1:1" x14ac:dyDescent="0.55000000000000004">
      <c r="A26630" s="131"/>
    </row>
    <row r="26633" spans="1:1" x14ac:dyDescent="0.55000000000000004">
      <c r="A26633" s="131"/>
    </row>
    <row r="26634" spans="1:1" x14ac:dyDescent="0.55000000000000004">
      <c r="A26634" s="131"/>
    </row>
    <row r="26637" spans="1:1" x14ac:dyDescent="0.55000000000000004">
      <c r="A26637" s="131"/>
    </row>
    <row r="26638" spans="1:1" x14ac:dyDescent="0.55000000000000004">
      <c r="A26638" s="131"/>
    </row>
    <row r="26641" spans="1:1" x14ac:dyDescent="0.55000000000000004">
      <c r="A26641" s="131"/>
    </row>
    <row r="26642" spans="1:1" x14ac:dyDescent="0.55000000000000004">
      <c r="A26642" s="131"/>
    </row>
    <row r="26645" spans="1:1" x14ac:dyDescent="0.55000000000000004">
      <c r="A26645" s="131"/>
    </row>
    <row r="26646" spans="1:1" x14ac:dyDescent="0.55000000000000004">
      <c r="A26646" s="131"/>
    </row>
    <row r="26649" spans="1:1" x14ac:dyDescent="0.55000000000000004">
      <c r="A26649" s="131"/>
    </row>
    <row r="26650" spans="1:1" x14ac:dyDescent="0.55000000000000004">
      <c r="A26650" s="131"/>
    </row>
    <row r="26653" spans="1:1" x14ac:dyDescent="0.55000000000000004">
      <c r="A26653" s="131"/>
    </row>
    <row r="26654" spans="1:1" x14ac:dyDescent="0.55000000000000004">
      <c r="A26654" s="131"/>
    </row>
    <row r="26657" spans="1:1" x14ac:dyDescent="0.55000000000000004">
      <c r="A26657" s="131"/>
    </row>
    <row r="26658" spans="1:1" x14ac:dyDescent="0.55000000000000004">
      <c r="A26658" s="131"/>
    </row>
    <row r="26661" spans="1:1" x14ac:dyDescent="0.55000000000000004">
      <c r="A26661" s="131"/>
    </row>
    <row r="26662" spans="1:1" x14ac:dyDescent="0.55000000000000004">
      <c r="A26662" s="131"/>
    </row>
    <row r="26665" spans="1:1" x14ac:dyDescent="0.55000000000000004">
      <c r="A26665" s="131"/>
    </row>
    <row r="26666" spans="1:1" x14ac:dyDescent="0.55000000000000004">
      <c r="A26666" s="131"/>
    </row>
    <row r="26669" spans="1:1" x14ac:dyDescent="0.55000000000000004">
      <c r="A26669" s="131"/>
    </row>
    <row r="26670" spans="1:1" x14ac:dyDescent="0.55000000000000004">
      <c r="A26670" s="131"/>
    </row>
    <row r="26673" spans="1:1" x14ac:dyDescent="0.55000000000000004">
      <c r="A26673" s="131"/>
    </row>
    <row r="26674" spans="1:1" x14ac:dyDescent="0.55000000000000004">
      <c r="A26674" s="131"/>
    </row>
    <row r="26677" spans="1:1" x14ac:dyDescent="0.55000000000000004">
      <c r="A26677" s="131"/>
    </row>
    <row r="26678" spans="1:1" x14ac:dyDescent="0.55000000000000004">
      <c r="A26678" s="131"/>
    </row>
    <row r="26681" spans="1:1" x14ac:dyDescent="0.55000000000000004">
      <c r="A26681" s="131"/>
    </row>
    <row r="26682" spans="1:1" x14ac:dyDescent="0.55000000000000004">
      <c r="A26682" s="131"/>
    </row>
    <row r="26685" spans="1:1" x14ac:dyDescent="0.55000000000000004">
      <c r="A26685" s="131"/>
    </row>
    <row r="26686" spans="1:1" x14ac:dyDescent="0.55000000000000004">
      <c r="A26686" s="131"/>
    </row>
    <row r="26689" spans="1:1" x14ac:dyDescent="0.55000000000000004">
      <c r="A26689" s="131"/>
    </row>
    <row r="26690" spans="1:1" x14ac:dyDescent="0.55000000000000004">
      <c r="A26690" s="131"/>
    </row>
    <row r="26693" spans="1:1" x14ac:dyDescent="0.55000000000000004">
      <c r="A26693" s="131"/>
    </row>
    <row r="26694" spans="1:1" x14ac:dyDescent="0.55000000000000004">
      <c r="A26694" s="131"/>
    </row>
    <row r="26697" spans="1:1" x14ac:dyDescent="0.55000000000000004">
      <c r="A26697" s="131"/>
    </row>
    <row r="26698" spans="1:1" x14ac:dyDescent="0.55000000000000004">
      <c r="A26698" s="131"/>
    </row>
    <row r="26701" spans="1:1" x14ac:dyDescent="0.55000000000000004">
      <c r="A26701" s="131"/>
    </row>
    <row r="26702" spans="1:1" x14ac:dyDescent="0.55000000000000004">
      <c r="A26702" s="131"/>
    </row>
    <row r="26705" spans="1:1" x14ac:dyDescent="0.55000000000000004">
      <c r="A26705" s="131"/>
    </row>
    <row r="26706" spans="1:1" x14ac:dyDescent="0.55000000000000004">
      <c r="A26706" s="131"/>
    </row>
    <row r="26709" spans="1:1" x14ac:dyDescent="0.55000000000000004">
      <c r="A26709" s="131"/>
    </row>
    <row r="26710" spans="1:1" x14ac:dyDescent="0.55000000000000004">
      <c r="A26710" s="131"/>
    </row>
    <row r="26713" spans="1:1" x14ac:dyDescent="0.55000000000000004">
      <c r="A26713" s="131"/>
    </row>
    <row r="26714" spans="1:1" x14ac:dyDescent="0.55000000000000004">
      <c r="A26714" s="131"/>
    </row>
    <row r="26717" spans="1:1" x14ac:dyDescent="0.55000000000000004">
      <c r="A26717" s="131"/>
    </row>
    <row r="26718" spans="1:1" x14ac:dyDescent="0.55000000000000004">
      <c r="A26718" s="131"/>
    </row>
    <row r="26721" spans="1:1" x14ac:dyDescent="0.55000000000000004">
      <c r="A26721" s="131"/>
    </row>
    <row r="26722" spans="1:1" x14ac:dyDescent="0.55000000000000004">
      <c r="A26722" s="131"/>
    </row>
    <row r="26725" spans="1:1" x14ac:dyDescent="0.55000000000000004">
      <c r="A26725" s="131"/>
    </row>
    <row r="26726" spans="1:1" x14ac:dyDescent="0.55000000000000004">
      <c r="A26726" s="131"/>
    </row>
    <row r="26729" spans="1:1" x14ac:dyDescent="0.55000000000000004">
      <c r="A26729" s="131"/>
    </row>
    <row r="26730" spans="1:1" x14ac:dyDescent="0.55000000000000004">
      <c r="A26730" s="131"/>
    </row>
    <row r="26733" spans="1:1" x14ac:dyDescent="0.55000000000000004">
      <c r="A26733" s="131"/>
    </row>
    <row r="26734" spans="1:1" x14ac:dyDescent="0.55000000000000004">
      <c r="A26734" s="131"/>
    </row>
    <row r="26737" spans="1:1" x14ac:dyDescent="0.55000000000000004">
      <c r="A26737" s="131"/>
    </row>
    <row r="26738" spans="1:1" x14ac:dyDescent="0.55000000000000004">
      <c r="A26738" s="131"/>
    </row>
    <row r="26741" spans="1:1" x14ac:dyDescent="0.55000000000000004">
      <c r="A26741" s="131"/>
    </row>
    <row r="26742" spans="1:1" x14ac:dyDescent="0.55000000000000004">
      <c r="A26742" s="131"/>
    </row>
    <row r="26745" spans="1:1" x14ac:dyDescent="0.55000000000000004">
      <c r="A26745" s="131"/>
    </row>
    <row r="26746" spans="1:1" x14ac:dyDescent="0.55000000000000004">
      <c r="A26746" s="131"/>
    </row>
    <row r="26749" spans="1:1" x14ac:dyDescent="0.55000000000000004">
      <c r="A26749" s="131"/>
    </row>
    <row r="26750" spans="1:1" x14ac:dyDescent="0.55000000000000004">
      <c r="A26750" s="131"/>
    </row>
    <row r="26753" spans="1:1" x14ac:dyDescent="0.55000000000000004">
      <c r="A26753" s="131"/>
    </row>
    <row r="26754" spans="1:1" x14ac:dyDescent="0.55000000000000004">
      <c r="A26754" s="131"/>
    </row>
    <row r="26757" spans="1:1" x14ac:dyDescent="0.55000000000000004">
      <c r="A26757" s="131"/>
    </row>
    <row r="26758" spans="1:1" x14ac:dyDescent="0.55000000000000004">
      <c r="A26758" s="131"/>
    </row>
    <row r="26761" spans="1:1" x14ac:dyDescent="0.55000000000000004">
      <c r="A26761" s="131"/>
    </row>
    <row r="26762" spans="1:1" x14ac:dyDescent="0.55000000000000004">
      <c r="A26762" s="131"/>
    </row>
    <row r="26765" spans="1:1" x14ac:dyDescent="0.55000000000000004">
      <c r="A26765" s="131"/>
    </row>
    <row r="26766" spans="1:1" x14ac:dyDescent="0.55000000000000004">
      <c r="A26766" s="131"/>
    </row>
    <row r="26769" spans="1:1" x14ac:dyDescent="0.55000000000000004">
      <c r="A26769" s="131"/>
    </row>
    <row r="26770" spans="1:1" x14ac:dyDescent="0.55000000000000004">
      <c r="A26770" s="131"/>
    </row>
    <row r="26773" spans="1:1" x14ac:dyDescent="0.55000000000000004">
      <c r="A26773" s="131"/>
    </row>
    <row r="26774" spans="1:1" x14ac:dyDescent="0.55000000000000004">
      <c r="A26774" s="131"/>
    </row>
    <row r="26777" spans="1:1" x14ac:dyDescent="0.55000000000000004">
      <c r="A26777" s="131"/>
    </row>
    <row r="26778" spans="1:1" x14ac:dyDescent="0.55000000000000004">
      <c r="A26778" s="131"/>
    </row>
    <row r="26781" spans="1:1" x14ac:dyDescent="0.55000000000000004">
      <c r="A26781" s="131"/>
    </row>
    <row r="26782" spans="1:1" x14ac:dyDescent="0.55000000000000004">
      <c r="A26782" s="131"/>
    </row>
    <row r="26785" spans="1:1" x14ac:dyDescent="0.55000000000000004">
      <c r="A26785" s="131"/>
    </row>
    <row r="26786" spans="1:1" x14ac:dyDescent="0.55000000000000004">
      <c r="A26786" s="131"/>
    </row>
    <row r="26789" spans="1:1" x14ac:dyDescent="0.55000000000000004">
      <c r="A26789" s="131"/>
    </row>
    <row r="26790" spans="1:1" x14ac:dyDescent="0.55000000000000004">
      <c r="A26790" s="131"/>
    </row>
    <row r="26793" spans="1:1" x14ac:dyDescent="0.55000000000000004">
      <c r="A26793" s="131"/>
    </row>
    <row r="26794" spans="1:1" x14ac:dyDescent="0.55000000000000004">
      <c r="A26794" s="131"/>
    </row>
    <row r="26797" spans="1:1" x14ac:dyDescent="0.55000000000000004">
      <c r="A26797" s="131"/>
    </row>
    <row r="26798" spans="1:1" x14ac:dyDescent="0.55000000000000004">
      <c r="A26798" s="131"/>
    </row>
    <row r="26801" spans="1:1" x14ac:dyDescent="0.55000000000000004">
      <c r="A26801" s="131"/>
    </row>
    <row r="26802" spans="1:1" x14ac:dyDescent="0.55000000000000004">
      <c r="A26802" s="131"/>
    </row>
    <row r="26805" spans="1:1" x14ac:dyDescent="0.55000000000000004">
      <c r="A26805" s="131"/>
    </row>
    <row r="26806" spans="1:1" x14ac:dyDescent="0.55000000000000004">
      <c r="A26806" s="131"/>
    </row>
    <row r="26809" spans="1:1" x14ac:dyDescent="0.55000000000000004">
      <c r="A26809" s="131"/>
    </row>
    <row r="26810" spans="1:1" x14ac:dyDescent="0.55000000000000004">
      <c r="A26810" s="131"/>
    </row>
    <row r="26813" spans="1:1" x14ac:dyDescent="0.55000000000000004">
      <c r="A26813" s="131"/>
    </row>
    <row r="26814" spans="1:1" x14ac:dyDescent="0.55000000000000004">
      <c r="A26814" s="131"/>
    </row>
    <row r="26817" spans="1:1" x14ac:dyDescent="0.55000000000000004">
      <c r="A26817" s="131"/>
    </row>
    <row r="26818" spans="1:1" x14ac:dyDescent="0.55000000000000004">
      <c r="A26818" s="131"/>
    </row>
    <row r="26821" spans="1:1" x14ac:dyDescent="0.55000000000000004">
      <c r="A26821" s="131"/>
    </row>
    <row r="26822" spans="1:1" x14ac:dyDescent="0.55000000000000004">
      <c r="A26822" s="131"/>
    </row>
    <row r="26825" spans="1:1" x14ac:dyDescent="0.55000000000000004">
      <c r="A26825" s="131"/>
    </row>
    <row r="26826" spans="1:1" x14ac:dyDescent="0.55000000000000004">
      <c r="A26826" s="131"/>
    </row>
    <row r="26829" spans="1:1" x14ac:dyDescent="0.55000000000000004">
      <c r="A26829" s="131"/>
    </row>
    <row r="26830" spans="1:1" x14ac:dyDescent="0.55000000000000004">
      <c r="A26830" s="131"/>
    </row>
    <row r="26833" spans="1:1" x14ac:dyDescent="0.55000000000000004">
      <c r="A26833" s="131"/>
    </row>
    <row r="26834" spans="1:1" x14ac:dyDescent="0.55000000000000004">
      <c r="A26834" s="131"/>
    </row>
    <row r="26837" spans="1:1" x14ac:dyDescent="0.55000000000000004">
      <c r="A26837" s="131"/>
    </row>
    <row r="26838" spans="1:1" x14ac:dyDescent="0.55000000000000004">
      <c r="A26838" s="131"/>
    </row>
    <row r="26841" spans="1:1" x14ac:dyDescent="0.55000000000000004">
      <c r="A26841" s="131"/>
    </row>
    <row r="26842" spans="1:1" x14ac:dyDescent="0.55000000000000004">
      <c r="A26842" s="131"/>
    </row>
    <row r="26845" spans="1:1" x14ac:dyDescent="0.55000000000000004">
      <c r="A26845" s="131"/>
    </row>
    <row r="26846" spans="1:1" x14ac:dyDescent="0.55000000000000004">
      <c r="A26846" s="131"/>
    </row>
    <row r="26849" spans="1:1" x14ac:dyDescent="0.55000000000000004">
      <c r="A26849" s="131"/>
    </row>
    <row r="26850" spans="1:1" x14ac:dyDescent="0.55000000000000004">
      <c r="A26850" s="131"/>
    </row>
    <row r="26853" spans="1:1" x14ac:dyDescent="0.55000000000000004">
      <c r="A26853" s="131"/>
    </row>
    <row r="26854" spans="1:1" x14ac:dyDescent="0.55000000000000004">
      <c r="A26854" s="131"/>
    </row>
    <row r="26857" spans="1:1" x14ac:dyDescent="0.55000000000000004">
      <c r="A26857" s="131"/>
    </row>
    <row r="26858" spans="1:1" x14ac:dyDescent="0.55000000000000004">
      <c r="A26858" s="131"/>
    </row>
    <row r="26861" spans="1:1" x14ac:dyDescent="0.55000000000000004">
      <c r="A26861" s="131"/>
    </row>
    <row r="26862" spans="1:1" x14ac:dyDescent="0.55000000000000004">
      <c r="A26862" s="131"/>
    </row>
    <row r="26865" spans="1:1" x14ac:dyDescent="0.55000000000000004">
      <c r="A26865" s="131"/>
    </row>
    <row r="26866" spans="1:1" x14ac:dyDescent="0.55000000000000004">
      <c r="A26866" s="131"/>
    </row>
    <row r="26869" spans="1:1" x14ac:dyDescent="0.55000000000000004">
      <c r="A26869" s="131"/>
    </row>
    <row r="26870" spans="1:1" x14ac:dyDescent="0.55000000000000004">
      <c r="A26870" s="131"/>
    </row>
    <row r="26873" spans="1:1" x14ac:dyDescent="0.55000000000000004">
      <c r="A26873" s="131"/>
    </row>
    <row r="26874" spans="1:1" x14ac:dyDescent="0.55000000000000004">
      <c r="A26874" s="131"/>
    </row>
    <row r="26877" spans="1:1" x14ac:dyDescent="0.55000000000000004">
      <c r="A26877" s="131"/>
    </row>
    <row r="26878" spans="1:1" x14ac:dyDescent="0.55000000000000004">
      <c r="A26878" s="131"/>
    </row>
    <row r="26881" spans="1:1" x14ac:dyDescent="0.55000000000000004">
      <c r="A26881" s="131"/>
    </row>
    <row r="26882" spans="1:1" x14ac:dyDescent="0.55000000000000004">
      <c r="A26882" s="131"/>
    </row>
    <row r="26885" spans="1:1" x14ac:dyDescent="0.55000000000000004">
      <c r="A26885" s="131"/>
    </row>
    <row r="26886" spans="1:1" x14ac:dyDescent="0.55000000000000004">
      <c r="A26886" s="131"/>
    </row>
    <row r="26889" spans="1:1" x14ac:dyDescent="0.55000000000000004">
      <c r="A26889" s="131"/>
    </row>
    <row r="26890" spans="1:1" x14ac:dyDescent="0.55000000000000004">
      <c r="A26890" s="131"/>
    </row>
    <row r="26893" spans="1:1" x14ac:dyDescent="0.55000000000000004">
      <c r="A26893" s="131"/>
    </row>
    <row r="26894" spans="1:1" x14ac:dyDescent="0.55000000000000004">
      <c r="A26894" s="131"/>
    </row>
    <row r="26897" spans="1:1" x14ac:dyDescent="0.55000000000000004">
      <c r="A26897" s="131"/>
    </row>
    <row r="26898" spans="1:1" x14ac:dyDescent="0.55000000000000004">
      <c r="A26898" s="131"/>
    </row>
    <row r="26901" spans="1:1" x14ac:dyDescent="0.55000000000000004">
      <c r="A26901" s="131"/>
    </row>
    <row r="26902" spans="1:1" x14ac:dyDescent="0.55000000000000004">
      <c r="A26902" s="131"/>
    </row>
    <row r="26905" spans="1:1" x14ac:dyDescent="0.55000000000000004">
      <c r="A26905" s="131"/>
    </row>
    <row r="26906" spans="1:1" x14ac:dyDescent="0.55000000000000004">
      <c r="A26906" s="131"/>
    </row>
    <row r="26909" spans="1:1" x14ac:dyDescent="0.55000000000000004">
      <c r="A26909" s="131"/>
    </row>
    <row r="26910" spans="1:1" x14ac:dyDescent="0.55000000000000004">
      <c r="A26910" s="131"/>
    </row>
    <row r="26913" spans="1:1" x14ac:dyDescent="0.55000000000000004">
      <c r="A26913" s="131"/>
    </row>
    <row r="26914" spans="1:1" x14ac:dyDescent="0.55000000000000004">
      <c r="A26914" s="131"/>
    </row>
    <row r="26917" spans="1:1" x14ac:dyDescent="0.55000000000000004">
      <c r="A26917" s="131"/>
    </row>
    <row r="26918" spans="1:1" x14ac:dyDescent="0.55000000000000004">
      <c r="A26918" s="131"/>
    </row>
    <row r="26921" spans="1:1" x14ac:dyDescent="0.55000000000000004">
      <c r="A26921" s="131"/>
    </row>
    <row r="26922" spans="1:1" x14ac:dyDescent="0.55000000000000004">
      <c r="A26922" s="131"/>
    </row>
    <row r="26925" spans="1:1" x14ac:dyDescent="0.55000000000000004">
      <c r="A26925" s="131"/>
    </row>
    <row r="26926" spans="1:1" x14ac:dyDescent="0.55000000000000004">
      <c r="A26926" s="131"/>
    </row>
    <row r="26929" spans="1:1" x14ac:dyDescent="0.55000000000000004">
      <c r="A26929" s="131"/>
    </row>
    <row r="26930" spans="1:1" x14ac:dyDescent="0.55000000000000004">
      <c r="A26930" s="131"/>
    </row>
    <row r="26933" spans="1:1" x14ac:dyDescent="0.55000000000000004">
      <c r="A26933" s="131"/>
    </row>
    <row r="26934" spans="1:1" x14ac:dyDescent="0.55000000000000004">
      <c r="A26934" s="131"/>
    </row>
    <row r="26937" spans="1:1" x14ac:dyDescent="0.55000000000000004">
      <c r="A26937" s="131"/>
    </row>
    <row r="26938" spans="1:1" x14ac:dyDescent="0.55000000000000004">
      <c r="A26938" s="131"/>
    </row>
    <row r="26941" spans="1:1" x14ac:dyDescent="0.55000000000000004">
      <c r="A26941" s="131"/>
    </row>
    <row r="26942" spans="1:1" x14ac:dyDescent="0.55000000000000004">
      <c r="A26942" s="131"/>
    </row>
    <row r="26945" spans="1:1" x14ac:dyDescent="0.55000000000000004">
      <c r="A26945" s="131"/>
    </row>
    <row r="26946" spans="1:1" x14ac:dyDescent="0.55000000000000004">
      <c r="A26946" s="131"/>
    </row>
    <row r="26949" spans="1:1" x14ac:dyDescent="0.55000000000000004">
      <c r="A26949" s="131"/>
    </row>
    <row r="26950" spans="1:1" x14ac:dyDescent="0.55000000000000004">
      <c r="A26950" s="131"/>
    </row>
    <row r="26953" spans="1:1" x14ac:dyDescent="0.55000000000000004">
      <c r="A26953" s="131"/>
    </row>
    <row r="26954" spans="1:1" x14ac:dyDescent="0.55000000000000004">
      <c r="A26954" s="131"/>
    </row>
    <row r="26957" spans="1:1" x14ac:dyDescent="0.55000000000000004">
      <c r="A26957" s="131"/>
    </row>
    <row r="26958" spans="1:1" x14ac:dyDescent="0.55000000000000004">
      <c r="A26958" s="131"/>
    </row>
    <row r="26961" spans="1:1" x14ac:dyDescent="0.55000000000000004">
      <c r="A26961" s="131"/>
    </row>
    <row r="26962" spans="1:1" x14ac:dyDescent="0.55000000000000004">
      <c r="A26962" s="131"/>
    </row>
    <row r="26965" spans="1:1" x14ac:dyDescent="0.55000000000000004">
      <c r="A26965" s="131"/>
    </row>
    <row r="26966" spans="1:1" x14ac:dyDescent="0.55000000000000004">
      <c r="A26966" s="131"/>
    </row>
    <row r="26969" spans="1:1" x14ac:dyDescent="0.55000000000000004">
      <c r="A26969" s="131"/>
    </row>
    <row r="26970" spans="1:1" x14ac:dyDescent="0.55000000000000004">
      <c r="A26970" s="131"/>
    </row>
    <row r="26973" spans="1:1" x14ac:dyDescent="0.55000000000000004">
      <c r="A26973" s="131"/>
    </row>
    <row r="26974" spans="1:1" x14ac:dyDescent="0.55000000000000004">
      <c r="A26974" s="131"/>
    </row>
    <row r="26977" spans="1:1" x14ac:dyDescent="0.55000000000000004">
      <c r="A26977" s="131"/>
    </row>
    <row r="26978" spans="1:1" x14ac:dyDescent="0.55000000000000004">
      <c r="A26978" s="131"/>
    </row>
    <row r="26981" spans="1:1" x14ac:dyDescent="0.55000000000000004">
      <c r="A26981" s="131"/>
    </row>
    <row r="26982" spans="1:1" x14ac:dyDescent="0.55000000000000004">
      <c r="A26982" s="131"/>
    </row>
    <row r="26985" spans="1:1" x14ac:dyDescent="0.55000000000000004">
      <c r="A26985" s="131"/>
    </row>
    <row r="26986" spans="1:1" x14ac:dyDescent="0.55000000000000004">
      <c r="A26986" s="131"/>
    </row>
    <row r="26989" spans="1:1" x14ac:dyDescent="0.55000000000000004">
      <c r="A26989" s="131"/>
    </row>
    <row r="26990" spans="1:1" x14ac:dyDescent="0.55000000000000004">
      <c r="A26990" s="131"/>
    </row>
    <row r="26993" spans="1:1" x14ac:dyDescent="0.55000000000000004">
      <c r="A26993" s="131"/>
    </row>
    <row r="26994" spans="1:1" x14ac:dyDescent="0.55000000000000004">
      <c r="A26994" s="131"/>
    </row>
    <row r="26997" spans="1:1" x14ac:dyDescent="0.55000000000000004">
      <c r="A26997" s="131"/>
    </row>
    <row r="26998" spans="1:1" x14ac:dyDescent="0.55000000000000004">
      <c r="A26998" s="131"/>
    </row>
    <row r="27001" spans="1:1" x14ac:dyDescent="0.55000000000000004">
      <c r="A27001" s="131"/>
    </row>
    <row r="27002" spans="1:1" x14ac:dyDescent="0.55000000000000004">
      <c r="A27002" s="131"/>
    </row>
    <row r="27005" spans="1:1" x14ac:dyDescent="0.55000000000000004">
      <c r="A27005" s="131"/>
    </row>
    <row r="27006" spans="1:1" x14ac:dyDescent="0.55000000000000004">
      <c r="A27006" s="131"/>
    </row>
    <row r="27009" spans="1:1" x14ac:dyDescent="0.55000000000000004">
      <c r="A27009" s="131"/>
    </row>
    <row r="27010" spans="1:1" x14ac:dyDescent="0.55000000000000004">
      <c r="A27010" s="131"/>
    </row>
    <row r="27013" spans="1:1" x14ac:dyDescent="0.55000000000000004">
      <c r="A27013" s="131"/>
    </row>
    <row r="27014" spans="1:1" x14ac:dyDescent="0.55000000000000004">
      <c r="A27014" s="131"/>
    </row>
    <row r="27017" spans="1:1" x14ac:dyDescent="0.55000000000000004">
      <c r="A27017" s="131"/>
    </row>
    <row r="27018" spans="1:1" x14ac:dyDescent="0.55000000000000004">
      <c r="A27018" s="131"/>
    </row>
    <row r="27021" spans="1:1" x14ac:dyDescent="0.55000000000000004">
      <c r="A27021" s="131"/>
    </row>
    <row r="27022" spans="1:1" x14ac:dyDescent="0.55000000000000004">
      <c r="A27022" s="131"/>
    </row>
    <row r="27025" spans="1:1" x14ac:dyDescent="0.55000000000000004">
      <c r="A27025" s="131"/>
    </row>
    <row r="27026" spans="1:1" x14ac:dyDescent="0.55000000000000004">
      <c r="A27026" s="131"/>
    </row>
    <row r="27029" spans="1:1" x14ac:dyDescent="0.55000000000000004">
      <c r="A27029" s="131"/>
    </row>
    <row r="27030" spans="1:1" x14ac:dyDescent="0.55000000000000004">
      <c r="A27030" s="131"/>
    </row>
    <row r="27033" spans="1:1" x14ac:dyDescent="0.55000000000000004">
      <c r="A27033" s="131"/>
    </row>
    <row r="27034" spans="1:1" x14ac:dyDescent="0.55000000000000004">
      <c r="A27034" s="131"/>
    </row>
    <row r="27037" spans="1:1" x14ac:dyDescent="0.55000000000000004">
      <c r="A27037" s="131"/>
    </row>
    <row r="27038" spans="1:1" x14ac:dyDescent="0.55000000000000004">
      <c r="A27038" s="131"/>
    </row>
    <row r="27041" spans="1:1" x14ac:dyDescent="0.55000000000000004">
      <c r="A27041" s="131"/>
    </row>
    <row r="27042" spans="1:1" x14ac:dyDescent="0.55000000000000004">
      <c r="A27042" s="131"/>
    </row>
    <row r="27045" spans="1:1" x14ac:dyDescent="0.55000000000000004">
      <c r="A27045" s="131"/>
    </row>
    <row r="27046" spans="1:1" x14ac:dyDescent="0.55000000000000004">
      <c r="A27046" s="131"/>
    </row>
    <row r="27049" spans="1:1" x14ac:dyDescent="0.55000000000000004">
      <c r="A27049" s="131"/>
    </row>
    <row r="27050" spans="1:1" x14ac:dyDescent="0.55000000000000004">
      <c r="A27050" s="131"/>
    </row>
    <row r="27053" spans="1:1" x14ac:dyDescent="0.55000000000000004">
      <c r="A27053" s="131"/>
    </row>
    <row r="27054" spans="1:1" x14ac:dyDescent="0.55000000000000004">
      <c r="A27054" s="131"/>
    </row>
    <row r="27057" spans="1:1" x14ac:dyDescent="0.55000000000000004">
      <c r="A27057" s="131"/>
    </row>
    <row r="27058" spans="1:1" x14ac:dyDescent="0.55000000000000004">
      <c r="A27058" s="131"/>
    </row>
    <row r="27061" spans="1:1" x14ac:dyDescent="0.55000000000000004">
      <c r="A27061" s="131"/>
    </row>
    <row r="27062" spans="1:1" x14ac:dyDescent="0.55000000000000004">
      <c r="A27062" s="131"/>
    </row>
    <row r="27065" spans="1:1" x14ac:dyDescent="0.55000000000000004">
      <c r="A27065" s="131"/>
    </row>
    <row r="27066" spans="1:1" x14ac:dyDescent="0.55000000000000004">
      <c r="A27066" s="131"/>
    </row>
    <row r="27069" spans="1:1" x14ac:dyDescent="0.55000000000000004">
      <c r="A27069" s="131"/>
    </row>
    <row r="27070" spans="1:1" x14ac:dyDescent="0.55000000000000004">
      <c r="A27070" s="131"/>
    </row>
    <row r="27073" spans="1:1" x14ac:dyDescent="0.55000000000000004">
      <c r="A27073" s="131"/>
    </row>
    <row r="27074" spans="1:1" x14ac:dyDescent="0.55000000000000004">
      <c r="A27074" s="131"/>
    </row>
    <row r="27077" spans="1:1" x14ac:dyDescent="0.55000000000000004">
      <c r="A27077" s="131"/>
    </row>
    <row r="27078" spans="1:1" x14ac:dyDescent="0.55000000000000004">
      <c r="A27078" s="131"/>
    </row>
    <row r="27081" spans="1:1" x14ac:dyDescent="0.55000000000000004">
      <c r="A27081" s="131"/>
    </row>
    <row r="27082" spans="1:1" x14ac:dyDescent="0.55000000000000004">
      <c r="A27082" s="131"/>
    </row>
    <row r="27085" spans="1:1" x14ac:dyDescent="0.55000000000000004">
      <c r="A27085" s="131"/>
    </row>
    <row r="27086" spans="1:1" x14ac:dyDescent="0.55000000000000004">
      <c r="A27086" s="131"/>
    </row>
    <row r="27089" spans="1:1" x14ac:dyDescent="0.55000000000000004">
      <c r="A27089" s="131"/>
    </row>
    <row r="27090" spans="1:1" x14ac:dyDescent="0.55000000000000004">
      <c r="A27090" s="131"/>
    </row>
    <row r="27093" spans="1:1" x14ac:dyDescent="0.55000000000000004">
      <c r="A27093" s="131"/>
    </row>
    <row r="27094" spans="1:1" x14ac:dyDescent="0.55000000000000004">
      <c r="A27094" s="131"/>
    </row>
    <row r="27097" spans="1:1" x14ac:dyDescent="0.55000000000000004">
      <c r="A27097" s="131"/>
    </row>
    <row r="27098" spans="1:1" x14ac:dyDescent="0.55000000000000004">
      <c r="A27098" s="131"/>
    </row>
    <row r="27101" spans="1:1" x14ac:dyDescent="0.55000000000000004">
      <c r="A27101" s="131"/>
    </row>
    <row r="27102" spans="1:1" x14ac:dyDescent="0.55000000000000004">
      <c r="A27102" s="131"/>
    </row>
    <row r="27105" spans="1:1" x14ac:dyDescent="0.55000000000000004">
      <c r="A27105" s="131"/>
    </row>
    <row r="27106" spans="1:1" x14ac:dyDescent="0.55000000000000004">
      <c r="A27106" s="131"/>
    </row>
    <row r="27109" spans="1:1" x14ac:dyDescent="0.55000000000000004">
      <c r="A27109" s="131"/>
    </row>
    <row r="27110" spans="1:1" x14ac:dyDescent="0.55000000000000004">
      <c r="A27110" s="131"/>
    </row>
    <row r="27113" spans="1:1" x14ac:dyDescent="0.55000000000000004">
      <c r="A27113" s="131"/>
    </row>
    <row r="27114" spans="1:1" x14ac:dyDescent="0.55000000000000004">
      <c r="A27114" s="131"/>
    </row>
    <row r="27117" spans="1:1" x14ac:dyDescent="0.55000000000000004">
      <c r="A27117" s="131"/>
    </row>
    <row r="27118" spans="1:1" x14ac:dyDescent="0.55000000000000004">
      <c r="A27118" s="131"/>
    </row>
    <row r="27121" spans="1:1" x14ac:dyDescent="0.55000000000000004">
      <c r="A27121" s="131"/>
    </row>
    <row r="27122" spans="1:1" x14ac:dyDescent="0.55000000000000004">
      <c r="A27122" s="131"/>
    </row>
    <row r="27125" spans="1:1" x14ac:dyDescent="0.55000000000000004">
      <c r="A27125" s="131"/>
    </row>
    <row r="27126" spans="1:1" x14ac:dyDescent="0.55000000000000004">
      <c r="A27126" s="131"/>
    </row>
    <row r="27129" spans="1:1" x14ac:dyDescent="0.55000000000000004">
      <c r="A27129" s="131"/>
    </row>
    <row r="27130" spans="1:1" x14ac:dyDescent="0.55000000000000004">
      <c r="A27130" s="131"/>
    </row>
    <row r="27133" spans="1:1" x14ac:dyDescent="0.55000000000000004">
      <c r="A27133" s="131"/>
    </row>
    <row r="27134" spans="1:1" x14ac:dyDescent="0.55000000000000004">
      <c r="A27134" s="131"/>
    </row>
    <row r="27137" spans="1:1" x14ac:dyDescent="0.55000000000000004">
      <c r="A27137" s="131"/>
    </row>
    <row r="27138" spans="1:1" x14ac:dyDescent="0.55000000000000004">
      <c r="A27138" s="131"/>
    </row>
    <row r="27141" spans="1:1" x14ac:dyDescent="0.55000000000000004">
      <c r="A27141" s="131"/>
    </row>
    <row r="27142" spans="1:1" x14ac:dyDescent="0.55000000000000004">
      <c r="A27142" s="131"/>
    </row>
    <row r="27145" spans="1:1" x14ac:dyDescent="0.55000000000000004">
      <c r="A27145" s="131"/>
    </row>
    <row r="27146" spans="1:1" x14ac:dyDescent="0.55000000000000004">
      <c r="A27146" s="131"/>
    </row>
    <row r="27149" spans="1:1" x14ac:dyDescent="0.55000000000000004">
      <c r="A27149" s="131"/>
    </row>
    <row r="27150" spans="1:1" x14ac:dyDescent="0.55000000000000004">
      <c r="A27150" s="131"/>
    </row>
    <row r="27153" spans="1:1" x14ac:dyDescent="0.55000000000000004">
      <c r="A27153" s="131"/>
    </row>
    <row r="27154" spans="1:1" x14ac:dyDescent="0.55000000000000004">
      <c r="A27154" s="131"/>
    </row>
    <row r="27157" spans="1:1" x14ac:dyDescent="0.55000000000000004">
      <c r="A27157" s="131"/>
    </row>
    <row r="27158" spans="1:1" x14ac:dyDescent="0.55000000000000004">
      <c r="A27158" s="131"/>
    </row>
    <row r="27161" spans="1:1" x14ac:dyDescent="0.55000000000000004">
      <c r="A27161" s="131"/>
    </row>
    <row r="27162" spans="1:1" x14ac:dyDescent="0.55000000000000004">
      <c r="A27162" s="131"/>
    </row>
    <row r="27165" spans="1:1" x14ac:dyDescent="0.55000000000000004">
      <c r="A27165" s="131"/>
    </row>
    <row r="27166" spans="1:1" x14ac:dyDescent="0.55000000000000004">
      <c r="A27166" s="131"/>
    </row>
    <row r="27169" spans="1:1" x14ac:dyDescent="0.55000000000000004">
      <c r="A27169" s="131"/>
    </row>
    <row r="27170" spans="1:1" x14ac:dyDescent="0.55000000000000004">
      <c r="A27170" s="131"/>
    </row>
    <row r="27173" spans="1:1" x14ac:dyDescent="0.55000000000000004">
      <c r="A27173" s="131"/>
    </row>
    <row r="27174" spans="1:1" x14ac:dyDescent="0.55000000000000004">
      <c r="A27174" s="131"/>
    </row>
    <row r="27177" spans="1:1" x14ac:dyDescent="0.55000000000000004">
      <c r="A27177" s="131"/>
    </row>
    <row r="27178" spans="1:1" x14ac:dyDescent="0.55000000000000004">
      <c r="A27178" s="131"/>
    </row>
    <row r="27181" spans="1:1" x14ac:dyDescent="0.55000000000000004">
      <c r="A27181" s="131"/>
    </row>
    <row r="27182" spans="1:1" x14ac:dyDescent="0.55000000000000004">
      <c r="A27182" s="131"/>
    </row>
    <row r="27185" spans="1:1" x14ac:dyDescent="0.55000000000000004">
      <c r="A27185" s="131"/>
    </row>
    <row r="27186" spans="1:1" x14ac:dyDescent="0.55000000000000004">
      <c r="A27186" s="131"/>
    </row>
    <row r="27189" spans="1:1" x14ac:dyDescent="0.55000000000000004">
      <c r="A27189" s="131"/>
    </row>
    <row r="27190" spans="1:1" x14ac:dyDescent="0.55000000000000004">
      <c r="A27190" s="131"/>
    </row>
    <row r="27193" spans="1:1" x14ac:dyDescent="0.55000000000000004">
      <c r="A27193" s="131"/>
    </row>
    <row r="27194" spans="1:1" x14ac:dyDescent="0.55000000000000004">
      <c r="A27194" s="131"/>
    </row>
    <row r="27197" spans="1:1" x14ac:dyDescent="0.55000000000000004">
      <c r="A27197" s="131"/>
    </row>
    <row r="27198" spans="1:1" x14ac:dyDescent="0.55000000000000004">
      <c r="A27198" s="131"/>
    </row>
    <row r="27201" spans="1:1" x14ac:dyDescent="0.55000000000000004">
      <c r="A27201" s="131"/>
    </row>
    <row r="27202" spans="1:1" x14ac:dyDescent="0.55000000000000004">
      <c r="A27202" s="131"/>
    </row>
    <row r="27205" spans="1:1" x14ac:dyDescent="0.55000000000000004">
      <c r="A27205" s="131"/>
    </row>
    <row r="27206" spans="1:1" x14ac:dyDescent="0.55000000000000004">
      <c r="A27206" s="131"/>
    </row>
    <row r="27209" spans="1:1" x14ac:dyDescent="0.55000000000000004">
      <c r="A27209" s="131"/>
    </row>
    <row r="27210" spans="1:1" x14ac:dyDescent="0.55000000000000004">
      <c r="A27210" s="131"/>
    </row>
    <row r="27213" spans="1:1" x14ac:dyDescent="0.55000000000000004">
      <c r="A27213" s="131"/>
    </row>
    <row r="27214" spans="1:1" x14ac:dyDescent="0.55000000000000004">
      <c r="A27214" s="131"/>
    </row>
    <row r="27217" spans="1:1" x14ac:dyDescent="0.55000000000000004">
      <c r="A27217" s="131"/>
    </row>
    <row r="27218" spans="1:1" x14ac:dyDescent="0.55000000000000004">
      <c r="A27218" s="131"/>
    </row>
    <row r="27221" spans="1:1" x14ac:dyDescent="0.55000000000000004">
      <c r="A27221" s="131"/>
    </row>
    <row r="27222" spans="1:1" x14ac:dyDescent="0.55000000000000004">
      <c r="A27222" s="131"/>
    </row>
    <row r="27225" spans="1:1" x14ac:dyDescent="0.55000000000000004">
      <c r="A27225" s="131"/>
    </row>
    <row r="27226" spans="1:1" x14ac:dyDescent="0.55000000000000004">
      <c r="A27226" s="131"/>
    </row>
    <row r="27229" spans="1:1" x14ac:dyDescent="0.55000000000000004">
      <c r="A27229" s="131"/>
    </row>
    <row r="27230" spans="1:1" x14ac:dyDescent="0.55000000000000004">
      <c r="A27230" s="131"/>
    </row>
    <row r="27233" spans="1:1" x14ac:dyDescent="0.55000000000000004">
      <c r="A27233" s="131"/>
    </row>
    <row r="27234" spans="1:1" x14ac:dyDescent="0.55000000000000004">
      <c r="A27234" s="131"/>
    </row>
    <row r="27237" spans="1:1" x14ac:dyDescent="0.55000000000000004">
      <c r="A27237" s="131"/>
    </row>
    <row r="27238" spans="1:1" x14ac:dyDescent="0.55000000000000004">
      <c r="A27238" s="131"/>
    </row>
    <row r="27241" spans="1:1" x14ac:dyDescent="0.55000000000000004">
      <c r="A27241" s="131"/>
    </row>
    <row r="27242" spans="1:1" x14ac:dyDescent="0.55000000000000004">
      <c r="A27242" s="131"/>
    </row>
    <row r="27245" spans="1:1" x14ac:dyDescent="0.55000000000000004">
      <c r="A27245" s="131"/>
    </row>
    <row r="27246" spans="1:1" x14ac:dyDescent="0.55000000000000004">
      <c r="A27246" s="131"/>
    </row>
    <row r="27249" spans="1:1" x14ac:dyDescent="0.55000000000000004">
      <c r="A27249" s="131"/>
    </row>
    <row r="27250" spans="1:1" x14ac:dyDescent="0.55000000000000004">
      <c r="A27250" s="131"/>
    </row>
    <row r="27253" spans="1:1" x14ac:dyDescent="0.55000000000000004">
      <c r="A27253" s="131"/>
    </row>
    <row r="27254" spans="1:1" x14ac:dyDescent="0.55000000000000004">
      <c r="A27254" s="131"/>
    </row>
    <row r="27257" spans="1:1" x14ac:dyDescent="0.55000000000000004">
      <c r="A27257" s="131"/>
    </row>
    <row r="27258" spans="1:1" x14ac:dyDescent="0.55000000000000004">
      <c r="A27258" s="131"/>
    </row>
    <row r="27261" spans="1:1" x14ac:dyDescent="0.55000000000000004">
      <c r="A27261" s="131"/>
    </row>
    <row r="27262" spans="1:1" x14ac:dyDescent="0.55000000000000004">
      <c r="A27262" s="131"/>
    </row>
    <row r="27265" spans="1:1" x14ac:dyDescent="0.55000000000000004">
      <c r="A27265" s="131"/>
    </row>
    <row r="27266" spans="1:1" x14ac:dyDescent="0.55000000000000004">
      <c r="A27266" s="131"/>
    </row>
    <row r="27269" spans="1:1" x14ac:dyDescent="0.55000000000000004">
      <c r="A27269" s="131"/>
    </row>
    <row r="27270" spans="1:1" x14ac:dyDescent="0.55000000000000004">
      <c r="A27270" s="131"/>
    </row>
    <row r="27273" spans="1:1" x14ac:dyDescent="0.55000000000000004">
      <c r="A27273" s="131"/>
    </row>
    <row r="27274" spans="1:1" x14ac:dyDescent="0.55000000000000004">
      <c r="A27274" s="131"/>
    </row>
    <row r="27277" spans="1:1" x14ac:dyDescent="0.55000000000000004">
      <c r="A27277" s="131"/>
    </row>
    <row r="27278" spans="1:1" x14ac:dyDescent="0.55000000000000004">
      <c r="A27278" s="131"/>
    </row>
    <row r="27281" spans="1:1" x14ac:dyDescent="0.55000000000000004">
      <c r="A27281" s="131"/>
    </row>
    <row r="27282" spans="1:1" x14ac:dyDescent="0.55000000000000004">
      <c r="A27282" s="131"/>
    </row>
    <row r="27285" spans="1:1" x14ac:dyDescent="0.55000000000000004">
      <c r="A27285" s="131"/>
    </row>
    <row r="27286" spans="1:1" x14ac:dyDescent="0.55000000000000004">
      <c r="A27286" s="131"/>
    </row>
    <row r="27289" spans="1:1" x14ac:dyDescent="0.55000000000000004">
      <c r="A27289" s="131"/>
    </row>
    <row r="27290" spans="1:1" x14ac:dyDescent="0.55000000000000004">
      <c r="A27290" s="131"/>
    </row>
    <row r="27293" spans="1:1" x14ac:dyDescent="0.55000000000000004">
      <c r="A27293" s="131"/>
    </row>
    <row r="27294" spans="1:1" x14ac:dyDescent="0.55000000000000004">
      <c r="A27294" s="131"/>
    </row>
    <row r="27297" spans="1:1" x14ac:dyDescent="0.55000000000000004">
      <c r="A27297" s="131"/>
    </row>
    <row r="27298" spans="1:1" x14ac:dyDescent="0.55000000000000004">
      <c r="A27298" s="131"/>
    </row>
    <row r="27301" spans="1:1" x14ac:dyDescent="0.55000000000000004">
      <c r="A27301" s="131"/>
    </row>
    <row r="27302" spans="1:1" x14ac:dyDescent="0.55000000000000004">
      <c r="A27302" s="131"/>
    </row>
    <row r="27305" spans="1:1" x14ac:dyDescent="0.55000000000000004">
      <c r="A27305" s="131"/>
    </row>
    <row r="27306" spans="1:1" x14ac:dyDescent="0.55000000000000004">
      <c r="A27306" s="131"/>
    </row>
    <row r="27309" spans="1:1" x14ac:dyDescent="0.55000000000000004">
      <c r="A27309" s="131"/>
    </row>
    <row r="27310" spans="1:1" x14ac:dyDescent="0.55000000000000004">
      <c r="A27310" s="131"/>
    </row>
    <row r="27313" spans="1:1" x14ac:dyDescent="0.55000000000000004">
      <c r="A27313" s="131"/>
    </row>
    <row r="27314" spans="1:1" x14ac:dyDescent="0.55000000000000004">
      <c r="A27314" s="131"/>
    </row>
    <row r="27317" spans="1:1" x14ac:dyDescent="0.55000000000000004">
      <c r="A27317" s="131"/>
    </row>
    <row r="27318" spans="1:1" x14ac:dyDescent="0.55000000000000004">
      <c r="A27318" s="131"/>
    </row>
    <row r="27321" spans="1:1" x14ac:dyDescent="0.55000000000000004">
      <c r="A27321" s="131"/>
    </row>
    <row r="27322" spans="1:1" x14ac:dyDescent="0.55000000000000004">
      <c r="A27322" s="131"/>
    </row>
    <row r="27325" spans="1:1" x14ac:dyDescent="0.55000000000000004">
      <c r="A27325" s="131"/>
    </row>
    <row r="27326" spans="1:1" x14ac:dyDescent="0.55000000000000004">
      <c r="A27326" s="131"/>
    </row>
    <row r="27329" spans="1:1" x14ac:dyDescent="0.55000000000000004">
      <c r="A27329" s="131"/>
    </row>
    <row r="27330" spans="1:1" x14ac:dyDescent="0.55000000000000004">
      <c r="A27330" s="131"/>
    </row>
    <row r="27333" spans="1:1" x14ac:dyDescent="0.55000000000000004">
      <c r="A27333" s="131"/>
    </row>
    <row r="27334" spans="1:1" x14ac:dyDescent="0.55000000000000004">
      <c r="A27334" s="131"/>
    </row>
    <row r="27337" spans="1:1" x14ac:dyDescent="0.55000000000000004">
      <c r="A27337" s="131"/>
    </row>
    <row r="27338" spans="1:1" x14ac:dyDescent="0.55000000000000004">
      <c r="A27338" s="131"/>
    </row>
    <row r="27341" spans="1:1" x14ac:dyDescent="0.55000000000000004">
      <c r="A27341" s="131"/>
    </row>
    <row r="27342" spans="1:1" x14ac:dyDescent="0.55000000000000004">
      <c r="A27342" s="131"/>
    </row>
    <row r="27345" spans="1:1" x14ac:dyDescent="0.55000000000000004">
      <c r="A27345" s="131"/>
    </row>
    <row r="27346" spans="1:1" x14ac:dyDescent="0.55000000000000004">
      <c r="A27346" s="131"/>
    </row>
    <row r="27349" spans="1:1" x14ac:dyDescent="0.55000000000000004">
      <c r="A27349" s="131"/>
    </row>
    <row r="27350" spans="1:1" x14ac:dyDescent="0.55000000000000004">
      <c r="A27350" s="131"/>
    </row>
    <row r="27353" spans="1:1" x14ac:dyDescent="0.55000000000000004">
      <c r="A27353" s="131"/>
    </row>
    <row r="27354" spans="1:1" x14ac:dyDescent="0.55000000000000004">
      <c r="A27354" s="131"/>
    </row>
    <row r="27357" spans="1:1" x14ac:dyDescent="0.55000000000000004">
      <c r="A27357" s="131"/>
    </row>
    <row r="27358" spans="1:1" x14ac:dyDescent="0.55000000000000004">
      <c r="A27358" s="131"/>
    </row>
    <row r="27361" spans="1:1" x14ac:dyDescent="0.55000000000000004">
      <c r="A27361" s="131"/>
    </row>
    <row r="27362" spans="1:1" x14ac:dyDescent="0.55000000000000004">
      <c r="A27362" s="131"/>
    </row>
    <row r="27365" spans="1:1" x14ac:dyDescent="0.55000000000000004">
      <c r="A27365" s="131"/>
    </row>
    <row r="27366" spans="1:1" x14ac:dyDescent="0.55000000000000004">
      <c r="A27366" s="131"/>
    </row>
    <row r="27369" spans="1:1" x14ac:dyDescent="0.55000000000000004">
      <c r="A27369" s="131"/>
    </row>
    <row r="27370" spans="1:1" x14ac:dyDescent="0.55000000000000004">
      <c r="A27370" s="131"/>
    </row>
    <row r="27373" spans="1:1" x14ac:dyDescent="0.55000000000000004">
      <c r="A27373" s="131"/>
    </row>
    <row r="27374" spans="1:1" x14ac:dyDescent="0.55000000000000004">
      <c r="A27374" s="131"/>
    </row>
    <row r="27377" spans="1:1" x14ac:dyDescent="0.55000000000000004">
      <c r="A27377" s="131"/>
    </row>
    <row r="27378" spans="1:1" x14ac:dyDescent="0.55000000000000004">
      <c r="A27378" s="131"/>
    </row>
    <row r="27381" spans="1:1" x14ac:dyDescent="0.55000000000000004">
      <c r="A27381" s="131"/>
    </row>
    <row r="27382" spans="1:1" x14ac:dyDescent="0.55000000000000004">
      <c r="A27382" s="131"/>
    </row>
    <row r="27385" spans="1:1" x14ac:dyDescent="0.55000000000000004">
      <c r="A27385" s="131"/>
    </row>
    <row r="27386" spans="1:1" x14ac:dyDescent="0.55000000000000004">
      <c r="A27386" s="131"/>
    </row>
    <row r="27389" spans="1:1" x14ac:dyDescent="0.55000000000000004">
      <c r="A27389" s="131"/>
    </row>
    <row r="27390" spans="1:1" x14ac:dyDescent="0.55000000000000004">
      <c r="A27390" s="131"/>
    </row>
    <row r="27393" spans="1:1" x14ac:dyDescent="0.55000000000000004">
      <c r="A27393" s="131"/>
    </row>
    <row r="27394" spans="1:1" x14ac:dyDescent="0.55000000000000004">
      <c r="A27394" s="131"/>
    </row>
    <row r="27397" spans="1:1" x14ac:dyDescent="0.55000000000000004">
      <c r="A27397" s="131"/>
    </row>
    <row r="27398" spans="1:1" x14ac:dyDescent="0.55000000000000004">
      <c r="A27398" s="131"/>
    </row>
    <row r="27401" spans="1:1" x14ac:dyDescent="0.55000000000000004">
      <c r="A27401" s="131"/>
    </row>
    <row r="27402" spans="1:1" x14ac:dyDescent="0.55000000000000004">
      <c r="A27402" s="131"/>
    </row>
    <row r="27405" spans="1:1" x14ac:dyDescent="0.55000000000000004">
      <c r="A27405" s="131"/>
    </row>
    <row r="27406" spans="1:1" x14ac:dyDescent="0.55000000000000004">
      <c r="A27406" s="131"/>
    </row>
    <row r="27409" spans="1:1" x14ac:dyDescent="0.55000000000000004">
      <c r="A27409" s="131"/>
    </row>
    <row r="27410" spans="1:1" x14ac:dyDescent="0.55000000000000004">
      <c r="A27410" s="131"/>
    </row>
    <row r="27413" spans="1:1" x14ac:dyDescent="0.55000000000000004">
      <c r="A27413" s="131"/>
    </row>
    <row r="27414" spans="1:1" x14ac:dyDescent="0.55000000000000004">
      <c r="A27414" s="131"/>
    </row>
    <row r="27417" spans="1:1" x14ac:dyDescent="0.55000000000000004">
      <c r="A27417" s="131"/>
    </row>
    <row r="27418" spans="1:1" x14ac:dyDescent="0.55000000000000004">
      <c r="A27418" s="131"/>
    </row>
    <row r="27421" spans="1:1" x14ac:dyDescent="0.55000000000000004">
      <c r="A27421" s="131"/>
    </row>
    <row r="27422" spans="1:1" x14ac:dyDescent="0.55000000000000004">
      <c r="A27422" s="131"/>
    </row>
    <row r="27425" spans="1:1" x14ac:dyDescent="0.55000000000000004">
      <c r="A27425" s="131"/>
    </row>
    <row r="27426" spans="1:1" x14ac:dyDescent="0.55000000000000004">
      <c r="A27426" s="131"/>
    </row>
    <row r="27429" spans="1:1" x14ac:dyDescent="0.55000000000000004">
      <c r="A27429" s="131"/>
    </row>
    <row r="27430" spans="1:1" x14ac:dyDescent="0.55000000000000004">
      <c r="A27430" s="131"/>
    </row>
    <row r="27433" spans="1:1" x14ac:dyDescent="0.55000000000000004">
      <c r="A27433" s="131"/>
    </row>
    <row r="27434" spans="1:1" x14ac:dyDescent="0.55000000000000004">
      <c r="A27434" s="131"/>
    </row>
    <row r="27437" spans="1:1" x14ac:dyDescent="0.55000000000000004">
      <c r="A27437" s="131"/>
    </row>
    <row r="27438" spans="1:1" x14ac:dyDescent="0.55000000000000004">
      <c r="A27438" s="131"/>
    </row>
    <row r="27441" spans="1:1" x14ac:dyDescent="0.55000000000000004">
      <c r="A27441" s="131"/>
    </row>
    <row r="27442" spans="1:1" x14ac:dyDescent="0.55000000000000004">
      <c r="A27442" s="131"/>
    </row>
    <row r="27445" spans="1:1" x14ac:dyDescent="0.55000000000000004">
      <c r="A27445" s="131"/>
    </row>
    <row r="27446" spans="1:1" x14ac:dyDescent="0.55000000000000004">
      <c r="A27446" s="131"/>
    </row>
    <row r="27449" spans="1:1" x14ac:dyDescent="0.55000000000000004">
      <c r="A27449" s="131"/>
    </row>
    <row r="27450" spans="1:1" x14ac:dyDescent="0.55000000000000004">
      <c r="A27450" s="131"/>
    </row>
    <row r="27453" spans="1:1" x14ac:dyDescent="0.55000000000000004">
      <c r="A27453" s="131"/>
    </row>
    <row r="27454" spans="1:1" x14ac:dyDescent="0.55000000000000004">
      <c r="A27454" s="131"/>
    </row>
    <row r="27457" spans="1:1" x14ac:dyDescent="0.55000000000000004">
      <c r="A27457" s="131"/>
    </row>
    <row r="27458" spans="1:1" x14ac:dyDescent="0.55000000000000004">
      <c r="A27458" s="131"/>
    </row>
    <row r="27461" spans="1:1" x14ac:dyDescent="0.55000000000000004">
      <c r="A27461" s="131"/>
    </row>
    <row r="27462" spans="1:1" x14ac:dyDescent="0.55000000000000004">
      <c r="A27462" s="131"/>
    </row>
    <row r="27465" spans="1:1" x14ac:dyDescent="0.55000000000000004">
      <c r="A27465" s="131"/>
    </row>
    <row r="27466" spans="1:1" x14ac:dyDescent="0.55000000000000004">
      <c r="A27466" s="131"/>
    </row>
    <row r="27469" spans="1:1" x14ac:dyDescent="0.55000000000000004">
      <c r="A27469" s="131"/>
    </row>
    <row r="27470" spans="1:1" x14ac:dyDescent="0.55000000000000004">
      <c r="A27470" s="131"/>
    </row>
    <row r="27473" spans="1:1" x14ac:dyDescent="0.55000000000000004">
      <c r="A27473" s="131"/>
    </row>
    <row r="27474" spans="1:1" x14ac:dyDescent="0.55000000000000004">
      <c r="A27474" s="131"/>
    </row>
    <row r="27477" spans="1:1" x14ac:dyDescent="0.55000000000000004">
      <c r="A27477" s="131"/>
    </row>
    <row r="27478" spans="1:1" x14ac:dyDescent="0.55000000000000004">
      <c r="A27478" s="131"/>
    </row>
    <row r="27481" spans="1:1" x14ac:dyDescent="0.55000000000000004">
      <c r="A27481" s="131"/>
    </row>
    <row r="27482" spans="1:1" x14ac:dyDescent="0.55000000000000004">
      <c r="A27482" s="131"/>
    </row>
    <row r="27485" spans="1:1" x14ac:dyDescent="0.55000000000000004">
      <c r="A27485" s="131"/>
    </row>
    <row r="27486" spans="1:1" x14ac:dyDescent="0.55000000000000004">
      <c r="A27486" s="131"/>
    </row>
    <row r="27489" spans="1:1" x14ac:dyDescent="0.55000000000000004">
      <c r="A27489" s="131"/>
    </row>
    <row r="27490" spans="1:1" x14ac:dyDescent="0.55000000000000004">
      <c r="A27490" s="131"/>
    </row>
    <row r="27493" spans="1:1" x14ac:dyDescent="0.55000000000000004">
      <c r="A27493" s="131"/>
    </row>
    <row r="27494" spans="1:1" x14ac:dyDescent="0.55000000000000004">
      <c r="A27494" s="131"/>
    </row>
    <row r="27497" spans="1:1" x14ac:dyDescent="0.55000000000000004">
      <c r="A27497" s="131"/>
    </row>
    <row r="27498" spans="1:1" x14ac:dyDescent="0.55000000000000004">
      <c r="A27498" s="131"/>
    </row>
    <row r="27501" spans="1:1" x14ac:dyDescent="0.55000000000000004">
      <c r="A27501" s="131"/>
    </row>
    <row r="27502" spans="1:1" x14ac:dyDescent="0.55000000000000004">
      <c r="A27502" s="131"/>
    </row>
    <row r="27505" spans="1:1" x14ac:dyDescent="0.55000000000000004">
      <c r="A27505" s="131"/>
    </row>
    <row r="27506" spans="1:1" x14ac:dyDescent="0.55000000000000004">
      <c r="A27506" s="131"/>
    </row>
    <row r="27509" spans="1:1" x14ac:dyDescent="0.55000000000000004">
      <c r="A27509" s="131"/>
    </row>
    <row r="27510" spans="1:1" x14ac:dyDescent="0.55000000000000004">
      <c r="A27510" s="131"/>
    </row>
    <row r="27513" spans="1:1" x14ac:dyDescent="0.55000000000000004">
      <c r="A27513" s="131"/>
    </row>
    <row r="27514" spans="1:1" x14ac:dyDescent="0.55000000000000004">
      <c r="A27514" s="131"/>
    </row>
    <row r="27517" spans="1:1" x14ac:dyDescent="0.55000000000000004">
      <c r="A27517" s="131"/>
    </row>
    <row r="27518" spans="1:1" x14ac:dyDescent="0.55000000000000004">
      <c r="A27518" s="131"/>
    </row>
    <row r="27521" spans="1:1" x14ac:dyDescent="0.55000000000000004">
      <c r="A27521" s="131"/>
    </row>
    <row r="27522" spans="1:1" x14ac:dyDescent="0.55000000000000004">
      <c r="A27522" s="131"/>
    </row>
    <row r="27525" spans="1:1" x14ac:dyDescent="0.55000000000000004">
      <c r="A27525" s="131"/>
    </row>
    <row r="27526" spans="1:1" x14ac:dyDescent="0.55000000000000004">
      <c r="A27526" s="131"/>
    </row>
    <row r="27529" spans="1:1" x14ac:dyDescent="0.55000000000000004">
      <c r="A27529" s="131"/>
    </row>
    <row r="27530" spans="1:1" x14ac:dyDescent="0.55000000000000004">
      <c r="A27530" s="131"/>
    </row>
    <row r="27533" spans="1:1" x14ac:dyDescent="0.55000000000000004">
      <c r="A27533" s="131"/>
    </row>
    <row r="27534" spans="1:1" x14ac:dyDescent="0.55000000000000004">
      <c r="A27534" s="131"/>
    </row>
    <row r="27537" spans="1:1" x14ac:dyDescent="0.55000000000000004">
      <c r="A27537" s="131"/>
    </row>
    <row r="27538" spans="1:1" x14ac:dyDescent="0.55000000000000004">
      <c r="A27538" s="131"/>
    </row>
    <row r="27541" spans="1:1" x14ac:dyDescent="0.55000000000000004">
      <c r="A27541" s="131"/>
    </row>
    <row r="27542" spans="1:1" x14ac:dyDescent="0.55000000000000004">
      <c r="A27542" s="131"/>
    </row>
    <row r="27545" spans="1:1" x14ac:dyDescent="0.55000000000000004">
      <c r="A27545" s="131"/>
    </row>
    <row r="27546" spans="1:1" x14ac:dyDescent="0.55000000000000004">
      <c r="A27546" s="131"/>
    </row>
    <row r="27549" spans="1:1" x14ac:dyDescent="0.55000000000000004">
      <c r="A27549" s="131"/>
    </row>
    <row r="27550" spans="1:1" x14ac:dyDescent="0.55000000000000004">
      <c r="A27550" s="131"/>
    </row>
    <row r="27553" spans="1:1" x14ac:dyDescent="0.55000000000000004">
      <c r="A27553" s="131"/>
    </row>
    <row r="27554" spans="1:1" x14ac:dyDescent="0.55000000000000004">
      <c r="A27554" s="131"/>
    </row>
    <row r="27557" spans="1:1" x14ac:dyDescent="0.55000000000000004">
      <c r="A27557" s="131"/>
    </row>
    <row r="27558" spans="1:1" x14ac:dyDescent="0.55000000000000004">
      <c r="A27558" s="131"/>
    </row>
    <row r="27561" spans="1:1" x14ac:dyDescent="0.55000000000000004">
      <c r="A27561" s="131"/>
    </row>
    <row r="27562" spans="1:1" x14ac:dyDescent="0.55000000000000004">
      <c r="A27562" s="131"/>
    </row>
    <row r="27565" spans="1:1" x14ac:dyDescent="0.55000000000000004">
      <c r="A27565" s="131"/>
    </row>
    <row r="27566" spans="1:1" x14ac:dyDescent="0.55000000000000004">
      <c r="A27566" s="131"/>
    </row>
    <row r="27569" spans="1:1" x14ac:dyDescent="0.55000000000000004">
      <c r="A27569" s="131"/>
    </row>
    <row r="27570" spans="1:1" x14ac:dyDescent="0.55000000000000004">
      <c r="A27570" s="131"/>
    </row>
    <row r="27573" spans="1:1" x14ac:dyDescent="0.55000000000000004">
      <c r="A27573" s="131"/>
    </row>
    <row r="27574" spans="1:1" x14ac:dyDescent="0.55000000000000004">
      <c r="A27574" s="131"/>
    </row>
    <row r="27577" spans="1:1" x14ac:dyDescent="0.55000000000000004">
      <c r="A27577" s="131"/>
    </row>
    <row r="27578" spans="1:1" x14ac:dyDescent="0.55000000000000004">
      <c r="A27578" s="131"/>
    </row>
    <row r="27581" spans="1:1" x14ac:dyDescent="0.55000000000000004">
      <c r="A27581" s="131"/>
    </row>
    <row r="27582" spans="1:1" x14ac:dyDescent="0.55000000000000004">
      <c r="A27582" s="131"/>
    </row>
    <row r="27585" spans="1:1" x14ac:dyDescent="0.55000000000000004">
      <c r="A27585" s="131"/>
    </row>
    <row r="27586" spans="1:1" x14ac:dyDescent="0.55000000000000004">
      <c r="A27586" s="131"/>
    </row>
    <row r="27589" spans="1:1" x14ac:dyDescent="0.55000000000000004">
      <c r="A27589" s="131"/>
    </row>
    <row r="27590" spans="1:1" x14ac:dyDescent="0.55000000000000004">
      <c r="A27590" s="131"/>
    </row>
    <row r="27593" spans="1:1" x14ac:dyDescent="0.55000000000000004">
      <c r="A27593" s="131"/>
    </row>
    <row r="27594" spans="1:1" x14ac:dyDescent="0.55000000000000004">
      <c r="A27594" s="131"/>
    </row>
    <row r="27597" spans="1:1" x14ac:dyDescent="0.55000000000000004">
      <c r="A27597" s="131"/>
    </row>
    <row r="27598" spans="1:1" x14ac:dyDescent="0.55000000000000004">
      <c r="A27598" s="131"/>
    </row>
    <row r="27601" spans="1:1" x14ac:dyDescent="0.55000000000000004">
      <c r="A27601" s="131"/>
    </row>
    <row r="27602" spans="1:1" x14ac:dyDescent="0.55000000000000004">
      <c r="A27602" s="131"/>
    </row>
    <row r="27605" spans="1:1" x14ac:dyDescent="0.55000000000000004">
      <c r="A27605" s="131"/>
    </row>
    <row r="27606" spans="1:1" x14ac:dyDescent="0.55000000000000004">
      <c r="A27606" s="131"/>
    </row>
    <row r="27609" spans="1:1" x14ac:dyDescent="0.55000000000000004">
      <c r="A27609" s="131"/>
    </row>
    <row r="27610" spans="1:1" x14ac:dyDescent="0.55000000000000004">
      <c r="A27610" s="131"/>
    </row>
    <row r="27613" spans="1:1" x14ac:dyDescent="0.55000000000000004">
      <c r="A27613" s="131"/>
    </row>
    <row r="27614" spans="1:1" x14ac:dyDescent="0.55000000000000004">
      <c r="A27614" s="131"/>
    </row>
    <row r="27617" spans="1:1" x14ac:dyDescent="0.55000000000000004">
      <c r="A27617" s="131"/>
    </row>
    <row r="27618" spans="1:1" x14ac:dyDescent="0.55000000000000004">
      <c r="A27618" s="131"/>
    </row>
    <row r="27621" spans="1:1" x14ac:dyDescent="0.55000000000000004">
      <c r="A27621" s="131"/>
    </row>
    <row r="27622" spans="1:1" x14ac:dyDescent="0.55000000000000004">
      <c r="A27622" s="131"/>
    </row>
    <row r="27625" spans="1:1" x14ac:dyDescent="0.55000000000000004">
      <c r="A27625" s="131"/>
    </row>
    <row r="27626" spans="1:1" x14ac:dyDescent="0.55000000000000004">
      <c r="A27626" s="131"/>
    </row>
    <row r="27629" spans="1:1" x14ac:dyDescent="0.55000000000000004">
      <c r="A27629" s="131"/>
    </row>
    <row r="27630" spans="1:1" x14ac:dyDescent="0.55000000000000004">
      <c r="A27630" s="131"/>
    </row>
    <row r="27633" spans="1:1" x14ac:dyDescent="0.55000000000000004">
      <c r="A27633" s="131"/>
    </row>
    <row r="27634" spans="1:1" x14ac:dyDescent="0.55000000000000004">
      <c r="A27634" s="131"/>
    </row>
    <row r="27637" spans="1:1" x14ac:dyDescent="0.55000000000000004">
      <c r="A27637" s="131"/>
    </row>
    <row r="27638" spans="1:1" x14ac:dyDescent="0.55000000000000004">
      <c r="A27638" s="131"/>
    </row>
    <row r="27641" spans="1:1" x14ac:dyDescent="0.55000000000000004">
      <c r="A27641" s="131"/>
    </row>
    <row r="27642" spans="1:1" x14ac:dyDescent="0.55000000000000004">
      <c r="A27642" s="131"/>
    </row>
    <row r="27645" spans="1:1" x14ac:dyDescent="0.55000000000000004">
      <c r="A27645" s="131"/>
    </row>
    <row r="27646" spans="1:1" x14ac:dyDescent="0.55000000000000004">
      <c r="A27646" s="131"/>
    </row>
    <row r="27649" spans="1:1" x14ac:dyDescent="0.55000000000000004">
      <c r="A27649" s="131"/>
    </row>
    <row r="27650" spans="1:1" x14ac:dyDescent="0.55000000000000004">
      <c r="A27650" s="131"/>
    </row>
    <row r="27653" spans="1:1" x14ac:dyDescent="0.55000000000000004">
      <c r="A27653" s="131"/>
    </row>
    <row r="27654" spans="1:1" x14ac:dyDescent="0.55000000000000004">
      <c r="A27654" s="131"/>
    </row>
    <row r="27657" spans="1:1" x14ac:dyDescent="0.55000000000000004">
      <c r="A27657" s="131"/>
    </row>
    <row r="27658" spans="1:1" x14ac:dyDescent="0.55000000000000004">
      <c r="A27658" s="131"/>
    </row>
    <row r="27661" spans="1:1" x14ac:dyDescent="0.55000000000000004">
      <c r="A27661" s="131"/>
    </row>
    <row r="27662" spans="1:1" x14ac:dyDescent="0.55000000000000004">
      <c r="A27662" s="131"/>
    </row>
    <row r="27665" spans="1:1" x14ac:dyDescent="0.55000000000000004">
      <c r="A27665" s="131"/>
    </row>
    <row r="27666" spans="1:1" x14ac:dyDescent="0.55000000000000004">
      <c r="A27666" s="131"/>
    </row>
    <row r="27669" spans="1:1" x14ac:dyDescent="0.55000000000000004">
      <c r="A27669" s="131"/>
    </row>
    <row r="27670" spans="1:1" x14ac:dyDescent="0.55000000000000004">
      <c r="A27670" s="131"/>
    </row>
    <row r="27673" spans="1:1" x14ac:dyDescent="0.55000000000000004">
      <c r="A27673" s="131"/>
    </row>
    <row r="27674" spans="1:1" x14ac:dyDescent="0.55000000000000004">
      <c r="A27674" s="131"/>
    </row>
    <row r="27677" spans="1:1" x14ac:dyDescent="0.55000000000000004">
      <c r="A27677" s="131"/>
    </row>
    <row r="27678" spans="1:1" x14ac:dyDescent="0.55000000000000004">
      <c r="A27678" s="131"/>
    </row>
    <row r="27681" spans="1:1" x14ac:dyDescent="0.55000000000000004">
      <c r="A27681" s="131"/>
    </row>
    <row r="27682" spans="1:1" x14ac:dyDescent="0.55000000000000004">
      <c r="A27682" s="131"/>
    </row>
    <row r="27685" spans="1:1" x14ac:dyDescent="0.55000000000000004">
      <c r="A27685" s="131"/>
    </row>
    <row r="27686" spans="1:1" x14ac:dyDescent="0.55000000000000004">
      <c r="A27686" s="131"/>
    </row>
    <row r="27689" spans="1:1" x14ac:dyDescent="0.55000000000000004">
      <c r="A27689" s="131"/>
    </row>
    <row r="27690" spans="1:1" x14ac:dyDescent="0.55000000000000004">
      <c r="A27690" s="131"/>
    </row>
    <row r="27693" spans="1:1" x14ac:dyDescent="0.55000000000000004">
      <c r="A27693" s="131"/>
    </row>
    <row r="27694" spans="1:1" x14ac:dyDescent="0.55000000000000004">
      <c r="A27694" s="131"/>
    </row>
    <row r="27697" spans="1:1" x14ac:dyDescent="0.55000000000000004">
      <c r="A27697" s="131"/>
    </row>
    <row r="27698" spans="1:1" x14ac:dyDescent="0.55000000000000004">
      <c r="A27698" s="131"/>
    </row>
    <row r="27701" spans="1:1" x14ac:dyDescent="0.55000000000000004">
      <c r="A27701" s="131"/>
    </row>
    <row r="27702" spans="1:1" x14ac:dyDescent="0.55000000000000004">
      <c r="A27702" s="131"/>
    </row>
    <row r="27705" spans="1:1" x14ac:dyDescent="0.55000000000000004">
      <c r="A27705" s="131"/>
    </row>
    <row r="27706" spans="1:1" x14ac:dyDescent="0.55000000000000004">
      <c r="A27706" s="131"/>
    </row>
    <row r="27709" spans="1:1" x14ac:dyDescent="0.55000000000000004">
      <c r="A27709" s="131"/>
    </row>
    <row r="27710" spans="1:1" x14ac:dyDescent="0.55000000000000004">
      <c r="A27710" s="131"/>
    </row>
    <row r="27713" spans="1:1" x14ac:dyDescent="0.55000000000000004">
      <c r="A27713" s="131"/>
    </row>
    <row r="27714" spans="1:1" x14ac:dyDescent="0.55000000000000004">
      <c r="A27714" s="131"/>
    </row>
    <row r="27717" spans="1:1" x14ac:dyDescent="0.55000000000000004">
      <c r="A27717" s="131"/>
    </row>
    <row r="27718" spans="1:1" x14ac:dyDescent="0.55000000000000004">
      <c r="A27718" s="131"/>
    </row>
    <row r="27721" spans="1:1" x14ac:dyDescent="0.55000000000000004">
      <c r="A27721" s="131"/>
    </row>
    <row r="27722" spans="1:1" x14ac:dyDescent="0.55000000000000004">
      <c r="A27722" s="131"/>
    </row>
    <row r="27725" spans="1:1" x14ac:dyDescent="0.55000000000000004">
      <c r="A27725" s="131"/>
    </row>
    <row r="27726" spans="1:1" x14ac:dyDescent="0.55000000000000004">
      <c r="A27726" s="131"/>
    </row>
    <row r="27729" spans="1:1" x14ac:dyDescent="0.55000000000000004">
      <c r="A27729" s="131"/>
    </row>
    <row r="27730" spans="1:1" x14ac:dyDescent="0.55000000000000004">
      <c r="A27730" s="131"/>
    </row>
    <row r="27733" spans="1:1" x14ac:dyDescent="0.55000000000000004">
      <c r="A27733" s="131"/>
    </row>
    <row r="27734" spans="1:1" x14ac:dyDescent="0.55000000000000004">
      <c r="A27734" s="131"/>
    </row>
    <row r="27737" spans="1:1" x14ac:dyDescent="0.55000000000000004">
      <c r="A27737" s="131"/>
    </row>
    <row r="27738" spans="1:1" x14ac:dyDescent="0.55000000000000004">
      <c r="A27738" s="131"/>
    </row>
    <row r="27741" spans="1:1" x14ac:dyDescent="0.55000000000000004">
      <c r="A27741" s="131"/>
    </row>
    <row r="27742" spans="1:1" x14ac:dyDescent="0.55000000000000004">
      <c r="A27742" s="131"/>
    </row>
    <row r="27745" spans="1:1" x14ac:dyDescent="0.55000000000000004">
      <c r="A27745" s="131"/>
    </row>
    <row r="27746" spans="1:1" x14ac:dyDescent="0.55000000000000004">
      <c r="A27746" s="131"/>
    </row>
    <row r="27749" spans="1:1" x14ac:dyDescent="0.55000000000000004">
      <c r="A27749" s="131"/>
    </row>
    <row r="27750" spans="1:1" x14ac:dyDescent="0.55000000000000004">
      <c r="A27750" s="131"/>
    </row>
    <row r="27753" spans="1:1" x14ac:dyDescent="0.55000000000000004">
      <c r="A27753" s="131"/>
    </row>
    <row r="27754" spans="1:1" x14ac:dyDescent="0.55000000000000004">
      <c r="A27754" s="131"/>
    </row>
    <row r="27757" spans="1:1" x14ac:dyDescent="0.55000000000000004">
      <c r="A27757" s="131"/>
    </row>
    <row r="27758" spans="1:1" x14ac:dyDescent="0.55000000000000004">
      <c r="A27758" s="131"/>
    </row>
    <row r="27761" spans="1:1" x14ac:dyDescent="0.55000000000000004">
      <c r="A27761" s="131"/>
    </row>
    <row r="27762" spans="1:1" x14ac:dyDescent="0.55000000000000004">
      <c r="A27762" s="131"/>
    </row>
    <row r="27765" spans="1:1" x14ac:dyDescent="0.55000000000000004">
      <c r="A27765" s="131"/>
    </row>
    <row r="27766" spans="1:1" x14ac:dyDescent="0.55000000000000004">
      <c r="A27766" s="131"/>
    </row>
    <row r="27769" spans="1:1" x14ac:dyDescent="0.55000000000000004">
      <c r="A27769" s="131"/>
    </row>
    <row r="27770" spans="1:1" x14ac:dyDescent="0.55000000000000004">
      <c r="A27770" s="131"/>
    </row>
    <row r="27773" spans="1:1" x14ac:dyDescent="0.55000000000000004">
      <c r="A27773" s="131"/>
    </row>
    <row r="27774" spans="1:1" x14ac:dyDescent="0.55000000000000004">
      <c r="A27774" s="131"/>
    </row>
    <row r="27777" spans="1:1" x14ac:dyDescent="0.55000000000000004">
      <c r="A27777" s="131"/>
    </row>
    <row r="27778" spans="1:1" x14ac:dyDescent="0.55000000000000004">
      <c r="A27778" s="131"/>
    </row>
    <row r="27781" spans="1:1" x14ac:dyDescent="0.55000000000000004">
      <c r="A27781" s="131"/>
    </row>
    <row r="27782" spans="1:1" x14ac:dyDescent="0.55000000000000004">
      <c r="A27782" s="131"/>
    </row>
    <row r="27785" spans="1:1" x14ac:dyDescent="0.55000000000000004">
      <c r="A27785" s="131"/>
    </row>
    <row r="27786" spans="1:1" x14ac:dyDescent="0.55000000000000004">
      <c r="A27786" s="131"/>
    </row>
    <row r="27789" spans="1:1" x14ac:dyDescent="0.55000000000000004">
      <c r="A27789" s="131"/>
    </row>
    <row r="27790" spans="1:1" x14ac:dyDescent="0.55000000000000004">
      <c r="A27790" s="131"/>
    </row>
    <row r="27793" spans="1:1" x14ac:dyDescent="0.55000000000000004">
      <c r="A27793" s="131"/>
    </row>
    <row r="27794" spans="1:1" x14ac:dyDescent="0.55000000000000004">
      <c r="A27794" s="131"/>
    </row>
    <row r="27797" spans="1:1" x14ac:dyDescent="0.55000000000000004">
      <c r="A27797" s="131"/>
    </row>
    <row r="27798" spans="1:1" x14ac:dyDescent="0.55000000000000004">
      <c r="A27798" s="131"/>
    </row>
    <row r="27801" spans="1:1" x14ac:dyDescent="0.55000000000000004">
      <c r="A27801" s="131"/>
    </row>
    <row r="27802" spans="1:1" x14ac:dyDescent="0.55000000000000004">
      <c r="A27802" s="131"/>
    </row>
    <row r="27805" spans="1:1" x14ac:dyDescent="0.55000000000000004">
      <c r="A27805" s="131"/>
    </row>
    <row r="27806" spans="1:1" x14ac:dyDescent="0.55000000000000004">
      <c r="A27806" s="131"/>
    </row>
    <row r="27809" spans="1:1" x14ac:dyDescent="0.55000000000000004">
      <c r="A27809" s="131"/>
    </row>
    <row r="27810" spans="1:1" x14ac:dyDescent="0.55000000000000004">
      <c r="A27810" s="131"/>
    </row>
    <row r="27813" spans="1:1" x14ac:dyDescent="0.55000000000000004">
      <c r="A27813" s="131"/>
    </row>
    <row r="27814" spans="1:1" x14ac:dyDescent="0.55000000000000004">
      <c r="A27814" s="131"/>
    </row>
    <row r="27817" spans="1:1" x14ac:dyDescent="0.55000000000000004">
      <c r="A27817" s="131"/>
    </row>
    <row r="27818" spans="1:1" x14ac:dyDescent="0.55000000000000004">
      <c r="A27818" s="131"/>
    </row>
    <row r="27821" spans="1:1" x14ac:dyDescent="0.55000000000000004">
      <c r="A27821" s="131"/>
    </row>
    <row r="27822" spans="1:1" x14ac:dyDescent="0.55000000000000004">
      <c r="A27822" s="131"/>
    </row>
    <row r="27825" spans="1:1" x14ac:dyDescent="0.55000000000000004">
      <c r="A27825" s="131"/>
    </row>
    <row r="27826" spans="1:1" x14ac:dyDescent="0.55000000000000004">
      <c r="A27826" s="131"/>
    </row>
    <row r="27829" spans="1:1" x14ac:dyDescent="0.55000000000000004">
      <c r="A27829" s="131"/>
    </row>
    <row r="27830" spans="1:1" x14ac:dyDescent="0.55000000000000004">
      <c r="A27830" s="131"/>
    </row>
    <row r="27833" spans="1:1" x14ac:dyDescent="0.55000000000000004">
      <c r="A27833" s="131"/>
    </row>
    <row r="27834" spans="1:1" x14ac:dyDescent="0.55000000000000004">
      <c r="A27834" s="131"/>
    </row>
    <row r="27837" spans="1:1" x14ac:dyDescent="0.55000000000000004">
      <c r="A27837" s="131"/>
    </row>
    <row r="27838" spans="1:1" x14ac:dyDescent="0.55000000000000004">
      <c r="A27838" s="131"/>
    </row>
    <row r="27841" spans="1:1" x14ac:dyDescent="0.55000000000000004">
      <c r="A27841" s="131"/>
    </row>
    <row r="27842" spans="1:1" x14ac:dyDescent="0.55000000000000004">
      <c r="A27842" s="131"/>
    </row>
    <row r="27845" spans="1:1" x14ac:dyDescent="0.55000000000000004">
      <c r="A27845" s="131"/>
    </row>
    <row r="27846" spans="1:1" x14ac:dyDescent="0.55000000000000004">
      <c r="A27846" s="131"/>
    </row>
    <row r="27849" spans="1:1" x14ac:dyDescent="0.55000000000000004">
      <c r="A27849" s="131"/>
    </row>
    <row r="27850" spans="1:1" x14ac:dyDescent="0.55000000000000004">
      <c r="A27850" s="131"/>
    </row>
    <row r="27853" spans="1:1" x14ac:dyDescent="0.55000000000000004">
      <c r="A27853" s="131"/>
    </row>
    <row r="27854" spans="1:1" x14ac:dyDescent="0.55000000000000004">
      <c r="A27854" s="131"/>
    </row>
    <row r="27857" spans="1:1" x14ac:dyDescent="0.55000000000000004">
      <c r="A27857" s="131"/>
    </row>
    <row r="27858" spans="1:1" x14ac:dyDescent="0.55000000000000004">
      <c r="A27858" s="131"/>
    </row>
    <row r="27861" spans="1:1" x14ac:dyDescent="0.55000000000000004">
      <c r="A27861" s="131"/>
    </row>
    <row r="27862" spans="1:1" x14ac:dyDescent="0.55000000000000004">
      <c r="A27862" s="131"/>
    </row>
    <row r="27865" spans="1:1" x14ac:dyDescent="0.55000000000000004">
      <c r="A27865" s="131"/>
    </row>
    <row r="27866" spans="1:1" x14ac:dyDescent="0.55000000000000004">
      <c r="A27866" s="131"/>
    </row>
    <row r="27869" spans="1:1" x14ac:dyDescent="0.55000000000000004">
      <c r="A27869" s="131"/>
    </row>
    <row r="27870" spans="1:1" x14ac:dyDescent="0.55000000000000004">
      <c r="A27870" s="131"/>
    </row>
    <row r="27873" spans="1:1" x14ac:dyDescent="0.55000000000000004">
      <c r="A27873" s="131"/>
    </row>
    <row r="27874" spans="1:1" x14ac:dyDescent="0.55000000000000004">
      <c r="A27874" s="131"/>
    </row>
    <row r="27877" spans="1:1" x14ac:dyDescent="0.55000000000000004">
      <c r="A27877" s="131"/>
    </row>
    <row r="27878" spans="1:1" x14ac:dyDescent="0.55000000000000004">
      <c r="A27878" s="131"/>
    </row>
    <row r="27881" spans="1:1" x14ac:dyDescent="0.55000000000000004">
      <c r="A27881" s="131"/>
    </row>
    <row r="27882" spans="1:1" x14ac:dyDescent="0.55000000000000004">
      <c r="A27882" s="131"/>
    </row>
    <row r="27885" spans="1:1" x14ac:dyDescent="0.55000000000000004">
      <c r="A27885" s="131"/>
    </row>
    <row r="27886" spans="1:1" x14ac:dyDescent="0.55000000000000004">
      <c r="A27886" s="131"/>
    </row>
    <row r="27889" spans="1:1" x14ac:dyDescent="0.55000000000000004">
      <c r="A27889" s="131"/>
    </row>
    <row r="27890" spans="1:1" x14ac:dyDescent="0.55000000000000004">
      <c r="A27890" s="131"/>
    </row>
    <row r="27893" spans="1:1" x14ac:dyDescent="0.55000000000000004">
      <c r="A27893" s="131"/>
    </row>
    <row r="27894" spans="1:1" x14ac:dyDescent="0.55000000000000004">
      <c r="A27894" s="131"/>
    </row>
    <row r="27897" spans="1:1" x14ac:dyDescent="0.55000000000000004">
      <c r="A27897" s="131"/>
    </row>
    <row r="27898" spans="1:1" x14ac:dyDescent="0.55000000000000004">
      <c r="A27898" s="131"/>
    </row>
    <row r="27901" spans="1:1" x14ac:dyDescent="0.55000000000000004">
      <c r="A27901" s="131"/>
    </row>
    <row r="27902" spans="1:1" x14ac:dyDescent="0.55000000000000004">
      <c r="A27902" s="131"/>
    </row>
    <row r="27905" spans="1:1" x14ac:dyDescent="0.55000000000000004">
      <c r="A27905" s="131"/>
    </row>
    <row r="27906" spans="1:1" x14ac:dyDescent="0.55000000000000004">
      <c r="A27906" s="131"/>
    </row>
    <row r="27909" spans="1:1" x14ac:dyDescent="0.55000000000000004">
      <c r="A27909" s="131"/>
    </row>
    <row r="27910" spans="1:1" x14ac:dyDescent="0.55000000000000004">
      <c r="A27910" s="131"/>
    </row>
    <row r="27913" spans="1:1" x14ac:dyDescent="0.55000000000000004">
      <c r="A27913" s="131"/>
    </row>
    <row r="27914" spans="1:1" x14ac:dyDescent="0.55000000000000004">
      <c r="A27914" s="131"/>
    </row>
    <row r="27917" spans="1:1" x14ac:dyDescent="0.55000000000000004">
      <c r="A27917" s="131"/>
    </row>
    <row r="27918" spans="1:1" x14ac:dyDescent="0.55000000000000004">
      <c r="A27918" s="131"/>
    </row>
    <row r="27921" spans="1:1" x14ac:dyDescent="0.55000000000000004">
      <c r="A27921" s="131"/>
    </row>
    <row r="27922" spans="1:1" x14ac:dyDescent="0.55000000000000004">
      <c r="A27922" s="131"/>
    </row>
    <row r="27925" spans="1:1" x14ac:dyDescent="0.55000000000000004">
      <c r="A27925" s="131"/>
    </row>
    <row r="27926" spans="1:1" x14ac:dyDescent="0.55000000000000004">
      <c r="A27926" s="131"/>
    </row>
    <row r="27929" spans="1:1" x14ac:dyDescent="0.55000000000000004">
      <c r="A27929" s="131"/>
    </row>
    <row r="27930" spans="1:1" x14ac:dyDescent="0.55000000000000004">
      <c r="A27930" s="131"/>
    </row>
    <row r="27933" spans="1:1" x14ac:dyDescent="0.55000000000000004">
      <c r="A27933" s="131"/>
    </row>
    <row r="27934" spans="1:1" x14ac:dyDescent="0.55000000000000004">
      <c r="A27934" s="131"/>
    </row>
    <row r="27937" spans="1:1" x14ac:dyDescent="0.55000000000000004">
      <c r="A27937" s="131"/>
    </row>
    <row r="27938" spans="1:1" x14ac:dyDescent="0.55000000000000004">
      <c r="A27938" s="131"/>
    </row>
    <row r="27941" spans="1:1" x14ac:dyDescent="0.55000000000000004">
      <c r="A27941" s="131"/>
    </row>
    <row r="27942" spans="1:1" x14ac:dyDescent="0.55000000000000004">
      <c r="A27942" s="131"/>
    </row>
    <row r="27945" spans="1:1" x14ac:dyDescent="0.55000000000000004">
      <c r="A27945" s="131"/>
    </row>
    <row r="27946" spans="1:1" x14ac:dyDescent="0.55000000000000004">
      <c r="A27946" s="131"/>
    </row>
    <row r="27949" spans="1:1" x14ac:dyDescent="0.55000000000000004">
      <c r="A27949" s="131"/>
    </row>
    <row r="27950" spans="1:1" x14ac:dyDescent="0.55000000000000004">
      <c r="A27950" s="131"/>
    </row>
    <row r="27953" spans="1:1" x14ac:dyDescent="0.55000000000000004">
      <c r="A27953" s="131"/>
    </row>
    <row r="27954" spans="1:1" x14ac:dyDescent="0.55000000000000004">
      <c r="A27954" s="131"/>
    </row>
    <row r="27957" spans="1:1" x14ac:dyDescent="0.55000000000000004">
      <c r="A27957" s="131"/>
    </row>
    <row r="27958" spans="1:1" x14ac:dyDescent="0.55000000000000004">
      <c r="A27958" s="131"/>
    </row>
    <row r="27961" spans="1:1" x14ac:dyDescent="0.55000000000000004">
      <c r="A27961" s="131"/>
    </row>
    <row r="27962" spans="1:1" x14ac:dyDescent="0.55000000000000004">
      <c r="A27962" s="131"/>
    </row>
    <row r="27965" spans="1:1" x14ac:dyDescent="0.55000000000000004">
      <c r="A27965" s="131"/>
    </row>
    <row r="27966" spans="1:1" x14ac:dyDescent="0.55000000000000004">
      <c r="A27966" s="131"/>
    </row>
    <row r="27969" spans="1:1" x14ac:dyDescent="0.55000000000000004">
      <c r="A27969" s="131"/>
    </row>
    <row r="27970" spans="1:1" x14ac:dyDescent="0.55000000000000004">
      <c r="A27970" s="131"/>
    </row>
    <row r="27973" spans="1:1" x14ac:dyDescent="0.55000000000000004">
      <c r="A27973" s="131"/>
    </row>
    <row r="27974" spans="1:1" x14ac:dyDescent="0.55000000000000004">
      <c r="A27974" s="131"/>
    </row>
    <row r="27977" spans="1:1" x14ac:dyDescent="0.55000000000000004">
      <c r="A27977" s="131"/>
    </row>
    <row r="27978" spans="1:1" x14ac:dyDescent="0.55000000000000004">
      <c r="A27978" s="131"/>
    </row>
    <row r="27981" spans="1:1" x14ac:dyDescent="0.55000000000000004">
      <c r="A27981" s="131"/>
    </row>
    <row r="27982" spans="1:1" x14ac:dyDescent="0.55000000000000004">
      <c r="A27982" s="131"/>
    </row>
    <row r="27985" spans="1:1" x14ac:dyDescent="0.55000000000000004">
      <c r="A27985" s="131"/>
    </row>
    <row r="27986" spans="1:1" x14ac:dyDescent="0.55000000000000004">
      <c r="A27986" s="131"/>
    </row>
    <row r="27989" spans="1:1" x14ac:dyDescent="0.55000000000000004">
      <c r="A27989" s="131"/>
    </row>
    <row r="27990" spans="1:1" x14ac:dyDescent="0.55000000000000004">
      <c r="A27990" s="131"/>
    </row>
    <row r="27993" spans="1:1" x14ac:dyDescent="0.55000000000000004">
      <c r="A27993" s="131"/>
    </row>
    <row r="27994" spans="1:1" x14ac:dyDescent="0.55000000000000004">
      <c r="A27994" s="131"/>
    </row>
    <row r="27997" spans="1:1" x14ac:dyDescent="0.55000000000000004">
      <c r="A27997" s="131"/>
    </row>
    <row r="27998" spans="1:1" x14ac:dyDescent="0.55000000000000004">
      <c r="A27998" s="131"/>
    </row>
    <row r="28001" spans="1:1" x14ac:dyDescent="0.55000000000000004">
      <c r="A28001" s="131"/>
    </row>
    <row r="28002" spans="1:1" x14ac:dyDescent="0.55000000000000004">
      <c r="A28002" s="131"/>
    </row>
    <row r="28005" spans="1:1" x14ac:dyDescent="0.55000000000000004">
      <c r="A28005" s="131"/>
    </row>
    <row r="28006" spans="1:1" x14ac:dyDescent="0.55000000000000004">
      <c r="A28006" s="131"/>
    </row>
    <row r="28009" spans="1:1" x14ac:dyDescent="0.55000000000000004">
      <c r="A28009" s="131"/>
    </row>
    <row r="28010" spans="1:1" x14ac:dyDescent="0.55000000000000004">
      <c r="A28010" s="131"/>
    </row>
    <row r="28013" spans="1:1" x14ac:dyDescent="0.55000000000000004">
      <c r="A28013" s="131"/>
    </row>
    <row r="28014" spans="1:1" x14ac:dyDescent="0.55000000000000004">
      <c r="A28014" s="131"/>
    </row>
    <row r="28017" spans="1:1" x14ac:dyDescent="0.55000000000000004">
      <c r="A28017" s="131"/>
    </row>
    <row r="28018" spans="1:1" x14ac:dyDescent="0.55000000000000004">
      <c r="A28018" s="131"/>
    </row>
    <row r="28021" spans="1:1" x14ac:dyDescent="0.55000000000000004">
      <c r="A28021" s="131"/>
    </row>
    <row r="28022" spans="1:1" x14ac:dyDescent="0.55000000000000004">
      <c r="A28022" s="131"/>
    </row>
    <row r="28025" spans="1:1" x14ac:dyDescent="0.55000000000000004">
      <c r="A28025" s="131"/>
    </row>
    <row r="28026" spans="1:1" x14ac:dyDescent="0.55000000000000004">
      <c r="A28026" s="131"/>
    </row>
    <row r="28029" spans="1:1" x14ac:dyDescent="0.55000000000000004">
      <c r="A28029" s="131"/>
    </row>
    <row r="28030" spans="1:1" x14ac:dyDescent="0.55000000000000004">
      <c r="A28030" s="131"/>
    </row>
    <row r="28033" spans="1:1" x14ac:dyDescent="0.55000000000000004">
      <c r="A28033" s="131"/>
    </row>
    <row r="28034" spans="1:1" x14ac:dyDescent="0.55000000000000004">
      <c r="A28034" s="131"/>
    </row>
    <row r="28037" spans="1:1" x14ac:dyDescent="0.55000000000000004">
      <c r="A28037" s="131"/>
    </row>
    <row r="28038" spans="1:1" x14ac:dyDescent="0.55000000000000004">
      <c r="A28038" s="131"/>
    </row>
    <row r="28041" spans="1:1" x14ac:dyDescent="0.55000000000000004">
      <c r="A28041" s="131"/>
    </row>
    <row r="28042" spans="1:1" x14ac:dyDescent="0.55000000000000004">
      <c r="A28042" s="131"/>
    </row>
    <row r="28045" spans="1:1" x14ac:dyDescent="0.55000000000000004">
      <c r="A28045" s="131"/>
    </row>
    <row r="28046" spans="1:1" x14ac:dyDescent="0.55000000000000004">
      <c r="A28046" s="131"/>
    </row>
    <row r="28049" spans="1:1" x14ac:dyDescent="0.55000000000000004">
      <c r="A28049" s="131"/>
    </row>
    <row r="28050" spans="1:1" x14ac:dyDescent="0.55000000000000004">
      <c r="A28050" s="131"/>
    </row>
    <row r="28053" spans="1:1" x14ac:dyDescent="0.55000000000000004">
      <c r="A28053" s="131"/>
    </row>
    <row r="28054" spans="1:1" x14ac:dyDescent="0.55000000000000004">
      <c r="A28054" s="131"/>
    </row>
    <row r="28057" spans="1:1" x14ac:dyDescent="0.55000000000000004">
      <c r="A28057" s="131"/>
    </row>
    <row r="28058" spans="1:1" x14ac:dyDescent="0.55000000000000004">
      <c r="A28058" s="131"/>
    </row>
    <row r="28061" spans="1:1" x14ac:dyDescent="0.55000000000000004">
      <c r="A28061" s="131"/>
    </row>
    <row r="28062" spans="1:1" x14ac:dyDescent="0.55000000000000004">
      <c r="A28062" s="131"/>
    </row>
    <row r="28065" spans="1:1" x14ac:dyDescent="0.55000000000000004">
      <c r="A28065" s="131"/>
    </row>
    <row r="28066" spans="1:1" x14ac:dyDescent="0.55000000000000004">
      <c r="A28066" s="131"/>
    </row>
    <row r="28069" spans="1:1" x14ac:dyDescent="0.55000000000000004">
      <c r="A28069" s="131"/>
    </row>
    <row r="28070" spans="1:1" x14ac:dyDescent="0.55000000000000004">
      <c r="A28070" s="131"/>
    </row>
    <row r="28073" spans="1:1" x14ac:dyDescent="0.55000000000000004">
      <c r="A28073" s="131"/>
    </row>
    <row r="28074" spans="1:1" x14ac:dyDescent="0.55000000000000004">
      <c r="A28074" s="131"/>
    </row>
    <row r="28077" spans="1:1" x14ac:dyDescent="0.55000000000000004">
      <c r="A28077" s="131"/>
    </row>
    <row r="28078" spans="1:1" x14ac:dyDescent="0.55000000000000004">
      <c r="A28078" s="131"/>
    </row>
    <row r="28081" spans="1:1" x14ac:dyDescent="0.55000000000000004">
      <c r="A28081" s="131"/>
    </row>
    <row r="28082" spans="1:1" x14ac:dyDescent="0.55000000000000004">
      <c r="A28082" s="131"/>
    </row>
    <row r="28085" spans="1:1" x14ac:dyDescent="0.55000000000000004">
      <c r="A28085" s="131"/>
    </row>
    <row r="28086" spans="1:1" x14ac:dyDescent="0.55000000000000004">
      <c r="A28086" s="131"/>
    </row>
    <row r="28089" spans="1:1" x14ac:dyDescent="0.55000000000000004">
      <c r="A28089" s="131"/>
    </row>
    <row r="28090" spans="1:1" x14ac:dyDescent="0.55000000000000004">
      <c r="A28090" s="131"/>
    </row>
    <row r="28093" spans="1:1" x14ac:dyDescent="0.55000000000000004">
      <c r="A28093" s="131"/>
    </row>
    <row r="28094" spans="1:1" x14ac:dyDescent="0.55000000000000004">
      <c r="A28094" s="131"/>
    </row>
    <row r="28097" spans="1:1" x14ac:dyDescent="0.55000000000000004">
      <c r="A28097" s="131"/>
    </row>
    <row r="28098" spans="1:1" x14ac:dyDescent="0.55000000000000004">
      <c r="A28098" s="131"/>
    </row>
    <row r="28101" spans="1:1" x14ac:dyDescent="0.55000000000000004">
      <c r="A28101" s="131"/>
    </row>
    <row r="28102" spans="1:1" x14ac:dyDescent="0.55000000000000004">
      <c r="A28102" s="131"/>
    </row>
    <row r="28105" spans="1:1" x14ac:dyDescent="0.55000000000000004">
      <c r="A28105" s="131"/>
    </row>
    <row r="28106" spans="1:1" x14ac:dyDescent="0.55000000000000004">
      <c r="A28106" s="131"/>
    </row>
    <row r="28109" spans="1:1" x14ac:dyDescent="0.55000000000000004">
      <c r="A28109" s="131"/>
    </row>
    <row r="28110" spans="1:1" x14ac:dyDescent="0.55000000000000004">
      <c r="A28110" s="131"/>
    </row>
    <row r="28113" spans="1:1" x14ac:dyDescent="0.55000000000000004">
      <c r="A28113" s="131"/>
    </row>
    <row r="28114" spans="1:1" x14ac:dyDescent="0.55000000000000004">
      <c r="A28114" s="131"/>
    </row>
    <row r="28117" spans="1:1" x14ac:dyDescent="0.55000000000000004">
      <c r="A28117" s="131"/>
    </row>
    <row r="28118" spans="1:1" x14ac:dyDescent="0.55000000000000004">
      <c r="A28118" s="131"/>
    </row>
    <row r="28121" spans="1:1" x14ac:dyDescent="0.55000000000000004">
      <c r="A28121" s="131"/>
    </row>
    <row r="28122" spans="1:1" x14ac:dyDescent="0.55000000000000004">
      <c r="A28122" s="131"/>
    </row>
    <row r="28125" spans="1:1" x14ac:dyDescent="0.55000000000000004">
      <c r="A28125" s="131"/>
    </row>
    <row r="28126" spans="1:1" x14ac:dyDescent="0.55000000000000004">
      <c r="A28126" s="131"/>
    </row>
    <row r="28129" spans="1:1" x14ac:dyDescent="0.55000000000000004">
      <c r="A28129" s="131"/>
    </row>
    <row r="28130" spans="1:1" x14ac:dyDescent="0.55000000000000004">
      <c r="A28130" s="131"/>
    </row>
    <row r="28133" spans="1:1" x14ac:dyDescent="0.55000000000000004">
      <c r="A28133" s="131"/>
    </row>
    <row r="28134" spans="1:1" x14ac:dyDescent="0.55000000000000004">
      <c r="A28134" s="131"/>
    </row>
    <row r="28137" spans="1:1" x14ac:dyDescent="0.55000000000000004">
      <c r="A28137" s="131"/>
    </row>
    <row r="28138" spans="1:1" x14ac:dyDescent="0.55000000000000004">
      <c r="A28138" s="131"/>
    </row>
    <row r="28141" spans="1:1" x14ac:dyDescent="0.55000000000000004">
      <c r="A28141" s="131"/>
    </row>
    <row r="28142" spans="1:1" x14ac:dyDescent="0.55000000000000004">
      <c r="A28142" s="131"/>
    </row>
    <row r="28145" spans="1:1" x14ac:dyDescent="0.55000000000000004">
      <c r="A28145" s="131"/>
    </row>
    <row r="28146" spans="1:1" x14ac:dyDescent="0.55000000000000004">
      <c r="A28146" s="131"/>
    </row>
    <row r="28149" spans="1:1" x14ac:dyDescent="0.55000000000000004">
      <c r="A28149" s="131"/>
    </row>
    <row r="28150" spans="1:1" x14ac:dyDescent="0.55000000000000004">
      <c r="A28150" s="131"/>
    </row>
    <row r="28153" spans="1:1" x14ac:dyDescent="0.55000000000000004">
      <c r="A28153" s="131"/>
    </row>
    <row r="28154" spans="1:1" x14ac:dyDescent="0.55000000000000004">
      <c r="A28154" s="131"/>
    </row>
    <row r="28157" spans="1:1" x14ac:dyDescent="0.55000000000000004">
      <c r="A28157" s="131"/>
    </row>
    <row r="28158" spans="1:1" x14ac:dyDescent="0.55000000000000004">
      <c r="A28158" s="131"/>
    </row>
    <row r="28161" spans="1:1" x14ac:dyDescent="0.55000000000000004">
      <c r="A28161" s="131"/>
    </row>
    <row r="28162" spans="1:1" x14ac:dyDescent="0.55000000000000004">
      <c r="A28162" s="131"/>
    </row>
    <row r="28165" spans="1:1" x14ac:dyDescent="0.55000000000000004">
      <c r="A28165" s="131"/>
    </row>
    <row r="28166" spans="1:1" x14ac:dyDescent="0.55000000000000004">
      <c r="A28166" s="131"/>
    </row>
    <row r="28169" spans="1:1" x14ac:dyDescent="0.55000000000000004">
      <c r="A28169" s="131"/>
    </row>
    <row r="28170" spans="1:1" x14ac:dyDescent="0.55000000000000004">
      <c r="A28170" s="131"/>
    </row>
    <row r="28173" spans="1:1" x14ac:dyDescent="0.55000000000000004">
      <c r="A28173" s="131"/>
    </row>
    <row r="28174" spans="1:1" x14ac:dyDescent="0.55000000000000004">
      <c r="A28174" s="131"/>
    </row>
    <row r="28177" spans="1:1" x14ac:dyDescent="0.55000000000000004">
      <c r="A28177" s="131"/>
    </row>
    <row r="28178" spans="1:1" x14ac:dyDescent="0.55000000000000004">
      <c r="A28178" s="131"/>
    </row>
    <row r="28181" spans="1:1" x14ac:dyDescent="0.55000000000000004">
      <c r="A28181" s="131"/>
    </row>
    <row r="28182" spans="1:1" x14ac:dyDescent="0.55000000000000004">
      <c r="A28182" s="131"/>
    </row>
    <row r="28185" spans="1:1" x14ac:dyDescent="0.55000000000000004">
      <c r="A28185" s="131"/>
    </row>
    <row r="28186" spans="1:1" x14ac:dyDescent="0.55000000000000004">
      <c r="A28186" s="131"/>
    </row>
    <row r="28189" spans="1:1" x14ac:dyDescent="0.55000000000000004">
      <c r="A28189" s="131"/>
    </row>
    <row r="28190" spans="1:1" x14ac:dyDescent="0.55000000000000004">
      <c r="A28190" s="131"/>
    </row>
    <row r="28193" spans="1:1" x14ac:dyDescent="0.55000000000000004">
      <c r="A28193" s="131"/>
    </row>
    <row r="28194" spans="1:1" x14ac:dyDescent="0.55000000000000004">
      <c r="A28194" s="131"/>
    </row>
    <row r="28197" spans="1:1" x14ac:dyDescent="0.55000000000000004">
      <c r="A28197" s="131"/>
    </row>
    <row r="28198" spans="1:1" x14ac:dyDescent="0.55000000000000004">
      <c r="A28198" s="131"/>
    </row>
    <row r="28201" spans="1:1" x14ac:dyDescent="0.55000000000000004">
      <c r="A28201" s="131"/>
    </row>
    <row r="28202" spans="1:1" x14ac:dyDescent="0.55000000000000004">
      <c r="A28202" s="131"/>
    </row>
    <row r="28205" spans="1:1" x14ac:dyDescent="0.55000000000000004">
      <c r="A28205" s="131"/>
    </row>
    <row r="28206" spans="1:1" x14ac:dyDescent="0.55000000000000004">
      <c r="A28206" s="131"/>
    </row>
    <row r="28209" spans="1:1" x14ac:dyDescent="0.55000000000000004">
      <c r="A28209" s="131"/>
    </row>
    <row r="28210" spans="1:1" x14ac:dyDescent="0.55000000000000004">
      <c r="A28210" s="131"/>
    </row>
    <row r="28213" spans="1:1" x14ac:dyDescent="0.55000000000000004">
      <c r="A28213" s="131"/>
    </row>
    <row r="28214" spans="1:1" x14ac:dyDescent="0.55000000000000004">
      <c r="A28214" s="131"/>
    </row>
    <row r="28217" spans="1:1" x14ac:dyDescent="0.55000000000000004">
      <c r="A28217" s="131"/>
    </row>
    <row r="28218" spans="1:1" x14ac:dyDescent="0.55000000000000004">
      <c r="A28218" s="131"/>
    </row>
    <row r="28221" spans="1:1" x14ac:dyDescent="0.55000000000000004">
      <c r="A28221" s="131"/>
    </row>
    <row r="28222" spans="1:1" x14ac:dyDescent="0.55000000000000004">
      <c r="A28222" s="131"/>
    </row>
    <row r="28225" spans="1:1" x14ac:dyDescent="0.55000000000000004">
      <c r="A28225" s="131"/>
    </row>
    <row r="28226" spans="1:1" x14ac:dyDescent="0.55000000000000004">
      <c r="A28226" s="131"/>
    </row>
    <row r="28229" spans="1:1" x14ac:dyDescent="0.55000000000000004">
      <c r="A28229" s="131"/>
    </row>
    <row r="28230" spans="1:1" x14ac:dyDescent="0.55000000000000004">
      <c r="A28230" s="131"/>
    </row>
    <row r="28233" spans="1:1" x14ac:dyDescent="0.55000000000000004">
      <c r="A28233" s="131"/>
    </row>
    <row r="28234" spans="1:1" x14ac:dyDescent="0.55000000000000004">
      <c r="A28234" s="131"/>
    </row>
    <row r="28237" spans="1:1" x14ac:dyDescent="0.55000000000000004">
      <c r="A28237" s="131"/>
    </row>
    <row r="28238" spans="1:1" x14ac:dyDescent="0.55000000000000004">
      <c r="A28238" s="131"/>
    </row>
    <row r="28241" spans="1:1" x14ac:dyDescent="0.55000000000000004">
      <c r="A28241" s="131"/>
    </row>
    <row r="28242" spans="1:1" x14ac:dyDescent="0.55000000000000004">
      <c r="A28242" s="131"/>
    </row>
    <row r="28245" spans="1:1" x14ac:dyDescent="0.55000000000000004">
      <c r="A28245" s="131"/>
    </row>
    <row r="28246" spans="1:1" x14ac:dyDescent="0.55000000000000004">
      <c r="A28246" s="131"/>
    </row>
    <row r="28249" spans="1:1" x14ac:dyDescent="0.55000000000000004">
      <c r="A28249" s="131"/>
    </row>
    <row r="28250" spans="1:1" x14ac:dyDescent="0.55000000000000004">
      <c r="A28250" s="131"/>
    </row>
    <row r="28253" spans="1:1" x14ac:dyDescent="0.55000000000000004">
      <c r="A28253" s="131"/>
    </row>
    <row r="28254" spans="1:1" x14ac:dyDescent="0.55000000000000004">
      <c r="A28254" s="131"/>
    </row>
    <row r="28257" spans="1:1" x14ac:dyDescent="0.55000000000000004">
      <c r="A28257" s="131"/>
    </row>
    <row r="28258" spans="1:1" x14ac:dyDescent="0.55000000000000004">
      <c r="A28258" s="131"/>
    </row>
    <row r="28261" spans="1:1" x14ac:dyDescent="0.55000000000000004">
      <c r="A28261" s="131"/>
    </row>
    <row r="28262" spans="1:1" x14ac:dyDescent="0.55000000000000004">
      <c r="A28262" s="131"/>
    </row>
    <row r="28265" spans="1:1" x14ac:dyDescent="0.55000000000000004">
      <c r="A28265" s="131"/>
    </row>
    <row r="28266" spans="1:1" x14ac:dyDescent="0.55000000000000004">
      <c r="A28266" s="131"/>
    </row>
    <row r="28269" spans="1:1" x14ac:dyDescent="0.55000000000000004">
      <c r="A28269" s="131"/>
    </row>
    <row r="28270" spans="1:1" x14ac:dyDescent="0.55000000000000004">
      <c r="A28270" s="131"/>
    </row>
    <row r="28273" spans="1:1" x14ac:dyDescent="0.55000000000000004">
      <c r="A28273" s="131"/>
    </row>
    <row r="28274" spans="1:1" x14ac:dyDescent="0.55000000000000004">
      <c r="A28274" s="131"/>
    </row>
    <row r="28277" spans="1:1" x14ac:dyDescent="0.55000000000000004">
      <c r="A28277" s="131"/>
    </row>
    <row r="28278" spans="1:1" x14ac:dyDescent="0.55000000000000004">
      <c r="A28278" s="131"/>
    </row>
    <row r="28281" spans="1:1" x14ac:dyDescent="0.55000000000000004">
      <c r="A28281" s="131"/>
    </row>
    <row r="28282" spans="1:1" x14ac:dyDescent="0.55000000000000004">
      <c r="A28282" s="131"/>
    </row>
    <row r="28285" spans="1:1" x14ac:dyDescent="0.55000000000000004">
      <c r="A28285" s="131"/>
    </row>
    <row r="28286" spans="1:1" x14ac:dyDescent="0.55000000000000004">
      <c r="A28286" s="131"/>
    </row>
    <row r="28289" spans="1:1" x14ac:dyDescent="0.55000000000000004">
      <c r="A28289" s="131"/>
    </row>
    <row r="28290" spans="1:1" x14ac:dyDescent="0.55000000000000004">
      <c r="A28290" s="131"/>
    </row>
    <row r="28293" spans="1:1" x14ac:dyDescent="0.55000000000000004">
      <c r="A28293" s="131"/>
    </row>
    <row r="28294" spans="1:1" x14ac:dyDescent="0.55000000000000004">
      <c r="A28294" s="131"/>
    </row>
    <row r="28297" spans="1:1" x14ac:dyDescent="0.55000000000000004">
      <c r="A28297" s="131"/>
    </row>
    <row r="28298" spans="1:1" x14ac:dyDescent="0.55000000000000004">
      <c r="A28298" s="131"/>
    </row>
    <row r="28301" spans="1:1" x14ac:dyDescent="0.55000000000000004">
      <c r="A28301" s="131"/>
    </row>
    <row r="28302" spans="1:1" x14ac:dyDescent="0.55000000000000004">
      <c r="A28302" s="131"/>
    </row>
    <row r="28305" spans="1:1" x14ac:dyDescent="0.55000000000000004">
      <c r="A28305" s="131"/>
    </row>
    <row r="28306" spans="1:1" x14ac:dyDescent="0.55000000000000004">
      <c r="A28306" s="131"/>
    </row>
    <row r="28309" spans="1:1" x14ac:dyDescent="0.55000000000000004">
      <c r="A28309" s="131"/>
    </row>
    <row r="28310" spans="1:1" x14ac:dyDescent="0.55000000000000004">
      <c r="A28310" s="131"/>
    </row>
    <row r="28313" spans="1:1" x14ac:dyDescent="0.55000000000000004">
      <c r="A28313" s="131"/>
    </row>
    <row r="28314" spans="1:1" x14ac:dyDescent="0.55000000000000004">
      <c r="A28314" s="131"/>
    </row>
    <row r="28317" spans="1:1" x14ac:dyDescent="0.55000000000000004">
      <c r="A28317" s="131"/>
    </row>
    <row r="28318" spans="1:1" x14ac:dyDescent="0.55000000000000004">
      <c r="A28318" s="131"/>
    </row>
    <row r="28321" spans="1:1" x14ac:dyDescent="0.55000000000000004">
      <c r="A28321" s="131"/>
    </row>
    <row r="28322" spans="1:1" x14ac:dyDescent="0.55000000000000004">
      <c r="A28322" s="131"/>
    </row>
    <row r="28325" spans="1:1" x14ac:dyDescent="0.55000000000000004">
      <c r="A28325" s="131"/>
    </row>
    <row r="28326" spans="1:1" x14ac:dyDescent="0.55000000000000004">
      <c r="A28326" s="131"/>
    </row>
    <row r="28329" spans="1:1" x14ac:dyDescent="0.55000000000000004">
      <c r="A28329" s="131"/>
    </row>
    <row r="28330" spans="1:1" x14ac:dyDescent="0.55000000000000004">
      <c r="A28330" s="131"/>
    </row>
    <row r="28333" spans="1:1" x14ac:dyDescent="0.55000000000000004">
      <c r="A28333" s="131"/>
    </row>
    <row r="28334" spans="1:1" x14ac:dyDescent="0.55000000000000004">
      <c r="A28334" s="131"/>
    </row>
    <row r="28337" spans="1:1" x14ac:dyDescent="0.55000000000000004">
      <c r="A28337" s="131"/>
    </row>
    <row r="28338" spans="1:1" x14ac:dyDescent="0.55000000000000004">
      <c r="A28338" s="131"/>
    </row>
    <row r="28341" spans="1:1" x14ac:dyDescent="0.55000000000000004">
      <c r="A28341" s="131"/>
    </row>
    <row r="28342" spans="1:1" x14ac:dyDescent="0.55000000000000004">
      <c r="A28342" s="131"/>
    </row>
    <row r="28345" spans="1:1" x14ac:dyDescent="0.55000000000000004">
      <c r="A28345" s="131"/>
    </row>
    <row r="28346" spans="1:1" x14ac:dyDescent="0.55000000000000004">
      <c r="A28346" s="131"/>
    </row>
    <row r="28349" spans="1:1" x14ac:dyDescent="0.55000000000000004">
      <c r="A28349" s="131"/>
    </row>
    <row r="28350" spans="1:1" x14ac:dyDescent="0.55000000000000004">
      <c r="A28350" s="131"/>
    </row>
    <row r="28353" spans="1:1" x14ac:dyDescent="0.55000000000000004">
      <c r="A28353" s="131"/>
    </row>
    <row r="28354" spans="1:1" x14ac:dyDescent="0.55000000000000004">
      <c r="A28354" s="131"/>
    </row>
    <row r="28357" spans="1:1" x14ac:dyDescent="0.55000000000000004">
      <c r="A28357" s="131"/>
    </row>
    <row r="28358" spans="1:1" x14ac:dyDescent="0.55000000000000004">
      <c r="A28358" s="131"/>
    </row>
    <row r="28361" spans="1:1" x14ac:dyDescent="0.55000000000000004">
      <c r="A28361" s="131"/>
    </row>
    <row r="28362" spans="1:1" x14ac:dyDescent="0.55000000000000004">
      <c r="A28362" s="131"/>
    </row>
    <row r="28365" spans="1:1" x14ac:dyDescent="0.55000000000000004">
      <c r="A28365" s="131"/>
    </row>
    <row r="28366" spans="1:1" x14ac:dyDescent="0.55000000000000004">
      <c r="A28366" s="131"/>
    </row>
    <row r="28369" spans="1:1" x14ac:dyDescent="0.55000000000000004">
      <c r="A28369" s="131"/>
    </row>
    <row r="28370" spans="1:1" x14ac:dyDescent="0.55000000000000004">
      <c r="A28370" s="131"/>
    </row>
    <row r="28373" spans="1:1" x14ac:dyDescent="0.55000000000000004">
      <c r="A28373" s="131"/>
    </row>
    <row r="28374" spans="1:1" x14ac:dyDescent="0.55000000000000004">
      <c r="A28374" s="131"/>
    </row>
    <row r="28377" spans="1:1" x14ac:dyDescent="0.55000000000000004">
      <c r="A28377" s="131"/>
    </row>
    <row r="28378" spans="1:1" x14ac:dyDescent="0.55000000000000004">
      <c r="A28378" s="131"/>
    </row>
    <row r="28381" spans="1:1" x14ac:dyDescent="0.55000000000000004">
      <c r="A28381" s="131"/>
    </row>
    <row r="28382" spans="1:1" x14ac:dyDescent="0.55000000000000004">
      <c r="A28382" s="131"/>
    </row>
    <row r="28385" spans="1:1" x14ac:dyDescent="0.55000000000000004">
      <c r="A28385" s="131"/>
    </row>
    <row r="28386" spans="1:1" x14ac:dyDescent="0.55000000000000004">
      <c r="A28386" s="131"/>
    </row>
    <row r="28389" spans="1:1" x14ac:dyDescent="0.55000000000000004">
      <c r="A28389" s="131"/>
    </row>
    <row r="28390" spans="1:1" x14ac:dyDescent="0.55000000000000004">
      <c r="A28390" s="131"/>
    </row>
    <row r="28393" spans="1:1" x14ac:dyDescent="0.55000000000000004">
      <c r="A28393" s="131"/>
    </row>
    <row r="28394" spans="1:1" x14ac:dyDescent="0.55000000000000004">
      <c r="A28394" s="131"/>
    </row>
    <row r="28397" spans="1:1" x14ac:dyDescent="0.55000000000000004">
      <c r="A28397" s="131"/>
    </row>
    <row r="28398" spans="1:1" x14ac:dyDescent="0.55000000000000004">
      <c r="A28398" s="131"/>
    </row>
    <row r="28401" spans="1:1" x14ac:dyDescent="0.55000000000000004">
      <c r="A28401" s="131"/>
    </row>
    <row r="28402" spans="1:1" x14ac:dyDescent="0.55000000000000004">
      <c r="A28402" s="131"/>
    </row>
    <row r="28405" spans="1:1" x14ac:dyDescent="0.55000000000000004">
      <c r="A28405" s="131"/>
    </row>
    <row r="28406" spans="1:1" x14ac:dyDescent="0.55000000000000004">
      <c r="A28406" s="131"/>
    </row>
    <row r="28409" spans="1:1" x14ac:dyDescent="0.55000000000000004">
      <c r="A28409" s="131"/>
    </row>
    <row r="28410" spans="1:1" x14ac:dyDescent="0.55000000000000004">
      <c r="A28410" s="131"/>
    </row>
    <row r="28413" spans="1:1" x14ac:dyDescent="0.55000000000000004">
      <c r="A28413" s="131"/>
    </row>
    <row r="28414" spans="1:1" x14ac:dyDescent="0.55000000000000004">
      <c r="A28414" s="131"/>
    </row>
    <row r="28417" spans="1:1" x14ac:dyDescent="0.55000000000000004">
      <c r="A28417" s="131"/>
    </row>
    <row r="28418" spans="1:1" x14ac:dyDescent="0.55000000000000004">
      <c r="A28418" s="131"/>
    </row>
    <row r="28421" spans="1:1" x14ac:dyDescent="0.55000000000000004">
      <c r="A28421" s="131"/>
    </row>
    <row r="28422" spans="1:1" x14ac:dyDescent="0.55000000000000004">
      <c r="A28422" s="131"/>
    </row>
    <row r="28425" spans="1:1" x14ac:dyDescent="0.55000000000000004">
      <c r="A28425" s="131"/>
    </row>
    <row r="28426" spans="1:1" x14ac:dyDescent="0.55000000000000004">
      <c r="A28426" s="131"/>
    </row>
    <row r="28429" spans="1:1" x14ac:dyDescent="0.55000000000000004">
      <c r="A28429" s="131"/>
    </row>
    <row r="28430" spans="1:1" x14ac:dyDescent="0.55000000000000004">
      <c r="A28430" s="131"/>
    </row>
    <row r="28433" spans="1:1" x14ac:dyDescent="0.55000000000000004">
      <c r="A28433" s="131"/>
    </row>
    <row r="28434" spans="1:1" x14ac:dyDescent="0.55000000000000004">
      <c r="A28434" s="131"/>
    </row>
    <row r="28437" spans="1:1" x14ac:dyDescent="0.55000000000000004">
      <c r="A28437" s="131"/>
    </row>
    <row r="28438" spans="1:1" x14ac:dyDescent="0.55000000000000004">
      <c r="A28438" s="131"/>
    </row>
    <row r="28441" spans="1:1" x14ac:dyDescent="0.55000000000000004">
      <c r="A28441" s="131"/>
    </row>
    <row r="28442" spans="1:1" x14ac:dyDescent="0.55000000000000004">
      <c r="A28442" s="131"/>
    </row>
    <row r="28445" spans="1:1" x14ac:dyDescent="0.55000000000000004">
      <c r="A28445" s="131"/>
    </row>
    <row r="28446" spans="1:1" x14ac:dyDescent="0.55000000000000004">
      <c r="A28446" s="131"/>
    </row>
    <row r="28449" spans="1:1" x14ac:dyDescent="0.55000000000000004">
      <c r="A28449" s="131"/>
    </row>
    <row r="28450" spans="1:1" x14ac:dyDescent="0.55000000000000004">
      <c r="A28450" s="131"/>
    </row>
    <row r="28453" spans="1:1" x14ac:dyDescent="0.55000000000000004">
      <c r="A28453" s="131"/>
    </row>
    <row r="28454" spans="1:1" x14ac:dyDescent="0.55000000000000004">
      <c r="A28454" s="131"/>
    </row>
    <row r="28457" spans="1:1" x14ac:dyDescent="0.55000000000000004">
      <c r="A28457" s="131"/>
    </row>
    <row r="28458" spans="1:1" x14ac:dyDescent="0.55000000000000004">
      <c r="A28458" s="131"/>
    </row>
    <row r="28461" spans="1:1" x14ac:dyDescent="0.55000000000000004">
      <c r="A28461" s="131"/>
    </row>
    <row r="28462" spans="1:1" x14ac:dyDescent="0.55000000000000004">
      <c r="A28462" s="131"/>
    </row>
    <row r="28465" spans="1:1" x14ac:dyDescent="0.55000000000000004">
      <c r="A28465" s="131"/>
    </row>
    <row r="28466" spans="1:1" x14ac:dyDescent="0.55000000000000004">
      <c r="A28466" s="131"/>
    </row>
    <row r="28469" spans="1:1" x14ac:dyDescent="0.55000000000000004">
      <c r="A28469" s="131"/>
    </row>
    <row r="28470" spans="1:1" x14ac:dyDescent="0.55000000000000004">
      <c r="A28470" s="131"/>
    </row>
    <row r="28473" spans="1:1" x14ac:dyDescent="0.55000000000000004">
      <c r="A28473" s="131"/>
    </row>
    <row r="28474" spans="1:1" x14ac:dyDescent="0.55000000000000004">
      <c r="A28474" s="131"/>
    </row>
    <row r="28477" spans="1:1" x14ac:dyDescent="0.55000000000000004">
      <c r="A28477" s="131"/>
    </row>
    <row r="28478" spans="1:1" x14ac:dyDescent="0.55000000000000004">
      <c r="A28478" s="131"/>
    </row>
    <row r="28481" spans="1:1" x14ac:dyDescent="0.55000000000000004">
      <c r="A28481" s="131"/>
    </row>
    <row r="28482" spans="1:1" x14ac:dyDescent="0.55000000000000004">
      <c r="A28482" s="131"/>
    </row>
    <row r="28485" spans="1:1" x14ac:dyDescent="0.55000000000000004">
      <c r="A28485" s="131"/>
    </row>
    <row r="28486" spans="1:1" x14ac:dyDescent="0.55000000000000004">
      <c r="A28486" s="131"/>
    </row>
    <row r="28489" spans="1:1" x14ac:dyDescent="0.55000000000000004">
      <c r="A28489" s="131"/>
    </row>
    <row r="28490" spans="1:1" x14ac:dyDescent="0.55000000000000004">
      <c r="A28490" s="131"/>
    </row>
    <row r="28493" spans="1:1" x14ac:dyDescent="0.55000000000000004">
      <c r="A28493" s="131"/>
    </row>
    <row r="28494" spans="1:1" x14ac:dyDescent="0.55000000000000004">
      <c r="A28494" s="131"/>
    </row>
    <row r="28497" spans="1:1" x14ac:dyDescent="0.55000000000000004">
      <c r="A28497" s="131"/>
    </row>
    <row r="28498" spans="1:1" x14ac:dyDescent="0.55000000000000004">
      <c r="A28498" s="131"/>
    </row>
    <row r="28501" spans="1:1" x14ac:dyDescent="0.55000000000000004">
      <c r="A28501" s="131"/>
    </row>
    <row r="28502" spans="1:1" x14ac:dyDescent="0.55000000000000004">
      <c r="A28502" s="131"/>
    </row>
    <row r="28505" spans="1:1" x14ac:dyDescent="0.55000000000000004">
      <c r="A28505" s="131"/>
    </row>
    <row r="28506" spans="1:1" x14ac:dyDescent="0.55000000000000004">
      <c r="A28506" s="131"/>
    </row>
    <row r="28509" spans="1:1" x14ac:dyDescent="0.55000000000000004">
      <c r="A28509" s="131"/>
    </row>
    <row r="28510" spans="1:1" x14ac:dyDescent="0.55000000000000004">
      <c r="A28510" s="131"/>
    </row>
    <row r="28513" spans="1:1" x14ac:dyDescent="0.55000000000000004">
      <c r="A28513" s="131"/>
    </row>
    <row r="28514" spans="1:1" x14ac:dyDescent="0.55000000000000004">
      <c r="A28514" s="131"/>
    </row>
    <row r="28517" spans="1:1" x14ac:dyDescent="0.55000000000000004">
      <c r="A28517" s="131"/>
    </row>
    <row r="28518" spans="1:1" x14ac:dyDescent="0.55000000000000004">
      <c r="A28518" s="131"/>
    </row>
    <row r="28521" spans="1:1" x14ac:dyDescent="0.55000000000000004">
      <c r="A28521" s="131"/>
    </row>
    <row r="28522" spans="1:1" x14ac:dyDescent="0.55000000000000004">
      <c r="A28522" s="131"/>
    </row>
    <row r="28525" spans="1:1" x14ac:dyDescent="0.55000000000000004">
      <c r="A28525" s="131"/>
    </row>
    <row r="28526" spans="1:1" x14ac:dyDescent="0.55000000000000004">
      <c r="A28526" s="131"/>
    </row>
    <row r="28529" spans="1:1" x14ac:dyDescent="0.55000000000000004">
      <c r="A28529" s="131"/>
    </row>
    <row r="28530" spans="1:1" x14ac:dyDescent="0.55000000000000004">
      <c r="A28530" s="131"/>
    </row>
    <row r="28533" spans="1:1" x14ac:dyDescent="0.55000000000000004">
      <c r="A28533" s="131"/>
    </row>
    <row r="28534" spans="1:1" x14ac:dyDescent="0.55000000000000004">
      <c r="A28534" s="131"/>
    </row>
    <row r="28537" spans="1:1" x14ac:dyDescent="0.55000000000000004">
      <c r="A28537" s="131"/>
    </row>
    <row r="28538" spans="1:1" x14ac:dyDescent="0.55000000000000004">
      <c r="A28538" s="131"/>
    </row>
    <row r="28541" spans="1:1" x14ac:dyDescent="0.55000000000000004">
      <c r="A28541" s="131"/>
    </row>
    <row r="28542" spans="1:1" x14ac:dyDescent="0.55000000000000004">
      <c r="A28542" s="131"/>
    </row>
    <row r="28545" spans="1:1" x14ac:dyDescent="0.55000000000000004">
      <c r="A28545" s="131"/>
    </row>
    <row r="28546" spans="1:1" x14ac:dyDescent="0.55000000000000004">
      <c r="A28546" s="131"/>
    </row>
    <row r="28549" spans="1:1" x14ac:dyDescent="0.55000000000000004">
      <c r="A28549" s="131"/>
    </row>
    <row r="28550" spans="1:1" x14ac:dyDescent="0.55000000000000004">
      <c r="A28550" s="131"/>
    </row>
    <row r="28553" spans="1:1" x14ac:dyDescent="0.55000000000000004">
      <c r="A28553" s="131"/>
    </row>
    <row r="28554" spans="1:1" x14ac:dyDescent="0.55000000000000004">
      <c r="A28554" s="131"/>
    </row>
    <row r="28557" spans="1:1" x14ac:dyDescent="0.55000000000000004">
      <c r="A28557" s="131"/>
    </row>
    <row r="28558" spans="1:1" x14ac:dyDescent="0.55000000000000004">
      <c r="A28558" s="131"/>
    </row>
    <row r="28561" spans="1:1" x14ac:dyDescent="0.55000000000000004">
      <c r="A28561" s="131"/>
    </row>
    <row r="28562" spans="1:1" x14ac:dyDescent="0.55000000000000004">
      <c r="A28562" s="131"/>
    </row>
    <row r="28565" spans="1:1" x14ac:dyDescent="0.55000000000000004">
      <c r="A28565" s="131"/>
    </row>
    <row r="28566" spans="1:1" x14ac:dyDescent="0.55000000000000004">
      <c r="A28566" s="131"/>
    </row>
    <row r="28569" spans="1:1" x14ac:dyDescent="0.55000000000000004">
      <c r="A28569" s="131"/>
    </row>
    <row r="28570" spans="1:1" x14ac:dyDescent="0.55000000000000004">
      <c r="A28570" s="131"/>
    </row>
    <row r="28573" spans="1:1" x14ac:dyDescent="0.55000000000000004">
      <c r="A28573" s="131"/>
    </row>
    <row r="28574" spans="1:1" x14ac:dyDescent="0.55000000000000004">
      <c r="A28574" s="131"/>
    </row>
    <row r="28577" spans="1:1" x14ac:dyDescent="0.55000000000000004">
      <c r="A28577" s="131"/>
    </row>
    <row r="28578" spans="1:1" x14ac:dyDescent="0.55000000000000004">
      <c r="A28578" s="131"/>
    </row>
    <row r="28581" spans="1:1" x14ac:dyDescent="0.55000000000000004">
      <c r="A28581" s="131"/>
    </row>
    <row r="28582" spans="1:1" x14ac:dyDescent="0.55000000000000004">
      <c r="A28582" s="131"/>
    </row>
    <row r="28585" spans="1:1" x14ac:dyDescent="0.55000000000000004">
      <c r="A28585" s="131"/>
    </row>
    <row r="28586" spans="1:1" x14ac:dyDescent="0.55000000000000004">
      <c r="A28586" s="131"/>
    </row>
    <row r="28589" spans="1:1" x14ac:dyDescent="0.55000000000000004">
      <c r="A28589" s="131"/>
    </row>
    <row r="28590" spans="1:1" x14ac:dyDescent="0.55000000000000004">
      <c r="A28590" s="131"/>
    </row>
    <row r="28593" spans="1:1" x14ac:dyDescent="0.55000000000000004">
      <c r="A28593" s="131"/>
    </row>
    <row r="28594" spans="1:1" x14ac:dyDescent="0.55000000000000004">
      <c r="A28594" s="131"/>
    </row>
    <row r="28597" spans="1:1" x14ac:dyDescent="0.55000000000000004">
      <c r="A28597" s="131"/>
    </row>
    <row r="28598" spans="1:1" x14ac:dyDescent="0.55000000000000004">
      <c r="A28598" s="131"/>
    </row>
    <row r="28601" spans="1:1" x14ac:dyDescent="0.55000000000000004">
      <c r="A28601" s="131"/>
    </row>
    <row r="28602" spans="1:1" x14ac:dyDescent="0.55000000000000004">
      <c r="A28602" s="131"/>
    </row>
    <row r="28605" spans="1:1" x14ac:dyDescent="0.55000000000000004">
      <c r="A28605" s="131"/>
    </row>
    <row r="28606" spans="1:1" x14ac:dyDescent="0.55000000000000004">
      <c r="A28606" s="131"/>
    </row>
    <row r="28609" spans="1:1" x14ac:dyDescent="0.55000000000000004">
      <c r="A28609" s="131"/>
    </row>
    <row r="28610" spans="1:1" x14ac:dyDescent="0.55000000000000004">
      <c r="A28610" s="131"/>
    </row>
    <row r="28613" spans="1:1" x14ac:dyDescent="0.55000000000000004">
      <c r="A28613" s="131"/>
    </row>
    <row r="28614" spans="1:1" x14ac:dyDescent="0.55000000000000004">
      <c r="A28614" s="131"/>
    </row>
    <row r="28617" spans="1:1" x14ac:dyDescent="0.55000000000000004">
      <c r="A28617" s="131"/>
    </row>
    <row r="28618" spans="1:1" x14ac:dyDescent="0.55000000000000004">
      <c r="A28618" s="131"/>
    </row>
    <row r="28621" spans="1:1" x14ac:dyDescent="0.55000000000000004">
      <c r="A28621" s="131"/>
    </row>
    <row r="28622" spans="1:1" x14ac:dyDescent="0.55000000000000004">
      <c r="A28622" s="131"/>
    </row>
    <row r="28625" spans="1:1" x14ac:dyDescent="0.55000000000000004">
      <c r="A28625" s="131"/>
    </row>
    <row r="28626" spans="1:1" x14ac:dyDescent="0.55000000000000004">
      <c r="A28626" s="131"/>
    </row>
    <row r="28629" spans="1:1" x14ac:dyDescent="0.55000000000000004">
      <c r="A28629" s="131"/>
    </row>
    <row r="28630" spans="1:1" x14ac:dyDescent="0.55000000000000004">
      <c r="A28630" s="131"/>
    </row>
    <row r="28633" spans="1:1" x14ac:dyDescent="0.55000000000000004">
      <c r="A28633" s="131"/>
    </row>
    <row r="28634" spans="1:1" x14ac:dyDescent="0.55000000000000004">
      <c r="A28634" s="131"/>
    </row>
    <row r="28637" spans="1:1" x14ac:dyDescent="0.55000000000000004">
      <c r="A28637" s="131"/>
    </row>
    <row r="28638" spans="1:1" x14ac:dyDescent="0.55000000000000004">
      <c r="A28638" s="131"/>
    </row>
    <row r="28641" spans="1:1" x14ac:dyDescent="0.55000000000000004">
      <c r="A28641" s="131"/>
    </row>
    <row r="28642" spans="1:1" x14ac:dyDescent="0.55000000000000004">
      <c r="A28642" s="131"/>
    </row>
    <row r="28645" spans="1:1" x14ac:dyDescent="0.55000000000000004">
      <c r="A28645" s="131"/>
    </row>
    <row r="28646" spans="1:1" x14ac:dyDescent="0.55000000000000004">
      <c r="A28646" s="131"/>
    </row>
    <row r="28649" spans="1:1" x14ac:dyDescent="0.55000000000000004">
      <c r="A28649" s="131"/>
    </row>
    <row r="28650" spans="1:1" x14ac:dyDescent="0.55000000000000004">
      <c r="A28650" s="131"/>
    </row>
    <row r="28653" spans="1:1" x14ac:dyDescent="0.55000000000000004">
      <c r="A28653" s="131"/>
    </row>
    <row r="28654" spans="1:1" x14ac:dyDescent="0.55000000000000004">
      <c r="A28654" s="131"/>
    </row>
    <row r="28657" spans="1:1" x14ac:dyDescent="0.55000000000000004">
      <c r="A28657" s="131"/>
    </row>
    <row r="28658" spans="1:1" x14ac:dyDescent="0.55000000000000004">
      <c r="A28658" s="131"/>
    </row>
    <row r="28661" spans="1:1" x14ac:dyDescent="0.55000000000000004">
      <c r="A28661" s="131"/>
    </row>
    <row r="28662" spans="1:1" x14ac:dyDescent="0.55000000000000004">
      <c r="A28662" s="131"/>
    </row>
    <row r="28665" spans="1:1" x14ac:dyDescent="0.55000000000000004">
      <c r="A28665" s="131"/>
    </row>
    <row r="28666" spans="1:1" x14ac:dyDescent="0.55000000000000004">
      <c r="A28666" s="131"/>
    </row>
    <row r="28669" spans="1:1" x14ac:dyDescent="0.55000000000000004">
      <c r="A28669" s="131"/>
    </row>
    <row r="28670" spans="1:1" x14ac:dyDescent="0.55000000000000004">
      <c r="A28670" s="131"/>
    </row>
    <row r="28673" spans="1:1" x14ac:dyDescent="0.55000000000000004">
      <c r="A28673" s="131"/>
    </row>
    <row r="28674" spans="1:1" x14ac:dyDescent="0.55000000000000004">
      <c r="A28674" s="131"/>
    </row>
    <row r="28677" spans="1:1" x14ac:dyDescent="0.55000000000000004">
      <c r="A28677" s="131"/>
    </row>
    <row r="28678" spans="1:1" x14ac:dyDescent="0.55000000000000004">
      <c r="A28678" s="131"/>
    </row>
    <row r="28681" spans="1:1" x14ac:dyDescent="0.55000000000000004">
      <c r="A28681" s="131"/>
    </row>
    <row r="28682" spans="1:1" x14ac:dyDescent="0.55000000000000004">
      <c r="A28682" s="131"/>
    </row>
    <row r="28685" spans="1:1" x14ac:dyDescent="0.55000000000000004">
      <c r="A28685" s="131"/>
    </row>
    <row r="28686" spans="1:1" x14ac:dyDescent="0.55000000000000004">
      <c r="A28686" s="131"/>
    </row>
    <row r="28689" spans="1:1" x14ac:dyDescent="0.55000000000000004">
      <c r="A28689" s="131"/>
    </row>
    <row r="28690" spans="1:1" x14ac:dyDescent="0.55000000000000004">
      <c r="A28690" s="131"/>
    </row>
    <row r="28693" spans="1:1" x14ac:dyDescent="0.55000000000000004">
      <c r="A28693" s="131"/>
    </row>
    <row r="28694" spans="1:1" x14ac:dyDescent="0.55000000000000004">
      <c r="A28694" s="131"/>
    </row>
    <row r="28697" spans="1:1" x14ac:dyDescent="0.55000000000000004">
      <c r="A28697" s="131"/>
    </row>
    <row r="28698" spans="1:1" x14ac:dyDescent="0.55000000000000004">
      <c r="A28698" s="131"/>
    </row>
    <row r="28701" spans="1:1" x14ac:dyDescent="0.55000000000000004">
      <c r="A28701" s="131"/>
    </row>
    <row r="28702" spans="1:1" x14ac:dyDescent="0.55000000000000004">
      <c r="A28702" s="131"/>
    </row>
    <row r="28705" spans="1:1" x14ac:dyDescent="0.55000000000000004">
      <c r="A28705" s="131"/>
    </row>
    <row r="28706" spans="1:1" x14ac:dyDescent="0.55000000000000004">
      <c r="A28706" s="131"/>
    </row>
    <row r="28709" spans="1:1" x14ac:dyDescent="0.55000000000000004">
      <c r="A28709" s="131"/>
    </row>
    <row r="28710" spans="1:1" x14ac:dyDescent="0.55000000000000004">
      <c r="A28710" s="131"/>
    </row>
    <row r="28713" spans="1:1" x14ac:dyDescent="0.55000000000000004">
      <c r="A28713" s="131"/>
    </row>
    <row r="28714" spans="1:1" x14ac:dyDescent="0.55000000000000004">
      <c r="A28714" s="131"/>
    </row>
    <row r="28717" spans="1:1" x14ac:dyDescent="0.55000000000000004">
      <c r="A28717" s="131"/>
    </row>
    <row r="28718" spans="1:1" x14ac:dyDescent="0.55000000000000004">
      <c r="A28718" s="131"/>
    </row>
    <row r="28721" spans="1:1" x14ac:dyDescent="0.55000000000000004">
      <c r="A28721" s="131"/>
    </row>
    <row r="28722" spans="1:1" x14ac:dyDescent="0.55000000000000004">
      <c r="A28722" s="131"/>
    </row>
    <row r="28725" spans="1:1" x14ac:dyDescent="0.55000000000000004">
      <c r="A28725" s="131"/>
    </row>
    <row r="28726" spans="1:1" x14ac:dyDescent="0.55000000000000004">
      <c r="A28726" s="131"/>
    </row>
    <row r="28729" spans="1:1" x14ac:dyDescent="0.55000000000000004">
      <c r="A28729" s="131"/>
    </row>
    <row r="28730" spans="1:1" x14ac:dyDescent="0.55000000000000004">
      <c r="A28730" s="131"/>
    </row>
    <row r="28733" spans="1:1" x14ac:dyDescent="0.55000000000000004">
      <c r="A28733" s="131"/>
    </row>
    <row r="28734" spans="1:1" x14ac:dyDescent="0.55000000000000004">
      <c r="A28734" s="131"/>
    </row>
    <row r="28737" spans="1:1" x14ac:dyDescent="0.55000000000000004">
      <c r="A28737" s="131"/>
    </row>
    <row r="28738" spans="1:1" x14ac:dyDescent="0.55000000000000004">
      <c r="A28738" s="131"/>
    </row>
    <row r="28741" spans="1:1" x14ac:dyDescent="0.55000000000000004">
      <c r="A28741" s="131"/>
    </row>
    <row r="28742" spans="1:1" x14ac:dyDescent="0.55000000000000004">
      <c r="A28742" s="131"/>
    </row>
    <row r="28745" spans="1:1" x14ac:dyDescent="0.55000000000000004">
      <c r="A28745" s="131"/>
    </row>
    <row r="28746" spans="1:1" x14ac:dyDescent="0.55000000000000004">
      <c r="A28746" s="131"/>
    </row>
    <row r="28749" spans="1:1" x14ac:dyDescent="0.55000000000000004">
      <c r="A28749" s="131"/>
    </row>
    <row r="28750" spans="1:1" x14ac:dyDescent="0.55000000000000004">
      <c r="A28750" s="131"/>
    </row>
    <row r="28753" spans="1:1" x14ac:dyDescent="0.55000000000000004">
      <c r="A28753" s="131"/>
    </row>
    <row r="28754" spans="1:1" x14ac:dyDescent="0.55000000000000004">
      <c r="A28754" s="131"/>
    </row>
    <row r="28757" spans="1:1" x14ac:dyDescent="0.55000000000000004">
      <c r="A28757" s="131"/>
    </row>
    <row r="28758" spans="1:1" x14ac:dyDescent="0.55000000000000004">
      <c r="A28758" s="131"/>
    </row>
    <row r="28761" spans="1:1" x14ac:dyDescent="0.55000000000000004">
      <c r="A28761" s="131"/>
    </row>
    <row r="28762" spans="1:1" x14ac:dyDescent="0.55000000000000004">
      <c r="A28762" s="131"/>
    </row>
    <row r="28765" spans="1:1" x14ac:dyDescent="0.55000000000000004">
      <c r="A28765" s="131"/>
    </row>
    <row r="28766" spans="1:1" x14ac:dyDescent="0.55000000000000004">
      <c r="A28766" s="131"/>
    </row>
    <row r="28769" spans="1:1" x14ac:dyDescent="0.55000000000000004">
      <c r="A28769" s="131"/>
    </row>
    <row r="28770" spans="1:1" x14ac:dyDescent="0.55000000000000004">
      <c r="A28770" s="131"/>
    </row>
    <row r="28773" spans="1:1" x14ac:dyDescent="0.55000000000000004">
      <c r="A28773" s="131"/>
    </row>
    <row r="28774" spans="1:1" x14ac:dyDescent="0.55000000000000004">
      <c r="A28774" s="131"/>
    </row>
    <row r="28777" spans="1:1" x14ac:dyDescent="0.55000000000000004">
      <c r="A28777" s="131"/>
    </row>
    <row r="28778" spans="1:1" x14ac:dyDescent="0.55000000000000004">
      <c r="A28778" s="131"/>
    </row>
    <row r="28781" spans="1:1" x14ac:dyDescent="0.55000000000000004">
      <c r="A28781" s="131"/>
    </row>
    <row r="28782" spans="1:1" x14ac:dyDescent="0.55000000000000004">
      <c r="A28782" s="131"/>
    </row>
    <row r="28785" spans="1:1" x14ac:dyDescent="0.55000000000000004">
      <c r="A28785" s="131"/>
    </row>
    <row r="28786" spans="1:1" x14ac:dyDescent="0.55000000000000004">
      <c r="A28786" s="131"/>
    </row>
    <row r="28789" spans="1:1" x14ac:dyDescent="0.55000000000000004">
      <c r="A28789" s="131"/>
    </row>
    <row r="28790" spans="1:1" x14ac:dyDescent="0.55000000000000004">
      <c r="A28790" s="131"/>
    </row>
    <row r="28793" spans="1:1" x14ac:dyDescent="0.55000000000000004">
      <c r="A28793" s="131"/>
    </row>
    <row r="28794" spans="1:1" x14ac:dyDescent="0.55000000000000004">
      <c r="A28794" s="131"/>
    </row>
    <row r="28797" spans="1:1" x14ac:dyDescent="0.55000000000000004">
      <c r="A28797" s="131"/>
    </row>
    <row r="28798" spans="1:1" x14ac:dyDescent="0.55000000000000004">
      <c r="A28798" s="131"/>
    </row>
    <row r="28801" spans="1:1" x14ac:dyDescent="0.55000000000000004">
      <c r="A28801" s="131"/>
    </row>
    <row r="28802" spans="1:1" x14ac:dyDescent="0.55000000000000004">
      <c r="A28802" s="131"/>
    </row>
    <row r="28805" spans="1:1" x14ac:dyDescent="0.55000000000000004">
      <c r="A28805" s="131"/>
    </row>
    <row r="28806" spans="1:1" x14ac:dyDescent="0.55000000000000004">
      <c r="A28806" s="131"/>
    </row>
    <row r="28809" spans="1:1" x14ac:dyDescent="0.55000000000000004">
      <c r="A28809" s="131"/>
    </row>
    <row r="28810" spans="1:1" x14ac:dyDescent="0.55000000000000004">
      <c r="A28810" s="131"/>
    </row>
    <row r="28813" spans="1:1" x14ac:dyDescent="0.55000000000000004">
      <c r="A28813" s="131"/>
    </row>
    <row r="28814" spans="1:1" x14ac:dyDescent="0.55000000000000004">
      <c r="A28814" s="131"/>
    </row>
    <row r="28817" spans="1:1" x14ac:dyDescent="0.55000000000000004">
      <c r="A28817" s="131"/>
    </row>
    <row r="28818" spans="1:1" x14ac:dyDescent="0.55000000000000004">
      <c r="A28818" s="131"/>
    </row>
    <row r="28821" spans="1:1" x14ac:dyDescent="0.55000000000000004">
      <c r="A28821" s="131"/>
    </row>
    <row r="28822" spans="1:1" x14ac:dyDescent="0.55000000000000004">
      <c r="A28822" s="131"/>
    </row>
    <row r="28825" spans="1:1" x14ac:dyDescent="0.55000000000000004">
      <c r="A28825" s="131"/>
    </row>
    <row r="28826" spans="1:1" x14ac:dyDescent="0.55000000000000004">
      <c r="A28826" s="131"/>
    </row>
    <row r="28829" spans="1:1" x14ac:dyDescent="0.55000000000000004">
      <c r="A28829" s="131"/>
    </row>
    <row r="28830" spans="1:1" x14ac:dyDescent="0.55000000000000004">
      <c r="A28830" s="131"/>
    </row>
    <row r="28833" spans="1:1" x14ac:dyDescent="0.55000000000000004">
      <c r="A28833" s="131"/>
    </row>
    <row r="28834" spans="1:1" x14ac:dyDescent="0.55000000000000004">
      <c r="A28834" s="131"/>
    </row>
    <row r="28837" spans="1:1" x14ac:dyDescent="0.55000000000000004">
      <c r="A28837" s="131"/>
    </row>
    <row r="28838" spans="1:1" x14ac:dyDescent="0.55000000000000004">
      <c r="A28838" s="131"/>
    </row>
    <row r="28841" spans="1:1" x14ac:dyDescent="0.55000000000000004">
      <c r="A28841" s="131"/>
    </row>
    <row r="28842" spans="1:1" x14ac:dyDescent="0.55000000000000004">
      <c r="A28842" s="131"/>
    </row>
    <row r="28845" spans="1:1" x14ac:dyDescent="0.55000000000000004">
      <c r="A28845" s="131"/>
    </row>
    <row r="28846" spans="1:1" x14ac:dyDescent="0.55000000000000004">
      <c r="A28846" s="131"/>
    </row>
    <row r="28849" spans="1:1" x14ac:dyDescent="0.55000000000000004">
      <c r="A28849" s="131"/>
    </row>
    <row r="28850" spans="1:1" x14ac:dyDescent="0.55000000000000004">
      <c r="A28850" s="131"/>
    </row>
    <row r="28853" spans="1:1" x14ac:dyDescent="0.55000000000000004">
      <c r="A28853" s="131"/>
    </row>
    <row r="28854" spans="1:1" x14ac:dyDescent="0.55000000000000004">
      <c r="A28854" s="131"/>
    </row>
    <row r="28857" spans="1:1" x14ac:dyDescent="0.55000000000000004">
      <c r="A28857" s="131"/>
    </row>
    <row r="28858" spans="1:1" x14ac:dyDescent="0.55000000000000004">
      <c r="A28858" s="131"/>
    </row>
    <row r="28861" spans="1:1" x14ac:dyDescent="0.55000000000000004">
      <c r="A28861" s="131"/>
    </row>
    <row r="28862" spans="1:1" x14ac:dyDescent="0.55000000000000004">
      <c r="A28862" s="131"/>
    </row>
    <row r="28865" spans="1:1" x14ac:dyDescent="0.55000000000000004">
      <c r="A28865" s="131"/>
    </row>
    <row r="28866" spans="1:1" x14ac:dyDescent="0.55000000000000004">
      <c r="A28866" s="131"/>
    </row>
    <row r="28869" spans="1:1" x14ac:dyDescent="0.55000000000000004">
      <c r="A28869" s="131"/>
    </row>
    <row r="28870" spans="1:1" x14ac:dyDescent="0.55000000000000004">
      <c r="A28870" s="131"/>
    </row>
    <row r="28873" spans="1:1" x14ac:dyDescent="0.55000000000000004">
      <c r="A28873" s="131"/>
    </row>
    <row r="28874" spans="1:1" x14ac:dyDescent="0.55000000000000004">
      <c r="A28874" s="131"/>
    </row>
    <row r="28877" spans="1:1" x14ac:dyDescent="0.55000000000000004">
      <c r="A28877" s="131"/>
    </row>
    <row r="28878" spans="1:1" x14ac:dyDescent="0.55000000000000004">
      <c r="A28878" s="131"/>
    </row>
    <row r="28881" spans="1:1" x14ac:dyDescent="0.55000000000000004">
      <c r="A28881" s="131"/>
    </row>
    <row r="28882" spans="1:1" x14ac:dyDescent="0.55000000000000004">
      <c r="A28882" s="131"/>
    </row>
    <row r="28885" spans="1:1" x14ac:dyDescent="0.55000000000000004">
      <c r="A28885" s="131"/>
    </row>
    <row r="28886" spans="1:1" x14ac:dyDescent="0.55000000000000004">
      <c r="A28886" s="131"/>
    </row>
    <row r="28889" spans="1:1" x14ac:dyDescent="0.55000000000000004">
      <c r="A28889" s="131"/>
    </row>
    <row r="28890" spans="1:1" x14ac:dyDescent="0.55000000000000004">
      <c r="A28890" s="131"/>
    </row>
    <row r="28893" spans="1:1" x14ac:dyDescent="0.55000000000000004">
      <c r="A28893" s="131"/>
    </row>
    <row r="28894" spans="1:1" x14ac:dyDescent="0.55000000000000004">
      <c r="A28894" s="131"/>
    </row>
    <row r="28897" spans="1:1" x14ac:dyDescent="0.55000000000000004">
      <c r="A28897" s="131"/>
    </row>
    <row r="28898" spans="1:1" x14ac:dyDescent="0.55000000000000004">
      <c r="A28898" s="131"/>
    </row>
    <row r="28901" spans="1:1" x14ac:dyDescent="0.55000000000000004">
      <c r="A28901" s="131"/>
    </row>
    <row r="28902" spans="1:1" x14ac:dyDescent="0.55000000000000004">
      <c r="A28902" s="131"/>
    </row>
    <row r="28905" spans="1:1" x14ac:dyDescent="0.55000000000000004">
      <c r="A28905" s="131"/>
    </row>
    <row r="28906" spans="1:1" x14ac:dyDescent="0.55000000000000004">
      <c r="A28906" s="131"/>
    </row>
    <row r="28909" spans="1:1" x14ac:dyDescent="0.55000000000000004">
      <c r="A28909" s="131"/>
    </row>
    <row r="28910" spans="1:1" x14ac:dyDescent="0.55000000000000004">
      <c r="A28910" s="131"/>
    </row>
    <row r="28913" spans="1:1" x14ac:dyDescent="0.55000000000000004">
      <c r="A28913" s="131"/>
    </row>
    <row r="28914" spans="1:1" x14ac:dyDescent="0.55000000000000004">
      <c r="A28914" s="131"/>
    </row>
    <row r="28917" spans="1:1" x14ac:dyDescent="0.55000000000000004">
      <c r="A28917" s="131"/>
    </row>
    <row r="28918" spans="1:1" x14ac:dyDescent="0.55000000000000004">
      <c r="A28918" s="131"/>
    </row>
    <row r="28921" spans="1:1" x14ac:dyDescent="0.55000000000000004">
      <c r="A28921" s="131"/>
    </row>
    <row r="28922" spans="1:1" x14ac:dyDescent="0.55000000000000004">
      <c r="A28922" s="131"/>
    </row>
    <row r="28925" spans="1:1" x14ac:dyDescent="0.55000000000000004">
      <c r="A28925" s="131"/>
    </row>
    <row r="28926" spans="1:1" x14ac:dyDescent="0.55000000000000004">
      <c r="A28926" s="131"/>
    </row>
    <row r="28929" spans="1:1" x14ac:dyDescent="0.55000000000000004">
      <c r="A28929" s="131"/>
    </row>
    <row r="28930" spans="1:1" x14ac:dyDescent="0.55000000000000004">
      <c r="A28930" s="131"/>
    </row>
    <row r="28933" spans="1:1" x14ac:dyDescent="0.55000000000000004">
      <c r="A28933" s="131"/>
    </row>
    <row r="28934" spans="1:1" x14ac:dyDescent="0.55000000000000004">
      <c r="A28934" s="131"/>
    </row>
    <row r="28937" spans="1:1" x14ac:dyDescent="0.55000000000000004">
      <c r="A28937" s="131"/>
    </row>
    <row r="28938" spans="1:1" x14ac:dyDescent="0.55000000000000004">
      <c r="A28938" s="131"/>
    </row>
    <row r="28941" spans="1:1" x14ac:dyDescent="0.55000000000000004">
      <c r="A28941" s="131"/>
    </row>
    <row r="28942" spans="1:1" x14ac:dyDescent="0.55000000000000004">
      <c r="A28942" s="131"/>
    </row>
    <row r="28945" spans="1:1" x14ac:dyDescent="0.55000000000000004">
      <c r="A28945" s="131"/>
    </row>
    <row r="28946" spans="1:1" x14ac:dyDescent="0.55000000000000004">
      <c r="A28946" s="131"/>
    </row>
    <row r="28949" spans="1:1" x14ac:dyDescent="0.55000000000000004">
      <c r="A28949" s="131"/>
    </row>
    <row r="28950" spans="1:1" x14ac:dyDescent="0.55000000000000004">
      <c r="A28950" s="131"/>
    </row>
    <row r="28953" spans="1:1" x14ac:dyDescent="0.55000000000000004">
      <c r="A28953" s="131"/>
    </row>
    <row r="28954" spans="1:1" x14ac:dyDescent="0.55000000000000004">
      <c r="A28954" s="131"/>
    </row>
    <row r="28957" spans="1:1" x14ac:dyDescent="0.55000000000000004">
      <c r="A28957" s="131"/>
    </row>
    <row r="28958" spans="1:1" x14ac:dyDescent="0.55000000000000004">
      <c r="A28958" s="131"/>
    </row>
    <row r="28961" spans="1:1" x14ac:dyDescent="0.55000000000000004">
      <c r="A28961" s="131"/>
    </row>
    <row r="28962" spans="1:1" x14ac:dyDescent="0.55000000000000004">
      <c r="A28962" s="131"/>
    </row>
    <row r="28965" spans="1:1" x14ac:dyDescent="0.55000000000000004">
      <c r="A28965" s="131"/>
    </row>
    <row r="28966" spans="1:1" x14ac:dyDescent="0.55000000000000004">
      <c r="A28966" s="131"/>
    </row>
    <row r="28969" spans="1:1" x14ac:dyDescent="0.55000000000000004">
      <c r="A28969" s="131"/>
    </row>
    <row r="28970" spans="1:1" x14ac:dyDescent="0.55000000000000004">
      <c r="A28970" s="131"/>
    </row>
    <row r="28973" spans="1:1" x14ac:dyDescent="0.55000000000000004">
      <c r="A28973" s="131"/>
    </row>
    <row r="28974" spans="1:1" x14ac:dyDescent="0.55000000000000004">
      <c r="A28974" s="131"/>
    </row>
    <row r="28977" spans="1:1" x14ac:dyDescent="0.55000000000000004">
      <c r="A28977" s="131"/>
    </row>
    <row r="28978" spans="1:1" x14ac:dyDescent="0.55000000000000004">
      <c r="A28978" s="131"/>
    </row>
    <row r="28981" spans="1:1" x14ac:dyDescent="0.55000000000000004">
      <c r="A28981" s="131"/>
    </row>
    <row r="28982" spans="1:1" x14ac:dyDescent="0.55000000000000004">
      <c r="A28982" s="131"/>
    </row>
    <row r="28985" spans="1:1" x14ac:dyDescent="0.55000000000000004">
      <c r="A28985" s="131"/>
    </row>
    <row r="28986" spans="1:1" x14ac:dyDescent="0.55000000000000004">
      <c r="A28986" s="131"/>
    </row>
    <row r="28989" spans="1:1" x14ac:dyDescent="0.55000000000000004">
      <c r="A28989" s="131"/>
    </row>
    <row r="28990" spans="1:1" x14ac:dyDescent="0.55000000000000004">
      <c r="A28990" s="131"/>
    </row>
    <row r="28993" spans="1:1" x14ac:dyDescent="0.55000000000000004">
      <c r="A28993" s="131"/>
    </row>
    <row r="28994" spans="1:1" x14ac:dyDescent="0.55000000000000004">
      <c r="A28994" s="131"/>
    </row>
    <row r="28997" spans="1:1" x14ac:dyDescent="0.55000000000000004">
      <c r="A28997" s="131"/>
    </row>
    <row r="28998" spans="1:1" x14ac:dyDescent="0.55000000000000004">
      <c r="A28998" s="131"/>
    </row>
    <row r="29001" spans="1:1" x14ac:dyDescent="0.55000000000000004">
      <c r="A29001" s="131"/>
    </row>
    <row r="29002" spans="1:1" x14ac:dyDescent="0.55000000000000004">
      <c r="A29002" s="131"/>
    </row>
    <row r="29005" spans="1:1" x14ac:dyDescent="0.55000000000000004">
      <c r="A29005" s="131"/>
    </row>
    <row r="29006" spans="1:1" x14ac:dyDescent="0.55000000000000004">
      <c r="A29006" s="131"/>
    </row>
    <row r="29009" spans="1:1" x14ac:dyDescent="0.55000000000000004">
      <c r="A29009" s="131"/>
    </row>
    <row r="29010" spans="1:1" x14ac:dyDescent="0.55000000000000004">
      <c r="A29010" s="131"/>
    </row>
    <row r="29013" spans="1:1" x14ac:dyDescent="0.55000000000000004">
      <c r="A29013" s="131"/>
    </row>
    <row r="29014" spans="1:1" x14ac:dyDescent="0.55000000000000004">
      <c r="A29014" s="131"/>
    </row>
    <row r="29017" spans="1:1" x14ac:dyDescent="0.55000000000000004">
      <c r="A29017" s="131"/>
    </row>
    <row r="29018" spans="1:1" x14ac:dyDescent="0.55000000000000004">
      <c r="A29018" s="131"/>
    </row>
    <row r="29021" spans="1:1" x14ac:dyDescent="0.55000000000000004">
      <c r="A29021" s="131"/>
    </row>
    <row r="29022" spans="1:1" x14ac:dyDescent="0.55000000000000004">
      <c r="A29022" s="131"/>
    </row>
    <row r="29025" spans="1:1" x14ac:dyDescent="0.55000000000000004">
      <c r="A29025" s="131"/>
    </row>
    <row r="29026" spans="1:1" x14ac:dyDescent="0.55000000000000004">
      <c r="A29026" s="131"/>
    </row>
    <row r="29029" spans="1:1" x14ac:dyDescent="0.55000000000000004">
      <c r="A29029" s="131"/>
    </row>
    <row r="29030" spans="1:1" x14ac:dyDescent="0.55000000000000004">
      <c r="A29030" s="131"/>
    </row>
    <row r="29033" spans="1:1" x14ac:dyDescent="0.55000000000000004">
      <c r="A29033" s="131"/>
    </row>
    <row r="29034" spans="1:1" x14ac:dyDescent="0.55000000000000004">
      <c r="A29034" s="131"/>
    </row>
    <row r="29037" spans="1:1" x14ac:dyDescent="0.55000000000000004">
      <c r="A29037" s="131"/>
    </row>
    <row r="29038" spans="1:1" x14ac:dyDescent="0.55000000000000004">
      <c r="A29038" s="131"/>
    </row>
    <row r="29041" spans="1:1" x14ac:dyDescent="0.55000000000000004">
      <c r="A29041" s="131"/>
    </row>
    <row r="29042" spans="1:1" x14ac:dyDescent="0.55000000000000004">
      <c r="A29042" s="131"/>
    </row>
    <row r="29045" spans="1:1" x14ac:dyDescent="0.55000000000000004">
      <c r="A29045" s="131"/>
    </row>
    <row r="29046" spans="1:1" x14ac:dyDescent="0.55000000000000004">
      <c r="A29046" s="131"/>
    </row>
    <row r="29049" spans="1:1" x14ac:dyDescent="0.55000000000000004">
      <c r="A29049" s="131"/>
    </row>
    <row r="29050" spans="1:1" x14ac:dyDescent="0.55000000000000004">
      <c r="A29050" s="131"/>
    </row>
    <row r="29053" spans="1:1" x14ac:dyDescent="0.55000000000000004">
      <c r="A29053" s="131"/>
    </row>
    <row r="29054" spans="1:1" x14ac:dyDescent="0.55000000000000004">
      <c r="A29054" s="131"/>
    </row>
    <row r="29057" spans="1:1" x14ac:dyDescent="0.55000000000000004">
      <c r="A29057" s="131"/>
    </row>
    <row r="29058" spans="1:1" x14ac:dyDescent="0.55000000000000004">
      <c r="A29058" s="131"/>
    </row>
    <row r="29061" spans="1:1" x14ac:dyDescent="0.55000000000000004">
      <c r="A29061" s="131"/>
    </row>
    <row r="29062" spans="1:1" x14ac:dyDescent="0.55000000000000004">
      <c r="A29062" s="131"/>
    </row>
    <row r="29065" spans="1:1" x14ac:dyDescent="0.55000000000000004">
      <c r="A29065" s="131"/>
    </row>
    <row r="29066" spans="1:1" x14ac:dyDescent="0.55000000000000004">
      <c r="A29066" s="131"/>
    </row>
    <row r="29069" spans="1:1" x14ac:dyDescent="0.55000000000000004">
      <c r="A29069" s="131"/>
    </row>
    <row r="29070" spans="1:1" x14ac:dyDescent="0.55000000000000004">
      <c r="A29070" s="131"/>
    </row>
    <row r="29073" spans="1:1" x14ac:dyDescent="0.55000000000000004">
      <c r="A29073" s="131"/>
    </row>
    <row r="29074" spans="1:1" x14ac:dyDescent="0.55000000000000004">
      <c r="A29074" s="131"/>
    </row>
    <row r="29077" spans="1:1" x14ac:dyDescent="0.55000000000000004">
      <c r="A29077" s="131"/>
    </row>
    <row r="29078" spans="1:1" x14ac:dyDescent="0.55000000000000004">
      <c r="A29078" s="131"/>
    </row>
    <row r="29081" spans="1:1" x14ac:dyDescent="0.55000000000000004">
      <c r="A29081" s="131"/>
    </row>
    <row r="29082" spans="1:1" x14ac:dyDescent="0.55000000000000004">
      <c r="A29082" s="131"/>
    </row>
    <row r="29085" spans="1:1" x14ac:dyDescent="0.55000000000000004">
      <c r="A29085" s="131"/>
    </row>
    <row r="29086" spans="1:1" x14ac:dyDescent="0.55000000000000004">
      <c r="A29086" s="131"/>
    </row>
    <row r="29089" spans="1:1" x14ac:dyDescent="0.55000000000000004">
      <c r="A29089" s="131"/>
    </row>
    <row r="29090" spans="1:1" x14ac:dyDescent="0.55000000000000004">
      <c r="A29090" s="131"/>
    </row>
    <row r="29093" spans="1:1" x14ac:dyDescent="0.55000000000000004">
      <c r="A29093" s="131"/>
    </row>
    <row r="29094" spans="1:1" x14ac:dyDescent="0.55000000000000004">
      <c r="A29094" s="131"/>
    </row>
    <row r="29097" spans="1:1" x14ac:dyDescent="0.55000000000000004">
      <c r="A29097" s="131"/>
    </row>
    <row r="29098" spans="1:1" x14ac:dyDescent="0.55000000000000004">
      <c r="A29098" s="131"/>
    </row>
    <row r="29101" spans="1:1" x14ac:dyDescent="0.55000000000000004">
      <c r="A29101" s="131"/>
    </row>
    <row r="29102" spans="1:1" x14ac:dyDescent="0.55000000000000004">
      <c r="A29102" s="131"/>
    </row>
    <row r="29105" spans="1:1" x14ac:dyDescent="0.55000000000000004">
      <c r="A29105" s="131"/>
    </row>
    <row r="29106" spans="1:1" x14ac:dyDescent="0.55000000000000004">
      <c r="A29106" s="131"/>
    </row>
    <row r="29109" spans="1:1" x14ac:dyDescent="0.55000000000000004">
      <c r="A29109" s="131"/>
    </row>
    <row r="29110" spans="1:1" x14ac:dyDescent="0.55000000000000004">
      <c r="A29110" s="131"/>
    </row>
    <row r="29113" spans="1:1" x14ac:dyDescent="0.55000000000000004">
      <c r="A29113" s="131"/>
    </row>
    <row r="29114" spans="1:1" x14ac:dyDescent="0.55000000000000004">
      <c r="A29114" s="131"/>
    </row>
    <row r="29117" spans="1:1" x14ac:dyDescent="0.55000000000000004">
      <c r="A29117" s="131"/>
    </row>
    <row r="29118" spans="1:1" x14ac:dyDescent="0.55000000000000004">
      <c r="A29118" s="131"/>
    </row>
    <row r="29121" spans="1:1" x14ac:dyDescent="0.55000000000000004">
      <c r="A29121" s="131"/>
    </row>
    <row r="29122" spans="1:1" x14ac:dyDescent="0.55000000000000004">
      <c r="A29122" s="131"/>
    </row>
    <row r="29125" spans="1:1" x14ac:dyDescent="0.55000000000000004">
      <c r="A29125" s="131"/>
    </row>
    <row r="29126" spans="1:1" x14ac:dyDescent="0.55000000000000004">
      <c r="A29126" s="131"/>
    </row>
    <row r="29129" spans="1:1" x14ac:dyDescent="0.55000000000000004">
      <c r="A29129" s="131"/>
    </row>
    <row r="29130" spans="1:1" x14ac:dyDescent="0.55000000000000004">
      <c r="A29130" s="131"/>
    </row>
    <row r="29133" spans="1:1" x14ac:dyDescent="0.55000000000000004">
      <c r="A29133" s="131"/>
    </row>
    <row r="29134" spans="1:1" x14ac:dyDescent="0.55000000000000004">
      <c r="A29134" s="131"/>
    </row>
    <row r="29137" spans="1:1" x14ac:dyDescent="0.55000000000000004">
      <c r="A29137" s="131"/>
    </row>
    <row r="29138" spans="1:1" x14ac:dyDescent="0.55000000000000004">
      <c r="A29138" s="131"/>
    </row>
    <row r="29141" spans="1:1" x14ac:dyDescent="0.55000000000000004">
      <c r="A29141" s="131"/>
    </row>
    <row r="29142" spans="1:1" x14ac:dyDescent="0.55000000000000004">
      <c r="A29142" s="131"/>
    </row>
    <row r="29145" spans="1:1" x14ac:dyDescent="0.55000000000000004">
      <c r="A29145" s="131"/>
    </row>
    <row r="29146" spans="1:1" x14ac:dyDescent="0.55000000000000004">
      <c r="A29146" s="131"/>
    </row>
    <row r="29149" spans="1:1" x14ac:dyDescent="0.55000000000000004">
      <c r="A29149" s="131"/>
    </row>
    <row r="29150" spans="1:1" x14ac:dyDescent="0.55000000000000004">
      <c r="A29150" s="131"/>
    </row>
    <row r="29153" spans="1:1" x14ac:dyDescent="0.55000000000000004">
      <c r="A29153" s="131"/>
    </row>
    <row r="29154" spans="1:1" x14ac:dyDescent="0.55000000000000004">
      <c r="A29154" s="131"/>
    </row>
    <row r="29157" spans="1:1" x14ac:dyDescent="0.55000000000000004">
      <c r="A29157" s="131"/>
    </row>
    <row r="29158" spans="1:1" x14ac:dyDescent="0.55000000000000004">
      <c r="A29158" s="131"/>
    </row>
    <row r="29161" spans="1:1" x14ac:dyDescent="0.55000000000000004">
      <c r="A29161" s="131"/>
    </row>
    <row r="29162" spans="1:1" x14ac:dyDescent="0.55000000000000004">
      <c r="A29162" s="131"/>
    </row>
    <row r="29165" spans="1:1" x14ac:dyDescent="0.55000000000000004">
      <c r="A29165" s="131"/>
    </row>
    <row r="29166" spans="1:1" x14ac:dyDescent="0.55000000000000004">
      <c r="A29166" s="131"/>
    </row>
    <row r="29169" spans="1:1" x14ac:dyDescent="0.55000000000000004">
      <c r="A29169" s="131"/>
    </row>
    <row r="29170" spans="1:1" x14ac:dyDescent="0.55000000000000004">
      <c r="A29170" s="131"/>
    </row>
    <row r="29173" spans="1:1" x14ac:dyDescent="0.55000000000000004">
      <c r="A29173" s="131"/>
    </row>
    <row r="29174" spans="1:1" x14ac:dyDescent="0.55000000000000004">
      <c r="A29174" s="131"/>
    </row>
    <row r="29177" spans="1:1" x14ac:dyDescent="0.55000000000000004">
      <c r="A29177" s="131"/>
    </row>
    <row r="29178" spans="1:1" x14ac:dyDescent="0.55000000000000004">
      <c r="A29178" s="131"/>
    </row>
    <row r="29181" spans="1:1" x14ac:dyDescent="0.55000000000000004">
      <c r="A29181" s="131"/>
    </row>
    <row r="29182" spans="1:1" x14ac:dyDescent="0.55000000000000004">
      <c r="A29182" s="131"/>
    </row>
    <row r="29185" spans="1:1" x14ac:dyDescent="0.55000000000000004">
      <c r="A29185" s="131"/>
    </row>
    <row r="29186" spans="1:1" x14ac:dyDescent="0.55000000000000004">
      <c r="A29186" s="131"/>
    </row>
    <row r="29189" spans="1:1" x14ac:dyDescent="0.55000000000000004">
      <c r="A29189" s="131"/>
    </row>
    <row r="29190" spans="1:1" x14ac:dyDescent="0.55000000000000004">
      <c r="A29190" s="131"/>
    </row>
    <row r="29193" spans="1:1" x14ac:dyDescent="0.55000000000000004">
      <c r="A29193" s="131"/>
    </row>
    <row r="29194" spans="1:1" x14ac:dyDescent="0.55000000000000004">
      <c r="A29194" s="131"/>
    </row>
    <row r="29197" spans="1:1" x14ac:dyDescent="0.55000000000000004">
      <c r="A29197" s="131"/>
    </row>
    <row r="29198" spans="1:1" x14ac:dyDescent="0.55000000000000004">
      <c r="A29198" s="131"/>
    </row>
    <row r="29201" spans="1:1" x14ac:dyDescent="0.55000000000000004">
      <c r="A29201" s="131"/>
    </row>
    <row r="29202" spans="1:1" x14ac:dyDescent="0.55000000000000004">
      <c r="A29202" s="131"/>
    </row>
    <row r="29205" spans="1:1" x14ac:dyDescent="0.55000000000000004">
      <c r="A29205" s="131"/>
    </row>
    <row r="29206" spans="1:1" x14ac:dyDescent="0.55000000000000004">
      <c r="A29206" s="131"/>
    </row>
    <row r="29209" spans="1:1" x14ac:dyDescent="0.55000000000000004">
      <c r="A29209" s="131"/>
    </row>
    <row r="29210" spans="1:1" x14ac:dyDescent="0.55000000000000004">
      <c r="A29210" s="131"/>
    </row>
    <row r="29213" spans="1:1" x14ac:dyDescent="0.55000000000000004">
      <c r="A29213" s="131"/>
    </row>
    <row r="29214" spans="1:1" x14ac:dyDescent="0.55000000000000004">
      <c r="A29214" s="131"/>
    </row>
    <row r="29217" spans="1:1" x14ac:dyDescent="0.55000000000000004">
      <c r="A29217" s="131"/>
    </row>
    <row r="29218" spans="1:1" x14ac:dyDescent="0.55000000000000004">
      <c r="A29218" s="131"/>
    </row>
    <row r="29221" spans="1:1" x14ac:dyDescent="0.55000000000000004">
      <c r="A29221" s="131"/>
    </row>
    <row r="29222" spans="1:1" x14ac:dyDescent="0.55000000000000004">
      <c r="A29222" s="131"/>
    </row>
    <row r="29225" spans="1:1" x14ac:dyDescent="0.55000000000000004">
      <c r="A29225" s="131"/>
    </row>
    <row r="29226" spans="1:1" x14ac:dyDescent="0.55000000000000004">
      <c r="A29226" s="131"/>
    </row>
    <row r="29229" spans="1:1" x14ac:dyDescent="0.55000000000000004">
      <c r="A29229" s="131"/>
    </row>
    <row r="29230" spans="1:1" x14ac:dyDescent="0.55000000000000004">
      <c r="A29230" s="131"/>
    </row>
    <row r="29233" spans="1:1" x14ac:dyDescent="0.55000000000000004">
      <c r="A29233" s="131"/>
    </row>
    <row r="29234" spans="1:1" x14ac:dyDescent="0.55000000000000004">
      <c r="A29234" s="131"/>
    </row>
    <row r="29237" spans="1:1" x14ac:dyDescent="0.55000000000000004">
      <c r="A29237" s="131"/>
    </row>
    <row r="29238" spans="1:1" x14ac:dyDescent="0.55000000000000004">
      <c r="A29238" s="131"/>
    </row>
    <row r="29241" spans="1:1" x14ac:dyDescent="0.55000000000000004">
      <c r="A29241" s="131"/>
    </row>
    <row r="29242" spans="1:1" x14ac:dyDescent="0.55000000000000004">
      <c r="A29242" s="131"/>
    </row>
    <row r="29245" spans="1:1" x14ac:dyDescent="0.55000000000000004">
      <c r="A29245" s="131"/>
    </row>
    <row r="29246" spans="1:1" x14ac:dyDescent="0.55000000000000004">
      <c r="A29246" s="131"/>
    </row>
    <row r="29249" spans="1:1" x14ac:dyDescent="0.55000000000000004">
      <c r="A29249" s="131"/>
    </row>
    <row r="29250" spans="1:1" x14ac:dyDescent="0.55000000000000004">
      <c r="A29250" s="131"/>
    </row>
    <row r="29253" spans="1:1" x14ac:dyDescent="0.55000000000000004">
      <c r="A29253" s="131"/>
    </row>
    <row r="29254" spans="1:1" x14ac:dyDescent="0.55000000000000004">
      <c r="A29254" s="131"/>
    </row>
    <row r="29257" spans="1:1" x14ac:dyDescent="0.55000000000000004">
      <c r="A29257" s="131"/>
    </row>
    <row r="29258" spans="1:1" x14ac:dyDescent="0.55000000000000004">
      <c r="A29258" s="131"/>
    </row>
    <row r="29261" spans="1:1" x14ac:dyDescent="0.55000000000000004">
      <c r="A29261" s="131"/>
    </row>
    <row r="29262" spans="1:1" x14ac:dyDescent="0.55000000000000004">
      <c r="A29262" s="131"/>
    </row>
    <row r="29265" spans="1:1" x14ac:dyDescent="0.55000000000000004">
      <c r="A29265" s="131"/>
    </row>
    <row r="29266" spans="1:1" x14ac:dyDescent="0.55000000000000004">
      <c r="A29266" s="131"/>
    </row>
    <row r="29269" spans="1:1" x14ac:dyDescent="0.55000000000000004">
      <c r="A29269" s="131"/>
    </row>
    <row r="29270" spans="1:1" x14ac:dyDescent="0.55000000000000004">
      <c r="A29270" s="131"/>
    </row>
    <row r="29273" spans="1:1" x14ac:dyDescent="0.55000000000000004">
      <c r="A29273" s="131"/>
    </row>
    <row r="29274" spans="1:1" x14ac:dyDescent="0.55000000000000004">
      <c r="A29274" s="131"/>
    </row>
    <row r="29277" spans="1:1" x14ac:dyDescent="0.55000000000000004">
      <c r="A29277" s="131"/>
    </row>
    <row r="29278" spans="1:1" x14ac:dyDescent="0.55000000000000004">
      <c r="A29278" s="131"/>
    </row>
    <row r="29281" spans="1:1" x14ac:dyDescent="0.55000000000000004">
      <c r="A29281" s="131"/>
    </row>
    <row r="29282" spans="1:1" x14ac:dyDescent="0.55000000000000004">
      <c r="A29282" s="131"/>
    </row>
    <row r="29285" spans="1:1" x14ac:dyDescent="0.55000000000000004">
      <c r="A29285" s="131"/>
    </row>
    <row r="29286" spans="1:1" x14ac:dyDescent="0.55000000000000004">
      <c r="A29286" s="131"/>
    </row>
    <row r="29289" spans="1:1" x14ac:dyDescent="0.55000000000000004">
      <c r="A29289" s="131"/>
    </row>
    <row r="29290" spans="1:1" x14ac:dyDescent="0.55000000000000004">
      <c r="A29290" s="131"/>
    </row>
    <row r="29293" spans="1:1" x14ac:dyDescent="0.55000000000000004">
      <c r="A29293" s="131"/>
    </row>
    <row r="29294" spans="1:1" x14ac:dyDescent="0.55000000000000004">
      <c r="A29294" s="131"/>
    </row>
    <row r="29297" spans="1:1" x14ac:dyDescent="0.55000000000000004">
      <c r="A29297" s="131"/>
    </row>
    <row r="29298" spans="1:1" x14ac:dyDescent="0.55000000000000004">
      <c r="A29298" s="131"/>
    </row>
    <row r="29301" spans="1:1" x14ac:dyDescent="0.55000000000000004">
      <c r="A29301" s="131"/>
    </row>
    <row r="29302" spans="1:1" x14ac:dyDescent="0.55000000000000004">
      <c r="A29302" s="131"/>
    </row>
    <row r="29305" spans="1:1" x14ac:dyDescent="0.55000000000000004">
      <c r="A29305" s="131"/>
    </row>
    <row r="29306" spans="1:1" x14ac:dyDescent="0.55000000000000004">
      <c r="A29306" s="131"/>
    </row>
    <row r="29309" spans="1:1" x14ac:dyDescent="0.55000000000000004">
      <c r="A29309" s="131"/>
    </row>
    <row r="29310" spans="1:1" x14ac:dyDescent="0.55000000000000004">
      <c r="A29310" s="131"/>
    </row>
    <row r="29313" spans="1:1" x14ac:dyDescent="0.55000000000000004">
      <c r="A29313" s="131"/>
    </row>
    <row r="29314" spans="1:1" x14ac:dyDescent="0.55000000000000004">
      <c r="A29314" s="131"/>
    </row>
    <row r="29317" spans="1:1" x14ac:dyDescent="0.55000000000000004">
      <c r="A29317" s="131"/>
    </row>
    <row r="29318" spans="1:1" x14ac:dyDescent="0.55000000000000004">
      <c r="A29318" s="131"/>
    </row>
    <row r="29321" spans="1:1" x14ac:dyDescent="0.55000000000000004">
      <c r="A29321" s="131"/>
    </row>
    <row r="29322" spans="1:1" x14ac:dyDescent="0.55000000000000004">
      <c r="A29322" s="131"/>
    </row>
    <row r="29325" spans="1:1" x14ac:dyDescent="0.55000000000000004">
      <c r="A29325" s="131"/>
    </row>
    <row r="29326" spans="1:1" x14ac:dyDescent="0.55000000000000004">
      <c r="A29326" s="131"/>
    </row>
    <row r="29329" spans="1:1" x14ac:dyDescent="0.55000000000000004">
      <c r="A29329" s="131"/>
    </row>
    <row r="29330" spans="1:1" x14ac:dyDescent="0.55000000000000004">
      <c r="A29330" s="131"/>
    </row>
    <row r="29333" spans="1:1" x14ac:dyDescent="0.55000000000000004">
      <c r="A29333" s="131"/>
    </row>
    <row r="29334" spans="1:1" x14ac:dyDescent="0.55000000000000004">
      <c r="A29334" s="131"/>
    </row>
    <row r="29337" spans="1:1" x14ac:dyDescent="0.55000000000000004">
      <c r="A29337" s="131"/>
    </row>
    <row r="29338" spans="1:1" x14ac:dyDescent="0.55000000000000004">
      <c r="A29338" s="131"/>
    </row>
    <row r="29341" spans="1:1" x14ac:dyDescent="0.55000000000000004">
      <c r="A29341" s="131"/>
    </row>
    <row r="29342" spans="1:1" x14ac:dyDescent="0.55000000000000004">
      <c r="A29342" s="131"/>
    </row>
    <row r="29345" spans="1:1" x14ac:dyDescent="0.55000000000000004">
      <c r="A29345" s="131"/>
    </row>
    <row r="29346" spans="1:1" x14ac:dyDescent="0.55000000000000004">
      <c r="A29346" s="131"/>
    </row>
    <row r="29349" spans="1:1" x14ac:dyDescent="0.55000000000000004">
      <c r="A29349" s="131"/>
    </row>
    <row r="29350" spans="1:1" x14ac:dyDescent="0.55000000000000004">
      <c r="A29350" s="131"/>
    </row>
    <row r="29353" spans="1:1" x14ac:dyDescent="0.55000000000000004">
      <c r="A29353" s="131"/>
    </row>
    <row r="29354" spans="1:1" x14ac:dyDescent="0.55000000000000004">
      <c r="A29354" s="131"/>
    </row>
    <row r="29357" spans="1:1" x14ac:dyDescent="0.55000000000000004">
      <c r="A29357" s="131"/>
    </row>
    <row r="29358" spans="1:1" x14ac:dyDescent="0.55000000000000004">
      <c r="A29358" s="131"/>
    </row>
    <row r="29361" spans="1:1" x14ac:dyDescent="0.55000000000000004">
      <c r="A29361" s="131"/>
    </row>
    <row r="29362" spans="1:1" x14ac:dyDescent="0.55000000000000004">
      <c r="A29362" s="131"/>
    </row>
    <row r="29365" spans="1:1" x14ac:dyDescent="0.55000000000000004">
      <c r="A29365" s="131"/>
    </row>
    <row r="29366" spans="1:1" x14ac:dyDescent="0.55000000000000004">
      <c r="A29366" s="131"/>
    </row>
    <row r="29369" spans="1:1" x14ac:dyDescent="0.55000000000000004">
      <c r="A29369" s="131"/>
    </row>
    <row r="29370" spans="1:1" x14ac:dyDescent="0.55000000000000004">
      <c r="A29370" s="131"/>
    </row>
    <row r="29373" spans="1:1" x14ac:dyDescent="0.55000000000000004">
      <c r="A29373" s="131"/>
    </row>
    <row r="29374" spans="1:1" x14ac:dyDescent="0.55000000000000004">
      <c r="A29374" s="131"/>
    </row>
    <row r="29377" spans="1:1" x14ac:dyDescent="0.55000000000000004">
      <c r="A29377" s="131"/>
    </row>
    <row r="29378" spans="1:1" x14ac:dyDescent="0.55000000000000004">
      <c r="A29378" s="131"/>
    </row>
    <row r="29381" spans="1:1" x14ac:dyDescent="0.55000000000000004">
      <c r="A29381" s="131"/>
    </row>
    <row r="29382" spans="1:1" x14ac:dyDescent="0.55000000000000004">
      <c r="A29382" s="131"/>
    </row>
    <row r="29385" spans="1:1" x14ac:dyDescent="0.55000000000000004">
      <c r="A29385" s="131"/>
    </row>
    <row r="29386" spans="1:1" x14ac:dyDescent="0.55000000000000004">
      <c r="A29386" s="131"/>
    </row>
    <row r="29389" spans="1:1" x14ac:dyDescent="0.55000000000000004">
      <c r="A29389" s="131"/>
    </row>
    <row r="29390" spans="1:1" x14ac:dyDescent="0.55000000000000004">
      <c r="A29390" s="131"/>
    </row>
    <row r="29393" spans="1:1" x14ac:dyDescent="0.55000000000000004">
      <c r="A29393" s="131"/>
    </row>
    <row r="29394" spans="1:1" x14ac:dyDescent="0.55000000000000004">
      <c r="A29394" s="131"/>
    </row>
    <row r="29397" spans="1:1" x14ac:dyDescent="0.55000000000000004">
      <c r="A29397" s="131"/>
    </row>
    <row r="29398" spans="1:1" x14ac:dyDescent="0.55000000000000004">
      <c r="A29398" s="131"/>
    </row>
    <row r="29401" spans="1:1" x14ac:dyDescent="0.55000000000000004">
      <c r="A29401" s="131"/>
    </row>
    <row r="29402" spans="1:1" x14ac:dyDescent="0.55000000000000004">
      <c r="A29402" s="131"/>
    </row>
    <row r="29405" spans="1:1" x14ac:dyDescent="0.55000000000000004">
      <c r="A29405" s="131"/>
    </row>
    <row r="29406" spans="1:1" x14ac:dyDescent="0.55000000000000004">
      <c r="A29406" s="131"/>
    </row>
    <row r="29409" spans="1:1" x14ac:dyDescent="0.55000000000000004">
      <c r="A29409" s="131"/>
    </row>
    <row r="29410" spans="1:1" x14ac:dyDescent="0.55000000000000004">
      <c r="A29410" s="131"/>
    </row>
    <row r="29413" spans="1:1" x14ac:dyDescent="0.55000000000000004">
      <c r="A29413" s="131"/>
    </row>
    <row r="29414" spans="1:1" x14ac:dyDescent="0.55000000000000004">
      <c r="A29414" s="131"/>
    </row>
    <row r="29417" spans="1:1" x14ac:dyDescent="0.55000000000000004">
      <c r="A29417" s="131"/>
    </row>
    <row r="29418" spans="1:1" x14ac:dyDescent="0.55000000000000004">
      <c r="A29418" s="131"/>
    </row>
    <row r="29421" spans="1:1" x14ac:dyDescent="0.55000000000000004">
      <c r="A29421" s="131"/>
    </row>
    <row r="29422" spans="1:1" x14ac:dyDescent="0.55000000000000004">
      <c r="A29422" s="131"/>
    </row>
    <row r="29425" spans="1:1" x14ac:dyDescent="0.55000000000000004">
      <c r="A29425" s="131"/>
    </row>
    <row r="29426" spans="1:1" x14ac:dyDescent="0.55000000000000004">
      <c r="A29426" s="131"/>
    </row>
    <row r="29429" spans="1:1" x14ac:dyDescent="0.55000000000000004">
      <c r="A29429" s="131"/>
    </row>
    <row r="29430" spans="1:1" x14ac:dyDescent="0.55000000000000004">
      <c r="A29430" s="131"/>
    </row>
    <row r="29433" spans="1:1" x14ac:dyDescent="0.55000000000000004">
      <c r="A29433" s="131"/>
    </row>
    <row r="29434" spans="1:1" x14ac:dyDescent="0.55000000000000004">
      <c r="A29434" s="131"/>
    </row>
    <row r="29437" spans="1:1" x14ac:dyDescent="0.55000000000000004">
      <c r="A29437" s="131"/>
    </row>
    <row r="29438" spans="1:1" x14ac:dyDescent="0.55000000000000004">
      <c r="A29438" s="131"/>
    </row>
    <row r="29441" spans="1:1" x14ac:dyDescent="0.55000000000000004">
      <c r="A29441" s="131"/>
    </row>
    <row r="29442" spans="1:1" x14ac:dyDescent="0.55000000000000004">
      <c r="A29442" s="131"/>
    </row>
    <row r="29445" spans="1:1" x14ac:dyDescent="0.55000000000000004">
      <c r="A29445" s="131"/>
    </row>
    <row r="29446" spans="1:1" x14ac:dyDescent="0.55000000000000004">
      <c r="A29446" s="131"/>
    </row>
    <row r="29449" spans="1:1" x14ac:dyDescent="0.55000000000000004">
      <c r="A29449" s="131"/>
    </row>
    <row r="29450" spans="1:1" x14ac:dyDescent="0.55000000000000004">
      <c r="A29450" s="131"/>
    </row>
    <row r="29453" spans="1:1" x14ac:dyDescent="0.55000000000000004">
      <c r="A29453" s="131"/>
    </row>
    <row r="29454" spans="1:1" x14ac:dyDescent="0.55000000000000004">
      <c r="A29454" s="131"/>
    </row>
    <row r="29457" spans="1:1" x14ac:dyDescent="0.55000000000000004">
      <c r="A29457" s="131"/>
    </row>
    <row r="29458" spans="1:1" x14ac:dyDescent="0.55000000000000004">
      <c r="A29458" s="131"/>
    </row>
    <row r="29461" spans="1:1" x14ac:dyDescent="0.55000000000000004">
      <c r="A29461" s="131"/>
    </row>
    <row r="29462" spans="1:1" x14ac:dyDescent="0.55000000000000004">
      <c r="A29462" s="131"/>
    </row>
    <row r="29465" spans="1:1" x14ac:dyDescent="0.55000000000000004">
      <c r="A29465" s="131"/>
    </row>
    <row r="29466" spans="1:1" x14ac:dyDescent="0.55000000000000004">
      <c r="A29466" s="131"/>
    </row>
    <row r="29469" spans="1:1" x14ac:dyDescent="0.55000000000000004">
      <c r="A29469" s="131"/>
    </row>
    <row r="29470" spans="1:1" x14ac:dyDescent="0.55000000000000004">
      <c r="A29470" s="131"/>
    </row>
    <row r="29473" spans="1:1" x14ac:dyDescent="0.55000000000000004">
      <c r="A29473" s="131"/>
    </row>
    <row r="29474" spans="1:1" x14ac:dyDescent="0.55000000000000004">
      <c r="A29474" s="131"/>
    </row>
    <row r="29477" spans="1:1" x14ac:dyDescent="0.55000000000000004">
      <c r="A29477" s="131"/>
    </row>
    <row r="29478" spans="1:1" x14ac:dyDescent="0.55000000000000004">
      <c r="A29478" s="131"/>
    </row>
    <row r="29481" spans="1:1" x14ac:dyDescent="0.55000000000000004">
      <c r="A29481" s="131"/>
    </row>
    <row r="29482" spans="1:1" x14ac:dyDescent="0.55000000000000004">
      <c r="A29482" s="131"/>
    </row>
    <row r="29485" spans="1:1" x14ac:dyDescent="0.55000000000000004">
      <c r="A29485" s="131"/>
    </row>
    <row r="29486" spans="1:1" x14ac:dyDescent="0.55000000000000004">
      <c r="A29486" s="131"/>
    </row>
    <row r="29489" spans="1:1" x14ac:dyDescent="0.55000000000000004">
      <c r="A29489" s="131"/>
    </row>
    <row r="29490" spans="1:1" x14ac:dyDescent="0.55000000000000004">
      <c r="A29490" s="131"/>
    </row>
    <row r="29493" spans="1:1" x14ac:dyDescent="0.55000000000000004">
      <c r="A29493" s="131"/>
    </row>
    <row r="29494" spans="1:1" x14ac:dyDescent="0.55000000000000004">
      <c r="A29494" s="131"/>
    </row>
    <row r="29497" spans="1:1" x14ac:dyDescent="0.55000000000000004">
      <c r="A29497" s="131"/>
    </row>
    <row r="29498" spans="1:1" x14ac:dyDescent="0.55000000000000004">
      <c r="A29498" s="131"/>
    </row>
    <row r="29501" spans="1:1" x14ac:dyDescent="0.55000000000000004">
      <c r="A29501" s="131"/>
    </row>
    <row r="29502" spans="1:1" x14ac:dyDescent="0.55000000000000004">
      <c r="A29502" s="131"/>
    </row>
    <row r="29505" spans="1:1" x14ac:dyDescent="0.55000000000000004">
      <c r="A29505" s="131"/>
    </row>
    <row r="29506" spans="1:1" x14ac:dyDescent="0.55000000000000004">
      <c r="A29506" s="131"/>
    </row>
    <row r="29509" spans="1:1" x14ac:dyDescent="0.55000000000000004">
      <c r="A29509" s="131"/>
    </row>
    <row r="29510" spans="1:1" x14ac:dyDescent="0.55000000000000004">
      <c r="A29510" s="131"/>
    </row>
    <row r="29513" spans="1:1" x14ac:dyDescent="0.55000000000000004">
      <c r="A29513" s="131"/>
    </row>
    <row r="29514" spans="1:1" x14ac:dyDescent="0.55000000000000004">
      <c r="A29514" s="131"/>
    </row>
    <row r="29517" spans="1:1" x14ac:dyDescent="0.55000000000000004">
      <c r="A29517" s="131"/>
    </row>
    <row r="29518" spans="1:1" x14ac:dyDescent="0.55000000000000004">
      <c r="A29518" s="131"/>
    </row>
    <row r="29521" spans="1:1" x14ac:dyDescent="0.55000000000000004">
      <c r="A29521" s="131"/>
    </row>
    <row r="29522" spans="1:1" x14ac:dyDescent="0.55000000000000004">
      <c r="A29522" s="131"/>
    </row>
    <row r="29525" spans="1:1" x14ac:dyDescent="0.55000000000000004">
      <c r="A29525" s="131"/>
    </row>
    <row r="29526" spans="1:1" x14ac:dyDescent="0.55000000000000004">
      <c r="A29526" s="131"/>
    </row>
    <row r="29529" spans="1:1" x14ac:dyDescent="0.55000000000000004">
      <c r="A29529" s="131"/>
    </row>
    <row r="29530" spans="1:1" x14ac:dyDescent="0.55000000000000004">
      <c r="A29530" s="131"/>
    </row>
    <row r="29533" spans="1:1" x14ac:dyDescent="0.55000000000000004">
      <c r="A29533" s="131"/>
    </row>
    <row r="29534" spans="1:1" x14ac:dyDescent="0.55000000000000004">
      <c r="A29534" s="131"/>
    </row>
    <row r="29537" spans="1:1" x14ac:dyDescent="0.55000000000000004">
      <c r="A29537" s="131"/>
    </row>
    <row r="29538" spans="1:1" x14ac:dyDescent="0.55000000000000004">
      <c r="A29538" s="131"/>
    </row>
    <row r="29541" spans="1:1" x14ac:dyDescent="0.55000000000000004">
      <c r="A29541" s="131"/>
    </row>
    <row r="29542" spans="1:1" x14ac:dyDescent="0.55000000000000004">
      <c r="A29542" s="131"/>
    </row>
    <row r="29545" spans="1:1" x14ac:dyDescent="0.55000000000000004">
      <c r="A29545" s="131"/>
    </row>
    <row r="29546" spans="1:1" x14ac:dyDescent="0.55000000000000004">
      <c r="A29546" s="131"/>
    </row>
    <row r="29549" spans="1:1" x14ac:dyDescent="0.55000000000000004">
      <c r="A29549" s="131"/>
    </row>
    <row r="29550" spans="1:1" x14ac:dyDescent="0.55000000000000004">
      <c r="A29550" s="131"/>
    </row>
    <row r="29553" spans="1:1" x14ac:dyDescent="0.55000000000000004">
      <c r="A29553" s="131"/>
    </row>
    <row r="29554" spans="1:1" x14ac:dyDescent="0.55000000000000004">
      <c r="A29554" s="131"/>
    </row>
    <row r="29557" spans="1:1" x14ac:dyDescent="0.55000000000000004">
      <c r="A29557" s="131"/>
    </row>
    <row r="29558" spans="1:1" x14ac:dyDescent="0.55000000000000004">
      <c r="A29558" s="131"/>
    </row>
    <row r="29561" spans="1:1" x14ac:dyDescent="0.55000000000000004">
      <c r="A29561" s="131"/>
    </row>
    <row r="29562" spans="1:1" x14ac:dyDescent="0.55000000000000004">
      <c r="A29562" s="131"/>
    </row>
    <row r="29565" spans="1:1" x14ac:dyDescent="0.55000000000000004">
      <c r="A29565" s="131"/>
    </row>
    <row r="29566" spans="1:1" x14ac:dyDescent="0.55000000000000004">
      <c r="A29566" s="131"/>
    </row>
    <row r="29569" spans="1:1" x14ac:dyDescent="0.55000000000000004">
      <c r="A29569" s="131"/>
    </row>
    <row r="29570" spans="1:1" x14ac:dyDescent="0.55000000000000004">
      <c r="A29570" s="131"/>
    </row>
    <row r="29573" spans="1:1" x14ac:dyDescent="0.55000000000000004">
      <c r="A29573" s="131"/>
    </row>
    <row r="29574" spans="1:1" x14ac:dyDescent="0.55000000000000004">
      <c r="A29574" s="131"/>
    </row>
    <row r="29577" spans="1:1" x14ac:dyDescent="0.55000000000000004">
      <c r="A29577" s="131"/>
    </row>
    <row r="29578" spans="1:1" x14ac:dyDescent="0.55000000000000004">
      <c r="A29578" s="131"/>
    </row>
    <row r="29581" spans="1:1" x14ac:dyDescent="0.55000000000000004">
      <c r="A29581" s="131"/>
    </row>
    <row r="29582" spans="1:1" x14ac:dyDescent="0.55000000000000004">
      <c r="A29582" s="131"/>
    </row>
    <row r="29585" spans="1:1" x14ac:dyDescent="0.55000000000000004">
      <c r="A29585" s="131"/>
    </row>
    <row r="29586" spans="1:1" x14ac:dyDescent="0.55000000000000004">
      <c r="A29586" s="131"/>
    </row>
    <row r="29589" spans="1:1" x14ac:dyDescent="0.55000000000000004">
      <c r="A29589" s="131"/>
    </row>
    <row r="29590" spans="1:1" x14ac:dyDescent="0.55000000000000004">
      <c r="A29590" s="131"/>
    </row>
    <row r="29593" spans="1:1" x14ac:dyDescent="0.55000000000000004">
      <c r="A29593" s="131"/>
    </row>
    <row r="29594" spans="1:1" x14ac:dyDescent="0.55000000000000004">
      <c r="A29594" s="131"/>
    </row>
    <row r="29597" spans="1:1" x14ac:dyDescent="0.55000000000000004">
      <c r="A29597" s="131"/>
    </row>
    <row r="29598" spans="1:1" x14ac:dyDescent="0.55000000000000004">
      <c r="A29598" s="131"/>
    </row>
    <row r="29601" spans="1:1" x14ac:dyDescent="0.55000000000000004">
      <c r="A29601" s="131"/>
    </row>
    <row r="29602" spans="1:1" x14ac:dyDescent="0.55000000000000004">
      <c r="A29602" s="131"/>
    </row>
    <row r="29605" spans="1:1" x14ac:dyDescent="0.55000000000000004">
      <c r="A29605" s="131"/>
    </row>
    <row r="29606" spans="1:1" x14ac:dyDescent="0.55000000000000004">
      <c r="A29606" s="131"/>
    </row>
    <row r="29609" spans="1:1" x14ac:dyDescent="0.55000000000000004">
      <c r="A29609" s="131"/>
    </row>
    <row r="29610" spans="1:1" x14ac:dyDescent="0.55000000000000004">
      <c r="A29610" s="131"/>
    </row>
    <row r="29613" spans="1:1" x14ac:dyDescent="0.55000000000000004">
      <c r="A29613" s="131"/>
    </row>
    <row r="29614" spans="1:1" x14ac:dyDescent="0.55000000000000004">
      <c r="A29614" s="131"/>
    </row>
    <row r="29617" spans="1:1" x14ac:dyDescent="0.55000000000000004">
      <c r="A29617" s="131"/>
    </row>
    <row r="29618" spans="1:1" x14ac:dyDescent="0.55000000000000004">
      <c r="A29618" s="131"/>
    </row>
    <row r="29621" spans="1:1" x14ac:dyDescent="0.55000000000000004">
      <c r="A29621" s="131"/>
    </row>
    <row r="29622" spans="1:1" x14ac:dyDescent="0.55000000000000004">
      <c r="A29622" s="131"/>
    </row>
    <row r="29625" spans="1:1" x14ac:dyDescent="0.55000000000000004">
      <c r="A29625" s="131"/>
    </row>
    <row r="29626" spans="1:1" x14ac:dyDescent="0.55000000000000004">
      <c r="A29626" s="131"/>
    </row>
    <row r="29629" spans="1:1" x14ac:dyDescent="0.55000000000000004">
      <c r="A29629" s="131"/>
    </row>
    <row r="29630" spans="1:1" x14ac:dyDescent="0.55000000000000004">
      <c r="A29630" s="131"/>
    </row>
    <row r="29633" spans="1:1" x14ac:dyDescent="0.55000000000000004">
      <c r="A29633" s="131"/>
    </row>
    <row r="29634" spans="1:1" x14ac:dyDescent="0.55000000000000004">
      <c r="A29634" s="131"/>
    </row>
    <row r="29637" spans="1:1" x14ac:dyDescent="0.55000000000000004">
      <c r="A29637" s="131"/>
    </row>
    <row r="29638" spans="1:1" x14ac:dyDescent="0.55000000000000004">
      <c r="A29638" s="131"/>
    </row>
    <row r="29641" spans="1:1" x14ac:dyDescent="0.55000000000000004">
      <c r="A29641" s="131"/>
    </row>
    <row r="29642" spans="1:1" x14ac:dyDescent="0.55000000000000004">
      <c r="A29642" s="131"/>
    </row>
    <row r="29645" spans="1:1" x14ac:dyDescent="0.55000000000000004">
      <c r="A29645" s="131"/>
    </row>
    <row r="29646" spans="1:1" x14ac:dyDescent="0.55000000000000004">
      <c r="A29646" s="131"/>
    </row>
    <row r="29649" spans="1:1" x14ac:dyDescent="0.55000000000000004">
      <c r="A29649" s="131"/>
    </row>
    <row r="29650" spans="1:1" x14ac:dyDescent="0.55000000000000004">
      <c r="A29650" s="131"/>
    </row>
    <row r="29653" spans="1:1" x14ac:dyDescent="0.55000000000000004">
      <c r="A29653" s="131"/>
    </row>
    <row r="29654" spans="1:1" x14ac:dyDescent="0.55000000000000004">
      <c r="A29654" s="131"/>
    </row>
    <row r="29657" spans="1:1" x14ac:dyDescent="0.55000000000000004">
      <c r="A29657" s="131"/>
    </row>
    <row r="29658" spans="1:1" x14ac:dyDescent="0.55000000000000004">
      <c r="A29658" s="131"/>
    </row>
    <row r="29661" spans="1:1" x14ac:dyDescent="0.55000000000000004">
      <c r="A29661" s="131"/>
    </row>
    <row r="29662" spans="1:1" x14ac:dyDescent="0.55000000000000004">
      <c r="A29662" s="131"/>
    </row>
    <row r="29665" spans="1:1" x14ac:dyDescent="0.55000000000000004">
      <c r="A29665" s="131"/>
    </row>
    <row r="29666" spans="1:1" x14ac:dyDescent="0.55000000000000004">
      <c r="A29666" s="131"/>
    </row>
    <row r="29669" spans="1:1" x14ac:dyDescent="0.55000000000000004">
      <c r="A29669" s="131"/>
    </row>
    <row r="29670" spans="1:1" x14ac:dyDescent="0.55000000000000004">
      <c r="A29670" s="131"/>
    </row>
    <row r="29673" spans="1:1" x14ac:dyDescent="0.55000000000000004">
      <c r="A29673" s="131"/>
    </row>
    <row r="29674" spans="1:1" x14ac:dyDescent="0.55000000000000004">
      <c r="A29674" s="131"/>
    </row>
    <row r="29677" spans="1:1" x14ac:dyDescent="0.55000000000000004">
      <c r="A29677" s="131"/>
    </row>
    <row r="29678" spans="1:1" x14ac:dyDescent="0.55000000000000004">
      <c r="A29678" s="131"/>
    </row>
    <row r="29681" spans="1:1" x14ac:dyDescent="0.55000000000000004">
      <c r="A29681" s="131"/>
    </row>
    <row r="29682" spans="1:1" x14ac:dyDescent="0.55000000000000004">
      <c r="A29682" s="131"/>
    </row>
    <row r="29685" spans="1:1" x14ac:dyDescent="0.55000000000000004">
      <c r="A29685" s="131"/>
    </row>
    <row r="29686" spans="1:1" x14ac:dyDescent="0.55000000000000004">
      <c r="A29686" s="131"/>
    </row>
    <row r="29689" spans="1:1" x14ac:dyDescent="0.55000000000000004">
      <c r="A29689" s="131"/>
    </row>
    <row r="29690" spans="1:1" x14ac:dyDescent="0.55000000000000004">
      <c r="A29690" s="131"/>
    </row>
    <row r="29693" spans="1:1" x14ac:dyDescent="0.55000000000000004">
      <c r="A29693" s="131"/>
    </row>
    <row r="29694" spans="1:1" x14ac:dyDescent="0.55000000000000004">
      <c r="A29694" s="131"/>
    </row>
    <row r="29697" spans="1:1" x14ac:dyDescent="0.55000000000000004">
      <c r="A29697" s="131"/>
    </row>
    <row r="29698" spans="1:1" x14ac:dyDescent="0.55000000000000004">
      <c r="A29698" s="131"/>
    </row>
    <row r="29701" spans="1:1" x14ac:dyDescent="0.55000000000000004">
      <c r="A29701" s="131"/>
    </row>
    <row r="29702" spans="1:1" x14ac:dyDescent="0.55000000000000004">
      <c r="A29702" s="131"/>
    </row>
    <row r="29705" spans="1:1" x14ac:dyDescent="0.55000000000000004">
      <c r="A29705" s="131"/>
    </row>
    <row r="29706" spans="1:1" x14ac:dyDescent="0.55000000000000004">
      <c r="A29706" s="131"/>
    </row>
    <row r="29709" spans="1:1" x14ac:dyDescent="0.55000000000000004">
      <c r="A29709" s="131"/>
    </row>
    <row r="29710" spans="1:1" x14ac:dyDescent="0.55000000000000004">
      <c r="A29710" s="131"/>
    </row>
    <row r="29713" spans="1:1" x14ac:dyDescent="0.55000000000000004">
      <c r="A29713" s="131"/>
    </row>
    <row r="29714" spans="1:1" x14ac:dyDescent="0.55000000000000004">
      <c r="A29714" s="131"/>
    </row>
    <row r="29717" spans="1:1" x14ac:dyDescent="0.55000000000000004">
      <c r="A29717" s="131"/>
    </row>
    <row r="29718" spans="1:1" x14ac:dyDescent="0.55000000000000004">
      <c r="A29718" s="131"/>
    </row>
    <row r="29721" spans="1:1" x14ac:dyDescent="0.55000000000000004">
      <c r="A29721" s="131"/>
    </row>
    <row r="29722" spans="1:1" x14ac:dyDescent="0.55000000000000004">
      <c r="A29722" s="131"/>
    </row>
    <row r="29725" spans="1:1" x14ac:dyDescent="0.55000000000000004">
      <c r="A29725" s="131"/>
    </row>
    <row r="29726" spans="1:1" x14ac:dyDescent="0.55000000000000004">
      <c r="A29726" s="131"/>
    </row>
    <row r="29729" spans="1:1" x14ac:dyDescent="0.55000000000000004">
      <c r="A29729" s="131"/>
    </row>
    <row r="29730" spans="1:1" x14ac:dyDescent="0.55000000000000004">
      <c r="A29730" s="131"/>
    </row>
    <row r="29733" spans="1:1" x14ac:dyDescent="0.55000000000000004">
      <c r="A29733" s="131"/>
    </row>
    <row r="29734" spans="1:1" x14ac:dyDescent="0.55000000000000004">
      <c r="A29734" s="131"/>
    </row>
    <row r="29737" spans="1:1" x14ac:dyDescent="0.55000000000000004">
      <c r="A29737" s="131"/>
    </row>
    <row r="29738" spans="1:1" x14ac:dyDescent="0.55000000000000004">
      <c r="A29738" s="131"/>
    </row>
    <row r="29741" spans="1:1" x14ac:dyDescent="0.55000000000000004">
      <c r="A29741" s="131"/>
    </row>
    <row r="29742" spans="1:1" x14ac:dyDescent="0.55000000000000004">
      <c r="A29742" s="131"/>
    </row>
    <row r="29745" spans="1:1" x14ac:dyDescent="0.55000000000000004">
      <c r="A29745" s="131"/>
    </row>
    <row r="29746" spans="1:1" x14ac:dyDescent="0.55000000000000004">
      <c r="A29746" s="131"/>
    </row>
    <row r="29749" spans="1:1" x14ac:dyDescent="0.55000000000000004">
      <c r="A29749" s="131"/>
    </row>
    <row r="29750" spans="1:1" x14ac:dyDescent="0.55000000000000004">
      <c r="A29750" s="131"/>
    </row>
    <row r="29753" spans="1:1" x14ac:dyDescent="0.55000000000000004">
      <c r="A29753" s="131"/>
    </row>
    <row r="29754" spans="1:1" x14ac:dyDescent="0.55000000000000004">
      <c r="A29754" s="131"/>
    </row>
    <row r="29757" spans="1:1" x14ac:dyDescent="0.55000000000000004">
      <c r="A29757" s="131"/>
    </row>
    <row r="29758" spans="1:1" x14ac:dyDescent="0.55000000000000004">
      <c r="A29758" s="131"/>
    </row>
    <row r="29761" spans="1:1" x14ac:dyDescent="0.55000000000000004">
      <c r="A29761" s="131"/>
    </row>
    <row r="29762" spans="1:1" x14ac:dyDescent="0.55000000000000004">
      <c r="A29762" s="131"/>
    </row>
    <row r="29765" spans="1:1" x14ac:dyDescent="0.55000000000000004">
      <c r="A29765" s="131"/>
    </row>
    <row r="29766" spans="1:1" x14ac:dyDescent="0.55000000000000004">
      <c r="A29766" s="131"/>
    </row>
    <row r="29769" spans="1:1" x14ac:dyDescent="0.55000000000000004">
      <c r="A29769" s="131"/>
    </row>
    <row r="29770" spans="1:1" x14ac:dyDescent="0.55000000000000004">
      <c r="A29770" s="131"/>
    </row>
    <row r="29773" spans="1:1" x14ac:dyDescent="0.55000000000000004">
      <c r="A29773" s="131"/>
    </row>
    <row r="29774" spans="1:1" x14ac:dyDescent="0.55000000000000004">
      <c r="A29774" s="131"/>
    </row>
    <row r="29777" spans="1:1" x14ac:dyDescent="0.55000000000000004">
      <c r="A29777" s="131"/>
    </row>
    <row r="29778" spans="1:1" x14ac:dyDescent="0.55000000000000004">
      <c r="A29778" s="131"/>
    </row>
    <row r="29781" spans="1:1" x14ac:dyDescent="0.55000000000000004">
      <c r="A29781" s="131"/>
    </row>
    <row r="29782" spans="1:1" x14ac:dyDescent="0.55000000000000004">
      <c r="A29782" s="131"/>
    </row>
    <row r="29785" spans="1:1" x14ac:dyDescent="0.55000000000000004">
      <c r="A29785" s="131"/>
    </row>
    <row r="29786" spans="1:1" x14ac:dyDescent="0.55000000000000004">
      <c r="A29786" s="131"/>
    </row>
    <row r="29789" spans="1:1" x14ac:dyDescent="0.55000000000000004">
      <c r="A29789" s="131"/>
    </row>
    <row r="29790" spans="1:1" x14ac:dyDescent="0.55000000000000004">
      <c r="A29790" s="131"/>
    </row>
    <row r="29793" spans="1:1" x14ac:dyDescent="0.55000000000000004">
      <c r="A29793" s="131"/>
    </row>
    <row r="29794" spans="1:1" x14ac:dyDescent="0.55000000000000004">
      <c r="A29794" s="131"/>
    </row>
    <row r="29797" spans="1:1" x14ac:dyDescent="0.55000000000000004">
      <c r="A29797" s="131"/>
    </row>
    <row r="29798" spans="1:1" x14ac:dyDescent="0.55000000000000004">
      <c r="A29798" s="131"/>
    </row>
    <row r="29801" spans="1:1" x14ac:dyDescent="0.55000000000000004">
      <c r="A29801" s="131"/>
    </row>
    <row r="29802" spans="1:1" x14ac:dyDescent="0.55000000000000004">
      <c r="A29802" s="131"/>
    </row>
    <row r="29805" spans="1:1" x14ac:dyDescent="0.55000000000000004">
      <c r="A29805" s="131"/>
    </row>
    <row r="29806" spans="1:1" x14ac:dyDescent="0.55000000000000004">
      <c r="A29806" s="131"/>
    </row>
    <row r="29809" spans="1:1" x14ac:dyDescent="0.55000000000000004">
      <c r="A29809" s="131"/>
    </row>
    <row r="29810" spans="1:1" x14ac:dyDescent="0.55000000000000004">
      <c r="A29810" s="131"/>
    </row>
    <row r="29813" spans="1:1" x14ac:dyDescent="0.55000000000000004">
      <c r="A29813" s="131"/>
    </row>
    <row r="29814" spans="1:1" x14ac:dyDescent="0.55000000000000004">
      <c r="A29814" s="131"/>
    </row>
    <row r="29817" spans="1:1" x14ac:dyDescent="0.55000000000000004">
      <c r="A29817" s="131"/>
    </row>
    <row r="29818" spans="1:1" x14ac:dyDescent="0.55000000000000004">
      <c r="A29818" s="131"/>
    </row>
    <row r="29821" spans="1:1" x14ac:dyDescent="0.55000000000000004">
      <c r="A29821" s="131"/>
    </row>
    <row r="29822" spans="1:1" x14ac:dyDescent="0.55000000000000004">
      <c r="A29822" s="131"/>
    </row>
    <row r="29825" spans="1:1" x14ac:dyDescent="0.55000000000000004">
      <c r="A29825" s="131"/>
    </row>
    <row r="29826" spans="1:1" x14ac:dyDescent="0.55000000000000004">
      <c r="A29826" s="131"/>
    </row>
    <row r="29829" spans="1:1" x14ac:dyDescent="0.55000000000000004">
      <c r="A29829" s="131"/>
    </row>
    <row r="29830" spans="1:1" x14ac:dyDescent="0.55000000000000004">
      <c r="A29830" s="131"/>
    </row>
    <row r="29833" spans="1:1" x14ac:dyDescent="0.55000000000000004">
      <c r="A29833" s="131"/>
    </row>
    <row r="29834" spans="1:1" x14ac:dyDescent="0.55000000000000004">
      <c r="A29834" s="131"/>
    </row>
    <row r="29837" spans="1:1" x14ac:dyDescent="0.55000000000000004">
      <c r="A29837" s="131"/>
    </row>
    <row r="29838" spans="1:1" x14ac:dyDescent="0.55000000000000004">
      <c r="A29838" s="131"/>
    </row>
    <row r="29841" spans="1:1" x14ac:dyDescent="0.55000000000000004">
      <c r="A29841" s="131"/>
    </row>
    <row r="29842" spans="1:1" x14ac:dyDescent="0.55000000000000004">
      <c r="A29842" s="131"/>
    </row>
    <row r="29845" spans="1:1" x14ac:dyDescent="0.55000000000000004">
      <c r="A29845" s="131"/>
    </row>
    <row r="29846" spans="1:1" x14ac:dyDescent="0.55000000000000004">
      <c r="A29846" s="131"/>
    </row>
    <row r="29849" spans="1:1" x14ac:dyDescent="0.55000000000000004">
      <c r="A29849" s="131"/>
    </row>
    <row r="29850" spans="1:1" x14ac:dyDescent="0.55000000000000004">
      <c r="A29850" s="131"/>
    </row>
    <row r="29853" spans="1:1" x14ac:dyDescent="0.55000000000000004">
      <c r="A29853" s="131"/>
    </row>
    <row r="29854" spans="1:1" x14ac:dyDescent="0.55000000000000004">
      <c r="A29854" s="131"/>
    </row>
    <row r="29857" spans="1:1" x14ac:dyDescent="0.55000000000000004">
      <c r="A29857" s="131"/>
    </row>
    <row r="29858" spans="1:1" x14ac:dyDescent="0.55000000000000004">
      <c r="A29858" s="131"/>
    </row>
    <row r="29861" spans="1:1" x14ac:dyDescent="0.55000000000000004">
      <c r="A29861" s="131"/>
    </row>
    <row r="29862" spans="1:1" x14ac:dyDescent="0.55000000000000004">
      <c r="A29862" s="131"/>
    </row>
    <row r="29865" spans="1:1" x14ac:dyDescent="0.55000000000000004">
      <c r="A29865" s="131"/>
    </row>
    <row r="29866" spans="1:1" x14ac:dyDescent="0.55000000000000004">
      <c r="A29866" s="131"/>
    </row>
    <row r="29869" spans="1:1" x14ac:dyDescent="0.55000000000000004">
      <c r="A29869" s="131"/>
    </row>
    <row r="29870" spans="1:1" x14ac:dyDescent="0.55000000000000004">
      <c r="A29870" s="131"/>
    </row>
    <row r="29873" spans="1:1" x14ac:dyDescent="0.55000000000000004">
      <c r="A29873" s="131"/>
    </row>
    <row r="29874" spans="1:1" x14ac:dyDescent="0.55000000000000004">
      <c r="A29874" s="131"/>
    </row>
    <row r="29877" spans="1:1" x14ac:dyDescent="0.55000000000000004">
      <c r="A29877" s="131"/>
    </row>
    <row r="29878" spans="1:1" x14ac:dyDescent="0.55000000000000004">
      <c r="A29878" s="131"/>
    </row>
    <row r="29881" spans="1:1" x14ac:dyDescent="0.55000000000000004">
      <c r="A29881" s="131"/>
    </row>
    <row r="29882" spans="1:1" x14ac:dyDescent="0.55000000000000004">
      <c r="A29882" s="131"/>
    </row>
    <row r="29885" spans="1:1" x14ac:dyDescent="0.55000000000000004">
      <c r="A29885" s="131"/>
    </row>
    <row r="29886" spans="1:1" x14ac:dyDescent="0.55000000000000004">
      <c r="A29886" s="131"/>
    </row>
    <row r="29889" spans="1:1" x14ac:dyDescent="0.55000000000000004">
      <c r="A29889" s="131"/>
    </row>
    <row r="29890" spans="1:1" x14ac:dyDescent="0.55000000000000004">
      <c r="A29890" s="131"/>
    </row>
    <row r="29893" spans="1:1" x14ac:dyDescent="0.55000000000000004">
      <c r="A29893" s="131"/>
    </row>
    <row r="29894" spans="1:1" x14ac:dyDescent="0.55000000000000004">
      <c r="A29894" s="131"/>
    </row>
    <row r="29897" spans="1:1" x14ac:dyDescent="0.55000000000000004">
      <c r="A29897" s="131"/>
    </row>
    <row r="29898" spans="1:1" x14ac:dyDescent="0.55000000000000004">
      <c r="A29898" s="131"/>
    </row>
    <row r="29901" spans="1:1" x14ac:dyDescent="0.55000000000000004">
      <c r="A29901" s="131"/>
    </row>
    <row r="29902" spans="1:1" x14ac:dyDescent="0.55000000000000004">
      <c r="A29902" s="131"/>
    </row>
    <row r="29905" spans="1:1" x14ac:dyDescent="0.55000000000000004">
      <c r="A29905" s="131"/>
    </row>
    <row r="29906" spans="1:1" x14ac:dyDescent="0.55000000000000004">
      <c r="A29906" s="131"/>
    </row>
    <row r="29909" spans="1:1" x14ac:dyDescent="0.55000000000000004">
      <c r="A29909" s="131"/>
    </row>
    <row r="29910" spans="1:1" x14ac:dyDescent="0.55000000000000004">
      <c r="A29910" s="131"/>
    </row>
    <row r="29913" spans="1:1" x14ac:dyDescent="0.55000000000000004">
      <c r="A29913" s="131"/>
    </row>
    <row r="29914" spans="1:1" x14ac:dyDescent="0.55000000000000004">
      <c r="A29914" s="131"/>
    </row>
    <row r="29917" spans="1:1" x14ac:dyDescent="0.55000000000000004">
      <c r="A29917" s="131"/>
    </row>
    <row r="29918" spans="1:1" x14ac:dyDescent="0.55000000000000004">
      <c r="A29918" s="131"/>
    </row>
    <row r="29921" spans="1:1" x14ac:dyDescent="0.55000000000000004">
      <c r="A29921" s="131"/>
    </row>
    <row r="29922" spans="1:1" x14ac:dyDescent="0.55000000000000004">
      <c r="A29922" s="131"/>
    </row>
    <row r="29925" spans="1:1" x14ac:dyDescent="0.55000000000000004">
      <c r="A29925" s="131"/>
    </row>
    <row r="29926" spans="1:1" x14ac:dyDescent="0.55000000000000004">
      <c r="A29926" s="131"/>
    </row>
    <row r="29929" spans="1:1" x14ac:dyDescent="0.55000000000000004">
      <c r="A29929" s="131"/>
    </row>
    <row r="29930" spans="1:1" x14ac:dyDescent="0.55000000000000004">
      <c r="A29930" s="131"/>
    </row>
    <row r="29933" spans="1:1" x14ac:dyDescent="0.55000000000000004">
      <c r="A29933" s="131"/>
    </row>
    <row r="29934" spans="1:1" x14ac:dyDescent="0.55000000000000004">
      <c r="A29934" s="131"/>
    </row>
    <row r="29937" spans="1:1" x14ac:dyDescent="0.55000000000000004">
      <c r="A29937" s="131"/>
    </row>
    <row r="29938" spans="1:1" x14ac:dyDescent="0.55000000000000004">
      <c r="A29938" s="131"/>
    </row>
    <row r="29941" spans="1:1" x14ac:dyDescent="0.55000000000000004">
      <c r="A29941" s="131"/>
    </row>
    <row r="29942" spans="1:1" x14ac:dyDescent="0.55000000000000004">
      <c r="A29942" s="131"/>
    </row>
    <row r="29945" spans="1:1" x14ac:dyDescent="0.55000000000000004">
      <c r="A29945" s="131"/>
    </row>
    <row r="29946" spans="1:1" x14ac:dyDescent="0.55000000000000004">
      <c r="A29946" s="131"/>
    </row>
    <row r="29949" spans="1:1" x14ac:dyDescent="0.55000000000000004">
      <c r="A29949" s="131"/>
    </row>
    <row r="29950" spans="1:1" x14ac:dyDescent="0.55000000000000004">
      <c r="A29950" s="131"/>
    </row>
    <row r="29953" spans="1:1" x14ac:dyDescent="0.55000000000000004">
      <c r="A29953" s="131"/>
    </row>
    <row r="29954" spans="1:1" x14ac:dyDescent="0.55000000000000004">
      <c r="A29954" s="131"/>
    </row>
    <row r="29957" spans="1:1" x14ac:dyDescent="0.55000000000000004">
      <c r="A29957" s="131"/>
    </row>
    <row r="29958" spans="1:1" x14ac:dyDescent="0.55000000000000004">
      <c r="A29958" s="131"/>
    </row>
    <row r="29961" spans="1:1" x14ac:dyDescent="0.55000000000000004">
      <c r="A29961" s="131"/>
    </row>
    <row r="29962" spans="1:1" x14ac:dyDescent="0.55000000000000004">
      <c r="A29962" s="131"/>
    </row>
    <row r="29965" spans="1:1" x14ac:dyDescent="0.55000000000000004">
      <c r="A29965" s="131"/>
    </row>
    <row r="29966" spans="1:1" x14ac:dyDescent="0.55000000000000004">
      <c r="A29966" s="131"/>
    </row>
    <row r="29969" spans="1:1" x14ac:dyDescent="0.55000000000000004">
      <c r="A29969" s="131"/>
    </row>
    <row r="29970" spans="1:1" x14ac:dyDescent="0.55000000000000004">
      <c r="A29970" s="131"/>
    </row>
    <row r="29973" spans="1:1" x14ac:dyDescent="0.55000000000000004">
      <c r="A29973" s="131"/>
    </row>
    <row r="29974" spans="1:1" x14ac:dyDescent="0.55000000000000004">
      <c r="A29974" s="131"/>
    </row>
    <row r="29977" spans="1:1" x14ac:dyDescent="0.55000000000000004">
      <c r="A29977" s="131"/>
    </row>
    <row r="29978" spans="1:1" x14ac:dyDescent="0.55000000000000004">
      <c r="A29978" s="131"/>
    </row>
    <row r="29981" spans="1:1" x14ac:dyDescent="0.55000000000000004">
      <c r="A29981" s="131"/>
    </row>
    <row r="29982" spans="1:1" x14ac:dyDescent="0.55000000000000004">
      <c r="A29982" s="131"/>
    </row>
    <row r="29985" spans="1:1" x14ac:dyDescent="0.55000000000000004">
      <c r="A29985" s="131"/>
    </row>
    <row r="29986" spans="1:1" x14ac:dyDescent="0.55000000000000004">
      <c r="A29986" s="131"/>
    </row>
    <row r="29989" spans="1:1" x14ac:dyDescent="0.55000000000000004">
      <c r="A29989" s="131"/>
    </row>
    <row r="29990" spans="1:1" x14ac:dyDescent="0.55000000000000004">
      <c r="A29990" s="131"/>
    </row>
    <row r="29993" spans="1:1" x14ac:dyDescent="0.55000000000000004">
      <c r="A29993" s="131"/>
    </row>
    <row r="29994" spans="1:1" x14ac:dyDescent="0.55000000000000004">
      <c r="A29994" s="131"/>
    </row>
    <row r="29997" spans="1:1" x14ac:dyDescent="0.55000000000000004">
      <c r="A29997" s="131"/>
    </row>
    <row r="29998" spans="1:1" x14ac:dyDescent="0.55000000000000004">
      <c r="A29998" s="131"/>
    </row>
    <row r="30001" spans="1:1" x14ac:dyDescent="0.55000000000000004">
      <c r="A30001" s="131"/>
    </row>
    <row r="30002" spans="1:1" x14ac:dyDescent="0.55000000000000004">
      <c r="A30002" s="131"/>
    </row>
    <row r="30005" spans="1:1" x14ac:dyDescent="0.55000000000000004">
      <c r="A30005" s="131"/>
    </row>
    <row r="30006" spans="1:1" x14ac:dyDescent="0.55000000000000004">
      <c r="A30006" s="131"/>
    </row>
    <row r="30009" spans="1:1" x14ac:dyDescent="0.55000000000000004">
      <c r="A30009" s="131"/>
    </row>
    <row r="30010" spans="1:1" x14ac:dyDescent="0.55000000000000004">
      <c r="A30010" s="131"/>
    </row>
    <row r="30013" spans="1:1" x14ac:dyDescent="0.55000000000000004">
      <c r="A30013" s="131"/>
    </row>
    <row r="30014" spans="1:1" x14ac:dyDescent="0.55000000000000004">
      <c r="A30014" s="131"/>
    </row>
    <row r="30017" spans="1:1" x14ac:dyDescent="0.55000000000000004">
      <c r="A30017" s="131"/>
    </row>
    <row r="30018" spans="1:1" x14ac:dyDescent="0.55000000000000004">
      <c r="A30018" s="131"/>
    </row>
    <row r="30021" spans="1:1" x14ac:dyDescent="0.55000000000000004">
      <c r="A30021" s="131"/>
    </row>
    <row r="30022" spans="1:1" x14ac:dyDescent="0.55000000000000004">
      <c r="A30022" s="131"/>
    </row>
    <row r="30025" spans="1:1" x14ac:dyDescent="0.55000000000000004">
      <c r="A30025" s="131"/>
    </row>
    <row r="30026" spans="1:1" x14ac:dyDescent="0.55000000000000004">
      <c r="A30026" s="131"/>
    </row>
    <row r="30029" spans="1:1" x14ac:dyDescent="0.55000000000000004">
      <c r="A30029" s="131"/>
    </row>
    <row r="30030" spans="1:1" x14ac:dyDescent="0.55000000000000004">
      <c r="A30030" s="131"/>
    </row>
    <row r="30033" spans="1:1" x14ac:dyDescent="0.55000000000000004">
      <c r="A30033" s="131"/>
    </row>
    <row r="30034" spans="1:1" x14ac:dyDescent="0.55000000000000004">
      <c r="A30034" s="131"/>
    </row>
    <row r="30037" spans="1:1" x14ac:dyDescent="0.55000000000000004">
      <c r="A30037" s="131"/>
    </row>
    <row r="30038" spans="1:1" x14ac:dyDescent="0.55000000000000004">
      <c r="A30038" s="131"/>
    </row>
    <row r="30041" spans="1:1" x14ac:dyDescent="0.55000000000000004">
      <c r="A30041" s="131"/>
    </row>
    <row r="30042" spans="1:1" x14ac:dyDescent="0.55000000000000004">
      <c r="A30042" s="131"/>
    </row>
    <row r="30045" spans="1:1" x14ac:dyDescent="0.55000000000000004">
      <c r="A30045" s="131"/>
    </row>
    <row r="30046" spans="1:1" x14ac:dyDescent="0.55000000000000004">
      <c r="A30046" s="131"/>
    </row>
    <row r="30049" spans="1:1" x14ac:dyDescent="0.55000000000000004">
      <c r="A30049" s="131"/>
    </row>
    <row r="30050" spans="1:1" x14ac:dyDescent="0.55000000000000004">
      <c r="A30050" s="131"/>
    </row>
    <row r="30053" spans="1:1" x14ac:dyDescent="0.55000000000000004">
      <c r="A30053" s="131"/>
    </row>
    <row r="30054" spans="1:1" x14ac:dyDescent="0.55000000000000004">
      <c r="A30054" s="131"/>
    </row>
    <row r="30057" spans="1:1" x14ac:dyDescent="0.55000000000000004">
      <c r="A30057" s="131"/>
    </row>
    <row r="30058" spans="1:1" x14ac:dyDescent="0.55000000000000004">
      <c r="A30058" s="131"/>
    </row>
    <row r="30061" spans="1:1" x14ac:dyDescent="0.55000000000000004">
      <c r="A30061" s="131"/>
    </row>
    <row r="30062" spans="1:1" x14ac:dyDescent="0.55000000000000004">
      <c r="A30062" s="131"/>
    </row>
    <row r="30065" spans="1:1" x14ac:dyDescent="0.55000000000000004">
      <c r="A30065" s="131"/>
    </row>
    <row r="30066" spans="1:1" x14ac:dyDescent="0.55000000000000004">
      <c r="A30066" s="131"/>
    </row>
    <row r="30069" spans="1:1" x14ac:dyDescent="0.55000000000000004">
      <c r="A30069" s="131"/>
    </row>
    <row r="30070" spans="1:1" x14ac:dyDescent="0.55000000000000004">
      <c r="A30070" s="131"/>
    </row>
    <row r="30073" spans="1:1" x14ac:dyDescent="0.55000000000000004">
      <c r="A30073" s="131"/>
    </row>
    <row r="30074" spans="1:1" x14ac:dyDescent="0.55000000000000004">
      <c r="A30074" s="131"/>
    </row>
    <row r="30077" spans="1:1" x14ac:dyDescent="0.55000000000000004">
      <c r="A30077" s="131"/>
    </row>
    <row r="30078" spans="1:1" x14ac:dyDescent="0.55000000000000004">
      <c r="A30078" s="131"/>
    </row>
    <row r="30081" spans="1:1" x14ac:dyDescent="0.55000000000000004">
      <c r="A30081" s="131"/>
    </row>
    <row r="30082" spans="1:1" x14ac:dyDescent="0.55000000000000004">
      <c r="A30082" s="131"/>
    </row>
    <row r="30085" spans="1:1" x14ac:dyDescent="0.55000000000000004">
      <c r="A30085" s="131"/>
    </row>
    <row r="30086" spans="1:1" x14ac:dyDescent="0.55000000000000004">
      <c r="A30086" s="131"/>
    </row>
    <row r="30089" spans="1:1" x14ac:dyDescent="0.55000000000000004">
      <c r="A30089" s="131"/>
    </row>
    <row r="30090" spans="1:1" x14ac:dyDescent="0.55000000000000004">
      <c r="A30090" s="131"/>
    </row>
    <row r="30093" spans="1:1" x14ac:dyDescent="0.55000000000000004">
      <c r="A30093" s="131"/>
    </row>
    <row r="30094" spans="1:1" x14ac:dyDescent="0.55000000000000004">
      <c r="A30094" s="131"/>
    </row>
    <row r="30097" spans="1:1" x14ac:dyDescent="0.55000000000000004">
      <c r="A30097" s="131"/>
    </row>
    <row r="30098" spans="1:1" x14ac:dyDescent="0.55000000000000004">
      <c r="A30098" s="131"/>
    </row>
    <row r="30101" spans="1:1" x14ac:dyDescent="0.55000000000000004">
      <c r="A30101" s="131"/>
    </row>
    <row r="30102" spans="1:1" x14ac:dyDescent="0.55000000000000004">
      <c r="A30102" s="131"/>
    </row>
    <row r="30105" spans="1:1" x14ac:dyDescent="0.55000000000000004">
      <c r="A30105" s="131"/>
    </row>
    <row r="30106" spans="1:1" x14ac:dyDescent="0.55000000000000004">
      <c r="A30106" s="131"/>
    </row>
    <row r="30109" spans="1:1" x14ac:dyDescent="0.55000000000000004">
      <c r="A30109" s="131"/>
    </row>
    <row r="30110" spans="1:1" x14ac:dyDescent="0.55000000000000004">
      <c r="A30110" s="131"/>
    </row>
    <row r="30113" spans="1:1" x14ac:dyDescent="0.55000000000000004">
      <c r="A30113" s="131"/>
    </row>
    <row r="30114" spans="1:1" x14ac:dyDescent="0.55000000000000004">
      <c r="A30114" s="131"/>
    </row>
    <row r="30117" spans="1:1" x14ac:dyDescent="0.55000000000000004">
      <c r="A30117" s="131"/>
    </row>
    <row r="30118" spans="1:1" x14ac:dyDescent="0.55000000000000004">
      <c r="A30118" s="131"/>
    </row>
    <row r="30121" spans="1:1" x14ac:dyDescent="0.55000000000000004">
      <c r="A30121" s="131"/>
    </row>
    <row r="30122" spans="1:1" x14ac:dyDescent="0.55000000000000004">
      <c r="A30122" s="131"/>
    </row>
    <row r="30125" spans="1:1" x14ac:dyDescent="0.55000000000000004">
      <c r="A30125" s="131"/>
    </row>
    <row r="30126" spans="1:1" x14ac:dyDescent="0.55000000000000004">
      <c r="A30126" s="131"/>
    </row>
    <row r="30129" spans="1:1" x14ac:dyDescent="0.55000000000000004">
      <c r="A30129" s="131"/>
    </row>
    <row r="30130" spans="1:1" x14ac:dyDescent="0.55000000000000004">
      <c r="A30130" s="131"/>
    </row>
    <row r="30133" spans="1:1" x14ac:dyDescent="0.55000000000000004">
      <c r="A30133" s="131"/>
    </row>
    <row r="30134" spans="1:1" x14ac:dyDescent="0.55000000000000004">
      <c r="A30134" s="131"/>
    </row>
    <row r="30137" spans="1:1" x14ac:dyDescent="0.55000000000000004">
      <c r="A30137" s="131"/>
    </row>
    <row r="30138" spans="1:1" x14ac:dyDescent="0.55000000000000004">
      <c r="A30138" s="131"/>
    </row>
    <row r="30141" spans="1:1" x14ac:dyDescent="0.55000000000000004">
      <c r="A30141" s="131"/>
    </row>
    <row r="30142" spans="1:1" x14ac:dyDescent="0.55000000000000004">
      <c r="A30142" s="131"/>
    </row>
    <row r="30145" spans="1:1" x14ac:dyDescent="0.55000000000000004">
      <c r="A30145" s="131"/>
    </row>
    <row r="30146" spans="1:1" x14ac:dyDescent="0.55000000000000004">
      <c r="A30146" s="131"/>
    </row>
    <row r="30149" spans="1:1" x14ac:dyDescent="0.55000000000000004">
      <c r="A30149" s="131"/>
    </row>
    <row r="30150" spans="1:1" x14ac:dyDescent="0.55000000000000004">
      <c r="A30150" s="131"/>
    </row>
    <row r="30153" spans="1:1" x14ac:dyDescent="0.55000000000000004">
      <c r="A30153" s="131"/>
    </row>
    <row r="30154" spans="1:1" x14ac:dyDescent="0.55000000000000004">
      <c r="A30154" s="131"/>
    </row>
    <row r="30157" spans="1:1" x14ac:dyDescent="0.55000000000000004">
      <c r="A30157" s="131"/>
    </row>
    <row r="30158" spans="1:1" x14ac:dyDescent="0.55000000000000004">
      <c r="A30158" s="131"/>
    </row>
    <row r="30161" spans="1:1" x14ac:dyDescent="0.55000000000000004">
      <c r="A30161" s="131"/>
    </row>
    <row r="30162" spans="1:1" x14ac:dyDescent="0.55000000000000004">
      <c r="A30162" s="131"/>
    </row>
    <row r="30165" spans="1:1" x14ac:dyDescent="0.55000000000000004">
      <c r="A30165" s="131"/>
    </row>
    <row r="30166" spans="1:1" x14ac:dyDescent="0.55000000000000004">
      <c r="A30166" s="131"/>
    </row>
    <row r="30169" spans="1:1" x14ac:dyDescent="0.55000000000000004">
      <c r="A30169" s="131"/>
    </row>
    <row r="30170" spans="1:1" x14ac:dyDescent="0.55000000000000004">
      <c r="A30170" s="131"/>
    </row>
    <row r="30173" spans="1:1" x14ac:dyDescent="0.55000000000000004">
      <c r="A30173" s="131"/>
    </row>
    <row r="30174" spans="1:1" x14ac:dyDescent="0.55000000000000004">
      <c r="A30174" s="131"/>
    </row>
    <row r="30177" spans="1:1" x14ac:dyDescent="0.55000000000000004">
      <c r="A30177" s="131"/>
    </row>
    <row r="30178" spans="1:1" x14ac:dyDescent="0.55000000000000004">
      <c r="A30178" s="131"/>
    </row>
    <row r="30181" spans="1:1" x14ac:dyDescent="0.55000000000000004">
      <c r="A30181" s="131"/>
    </row>
    <row r="30182" spans="1:1" x14ac:dyDescent="0.55000000000000004">
      <c r="A30182" s="131"/>
    </row>
    <row r="30185" spans="1:1" x14ac:dyDescent="0.55000000000000004">
      <c r="A30185" s="131"/>
    </row>
    <row r="30186" spans="1:1" x14ac:dyDescent="0.55000000000000004">
      <c r="A30186" s="131"/>
    </row>
    <row r="30189" spans="1:1" x14ac:dyDescent="0.55000000000000004">
      <c r="A30189" s="131"/>
    </row>
    <row r="30190" spans="1:1" x14ac:dyDescent="0.55000000000000004">
      <c r="A30190" s="131"/>
    </row>
    <row r="30193" spans="1:1" x14ac:dyDescent="0.55000000000000004">
      <c r="A30193" s="131"/>
    </row>
    <row r="30194" spans="1:1" x14ac:dyDescent="0.55000000000000004">
      <c r="A30194" s="131"/>
    </row>
    <row r="30197" spans="1:1" x14ac:dyDescent="0.55000000000000004">
      <c r="A30197" s="131"/>
    </row>
    <row r="30198" spans="1:1" x14ac:dyDescent="0.55000000000000004">
      <c r="A30198" s="131"/>
    </row>
    <row r="30201" spans="1:1" x14ac:dyDescent="0.55000000000000004">
      <c r="A30201" s="131"/>
    </row>
    <row r="30202" spans="1:1" x14ac:dyDescent="0.55000000000000004">
      <c r="A30202" s="131"/>
    </row>
    <row r="30205" spans="1:1" x14ac:dyDescent="0.55000000000000004">
      <c r="A30205" s="131"/>
    </row>
    <row r="30206" spans="1:1" x14ac:dyDescent="0.55000000000000004">
      <c r="A30206" s="131"/>
    </row>
    <row r="30209" spans="1:1" x14ac:dyDescent="0.55000000000000004">
      <c r="A30209" s="131"/>
    </row>
    <row r="30210" spans="1:1" x14ac:dyDescent="0.55000000000000004">
      <c r="A30210" s="131"/>
    </row>
    <row r="30213" spans="1:1" x14ac:dyDescent="0.55000000000000004">
      <c r="A30213" s="131"/>
    </row>
    <row r="30214" spans="1:1" x14ac:dyDescent="0.55000000000000004">
      <c r="A30214" s="131"/>
    </row>
    <row r="30217" spans="1:1" x14ac:dyDescent="0.55000000000000004">
      <c r="A30217" s="131"/>
    </row>
    <row r="30218" spans="1:1" x14ac:dyDescent="0.55000000000000004">
      <c r="A30218" s="131"/>
    </row>
    <row r="30221" spans="1:1" x14ac:dyDescent="0.55000000000000004">
      <c r="A30221" s="131"/>
    </row>
    <row r="30222" spans="1:1" x14ac:dyDescent="0.55000000000000004">
      <c r="A30222" s="131"/>
    </row>
    <row r="30225" spans="1:1" x14ac:dyDescent="0.55000000000000004">
      <c r="A30225" s="131"/>
    </row>
    <row r="30226" spans="1:1" x14ac:dyDescent="0.55000000000000004">
      <c r="A30226" s="131"/>
    </row>
    <row r="30229" spans="1:1" x14ac:dyDescent="0.55000000000000004">
      <c r="A30229" s="131"/>
    </row>
    <row r="30230" spans="1:1" x14ac:dyDescent="0.55000000000000004">
      <c r="A30230" s="131"/>
    </row>
    <row r="30233" spans="1:1" x14ac:dyDescent="0.55000000000000004">
      <c r="A30233" s="131"/>
    </row>
    <row r="30234" spans="1:1" x14ac:dyDescent="0.55000000000000004">
      <c r="A30234" s="131"/>
    </row>
    <row r="30237" spans="1:1" x14ac:dyDescent="0.55000000000000004">
      <c r="A30237" s="131"/>
    </row>
    <row r="30238" spans="1:1" x14ac:dyDescent="0.55000000000000004">
      <c r="A30238" s="131"/>
    </row>
    <row r="30241" spans="1:1" x14ac:dyDescent="0.55000000000000004">
      <c r="A30241" s="131"/>
    </row>
    <row r="30242" spans="1:1" x14ac:dyDescent="0.55000000000000004">
      <c r="A30242" s="131"/>
    </row>
    <row r="30245" spans="1:1" x14ac:dyDescent="0.55000000000000004">
      <c r="A30245" s="131"/>
    </row>
    <row r="30246" spans="1:1" x14ac:dyDescent="0.55000000000000004">
      <c r="A30246" s="131"/>
    </row>
    <row r="30249" spans="1:1" x14ac:dyDescent="0.55000000000000004">
      <c r="A30249" s="131"/>
    </row>
    <row r="30250" spans="1:1" x14ac:dyDescent="0.55000000000000004">
      <c r="A30250" s="131"/>
    </row>
    <row r="30253" spans="1:1" x14ac:dyDescent="0.55000000000000004">
      <c r="A30253" s="131"/>
    </row>
    <row r="30254" spans="1:1" x14ac:dyDescent="0.55000000000000004">
      <c r="A30254" s="131"/>
    </row>
    <row r="30257" spans="1:1" x14ac:dyDescent="0.55000000000000004">
      <c r="A30257" s="131"/>
    </row>
    <row r="30258" spans="1:1" x14ac:dyDescent="0.55000000000000004">
      <c r="A30258" s="131"/>
    </row>
    <row r="30261" spans="1:1" x14ac:dyDescent="0.55000000000000004">
      <c r="A30261" s="131"/>
    </row>
    <row r="30262" spans="1:1" x14ac:dyDescent="0.55000000000000004">
      <c r="A30262" s="131"/>
    </row>
    <row r="30265" spans="1:1" x14ac:dyDescent="0.55000000000000004">
      <c r="A30265" s="131"/>
    </row>
    <row r="30266" spans="1:1" x14ac:dyDescent="0.55000000000000004">
      <c r="A30266" s="131"/>
    </row>
    <row r="30269" spans="1:1" x14ac:dyDescent="0.55000000000000004">
      <c r="A30269" s="131"/>
    </row>
    <row r="30270" spans="1:1" x14ac:dyDescent="0.55000000000000004">
      <c r="A30270" s="131"/>
    </row>
    <row r="30273" spans="1:1" x14ac:dyDescent="0.55000000000000004">
      <c r="A30273" s="131"/>
    </row>
    <row r="30274" spans="1:1" x14ac:dyDescent="0.55000000000000004">
      <c r="A30274" s="131"/>
    </row>
    <row r="30277" spans="1:1" x14ac:dyDescent="0.55000000000000004">
      <c r="A30277" s="131"/>
    </row>
    <row r="30278" spans="1:1" x14ac:dyDescent="0.55000000000000004">
      <c r="A30278" s="131"/>
    </row>
    <row r="30281" spans="1:1" x14ac:dyDescent="0.55000000000000004">
      <c r="A30281" s="131"/>
    </row>
    <row r="30282" spans="1:1" x14ac:dyDescent="0.55000000000000004">
      <c r="A30282" s="131"/>
    </row>
    <row r="30285" spans="1:1" x14ac:dyDescent="0.55000000000000004">
      <c r="A30285" s="131"/>
    </row>
    <row r="30286" spans="1:1" x14ac:dyDescent="0.55000000000000004">
      <c r="A30286" s="131"/>
    </row>
    <row r="30289" spans="1:1" x14ac:dyDescent="0.55000000000000004">
      <c r="A30289" s="131"/>
    </row>
    <row r="30290" spans="1:1" x14ac:dyDescent="0.55000000000000004">
      <c r="A30290" s="131"/>
    </row>
    <row r="30293" spans="1:1" x14ac:dyDescent="0.55000000000000004">
      <c r="A30293" s="131"/>
    </row>
    <row r="30294" spans="1:1" x14ac:dyDescent="0.55000000000000004">
      <c r="A30294" s="131"/>
    </row>
    <row r="30297" spans="1:1" x14ac:dyDescent="0.55000000000000004">
      <c r="A30297" s="131"/>
    </row>
    <row r="30298" spans="1:1" x14ac:dyDescent="0.55000000000000004">
      <c r="A30298" s="131"/>
    </row>
    <row r="30301" spans="1:1" x14ac:dyDescent="0.55000000000000004">
      <c r="A30301" s="131"/>
    </row>
    <row r="30302" spans="1:1" x14ac:dyDescent="0.55000000000000004">
      <c r="A30302" s="131"/>
    </row>
    <row r="30305" spans="1:1" x14ac:dyDescent="0.55000000000000004">
      <c r="A30305" s="131"/>
    </row>
    <row r="30306" spans="1:1" x14ac:dyDescent="0.55000000000000004">
      <c r="A30306" s="131"/>
    </row>
    <row r="30309" spans="1:1" x14ac:dyDescent="0.55000000000000004">
      <c r="A30309" s="131"/>
    </row>
    <row r="30310" spans="1:1" x14ac:dyDescent="0.55000000000000004">
      <c r="A30310" s="131"/>
    </row>
    <row r="30313" spans="1:1" x14ac:dyDescent="0.55000000000000004">
      <c r="A30313" s="131"/>
    </row>
    <row r="30314" spans="1:1" x14ac:dyDescent="0.55000000000000004">
      <c r="A30314" s="131"/>
    </row>
    <row r="30317" spans="1:1" x14ac:dyDescent="0.55000000000000004">
      <c r="A30317" s="131"/>
    </row>
    <row r="30318" spans="1:1" x14ac:dyDescent="0.55000000000000004">
      <c r="A30318" s="131"/>
    </row>
    <row r="30321" spans="1:1" x14ac:dyDescent="0.55000000000000004">
      <c r="A30321" s="131"/>
    </row>
    <row r="30322" spans="1:1" x14ac:dyDescent="0.55000000000000004">
      <c r="A30322" s="131"/>
    </row>
    <row r="30325" spans="1:1" x14ac:dyDescent="0.55000000000000004">
      <c r="A30325" s="131"/>
    </row>
    <row r="30326" spans="1:1" x14ac:dyDescent="0.55000000000000004">
      <c r="A30326" s="131"/>
    </row>
    <row r="30329" spans="1:1" x14ac:dyDescent="0.55000000000000004">
      <c r="A30329" s="131"/>
    </row>
    <row r="30330" spans="1:1" x14ac:dyDescent="0.55000000000000004">
      <c r="A30330" s="131"/>
    </row>
    <row r="30333" spans="1:1" x14ac:dyDescent="0.55000000000000004">
      <c r="A30333" s="131"/>
    </row>
    <row r="30334" spans="1:1" x14ac:dyDescent="0.55000000000000004">
      <c r="A30334" s="131"/>
    </row>
    <row r="30337" spans="1:1" x14ac:dyDescent="0.55000000000000004">
      <c r="A30337" s="131"/>
    </row>
    <row r="30338" spans="1:1" x14ac:dyDescent="0.55000000000000004">
      <c r="A30338" s="131"/>
    </row>
    <row r="30341" spans="1:1" x14ac:dyDescent="0.55000000000000004">
      <c r="A30341" s="131"/>
    </row>
    <row r="30342" spans="1:1" x14ac:dyDescent="0.55000000000000004">
      <c r="A30342" s="131"/>
    </row>
    <row r="30345" spans="1:1" x14ac:dyDescent="0.55000000000000004">
      <c r="A30345" s="131"/>
    </row>
    <row r="30346" spans="1:1" x14ac:dyDescent="0.55000000000000004">
      <c r="A30346" s="131"/>
    </row>
    <row r="30349" spans="1:1" x14ac:dyDescent="0.55000000000000004">
      <c r="A30349" s="131"/>
    </row>
    <row r="30350" spans="1:1" x14ac:dyDescent="0.55000000000000004">
      <c r="A30350" s="131"/>
    </row>
    <row r="30353" spans="1:1" x14ac:dyDescent="0.55000000000000004">
      <c r="A30353" s="131"/>
    </row>
    <row r="30354" spans="1:1" x14ac:dyDescent="0.55000000000000004">
      <c r="A30354" s="131"/>
    </row>
    <row r="30357" spans="1:1" x14ac:dyDescent="0.55000000000000004">
      <c r="A30357" s="131"/>
    </row>
    <row r="30358" spans="1:1" x14ac:dyDescent="0.55000000000000004">
      <c r="A30358" s="131"/>
    </row>
    <row r="30361" spans="1:1" x14ac:dyDescent="0.55000000000000004">
      <c r="A30361" s="131"/>
    </row>
    <row r="30362" spans="1:1" x14ac:dyDescent="0.55000000000000004">
      <c r="A30362" s="131"/>
    </row>
    <row r="30365" spans="1:1" x14ac:dyDescent="0.55000000000000004">
      <c r="A30365" s="131"/>
    </row>
    <row r="30366" spans="1:1" x14ac:dyDescent="0.55000000000000004">
      <c r="A30366" s="131"/>
    </row>
    <row r="30369" spans="1:1" x14ac:dyDescent="0.55000000000000004">
      <c r="A30369" s="131"/>
    </row>
    <row r="30370" spans="1:1" x14ac:dyDescent="0.55000000000000004">
      <c r="A30370" s="131"/>
    </row>
    <row r="30373" spans="1:1" x14ac:dyDescent="0.55000000000000004">
      <c r="A30373" s="131"/>
    </row>
    <row r="30374" spans="1:1" x14ac:dyDescent="0.55000000000000004">
      <c r="A30374" s="131"/>
    </row>
    <row r="30377" spans="1:1" x14ac:dyDescent="0.55000000000000004">
      <c r="A30377" s="131"/>
    </row>
    <row r="30378" spans="1:1" x14ac:dyDescent="0.55000000000000004">
      <c r="A30378" s="131"/>
    </row>
    <row r="30381" spans="1:1" x14ac:dyDescent="0.55000000000000004">
      <c r="A30381" s="131"/>
    </row>
    <row r="30382" spans="1:1" x14ac:dyDescent="0.55000000000000004">
      <c r="A30382" s="131"/>
    </row>
    <row r="30385" spans="1:1" x14ac:dyDescent="0.55000000000000004">
      <c r="A30385" s="131"/>
    </row>
    <row r="30386" spans="1:1" x14ac:dyDescent="0.55000000000000004">
      <c r="A30386" s="131"/>
    </row>
    <row r="30389" spans="1:1" x14ac:dyDescent="0.55000000000000004">
      <c r="A30389" s="131"/>
    </row>
    <row r="30390" spans="1:1" x14ac:dyDescent="0.55000000000000004">
      <c r="A30390" s="131"/>
    </row>
    <row r="30393" spans="1:1" x14ac:dyDescent="0.55000000000000004">
      <c r="A30393" s="131"/>
    </row>
    <row r="30394" spans="1:1" x14ac:dyDescent="0.55000000000000004">
      <c r="A30394" s="131"/>
    </row>
    <row r="30397" spans="1:1" x14ac:dyDescent="0.55000000000000004">
      <c r="A30397" s="131"/>
    </row>
    <row r="30398" spans="1:1" x14ac:dyDescent="0.55000000000000004">
      <c r="A30398" s="131"/>
    </row>
    <row r="30401" spans="1:1" x14ac:dyDescent="0.55000000000000004">
      <c r="A30401" s="131"/>
    </row>
    <row r="30402" spans="1:1" x14ac:dyDescent="0.55000000000000004">
      <c r="A30402" s="131"/>
    </row>
    <row r="30405" spans="1:1" x14ac:dyDescent="0.55000000000000004">
      <c r="A30405" s="131"/>
    </row>
    <row r="30406" spans="1:1" x14ac:dyDescent="0.55000000000000004">
      <c r="A30406" s="131"/>
    </row>
    <row r="30409" spans="1:1" x14ac:dyDescent="0.55000000000000004">
      <c r="A30409" s="131"/>
    </row>
    <row r="30410" spans="1:1" x14ac:dyDescent="0.55000000000000004">
      <c r="A30410" s="131"/>
    </row>
    <row r="30413" spans="1:1" x14ac:dyDescent="0.55000000000000004">
      <c r="A30413" s="131"/>
    </row>
    <row r="30414" spans="1:1" x14ac:dyDescent="0.55000000000000004">
      <c r="A30414" s="131"/>
    </row>
    <row r="30417" spans="1:1" x14ac:dyDescent="0.55000000000000004">
      <c r="A30417" s="131"/>
    </row>
    <row r="30418" spans="1:1" x14ac:dyDescent="0.55000000000000004">
      <c r="A30418" s="131"/>
    </row>
    <row r="30421" spans="1:1" x14ac:dyDescent="0.55000000000000004">
      <c r="A30421" s="131"/>
    </row>
    <row r="30422" spans="1:1" x14ac:dyDescent="0.55000000000000004">
      <c r="A30422" s="131"/>
    </row>
    <row r="30425" spans="1:1" x14ac:dyDescent="0.55000000000000004">
      <c r="A30425" s="131"/>
    </row>
    <row r="30426" spans="1:1" x14ac:dyDescent="0.55000000000000004">
      <c r="A30426" s="131"/>
    </row>
    <row r="30429" spans="1:1" x14ac:dyDescent="0.55000000000000004">
      <c r="A30429" s="131"/>
    </row>
    <row r="30430" spans="1:1" x14ac:dyDescent="0.55000000000000004">
      <c r="A30430" s="131"/>
    </row>
    <row r="30433" spans="1:1" x14ac:dyDescent="0.55000000000000004">
      <c r="A30433" s="131"/>
    </row>
    <row r="30434" spans="1:1" x14ac:dyDescent="0.55000000000000004">
      <c r="A30434" s="131"/>
    </row>
    <row r="30437" spans="1:1" x14ac:dyDescent="0.55000000000000004">
      <c r="A30437" s="131"/>
    </row>
    <row r="30438" spans="1:1" x14ac:dyDescent="0.55000000000000004">
      <c r="A30438" s="131"/>
    </row>
    <row r="30441" spans="1:1" x14ac:dyDescent="0.55000000000000004">
      <c r="A30441" s="131"/>
    </row>
    <row r="30442" spans="1:1" x14ac:dyDescent="0.55000000000000004">
      <c r="A30442" s="131"/>
    </row>
    <row r="30445" spans="1:1" x14ac:dyDescent="0.55000000000000004">
      <c r="A30445" s="131"/>
    </row>
    <row r="30446" spans="1:1" x14ac:dyDescent="0.55000000000000004">
      <c r="A30446" s="131"/>
    </row>
    <row r="30449" spans="1:1" x14ac:dyDescent="0.55000000000000004">
      <c r="A30449" s="131"/>
    </row>
    <row r="30450" spans="1:1" x14ac:dyDescent="0.55000000000000004">
      <c r="A30450" s="131"/>
    </row>
    <row r="30453" spans="1:1" x14ac:dyDescent="0.55000000000000004">
      <c r="A30453" s="131"/>
    </row>
    <row r="30454" spans="1:1" x14ac:dyDescent="0.55000000000000004">
      <c r="A30454" s="131"/>
    </row>
    <row r="30457" spans="1:1" x14ac:dyDescent="0.55000000000000004">
      <c r="A30457" s="131"/>
    </row>
    <row r="30458" spans="1:1" x14ac:dyDescent="0.55000000000000004">
      <c r="A30458" s="131"/>
    </row>
    <row r="30461" spans="1:1" x14ac:dyDescent="0.55000000000000004">
      <c r="A30461" s="131"/>
    </row>
    <row r="30462" spans="1:1" x14ac:dyDescent="0.55000000000000004">
      <c r="A30462" s="131"/>
    </row>
    <row r="30465" spans="1:1" x14ac:dyDescent="0.55000000000000004">
      <c r="A30465" s="131"/>
    </row>
    <row r="30466" spans="1:1" x14ac:dyDescent="0.55000000000000004">
      <c r="A30466" s="131"/>
    </row>
    <row r="30469" spans="1:1" x14ac:dyDescent="0.55000000000000004">
      <c r="A30469" s="131"/>
    </row>
    <row r="30470" spans="1:1" x14ac:dyDescent="0.55000000000000004">
      <c r="A30470" s="131"/>
    </row>
    <row r="30473" spans="1:1" x14ac:dyDescent="0.55000000000000004">
      <c r="A30473" s="131"/>
    </row>
    <row r="30474" spans="1:1" x14ac:dyDescent="0.55000000000000004">
      <c r="A30474" s="131"/>
    </row>
    <row r="30477" spans="1:1" x14ac:dyDescent="0.55000000000000004">
      <c r="A30477" s="131"/>
    </row>
    <row r="30478" spans="1:1" x14ac:dyDescent="0.55000000000000004">
      <c r="A30478" s="131"/>
    </row>
    <row r="30481" spans="1:1" x14ac:dyDescent="0.55000000000000004">
      <c r="A30481" s="131"/>
    </row>
    <row r="30482" spans="1:1" x14ac:dyDescent="0.55000000000000004">
      <c r="A30482" s="131"/>
    </row>
    <row r="30485" spans="1:1" x14ac:dyDescent="0.55000000000000004">
      <c r="A30485" s="131"/>
    </row>
    <row r="30486" spans="1:1" x14ac:dyDescent="0.55000000000000004">
      <c r="A30486" s="131"/>
    </row>
    <row r="30489" spans="1:1" x14ac:dyDescent="0.55000000000000004">
      <c r="A30489" s="131"/>
    </row>
    <row r="30490" spans="1:1" x14ac:dyDescent="0.55000000000000004">
      <c r="A30490" s="131"/>
    </row>
    <row r="30493" spans="1:1" x14ac:dyDescent="0.55000000000000004">
      <c r="A30493" s="131"/>
    </row>
    <row r="30494" spans="1:1" x14ac:dyDescent="0.55000000000000004">
      <c r="A30494" s="131"/>
    </row>
    <row r="30497" spans="1:1" x14ac:dyDescent="0.55000000000000004">
      <c r="A30497" s="131"/>
    </row>
    <row r="30498" spans="1:1" x14ac:dyDescent="0.55000000000000004">
      <c r="A30498" s="131"/>
    </row>
    <row r="30501" spans="1:1" x14ac:dyDescent="0.55000000000000004">
      <c r="A30501" s="131"/>
    </row>
    <row r="30502" spans="1:1" x14ac:dyDescent="0.55000000000000004">
      <c r="A30502" s="131"/>
    </row>
    <row r="30505" spans="1:1" x14ac:dyDescent="0.55000000000000004">
      <c r="A30505" s="131"/>
    </row>
    <row r="30506" spans="1:1" x14ac:dyDescent="0.55000000000000004">
      <c r="A30506" s="131"/>
    </row>
    <row r="30509" spans="1:1" x14ac:dyDescent="0.55000000000000004">
      <c r="A30509" s="131"/>
    </row>
    <row r="30510" spans="1:1" x14ac:dyDescent="0.55000000000000004">
      <c r="A30510" s="131"/>
    </row>
    <row r="30513" spans="1:1" x14ac:dyDescent="0.55000000000000004">
      <c r="A30513" s="131"/>
    </row>
    <row r="30514" spans="1:1" x14ac:dyDescent="0.55000000000000004">
      <c r="A30514" s="131"/>
    </row>
    <row r="30517" spans="1:1" x14ac:dyDescent="0.55000000000000004">
      <c r="A30517" s="131"/>
    </row>
    <row r="30518" spans="1:1" x14ac:dyDescent="0.55000000000000004">
      <c r="A30518" s="131"/>
    </row>
    <row r="30521" spans="1:1" x14ac:dyDescent="0.55000000000000004">
      <c r="A30521" s="131"/>
    </row>
    <row r="30522" spans="1:1" x14ac:dyDescent="0.55000000000000004">
      <c r="A30522" s="131"/>
    </row>
    <row r="30525" spans="1:1" x14ac:dyDescent="0.55000000000000004">
      <c r="A30525" s="131"/>
    </row>
    <row r="30526" spans="1:1" x14ac:dyDescent="0.55000000000000004">
      <c r="A30526" s="131"/>
    </row>
    <row r="30529" spans="1:1" x14ac:dyDescent="0.55000000000000004">
      <c r="A30529" s="131"/>
    </row>
    <row r="30530" spans="1:1" x14ac:dyDescent="0.55000000000000004">
      <c r="A30530" s="131"/>
    </row>
    <row r="30533" spans="1:1" x14ac:dyDescent="0.55000000000000004">
      <c r="A30533" s="131"/>
    </row>
    <row r="30534" spans="1:1" x14ac:dyDescent="0.55000000000000004">
      <c r="A30534" s="131"/>
    </row>
    <row r="30537" spans="1:1" x14ac:dyDescent="0.55000000000000004">
      <c r="A30537" s="131"/>
    </row>
    <row r="30538" spans="1:1" x14ac:dyDescent="0.55000000000000004">
      <c r="A30538" s="131"/>
    </row>
    <row r="30541" spans="1:1" x14ac:dyDescent="0.55000000000000004">
      <c r="A30541" s="131"/>
    </row>
    <row r="30542" spans="1:1" x14ac:dyDescent="0.55000000000000004">
      <c r="A30542" s="131"/>
    </row>
    <row r="30545" spans="1:1" x14ac:dyDescent="0.55000000000000004">
      <c r="A30545" s="131"/>
    </row>
    <row r="30546" spans="1:1" x14ac:dyDescent="0.55000000000000004">
      <c r="A30546" s="131"/>
    </row>
    <row r="30549" spans="1:1" x14ac:dyDescent="0.55000000000000004">
      <c r="A30549" s="131"/>
    </row>
    <row r="30550" spans="1:1" x14ac:dyDescent="0.55000000000000004">
      <c r="A30550" s="131"/>
    </row>
    <row r="30553" spans="1:1" x14ac:dyDescent="0.55000000000000004">
      <c r="A30553" s="131"/>
    </row>
    <row r="30554" spans="1:1" x14ac:dyDescent="0.55000000000000004">
      <c r="A30554" s="131"/>
    </row>
    <row r="30557" spans="1:1" x14ac:dyDescent="0.55000000000000004">
      <c r="A30557" s="131"/>
    </row>
    <row r="30558" spans="1:1" x14ac:dyDescent="0.55000000000000004">
      <c r="A30558" s="131"/>
    </row>
    <row r="30561" spans="1:1" x14ac:dyDescent="0.55000000000000004">
      <c r="A30561" s="131"/>
    </row>
    <row r="30562" spans="1:1" x14ac:dyDescent="0.55000000000000004">
      <c r="A30562" s="131"/>
    </row>
    <row r="30565" spans="1:1" x14ac:dyDescent="0.55000000000000004">
      <c r="A30565" s="131"/>
    </row>
    <row r="30566" spans="1:1" x14ac:dyDescent="0.55000000000000004">
      <c r="A30566" s="131"/>
    </row>
    <row r="30569" spans="1:1" x14ac:dyDescent="0.55000000000000004">
      <c r="A30569" s="131"/>
    </row>
    <row r="30570" spans="1:1" x14ac:dyDescent="0.55000000000000004">
      <c r="A30570" s="131"/>
    </row>
    <row r="30573" spans="1:1" x14ac:dyDescent="0.55000000000000004">
      <c r="A30573" s="131"/>
    </row>
    <row r="30574" spans="1:1" x14ac:dyDescent="0.55000000000000004">
      <c r="A30574" s="131"/>
    </row>
    <row r="30577" spans="1:1" x14ac:dyDescent="0.55000000000000004">
      <c r="A30577" s="131"/>
    </row>
    <row r="30578" spans="1:1" x14ac:dyDescent="0.55000000000000004">
      <c r="A30578" s="131"/>
    </row>
    <row r="30581" spans="1:1" x14ac:dyDescent="0.55000000000000004">
      <c r="A30581" s="131"/>
    </row>
    <row r="30582" spans="1:1" x14ac:dyDescent="0.55000000000000004">
      <c r="A30582" s="131"/>
    </row>
    <row r="30585" spans="1:1" x14ac:dyDescent="0.55000000000000004">
      <c r="A30585" s="131"/>
    </row>
    <row r="30586" spans="1:1" x14ac:dyDescent="0.55000000000000004">
      <c r="A30586" s="131"/>
    </row>
    <row r="30589" spans="1:1" x14ac:dyDescent="0.55000000000000004">
      <c r="A30589" s="131"/>
    </row>
    <row r="30590" spans="1:1" x14ac:dyDescent="0.55000000000000004">
      <c r="A30590" s="131"/>
    </row>
    <row r="30593" spans="1:1" x14ac:dyDescent="0.55000000000000004">
      <c r="A30593" s="131"/>
    </row>
    <row r="30594" spans="1:1" x14ac:dyDescent="0.55000000000000004">
      <c r="A30594" s="131"/>
    </row>
    <row r="30597" spans="1:1" x14ac:dyDescent="0.55000000000000004">
      <c r="A30597" s="131"/>
    </row>
    <row r="30598" spans="1:1" x14ac:dyDescent="0.55000000000000004">
      <c r="A30598" s="131"/>
    </row>
    <row r="30601" spans="1:1" x14ac:dyDescent="0.55000000000000004">
      <c r="A30601" s="131"/>
    </row>
    <row r="30602" spans="1:1" x14ac:dyDescent="0.55000000000000004">
      <c r="A30602" s="131"/>
    </row>
    <row r="30605" spans="1:1" x14ac:dyDescent="0.55000000000000004">
      <c r="A30605" s="131"/>
    </row>
    <row r="30606" spans="1:1" x14ac:dyDescent="0.55000000000000004">
      <c r="A30606" s="131"/>
    </row>
    <row r="30609" spans="1:1" x14ac:dyDescent="0.55000000000000004">
      <c r="A30609" s="131"/>
    </row>
    <row r="30610" spans="1:1" x14ac:dyDescent="0.55000000000000004">
      <c r="A30610" s="131"/>
    </row>
    <row r="30613" spans="1:1" x14ac:dyDescent="0.55000000000000004">
      <c r="A30613" s="131"/>
    </row>
    <row r="30614" spans="1:1" x14ac:dyDescent="0.55000000000000004">
      <c r="A30614" s="131"/>
    </row>
    <row r="30617" spans="1:1" x14ac:dyDescent="0.55000000000000004">
      <c r="A30617" s="131"/>
    </row>
    <row r="30618" spans="1:1" x14ac:dyDescent="0.55000000000000004">
      <c r="A30618" s="131"/>
    </row>
    <row r="30621" spans="1:1" x14ac:dyDescent="0.55000000000000004">
      <c r="A30621" s="131"/>
    </row>
    <row r="30622" spans="1:1" x14ac:dyDescent="0.55000000000000004">
      <c r="A30622" s="131"/>
    </row>
    <row r="30625" spans="1:1" x14ac:dyDescent="0.55000000000000004">
      <c r="A30625" s="131"/>
    </row>
    <row r="30626" spans="1:1" x14ac:dyDescent="0.55000000000000004">
      <c r="A30626" s="131"/>
    </row>
    <row r="30629" spans="1:1" x14ac:dyDescent="0.55000000000000004">
      <c r="A30629" s="131"/>
    </row>
    <row r="30630" spans="1:1" x14ac:dyDescent="0.55000000000000004">
      <c r="A30630" s="131"/>
    </row>
    <row r="30633" spans="1:1" x14ac:dyDescent="0.55000000000000004">
      <c r="A30633" s="131"/>
    </row>
    <row r="30634" spans="1:1" x14ac:dyDescent="0.55000000000000004">
      <c r="A30634" s="131"/>
    </row>
    <row r="30637" spans="1:1" x14ac:dyDescent="0.55000000000000004">
      <c r="A30637" s="131"/>
    </row>
    <row r="30638" spans="1:1" x14ac:dyDescent="0.55000000000000004">
      <c r="A30638" s="131"/>
    </row>
    <row r="30641" spans="1:1" x14ac:dyDescent="0.55000000000000004">
      <c r="A30641" s="131"/>
    </row>
    <row r="30642" spans="1:1" x14ac:dyDescent="0.55000000000000004">
      <c r="A30642" s="131"/>
    </row>
    <row r="30645" spans="1:1" x14ac:dyDescent="0.55000000000000004">
      <c r="A30645" s="131"/>
    </row>
    <row r="30646" spans="1:1" x14ac:dyDescent="0.55000000000000004">
      <c r="A30646" s="131"/>
    </row>
    <row r="30649" spans="1:1" x14ac:dyDescent="0.55000000000000004">
      <c r="A30649" s="131"/>
    </row>
    <row r="30650" spans="1:1" x14ac:dyDescent="0.55000000000000004">
      <c r="A30650" s="131"/>
    </row>
    <row r="30653" spans="1:1" x14ac:dyDescent="0.55000000000000004">
      <c r="A30653" s="131"/>
    </row>
    <row r="30654" spans="1:1" x14ac:dyDescent="0.55000000000000004">
      <c r="A30654" s="131"/>
    </row>
    <row r="30657" spans="1:1" x14ac:dyDescent="0.55000000000000004">
      <c r="A30657" s="131"/>
    </row>
    <row r="30658" spans="1:1" x14ac:dyDescent="0.55000000000000004">
      <c r="A30658" s="131"/>
    </row>
    <row r="30661" spans="1:1" x14ac:dyDescent="0.55000000000000004">
      <c r="A30661" s="131"/>
    </row>
    <row r="30662" spans="1:1" x14ac:dyDescent="0.55000000000000004">
      <c r="A30662" s="131"/>
    </row>
    <row r="30665" spans="1:1" x14ac:dyDescent="0.55000000000000004">
      <c r="A30665" s="131"/>
    </row>
    <row r="30666" spans="1:1" x14ac:dyDescent="0.55000000000000004">
      <c r="A30666" s="131"/>
    </row>
    <row r="30669" spans="1:1" x14ac:dyDescent="0.55000000000000004">
      <c r="A30669" s="131"/>
    </row>
    <row r="30670" spans="1:1" x14ac:dyDescent="0.55000000000000004">
      <c r="A30670" s="131"/>
    </row>
    <row r="30673" spans="1:1" x14ac:dyDescent="0.55000000000000004">
      <c r="A30673" s="131"/>
    </row>
    <row r="30674" spans="1:1" x14ac:dyDescent="0.55000000000000004">
      <c r="A30674" s="131"/>
    </row>
    <row r="30677" spans="1:1" x14ac:dyDescent="0.55000000000000004">
      <c r="A30677" s="131"/>
    </row>
    <row r="30678" spans="1:1" x14ac:dyDescent="0.55000000000000004">
      <c r="A30678" s="131"/>
    </row>
    <row r="30681" spans="1:1" x14ac:dyDescent="0.55000000000000004">
      <c r="A30681" s="131"/>
    </row>
    <row r="30682" spans="1:1" x14ac:dyDescent="0.55000000000000004">
      <c r="A30682" s="131"/>
    </row>
    <row r="30685" spans="1:1" x14ac:dyDescent="0.55000000000000004">
      <c r="A30685" s="131"/>
    </row>
    <row r="30686" spans="1:1" x14ac:dyDescent="0.55000000000000004">
      <c r="A30686" s="131"/>
    </row>
    <row r="30689" spans="1:1" x14ac:dyDescent="0.55000000000000004">
      <c r="A30689" s="131"/>
    </row>
    <row r="30690" spans="1:1" x14ac:dyDescent="0.55000000000000004">
      <c r="A30690" s="131"/>
    </row>
    <row r="30693" spans="1:1" x14ac:dyDescent="0.55000000000000004">
      <c r="A30693" s="131"/>
    </row>
    <row r="30694" spans="1:1" x14ac:dyDescent="0.55000000000000004">
      <c r="A30694" s="131"/>
    </row>
    <row r="30697" spans="1:1" x14ac:dyDescent="0.55000000000000004">
      <c r="A30697" s="131"/>
    </row>
    <row r="30698" spans="1:1" x14ac:dyDescent="0.55000000000000004">
      <c r="A30698" s="131"/>
    </row>
    <row r="30701" spans="1:1" x14ac:dyDescent="0.55000000000000004">
      <c r="A30701" s="131"/>
    </row>
    <row r="30702" spans="1:1" x14ac:dyDescent="0.55000000000000004">
      <c r="A30702" s="131"/>
    </row>
    <row r="30705" spans="1:1" x14ac:dyDescent="0.55000000000000004">
      <c r="A30705" s="131"/>
    </row>
    <row r="30706" spans="1:1" x14ac:dyDescent="0.55000000000000004">
      <c r="A30706" s="131"/>
    </row>
    <row r="30709" spans="1:1" x14ac:dyDescent="0.55000000000000004">
      <c r="A30709" s="131"/>
    </row>
    <row r="30710" spans="1:1" x14ac:dyDescent="0.55000000000000004">
      <c r="A30710" s="131"/>
    </row>
    <row r="30713" spans="1:1" x14ac:dyDescent="0.55000000000000004">
      <c r="A30713" s="131"/>
    </row>
    <row r="30714" spans="1:1" x14ac:dyDescent="0.55000000000000004">
      <c r="A30714" s="131"/>
    </row>
    <row r="30717" spans="1:1" x14ac:dyDescent="0.55000000000000004">
      <c r="A30717" s="131"/>
    </row>
    <row r="30718" spans="1:1" x14ac:dyDescent="0.55000000000000004">
      <c r="A30718" s="131"/>
    </row>
    <row r="30721" spans="1:1" x14ac:dyDescent="0.55000000000000004">
      <c r="A30721" s="131"/>
    </row>
    <row r="30722" spans="1:1" x14ac:dyDescent="0.55000000000000004">
      <c r="A30722" s="131"/>
    </row>
    <row r="30725" spans="1:1" x14ac:dyDescent="0.55000000000000004">
      <c r="A30725" s="131"/>
    </row>
    <row r="30726" spans="1:1" x14ac:dyDescent="0.55000000000000004">
      <c r="A30726" s="131"/>
    </row>
    <row r="30729" spans="1:1" x14ac:dyDescent="0.55000000000000004">
      <c r="A30729" s="131"/>
    </row>
    <row r="30730" spans="1:1" x14ac:dyDescent="0.55000000000000004">
      <c r="A30730" s="131"/>
    </row>
    <row r="30733" spans="1:1" x14ac:dyDescent="0.55000000000000004">
      <c r="A30733" s="131"/>
    </row>
    <row r="30734" spans="1:1" x14ac:dyDescent="0.55000000000000004">
      <c r="A30734" s="131"/>
    </row>
    <row r="30737" spans="1:1" x14ac:dyDescent="0.55000000000000004">
      <c r="A30737" s="131"/>
    </row>
    <row r="30738" spans="1:1" x14ac:dyDescent="0.55000000000000004">
      <c r="A30738" s="131"/>
    </row>
    <row r="30741" spans="1:1" x14ac:dyDescent="0.55000000000000004">
      <c r="A30741" s="131"/>
    </row>
    <row r="30742" spans="1:1" x14ac:dyDescent="0.55000000000000004">
      <c r="A30742" s="131"/>
    </row>
    <row r="30745" spans="1:1" x14ac:dyDescent="0.55000000000000004">
      <c r="A30745" s="131"/>
    </row>
    <row r="30746" spans="1:1" x14ac:dyDescent="0.55000000000000004">
      <c r="A30746" s="131"/>
    </row>
    <row r="30749" spans="1:1" x14ac:dyDescent="0.55000000000000004">
      <c r="A30749" s="131"/>
    </row>
    <row r="30750" spans="1:1" x14ac:dyDescent="0.55000000000000004">
      <c r="A30750" s="131"/>
    </row>
    <row r="30753" spans="1:1" x14ac:dyDescent="0.55000000000000004">
      <c r="A30753" s="131"/>
    </row>
    <row r="30754" spans="1:1" x14ac:dyDescent="0.55000000000000004">
      <c r="A30754" s="131"/>
    </row>
    <row r="30757" spans="1:1" x14ac:dyDescent="0.55000000000000004">
      <c r="A30757" s="131"/>
    </row>
    <row r="30758" spans="1:1" x14ac:dyDescent="0.55000000000000004">
      <c r="A30758" s="131"/>
    </row>
    <row r="30761" spans="1:1" x14ac:dyDescent="0.55000000000000004">
      <c r="A30761" s="131"/>
    </row>
    <row r="30762" spans="1:1" x14ac:dyDescent="0.55000000000000004">
      <c r="A30762" s="131"/>
    </row>
    <row r="30765" spans="1:1" x14ac:dyDescent="0.55000000000000004">
      <c r="A30765" s="131"/>
    </row>
    <row r="30766" spans="1:1" x14ac:dyDescent="0.55000000000000004">
      <c r="A30766" s="131"/>
    </row>
    <row r="30769" spans="1:1" x14ac:dyDescent="0.55000000000000004">
      <c r="A30769" s="131"/>
    </row>
    <row r="30770" spans="1:1" x14ac:dyDescent="0.55000000000000004">
      <c r="A30770" s="131"/>
    </row>
    <row r="30773" spans="1:1" x14ac:dyDescent="0.55000000000000004">
      <c r="A30773" s="131"/>
    </row>
    <row r="30774" spans="1:1" x14ac:dyDescent="0.55000000000000004">
      <c r="A30774" s="131"/>
    </row>
    <row r="30777" spans="1:1" x14ac:dyDescent="0.55000000000000004">
      <c r="A30777" s="131"/>
    </row>
    <row r="30778" spans="1:1" x14ac:dyDescent="0.55000000000000004">
      <c r="A30778" s="131"/>
    </row>
    <row r="30781" spans="1:1" x14ac:dyDescent="0.55000000000000004">
      <c r="A30781" s="131"/>
    </row>
    <row r="30782" spans="1:1" x14ac:dyDescent="0.55000000000000004">
      <c r="A30782" s="131"/>
    </row>
    <row r="30785" spans="1:1" x14ac:dyDescent="0.55000000000000004">
      <c r="A30785" s="131"/>
    </row>
    <row r="30786" spans="1:1" x14ac:dyDescent="0.55000000000000004">
      <c r="A30786" s="131"/>
    </row>
    <row r="30789" spans="1:1" x14ac:dyDescent="0.55000000000000004">
      <c r="A30789" s="131"/>
    </row>
    <row r="30790" spans="1:1" x14ac:dyDescent="0.55000000000000004">
      <c r="A30790" s="131"/>
    </row>
    <row r="30793" spans="1:1" x14ac:dyDescent="0.55000000000000004">
      <c r="A30793" s="131"/>
    </row>
    <row r="30794" spans="1:1" x14ac:dyDescent="0.55000000000000004">
      <c r="A30794" s="131"/>
    </row>
    <row r="30797" spans="1:1" x14ac:dyDescent="0.55000000000000004">
      <c r="A30797" s="131"/>
    </row>
    <row r="30798" spans="1:1" x14ac:dyDescent="0.55000000000000004">
      <c r="A30798" s="131"/>
    </row>
    <row r="30801" spans="1:1" x14ac:dyDescent="0.55000000000000004">
      <c r="A30801" s="131"/>
    </row>
    <row r="30802" spans="1:1" x14ac:dyDescent="0.55000000000000004">
      <c r="A30802" s="131"/>
    </row>
    <row r="30805" spans="1:1" x14ac:dyDescent="0.55000000000000004">
      <c r="A30805" s="131"/>
    </row>
    <row r="30806" spans="1:1" x14ac:dyDescent="0.55000000000000004">
      <c r="A30806" s="131"/>
    </row>
    <row r="30809" spans="1:1" x14ac:dyDescent="0.55000000000000004">
      <c r="A30809" s="131"/>
    </row>
    <row r="30810" spans="1:1" x14ac:dyDescent="0.55000000000000004">
      <c r="A30810" s="131"/>
    </row>
    <row r="30813" spans="1:1" x14ac:dyDescent="0.55000000000000004">
      <c r="A30813" s="131"/>
    </row>
    <row r="30814" spans="1:1" x14ac:dyDescent="0.55000000000000004">
      <c r="A30814" s="131"/>
    </row>
    <row r="30817" spans="1:1" x14ac:dyDescent="0.55000000000000004">
      <c r="A30817" s="131"/>
    </row>
    <row r="30818" spans="1:1" x14ac:dyDescent="0.55000000000000004">
      <c r="A30818" s="131"/>
    </row>
    <row r="30821" spans="1:1" x14ac:dyDescent="0.55000000000000004">
      <c r="A30821" s="131"/>
    </row>
    <row r="30822" spans="1:1" x14ac:dyDescent="0.55000000000000004">
      <c r="A30822" s="131"/>
    </row>
    <row r="30825" spans="1:1" x14ac:dyDescent="0.55000000000000004">
      <c r="A30825" s="131"/>
    </row>
    <row r="30826" spans="1:1" x14ac:dyDescent="0.55000000000000004">
      <c r="A30826" s="131"/>
    </row>
    <row r="30829" spans="1:1" x14ac:dyDescent="0.55000000000000004">
      <c r="A30829" s="131"/>
    </row>
    <row r="30830" spans="1:1" x14ac:dyDescent="0.55000000000000004">
      <c r="A30830" s="131"/>
    </row>
    <row r="30833" spans="1:1" x14ac:dyDescent="0.55000000000000004">
      <c r="A30833" s="131"/>
    </row>
    <row r="30834" spans="1:1" x14ac:dyDescent="0.55000000000000004">
      <c r="A30834" s="131"/>
    </row>
    <row r="30837" spans="1:1" x14ac:dyDescent="0.55000000000000004">
      <c r="A30837" s="131"/>
    </row>
    <row r="30838" spans="1:1" x14ac:dyDescent="0.55000000000000004">
      <c r="A30838" s="131"/>
    </row>
    <row r="30841" spans="1:1" x14ac:dyDescent="0.55000000000000004">
      <c r="A30841" s="131"/>
    </row>
    <row r="30842" spans="1:1" x14ac:dyDescent="0.55000000000000004">
      <c r="A30842" s="131"/>
    </row>
    <row r="30845" spans="1:1" x14ac:dyDescent="0.55000000000000004">
      <c r="A30845" s="131"/>
    </row>
    <row r="30846" spans="1:1" x14ac:dyDescent="0.55000000000000004">
      <c r="A30846" s="131"/>
    </row>
    <row r="30849" spans="1:1" x14ac:dyDescent="0.55000000000000004">
      <c r="A30849" s="131"/>
    </row>
    <row r="30850" spans="1:1" x14ac:dyDescent="0.55000000000000004">
      <c r="A30850" s="131"/>
    </row>
    <row r="30853" spans="1:1" x14ac:dyDescent="0.55000000000000004">
      <c r="A30853" s="131"/>
    </row>
    <row r="30854" spans="1:1" x14ac:dyDescent="0.55000000000000004">
      <c r="A30854" s="131"/>
    </row>
    <row r="30857" spans="1:1" x14ac:dyDescent="0.55000000000000004">
      <c r="A30857" s="131"/>
    </row>
    <row r="30858" spans="1:1" x14ac:dyDescent="0.55000000000000004">
      <c r="A30858" s="131"/>
    </row>
    <row r="30861" spans="1:1" x14ac:dyDescent="0.55000000000000004">
      <c r="A30861" s="131"/>
    </row>
    <row r="30862" spans="1:1" x14ac:dyDescent="0.55000000000000004">
      <c r="A30862" s="131"/>
    </row>
    <row r="30865" spans="1:1" x14ac:dyDescent="0.55000000000000004">
      <c r="A30865" s="131"/>
    </row>
    <row r="30866" spans="1:1" x14ac:dyDescent="0.55000000000000004">
      <c r="A30866" s="131"/>
    </row>
    <row r="30869" spans="1:1" x14ac:dyDescent="0.55000000000000004">
      <c r="A30869" s="131"/>
    </row>
    <row r="30870" spans="1:1" x14ac:dyDescent="0.55000000000000004">
      <c r="A30870" s="131"/>
    </row>
    <row r="30873" spans="1:1" x14ac:dyDescent="0.55000000000000004">
      <c r="A30873" s="131"/>
    </row>
    <row r="30874" spans="1:1" x14ac:dyDescent="0.55000000000000004">
      <c r="A30874" s="131"/>
    </row>
    <row r="30877" spans="1:1" x14ac:dyDescent="0.55000000000000004">
      <c r="A30877" s="131"/>
    </row>
    <row r="30878" spans="1:1" x14ac:dyDescent="0.55000000000000004">
      <c r="A30878" s="131"/>
    </row>
    <row r="30881" spans="1:1" x14ac:dyDescent="0.55000000000000004">
      <c r="A30881" s="131"/>
    </row>
    <row r="30882" spans="1:1" x14ac:dyDescent="0.55000000000000004">
      <c r="A30882" s="131"/>
    </row>
    <row r="30885" spans="1:1" x14ac:dyDescent="0.55000000000000004">
      <c r="A30885" s="131"/>
    </row>
    <row r="30886" spans="1:1" x14ac:dyDescent="0.55000000000000004">
      <c r="A30886" s="131"/>
    </row>
    <row r="30889" spans="1:1" x14ac:dyDescent="0.55000000000000004">
      <c r="A30889" s="131"/>
    </row>
    <row r="30890" spans="1:1" x14ac:dyDescent="0.55000000000000004">
      <c r="A30890" s="131"/>
    </row>
    <row r="30893" spans="1:1" x14ac:dyDescent="0.55000000000000004">
      <c r="A30893" s="131"/>
    </row>
    <row r="30894" spans="1:1" x14ac:dyDescent="0.55000000000000004">
      <c r="A30894" s="131"/>
    </row>
    <row r="30897" spans="1:1" x14ac:dyDescent="0.55000000000000004">
      <c r="A30897" s="131"/>
    </row>
    <row r="30898" spans="1:1" x14ac:dyDescent="0.55000000000000004">
      <c r="A30898" s="131"/>
    </row>
    <row r="30901" spans="1:1" x14ac:dyDescent="0.55000000000000004">
      <c r="A30901" s="131"/>
    </row>
    <row r="30902" spans="1:1" x14ac:dyDescent="0.55000000000000004">
      <c r="A30902" s="131"/>
    </row>
    <row r="30905" spans="1:1" x14ac:dyDescent="0.55000000000000004">
      <c r="A30905" s="131"/>
    </row>
    <row r="30906" spans="1:1" x14ac:dyDescent="0.55000000000000004">
      <c r="A30906" s="131"/>
    </row>
    <row r="30909" spans="1:1" x14ac:dyDescent="0.55000000000000004">
      <c r="A30909" s="131"/>
    </row>
    <row r="30910" spans="1:1" x14ac:dyDescent="0.55000000000000004">
      <c r="A30910" s="131"/>
    </row>
    <row r="30913" spans="1:1" x14ac:dyDescent="0.55000000000000004">
      <c r="A30913" s="131"/>
    </row>
    <row r="30914" spans="1:1" x14ac:dyDescent="0.55000000000000004">
      <c r="A30914" s="131"/>
    </row>
    <row r="30917" spans="1:1" x14ac:dyDescent="0.55000000000000004">
      <c r="A30917" s="131"/>
    </row>
    <row r="30918" spans="1:1" x14ac:dyDescent="0.55000000000000004">
      <c r="A30918" s="131"/>
    </row>
    <row r="30921" spans="1:1" x14ac:dyDescent="0.55000000000000004">
      <c r="A30921" s="131"/>
    </row>
    <row r="30922" spans="1:1" x14ac:dyDescent="0.55000000000000004">
      <c r="A30922" s="131"/>
    </row>
    <row r="30925" spans="1:1" x14ac:dyDescent="0.55000000000000004">
      <c r="A30925" s="131"/>
    </row>
    <row r="30926" spans="1:1" x14ac:dyDescent="0.55000000000000004">
      <c r="A30926" s="131"/>
    </row>
    <row r="30929" spans="1:1" x14ac:dyDescent="0.55000000000000004">
      <c r="A30929" s="131"/>
    </row>
    <row r="30930" spans="1:1" x14ac:dyDescent="0.55000000000000004">
      <c r="A30930" s="131"/>
    </row>
    <row r="30933" spans="1:1" x14ac:dyDescent="0.55000000000000004">
      <c r="A30933" s="131"/>
    </row>
    <row r="30934" spans="1:1" x14ac:dyDescent="0.55000000000000004">
      <c r="A30934" s="131"/>
    </row>
    <row r="30937" spans="1:1" x14ac:dyDescent="0.55000000000000004">
      <c r="A30937" s="131"/>
    </row>
    <row r="30938" spans="1:1" x14ac:dyDescent="0.55000000000000004">
      <c r="A30938" s="131"/>
    </row>
    <row r="30941" spans="1:1" x14ac:dyDescent="0.55000000000000004">
      <c r="A30941" s="131"/>
    </row>
    <row r="30942" spans="1:1" x14ac:dyDescent="0.55000000000000004">
      <c r="A30942" s="131"/>
    </row>
    <row r="30945" spans="1:1" x14ac:dyDescent="0.55000000000000004">
      <c r="A30945" s="131"/>
    </row>
    <row r="30946" spans="1:1" x14ac:dyDescent="0.55000000000000004">
      <c r="A30946" s="131"/>
    </row>
    <row r="30949" spans="1:1" x14ac:dyDescent="0.55000000000000004">
      <c r="A30949" s="131"/>
    </row>
    <row r="30950" spans="1:1" x14ac:dyDescent="0.55000000000000004">
      <c r="A30950" s="131"/>
    </row>
    <row r="30953" spans="1:1" x14ac:dyDescent="0.55000000000000004">
      <c r="A30953" s="131"/>
    </row>
    <row r="30954" spans="1:1" x14ac:dyDescent="0.55000000000000004">
      <c r="A30954" s="131"/>
    </row>
    <row r="30957" spans="1:1" x14ac:dyDescent="0.55000000000000004">
      <c r="A30957" s="131"/>
    </row>
    <row r="30958" spans="1:1" x14ac:dyDescent="0.55000000000000004">
      <c r="A30958" s="131"/>
    </row>
    <row r="30961" spans="1:1" x14ac:dyDescent="0.55000000000000004">
      <c r="A30961" s="131"/>
    </row>
    <row r="30962" spans="1:1" x14ac:dyDescent="0.55000000000000004">
      <c r="A30962" s="131"/>
    </row>
    <row r="30965" spans="1:1" x14ac:dyDescent="0.55000000000000004">
      <c r="A30965" s="131"/>
    </row>
    <row r="30966" spans="1:1" x14ac:dyDescent="0.55000000000000004">
      <c r="A30966" s="131"/>
    </row>
    <row r="30969" spans="1:1" x14ac:dyDescent="0.55000000000000004">
      <c r="A30969" s="131"/>
    </row>
    <row r="30970" spans="1:1" x14ac:dyDescent="0.55000000000000004">
      <c r="A30970" s="131"/>
    </row>
    <row r="30973" spans="1:1" x14ac:dyDescent="0.55000000000000004">
      <c r="A30973" s="131"/>
    </row>
    <row r="30974" spans="1:1" x14ac:dyDescent="0.55000000000000004">
      <c r="A30974" s="131"/>
    </row>
    <row r="30977" spans="1:1" x14ac:dyDescent="0.55000000000000004">
      <c r="A30977" s="131"/>
    </row>
    <row r="30978" spans="1:1" x14ac:dyDescent="0.55000000000000004">
      <c r="A30978" s="131"/>
    </row>
    <row r="30981" spans="1:1" x14ac:dyDescent="0.55000000000000004">
      <c r="A30981" s="131"/>
    </row>
    <row r="30982" spans="1:1" x14ac:dyDescent="0.55000000000000004">
      <c r="A30982" s="131"/>
    </row>
    <row r="30985" spans="1:1" x14ac:dyDescent="0.55000000000000004">
      <c r="A30985" s="131"/>
    </row>
    <row r="30986" spans="1:1" x14ac:dyDescent="0.55000000000000004">
      <c r="A30986" s="131"/>
    </row>
    <row r="30989" spans="1:1" x14ac:dyDescent="0.55000000000000004">
      <c r="A30989" s="131"/>
    </row>
    <row r="30990" spans="1:1" x14ac:dyDescent="0.55000000000000004">
      <c r="A30990" s="131"/>
    </row>
    <row r="30993" spans="1:1" x14ac:dyDescent="0.55000000000000004">
      <c r="A30993" s="131"/>
    </row>
    <row r="30994" spans="1:1" x14ac:dyDescent="0.55000000000000004">
      <c r="A30994" s="131"/>
    </row>
    <row r="30997" spans="1:1" x14ac:dyDescent="0.55000000000000004">
      <c r="A30997" s="131"/>
    </row>
    <row r="30998" spans="1:1" x14ac:dyDescent="0.55000000000000004">
      <c r="A30998" s="131"/>
    </row>
    <row r="31001" spans="1:1" x14ac:dyDescent="0.55000000000000004">
      <c r="A31001" s="131"/>
    </row>
    <row r="31002" spans="1:1" x14ac:dyDescent="0.55000000000000004">
      <c r="A31002" s="131"/>
    </row>
    <row r="31005" spans="1:1" x14ac:dyDescent="0.55000000000000004">
      <c r="A31005" s="131"/>
    </row>
    <row r="31006" spans="1:1" x14ac:dyDescent="0.55000000000000004">
      <c r="A31006" s="131"/>
    </row>
    <row r="31009" spans="1:1" x14ac:dyDescent="0.55000000000000004">
      <c r="A31009" s="131"/>
    </row>
    <row r="31010" spans="1:1" x14ac:dyDescent="0.55000000000000004">
      <c r="A31010" s="131"/>
    </row>
    <row r="31013" spans="1:1" x14ac:dyDescent="0.55000000000000004">
      <c r="A31013" s="131"/>
    </row>
    <row r="31014" spans="1:1" x14ac:dyDescent="0.55000000000000004">
      <c r="A31014" s="131"/>
    </row>
    <row r="31017" spans="1:1" x14ac:dyDescent="0.55000000000000004">
      <c r="A31017" s="131"/>
    </row>
    <row r="31018" spans="1:1" x14ac:dyDescent="0.55000000000000004">
      <c r="A31018" s="131"/>
    </row>
    <row r="31021" spans="1:1" x14ac:dyDescent="0.55000000000000004">
      <c r="A31021" s="131"/>
    </row>
    <row r="31022" spans="1:1" x14ac:dyDescent="0.55000000000000004">
      <c r="A31022" s="131"/>
    </row>
    <row r="31025" spans="1:1" x14ac:dyDescent="0.55000000000000004">
      <c r="A31025" s="131"/>
    </row>
    <row r="31026" spans="1:1" x14ac:dyDescent="0.55000000000000004">
      <c r="A31026" s="131"/>
    </row>
    <row r="31029" spans="1:1" x14ac:dyDescent="0.55000000000000004">
      <c r="A31029" s="131"/>
    </row>
    <row r="31030" spans="1:1" x14ac:dyDescent="0.55000000000000004">
      <c r="A31030" s="131"/>
    </row>
    <row r="31033" spans="1:1" x14ac:dyDescent="0.55000000000000004">
      <c r="A31033" s="131"/>
    </row>
    <row r="31034" spans="1:1" x14ac:dyDescent="0.55000000000000004">
      <c r="A31034" s="131"/>
    </row>
    <row r="31037" spans="1:1" x14ac:dyDescent="0.55000000000000004">
      <c r="A31037" s="131"/>
    </row>
    <row r="31038" spans="1:1" x14ac:dyDescent="0.55000000000000004">
      <c r="A31038" s="131"/>
    </row>
    <row r="31041" spans="1:1" x14ac:dyDescent="0.55000000000000004">
      <c r="A31041" s="131"/>
    </row>
    <row r="31042" spans="1:1" x14ac:dyDescent="0.55000000000000004">
      <c r="A31042" s="131"/>
    </row>
    <row r="31045" spans="1:1" x14ac:dyDescent="0.55000000000000004">
      <c r="A31045" s="131"/>
    </row>
    <row r="31046" spans="1:1" x14ac:dyDescent="0.55000000000000004">
      <c r="A31046" s="131"/>
    </row>
    <row r="31049" spans="1:1" x14ac:dyDescent="0.55000000000000004">
      <c r="A31049" s="131"/>
    </row>
    <row r="31050" spans="1:1" x14ac:dyDescent="0.55000000000000004">
      <c r="A31050" s="131"/>
    </row>
    <row r="31053" spans="1:1" x14ac:dyDescent="0.55000000000000004">
      <c r="A31053" s="131"/>
    </row>
    <row r="31054" spans="1:1" x14ac:dyDescent="0.55000000000000004">
      <c r="A31054" s="131"/>
    </row>
    <row r="31057" spans="1:1" x14ac:dyDescent="0.55000000000000004">
      <c r="A31057" s="131"/>
    </row>
    <row r="31058" spans="1:1" x14ac:dyDescent="0.55000000000000004">
      <c r="A31058" s="131"/>
    </row>
    <row r="31061" spans="1:1" x14ac:dyDescent="0.55000000000000004">
      <c r="A31061" s="131"/>
    </row>
    <row r="31062" spans="1:1" x14ac:dyDescent="0.55000000000000004">
      <c r="A31062" s="131"/>
    </row>
    <row r="31065" spans="1:1" x14ac:dyDescent="0.55000000000000004">
      <c r="A31065" s="131"/>
    </row>
    <row r="31066" spans="1:1" x14ac:dyDescent="0.55000000000000004">
      <c r="A31066" s="131"/>
    </row>
    <row r="31069" spans="1:1" x14ac:dyDescent="0.55000000000000004">
      <c r="A31069" s="131"/>
    </row>
    <row r="31070" spans="1:1" x14ac:dyDescent="0.55000000000000004">
      <c r="A31070" s="131"/>
    </row>
    <row r="31073" spans="1:1" x14ac:dyDescent="0.55000000000000004">
      <c r="A31073" s="131"/>
    </row>
    <row r="31074" spans="1:1" x14ac:dyDescent="0.55000000000000004">
      <c r="A31074" s="131"/>
    </row>
    <row r="31077" spans="1:1" x14ac:dyDescent="0.55000000000000004">
      <c r="A31077" s="131"/>
    </row>
    <row r="31078" spans="1:1" x14ac:dyDescent="0.55000000000000004">
      <c r="A31078" s="131"/>
    </row>
    <row r="31081" spans="1:1" x14ac:dyDescent="0.55000000000000004">
      <c r="A31081" s="131"/>
    </row>
    <row r="31082" spans="1:1" x14ac:dyDescent="0.55000000000000004">
      <c r="A31082" s="131"/>
    </row>
    <row r="31085" spans="1:1" x14ac:dyDescent="0.55000000000000004">
      <c r="A31085" s="131"/>
    </row>
    <row r="31086" spans="1:1" x14ac:dyDescent="0.55000000000000004">
      <c r="A31086" s="131"/>
    </row>
    <row r="31089" spans="1:1" x14ac:dyDescent="0.55000000000000004">
      <c r="A31089" s="131"/>
    </row>
    <row r="31090" spans="1:1" x14ac:dyDescent="0.55000000000000004">
      <c r="A31090" s="131"/>
    </row>
    <row r="31093" spans="1:1" x14ac:dyDescent="0.55000000000000004">
      <c r="A31093" s="131"/>
    </row>
    <row r="31094" spans="1:1" x14ac:dyDescent="0.55000000000000004">
      <c r="A31094" s="131"/>
    </row>
    <row r="31097" spans="1:1" x14ac:dyDescent="0.55000000000000004">
      <c r="A31097" s="131"/>
    </row>
    <row r="31098" spans="1:1" x14ac:dyDescent="0.55000000000000004">
      <c r="A31098" s="131"/>
    </row>
    <row r="31101" spans="1:1" x14ac:dyDescent="0.55000000000000004">
      <c r="A31101" s="131"/>
    </row>
    <row r="31102" spans="1:1" x14ac:dyDescent="0.55000000000000004">
      <c r="A31102" s="131"/>
    </row>
    <row r="31105" spans="1:1" x14ac:dyDescent="0.55000000000000004">
      <c r="A31105" s="131"/>
    </row>
    <row r="31106" spans="1:1" x14ac:dyDescent="0.55000000000000004">
      <c r="A31106" s="131"/>
    </row>
    <row r="31109" spans="1:1" x14ac:dyDescent="0.55000000000000004">
      <c r="A31109" s="131"/>
    </row>
    <row r="31110" spans="1:1" x14ac:dyDescent="0.55000000000000004">
      <c r="A31110" s="131"/>
    </row>
    <row r="31113" spans="1:1" x14ac:dyDescent="0.55000000000000004">
      <c r="A31113" s="131"/>
    </row>
    <row r="31114" spans="1:1" x14ac:dyDescent="0.55000000000000004">
      <c r="A31114" s="131"/>
    </row>
    <row r="31117" spans="1:1" x14ac:dyDescent="0.55000000000000004">
      <c r="A31117" s="131"/>
    </row>
    <row r="31118" spans="1:1" x14ac:dyDescent="0.55000000000000004">
      <c r="A31118" s="131"/>
    </row>
    <row r="31121" spans="1:1" x14ac:dyDescent="0.55000000000000004">
      <c r="A31121" s="131"/>
    </row>
    <row r="31122" spans="1:1" x14ac:dyDescent="0.55000000000000004">
      <c r="A31122" s="131"/>
    </row>
    <row r="31125" spans="1:1" x14ac:dyDescent="0.55000000000000004">
      <c r="A31125" s="131"/>
    </row>
    <row r="31126" spans="1:1" x14ac:dyDescent="0.55000000000000004">
      <c r="A31126" s="131"/>
    </row>
    <row r="31129" spans="1:1" x14ac:dyDescent="0.55000000000000004">
      <c r="A31129" s="131"/>
    </row>
    <row r="31130" spans="1:1" x14ac:dyDescent="0.55000000000000004">
      <c r="A31130" s="131"/>
    </row>
    <row r="31133" spans="1:1" x14ac:dyDescent="0.55000000000000004">
      <c r="A31133" s="131"/>
    </row>
    <row r="31134" spans="1:1" x14ac:dyDescent="0.55000000000000004">
      <c r="A31134" s="131"/>
    </row>
    <row r="31137" spans="1:1" x14ac:dyDescent="0.55000000000000004">
      <c r="A31137" s="131"/>
    </row>
    <row r="31138" spans="1:1" x14ac:dyDescent="0.55000000000000004">
      <c r="A31138" s="131"/>
    </row>
    <row r="31141" spans="1:1" x14ac:dyDescent="0.55000000000000004">
      <c r="A31141" s="131"/>
    </row>
    <row r="31142" spans="1:1" x14ac:dyDescent="0.55000000000000004">
      <c r="A31142" s="131"/>
    </row>
    <row r="31145" spans="1:1" x14ac:dyDescent="0.55000000000000004">
      <c r="A31145" s="131"/>
    </row>
    <row r="31146" spans="1:1" x14ac:dyDescent="0.55000000000000004">
      <c r="A31146" s="131"/>
    </row>
    <row r="31149" spans="1:1" x14ac:dyDescent="0.55000000000000004">
      <c r="A31149" s="131"/>
    </row>
    <row r="31150" spans="1:1" x14ac:dyDescent="0.55000000000000004">
      <c r="A31150" s="131"/>
    </row>
    <row r="31153" spans="1:1" x14ac:dyDescent="0.55000000000000004">
      <c r="A31153" s="131"/>
    </row>
    <row r="31154" spans="1:1" x14ac:dyDescent="0.55000000000000004">
      <c r="A31154" s="131"/>
    </row>
    <row r="31157" spans="1:1" x14ac:dyDescent="0.55000000000000004">
      <c r="A31157" s="131"/>
    </row>
    <row r="31158" spans="1:1" x14ac:dyDescent="0.55000000000000004">
      <c r="A31158" s="131"/>
    </row>
    <row r="31161" spans="1:1" x14ac:dyDescent="0.55000000000000004">
      <c r="A31161" s="131"/>
    </row>
    <row r="31162" spans="1:1" x14ac:dyDescent="0.55000000000000004">
      <c r="A31162" s="131"/>
    </row>
    <row r="31165" spans="1:1" x14ac:dyDescent="0.55000000000000004">
      <c r="A31165" s="131"/>
    </row>
    <row r="31166" spans="1:1" x14ac:dyDescent="0.55000000000000004">
      <c r="A31166" s="131"/>
    </row>
    <row r="31169" spans="1:1" x14ac:dyDescent="0.55000000000000004">
      <c r="A31169" s="131"/>
    </row>
    <row r="31170" spans="1:1" x14ac:dyDescent="0.55000000000000004">
      <c r="A31170" s="131"/>
    </row>
    <row r="31173" spans="1:1" x14ac:dyDescent="0.55000000000000004">
      <c r="A31173" s="131"/>
    </row>
    <row r="31174" spans="1:1" x14ac:dyDescent="0.55000000000000004">
      <c r="A31174" s="131"/>
    </row>
    <row r="31177" spans="1:1" x14ac:dyDescent="0.55000000000000004">
      <c r="A31177" s="131"/>
    </row>
    <row r="31178" spans="1:1" x14ac:dyDescent="0.55000000000000004">
      <c r="A31178" s="131"/>
    </row>
    <row r="31181" spans="1:1" x14ac:dyDescent="0.55000000000000004">
      <c r="A31181" s="131"/>
    </row>
    <row r="31182" spans="1:1" x14ac:dyDescent="0.55000000000000004">
      <c r="A31182" s="131"/>
    </row>
    <row r="31185" spans="1:1" x14ac:dyDescent="0.55000000000000004">
      <c r="A31185" s="131"/>
    </row>
    <row r="31186" spans="1:1" x14ac:dyDescent="0.55000000000000004">
      <c r="A31186" s="131"/>
    </row>
    <row r="31189" spans="1:1" x14ac:dyDescent="0.55000000000000004">
      <c r="A31189" s="131"/>
    </row>
    <row r="31190" spans="1:1" x14ac:dyDescent="0.55000000000000004">
      <c r="A31190" s="131"/>
    </row>
    <row r="31193" spans="1:1" x14ac:dyDescent="0.55000000000000004">
      <c r="A31193" s="131"/>
    </row>
    <row r="31194" spans="1:1" x14ac:dyDescent="0.55000000000000004">
      <c r="A31194" s="131"/>
    </row>
    <row r="31197" spans="1:1" x14ac:dyDescent="0.55000000000000004">
      <c r="A31197" s="131"/>
    </row>
    <row r="31198" spans="1:1" x14ac:dyDescent="0.55000000000000004">
      <c r="A31198" s="131"/>
    </row>
    <row r="31201" spans="1:1" x14ac:dyDescent="0.55000000000000004">
      <c r="A31201" s="131"/>
    </row>
    <row r="31202" spans="1:1" x14ac:dyDescent="0.55000000000000004">
      <c r="A31202" s="131"/>
    </row>
    <row r="31205" spans="1:1" x14ac:dyDescent="0.55000000000000004">
      <c r="A31205" s="131"/>
    </row>
    <row r="31206" spans="1:1" x14ac:dyDescent="0.55000000000000004">
      <c r="A31206" s="131"/>
    </row>
    <row r="31209" spans="1:1" x14ac:dyDescent="0.55000000000000004">
      <c r="A31209" s="131"/>
    </row>
    <row r="31210" spans="1:1" x14ac:dyDescent="0.55000000000000004">
      <c r="A31210" s="131"/>
    </row>
    <row r="31213" spans="1:1" x14ac:dyDescent="0.55000000000000004">
      <c r="A31213" s="131"/>
    </row>
    <row r="31214" spans="1:1" x14ac:dyDescent="0.55000000000000004">
      <c r="A31214" s="131"/>
    </row>
    <row r="31217" spans="1:1" x14ac:dyDescent="0.55000000000000004">
      <c r="A31217" s="131"/>
    </row>
    <row r="31218" spans="1:1" x14ac:dyDescent="0.55000000000000004">
      <c r="A31218" s="131"/>
    </row>
    <row r="31221" spans="1:1" x14ac:dyDescent="0.55000000000000004">
      <c r="A31221" s="131"/>
    </row>
    <row r="31222" spans="1:1" x14ac:dyDescent="0.55000000000000004">
      <c r="A31222" s="131"/>
    </row>
    <row r="31225" spans="1:1" x14ac:dyDescent="0.55000000000000004">
      <c r="A31225" s="131"/>
    </row>
    <row r="31226" spans="1:1" x14ac:dyDescent="0.55000000000000004">
      <c r="A31226" s="131"/>
    </row>
    <row r="31229" spans="1:1" x14ac:dyDescent="0.55000000000000004">
      <c r="A31229" s="131"/>
    </row>
    <row r="31230" spans="1:1" x14ac:dyDescent="0.55000000000000004">
      <c r="A31230" s="131"/>
    </row>
    <row r="31233" spans="1:1" x14ac:dyDescent="0.55000000000000004">
      <c r="A31233" s="131"/>
    </row>
    <row r="31234" spans="1:1" x14ac:dyDescent="0.55000000000000004">
      <c r="A31234" s="131"/>
    </row>
    <row r="31237" spans="1:1" x14ac:dyDescent="0.55000000000000004">
      <c r="A31237" s="131"/>
    </row>
    <row r="31238" spans="1:1" x14ac:dyDescent="0.55000000000000004">
      <c r="A31238" s="131"/>
    </row>
    <row r="31241" spans="1:1" x14ac:dyDescent="0.55000000000000004">
      <c r="A31241" s="131"/>
    </row>
    <row r="31242" spans="1:1" x14ac:dyDescent="0.55000000000000004">
      <c r="A31242" s="131"/>
    </row>
    <row r="31245" spans="1:1" x14ac:dyDescent="0.55000000000000004">
      <c r="A31245" s="131"/>
    </row>
    <row r="31246" spans="1:1" x14ac:dyDescent="0.55000000000000004">
      <c r="A31246" s="131"/>
    </row>
    <row r="31249" spans="1:1" x14ac:dyDescent="0.55000000000000004">
      <c r="A31249" s="131"/>
    </row>
    <row r="31250" spans="1:1" x14ac:dyDescent="0.55000000000000004">
      <c r="A31250" s="131"/>
    </row>
    <row r="31253" spans="1:1" x14ac:dyDescent="0.55000000000000004">
      <c r="A31253" s="131"/>
    </row>
    <row r="31254" spans="1:1" x14ac:dyDescent="0.55000000000000004">
      <c r="A31254" s="131"/>
    </row>
    <row r="31257" spans="1:1" x14ac:dyDescent="0.55000000000000004">
      <c r="A31257" s="131"/>
    </row>
    <row r="31258" spans="1:1" x14ac:dyDescent="0.55000000000000004">
      <c r="A31258" s="131"/>
    </row>
    <row r="31261" spans="1:1" x14ac:dyDescent="0.55000000000000004">
      <c r="A31261" s="131"/>
    </row>
    <row r="31262" spans="1:1" x14ac:dyDescent="0.55000000000000004">
      <c r="A31262" s="131"/>
    </row>
    <row r="31265" spans="1:1" x14ac:dyDescent="0.55000000000000004">
      <c r="A31265" s="131"/>
    </row>
    <row r="31266" spans="1:1" x14ac:dyDescent="0.55000000000000004">
      <c r="A31266" s="131"/>
    </row>
    <row r="31269" spans="1:1" x14ac:dyDescent="0.55000000000000004">
      <c r="A31269" s="131"/>
    </row>
    <row r="31270" spans="1:1" x14ac:dyDescent="0.55000000000000004">
      <c r="A31270" s="131"/>
    </row>
    <row r="31273" spans="1:1" x14ac:dyDescent="0.55000000000000004">
      <c r="A31273" s="131"/>
    </row>
    <row r="31274" spans="1:1" x14ac:dyDescent="0.55000000000000004">
      <c r="A31274" s="131"/>
    </row>
    <row r="31277" spans="1:1" x14ac:dyDescent="0.55000000000000004">
      <c r="A31277" s="131"/>
    </row>
    <row r="31278" spans="1:1" x14ac:dyDescent="0.55000000000000004">
      <c r="A31278" s="131"/>
    </row>
    <row r="31281" spans="1:1" x14ac:dyDescent="0.55000000000000004">
      <c r="A31281" s="131"/>
    </row>
    <row r="31282" spans="1:1" x14ac:dyDescent="0.55000000000000004">
      <c r="A31282" s="131"/>
    </row>
    <row r="31285" spans="1:1" x14ac:dyDescent="0.55000000000000004">
      <c r="A31285" s="131"/>
    </row>
    <row r="31286" spans="1:1" x14ac:dyDescent="0.55000000000000004">
      <c r="A31286" s="131"/>
    </row>
    <row r="31289" spans="1:1" x14ac:dyDescent="0.55000000000000004">
      <c r="A31289" s="131"/>
    </row>
    <row r="31290" spans="1:1" x14ac:dyDescent="0.55000000000000004">
      <c r="A31290" s="131"/>
    </row>
    <row r="31293" spans="1:1" x14ac:dyDescent="0.55000000000000004">
      <c r="A31293" s="131"/>
    </row>
    <row r="31294" spans="1:1" x14ac:dyDescent="0.55000000000000004">
      <c r="A31294" s="131"/>
    </row>
    <row r="31297" spans="1:1" x14ac:dyDescent="0.55000000000000004">
      <c r="A31297" s="131"/>
    </row>
    <row r="31298" spans="1:1" x14ac:dyDescent="0.55000000000000004">
      <c r="A31298" s="131"/>
    </row>
    <row r="31301" spans="1:1" x14ac:dyDescent="0.55000000000000004">
      <c r="A31301" s="131"/>
    </row>
    <row r="31302" spans="1:1" x14ac:dyDescent="0.55000000000000004">
      <c r="A31302" s="131"/>
    </row>
    <row r="31305" spans="1:1" x14ac:dyDescent="0.55000000000000004">
      <c r="A31305" s="131"/>
    </row>
    <row r="31306" spans="1:1" x14ac:dyDescent="0.55000000000000004">
      <c r="A31306" s="131"/>
    </row>
    <row r="31309" spans="1:1" x14ac:dyDescent="0.55000000000000004">
      <c r="A31309" s="131"/>
    </row>
    <row r="31310" spans="1:1" x14ac:dyDescent="0.55000000000000004">
      <c r="A31310" s="131"/>
    </row>
    <row r="31313" spans="1:1" x14ac:dyDescent="0.55000000000000004">
      <c r="A31313" s="131"/>
    </row>
    <row r="31314" spans="1:1" x14ac:dyDescent="0.55000000000000004">
      <c r="A31314" s="131"/>
    </row>
    <row r="31317" spans="1:1" x14ac:dyDescent="0.55000000000000004">
      <c r="A31317" s="131"/>
    </row>
    <row r="31318" spans="1:1" x14ac:dyDescent="0.55000000000000004">
      <c r="A31318" s="131"/>
    </row>
    <row r="31321" spans="1:1" x14ac:dyDescent="0.55000000000000004">
      <c r="A31321" s="131"/>
    </row>
    <row r="31322" spans="1:1" x14ac:dyDescent="0.55000000000000004">
      <c r="A31322" s="131"/>
    </row>
    <row r="31325" spans="1:1" x14ac:dyDescent="0.55000000000000004">
      <c r="A31325" s="131"/>
    </row>
    <row r="31326" spans="1:1" x14ac:dyDescent="0.55000000000000004">
      <c r="A31326" s="131"/>
    </row>
    <row r="31329" spans="1:1" x14ac:dyDescent="0.55000000000000004">
      <c r="A31329" s="131"/>
    </row>
    <row r="31330" spans="1:1" x14ac:dyDescent="0.55000000000000004">
      <c r="A31330" s="131"/>
    </row>
    <row r="31333" spans="1:1" x14ac:dyDescent="0.55000000000000004">
      <c r="A31333" s="131"/>
    </row>
    <row r="31334" spans="1:1" x14ac:dyDescent="0.55000000000000004">
      <c r="A31334" s="131"/>
    </row>
    <row r="31337" spans="1:1" x14ac:dyDescent="0.55000000000000004">
      <c r="A31337" s="131"/>
    </row>
    <row r="31338" spans="1:1" x14ac:dyDescent="0.55000000000000004">
      <c r="A31338" s="131"/>
    </row>
    <row r="31341" spans="1:1" x14ac:dyDescent="0.55000000000000004">
      <c r="A31341" s="131"/>
    </row>
    <row r="31342" spans="1:1" x14ac:dyDescent="0.55000000000000004">
      <c r="A31342" s="131"/>
    </row>
    <row r="31345" spans="1:1" x14ac:dyDescent="0.55000000000000004">
      <c r="A31345" s="131"/>
    </row>
    <row r="31346" spans="1:1" x14ac:dyDescent="0.55000000000000004">
      <c r="A31346" s="131"/>
    </row>
    <row r="31349" spans="1:1" x14ac:dyDescent="0.55000000000000004">
      <c r="A31349" s="131"/>
    </row>
    <row r="31350" spans="1:1" x14ac:dyDescent="0.55000000000000004">
      <c r="A31350" s="131"/>
    </row>
    <row r="31353" spans="1:1" x14ac:dyDescent="0.55000000000000004">
      <c r="A31353" s="131"/>
    </row>
    <row r="31354" spans="1:1" x14ac:dyDescent="0.55000000000000004">
      <c r="A31354" s="131"/>
    </row>
    <row r="31357" spans="1:1" x14ac:dyDescent="0.55000000000000004">
      <c r="A31357" s="131"/>
    </row>
    <row r="31358" spans="1:1" x14ac:dyDescent="0.55000000000000004">
      <c r="A31358" s="131"/>
    </row>
    <row r="31361" spans="1:1" x14ac:dyDescent="0.55000000000000004">
      <c r="A31361" s="131"/>
    </row>
    <row r="31362" spans="1:1" x14ac:dyDescent="0.55000000000000004">
      <c r="A31362" s="131"/>
    </row>
    <row r="31365" spans="1:1" x14ac:dyDescent="0.55000000000000004">
      <c r="A31365" s="131"/>
    </row>
    <row r="31366" spans="1:1" x14ac:dyDescent="0.55000000000000004">
      <c r="A31366" s="131"/>
    </row>
    <row r="31369" spans="1:1" x14ac:dyDescent="0.55000000000000004">
      <c r="A31369" s="131"/>
    </row>
    <row r="31370" spans="1:1" x14ac:dyDescent="0.55000000000000004">
      <c r="A31370" s="131"/>
    </row>
    <row r="31373" spans="1:1" x14ac:dyDescent="0.55000000000000004">
      <c r="A31373" s="131"/>
    </row>
    <row r="31374" spans="1:1" x14ac:dyDescent="0.55000000000000004">
      <c r="A31374" s="131"/>
    </row>
    <row r="31377" spans="1:1" x14ac:dyDescent="0.55000000000000004">
      <c r="A31377" s="131"/>
    </row>
    <row r="31378" spans="1:1" x14ac:dyDescent="0.55000000000000004">
      <c r="A31378" s="131"/>
    </row>
    <row r="31381" spans="1:1" x14ac:dyDescent="0.55000000000000004">
      <c r="A31381" s="131"/>
    </row>
    <row r="31382" spans="1:1" x14ac:dyDescent="0.55000000000000004">
      <c r="A31382" s="131"/>
    </row>
    <row r="31385" spans="1:1" x14ac:dyDescent="0.55000000000000004">
      <c r="A31385" s="131"/>
    </row>
    <row r="31386" spans="1:1" x14ac:dyDescent="0.55000000000000004">
      <c r="A31386" s="131"/>
    </row>
    <row r="31389" spans="1:1" x14ac:dyDescent="0.55000000000000004">
      <c r="A31389" s="131"/>
    </row>
    <row r="31390" spans="1:1" x14ac:dyDescent="0.55000000000000004">
      <c r="A31390" s="131"/>
    </row>
    <row r="31393" spans="1:1" x14ac:dyDescent="0.55000000000000004">
      <c r="A31393" s="131"/>
    </row>
    <row r="31394" spans="1:1" x14ac:dyDescent="0.55000000000000004">
      <c r="A31394" s="131"/>
    </row>
    <row r="31397" spans="1:1" x14ac:dyDescent="0.55000000000000004">
      <c r="A31397" s="131"/>
    </row>
    <row r="31398" spans="1:1" x14ac:dyDescent="0.55000000000000004">
      <c r="A31398" s="131"/>
    </row>
    <row r="31401" spans="1:1" x14ac:dyDescent="0.55000000000000004">
      <c r="A31401" s="131"/>
    </row>
    <row r="31402" spans="1:1" x14ac:dyDescent="0.55000000000000004">
      <c r="A31402" s="131"/>
    </row>
    <row r="31405" spans="1:1" x14ac:dyDescent="0.55000000000000004">
      <c r="A31405" s="131"/>
    </row>
    <row r="31406" spans="1:1" x14ac:dyDescent="0.55000000000000004">
      <c r="A31406" s="131"/>
    </row>
    <row r="31409" spans="1:1" x14ac:dyDescent="0.55000000000000004">
      <c r="A31409" s="131"/>
    </row>
    <row r="31410" spans="1:1" x14ac:dyDescent="0.55000000000000004">
      <c r="A31410" s="131"/>
    </row>
    <row r="31413" spans="1:1" x14ac:dyDescent="0.55000000000000004">
      <c r="A31413" s="131"/>
    </row>
    <row r="31414" spans="1:1" x14ac:dyDescent="0.55000000000000004">
      <c r="A31414" s="131"/>
    </row>
    <row r="31417" spans="1:1" x14ac:dyDescent="0.55000000000000004">
      <c r="A31417" s="131"/>
    </row>
    <row r="31418" spans="1:1" x14ac:dyDescent="0.55000000000000004">
      <c r="A31418" s="131"/>
    </row>
    <row r="31421" spans="1:1" x14ac:dyDescent="0.55000000000000004">
      <c r="A31421" s="131"/>
    </row>
    <row r="31422" spans="1:1" x14ac:dyDescent="0.55000000000000004">
      <c r="A31422" s="131"/>
    </row>
    <row r="31425" spans="1:1" x14ac:dyDescent="0.55000000000000004">
      <c r="A31425" s="131"/>
    </row>
    <row r="31426" spans="1:1" x14ac:dyDescent="0.55000000000000004">
      <c r="A31426" s="131"/>
    </row>
    <row r="31429" spans="1:1" x14ac:dyDescent="0.55000000000000004">
      <c r="A31429" s="131"/>
    </row>
    <row r="31430" spans="1:1" x14ac:dyDescent="0.55000000000000004">
      <c r="A31430" s="131"/>
    </row>
    <row r="31433" spans="1:1" x14ac:dyDescent="0.55000000000000004">
      <c r="A31433" s="131"/>
    </row>
    <row r="31434" spans="1:1" x14ac:dyDescent="0.55000000000000004">
      <c r="A31434" s="131"/>
    </row>
    <row r="31437" spans="1:1" x14ac:dyDescent="0.55000000000000004">
      <c r="A31437" s="131"/>
    </row>
    <row r="31438" spans="1:1" x14ac:dyDescent="0.55000000000000004">
      <c r="A31438" s="131"/>
    </row>
    <row r="31441" spans="1:1" x14ac:dyDescent="0.55000000000000004">
      <c r="A31441" s="131"/>
    </row>
    <row r="31442" spans="1:1" x14ac:dyDescent="0.55000000000000004">
      <c r="A31442" s="131"/>
    </row>
    <row r="31445" spans="1:1" x14ac:dyDescent="0.55000000000000004">
      <c r="A31445" s="131"/>
    </row>
    <row r="31446" spans="1:1" x14ac:dyDescent="0.55000000000000004">
      <c r="A31446" s="131"/>
    </row>
    <row r="31449" spans="1:1" x14ac:dyDescent="0.55000000000000004">
      <c r="A31449" s="131"/>
    </row>
    <row r="31450" spans="1:1" x14ac:dyDescent="0.55000000000000004">
      <c r="A31450" s="131"/>
    </row>
    <row r="31453" spans="1:1" x14ac:dyDescent="0.55000000000000004">
      <c r="A31453" s="131"/>
    </row>
    <row r="31454" spans="1:1" x14ac:dyDescent="0.55000000000000004">
      <c r="A31454" s="131"/>
    </row>
    <row r="31457" spans="1:1" x14ac:dyDescent="0.55000000000000004">
      <c r="A31457" s="131"/>
    </row>
    <row r="31458" spans="1:1" x14ac:dyDescent="0.55000000000000004">
      <c r="A31458" s="131"/>
    </row>
    <row r="31461" spans="1:1" x14ac:dyDescent="0.55000000000000004">
      <c r="A31461" s="131"/>
    </row>
    <row r="31462" spans="1:1" x14ac:dyDescent="0.55000000000000004">
      <c r="A31462" s="131"/>
    </row>
    <row r="31465" spans="1:1" x14ac:dyDescent="0.55000000000000004">
      <c r="A31465" s="131"/>
    </row>
    <row r="31466" spans="1:1" x14ac:dyDescent="0.55000000000000004">
      <c r="A31466" s="131"/>
    </row>
    <row r="31469" spans="1:1" x14ac:dyDescent="0.55000000000000004">
      <c r="A31469" s="131"/>
    </row>
    <row r="31470" spans="1:1" x14ac:dyDescent="0.55000000000000004">
      <c r="A31470" s="131"/>
    </row>
    <row r="31473" spans="1:1" x14ac:dyDescent="0.55000000000000004">
      <c r="A31473" s="131"/>
    </row>
    <row r="31474" spans="1:1" x14ac:dyDescent="0.55000000000000004">
      <c r="A31474" s="131"/>
    </row>
    <row r="31477" spans="1:1" x14ac:dyDescent="0.55000000000000004">
      <c r="A31477" s="131"/>
    </row>
    <row r="31478" spans="1:1" x14ac:dyDescent="0.55000000000000004">
      <c r="A31478" s="131"/>
    </row>
    <row r="31481" spans="1:1" x14ac:dyDescent="0.55000000000000004">
      <c r="A31481" s="131"/>
    </row>
    <row r="31482" spans="1:1" x14ac:dyDescent="0.55000000000000004">
      <c r="A31482" s="131"/>
    </row>
    <row r="31485" spans="1:1" x14ac:dyDescent="0.55000000000000004">
      <c r="A31485" s="131"/>
    </row>
    <row r="31486" spans="1:1" x14ac:dyDescent="0.55000000000000004">
      <c r="A31486" s="131"/>
    </row>
    <row r="31489" spans="1:1" x14ac:dyDescent="0.55000000000000004">
      <c r="A31489" s="131"/>
    </row>
    <row r="31490" spans="1:1" x14ac:dyDescent="0.55000000000000004">
      <c r="A31490" s="131"/>
    </row>
    <row r="31493" spans="1:1" x14ac:dyDescent="0.55000000000000004">
      <c r="A31493" s="131"/>
    </row>
    <row r="31494" spans="1:1" x14ac:dyDescent="0.55000000000000004">
      <c r="A31494" s="131"/>
    </row>
    <row r="31497" spans="1:1" x14ac:dyDescent="0.55000000000000004">
      <c r="A31497" s="131"/>
    </row>
    <row r="31498" spans="1:1" x14ac:dyDescent="0.55000000000000004">
      <c r="A31498" s="131"/>
    </row>
    <row r="31501" spans="1:1" x14ac:dyDescent="0.55000000000000004">
      <c r="A31501" s="131"/>
    </row>
    <row r="31502" spans="1:1" x14ac:dyDescent="0.55000000000000004">
      <c r="A31502" s="131"/>
    </row>
    <row r="31505" spans="1:1" x14ac:dyDescent="0.55000000000000004">
      <c r="A31505" s="131"/>
    </row>
    <row r="31506" spans="1:1" x14ac:dyDescent="0.55000000000000004">
      <c r="A31506" s="131"/>
    </row>
    <row r="31509" spans="1:1" x14ac:dyDescent="0.55000000000000004">
      <c r="A31509" s="131"/>
    </row>
    <row r="31510" spans="1:1" x14ac:dyDescent="0.55000000000000004">
      <c r="A31510" s="131"/>
    </row>
    <row r="31513" spans="1:1" x14ac:dyDescent="0.55000000000000004">
      <c r="A31513" s="131"/>
    </row>
    <row r="31514" spans="1:1" x14ac:dyDescent="0.55000000000000004">
      <c r="A31514" s="131"/>
    </row>
    <row r="31517" spans="1:1" x14ac:dyDescent="0.55000000000000004">
      <c r="A31517" s="131"/>
    </row>
    <row r="31518" spans="1:1" x14ac:dyDescent="0.55000000000000004">
      <c r="A31518" s="131"/>
    </row>
    <row r="31521" spans="1:1" x14ac:dyDescent="0.55000000000000004">
      <c r="A31521" s="131"/>
    </row>
    <row r="31522" spans="1:1" x14ac:dyDescent="0.55000000000000004">
      <c r="A31522" s="131"/>
    </row>
    <row r="31525" spans="1:1" x14ac:dyDescent="0.55000000000000004">
      <c r="A31525" s="131"/>
    </row>
    <row r="31526" spans="1:1" x14ac:dyDescent="0.55000000000000004">
      <c r="A31526" s="131"/>
    </row>
    <row r="31529" spans="1:1" x14ac:dyDescent="0.55000000000000004">
      <c r="A31529" s="131"/>
    </row>
    <row r="31530" spans="1:1" x14ac:dyDescent="0.55000000000000004">
      <c r="A31530" s="131"/>
    </row>
    <row r="31533" spans="1:1" x14ac:dyDescent="0.55000000000000004">
      <c r="A31533" s="131"/>
    </row>
    <row r="31534" spans="1:1" x14ac:dyDescent="0.55000000000000004">
      <c r="A31534" s="131"/>
    </row>
    <row r="31537" spans="1:1" x14ac:dyDescent="0.55000000000000004">
      <c r="A31537" s="131"/>
    </row>
    <row r="31538" spans="1:1" x14ac:dyDescent="0.55000000000000004">
      <c r="A31538" s="131"/>
    </row>
    <row r="31541" spans="1:1" x14ac:dyDescent="0.55000000000000004">
      <c r="A31541" s="131"/>
    </row>
    <row r="31542" spans="1:1" x14ac:dyDescent="0.55000000000000004">
      <c r="A31542" s="131"/>
    </row>
    <row r="31545" spans="1:1" x14ac:dyDescent="0.55000000000000004">
      <c r="A31545" s="131"/>
    </row>
    <row r="31546" spans="1:1" x14ac:dyDescent="0.55000000000000004">
      <c r="A31546" s="131"/>
    </row>
    <row r="31549" spans="1:1" x14ac:dyDescent="0.55000000000000004">
      <c r="A31549" s="131"/>
    </row>
    <row r="31550" spans="1:1" x14ac:dyDescent="0.55000000000000004">
      <c r="A31550" s="131"/>
    </row>
    <row r="31553" spans="1:1" x14ac:dyDescent="0.55000000000000004">
      <c r="A31553" s="131"/>
    </row>
    <row r="31554" spans="1:1" x14ac:dyDescent="0.55000000000000004">
      <c r="A31554" s="131"/>
    </row>
    <row r="31557" spans="1:1" x14ac:dyDescent="0.55000000000000004">
      <c r="A31557" s="131"/>
    </row>
    <row r="31558" spans="1:1" x14ac:dyDescent="0.55000000000000004">
      <c r="A31558" s="131"/>
    </row>
    <row r="31561" spans="1:1" x14ac:dyDescent="0.55000000000000004">
      <c r="A31561" s="131"/>
    </row>
    <row r="31562" spans="1:1" x14ac:dyDescent="0.55000000000000004">
      <c r="A31562" s="131"/>
    </row>
    <row r="31565" spans="1:1" x14ac:dyDescent="0.55000000000000004">
      <c r="A31565" s="131"/>
    </row>
    <row r="31566" spans="1:1" x14ac:dyDescent="0.55000000000000004">
      <c r="A31566" s="131"/>
    </row>
    <row r="31569" spans="1:1" x14ac:dyDescent="0.55000000000000004">
      <c r="A31569" s="131"/>
    </row>
    <row r="31570" spans="1:1" x14ac:dyDescent="0.55000000000000004">
      <c r="A31570" s="131"/>
    </row>
    <row r="31573" spans="1:1" x14ac:dyDescent="0.55000000000000004">
      <c r="A31573" s="131"/>
    </row>
    <row r="31574" spans="1:1" x14ac:dyDescent="0.55000000000000004">
      <c r="A31574" s="131"/>
    </row>
    <row r="31577" spans="1:1" x14ac:dyDescent="0.55000000000000004">
      <c r="A31577" s="131"/>
    </row>
    <row r="31578" spans="1:1" x14ac:dyDescent="0.55000000000000004">
      <c r="A31578" s="131"/>
    </row>
    <row r="31581" spans="1:1" x14ac:dyDescent="0.55000000000000004">
      <c r="A31581" s="131"/>
    </row>
    <row r="31582" spans="1:1" x14ac:dyDescent="0.55000000000000004">
      <c r="A31582" s="131"/>
    </row>
    <row r="31585" spans="1:1" x14ac:dyDescent="0.55000000000000004">
      <c r="A31585" s="131"/>
    </row>
    <row r="31586" spans="1:1" x14ac:dyDescent="0.55000000000000004">
      <c r="A31586" s="131"/>
    </row>
    <row r="31589" spans="1:1" x14ac:dyDescent="0.55000000000000004">
      <c r="A31589" s="131"/>
    </row>
    <row r="31590" spans="1:1" x14ac:dyDescent="0.55000000000000004">
      <c r="A31590" s="131"/>
    </row>
    <row r="31593" spans="1:1" x14ac:dyDescent="0.55000000000000004">
      <c r="A31593" s="131"/>
    </row>
    <row r="31594" spans="1:1" x14ac:dyDescent="0.55000000000000004">
      <c r="A31594" s="131"/>
    </row>
    <row r="31597" spans="1:1" x14ac:dyDescent="0.55000000000000004">
      <c r="A31597" s="131"/>
    </row>
    <row r="31598" spans="1:1" x14ac:dyDescent="0.55000000000000004">
      <c r="A31598" s="131"/>
    </row>
    <row r="31601" spans="1:1" x14ac:dyDescent="0.55000000000000004">
      <c r="A31601" s="131"/>
    </row>
    <row r="31602" spans="1:1" x14ac:dyDescent="0.55000000000000004">
      <c r="A31602" s="131"/>
    </row>
    <row r="31605" spans="1:1" x14ac:dyDescent="0.55000000000000004">
      <c r="A31605" s="131"/>
    </row>
    <row r="31606" spans="1:1" x14ac:dyDescent="0.55000000000000004">
      <c r="A31606" s="131"/>
    </row>
    <row r="31609" spans="1:1" x14ac:dyDescent="0.55000000000000004">
      <c r="A31609" s="131"/>
    </row>
    <row r="31610" spans="1:1" x14ac:dyDescent="0.55000000000000004">
      <c r="A31610" s="131"/>
    </row>
    <row r="31613" spans="1:1" x14ac:dyDescent="0.55000000000000004">
      <c r="A31613" s="131"/>
    </row>
    <row r="31614" spans="1:1" x14ac:dyDescent="0.55000000000000004">
      <c r="A31614" s="131"/>
    </row>
    <row r="31617" spans="1:1" x14ac:dyDescent="0.55000000000000004">
      <c r="A31617" s="131"/>
    </row>
    <row r="31618" spans="1:1" x14ac:dyDescent="0.55000000000000004">
      <c r="A31618" s="131"/>
    </row>
    <row r="31621" spans="1:1" x14ac:dyDescent="0.55000000000000004">
      <c r="A31621" s="131"/>
    </row>
    <row r="31622" spans="1:1" x14ac:dyDescent="0.55000000000000004">
      <c r="A31622" s="131"/>
    </row>
    <row r="31625" spans="1:1" x14ac:dyDescent="0.55000000000000004">
      <c r="A31625" s="131"/>
    </row>
    <row r="31626" spans="1:1" x14ac:dyDescent="0.55000000000000004">
      <c r="A31626" s="131"/>
    </row>
    <row r="31629" spans="1:1" x14ac:dyDescent="0.55000000000000004">
      <c r="A31629" s="131"/>
    </row>
    <row r="31630" spans="1:1" x14ac:dyDescent="0.55000000000000004">
      <c r="A31630" s="131"/>
    </row>
    <row r="31633" spans="1:1" x14ac:dyDescent="0.55000000000000004">
      <c r="A31633" s="131"/>
    </row>
    <row r="31634" spans="1:1" x14ac:dyDescent="0.55000000000000004">
      <c r="A31634" s="131"/>
    </row>
    <row r="31637" spans="1:1" x14ac:dyDescent="0.55000000000000004">
      <c r="A31637" s="131"/>
    </row>
    <row r="31638" spans="1:1" x14ac:dyDescent="0.55000000000000004">
      <c r="A31638" s="131"/>
    </row>
    <row r="31641" spans="1:1" x14ac:dyDescent="0.55000000000000004">
      <c r="A31641" s="131"/>
    </row>
    <row r="31642" spans="1:1" x14ac:dyDescent="0.55000000000000004">
      <c r="A31642" s="131"/>
    </row>
    <row r="31645" spans="1:1" x14ac:dyDescent="0.55000000000000004">
      <c r="A31645" s="131"/>
    </row>
    <row r="31646" spans="1:1" x14ac:dyDescent="0.55000000000000004">
      <c r="A31646" s="131"/>
    </row>
    <row r="31649" spans="1:1" x14ac:dyDescent="0.55000000000000004">
      <c r="A31649" s="131"/>
    </row>
    <row r="31650" spans="1:1" x14ac:dyDescent="0.55000000000000004">
      <c r="A31650" s="131"/>
    </row>
    <row r="31653" spans="1:1" x14ac:dyDescent="0.55000000000000004">
      <c r="A31653" s="131"/>
    </row>
    <row r="31654" spans="1:1" x14ac:dyDescent="0.55000000000000004">
      <c r="A31654" s="131"/>
    </row>
    <row r="31657" spans="1:1" x14ac:dyDescent="0.55000000000000004">
      <c r="A31657" s="131"/>
    </row>
    <row r="31658" spans="1:1" x14ac:dyDescent="0.55000000000000004">
      <c r="A31658" s="131"/>
    </row>
    <row r="31661" spans="1:1" x14ac:dyDescent="0.55000000000000004">
      <c r="A31661" s="131"/>
    </row>
    <row r="31662" spans="1:1" x14ac:dyDescent="0.55000000000000004">
      <c r="A31662" s="131"/>
    </row>
    <row r="31665" spans="1:1" x14ac:dyDescent="0.55000000000000004">
      <c r="A31665" s="131"/>
    </row>
    <row r="31666" spans="1:1" x14ac:dyDescent="0.55000000000000004">
      <c r="A31666" s="131"/>
    </row>
    <row r="31669" spans="1:1" x14ac:dyDescent="0.55000000000000004">
      <c r="A31669" s="131"/>
    </row>
    <row r="31670" spans="1:1" x14ac:dyDescent="0.55000000000000004">
      <c r="A31670" s="131"/>
    </row>
    <row r="31673" spans="1:1" x14ac:dyDescent="0.55000000000000004">
      <c r="A31673" s="131"/>
    </row>
    <row r="31674" spans="1:1" x14ac:dyDescent="0.55000000000000004">
      <c r="A31674" s="131"/>
    </row>
    <row r="31677" spans="1:1" x14ac:dyDescent="0.55000000000000004">
      <c r="A31677" s="131"/>
    </row>
    <row r="31678" spans="1:1" x14ac:dyDescent="0.55000000000000004">
      <c r="A31678" s="131"/>
    </row>
    <row r="31681" spans="1:1" x14ac:dyDescent="0.55000000000000004">
      <c r="A31681" s="131"/>
    </row>
    <row r="31682" spans="1:1" x14ac:dyDescent="0.55000000000000004">
      <c r="A31682" s="131"/>
    </row>
    <row r="31685" spans="1:1" x14ac:dyDescent="0.55000000000000004">
      <c r="A31685" s="131"/>
    </row>
    <row r="31686" spans="1:1" x14ac:dyDescent="0.55000000000000004">
      <c r="A31686" s="131"/>
    </row>
    <row r="31689" spans="1:1" x14ac:dyDescent="0.55000000000000004">
      <c r="A31689" s="131"/>
    </row>
    <row r="31690" spans="1:1" x14ac:dyDescent="0.55000000000000004">
      <c r="A31690" s="131"/>
    </row>
    <row r="31693" spans="1:1" x14ac:dyDescent="0.55000000000000004">
      <c r="A31693" s="131"/>
    </row>
    <row r="31694" spans="1:1" x14ac:dyDescent="0.55000000000000004">
      <c r="A31694" s="131"/>
    </row>
    <row r="31697" spans="1:1" x14ac:dyDescent="0.55000000000000004">
      <c r="A31697" s="131"/>
    </row>
    <row r="31698" spans="1:1" x14ac:dyDescent="0.55000000000000004">
      <c r="A31698" s="131"/>
    </row>
    <row r="31701" spans="1:1" x14ac:dyDescent="0.55000000000000004">
      <c r="A31701" s="131"/>
    </row>
    <row r="31702" spans="1:1" x14ac:dyDescent="0.55000000000000004">
      <c r="A31702" s="131"/>
    </row>
    <row r="31705" spans="1:1" x14ac:dyDescent="0.55000000000000004">
      <c r="A31705" s="131"/>
    </row>
    <row r="31706" spans="1:1" x14ac:dyDescent="0.55000000000000004">
      <c r="A31706" s="131"/>
    </row>
    <row r="31709" spans="1:1" x14ac:dyDescent="0.55000000000000004">
      <c r="A31709" s="131"/>
    </row>
    <row r="31710" spans="1:1" x14ac:dyDescent="0.55000000000000004">
      <c r="A31710" s="131"/>
    </row>
    <row r="31713" spans="1:1" x14ac:dyDescent="0.55000000000000004">
      <c r="A31713" s="131"/>
    </row>
    <row r="31714" spans="1:1" x14ac:dyDescent="0.55000000000000004">
      <c r="A31714" s="131"/>
    </row>
    <row r="31717" spans="1:1" x14ac:dyDescent="0.55000000000000004">
      <c r="A31717" s="131"/>
    </row>
    <row r="31718" spans="1:1" x14ac:dyDescent="0.55000000000000004">
      <c r="A31718" s="131"/>
    </row>
    <row r="31721" spans="1:1" x14ac:dyDescent="0.55000000000000004">
      <c r="A31721" s="131"/>
    </row>
    <row r="31722" spans="1:1" x14ac:dyDescent="0.55000000000000004">
      <c r="A31722" s="131"/>
    </row>
    <row r="31725" spans="1:1" x14ac:dyDescent="0.55000000000000004">
      <c r="A31725" s="131"/>
    </row>
    <row r="31726" spans="1:1" x14ac:dyDescent="0.55000000000000004">
      <c r="A31726" s="131"/>
    </row>
    <row r="31729" spans="1:1" x14ac:dyDescent="0.55000000000000004">
      <c r="A31729" s="131"/>
    </row>
    <row r="31730" spans="1:1" x14ac:dyDescent="0.55000000000000004">
      <c r="A31730" s="131"/>
    </row>
    <row r="31733" spans="1:1" x14ac:dyDescent="0.55000000000000004">
      <c r="A31733" s="131"/>
    </row>
    <row r="31734" spans="1:1" x14ac:dyDescent="0.55000000000000004">
      <c r="A31734" s="131"/>
    </row>
    <row r="31737" spans="1:1" x14ac:dyDescent="0.55000000000000004">
      <c r="A31737" s="131"/>
    </row>
    <row r="31738" spans="1:1" x14ac:dyDescent="0.55000000000000004">
      <c r="A31738" s="131"/>
    </row>
    <row r="31741" spans="1:1" x14ac:dyDescent="0.55000000000000004">
      <c r="A31741" s="131"/>
    </row>
    <row r="31742" spans="1:1" x14ac:dyDescent="0.55000000000000004">
      <c r="A31742" s="131"/>
    </row>
    <row r="31745" spans="1:1" x14ac:dyDescent="0.55000000000000004">
      <c r="A31745" s="131"/>
    </row>
    <row r="31746" spans="1:1" x14ac:dyDescent="0.55000000000000004">
      <c r="A31746" s="131"/>
    </row>
    <row r="31749" spans="1:1" x14ac:dyDescent="0.55000000000000004">
      <c r="A31749" s="131"/>
    </row>
    <row r="31750" spans="1:1" x14ac:dyDescent="0.55000000000000004">
      <c r="A31750" s="131"/>
    </row>
    <row r="31753" spans="1:1" x14ac:dyDescent="0.55000000000000004">
      <c r="A31753" s="131"/>
    </row>
    <row r="31754" spans="1:1" x14ac:dyDescent="0.55000000000000004">
      <c r="A31754" s="131"/>
    </row>
    <row r="31757" spans="1:1" x14ac:dyDescent="0.55000000000000004">
      <c r="A31757" s="131"/>
    </row>
    <row r="31758" spans="1:1" x14ac:dyDescent="0.55000000000000004">
      <c r="A31758" s="131"/>
    </row>
    <row r="31761" spans="1:1" x14ac:dyDescent="0.55000000000000004">
      <c r="A31761" s="131"/>
    </row>
    <row r="31762" spans="1:1" x14ac:dyDescent="0.55000000000000004">
      <c r="A31762" s="131"/>
    </row>
    <row r="31765" spans="1:1" x14ac:dyDescent="0.55000000000000004">
      <c r="A31765" s="131"/>
    </row>
    <row r="31766" spans="1:1" x14ac:dyDescent="0.55000000000000004">
      <c r="A31766" s="131"/>
    </row>
    <row r="31769" spans="1:1" x14ac:dyDescent="0.55000000000000004">
      <c r="A31769" s="131"/>
    </row>
    <row r="31770" spans="1:1" x14ac:dyDescent="0.55000000000000004">
      <c r="A31770" s="131"/>
    </row>
    <row r="31773" spans="1:1" x14ac:dyDescent="0.55000000000000004">
      <c r="A31773" s="131"/>
    </row>
    <row r="31774" spans="1:1" x14ac:dyDescent="0.55000000000000004">
      <c r="A31774" s="131"/>
    </row>
    <row r="31777" spans="1:1" x14ac:dyDescent="0.55000000000000004">
      <c r="A31777" s="131"/>
    </row>
    <row r="31778" spans="1:1" x14ac:dyDescent="0.55000000000000004">
      <c r="A31778" s="131"/>
    </row>
    <row r="31781" spans="1:1" x14ac:dyDescent="0.55000000000000004">
      <c r="A31781" s="131"/>
    </row>
    <row r="31782" spans="1:1" x14ac:dyDescent="0.55000000000000004">
      <c r="A31782" s="131"/>
    </row>
    <row r="31785" spans="1:1" x14ac:dyDescent="0.55000000000000004">
      <c r="A31785" s="131"/>
    </row>
    <row r="31786" spans="1:1" x14ac:dyDescent="0.55000000000000004">
      <c r="A31786" s="131"/>
    </row>
    <row r="31789" spans="1:1" x14ac:dyDescent="0.55000000000000004">
      <c r="A31789" s="131"/>
    </row>
    <row r="31790" spans="1:1" x14ac:dyDescent="0.55000000000000004">
      <c r="A31790" s="131"/>
    </row>
    <row r="31793" spans="1:1" x14ac:dyDescent="0.55000000000000004">
      <c r="A31793" s="131"/>
    </row>
    <row r="31794" spans="1:1" x14ac:dyDescent="0.55000000000000004">
      <c r="A31794" s="131"/>
    </row>
    <row r="31797" spans="1:1" x14ac:dyDescent="0.55000000000000004">
      <c r="A31797" s="131"/>
    </row>
    <row r="31798" spans="1:1" x14ac:dyDescent="0.55000000000000004">
      <c r="A31798" s="131"/>
    </row>
    <row r="31801" spans="1:1" x14ac:dyDescent="0.55000000000000004">
      <c r="A31801" s="131"/>
    </row>
    <row r="31802" spans="1:1" x14ac:dyDescent="0.55000000000000004">
      <c r="A31802" s="131"/>
    </row>
    <row r="31805" spans="1:1" x14ac:dyDescent="0.55000000000000004">
      <c r="A31805" s="131"/>
    </row>
    <row r="31806" spans="1:1" x14ac:dyDescent="0.55000000000000004">
      <c r="A31806" s="131"/>
    </row>
    <row r="31809" spans="1:1" x14ac:dyDescent="0.55000000000000004">
      <c r="A31809" s="131"/>
    </row>
    <row r="31810" spans="1:1" x14ac:dyDescent="0.55000000000000004">
      <c r="A31810" s="131"/>
    </row>
    <row r="31813" spans="1:1" x14ac:dyDescent="0.55000000000000004">
      <c r="A31813" s="131"/>
    </row>
    <row r="31814" spans="1:1" x14ac:dyDescent="0.55000000000000004">
      <c r="A31814" s="131"/>
    </row>
    <row r="31817" spans="1:1" x14ac:dyDescent="0.55000000000000004">
      <c r="A31817" s="131"/>
    </row>
    <row r="31818" spans="1:1" x14ac:dyDescent="0.55000000000000004">
      <c r="A31818" s="131"/>
    </row>
    <row r="31821" spans="1:1" x14ac:dyDescent="0.55000000000000004">
      <c r="A31821" s="131"/>
    </row>
    <row r="31822" spans="1:1" x14ac:dyDescent="0.55000000000000004">
      <c r="A31822" s="131"/>
    </row>
    <row r="31825" spans="1:1" x14ac:dyDescent="0.55000000000000004">
      <c r="A31825" s="131"/>
    </row>
    <row r="31826" spans="1:1" x14ac:dyDescent="0.55000000000000004">
      <c r="A31826" s="131"/>
    </row>
    <row r="31829" spans="1:1" x14ac:dyDescent="0.55000000000000004">
      <c r="A31829" s="131"/>
    </row>
    <row r="31830" spans="1:1" x14ac:dyDescent="0.55000000000000004">
      <c r="A31830" s="131"/>
    </row>
    <row r="31833" spans="1:1" x14ac:dyDescent="0.55000000000000004">
      <c r="A31833" s="131"/>
    </row>
    <row r="31834" spans="1:1" x14ac:dyDescent="0.55000000000000004">
      <c r="A31834" s="131"/>
    </row>
    <row r="31837" spans="1:1" x14ac:dyDescent="0.55000000000000004">
      <c r="A31837" s="131"/>
    </row>
    <row r="31838" spans="1:1" x14ac:dyDescent="0.55000000000000004">
      <c r="A31838" s="131"/>
    </row>
    <row r="31841" spans="1:1" x14ac:dyDescent="0.55000000000000004">
      <c r="A31841" s="131"/>
    </row>
    <row r="31842" spans="1:1" x14ac:dyDescent="0.55000000000000004">
      <c r="A31842" s="131"/>
    </row>
    <row r="31845" spans="1:1" x14ac:dyDescent="0.55000000000000004">
      <c r="A31845" s="131"/>
    </row>
    <row r="31846" spans="1:1" x14ac:dyDescent="0.55000000000000004">
      <c r="A31846" s="131"/>
    </row>
    <row r="31849" spans="1:1" x14ac:dyDescent="0.55000000000000004">
      <c r="A31849" s="131"/>
    </row>
    <row r="31850" spans="1:1" x14ac:dyDescent="0.55000000000000004">
      <c r="A31850" s="131"/>
    </row>
    <row r="31853" spans="1:1" x14ac:dyDescent="0.55000000000000004">
      <c r="A31853" s="131"/>
    </row>
    <row r="31854" spans="1:1" x14ac:dyDescent="0.55000000000000004">
      <c r="A31854" s="131"/>
    </row>
    <row r="31857" spans="1:1" x14ac:dyDescent="0.55000000000000004">
      <c r="A31857" s="131"/>
    </row>
    <row r="31858" spans="1:1" x14ac:dyDescent="0.55000000000000004">
      <c r="A31858" s="131"/>
    </row>
    <row r="31861" spans="1:1" x14ac:dyDescent="0.55000000000000004">
      <c r="A31861" s="131"/>
    </row>
    <row r="31862" spans="1:1" x14ac:dyDescent="0.55000000000000004">
      <c r="A31862" s="131"/>
    </row>
    <row r="31865" spans="1:1" x14ac:dyDescent="0.55000000000000004">
      <c r="A31865" s="131"/>
    </row>
    <row r="31866" spans="1:1" x14ac:dyDescent="0.55000000000000004">
      <c r="A31866" s="131"/>
    </row>
    <row r="31869" spans="1:1" x14ac:dyDescent="0.55000000000000004">
      <c r="A31869" s="131"/>
    </row>
    <row r="31870" spans="1:1" x14ac:dyDescent="0.55000000000000004">
      <c r="A31870" s="131"/>
    </row>
    <row r="31873" spans="1:1" x14ac:dyDescent="0.55000000000000004">
      <c r="A31873" s="131"/>
    </row>
    <row r="31874" spans="1:1" x14ac:dyDescent="0.55000000000000004">
      <c r="A31874" s="131"/>
    </row>
    <row r="31877" spans="1:1" x14ac:dyDescent="0.55000000000000004">
      <c r="A31877" s="131"/>
    </row>
    <row r="31878" spans="1:1" x14ac:dyDescent="0.55000000000000004">
      <c r="A31878" s="131"/>
    </row>
    <row r="31881" spans="1:1" x14ac:dyDescent="0.55000000000000004">
      <c r="A31881" s="131"/>
    </row>
    <row r="31882" spans="1:1" x14ac:dyDescent="0.55000000000000004">
      <c r="A31882" s="131"/>
    </row>
    <row r="31885" spans="1:1" x14ac:dyDescent="0.55000000000000004">
      <c r="A31885" s="131"/>
    </row>
    <row r="31886" spans="1:1" x14ac:dyDescent="0.55000000000000004">
      <c r="A31886" s="131"/>
    </row>
    <row r="31889" spans="1:1" x14ac:dyDescent="0.55000000000000004">
      <c r="A31889" s="131"/>
    </row>
    <row r="31890" spans="1:1" x14ac:dyDescent="0.55000000000000004">
      <c r="A31890" s="131"/>
    </row>
    <row r="31893" spans="1:1" x14ac:dyDescent="0.55000000000000004">
      <c r="A31893" s="131"/>
    </row>
    <row r="31894" spans="1:1" x14ac:dyDescent="0.55000000000000004">
      <c r="A31894" s="131"/>
    </row>
    <row r="31897" spans="1:1" x14ac:dyDescent="0.55000000000000004">
      <c r="A31897" s="131"/>
    </row>
    <row r="31898" spans="1:1" x14ac:dyDescent="0.55000000000000004">
      <c r="A31898" s="131"/>
    </row>
    <row r="31901" spans="1:1" x14ac:dyDescent="0.55000000000000004">
      <c r="A31901" s="131"/>
    </row>
    <row r="31902" spans="1:1" x14ac:dyDescent="0.55000000000000004">
      <c r="A31902" s="131"/>
    </row>
    <row r="31905" spans="1:1" x14ac:dyDescent="0.55000000000000004">
      <c r="A31905" s="131"/>
    </row>
    <row r="31906" spans="1:1" x14ac:dyDescent="0.55000000000000004">
      <c r="A31906" s="131"/>
    </row>
    <row r="31909" spans="1:1" x14ac:dyDescent="0.55000000000000004">
      <c r="A31909" s="131"/>
    </row>
    <row r="31910" spans="1:1" x14ac:dyDescent="0.55000000000000004">
      <c r="A31910" s="131"/>
    </row>
    <row r="31913" spans="1:1" x14ac:dyDescent="0.55000000000000004">
      <c r="A31913" s="131"/>
    </row>
    <row r="31914" spans="1:1" x14ac:dyDescent="0.55000000000000004">
      <c r="A31914" s="131"/>
    </row>
    <row r="31917" spans="1:1" x14ac:dyDescent="0.55000000000000004">
      <c r="A31917" s="131"/>
    </row>
    <row r="31918" spans="1:1" x14ac:dyDescent="0.55000000000000004">
      <c r="A31918" s="131"/>
    </row>
    <row r="31921" spans="1:1" x14ac:dyDescent="0.55000000000000004">
      <c r="A31921" s="131"/>
    </row>
    <row r="31922" spans="1:1" x14ac:dyDescent="0.55000000000000004">
      <c r="A31922" s="131"/>
    </row>
    <row r="31925" spans="1:1" x14ac:dyDescent="0.55000000000000004">
      <c r="A31925" s="131"/>
    </row>
    <row r="31926" spans="1:1" x14ac:dyDescent="0.55000000000000004">
      <c r="A31926" s="131"/>
    </row>
    <row r="31929" spans="1:1" x14ac:dyDescent="0.55000000000000004">
      <c r="A31929" s="131"/>
    </row>
    <row r="31930" spans="1:1" x14ac:dyDescent="0.55000000000000004">
      <c r="A31930" s="131"/>
    </row>
    <row r="31933" spans="1:1" x14ac:dyDescent="0.55000000000000004">
      <c r="A31933" s="131"/>
    </row>
    <row r="31934" spans="1:1" x14ac:dyDescent="0.55000000000000004">
      <c r="A31934" s="131"/>
    </row>
    <row r="31937" spans="1:1" x14ac:dyDescent="0.55000000000000004">
      <c r="A31937" s="131"/>
    </row>
    <row r="31938" spans="1:1" x14ac:dyDescent="0.55000000000000004">
      <c r="A31938" s="131"/>
    </row>
    <row r="31941" spans="1:1" x14ac:dyDescent="0.55000000000000004">
      <c r="A31941" s="131"/>
    </row>
    <row r="31942" spans="1:1" x14ac:dyDescent="0.55000000000000004">
      <c r="A31942" s="131"/>
    </row>
    <row r="31945" spans="1:1" x14ac:dyDescent="0.55000000000000004">
      <c r="A31945" s="131"/>
    </row>
    <row r="31946" spans="1:1" x14ac:dyDescent="0.55000000000000004">
      <c r="A31946" s="131"/>
    </row>
    <row r="31949" spans="1:1" x14ac:dyDescent="0.55000000000000004">
      <c r="A31949" s="131"/>
    </row>
    <row r="31950" spans="1:1" x14ac:dyDescent="0.55000000000000004">
      <c r="A31950" s="131"/>
    </row>
    <row r="31953" spans="1:1" x14ac:dyDescent="0.55000000000000004">
      <c r="A31953" s="131"/>
    </row>
    <row r="31954" spans="1:1" x14ac:dyDescent="0.55000000000000004">
      <c r="A31954" s="131"/>
    </row>
    <row r="31957" spans="1:1" x14ac:dyDescent="0.55000000000000004">
      <c r="A31957" s="131"/>
    </row>
    <row r="31958" spans="1:1" x14ac:dyDescent="0.55000000000000004">
      <c r="A31958" s="131"/>
    </row>
    <row r="31961" spans="1:1" x14ac:dyDescent="0.55000000000000004">
      <c r="A31961" s="131"/>
    </row>
    <row r="31962" spans="1:1" x14ac:dyDescent="0.55000000000000004">
      <c r="A31962" s="131"/>
    </row>
    <row r="31965" spans="1:1" x14ac:dyDescent="0.55000000000000004">
      <c r="A31965" s="131"/>
    </row>
    <row r="31966" spans="1:1" x14ac:dyDescent="0.55000000000000004">
      <c r="A31966" s="131"/>
    </row>
    <row r="31969" spans="1:1" x14ac:dyDescent="0.55000000000000004">
      <c r="A31969" s="131"/>
    </row>
    <row r="31970" spans="1:1" x14ac:dyDescent="0.55000000000000004">
      <c r="A31970" s="131"/>
    </row>
    <row r="31973" spans="1:1" x14ac:dyDescent="0.55000000000000004">
      <c r="A31973" s="131"/>
    </row>
    <row r="31974" spans="1:1" x14ac:dyDescent="0.55000000000000004">
      <c r="A31974" s="131"/>
    </row>
    <row r="31977" spans="1:1" x14ac:dyDescent="0.55000000000000004">
      <c r="A31977" s="131"/>
    </row>
    <row r="31978" spans="1:1" x14ac:dyDescent="0.55000000000000004">
      <c r="A31978" s="131"/>
    </row>
    <row r="31981" spans="1:1" x14ac:dyDescent="0.55000000000000004">
      <c r="A31981" s="131"/>
    </row>
    <row r="31982" spans="1:1" x14ac:dyDescent="0.55000000000000004">
      <c r="A31982" s="131"/>
    </row>
    <row r="31985" spans="1:1" x14ac:dyDescent="0.55000000000000004">
      <c r="A31985" s="131"/>
    </row>
    <row r="31986" spans="1:1" x14ac:dyDescent="0.55000000000000004">
      <c r="A31986" s="131"/>
    </row>
    <row r="31989" spans="1:1" x14ac:dyDescent="0.55000000000000004">
      <c r="A31989" s="131"/>
    </row>
    <row r="31990" spans="1:1" x14ac:dyDescent="0.55000000000000004">
      <c r="A31990" s="131"/>
    </row>
    <row r="31993" spans="1:1" x14ac:dyDescent="0.55000000000000004">
      <c r="A31993" s="131"/>
    </row>
    <row r="31994" spans="1:1" x14ac:dyDescent="0.55000000000000004">
      <c r="A31994" s="131"/>
    </row>
    <row r="31997" spans="1:1" x14ac:dyDescent="0.55000000000000004">
      <c r="A31997" s="131"/>
    </row>
    <row r="31998" spans="1:1" x14ac:dyDescent="0.55000000000000004">
      <c r="A31998" s="131"/>
    </row>
    <row r="32001" spans="1:1" x14ac:dyDescent="0.55000000000000004">
      <c r="A32001" s="131"/>
    </row>
    <row r="32002" spans="1:1" x14ac:dyDescent="0.55000000000000004">
      <c r="A32002" s="131"/>
    </row>
    <row r="32005" spans="1:1" x14ac:dyDescent="0.55000000000000004">
      <c r="A32005" s="131"/>
    </row>
    <row r="32006" spans="1:1" x14ac:dyDescent="0.55000000000000004">
      <c r="A32006" s="131"/>
    </row>
    <row r="32009" spans="1:1" x14ac:dyDescent="0.55000000000000004">
      <c r="A32009" s="131"/>
    </row>
    <row r="32010" spans="1:1" x14ac:dyDescent="0.55000000000000004">
      <c r="A32010" s="131"/>
    </row>
    <row r="32013" spans="1:1" x14ac:dyDescent="0.55000000000000004">
      <c r="A32013" s="131"/>
    </row>
    <row r="32014" spans="1:1" x14ac:dyDescent="0.55000000000000004">
      <c r="A32014" s="131"/>
    </row>
    <row r="32017" spans="1:1" x14ac:dyDescent="0.55000000000000004">
      <c r="A32017" s="131"/>
    </row>
    <row r="32018" spans="1:1" x14ac:dyDescent="0.55000000000000004">
      <c r="A32018" s="131"/>
    </row>
    <row r="32021" spans="1:1" x14ac:dyDescent="0.55000000000000004">
      <c r="A32021" s="131"/>
    </row>
    <row r="32022" spans="1:1" x14ac:dyDescent="0.55000000000000004">
      <c r="A32022" s="131"/>
    </row>
    <row r="32025" spans="1:1" x14ac:dyDescent="0.55000000000000004">
      <c r="A32025" s="131"/>
    </row>
    <row r="32026" spans="1:1" x14ac:dyDescent="0.55000000000000004">
      <c r="A32026" s="131"/>
    </row>
    <row r="32029" spans="1:1" x14ac:dyDescent="0.55000000000000004">
      <c r="A32029" s="131"/>
    </row>
    <row r="32030" spans="1:1" x14ac:dyDescent="0.55000000000000004">
      <c r="A32030" s="131"/>
    </row>
    <row r="32033" spans="1:1" x14ac:dyDescent="0.55000000000000004">
      <c r="A32033" s="131"/>
    </row>
    <row r="32034" spans="1:1" x14ac:dyDescent="0.55000000000000004">
      <c r="A32034" s="131"/>
    </row>
    <row r="32037" spans="1:1" x14ac:dyDescent="0.55000000000000004">
      <c r="A32037" s="131"/>
    </row>
    <row r="32038" spans="1:1" x14ac:dyDescent="0.55000000000000004">
      <c r="A32038" s="131"/>
    </row>
    <row r="32041" spans="1:1" x14ac:dyDescent="0.55000000000000004">
      <c r="A32041" s="131"/>
    </row>
    <row r="32042" spans="1:1" x14ac:dyDescent="0.55000000000000004">
      <c r="A32042" s="131"/>
    </row>
    <row r="32045" spans="1:1" x14ac:dyDescent="0.55000000000000004">
      <c r="A32045" s="131"/>
    </row>
    <row r="32046" spans="1:1" x14ac:dyDescent="0.55000000000000004">
      <c r="A32046" s="131"/>
    </row>
    <row r="32049" spans="1:1" x14ac:dyDescent="0.55000000000000004">
      <c r="A32049" s="131"/>
    </row>
    <row r="32050" spans="1:1" x14ac:dyDescent="0.55000000000000004">
      <c r="A32050" s="131"/>
    </row>
    <row r="32053" spans="1:1" x14ac:dyDescent="0.55000000000000004">
      <c r="A32053" s="131"/>
    </row>
    <row r="32054" spans="1:1" x14ac:dyDescent="0.55000000000000004">
      <c r="A32054" s="131"/>
    </row>
    <row r="32057" spans="1:1" x14ac:dyDescent="0.55000000000000004">
      <c r="A32057" s="131"/>
    </row>
    <row r="32058" spans="1:1" x14ac:dyDescent="0.55000000000000004">
      <c r="A32058" s="131"/>
    </row>
    <row r="32061" spans="1:1" x14ac:dyDescent="0.55000000000000004">
      <c r="A32061" s="131"/>
    </row>
    <row r="32062" spans="1:1" x14ac:dyDescent="0.55000000000000004">
      <c r="A32062" s="131"/>
    </row>
    <row r="32065" spans="1:1" x14ac:dyDescent="0.55000000000000004">
      <c r="A32065" s="131"/>
    </row>
    <row r="32066" spans="1:1" x14ac:dyDescent="0.55000000000000004">
      <c r="A32066" s="131"/>
    </row>
    <row r="32069" spans="1:1" x14ac:dyDescent="0.55000000000000004">
      <c r="A32069" s="131"/>
    </row>
    <row r="32070" spans="1:1" x14ac:dyDescent="0.55000000000000004">
      <c r="A32070" s="131"/>
    </row>
    <row r="32073" spans="1:1" x14ac:dyDescent="0.55000000000000004">
      <c r="A32073" s="131"/>
    </row>
    <row r="32074" spans="1:1" x14ac:dyDescent="0.55000000000000004">
      <c r="A32074" s="131"/>
    </row>
    <row r="32077" spans="1:1" x14ac:dyDescent="0.55000000000000004">
      <c r="A32077" s="131"/>
    </row>
    <row r="32078" spans="1:1" x14ac:dyDescent="0.55000000000000004">
      <c r="A32078" s="131"/>
    </row>
    <row r="32081" spans="1:1" x14ac:dyDescent="0.55000000000000004">
      <c r="A32081" s="131"/>
    </row>
    <row r="32082" spans="1:1" x14ac:dyDescent="0.55000000000000004">
      <c r="A32082" s="131"/>
    </row>
    <row r="32085" spans="1:1" x14ac:dyDescent="0.55000000000000004">
      <c r="A32085" s="131"/>
    </row>
    <row r="32086" spans="1:1" x14ac:dyDescent="0.55000000000000004">
      <c r="A32086" s="131"/>
    </row>
    <row r="32089" spans="1:1" x14ac:dyDescent="0.55000000000000004">
      <c r="A32089" s="131"/>
    </row>
    <row r="32090" spans="1:1" x14ac:dyDescent="0.55000000000000004">
      <c r="A32090" s="131"/>
    </row>
    <row r="32093" spans="1:1" x14ac:dyDescent="0.55000000000000004">
      <c r="A32093" s="131"/>
    </row>
    <row r="32094" spans="1:1" x14ac:dyDescent="0.55000000000000004">
      <c r="A32094" s="131"/>
    </row>
    <row r="32097" spans="1:1" x14ac:dyDescent="0.55000000000000004">
      <c r="A32097" s="131"/>
    </row>
    <row r="32098" spans="1:1" x14ac:dyDescent="0.55000000000000004">
      <c r="A32098" s="131"/>
    </row>
    <row r="32101" spans="1:1" x14ac:dyDescent="0.55000000000000004">
      <c r="A32101" s="131"/>
    </row>
    <row r="32102" spans="1:1" x14ac:dyDescent="0.55000000000000004">
      <c r="A32102" s="131"/>
    </row>
    <row r="32105" spans="1:1" x14ac:dyDescent="0.55000000000000004">
      <c r="A32105" s="131"/>
    </row>
    <row r="32106" spans="1:1" x14ac:dyDescent="0.55000000000000004">
      <c r="A32106" s="131"/>
    </row>
    <row r="32109" spans="1:1" x14ac:dyDescent="0.55000000000000004">
      <c r="A32109" s="131"/>
    </row>
    <row r="32110" spans="1:1" x14ac:dyDescent="0.55000000000000004">
      <c r="A32110" s="131"/>
    </row>
    <row r="32113" spans="1:1" x14ac:dyDescent="0.55000000000000004">
      <c r="A32113" s="131"/>
    </row>
    <row r="32114" spans="1:1" x14ac:dyDescent="0.55000000000000004">
      <c r="A32114" s="131"/>
    </row>
    <row r="32117" spans="1:1" x14ac:dyDescent="0.55000000000000004">
      <c r="A32117" s="131"/>
    </row>
    <row r="32118" spans="1:1" x14ac:dyDescent="0.55000000000000004">
      <c r="A32118" s="131"/>
    </row>
    <row r="32121" spans="1:1" x14ac:dyDescent="0.55000000000000004">
      <c r="A32121" s="131"/>
    </row>
    <row r="32122" spans="1:1" x14ac:dyDescent="0.55000000000000004">
      <c r="A32122" s="131"/>
    </row>
    <row r="32125" spans="1:1" x14ac:dyDescent="0.55000000000000004">
      <c r="A32125" s="131"/>
    </row>
    <row r="32126" spans="1:1" x14ac:dyDescent="0.55000000000000004">
      <c r="A32126" s="131"/>
    </row>
    <row r="32129" spans="1:1" x14ac:dyDescent="0.55000000000000004">
      <c r="A32129" s="131"/>
    </row>
    <row r="32130" spans="1:1" x14ac:dyDescent="0.55000000000000004">
      <c r="A32130" s="131"/>
    </row>
    <row r="32133" spans="1:1" x14ac:dyDescent="0.55000000000000004">
      <c r="A32133" s="131"/>
    </row>
    <row r="32134" spans="1:1" x14ac:dyDescent="0.55000000000000004">
      <c r="A32134" s="131"/>
    </row>
    <row r="32137" spans="1:1" x14ac:dyDescent="0.55000000000000004">
      <c r="A32137" s="131"/>
    </row>
    <row r="32138" spans="1:1" x14ac:dyDescent="0.55000000000000004">
      <c r="A32138" s="131"/>
    </row>
    <row r="32141" spans="1:1" x14ac:dyDescent="0.55000000000000004">
      <c r="A32141" s="131"/>
    </row>
    <row r="32142" spans="1:1" x14ac:dyDescent="0.55000000000000004">
      <c r="A32142" s="131"/>
    </row>
    <row r="32145" spans="1:1" x14ac:dyDescent="0.55000000000000004">
      <c r="A32145" s="131"/>
    </row>
    <row r="32146" spans="1:1" x14ac:dyDescent="0.55000000000000004">
      <c r="A32146" s="131"/>
    </row>
    <row r="32149" spans="1:1" x14ac:dyDescent="0.55000000000000004">
      <c r="A32149" s="131"/>
    </row>
    <row r="32150" spans="1:1" x14ac:dyDescent="0.55000000000000004">
      <c r="A32150" s="131"/>
    </row>
    <row r="32153" spans="1:1" x14ac:dyDescent="0.55000000000000004">
      <c r="A32153" s="131"/>
    </row>
    <row r="32154" spans="1:1" x14ac:dyDescent="0.55000000000000004">
      <c r="A32154" s="131"/>
    </row>
    <row r="32157" spans="1:1" x14ac:dyDescent="0.55000000000000004">
      <c r="A32157" s="131"/>
    </row>
    <row r="32158" spans="1:1" x14ac:dyDescent="0.55000000000000004">
      <c r="A32158" s="131"/>
    </row>
    <row r="32161" spans="1:1" x14ac:dyDescent="0.55000000000000004">
      <c r="A32161" s="131"/>
    </row>
    <row r="32162" spans="1:1" x14ac:dyDescent="0.55000000000000004">
      <c r="A32162" s="131"/>
    </row>
    <row r="32165" spans="1:1" x14ac:dyDescent="0.55000000000000004">
      <c r="A32165" s="131"/>
    </row>
    <row r="32166" spans="1:1" x14ac:dyDescent="0.55000000000000004">
      <c r="A32166" s="131"/>
    </row>
    <row r="32169" spans="1:1" x14ac:dyDescent="0.55000000000000004">
      <c r="A32169" s="131"/>
    </row>
    <row r="32170" spans="1:1" x14ac:dyDescent="0.55000000000000004">
      <c r="A32170" s="131"/>
    </row>
    <row r="32173" spans="1:1" x14ac:dyDescent="0.55000000000000004">
      <c r="A32173" s="131"/>
    </row>
    <row r="32174" spans="1:1" x14ac:dyDescent="0.55000000000000004">
      <c r="A32174" s="131"/>
    </row>
    <row r="32177" spans="1:1" x14ac:dyDescent="0.55000000000000004">
      <c r="A32177" s="131"/>
    </row>
    <row r="32178" spans="1:1" x14ac:dyDescent="0.55000000000000004">
      <c r="A32178" s="131"/>
    </row>
    <row r="32181" spans="1:1" x14ac:dyDescent="0.55000000000000004">
      <c r="A32181" s="131"/>
    </row>
    <row r="32182" spans="1:1" x14ac:dyDescent="0.55000000000000004">
      <c r="A32182" s="131"/>
    </row>
    <row r="32185" spans="1:1" x14ac:dyDescent="0.55000000000000004">
      <c r="A32185" s="131"/>
    </row>
    <row r="32186" spans="1:1" x14ac:dyDescent="0.55000000000000004">
      <c r="A32186" s="131"/>
    </row>
    <row r="32189" spans="1:1" x14ac:dyDescent="0.55000000000000004">
      <c r="A32189" s="131"/>
    </row>
    <row r="32190" spans="1:1" x14ac:dyDescent="0.55000000000000004">
      <c r="A32190" s="131"/>
    </row>
    <row r="32193" spans="1:1" x14ac:dyDescent="0.55000000000000004">
      <c r="A32193" s="131"/>
    </row>
    <row r="32194" spans="1:1" x14ac:dyDescent="0.55000000000000004">
      <c r="A32194" s="131"/>
    </row>
    <row r="32197" spans="1:1" x14ac:dyDescent="0.55000000000000004">
      <c r="A32197" s="131"/>
    </row>
    <row r="32198" spans="1:1" x14ac:dyDescent="0.55000000000000004">
      <c r="A32198" s="131"/>
    </row>
    <row r="32201" spans="1:1" x14ac:dyDescent="0.55000000000000004">
      <c r="A32201" s="131"/>
    </row>
    <row r="32202" spans="1:1" x14ac:dyDescent="0.55000000000000004">
      <c r="A32202" s="131"/>
    </row>
    <row r="32205" spans="1:1" x14ac:dyDescent="0.55000000000000004">
      <c r="A32205" s="131"/>
    </row>
    <row r="32206" spans="1:1" x14ac:dyDescent="0.55000000000000004">
      <c r="A32206" s="131"/>
    </row>
    <row r="32209" spans="1:1" x14ac:dyDescent="0.55000000000000004">
      <c r="A32209" s="131"/>
    </row>
    <row r="32210" spans="1:1" x14ac:dyDescent="0.55000000000000004">
      <c r="A32210" s="131"/>
    </row>
    <row r="32213" spans="1:1" x14ac:dyDescent="0.55000000000000004">
      <c r="A32213" s="131"/>
    </row>
    <row r="32214" spans="1:1" x14ac:dyDescent="0.55000000000000004">
      <c r="A32214" s="131"/>
    </row>
    <row r="32217" spans="1:1" x14ac:dyDescent="0.55000000000000004">
      <c r="A32217" s="131"/>
    </row>
    <row r="32218" spans="1:1" x14ac:dyDescent="0.55000000000000004">
      <c r="A32218" s="131"/>
    </row>
    <row r="32221" spans="1:1" x14ac:dyDescent="0.55000000000000004">
      <c r="A32221" s="131"/>
    </row>
    <row r="32222" spans="1:1" x14ac:dyDescent="0.55000000000000004">
      <c r="A32222" s="131"/>
    </row>
    <row r="32225" spans="1:1" x14ac:dyDescent="0.55000000000000004">
      <c r="A32225" s="131"/>
    </row>
    <row r="32226" spans="1:1" x14ac:dyDescent="0.55000000000000004">
      <c r="A32226" s="131"/>
    </row>
    <row r="32229" spans="1:1" x14ac:dyDescent="0.55000000000000004">
      <c r="A32229" s="131"/>
    </row>
    <row r="32230" spans="1:1" x14ac:dyDescent="0.55000000000000004">
      <c r="A32230" s="131"/>
    </row>
    <row r="32233" spans="1:1" x14ac:dyDescent="0.55000000000000004">
      <c r="A32233" s="131"/>
    </row>
    <row r="32234" spans="1:1" x14ac:dyDescent="0.55000000000000004">
      <c r="A32234" s="131"/>
    </row>
    <row r="32237" spans="1:1" x14ac:dyDescent="0.55000000000000004">
      <c r="A32237" s="131"/>
    </row>
    <row r="32238" spans="1:1" x14ac:dyDescent="0.55000000000000004">
      <c r="A32238" s="131"/>
    </row>
    <row r="32241" spans="1:1" x14ac:dyDescent="0.55000000000000004">
      <c r="A32241" s="131"/>
    </row>
    <row r="32242" spans="1:1" x14ac:dyDescent="0.55000000000000004">
      <c r="A32242" s="131"/>
    </row>
    <row r="32245" spans="1:1" x14ac:dyDescent="0.55000000000000004">
      <c r="A32245" s="131"/>
    </row>
    <row r="32246" spans="1:1" x14ac:dyDescent="0.55000000000000004">
      <c r="A32246" s="131"/>
    </row>
    <row r="32249" spans="1:1" x14ac:dyDescent="0.55000000000000004">
      <c r="A32249" s="131"/>
    </row>
    <row r="32250" spans="1:1" x14ac:dyDescent="0.55000000000000004">
      <c r="A32250" s="131"/>
    </row>
    <row r="32253" spans="1:1" x14ac:dyDescent="0.55000000000000004">
      <c r="A32253" s="131"/>
    </row>
    <row r="32254" spans="1:1" x14ac:dyDescent="0.55000000000000004">
      <c r="A32254" s="131"/>
    </row>
    <row r="32257" spans="1:1" x14ac:dyDescent="0.55000000000000004">
      <c r="A32257" s="131"/>
    </row>
    <row r="32258" spans="1:1" x14ac:dyDescent="0.55000000000000004">
      <c r="A32258" s="131"/>
    </row>
    <row r="32261" spans="1:1" x14ac:dyDescent="0.55000000000000004">
      <c r="A32261" s="131"/>
    </row>
    <row r="32262" spans="1:1" x14ac:dyDescent="0.55000000000000004">
      <c r="A32262" s="131"/>
    </row>
    <row r="32265" spans="1:1" x14ac:dyDescent="0.55000000000000004">
      <c r="A32265" s="131"/>
    </row>
    <row r="32266" spans="1:1" x14ac:dyDescent="0.55000000000000004">
      <c r="A32266" s="131"/>
    </row>
    <row r="32269" spans="1:1" x14ac:dyDescent="0.55000000000000004">
      <c r="A32269" s="131"/>
    </row>
    <row r="32270" spans="1:1" x14ac:dyDescent="0.55000000000000004">
      <c r="A32270" s="131"/>
    </row>
    <row r="32273" spans="1:1" x14ac:dyDescent="0.55000000000000004">
      <c r="A32273" s="131"/>
    </row>
    <row r="32274" spans="1:1" x14ac:dyDescent="0.55000000000000004">
      <c r="A32274" s="131"/>
    </row>
    <row r="32277" spans="1:1" x14ac:dyDescent="0.55000000000000004">
      <c r="A32277" s="131"/>
    </row>
    <row r="32278" spans="1:1" x14ac:dyDescent="0.55000000000000004">
      <c r="A32278" s="131"/>
    </row>
    <row r="32281" spans="1:1" x14ac:dyDescent="0.55000000000000004">
      <c r="A32281" s="131"/>
    </row>
    <row r="32282" spans="1:1" x14ac:dyDescent="0.55000000000000004">
      <c r="A32282" s="131"/>
    </row>
    <row r="32285" spans="1:1" x14ac:dyDescent="0.55000000000000004">
      <c r="A32285" s="131"/>
    </row>
    <row r="32286" spans="1:1" x14ac:dyDescent="0.55000000000000004">
      <c r="A32286" s="131"/>
    </row>
    <row r="32289" spans="1:1" x14ac:dyDescent="0.55000000000000004">
      <c r="A32289" s="131"/>
    </row>
    <row r="32290" spans="1:1" x14ac:dyDescent="0.55000000000000004">
      <c r="A32290" s="131"/>
    </row>
    <row r="32293" spans="1:1" x14ac:dyDescent="0.55000000000000004">
      <c r="A32293" s="131"/>
    </row>
    <row r="32294" spans="1:1" x14ac:dyDescent="0.55000000000000004">
      <c r="A32294" s="131"/>
    </row>
    <row r="32297" spans="1:1" x14ac:dyDescent="0.55000000000000004">
      <c r="A32297" s="131"/>
    </row>
    <row r="32298" spans="1:1" x14ac:dyDescent="0.55000000000000004">
      <c r="A32298" s="131"/>
    </row>
    <row r="32301" spans="1:1" x14ac:dyDescent="0.55000000000000004">
      <c r="A32301" s="131"/>
    </row>
    <row r="32302" spans="1:1" x14ac:dyDescent="0.55000000000000004">
      <c r="A32302" s="131"/>
    </row>
    <row r="32305" spans="1:1" x14ac:dyDescent="0.55000000000000004">
      <c r="A32305" s="131"/>
    </row>
    <row r="32306" spans="1:1" x14ac:dyDescent="0.55000000000000004">
      <c r="A32306" s="131"/>
    </row>
    <row r="32309" spans="1:1" x14ac:dyDescent="0.55000000000000004">
      <c r="A32309" s="131"/>
    </row>
    <row r="32310" spans="1:1" x14ac:dyDescent="0.55000000000000004">
      <c r="A32310" s="131"/>
    </row>
    <row r="32313" spans="1:1" x14ac:dyDescent="0.55000000000000004">
      <c r="A32313" s="131"/>
    </row>
    <row r="32314" spans="1:1" x14ac:dyDescent="0.55000000000000004">
      <c r="A32314" s="131"/>
    </row>
    <row r="32317" spans="1:1" x14ac:dyDescent="0.55000000000000004">
      <c r="A32317" s="131"/>
    </row>
    <row r="32318" spans="1:1" x14ac:dyDescent="0.55000000000000004">
      <c r="A32318" s="131"/>
    </row>
    <row r="32321" spans="1:1" x14ac:dyDescent="0.55000000000000004">
      <c r="A32321" s="131"/>
    </row>
    <row r="32322" spans="1:1" x14ac:dyDescent="0.55000000000000004">
      <c r="A32322" s="131"/>
    </row>
    <row r="32325" spans="1:1" x14ac:dyDescent="0.55000000000000004">
      <c r="A32325" s="131"/>
    </row>
    <row r="32326" spans="1:1" x14ac:dyDescent="0.55000000000000004">
      <c r="A32326" s="131"/>
    </row>
    <row r="32329" spans="1:1" x14ac:dyDescent="0.55000000000000004">
      <c r="A32329" s="131"/>
    </row>
    <row r="32330" spans="1:1" x14ac:dyDescent="0.55000000000000004">
      <c r="A32330" s="131"/>
    </row>
    <row r="32333" spans="1:1" x14ac:dyDescent="0.55000000000000004">
      <c r="A32333" s="131"/>
    </row>
    <row r="32334" spans="1:1" x14ac:dyDescent="0.55000000000000004">
      <c r="A32334" s="131"/>
    </row>
    <row r="32337" spans="1:1" x14ac:dyDescent="0.55000000000000004">
      <c r="A32337" s="131"/>
    </row>
    <row r="32338" spans="1:1" x14ac:dyDescent="0.55000000000000004">
      <c r="A32338" s="131"/>
    </row>
    <row r="32341" spans="1:1" x14ac:dyDescent="0.55000000000000004">
      <c r="A32341" s="131"/>
    </row>
    <row r="32342" spans="1:1" x14ac:dyDescent="0.55000000000000004">
      <c r="A32342" s="131"/>
    </row>
    <row r="32345" spans="1:1" x14ac:dyDescent="0.55000000000000004">
      <c r="A32345" s="131"/>
    </row>
    <row r="32346" spans="1:1" x14ac:dyDescent="0.55000000000000004">
      <c r="A32346" s="131"/>
    </row>
    <row r="32349" spans="1:1" x14ac:dyDescent="0.55000000000000004">
      <c r="A32349" s="131"/>
    </row>
    <row r="32350" spans="1:1" x14ac:dyDescent="0.55000000000000004">
      <c r="A32350" s="131"/>
    </row>
    <row r="32353" spans="1:1" x14ac:dyDescent="0.55000000000000004">
      <c r="A32353" s="131"/>
    </row>
    <row r="32354" spans="1:1" x14ac:dyDescent="0.55000000000000004">
      <c r="A32354" s="131"/>
    </row>
    <row r="32357" spans="1:1" x14ac:dyDescent="0.55000000000000004">
      <c r="A32357" s="131"/>
    </row>
    <row r="32358" spans="1:1" x14ac:dyDescent="0.55000000000000004">
      <c r="A32358" s="131"/>
    </row>
    <row r="32361" spans="1:1" x14ac:dyDescent="0.55000000000000004">
      <c r="A32361" s="131"/>
    </row>
    <row r="32362" spans="1:1" x14ac:dyDescent="0.55000000000000004">
      <c r="A32362" s="131"/>
    </row>
    <row r="32365" spans="1:1" x14ac:dyDescent="0.55000000000000004">
      <c r="A32365" s="131"/>
    </row>
    <row r="32366" spans="1:1" x14ac:dyDescent="0.55000000000000004">
      <c r="A32366" s="131"/>
    </row>
    <row r="32369" spans="1:1" x14ac:dyDescent="0.55000000000000004">
      <c r="A32369" s="131"/>
    </row>
    <row r="32370" spans="1:1" x14ac:dyDescent="0.55000000000000004">
      <c r="A32370" s="131"/>
    </row>
    <row r="32373" spans="1:1" x14ac:dyDescent="0.55000000000000004">
      <c r="A32373" s="131"/>
    </row>
    <row r="32374" spans="1:1" x14ac:dyDescent="0.55000000000000004">
      <c r="A32374" s="131"/>
    </row>
    <row r="32377" spans="1:1" x14ac:dyDescent="0.55000000000000004">
      <c r="A32377" s="131"/>
    </row>
    <row r="32378" spans="1:1" x14ac:dyDescent="0.55000000000000004">
      <c r="A32378" s="131"/>
    </row>
    <row r="32381" spans="1:1" x14ac:dyDescent="0.55000000000000004">
      <c r="A32381" s="131"/>
    </row>
    <row r="32382" spans="1:1" x14ac:dyDescent="0.55000000000000004">
      <c r="A32382" s="131"/>
    </row>
    <row r="32385" spans="1:1" x14ac:dyDescent="0.55000000000000004">
      <c r="A32385" s="131"/>
    </row>
    <row r="32386" spans="1:1" x14ac:dyDescent="0.55000000000000004">
      <c r="A32386" s="131"/>
    </row>
    <row r="32389" spans="1:1" x14ac:dyDescent="0.55000000000000004">
      <c r="A32389" s="131"/>
    </row>
    <row r="32390" spans="1:1" x14ac:dyDescent="0.55000000000000004">
      <c r="A32390" s="131"/>
    </row>
    <row r="32393" spans="1:1" x14ac:dyDescent="0.55000000000000004">
      <c r="A32393" s="131"/>
    </row>
    <row r="32394" spans="1:1" x14ac:dyDescent="0.55000000000000004">
      <c r="A32394" s="131"/>
    </row>
    <row r="32397" spans="1:1" x14ac:dyDescent="0.55000000000000004">
      <c r="A32397" s="131"/>
    </row>
    <row r="32398" spans="1:1" x14ac:dyDescent="0.55000000000000004">
      <c r="A32398" s="131"/>
    </row>
    <row r="32401" spans="1:1" x14ac:dyDescent="0.55000000000000004">
      <c r="A32401" s="131"/>
    </row>
    <row r="32402" spans="1:1" x14ac:dyDescent="0.55000000000000004">
      <c r="A32402" s="131"/>
    </row>
    <row r="32405" spans="1:1" x14ac:dyDescent="0.55000000000000004">
      <c r="A32405" s="131"/>
    </row>
    <row r="32406" spans="1:1" x14ac:dyDescent="0.55000000000000004">
      <c r="A32406" s="131"/>
    </row>
    <row r="32409" spans="1:1" x14ac:dyDescent="0.55000000000000004">
      <c r="A32409" s="131"/>
    </row>
    <row r="32410" spans="1:1" x14ac:dyDescent="0.55000000000000004">
      <c r="A32410" s="131"/>
    </row>
    <row r="32413" spans="1:1" x14ac:dyDescent="0.55000000000000004">
      <c r="A32413" s="131"/>
    </row>
    <row r="32414" spans="1:1" x14ac:dyDescent="0.55000000000000004">
      <c r="A32414" s="131"/>
    </row>
    <row r="32417" spans="1:1" x14ac:dyDescent="0.55000000000000004">
      <c r="A32417" s="131"/>
    </row>
    <row r="32418" spans="1:1" x14ac:dyDescent="0.55000000000000004">
      <c r="A32418" s="131"/>
    </row>
    <row r="32421" spans="1:1" x14ac:dyDescent="0.55000000000000004">
      <c r="A32421" s="131"/>
    </row>
    <row r="32422" spans="1:1" x14ac:dyDescent="0.55000000000000004">
      <c r="A32422" s="131"/>
    </row>
    <row r="32425" spans="1:1" x14ac:dyDescent="0.55000000000000004">
      <c r="A32425" s="131"/>
    </row>
    <row r="32426" spans="1:1" x14ac:dyDescent="0.55000000000000004">
      <c r="A32426" s="131"/>
    </row>
    <row r="32429" spans="1:1" x14ac:dyDescent="0.55000000000000004">
      <c r="A32429" s="131"/>
    </row>
    <row r="32430" spans="1:1" x14ac:dyDescent="0.55000000000000004">
      <c r="A32430" s="131"/>
    </row>
    <row r="32433" spans="1:1" x14ac:dyDescent="0.55000000000000004">
      <c r="A32433" s="131"/>
    </row>
    <row r="32434" spans="1:1" x14ac:dyDescent="0.55000000000000004">
      <c r="A32434" s="131"/>
    </row>
    <row r="32437" spans="1:1" x14ac:dyDescent="0.55000000000000004">
      <c r="A32437" s="131"/>
    </row>
    <row r="32438" spans="1:1" x14ac:dyDescent="0.55000000000000004">
      <c r="A32438" s="131"/>
    </row>
    <row r="32441" spans="1:1" x14ac:dyDescent="0.55000000000000004">
      <c r="A32441" s="131"/>
    </row>
    <row r="32442" spans="1:1" x14ac:dyDescent="0.55000000000000004">
      <c r="A32442" s="131"/>
    </row>
    <row r="32445" spans="1:1" x14ac:dyDescent="0.55000000000000004">
      <c r="A32445" s="131"/>
    </row>
    <row r="32446" spans="1:1" x14ac:dyDescent="0.55000000000000004">
      <c r="A32446" s="131"/>
    </row>
    <row r="32449" spans="1:1" x14ac:dyDescent="0.55000000000000004">
      <c r="A32449" s="131"/>
    </row>
    <row r="32450" spans="1:1" x14ac:dyDescent="0.55000000000000004">
      <c r="A32450" s="131"/>
    </row>
    <row r="32453" spans="1:1" x14ac:dyDescent="0.55000000000000004">
      <c r="A32453" s="131"/>
    </row>
    <row r="32454" spans="1:1" x14ac:dyDescent="0.55000000000000004">
      <c r="A32454" s="131"/>
    </row>
    <row r="32457" spans="1:1" x14ac:dyDescent="0.55000000000000004">
      <c r="A32457" s="131"/>
    </row>
    <row r="32458" spans="1:1" x14ac:dyDescent="0.55000000000000004">
      <c r="A32458" s="131"/>
    </row>
    <row r="32461" spans="1:1" x14ac:dyDescent="0.55000000000000004">
      <c r="A32461" s="131"/>
    </row>
    <row r="32462" spans="1:1" x14ac:dyDescent="0.55000000000000004">
      <c r="A32462" s="131"/>
    </row>
    <row r="32465" spans="1:1" x14ac:dyDescent="0.55000000000000004">
      <c r="A32465" s="131"/>
    </row>
    <row r="32466" spans="1:1" x14ac:dyDescent="0.55000000000000004">
      <c r="A32466" s="131"/>
    </row>
    <row r="32469" spans="1:1" x14ac:dyDescent="0.55000000000000004">
      <c r="A32469" s="131"/>
    </row>
    <row r="32470" spans="1:1" x14ac:dyDescent="0.55000000000000004">
      <c r="A32470" s="131"/>
    </row>
    <row r="32473" spans="1:1" x14ac:dyDescent="0.55000000000000004">
      <c r="A32473" s="131"/>
    </row>
    <row r="32474" spans="1:1" x14ac:dyDescent="0.55000000000000004">
      <c r="A32474" s="131"/>
    </row>
    <row r="32477" spans="1:1" x14ac:dyDescent="0.55000000000000004">
      <c r="A32477" s="131"/>
    </row>
    <row r="32478" spans="1:1" x14ac:dyDescent="0.55000000000000004">
      <c r="A32478" s="131"/>
    </row>
    <row r="32481" spans="1:1" x14ac:dyDescent="0.55000000000000004">
      <c r="A32481" s="131"/>
    </row>
    <row r="32482" spans="1:1" x14ac:dyDescent="0.55000000000000004">
      <c r="A32482" s="131"/>
    </row>
    <row r="32485" spans="1:1" x14ac:dyDescent="0.55000000000000004">
      <c r="A32485" s="131"/>
    </row>
    <row r="32486" spans="1:1" x14ac:dyDescent="0.55000000000000004">
      <c r="A32486" s="131"/>
    </row>
    <row r="32489" spans="1:1" x14ac:dyDescent="0.55000000000000004">
      <c r="A32489" s="131"/>
    </row>
    <row r="32490" spans="1:1" x14ac:dyDescent="0.55000000000000004">
      <c r="A32490" s="131"/>
    </row>
    <row r="32493" spans="1:1" x14ac:dyDescent="0.55000000000000004">
      <c r="A32493" s="131"/>
    </row>
    <row r="32494" spans="1:1" x14ac:dyDescent="0.55000000000000004">
      <c r="A32494" s="131"/>
    </row>
    <row r="32497" spans="1:1" x14ac:dyDescent="0.55000000000000004">
      <c r="A32497" s="131"/>
    </row>
    <row r="32498" spans="1:1" x14ac:dyDescent="0.55000000000000004">
      <c r="A32498" s="131"/>
    </row>
    <row r="32501" spans="1:1" x14ac:dyDescent="0.55000000000000004">
      <c r="A32501" s="131"/>
    </row>
    <row r="32502" spans="1:1" x14ac:dyDescent="0.55000000000000004">
      <c r="A32502" s="131"/>
    </row>
    <row r="32505" spans="1:1" x14ac:dyDescent="0.55000000000000004">
      <c r="A32505" s="131"/>
    </row>
    <row r="32506" spans="1:1" x14ac:dyDescent="0.55000000000000004">
      <c r="A32506" s="131"/>
    </row>
    <row r="32509" spans="1:1" x14ac:dyDescent="0.55000000000000004">
      <c r="A32509" s="131"/>
    </row>
    <row r="32510" spans="1:1" x14ac:dyDescent="0.55000000000000004">
      <c r="A32510" s="131"/>
    </row>
    <row r="32513" spans="1:1" x14ac:dyDescent="0.55000000000000004">
      <c r="A32513" s="131"/>
    </row>
    <row r="32514" spans="1:1" x14ac:dyDescent="0.55000000000000004">
      <c r="A32514" s="131"/>
    </row>
    <row r="32517" spans="1:1" x14ac:dyDescent="0.55000000000000004">
      <c r="A32517" s="131"/>
    </row>
    <row r="32518" spans="1:1" x14ac:dyDescent="0.55000000000000004">
      <c r="A32518" s="131"/>
    </row>
    <row r="32521" spans="1:1" x14ac:dyDescent="0.55000000000000004">
      <c r="A32521" s="131"/>
    </row>
    <row r="32522" spans="1:1" x14ac:dyDescent="0.55000000000000004">
      <c r="A32522" s="131"/>
    </row>
    <row r="32525" spans="1:1" x14ac:dyDescent="0.55000000000000004">
      <c r="A32525" s="131"/>
    </row>
    <row r="32526" spans="1:1" x14ac:dyDescent="0.55000000000000004">
      <c r="A32526" s="131"/>
    </row>
    <row r="32529" spans="1:1" x14ac:dyDescent="0.55000000000000004">
      <c r="A32529" s="131"/>
    </row>
    <row r="32530" spans="1:1" x14ac:dyDescent="0.55000000000000004">
      <c r="A32530" s="131"/>
    </row>
    <row r="32533" spans="1:1" x14ac:dyDescent="0.55000000000000004">
      <c r="A32533" s="131"/>
    </row>
    <row r="32534" spans="1:1" x14ac:dyDescent="0.55000000000000004">
      <c r="A32534" s="131"/>
    </row>
    <row r="32537" spans="1:1" x14ac:dyDescent="0.55000000000000004">
      <c r="A32537" s="131"/>
    </row>
    <row r="32538" spans="1:1" x14ac:dyDescent="0.55000000000000004">
      <c r="A32538" s="131"/>
    </row>
    <row r="32541" spans="1:1" x14ac:dyDescent="0.55000000000000004">
      <c r="A32541" s="131"/>
    </row>
    <row r="32542" spans="1:1" x14ac:dyDescent="0.55000000000000004">
      <c r="A32542" s="131"/>
    </row>
    <row r="32545" spans="1:1" x14ac:dyDescent="0.55000000000000004">
      <c r="A32545" s="131"/>
    </row>
    <row r="32546" spans="1:1" x14ac:dyDescent="0.55000000000000004">
      <c r="A32546" s="131"/>
    </row>
    <row r="32549" spans="1:1" x14ac:dyDescent="0.55000000000000004">
      <c r="A32549" s="131"/>
    </row>
    <row r="32550" spans="1:1" x14ac:dyDescent="0.55000000000000004">
      <c r="A32550" s="131"/>
    </row>
    <row r="32553" spans="1:1" x14ac:dyDescent="0.55000000000000004">
      <c r="A32553" s="131"/>
    </row>
    <row r="32554" spans="1:1" x14ac:dyDescent="0.55000000000000004">
      <c r="A32554" s="131"/>
    </row>
    <row r="32557" spans="1:1" x14ac:dyDescent="0.55000000000000004">
      <c r="A32557" s="131"/>
    </row>
    <row r="32558" spans="1:1" x14ac:dyDescent="0.55000000000000004">
      <c r="A32558" s="131"/>
    </row>
    <row r="32561" spans="1:1" x14ac:dyDescent="0.55000000000000004">
      <c r="A32561" s="131"/>
    </row>
    <row r="32562" spans="1:1" x14ac:dyDescent="0.55000000000000004">
      <c r="A32562" s="131"/>
    </row>
    <row r="32565" spans="1:1" x14ac:dyDescent="0.55000000000000004">
      <c r="A32565" s="131"/>
    </row>
    <row r="32566" spans="1:1" x14ac:dyDescent="0.55000000000000004">
      <c r="A32566" s="131"/>
    </row>
    <row r="32569" spans="1:1" x14ac:dyDescent="0.55000000000000004">
      <c r="A32569" s="131"/>
    </row>
    <row r="32570" spans="1:1" x14ac:dyDescent="0.55000000000000004">
      <c r="A32570" s="131"/>
    </row>
    <row r="32573" spans="1:1" x14ac:dyDescent="0.55000000000000004">
      <c r="A32573" s="131"/>
    </row>
    <row r="32574" spans="1:1" x14ac:dyDescent="0.55000000000000004">
      <c r="A32574" s="131"/>
    </row>
    <row r="32577" spans="1:1" x14ac:dyDescent="0.55000000000000004">
      <c r="A32577" s="131"/>
    </row>
    <row r="32578" spans="1:1" x14ac:dyDescent="0.55000000000000004">
      <c r="A32578" s="131"/>
    </row>
    <row r="32581" spans="1:1" x14ac:dyDescent="0.55000000000000004">
      <c r="A32581" s="131"/>
    </row>
    <row r="32582" spans="1:1" x14ac:dyDescent="0.55000000000000004">
      <c r="A32582" s="131"/>
    </row>
    <row r="32585" spans="1:1" x14ac:dyDescent="0.55000000000000004">
      <c r="A32585" s="131"/>
    </row>
    <row r="32586" spans="1:1" x14ac:dyDescent="0.55000000000000004">
      <c r="A32586" s="131"/>
    </row>
    <row r="32589" spans="1:1" x14ac:dyDescent="0.55000000000000004">
      <c r="A32589" s="131"/>
    </row>
    <row r="32590" spans="1:1" x14ac:dyDescent="0.55000000000000004">
      <c r="A32590" s="131"/>
    </row>
    <row r="32593" spans="1:1" x14ac:dyDescent="0.55000000000000004">
      <c r="A32593" s="131"/>
    </row>
    <row r="32594" spans="1:1" x14ac:dyDescent="0.55000000000000004">
      <c r="A32594" s="131"/>
    </row>
    <row r="32597" spans="1:1" x14ac:dyDescent="0.55000000000000004">
      <c r="A32597" s="131"/>
    </row>
    <row r="32598" spans="1:1" x14ac:dyDescent="0.55000000000000004">
      <c r="A32598" s="131"/>
    </row>
    <row r="32601" spans="1:1" x14ac:dyDescent="0.55000000000000004">
      <c r="A32601" s="131"/>
    </row>
    <row r="32602" spans="1:1" x14ac:dyDescent="0.55000000000000004">
      <c r="A32602" s="131"/>
    </row>
    <row r="32605" spans="1:1" x14ac:dyDescent="0.55000000000000004">
      <c r="A32605" s="131"/>
    </row>
    <row r="32606" spans="1:1" x14ac:dyDescent="0.55000000000000004">
      <c r="A32606" s="131"/>
    </row>
    <row r="32609" spans="1:1" x14ac:dyDescent="0.55000000000000004">
      <c r="A32609" s="131"/>
    </row>
    <row r="32610" spans="1:1" x14ac:dyDescent="0.55000000000000004">
      <c r="A32610" s="131"/>
    </row>
    <row r="32613" spans="1:1" x14ac:dyDescent="0.55000000000000004">
      <c r="A32613" s="131"/>
    </row>
    <row r="32614" spans="1:1" x14ac:dyDescent="0.55000000000000004">
      <c r="A32614" s="131"/>
    </row>
    <row r="32617" spans="1:1" x14ac:dyDescent="0.55000000000000004">
      <c r="A32617" s="131"/>
    </row>
    <row r="32618" spans="1:1" x14ac:dyDescent="0.55000000000000004">
      <c r="A32618" s="131"/>
    </row>
    <row r="32621" spans="1:1" x14ac:dyDescent="0.55000000000000004">
      <c r="A32621" s="131"/>
    </row>
    <row r="32622" spans="1:1" x14ac:dyDescent="0.55000000000000004">
      <c r="A32622" s="131"/>
    </row>
    <row r="32625" spans="1:1" x14ac:dyDescent="0.55000000000000004">
      <c r="A32625" s="131"/>
    </row>
    <row r="32626" spans="1:1" x14ac:dyDescent="0.55000000000000004">
      <c r="A32626" s="131"/>
    </row>
    <row r="32629" spans="1:1" x14ac:dyDescent="0.55000000000000004">
      <c r="A32629" s="131"/>
    </row>
    <row r="32630" spans="1:1" x14ac:dyDescent="0.55000000000000004">
      <c r="A32630" s="131"/>
    </row>
    <row r="32633" spans="1:1" x14ac:dyDescent="0.55000000000000004">
      <c r="A32633" s="131"/>
    </row>
    <row r="32634" spans="1:1" x14ac:dyDescent="0.55000000000000004">
      <c r="A32634" s="131"/>
    </row>
    <row r="32637" spans="1:1" x14ac:dyDescent="0.55000000000000004">
      <c r="A32637" s="131"/>
    </row>
    <row r="32638" spans="1:1" x14ac:dyDescent="0.55000000000000004">
      <c r="A32638" s="131"/>
    </row>
    <row r="32641" spans="1:1" x14ac:dyDescent="0.55000000000000004">
      <c r="A32641" s="131"/>
    </row>
    <row r="32642" spans="1:1" x14ac:dyDescent="0.55000000000000004">
      <c r="A32642" s="131"/>
    </row>
    <row r="32645" spans="1:1" x14ac:dyDescent="0.55000000000000004">
      <c r="A32645" s="131"/>
    </row>
    <row r="32646" spans="1:1" x14ac:dyDescent="0.55000000000000004">
      <c r="A32646" s="131"/>
    </row>
    <row r="32649" spans="1:1" x14ac:dyDescent="0.55000000000000004">
      <c r="A32649" s="131"/>
    </row>
    <row r="32650" spans="1:1" x14ac:dyDescent="0.55000000000000004">
      <c r="A32650" s="131"/>
    </row>
    <row r="32653" spans="1:1" x14ac:dyDescent="0.55000000000000004">
      <c r="A32653" s="131"/>
    </row>
    <row r="32654" spans="1:1" x14ac:dyDescent="0.55000000000000004">
      <c r="A32654" s="131"/>
    </row>
    <row r="32657" spans="1:1" x14ac:dyDescent="0.55000000000000004">
      <c r="A32657" s="131"/>
    </row>
    <row r="32658" spans="1:1" x14ac:dyDescent="0.55000000000000004">
      <c r="A32658" s="131"/>
    </row>
    <row r="32661" spans="1:1" x14ac:dyDescent="0.55000000000000004">
      <c r="A32661" s="131"/>
    </row>
    <row r="32662" spans="1:1" x14ac:dyDescent="0.55000000000000004">
      <c r="A32662" s="131"/>
    </row>
    <row r="32665" spans="1:1" x14ac:dyDescent="0.55000000000000004">
      <c r="A32665" s="131"/>
    </row>
    <row r="32666" spans="1:1" x14ac:dyDescent="0.55000000000000004">
      <c r="A32666" s="131"/>
    </row>
    <row r="32669" spans="1:1" x14ac:dyDescent="0.55000000000000004">
      <c r="A32669" s="131"/>
    </row>
    <row r="32670" spans="1:1" x14ac:dyDescent="0.55000000000000004">
      <c r="A32670" s="131"/>
    </row>
    <row r="32673" spans="1:1" x14ac:dyDescent="0.55000000000000004">
      <c r="A32673" s="131"/>
    </row>
    <row r="32674" spans="1:1" x14ac:dyDescent="0.55000000000000004">
      <c r="A32674" s="131"/>
    </row>
    <row r="32677" spans="1:1" x14ac:dyDescent="0.55000000000000004">
      <c r="A32677" s="131"/>
    </row>
    <row r="32678" spans="1:1" x14ac:dyDescent="0.55000000000000004">
      <c r="A32678" s="131"/>
    </row>
    <row r="32681" spans="1:1" x14ac:dyDescent="0.55000000000000004">
      <c r="A32681" s="131"/>
    </row>
    <row r="32682" spans="1:1" x14ac:dyDescent="0.55000000000000004">
      <c r="A32682" s="131"/>
    </row>
    <row r="32685" spans="1:1" x14ac:dyDescent="0.55000000000000004">
      <c r="A32685" s="131"/>
    </row>
    <row r="32686" spans="1:1" x14ac:dyDescent="0.55000000000000004">
      <c r="A32686" s="131"/>
    </row>
    <row r="32689" spans="1:1" x14ac:dyDescent="0.55000000000000004">
      <c r="A32689" s="131"/>
    </row>
    <row r="32690" spans="1:1" x14ac:dyDescent="0.55000000000000004">
      <c r="A32690" s="131"/>
    </row>
    <row r="32693" spans="1:1" x14ac:dyDescent="0.55000000000000004">
      <c r="A32693" s="131"/>
    </row>
    <row r="32694" spans="1:1" x14ac:dyDescent="0.55000000000000004">
      <c r="A32694" s="131"/>
    </row>
    <row r="32697" spans="1:1" x14ac:dyDescent="0.55000000000000004">
      <c r="A32697" s="131"/>
    </row>
    <row r="32698" spans="1:1" x14ac:dyDescent="0.55000000000000004">
      <c r="A32698" s="131"/>
    </row>
    <row r="32701" spans="1:1" x14ac:dyDescent="0.55000000000000004">
      <c r="A32701" s="131"/>
    </row>
    <row r="32702" spans="1:1" x14ac:dyDescent="0.55000000000000004">
      <c r="A32702" s="131"/>
    </row>
    <row r="32705" spans="1:1" x14ac:dyDescent="0.55000000000000004">
      <c r="A32705" s="131"/>
    </row>
    <row r="32706" spans="1:1" x14ac:dyDescent="0.55000000000000004">
      <c r="A32706" s="131"/>
    </row>
    <row r="32709" spans="1:1" x14ac:dyDescent="0.55000000000000004">
      <c r="A32709" s="131"/>
    </row>
    <row r="32710" spans="1:1" x14ac:dyDescent="0.55000000000000004">
      <c r="A32710" s="131"/>
    </row>
    <row r="32713" spans="1:1" x14ac:dyDescent="0.55000000000000004">
      <c r="A32713" s="131"/>
    </row>
    <row r="32714" spans="1:1" x14ac:dyDescent="0.55000000000000004">
      <c r="A32714" s="131"/>
    </row>
    <row r="32717" spans="1:1" x14ac:dyDescent="0.55000000000000004">
      <c r="A32717" s="131"/>
    </row>
    <row r="32718" spans="1:1" x14ac:dyDescent="0.55000000000000004">
      <c r="A32718" s="131"/>
    </row>
    <row r="32721" spans="1:1" x14ac:dyDescent="0.55000000000000004">
      <c r="A32721" s="131"/>
    </row>
    <row r="32722" spans="1:1" x14ac:dyDescent="0.55000000000000004">
      <c r="A32722" s="131"/>
    </row>
    <row r="32725" spans="1:1" x14ac:dyDescent="0.55000000000000004">
      <c r="A32725" s="131"/>
    </row>
    <row r="32726" spans="1:1" x14ac:dyDescent="0.55000000000000004">
      <c r="A32726" s="131"/>
    </row>
    <row r="32729" spans="1:1" x14ac:dyDescent="0.55000000000000004">
      <c r="A32729" s="131"/>
    </row>
    <row r="32730" spans="1:1" x14ac:dyDescent="0.55000000000000004">
      <c r="A32730" s="131"/>
    </row>
    <row r="32733" spans="1:1" x14ac:dyDescent="0.55000000000000004">
      <c r="A32733" s="131"/>
    </row>
    <row r="32734" spans="1:1" x14ac:dyDescent="0.55000000000000004">
      <c r="A32734" s="131"/>
    </row>
    <row r="32737" spans="1:1" x14ac:dyDescent="0.55000000000000004">
      <c r="A32737" s="131"/>
    </row>
    <row r="32738" spans="1:1" x14ac:dyDescent="0.55000000000000004">
      <c r="A32738" s="131"/>
    </row>
    <row r="32741" spans="1:1" x14ac:dyDescent="0.55000000000000004">
      <c r="A32741" s="131"/>
    </row>
    <row r="32742" spans="1:1" x14ac:dyDescent="0.55000000000000004">
      <c r="A32742" s="131"/>
    </row>
    <row r="32745" spans="1:1" x14ac:dyDescent="0.55000000000000004">
      <c r="A32745" s="131"/>
    </row>
    <row r="32746" spans="1:1" x14ac:dyDescent="0.55000000000000004">
      <c r="A32746" s="131"/>
    </row>
    <row r="32749" spans="1:1" x14ac:dyDescent="0.55000000000000004">
      <c r="A32749" s="131"/>
    </row>
    <row r="32750" spans="1:1" x14ac:dyDescent="0.55000000000000004">
      <c r="A32750" s="131"/>
    </row>
    <row r="32753" spans="1:1" x14ac:dyDescent="0.55000000000000004">
      <c r="A32753" s="131"/>
    </row>
    <row r="32754" spans="1:1" x14ac:dyDescent="0.55000000000000004">
      <c r="A32754" s="131"/>
    </row>
    <row r="32757" spans="1:1" x14ac:dyDescent="0.55000000000000004">
      <c r="A32757" s="131"/>
    </row>
    <row r="32758" spans="1:1" x14ac:dyDescent="0.55000000000000004">
      <c r="A32758" s="131"/>
    </row>
    <row r="32761" spans="1:1" x14ac:dyDescent="0.55000000000000004">
      <c r="A32761" s="131"/>
    </row>
    <row r="32762" spans="1:1" x14ac:dyDescent="0.55000000000000004">
      <c r="A32762" s="131"/>
    </row>
    <row r="32765" spans="1:1" x14ac:dyDescent="0.55000000000000004">
      <c r="A32765" s="131"/>
    </row>
    <row r="32766" spans="1:1" x14ac:dyDescent="0.55000000000000004">
      <c r="A32766" s="131"/>
    </row>
    <row r="32769" spans="1:1" x14ac:dyDescent="0.55000000000000004">
      <c r="A32769" s="131"/>
    </row>
    <row r="32770" spans="1:1" x14ac:dyDescent="0.55000000000000004">
      <c r="A32770" s="131"/>
    </row>
    <row r="32773" spans="1:1" x14ac:dyDescent="0.55000000000000004">
      <c r="A32773" s="131"/>
    </row>
    <row r="32774" spans="1:1" x14ac:dyDescent="0.55000000000000004">
      <c r="A32774" s="131"/>
    </row>
    <row r="32777" spans="1:1" x14ac:dyDescent="0.55000000000000004">
      <c r="A32777" s="131"/>
    </row>
    <row r="32778" spans="1:1" x14ac:dyDescent="0.55000000000000004">
      <c r="A32778" s="131"/>
    </row>
    <row r="32781" spans="1:1" x14ac:dyDescent="0.55000000000000004">
      <c r="A32781" s="131"/>
    </row>
    <row r="32782" spans="1:1" x14ac:dyDescent="0.55000000000000004">
      <c r="A32782" s="131"/>
    </row>
    <row r="32785" spans="1:1" x14ac:dyDescent="0.55000000000000004">
      <c r="A32785" s="131"/>
    </row>
    <row r="32786" spans="1:1" x14ac:dyDescent="0.55000000000000004">
      <c r="A32786" s="131"/>
    </row>
    <row r="32789" spans="1:1" x14ac:dyDescent="0.55000000000000004">
      <c r="A32789" s="131"/>
    </row>
    <row r="32790" spans="1:1" x14ac:dyDescent="0.55000000000000004">
      <c r="A32790" s="131"/>
    </row>
    <row r="32793" spans="1:1" x14ac:dyDescent="0.55000000000000004">
      <c r="A32793" s="131"/>
    </row>
    <row r="32794" spans="1:1" x14ac:dyDescent="0.55000000000000004">
      <c r="A32794" s="131"/>
    </row>
    <row r="32797" spans="1:1" x14ac:dyDescent="0.55000000000000004">
      <c r="A32797" s="131"/>
    </row>
    <row r="32798" spans="1:1" x14ac:dyDescent="0.55000000000000004">
      <c r="A32798" s="131"/>
    </row>
    <row r="32801" spans="1:1" x14ac:dyDescent="0.55000000000000004">
      <c r="A32801" s="131"/>
    </row>
    <row r="32802" spans="1:1" x14ac:dyDescent="0.55000000000000004">
      <c r="A32802" s="131"/>
    </row>
    <row r="32805" spans="1:1" x14ac:dyDescent="0.55000000000000004">
      <c r="A32805" s="131"/>
    </row>
    <row r="32806" spans="1:1" x14ac:dyDescent="0.55000000000000004">
      <c r="A32806" s="131"/>
    </row>
    <row r="32809" spans="1:1" x14ac:dyDescent="0.55000000000000004">
      <c r="A32809" s="131"/>
    </row>
    <row r="32810" spans="1:1" x14ac:dyDescent="0.55000000000000004">
      <c r="A32810" s="131"/>
    </row>
    <row r="32813" spans="1:1" x14ac:dyDescent="0.55000000000000004">
      <c r="A32813" s="131"/>
    </row>
    <row r="32814" spans="1:1" x14ac:dyDescent="0.55000000000000004">
      <c r="A32814" s="131"/>
    </row>
    <row r="32817" spans="1:1" x14ac:dyDescent="0.55000000000000004">
      <c r="A32817" s="131"/>
    </row>
    <row r="32818" spans="1:1" x14ac:dyDescent="0.55000000000000004">
      <c r="A32818" s="131"/>
    </row>
    <row r="32821" spans="1:1" x14ac:dyDescent="0.55000000000000004">
      <c r="A32821" s="131"/>
    </row>
    <row r="32822" spans="1:1" x14ac:dyDescent="0.55000000000000004">
      <c r="A32822" s="131"/>
    </row>
    <row r="32825" spans="1:1" x14ac:dyDescent="0.55000000000000004">
      <c r="A32825" s="131"/>
    </row>
    <row r="32826" spans="1:1" x14ac:dyDescent="0.55000000000000004">
      <c r="A32826" s="131"/>
    </row>
    <row r="32829" spans="1:1" x14ac:dyDescent="0.55000000000000004">
      <c r="A32829" s="131"/>
    </row>
    <row r="32830" spans="1:1" x14ac:dyDescent="0.55000000000000004">
      <c r="A32830" s="131"/>
    </row>
    <row r="32833" spans="1:1" x14ac:dyDescent="0.55000000000000004">
      <c r="A32833" s="131"/>
    </row>
    <row r="32834" spans="1:1" x14ac:dyDescent="0.55000000000000004">
      <c r="A32834" s="131"/>
    </row>
    <row r="32837" spans="1:1" x14ac:dyDescent="0.55000000000000004">
      <c r="A32837" s="131"/>
    </row>
    <row r="32838" spans="1:1" x14ac:dyDescent="0.55000000000000004">
      <c r="A32838" s="131"/>
    </row>
    <row r="32841" spans="1:1" x14ac:dyDescent="0.55000000000000004">
      <c r="A32841" s="131"/>
    </row>
    <row r="32842" spans="1:1" x14ac:dyDescent="0.55000000000000004">
      <c r="A32842" s="131"/>
    </row>
    <row r="32845" spans="1:1" x14ac:dyDescent="0.55000000000000004">
      <c r="A32845" s="131"/>
    </row>
    <row r="32846" spans="1:1" x14ac:dyDescent="0.55000000000000004">
      <c r="A32846" s="131"/>
    </row>
    <row r="32849" spans="1:1" x14ac:dyDescent="0.55000000000000004">
      <c r="A32849" s="131"/>
    </row>
    <row r="32850" spans="1:1" x14ac:dyDescent="0.55000000000000004">
      <c r="A32850" s="131"/>
    </row>
    <row r="32853" spans="1:1" x14ac:dyDescent="0.55000000000000004">
      <c r="A32853" s="131"/>
    </row>
    <row r="32854" spans="1:1" x14ac:dyDescent="0.55000000000000004">
      <c r="A32854" s="131"/>
    </row>
    <row r="32857" spans="1:1" x14ac:dyDescent="0.55000000000000004">
      <c r="A32857" s="131"/>
    </row>
    <row r="32858" spans="1:1" x14ac:dyDescent="0.55000000000000004">
      <c r="A32858" s="131"/>
    </row>
    <row r="32861" spans="1:1" x14ac:dyDescent="0.55000000000000004">
      <c r="A32861" s="131"/>
    </row>
    <row r="32862" spans="1:1" x14ac:dyDescent="0.55000000000000004">
      <c r="A32862" s="131"/>
    </row>
    <row r="32865" spans="1:1" x14ac:dyDescent="0.55000000000000004">
      <c r="A32865" s="131"/>
    </row>
    <row r="32866" spans="1:1" x14ac:dyDescent="0.55000000000000004">
      <c r="A32866" s="131"/>
    </row>
    <row r="32869" spans="1:1" x14ac:dyDescent="0.55000000000000004">
      <c r="A32869" s="131"/>
    </row>
    <row r="32870" spans="1:1" x14ac:dyDescent="0.55000000000000004">
      <c r="A32870" s="131"/>
    </row>
    <row r="32873" spans="1:1" x14ac:dyDescent="0.55000000000000004">
      <c r="A32873" s="131"/>
    </row>
    <row r="32874" spans="1:1" x14ac:dyDescent="0.55000000000000004">
      <c r="A32874" s="131"/>
    </row>
    <row r="32877" spans="1:1" x14ac:dyDescent="0.55000000000000004">
      <c r="A32877" s="131"/>
    </row>
    <row r="32878" spans="1:1" x14ac:dyDescent="0.55000000000000004">
      <c r="A32878" s="131"/>
    </row>
    <row r="32881" spans="1:1" x14ac:dyDescent="0.55000000000000004">
      <c r="A32881" s="131"/>
    </row>
    <row r="32882" spans="1:1" x14ac:dyDescent="0.55000000000000004">
      <c r="A32882" s="131"/>
    </row>
    <row r="32885" spans="1:1" x14ac:dyDescent="0.55000000000000004">
      <c r="A32885" s="131"/>
    </row>
    <row r="32886" spans="1:1" x14ac:dyDescent="0.55000000000000004">
      <c r="A32886" s="131"/>
    </row>
    <row r="32889" spans="1:1" x14ac:dyDescent="0.55000000000000004">
      <c r="A32889" s="131"/>
    </row>
    <row r="32890" spans="1:1" x14ac:dyDescent="0.55000000000000004">
      <c r="A32890" s="131"/>
    </row>
    <row r="32893" spans="1:1" x14ac:dyDescent="0.55000000000000004">
      <c r="A32893" s="131"/>
    </row>
    <row r="32894" spans="1:1" x14ac:dyDescent="0.55000000000000004">
      <c r="A32894" s="131"/>
    </row>
    <row r="32897" spans="1:1" x14ac:dyDescent="0.55000000000000004">
      <c r="A32897" s="131"/>
    </row>
    <row r="32898" spans="1:1" x14ac:dyDescent="0.55000000000000004">
      <c r="A32898" s="131"/>
    </row>
    <row r="32901" spans="1:1" x14ac:dyDescent="0.55000000000000004">
      <c r="A32901" s="131"/>
    </row>
    <row r="32902" spans="1:1" x14ac:dyDescent="0.55000000000000004">
      <c r="A32902" s="131"/>
    </row>
    <row r="32905" spans="1:1" x14ac:dyDescent="0.55000000000000004">
      <c r="A32905" s="131"/>
    </row>
    <row r="32906" spans="1:1" x14ac:dyDescent="0.55000000000000004">
      <c r="A32906" s="131"/>
    </row>
    <row r="32909" spans="1:1" x14ac:dyDescent="0.55000000000000004">
      <c r="A32909" s="131"/>
    </row>
    <row r="32910" spans="1:1" x14ac:dyDescent="0.55000000000000004">
      <c r="A32910" s="131"/>
    </row>
    <row r="32913" spans="1:1" x14ac:dyDescent="0.55000000000000004">
      <c r="A32913" s="131"/>
    </row>
    <row r="32914" spans="1:1" x14ac:dyDescent="0.55000000000000004">
      <c r="A32914" s="131"/>
    </row>
    <row r="32917" spans="1:1" x14ac:dyDescent="0.55000000000000004">
      <c r="A32917" s="131"/>
    </row>
    <row r="32918" spans="1:1" x14ac:dyDescent="0.55000000000000004">
      <c r="A32918" s="131"/>
    </row>
    <row r="32921" spans="1:1" x14ac:dyDescent="0.55000000000000004">
      <c r="A32921" s="131"/>
    </row>
    <row r="32922" spans="1:1" x14ac:dyDescent="0.55000000000000004">
      <c r="A32922" s="131"/>
    </row>
    <row r="32925" spans="1:1" x14ac:dyDescent="0.55000000000000004">
      <c r="A32925" s="131"/>
    </row>
    <row r="32926" spans="1:1" x14ac:dyDescent="0.55000000000000004">
      <c r="A32926" s="131"/>
    </row>
    <row r="32929" spans="1:1" x14ac:dyDescent="0.55000000000000004">
      <c r="A32929" s="131"/>
    </row>
    <row r="32930" spans="1:1" x14ac:dyDescent="0.55000000000000004">
      <c r="A32930" s="131"/>
    </row>
    <row r="32933" spans="1:1" x14ac:dyDescent="0.55000000000000004">
      <c r="A32933" s="131"/>
    </row>
    <row r="32934" spans="1:1" x14ac:dyDescent="0.55000000000000004">
      <c r="A32934" s="131"/>
    </row>
    <row r="32937" spans="1:1" x14ac:dyDescent="0.55000000000000004">
      <c r="A32937" s="131"/>
    </row>
    <row r="32938" spans="1:1" x14ac:dyDescent="0.55000000000000004">
      <c r="A32938" s="131"/>
    </row>
    <row r="32941" spans="1:1" x14ac:dyDescent="0.55000000000000004">
      <c r="A32941" s="131"/>
    </row>
    <row r="32942" spans="1:1" x14ac:dyDescent="0.55000000000000004">
      <c r="A32942" s="131"/>
    </row>
    <row r="32945" spans="1:1" x14ac:dyDescent="0.55000000000000004">
      <c r="A32945" s="131"/>
    </row>
    <row r="32946" spans="1:1" x14ac:dyDescent="0.55000000000000004">
      <c r="A32946" s="131"/>
    </row>
    <row r="32949" spans="1:1" x14ac:dyDescent="0.55000000000000004">
      <c r="A32949" s="131"/>
    </row>
    <row r="32950" spans="1:1" x14ac:dyDescent="0.55000000000000004">
      <c r="A32950" s="131"/>
    </row>
    <row r="32953" spans="1:1" x14ac:dyDescent="0.55000000000000004">
      <c r="A32953" s="131"/>
    </row>
    <row r="32954" spans="1:1" x14ac:dyDescent="0.55000000000000004">
      <c r="A32954" s="131"/>
    </row>
    <row r="32957" spans="1:1" x14ac:dyDescent="0.55000000000000004">
      <c r="A32957" s="131"/>
    </row>
    <row r="32958" spans="1:1" x14ac:dyDescent="0.55000000000000004">
      <c r="A32958" s="131"/>
    </row>
    <row r="32961" spans="1:1" x14ac:dyDescent="0.55000000000000004">
      <c r="A32961" s="131"/>
    </row>
    <row r="32962" spans="1:1" x14ac:dyDescent="0.55000000000000004">
      <c r="A32962" s="131"/>
    </row>
    <row r="32965" spans="1:1" x14ac:dyDescent="0.55000000000000004">
      <c r="A32965" s="131"/>
    </row>
    <row r="32966" spans="1:1" x14ac:dyDescent="0.55000000000000004">
      <c r="A32966" s="131"/>
    </row>
    <row r="32969" spans="1:1" x14ac:dyDescent="0.55000000000000004">
      <c r="A32969" s="131"/>
    </row>
    <row r="32970" spans="1:1" x14ac:dyDescent="0.55000000000000004">
      <c r="A32970" s="131"/>
    </row>
    <row r="32973" spans="1:1" x14ac:dyDescent="0.55000000000000004">
      <c r="A32973" s="131"/>
    </row>
    <row r="32974" spans="1:1" x14ac:dyDescent="0.55000000000000004">
      <c r="A32974" s="131"/>
    </row>
    <row r="32977" spans="1:1" x14ac:dyDescent="0.55000000000000004">
      <c r="A32977" s="131"/>
    </row>
    <row r="32978" spans="1:1" x14ac:dyDescent="0.55000000000000004">
      <c r="A32978" s="131"/>
    </row>
    <row r="32981" spans="1:1" x14ac:dyDescent="0.55000000000000004">
      <c r="A32981" s="131"/>
    </row>
    <row r="32982" spans="1:1" x14ac:dyDescent="0.55000000000000004">
      <c r="A32982" s="131"/>
    </row>
    <row r="32985" spans="1:1" x14ac:dyDescent="0.55000000000000004">
      <c r="A32985" s="131"/>
    </row>
    <row r="32986" spans="1:1" x14ac:dyDescent="0.55000000000000004">
      <c r="A32986" s="131"/>
    </row>
    <row r="32989" spans="1:1" x14ac:dyDescent="0.55000000000000004">
      <c r="A32989" s="131"/>
    </row>
    <row r="32990" spans="1:1" x14ac:dyDescent="0.55000000000000004">
      <c r="A32990" s="131"/>
    </row>
    <row r="32993" spans="1:1" x14ac:dyDescent="0.55000000000000004">
      <c r="A32993" s="131"/>
    </row>
    <row r="32994" spans="1:1" x14ac:dyDescent="0.55000000000000004">
      <c r="A32994" s="131"/>
    </row>
    <row r="32997" spans="1:1" x14ac:dyDescent="0.55000000000000004">
      <c r="A32997" s="131"/>
    </row>
    <row r="32998" spans="1:1" x14ac:dyDescent="0.55000000000000004">
      <c r="A32998" s="131"/>
    </row>
    <row r="33001" spans="1:1" x14ac:dyDescent="0.55000000000000004">
      <c r="A33001" s="131"/>
    </row>
    <row r="33002" spans="1:1" x14ac:dyDescent="0.55000000000000004">
      <c r="A33002" s="131"/>
    </row>
    <row r="33005" spans="1:1" x14ac:dyDescent="0.55000000000000004">
      <c r="A33005" s="131"/>
    </row>
    <row r="33006" spans="1:1" x14ac:dyDescent="0.55000000000000004">
      <c r="A33006" s="131"/>
    </row>
    <row r="33009" spans="1:1" x14ac:dyDescent="0.55000000000000004">
      <c r="A33009" s="131"/>
    </row>
    <row r="33010" spans="1:1" x14ac:dyDescent="0.55000000000000004">
      <c r="A33010" s="131"/>
    </row>
    <row r="33013" spans="1:1" x14ac:dyDescent="0.55000000000000004">
      <c r="A33013" s="131"/>
    </row>
    <row r="33014" spans="1:1" x14ac:dyDescent="0.55000000000000004">
      <c r="A33014" s="131"/>
    </row>
    <row r="33017" spans="1:1" x14ac:dyDescent="0.55000000000000004">
      <c r="A33017" s="131"/>
    </row>
    <row r="33018" spans="1:1" x14ac:dyDescent="0.55000000000000004">
      <c r="A33018" s="131"/>
    </row>
    <row r="33021" spans="1:1" x14ac:dyDescent="0.55000000000000004">
      <c r="A33021" s="131"/>
    </row>
    <row r="33022" spans="1:1" x14ac:dyDescent="0.55000000000000004">
      <c r="A33022" s="131"/>
    </row>
    <row r="33025" spans="1:1" x14ac:dyDescent="0.55000000000000004">
      <c r="A33025" s="131"/>
    </row>
    <row r="33026" spans="1:1" x14ac:dyDescent="0.55000000000000004">
      <c r="A33026" s="131"/>
    </row>
    <row r="33029" spans="1:1" x14ac:dyDescent="0.55000000000000004">
      <c r="A33029" s="131"/>
    </row>
    <row r="33030" spans="1:1" x14ac:dyDescent="0.55000000000000004">
      <c r="A33030" s="131"/>
    </row>
    <row r="33033" spans="1:1" x14ac:dyDescent="0.55000000000000004">
      <c r="A33033" s="131"/>
    </row>
    <row r="33034" spans="1:1" x14ac:dyDescent="0.55000000000000004">
      <c r="A33034" s="131"/>
    </row>
    <row r="33037" spans="1:1" x14ac:dyDescent="0.55000000000000004">
      <c r="A33037" s="131"/>
    </row>
    <row r="33038" spans="1:1" x14ac:dyDescent="0.55000000000000004">
      <c r="A33038" s="131"/>
    </row>
    <row r="33041" spans="1:1" x14ac:dyDescent="0.55000000000000004">
      <c r="A33041" s="131"/>
    </row>
    <row r="33042" spans="1:1" x14ac:dyDescent="0.55000000000000004">
      <c r="A33042" s="131"/>
    </row>
    <row r="33045" spans="1:1" x14ac:dyDescent="0.55000000000000004">
      <c r="A33045" s="131"/>
    </row>
    <row r="33046" spans="1:1" x14ac:dyDescent="0.55000000000000004">
      <c r="A33046" s="131"/>
    </row>
    <row r="33049" spans="1:1" x14ac:dyDescent="0.55000000000000004">
      <c r="A33049" s="131"/>
    </row>
    <row r="33050" spans="1:1" x14ac:dyDescent="0.55000000000000004">
      <c r="A33050" s="131"/>
    </row>
    <row r="33053" spans="1:1" x14ac:dyDescent="0.55000000000000004">
      <c r="A33053" s="131"/>
    </row>
    <row r="33054" spans="1:1" x14ac:dyDescent="0.55000000000000004">
      <c r="A33054" s="131"/>
    </row>
    <row r="33057" spans="1:1" x14ac:dyDescent="0.55000000000000004">
      <c r="A33057" s="131"/>
    </row>
    <row r="33058" spans="1:1" x14ac:dyDescent="0.55000000000000004">
      <c r="A33058" s="131"/>
    </row>
    <row r="33061" spans="1:1" x14ac:dyDescent="0.55000000000000004">
      <c r="A33061" s="131"/>
    </row>
    <row r="33062" spans="1:1" x14ac:dyDescent="0.55000000000000004">
      <c r="A33062" s="131"/>
    </row>
    <row r="33065" spans="1:1" x14ac:dyDescent="0.55000000000000004">
      <c r="A33065" s="131"/>
    </row>
    <row r="33066" spans="1:1" x14ac:dyDescent="0.55000000000000004">
      <c r="A33066" s="131"/>
    </row>
    <row r="33069" spans="1:1" x14ac:dyDescent="0.55000000000000004">
      <c r="A33069" s="131"/>
    </row>
    <row r="33070" spans="1:1" x14ac:dyDescent="0.55000000000000004">
      <c r="A33070" s="131"/>
    </row>
    <row r="33073" spans="1:1" x14ac:dyDescent="0.55000000000000004">
      <c r="A33073" s="131"/>
    </row>
    <row r="33074" spans="1:1" x14ac:dyDescent="0.55000000000000004">
      <c r="A33074" s="131"/>
    </row>
    <row r="33077" spans="1:1" x14ac:dyDescent="0.55000000000000004">
      <c r="A33077" s="131"/>
    </row>
    <row r="33078" spans="1:1" x14ac:dyDescent="0.55000000000000004">
      <c r="A33078" s="131"/>
    </row>
    <row r="33081" spans="1:1" x14ac:dyDescent="0.55000000000000004">
      <c r="A33081" s="131"/>
    </row>
    <row r="33082" spans="1:1" x14ac:dyDescent="0.55000000000000004">
      <c r="A33082" s="131"/>
    </row>
    <row r="33085" spans="1:1" x14ac:dyDescent="0.55000000000000004">
      <c r="A33085" s="131"/>
    </row>
    <row r="33086" spans="1:1" x14ac:dyDescent="0.55000000000000004">
      <c r="A33086" s="131"/>
    </row>
    <row r="33089" spans="1:1" x14ac:dyDescent="0.55000000000000004">
      <c r="A33089" s="131"/>
    </row>
    <row r="33090" spans="1:1" x14ac:dyDescent="0.55000000000000004">
      <c r="A33090" s="131"/>
    </row>
    <row r="33093" spans="1:1" x14ac:dyDescent="0.55000000000000004">
      <c r="A33093" s="131"/>
    </row>
    <row r="33094" spans="1:1" x14ac:dyDescent="0.55000000000000004">
      <c r="A33094" s="131"/>
    </row>
    <row r="33097" spans="1:1" x14ac:dyDescent="0.55000000000000004">
      <c r="A33097" s="131"/>
    </row>
    <row r="33098" spans="1:1" x14ac:dyDescent="0.55000000000000004">
      <c r="A33098" s="131"/>
    </row>
    <row r="33101" spans="1:1" x14ac:dyDescent="0.55000000000000004">
      <c r="A33101" s="131"/>
    </row>
    <row r="33102" spans="1:1" x14ac:dyDescent="0.55000000000000004">
      <c r="A33102" s="131"/>
    </row>
    <row r="33105" spans="1:1" x14ac:dyDescent="0.55000000000000004">
      <c r="A33105" s="131"/>
    </row>
    <row r="33106" spans="1:1" x14ac:dyDescent="0.55000000000000004">
      <c r="A33106" s="131"/>
    </row>
    <row r="33109" spans="1:1" x14ac:dyDescent="0.55000000000000004">
      <c r="A33109" s="131"/>
    </row>
    <row r="33110" spans="1:1" x14ac:dyDescent="0.55000000000000004">
      <c r="A33110" s="131"/>
    </row>
    <row r="33113" spans="1:1" x14ac:dyDescent="0.55000000000000004">
      <c r="A33113" s="131"/>
    </row>
    <row r="33114" spans="1:1" x14ac:dyDescent="0.55000000000000004">
      <c r="A33114" s="131"/>
    </row>
    <row r="33117" spans="1:1" x14ac:dyDescent="0.55000000000000004">
      <c r="A33117" s="131"/>
    </row>
    <row r="33118" spans="1:1" x14ac:dyDescent="0.55000000000000004">
      <c r="A33118" s="131"/>
    </row>
    <row r="33121" spans="1:1" x14ac:dyDescent="0.55000000000000004">
      <c r="A33121" s="131"/>
    </row>
    <row r="33122" spans="1:1" x14ac:dyDescent="0.55000000000000004">
      <c r="A33122" s="131"/>
    </row>
    <row r="33125" spans="1:1" x14ac:dyDescent="0.55000000000000004">
      <c r="A33125" s="131"/>
    </row>
    <row r="33126" spans="1:1" x14ac:dyDescent="0.55000000000000004">
      <c r="A33126" s="131"/>
    </row>
    <row r="33129" spans="1:1" x14ac:dyDescent="0.55000000000000004">
      <c r="A33129" s="131"/>
    </row>
    <row r="33130" spans="1:1" x14ac:dyDescent="0.55000000000000004">
      <c r="A33130" s="131"/>
    </row>
    <row r="33133" spans="1:1" x14ac:dyDescent="0.55000000000000004">
      <c r="A33133" s="131"/>
    </row>
    <row r="33134" spans="1:1" x14ac:dyDescent="0.55000000000000004">
      <c r="A33134" s="131"/>
    </row>
    <row r="33137" spans="1:1" x14ac:dyDescent="0.55000000000000004">
      <c r="A33137" s="131"/>
    </row>
    <row r="33138" spans="1:1" x14ac:dyDescent="0.55000000000000004">
      <c r="A33138" s="131"/>
    </row>
    <row r="33141" spans="1:1" x14ac:dyDescent="0.55000000000000004">
      <c r="A33141" s="131"/>
    </row>
    <row r="33142" spans="1:1" x14ac:dyDescent="0.55000000000000004">
      <c r="A33142" s="131"/>
    </row>
    <row r="33145" spans="1:1" x14ac:dyDescent="0.55000000000000004">
      <c r="A33145" s="131"/>
    </row>
    <row r="33146" spans="1:1" x14ac:dyDescent="0.55000000000000004">
      <c r="A33146" s="131"/>
    </row>
    <row r="33149" spans="1:1" x14ac:dyDescent="0.55000000000000004">
      <c r="A33149" s="131"/>
    </row>
    <row r="33150" spans="1:1" x14ac:dyDescent="0.55000000000000004">
      <c r="A33150" s="131"/>
    </row>
    <row r="33153" spans="1:1" x14ac:dyDescent="0.55000000000000004">
      <c r="A33153" s="131"/>
    </row>
    <row r="33154" spans="1:1" x14ac:dyDescent="0.55000000000000004">
      <c r="A33154" s="131"/>
    </row>
    <row r="33157" spans="1:1" x14ac:dyDescent="0.55000000000000004">
      <c r="A33157" s="131"/>
    </row>
    <row r="33158" spans="1:1" x14ac:dyDescent="0.55000000000000004">
      <c r="A33158" s="131"/>
    </row>
    <row r="33161" spans="1:1" x14ac:dyDescent="0.55000000000000004">
      <c r="A33161" s="131"/>
    </row>
    <row r="33162" spans="1:1" x14ac:dyDescent="0.55000000000000004">
      <c r="A33162" s="131"/>
    </row>
    <row r="33165" spans="1:1" x14ac:dyDescent="0.55000000000000004">
      <c r="A33165" s="131"/>
    </row>
    <row r="33166" spans="1:1" x14ac:dyDescent="0.55000000000000004">
      <c r="A33166" s="131"/>
    </row>
    <row r="33169" spans="1:1" x14ac:dyDescent="0.55000000000000004">
      <c r="A33169" s="131"/>
    </row>
    <row r="33170" spans="1:1" x14ac:dyDescent="0.55000000000000004">
      <c r="A33170" s="131"/>
    </row>
    <row r="33173" spans="1:1" x14ac:dyDescent="0.55000000000000004">
      <c r="A33173" s="131"/>
    </row>
    <row r="33174" spans="1:1" x14ac:dyDescent="0.55000000000000004">
      <c r="A33174" s="131"/>
    </row>
    <row r="33177" spans="1:1" x14ac:dyDescent="0.55000000000000004">
      <c r="A33177" s="131"/>
    </row>
    <row r="33178" spans="1:1" x14ac:dyDescent="0.55000000000000004">
      <c r="A33178" s="131"/>
    </row>
    <row r="33181" spans="1:1" x14ac:dyDescent="0.55000000000000004">
      <c r="A33181" s="131"/>
    </row>
    <row r="33182" spans="1:1" x14ac:dyDescent="0.55000000000000004">
      <c r="A33182" s="131"/>
    </row>
    <row r="33185" spans="1:1" x14ac:dyDescent="0.55000000000000004">
      <c r="A33185" s="131"/>
    </row>
    <row r="33186" spans="1:1" x14ac:dyDescent="0.55000000000000004">
      <c r="A33186" s="131"/>
    </row>
    <row r="33189" spans="1:1" x14ac:dyDescent="0.55000000000000004">
      <c r="A33189" s="131"/>
    </row>
    <row r="33190" spans="1:1" x14ac:dyDescent="0.55000000000000004">
      <c r="A33190" s="131"/>
    </row>
    <row r="33193" spans="1:1" x14ac:dyDescent="0.55000000000000004">
      <c r="A33193" s="131"/>
    </row>
    <row r="33194" spans="1:1" x14ac:dyDescent="0.55000000000000004">
      <c r="A33194" s="131"/>
    </row>
    <row r="33197" spans="1:1" x14ac:dyDescent="0.55000000000000004">
      <c r="A33197" s="131"/>
    </row>
    <row r="33198" spans="1:1" x14ac:dyDescent="0.55000000000000004">
      <c r="A33198" s="131"/>
    </row>
    <row r="33201" spans="1:1" x14ac:dyDescent="0.55000000000000004">
      <c r="A33201" s="131"/>
    </row>
    <row r="33202" spans="1:1" x14ac:dyDescent="0.55000000000000004">
      <c r="A33202" s="131"/>
    </row>
    <row r="33205" spans="1:1" x14ac:dyDescent="0.55000000000000004">
      <c r="A33205" s="131"/>
    </row>
    <row r="33206" spans="1:1" x14ac:dyDescent="0.55000000000000004">
      <c r="A33206" s="131"/>
    </row>
    <row r="33209" spans="1:1" x14ac:dyDescent="0.55000000000000004">
      <c r="A33209" s="131"/>
    </row>
    <row r="33210" spans="1:1" x14ac:dyDescent="0.55000000000000004">
      <c r="A33210" s="131"/>
    </row>
    <row r="33213" spans="1:1" x14ac:dyDescent="0.55000000000000004">
      <c r="A33213" s="131"/>
    </row>
    <row r="33214" spans="1:1" x14ac:dyDescent="0.55000000000000004">
      <c r="A33214" s="131"/>
    </row>
    <row r="33217" spans="1:1" x14ac:dyDescent="0.55000000000000004">
      <c r="A33217" s="131"/>
    </row>
    <row r="33218" spans="1:1" x14ac:dyDescent="0.55000000000000004">
      <c r="A33218" s="131"/>
    </row>
    <row r="33221" spans="1:1" x14ac:dyDescent="0.55000000000000004">
      <c r="A33221" s="131"/>
    </row>
    <row r="33222" spans="1:1" x14ac:dyDescent="0.55000000000000004">
      <c r="A33222" s="131"/>
    </row>
    <row r="33225" spans="1:1" x14ac:dyDescent="0.55000000000000004">
      <c r="A33225" s="131"/>
    </row>
    <row r="33226" spans="1:1" x14ac:dyDescent="0.55000000000000004">
      <c r="A33226" s="131"/>
    </row>
    <row r="33229" spans="1:1" x14ac:dyDescent="0.55000000000000004">
      <c r="A33229" s="131"/>
    </row>
    <row r="33230" spans="1:1" x14ac:dyDescent="0.55000000000000004">
      <c r="A33230" s="131"/>
    </row>
    <row r="33233" spans="1:1" x14ac:dyDescent="0.55000000000000004">
      <c r="A33233" s="131"/>
    </row>
    <row r="33234" spans="1:1" x14ac:dyDescent="0.55000000000000004">
      <c r="A33234" s="131"/>
    </row>
    <row r="33237" spans="1:1" x14ac:dyDescent="0.55000000000000004">
      <c r="A33237" s="131"/>
    </row>
    <row r="33238" spans="1:1" x14ac:dyDescent="0.55000000000000004">
      <c r="A33238" s="131"/>
    </row>
    <row r="33241" spans="1:1" x14ac:dyDescent="0.55000000000000004">
      <c r="A33241" s="131"/>
    </row>
    <row r="33242" spans="1:1" x14ac:dyDescent="0.55000000000000004">
      <c r="A33242" s="131"/>
    </row>
    <row r="33245" spans="1:1" x14ac:dyDescent="0.55000000000000004">
      <c r="A33245" s="131"/>
    </row>
    <row r="33246" spans="1:1" x14ac:dyDescent="0.55000000000000004">
      <c r="A33246" s="131"/>
    </row>
    <row r="33249" spans="1:1" x14ac:dyDescent="0.55000000000000004">
      <c r="A33249" s="131"/>
    </row>
    <row r="33250" spans="1:1" x14ac:dyDescent="0.55000000000000004">
      <c r="A33250" s="131"/>
    </row>
    <row r="33253" spans="1:1" x14ac:dyDescent="0.55000000000000004">
      <c r="A33253" s="131"/>
    </row>
    <row r="33254" spans="1:1" x14ac:dyDescent="0.55000000000000004">
      <c r="A33254" s="131"/>
    </row>
    <row r="33257" spans="1:1" x14ac:dyDescent="0.55000000000000004">
      <c r="A33257" s="131"/>
    </row>
    <row r="33258" spans="1:1" x14ac:dyDescent="0.55000000000000004">
      <c r="A33258" s="131"/>
    </row>
    <row r="33261" spans="1:1" x14ac:dyDescent="0.55000000000000004">
      <c r="A33261" s="131"/>
    </row>
    <row r="33262" spans="1:1" x14ac:dyDescent="0.55000000000000004">
      <c r="A33262" s="131"/>
    </row>
    <row r="33265" spans="1:1" x14ac:dyDescent="0.55000000000000004">
      <c r="A33265" s="131"/>
    </row>
    <row r="33266" spans="1:1" x14ac:dyDescent="0.55000000000000004">
      <c r="A33266" s="131"/>
    </row>
    <row r="33269" spans="1:1" x14ac:dyDescent="0.55000000000000004">
      <c r="A33269" s="131"/>
    </row>
    <row r="33270" spans="1:1" x14ac:dyDescent="0.55000000000000004">
      <c r="A33270" s="131"/>
    </row>
    <row r="33273" spans="1:1" x14ac:dyDescent="0.55000000000000004">
      <c r="A33273" s="131"/>
    </row>
    <row r="33274" spans="1:1" x14ac:dyDescent="0.55000000000000004">
      <c r="A33274" s="131"/>
    </row>
    <row r="33277" spans="1:1" x14ac:dyDescent="0.55000000000000004">
      <c r="A33277" s="131"/>
    </row>
    <row r="33278" spans="1:1" x14ac:dyDescent="0.55000000000000004">
      <c r="A33278" s="131"/>
    </row>
    <row r="33281" spans="1:1" x14ac:dyDescent="0.55000000000000004">
      <c r="A33281" s="131"/>
    </row>
    <row r="33282" spans="1:1" x14ac:dyDescent="0.55000000000000004">
      <c r="A33282" s="131"/>
    </row>
    <row r="33285" spans="1:1" x14ac:dyDescent="0.55000000000000004">
      <c r="A33285" s="131"/>
    </row>
    <row r="33286" spans="1:1" x14ac:dyDescent="0.55000000000000004">
      <c r="A33286" s="131"/>
    </row>
    <row r="33289" spans="1:1" x14ac:dyDescent="0.55000000000000004">
      <c r="A33289" s="131"/>
    </row>
    <row r="33290" spans="1:1" x14ac:dyDescent="0.55000000000000004">
      <c r="A33290" s="131"/>
    </row>
    <row r="33293" spans="1:1" x14ac:dyDescent="0.55000000000000004">
      <c r="A33293" s="131"/>
    </row>
    <row r="33294" spans="1:1" x14ac:dyDescent="0.55000000000000004">
      <c r="A33294" s="131"/>
    </row>
    <row r="33297" spans="1:1" x14ac:dyDescent="0.55000000000000004">
      <c r="A33297" s="131"/>
    </row>
    <row r="33298" spans="1:1" x14ac:dyDescent="0.55000000000000004">
      <c r="A33298" s="131"/>
    </row>
    <row r="33301" spans="1:1" x14ac:dyDescent="0.55000000000000004">
      <c r="A33301" s="131"/>
    </row>
    <row r="33302" spans="1:1" x14ac:dyDescent="0.55000000000000004">
      <c r="A33302" s="131"/>
    </row>
    <row r="33305" spans="1:1" x14ac:dyDescent="0.55000000000000004">
      <c r="A33305" s="131"/>
    </row>
    <row r="33306" spans="1:1" x14ac:dyDescent="0.55000000000000004">
      <c r="A33306" s="131"/>
    </row>
    <row r="33309" spans="1:1" x14ac:dyDescent="0.55000000000000004">
      <c r="A33309" s="131"/>
    </row>
    <row r="33310" spans="1:1" x14ac:dyDescent="0.55000000000000004">
      <c r="A33310" s="131"/>
    </row>
    <row r="33313" spans="1:1" x14ac:dyDescent="0.55000000000000004">
      <c r="A33313" s="131"/>
    </row>
    <row r="33314" spans="1:1" x14ac:dyDescent="0.55000000000000004">
      <c r="A33314" s="131"/>
    </row>
    <row r="33317" spans="1:1" x14ac:dyDescent="0.55000000000000004">
      <c r="A33317" s="131"/>
    </row>
    <row r="33318" spans="1:1" x14ac:dyDescent="0.55000000000000004">
      <c r="A33318" s="131"/>
    </row>
    <row r="33321" spans="1:1" x14ac:dyDescent="0.55000000000000004">
      <c r="A33321" s="131"/>
    </row>
    <row r="33322" spans="1:1" x14ac:dyDescent="0.55000000000000004">
      <c r="A33322" s="131"/>
    </row>
    <row r="33325" spans="1:1" x14ac:dyDescent="0.55000000000000004">
      <c r="A33325" s="131"/>
    </row>
    <row r="33326" spans="1:1" x14ac:dyDescent="0.55000000000000004">
      <c r="A33326" s="131"/>
    </row>
    <row r="33329" spans="1:1" x14ac:dyDescent="0.55000000000000004">
      <c r="A33329" s="131"/>
    </row>
    <row r="33330" spans="1:1" x14ac:dyDescent="0.55000000000000004">
      <c r="A33330" s="131"/>
    </row>
    <row r="33333" spans="1:1" x14ac:dyDescent="0.55000000000000004">
      <c r="A33333" s="131"/>
    </row>
    <row r="33334" spans="1:1" x14ac:dyDescent="0.55000000000000004">
      <c r="A33334" s="131"/>
    </row>
    <row r="33337" spans="1:1" x14ac:dyDescent="0.55000000000000004">
      <c r="A33337" s="131"/>
    </row>
    <row r="33338" spans="1:1" x14ac:dyDescent="0.55000000000000004">
      <c r="A33338" s="131"/>
    </row>
    <row r="33341" spans="1:1" x14ac:dyDescent="0.55000000000000004">
      <c r="A33341" s="131"/>
    </row>
    <row r="33342" spans="1:1" x14ac:dyDescent="0.55000000000000004">
      <c r="A33342" s="131"/>
    </row>
    <row r="33345" spans="1:1" x14ac:dyDescent="0.55000000000000004">
      <c r="A33345" s="131"/>
    </row>
    <row r="33346" spans="1:1" x14ac:dyDescent="0.55000000000000004">
      <c r="A33346" s="131"/>
    </row>
    <row r="33349" spans="1:1" x14ac:dyDescent="0.55000000000000004">
      <c r="A33349" s="131"/>
    </row>
    <row r="33350" spans="1:1" x14ac:dyDescent="0.55000000000000004">
      <c r="A33350" s="131"/>
    </row>
    <row r="33353" spans="1:1" x14ac:dyDescent="0.55000000000000004">
      <c r="A33353" s="131"/>
    </row>
    <row r="33354" spans="1:1" x14ac:dyDescent="0.55000000000000004">
      <c r="A33354" s="131"/>
    </row>
    <row r="33357" spans="1:1" x14ac:dyDescent="0.55000000000000004">
      <c r="A33357" s="131"/>
    </row>
    <row r="33358" spans="1:1" x14ac:dyDescent="0.55000000000000004">
      <c r="A33358" s="131"/>
    </row>
    <row r="33361" spans="1:1" x14ac:dyDescent="0.55000000000000004">
      <c r="A33361" s="131"/>
    </row>
    <row r="33362" spans="1:1" x14ac:dyDescent="0.55000000000000004">
      <c r="A33362" s="131"/>
    </row>
    <row r="33365" spans="1:1" x14ac:dyDescent="0.55000000000000004">
      <c r="A33365" s="131"/>
    </row>
    <row r="33366" spans="1:1" x14ac:dyDescent="0.55000000000000004">
      <c r="A33366" s="131"/>
    </row>
    <row r="33369" spans="1:1" x14ac:dyDescent="0.55000000000000004">
      <c r="A33369" s="131"/>
    </row>
    <row r="33370" spans="1:1" x14ac:dyDescent="0.55000000000000004">
      <c r="A33370" s="131"/>
    </row>
    <row r="33373" spans="1:1" x14ac:dyDescent="0.55000000000000004">
      <c r="A33373" s="131"/>
    </row>
    <row r="33374" spans="1:1" x14ac:dyDescent="0.55000000000000004">
      <c r="A33374" s="131"/>
    </row>
    <row r="33377" spans="1:1" x14ac:dyDescent="0.55000000000000004">
      <c r="A33377" s="131"/>
    </row>
    <row r="33378" spans="1:1" x14ac:dyDescent="0.55000000000000004">
      <c r="A33378" s="131"/>
    </row>
    <row r="33381" spans="1:1" x14ac:dyDescent="0.55000000000000004">
      <c r="A33381" s="131"/>
    </row>
    <row r="33382" spans="1:1" x14ac:dyDescent="0.55000000000000004">
      <c r="A33382" s="131"/>
    </row>
    <row r="33385" spans="1:1" x14ac:dyDescent="0.55000000000000004">
      <c r="A33385" s="131"/>
    </row>
    <row r="33386" spans="1:1" x14ac:dyDescent="0.55000000000000004">
      <c r="A33386" s="131"/>
    </row>
    <row r="33389" spans="1:1" x14ac:dyDescent="0.55000000000000004">
      <c r="A33389" s="131"/>
    </row>
    <row r="33390" spans="1:1" x14ac:dyDescent="0.55000000000000004">
      <c r="A33390" s="131"/>
    </row>
    <row r="33393" spans="1:1" x14ac:dyDescent="0.55000000000000004">
      <c r="A33393" s="131"/>
    </row>
    <row r="33394" spans="1:1" x14ac:dyDescent="0.55000000000000004">
      <c r="A33394" s="131"/>
    </row>
    <row r="33397" spans="1:1" x14ac:dyDescent="0.55000000000000004">
      <c r="A33397" s="131"/>
    </row>
    <row r="33398" spans="1:1" x14ac:dyDescent="0.55000000000000004">
      <c r="A33398" s="131"/>
    </row>
    <row r="33401" spans="1:1" x14ac:dyDescent="0.55000000000000004">
      <c r="A33401" s="131"/>
    </row>
    <row r="33402" spans="1:1" x14ac:dyDescent="0.55000000000000004">
      <c r="A33402" s="131"/>
    </row>
    <row r="33405" spans="1:1" x14ac:dyDescent="0.55000000000000004">
      <c r="A33405" s="131"/>
    </row>
    <row r="33406" spans="1:1" x14ac:dyDescent="0.55000000000000004">
      <c r="A33406" s="131"/>
    </row>
    <row r="33409" spans="1:1" x14ac:dyDescent="0.55000000000000004">
      <c r="A33409" s="131"/>
    </row>
    <row r="33410" spans="1:1" x14ac:dyDescent="0.55000000000000004">
      <c r="A33410" s="131"/>
    </row>
    <row r="33413" spans="1:1" x14ac:dyDescent="0.55000000000000004">
      <c r="A33413" s="131"/>
    </row>
    <row r="33414" spans="1:1" x14ac:dyDescent="0.55000000000000004">
      <c r="A33414" s="131"/>
    </row>
    <row r="33417" spans="1:1" x14ac:dyDescent="0.55000000000000004">
      <c r="A33417" s="131"/>
    </row>
    <row r="33418" spans="1:1" x14ac:dyDescent="0.55000000000000004">
      <c r="A33418" s="131"/>
    </row>
    <row r="33421" spans="1:1" x14ac:dyDescent="0.55000000000000004">
      <c r="A33421" s="131"/>
    </row>
    <row r="33422" spans="1:1" x14ac:dyDescent="0.55000000000000004">
      <c r="A33422" s="131"/>
    </row>
    <row r="33425" spans="1:1" x14ac:dyDescent="0.55000000000000004">
      <c r="A33425" s="131"/>
    </row>
    <row r="33426" spans="1:1" x14ac:dyDescent="0.55000000000000004">
      <c r="A33426" s="131"/>
    </row>
    <row r="33429" spans="1:1" x14ac:dyDescent="0.55000000000000004">
      <c r="A33429" s="131"/>
    </row>
    <row r="33430" spans="1:1" x14ac:dyDescent="0.55000000000000004">
      <c r="A33430" s="131"/>
    </row>
    <row r="33433" spans="1:1" x14ac:dyDescent="0.55000000000000004">
      <c r="A33433" s="131"/>
    </row>
    <row r="33434" spans="1:1" x14ac:dyDescent="0.55000000000000004">
      <c r="A33434" s="131"/>
    </row>
    <row r="33437" spans="1:1" x14ac:dyDescent="0.55000000000000004">
      <c r="A33437" s="131"/>
    </row>
    <row r="33438" spans="1:1" x14ac:dyDescent="0.55000000000000004">
      <c r="A33438" s="131"/>
    </row>
    <row r="33441" spans="1:1" x14ac:dyDescent="0.55000000000000004">
      <c r="A33441" s="131"/>
    </row>
    <row r="33442" spans="1:1" x14ac:dyDescent="0.55000000000000004">
      <c r="A33442" s="131"/>
    </row>
    <row r="33445" spans="1:1" x14ac:dyDescent="0.55000000000000004">
      <c r="A33445" s="131"/>
    </row>
    <row r="33446" spans="1:1" x14ac:dyDescent="0.55000000000000004">
      <c r="A33446" s="131"/>
    </row>
    <row r="33449" spans="1:1" x14ac:dyDescent="0.55000000000000004">
      <c r="A33449" s="131"/>
    </row>
    <row r="33450" spans="1:1" x14ac:dyDescent="0.55000000000000004">
      <c r="A33450" s="131"/>
    </row>
    <row r="33453" spans="1:1" x14ac:dyDescent="0.55000000000000004">
      <c r="A33453" s="131"/>
    </row>
    <row r="33454" spans="1:1" x14ac:dyDescent="0.55000000000000004">
      <c r="A33454" s="131"/>
    </row>
    <row r="33457" spans="1:1" x14ac:dyDescent="0.55000000000000004">
      <c r="A33457" s="131"/>
    </row>
    <row r="33458" spans="1:1" x14ac:dyDescent="0.55000000000000004">
      <c r="A33458" s="131"/>
    </row>
    <row r="33461" spans="1:1" x14ac:dyDescent="0.55000000000000004">
      <c r="A33461" s="131"/>
    </row>
    <row r="33462" spans="1:1" x14ac:dyDescent="0.55000000000000004">
      <c r="A33462" s="131"/>
    </row>
    <row r="33465" spans="1:1" x14ac:dyDescent="0.55000000000000004">
      <c r="A33465" s="131"/>
    </row>
    <row r="33466" spans="1:1" x14ac:dyDescent="0.55000000000000004">
      <c r="A33466" s="131"/>
    </row>
    <row r="33469" spans="1:1" x14ac:dyDescent="0.55000000000000004">
      <c r="A33469" s="131"/>
    </row>
    <row r="33470" spans="1:1" x14ac:dyDescent="0.55000000000000004">
      <c r="A33470" s="131"/>
    </row>
    <row r="33473" spans="1:1" x14ac:dyDescent="0.55000000000000004">
      <c r="A33473" s="131"/>
    </row>
    <row r="33474" spans="1:1" x14ac:dyDescent="0.55000000000000004">
      <c r="A33474" s="131"/>
    </row>
    <row r="33477" spans="1:1" x14ac:dyDescent="0.55000000000000004">
      <c r="A33477" s="131"/>
    </row>
    <row r="33478" spans="1:1" x14ac:dyDescent="0.55000000000000004">
      <c r="A33478" s="131"/>
    </row>
    <row r="33481" spans="1:1" x14ac:dyDescent="0.55000000000000004">
      <c r="A33481" s="131"/>
    </row>
    <row r="33482" spans="1:1" x14ac:dyDescent="0.55000000000000004">
      <c r="A33482" s="131"/>
    </row>
    <row r="33485" spans="1:1" x14ac:dyDescent="0.55000000000000004">
      <c r="A33485" s="131"/>
    </row>
    <row r="33486" spans="1:1" x14ac:dyDescent="0.55000000000000004">
      <c r="A33486" s="131"/>
    </row>
    <row r="33489" spans="1:1" x14ac:dyDescent="0.55000000000000004">
      <c r="A33489" s="131"/>
    </row>
    <row r="33490" spans="1:1" x14ac:dyDescent="0.55000000000000004">
      <c r="A33490" s="131"/>
    </row>
    <row r="33493" spans="1:1" x14ac:dyDescent="0.55000000000000004">
      <c r="A33493" s="131"/>
    </row>
    <row r="33494" spans="1:1" x14ac:dyDescent="0.55000000000000004">
      <c r="A33494" s="131"/>
    </row>
    <row r="33497" spans="1:1" x14ac:dyDescent="0.55000000000000004">
      <c r="A33497" s="131"/>
    </row>
    <row r="33498" spans="1:1" x14ac:dyDescent="0.55000000000000004">
      <c r="A33498" s="131"/>
    </row>
    <row r="33501" spans="1:1" x14ac:dyDescent="0.55000000000000004">
      <c r="A33501" s="131"/>
    </row>
    <row r="33502" spans="1:1" x14ac:dyDescent="0.55000000000000004">
      <c r="A33502" s="131"/>
    </row>
    <row r="33505" spans="1:1" x14ac:dyDescent="0.55000000000000004">
      <c r="A33505" s="131"/>
    </row>
    <row r="33506" spans="1:1" x14ac:dyDescent="0.55000000000000004">
      <c r="A33506" s="131"/>
    </row>
    <row r="33509" spans="1:1" x14ac:dyDescent="0.55000000000000004">
      <c r="A33509" s="131"/>
    </row>
    <row r="33510" spans="1:1" x14ac:dyDescent="0.55000000000000004">
      <c r="A33510" s="131"/>
    </row>
    <row r="33513" spans="1:1" x14ac:dyDescent="0.55000000000000004">
      <c r="A33513" s="131"/>
    </row>
    <row r="33514" spans="1:1" x14ac:dyDescent="0.55000000000000004">
      <c r="A33514" s="131"/>
    </row>
    <row r="33517" spans="1:1" x14ac:dyDescent="0.55000000000000004">
      <c r="A33517" s="131"/>
    </row>
    <row r="33518" spans="1:1" x14ac:dyDescent="0.55000000000000004">
      <c r="A33518" s="131"/>
    </row>
    <row r="33521" spans="1:1" x14ac:dyDescent="0.55000000000000004">
      <c r="A33521" s="131"/>
    </row>
    <row r="33522" spans="1:1" x14ac:dyDescent="0.55000000000000004">
      <c r="A33522" s="131"/>
    </row>
    <row r="33525" spans="1:1" x14ac:dyDescent="0.55000000000000004">
      <c r="A33525" s="131"/>
    </row>
    <row r="33526" spans="1:1" x14ac:dyDescent="0.55000000000000004">
      <c r="A33526" s="131"/>
    </row>
    <row r="33529" spans="1:1" x14ac:dyDescent="0.55000000000000004">
      <c r="A33529" s="131"/>
    </row>
    <row r="33530" spans="1:1" x14ac:dyDescent="0.55000000000000004">
      <c r="A33530" s="131"/>
    </row>
    <row r="33533" spans="1:1" x14ac:dyDescent="0.55000000000000004">
      <c r="A33533" s="131"/>
    </row>
    <row r="33534" spans="1:1" x14ac:dyDescent="0.55000000000000004">
      <c r="A33534" s="131"/>
    </row>
    <row r="33537" spans="1:1" x14ac:dyDescent="0.55000000000000004">
      <c r="A33537" s="131"/>
    </row>
    <row r="33538" spans="1:1" x14ac:dyDescent="0.55000000000000004">
      <c r="A33538" s="131"/>
    </row>
    <row r="33541" spans="1:1" x14ac:dyDescent="0.55000000000000004">
      <c r="A33541" s="131"/>
    </row>
    <row r="33542" spans="1:1" x14ac:dyDescent="0.55000000000000004">
      <c r="A33542" s="131"/>
    </row>
    <row r="33545" spans="1:1" x14ac:dyDescent="0.55000000000000004">
      <c r="A33545" s="131"/>
    </row>
    <row r="33546" spans="1:1" x14ac:dyDescent="0.55000000000000004">
      <c r="A33546" s="131"/>
    </row>
    <row r="33549" spans="1:1" x14ac:dyDescent="0.55000000000000004">
      <c r="A33549" s="131"/>
    </row>
    <row r="33550" spans="1:1" x14ac:dyDescent="0.55000000000000004">
      <c r="A33550" s="131"/>
    </row>
    <row r="33553" spans="1:1" x14ac:dyDescent="0.55000000000000004">
      <c r="A33553" s="131"/>
    </row>
    <row r="33554" spans="1:1" x14ac:dyDescent="0.55000000000000004">
      <c r="A33554" s="131"/>
    </row>
    <row r="33557" spans="1:1" x14ac:dyDescent="0.55000000000000004">
      <c r="A33557" s="131"/>
    </row>
    <row r="33558" spans="1:1" x14ac:dyDescent="0.55000000000000004">
      <c r="A33558" s="131"/>
    </row>
    <row r="33561" spans="1:1" x14ac:dyDescent="0.55000000000000004">
      <c r="A33561" s="131"/>
    </row>
    <row r="33562" spans="1:1" x14ac:dyDescent="0.55000000000000004">
      <c r="A33562" s="131"/>
    </row>
    <row r="33565" spans="1:1" x14ac:dyDescent="0.55000000000000004">
      <c r="A33565" s="131"/>
    </row>
    <row r="33566" spans="1:1" x14ac:dyDescent="0.55000000000000004">
      <c r="A33566" s="131"/>
    </row>
    <row r="33569" spans="1:1" x14ac:dyDescent="0.55000000000000004">
      <c r="A33569" s="131"/>
    </row>
    <row r="33570" spans="1:1" x14ac:dyDescent="0.55000000000000004">
      <c r="A33570" s="131"/>
    </row>
    <row r="33573" spans="1:1" x14ac:dyDescent="0.55000000000000004">
      <c r="A33573" s="131"/>
    </row>
    <row r="33574" spans="1:1" x14ac:dyDescent="0.55000000000000004">
      <c r="A33574" s="131"/>
    </row>
    <row r="33577" spans="1:1" x14ac:dyDescent="0.55000000000000004">
      <c r="A33577" s="131"/>
    </row>
    <row r="33578" spans="1:1" x14ac:dyDescent="0.55000000000000004">
      <c r="A33578" s="131"/>
    </row>
    <row r="33581" spans="1:1" x14ac:dyDescent="0.55000000000000004">
      <c r="A33581" s="131"/>
    </row>
    <row r="33582" spans="1:1" x14ac:dyDescent="0.55000000000000004">
      <c r="A33582" s="131"/>
    </row>
    <row r="33585" spans="1:1" x14ac:dyDescent="0.55000000000000004">
      <c r="A33585" s="131"/>
    </row>
    <row r="33586" spans="1:1" x14ac:dyDescent="0.55000000000000004">
      <c r="A33586" s="131"/>
    </row>
    <row r="33589" spans="1:1" x14ac:dyDescent="0.55000000000000004">
      <c r="A33589" s="131"/>
    </row>
    <row r="33590" spans="1:1" x14ac:dyDescent="0.55000000000000004">
      <c r="A33590" s="131"/>
    </row>
    <row r="33593" spans="1:1" x14ac:dyDescent="0.55000000000000004">
      <c r="A33593" s="131"/>
    </row>
    <row r="33594" spans="1:1" x14ac:dyDescent="0.55000000000000004">
      <c r="A33594" s="131"/>
    </row>
    <row r="33597" spans="1:1" x14ac:dyDescent="0.55000000000000004">
      <c r="A33597" s="131"/>
    </row>
    <row r="33598" spans="1:1" x14ac:dyDescent="0.55000000000000004">
      <c r="A33598" s="131"/>
    </row>
    <row r="33601" spans="1:1" x14ac:dyDescent="0.55000000000000004">
      <c r="A33601" s="131"/>
    </row>
    <row r="33602" spans="1:1" x14ac:dyDescent="0.55000000000000004">
      <c r="A33602" s="131"/>
    </row>
    <row r="33605" spans="1:1" x14ac:dyDescent="0.55000000000000004">
      <c r="A33605" s="131"/>
    </row>
    <row r="33606" spans="1:1" x14ac:dyDescent="0.55000000000000004">
      <c r="A33606" s="131"/>
    </row>
    <row r="33609" spans="1:1" x14ac:dyDescent="0.55000000000000004">
      <c r="A33609" s="131"/>
    </row>
    <row r="33610" spans="1:1" x14ac:dyDescent="0.55000000000000004">
      <c r="A33610" s="131"/>
    </row>
    <row r="33613" spans="1:1" x14ac:dyDescent="0.55000000000000004">
      <c r="A33613" s="131"/>
    </row>
    <row r="33614" spans="1:1" x14ac:dyDescent="0.55000000000000004">
      <c r="A33614" s="131"/>
    </row>
    <row r="33617" spans="1:1" x14ac:dyDescent="0.55000000000000004">
      <c r="A33617" s="131"/>
    </row>
    <row r="33618" spans="1:1" x14ac:dyDescent="0.55000000000000004">
      <c r="A33618" s="131"/>
    </row>
    <row r="33621" spans="1:1" x14ac:dyDescent="0.55000000000000004">
      <c r="A33621" s="131"/>
    </row>
    <row r="33622" spans="1:1" x14ac:dyDescent="0.55000000000000004">
      <c r="A33622" s="131"/>
    </row>
    <row r="33625" spans="1:1" x14ac:dyDescent="0.55000000000000004">
      <c r="A33625" s="131"/>
    </row>
    <row r="33626" spans="1:1" x14ac:dyDescent="0.55000000000000004">
      <c r="A33626" s="131"/>
    </row>
    <row r="33629" spans="1:1" x14ac:dyDescent="0.55000000000000004">
      <c r="A33629" s="131"/>
    </row>
    <row r="33630" spans="1:1" x14ac:dyDescent="0.55000000000000004">
      <c r="A33630" s="131"/>
    </row>
    <row r="33633" spans="1:1" x14ac:dyDescent="0.55000000000000004">
      <c r="A33633" s="131"/>
    </row>
    <row r="33634" spans="1:1" x14ac:dyDescent="0.55000000000000004">
      <c r="A33634" s="131"/>
    </row>
    <row r="33637" spans="1:1" x14ac:dyDescent="0.55000000000000004">
      <c r="A33637" s="131"/>
    </row>
    <row r="33638" spans="1:1" x14ac:dyDescent="0.55000000000000004">
      <c r="A33638" s="131"/>
    </row>
    <row r="33641" spans="1:1" x14ac:dyDescent="0.55000000000000004">
      <c r="A33641" s="131"/>
    </row>
    <row r="33642" spans="1:1" x14ac:dyDescent="0.55000000000000004">
      <c r="A33642" s="131"/>
    </row>
    <row r="33645" spans="1:1" x14ac:dyDescent="0.55000000000000004">
      <c r="A33645" s="131"/>
    </row>
    <row r="33646" spans="1:1" x14ac:dyDescent="0.55000000000000004">
      <c r="A33646" s="131"/>
    </row>
    <row r="33649" spans="1:1" x14ac:dyDescent="0.55000000000000004">
      <c r="A33649" s="131"/>
    </row>
    <row r="33650" spans="1:1" x14ac:dyDescent="0.55000000000000004">
      <c r="A33650" s="131"/>
    </row>
    <row r="33653" spans="1:1" x14ac:dyDescent="0.55000000000000004">
      <c r="A33653" s="131"/>
    </row>
    <row r="33654" spans="1:1" x14ac:dyDescent="0.55000000000000004">
      <c r="A33654" s="131"/>
    </row>
    <row r="33657" spans="1:1" x14ac:dyDescent="0.55000000000000004">
      <c r="A33657" s="131"/>
    </row>
    <row r="33658" spans="1:1" x14ac:dyDescent="0.55000000000000004">
      <c r="A33658" s="131"/>
    </row>
    <row r="33661" spans="1:1" x14ac:dyDescent="0.55000000000000004">
      <c r="A33661" s="131"/>
    </row>
    <row r="33662" spans="1:1" x14ac:dyDescent="0.55000000000000004">
      <c r="A33662" s="131"/>
    </row>
    <row r="33665" spans="1:1" x14ac:dyDescent="0.55000000000000004">
      <c r="A33665" s="131"/>
    </row>
    <row r="33666" spans="1:1" x14ac:dyDescent="0.55000000000000004">
      <c r="A33666" s="131"/>
    </row>
    <row r="33669" spans="1:1" x14ac:dyDescent="0.55000000000000004">
      <c r="A33669" s="131"/>
    </row>
    <row r="33670" spans="1:1" x14ac:dyDescent="0.55000000000000004">
      <c r="A33670" s="131"/>
    </row>
    <row r="33673" spans="1:1" x14ac:dyDescent="0.55000000000000004">
      <c r="A33673" s="131"/>
    </row>
    <row r="33674" spans="1:1" x14ac:dyDescent="0.55000000000000004">
      <c r="A33674" s="131"/>
    </row>
    <row r="33677" spans="1:1" x14ac:dyDescent="0.55000000000000004">
      <c r="A33677" s="131"/>
    </row>
    <row r="33678" spans="1:1" x14ac:dyDescent="0.55000000000000004">
      <c r="A33678" s="131"/>
    </row>
    <row r="33681" spans="1:1" x14ac:dyDescent="0.55000000000000004">
      <c r="A33681" s="131"/>
    </row>
    <row r="33682" spans="1:1" x14ac:dyDescent="0.55000000000000004">
      <c r="A33682" s="131"/>
    </row>
    <row r="33685" spans="1:1" x14ac:dyDescent="0.55000000000000004">
      <c r="A33685" s="131"/>
    </row>
    <row r="33686" spans="1:1" x14ac:dyDescent="0.55000000000000004">
      <c r="A33686" s="131"/>
    </row>
    <row r="33689" spans="1:1" x14ac:dyDescent="0.55000000000000004">
      <c r="A33689" s="131"/>
    </row>
    <row r="33690" spans="1:1" x14ac:dyDescent="0.55000000000000004">
      <c r="A33690" s="131"/>
    </row>
    <row r="33693" spans="1:1" x14ac:dyDescent="0.55000000000000004">
      <c r="A33693" s="131"/>
    </row>
    <row r="33694" spans="1:1" x14ac:dyDescent="0.55000000000000004">
      <c r="A33694" s="131"/>
    </row>
    <row r="33697" spans="1:1" x14ac:dyDescent="0.55000000000000004">
      <c r="A33697" s="131"/>
    </row>
    <row r="33698" spans="1:1" x14ac:dyDescent="0.55000000000000004">
      <c r="A33698" s="131"/>
    </row>
    <row r="33701" spans="1:1" x14ac:dyDescent="0.55000000000000004">
      <c r="A33701" s="131"/>
    </row>
    <row r="33702" spans="1:1" x14ac:dyDescent="0.55000000000000004">
      <c r="A33702" s="131"/>
    </row>
    <row r="33705" spans="1:1" x14ac:dyDescent="0.55000000000000004">
      <c r="A33705" s="131"/>
    </row>
    <row r="33706" spans="1:1" x14ac:dyDescent="0.55000000000000004">
      <c r="A33706" s="131"/>
    </row>
    <row r="33709" spans="1:1" x14ac:dyDescent="0.55000000000000004">
      <c r="A33709" s="131"/>
    </row>
    <row r="33710" spans="1:1" x14ac:dyDescent="0.55000000000000004">
      <c r="A33710" s="131"/>
    </row>
    <row r="33713" spans="1:1" x14ac:dyDescent="0.55000000000000004">
      <c r="A33713" s="131"/>
    </row>
    <row r="33714" spans="1:1" x14ac:dyDescent="0.55000000000000004">
      <c r="A33714" s="131"/>
    </row>
    <row r="33717" spans="1:1" x14ac:dyDescent="0.55000000000000004">
      <c r="A33717" s="131"/>
    </row>
    <row r="33718" spans="1:1" x14ac:dyDescent="0.55000000000000004">
      <c r="A33718" s="131"/>
    </row>
    <row r="33721" spans="1:1" x14ac:dyDescent="0.55000000000000004">
      <c r="A33721" s="131"/>
    </row>
    <row r="33722" spans="1:1" x14ac:dyDescent="0.55000000000000004">
      <c r="A33722" s="131"/>
    </row>
    <row r="33725" spans="1:1" x14ac:dyDescent="0.55000000000000004">
      <c r="A33725" s="131"/>
    </row>
    <row r="33726" spans="1:1" x14ac:dyDescent="0.55000000000000004">
      <c r="A33726" s="131"/>
    </row>
    <row r="33729" spans="1:1" x14ac:dyDescent="0.55000000000000004">
      <c r="A33729" s="131"/>
    </row>
    <row r="33730" spans="1:1" x14ac:dyDescent="0.55000000000000004">
      <c r="A33730" s="131"/>
    </row>
    <row r="33733" spans="1:1" x14ac:dyDescent="0.55000000000000004">
      <c r="A33733" s="131"/>
    </row>
    <row r="33734" spans="1:1" x14ac:dyDescent="0.55000000000000004">
      <c r="A33734" s="131"/>
    </row>
    <row r="33737" spans="1:1" x14ac:dyDescent="0.55000000000000004">
      <c r="A33737" s="131"/>
    </row>
    <row r="33738" spans="1:1" x14ac:dyDescent="0.55000000000000004">
      <c r="A33738" s="131"/>
    </row>
    <row r="33741" spans="1:1" x14ac:dyDescent="0.55000000000000004">
      <c r="A33741" s="131"/>
    </row>
    <row r="33742" spans="1:1" x14ac:dyDescent="0.55000000000000004">
      <c r="A33742" s="131"/>
    </row>
    <row r="33745" spans="1:1" x14ac:dyDescent="0.55000000000000004">
      <c r="A33745" s="131"/>
    </row>
    <row r="33746" spans="1:1" x14ac:dyDescent="0.55000000000000004">
      <c r="A33746" s="131"/>
    </row>
    <row r="33749" spans="1:1" x14ac:dyDescent="0.55000000000000004">
      <c r="A33749" s="131"/>
    </row>
    <row r="33750" spans="1:1" x14ac:dyDescent="0.55000000000000004">
      <c r="A33750" s="131"/>
    </row>
    <row r="33753" spans="1:1" x14ac:dyDescent="0.55000000000000004">
      <c r="A33753" s="131"/>
    </row>
    <row r="33754" spans="1:1" x14ac:dyDescent="0.55000000000000004">
      <c r="A33754" s="131"/>
    </row>
    <row r="33757" spans="1:1" x14ac:dyDescent="0.55000000000000004">
      <c r="A33757" s="131"/>
    </row>
    <row r="33758" spans="1:1" x14ac:dyDescent="0.55000000000000004">
      <c r="A33758" s="131"/>
    </row>
    <row r="33761" spans="1:1" x14ac:dyDescent="0.55000000000000004">
      <c r="A33761" s="131"/>
    </row>
    <row r="33762" spans="1:1" x14ac:dyDescent="0.55000000000000004">
      <c r="A33762" s="131"/>
    </row>
    <row r="33765" spans="1:1" x14ac:dyDescent="0.55000000000000004">
      <c r="A33765" s="131"/>
    </row>
    <row r="33766" spans="1:1" x14ac:dyDescent="0.55000000000000004">
      <c r="A33766" s="131"/>
    </row>
    <row r="33769" spans="1:1" x14ac:dyDescent="0.55000000000000004">
      <c r="A33769" s="131"/>
    </row>
    <row r="33770" spans="1:1" x14ac:dyDescent="0.55000000000000004">
      <c r="A33770" s="131"/>
    </row>
    <row r="33773" spans="1:1" x14ac:dyDescent="0.55000000000000004">
      <c r="A33773" s="131"/>
    </row>
    <row r="33774" spans="1:1" x14ac:dyDescent="0.55000000000000004">
      <c r="A33774" s="131"/>
    </row>
    <row r="33777" spans="1:1" x14ac:dyDescent="0.55000000000000004">
      <c r="A33777" s="131"/>
    </row>
    <row r="33778" spans="1:1" x14ac:dyDescent="0.55000000000000004">
      <c r="A33778" s="131"/>
    </row>
    <row r="33781" spans="1:1" x14ac:dyDescent="0.55000000000000004">
      <c r="A33781" s="131"/>
    </row>
    <row r="33782" spans="1:1" x14ac:dyDescent="0.55000000000000004">
      <c r="A33782" s="131"/>
    </row>
    <row r="33785" spans="1:1" x14ac:dyDescent="0.55000000000000004">
      <c r="A33785" s="131"/>
    </row>
    <row r="33786" spans="1:1" x14ac:dyDescent="0.55000000000000004">
      <c r="A33786" s="131"/>
    </row>
    <row r="33789" spans="1:1" x14ac:dyDescent="0.55000000000000004">
      <c r="A33789" s="131"/>
    </row>
    <row r="33790" spans="1:1" x14ac:dyDescent="0.55000000000000004">
      <c r="A33790" s="131"/>
    </row>
    <row r="33793" spans="1:1" x14ac:dyDescent="0.55000000000000004">
      <c r="A33793" s="131"/>
    </row>
    <row r="33794" spans="1:1" x14ac:dyDescent="0.55000000000000004">
      <c r="A33794" s="131"/>
    </row>
    <row r="33797" spans="1:1" x14ac:dyDescent="0.55000000000000004">
      <c r="A33797" s="131"/>
    </row>
    <row r="33798" spans="1:1" x14ac:dyDescent="0.55000000000000004">
      <c r="A33798" s="131"/>
    </row>
    <row r="33801" spans="1:1" x14ac:dyDescent="0.55000000000000004">
      <c r="A33801" s="131"/>
    </row>
    <row r="33802" spans="1:1" x14ac:dyDescent="0.55000000000000004">
      <c r="A33802" s="131"/>
    </row>
    <row r="33805" spans="1:1" x14ac:dyDescent="0.55000000000000004">
      <c r="A33805" s="131"/>
    </row>
    <row r="33806" spans="1:1" x14ac:dyDescent="0.55000000000000004">
      <c r="A33806" s="131"/>
    </row>
    <row r="33809" spans="1:1" x14ac:dyDescent="0.55000000000000004">
      <c r="A33809" s="131"/>
    </row>
    <row r="33810" spans="1:1" x14ac:dyDescent="0.55000000000000004">
      <c r="A33810" s="131"/>
    </row>
    <row r="33813" spans="1:1" x14ac:dyDescent="0.55000000000000004">
      <c r="A33813" s="131"/>
    </row>
    <row r="33814" spans="1:1" x14ac:dyDescent="0.55000000000000004">
      <c r="A33814" s="131"/>
    </row>
    <row r="33817" spans="1:1" x14ac:dyDescent="0.55000000000000004">
      <c r="A33817" s="131"/>
    </row>
    <row r="33818" spans="1:1" x14ac:dyDescent="0.55000000000000004">
      <c r="A33818" s="131"/>
    </row>
    <row r="33821" spans="1:1" x14ac:dyDescent="0.55000000000000004">
      <c r="A33821" s="131"/>
    </row>
    <row r="33822" spans="1:1" x14ac:dyDescent="0.55000000000000004">
      <c r="A33822" s="131"/>
    </row>
    <row r="33825" spans="1:1" x14ac:dyDescent="0.55000000000000004">
      <c r="A33825" s="131"/>
    </row>
    <row r="33826" spans="1:1" x14ac:dyDescent="0.55000000000000004">
      <c r="A33826" s="131"/>
    </row>
    <row r="33829" spans="1:1" x14ac:dyDescent="0.55000000000000004">
      <c r="A33829" s="131"/>
    </row>
    <row r="33830" spans="1:1" x14ac:dyDescent="0.55000000000000004">
      <c r="A33830" s="131"/>
    </row>
    <row r="33833" spans="1:1" x14ac:dyDescent="0.55000000000000004">
      <c r="A33833" s="131"/>
    </row>
    <row r="33834" spans="1:1" x14ac:dyDescent="0.55000000000000004">
      <c r="A33834" s="131"/>
    </row>
    <row r="33837" spans="1:1" x14ac:dyDescent="0.55000000000000004">
      <c r="A33837" s="131"/>
    </row>
    <row r="33838" spans="1:1" x14ac:dyDescent="0.55000000000000004">
      <c r="A33838" s="131"/>
    </row>
    <row r="33841" spans="1:1" x14ac:dyDescent="0.55000000000000004">
      <c r="A33841" s="131"/>
    </row>
    <row r="33842" spans="1:1" x14ac:dyDescent="0.55000000000000004">
      <c r="A33842" s="131"/>
    </row>
    <row r="33845" spans="1:1" x14ac:dyDescent="0.55000000000000004">
      <c r="A33845" s="131"/>
    </row>
    <row r="33846" spans="1:1" x14ac:dyDescent="0.55000000000000004">
      <c r="A33846" s="131"/>
    </row>
    <row r="33849" spans="1:1" x14ac:dyDescent="0.55000000000000004">
      <c r="A33849" s="131"/>
    </row>
    <row r="33850" spans="1:1" x14ac:dyDescent="0.55000000000000004">
      <c r="A33850" s="131"/>
    </row>
    <row r="33853" spans="1:1" x14ac:dyDescent="0.55000000000000004">
      <c r="A33853" s="131"/>
    </row>
    <row r="33854" spans="1:1" x14ac:dyDescent="0.55000000000000004">
      <c r="A33854" s="131"/>
    </row>
    <row r="33857" spans="1:1" x14ac:dyDescent="0.55000000000000004">
      <c r="A33857" s="131"/>
    </row>
    <row r="33858" spans="1:1" x14ac:dyDescent="0.55000000000000004">
      <c r="A33858" s="131"/>
    </row>
    <row r="33861" spans="1:1" x14ac:dyDescent="0.55000000000000004">
      <c r="A33861" s="131"/>
    </row>
    <row r="33862" spans="1:1" x14ac:dyDescent="0.55000000000000004">
      <c r="A33862" s="131"/>
    </row>
    <row r="33865" spans="1:1" x14ac:dyDescent="0.55000000000000004">
      <c r="A33865" s="131"/>
    </row>
    <row r="33866" spans="1:1" x14ac:dyDescent="0.55000000000000004">
      <c r="A33866" s="131"/>
    </row>
    <row r="33869" spans="1:1" x14ac:dyDescent="0.55000000000000004">
      <c r="A33869" s="131"/>
    </row>
    <row r="33870" spans="1:1" x14ac:dyDescent="0.55000000000000004">
      <c r="A33870" s="131"/>
    </row>
    <row r="33873" spans="1:1" x14ac:dyDescent="0.55000000000000004">
      <c r="A33873" s="131"/>
    </row>
    <row r="33874" spans="1:1" x14ac:dyDescent="0.55000000000000004">
      <c r="A33874" s="131"/>
    </row>
    <row r="33877" spans="1:1" x14ac:dyDescent="0.55000000000000004">
      <c r="A33877" s="131"/>
    </row>
    <row r="33878" spans="1:1" x14ac:dyDescent="0.55000000000000004">
      <c r="A33878" s="131"/>
    </row>
    <row r="33881" spans="1:1" x14ac:dyDescent="0.55000000000000004">
      <c r="A33881" s="131"/>
    </row>
    <row r="33882" spans="1:1" x14ac:dyDescent="0.55000000000000004">
      <c r="A33882" s="131"/>
    </row>
    <row r="33885" spans="1:1" x14ac:dyDescent="0.55000000000000004">
      <c r="A33885" s="131"/>
    </row>
    <row r="33886" spans="1:1" x14ac:dyDescent="0.55000000000000004">
      <c r="A33886" s="131"/>
    </row>
    <row r="33889" spans="1:1" x14ac:dyDescent="0.55000000000000004">
      <c r="A33889" s="131"/>
    </row>
    <row r="33890" spans="1:1" x14ac:dyDescent="0.55000000000000004">
      <c r="A33890" s="131"/>
    </row>
    <row r="33893" spans="1:1" x14ac:dyDescent="0.55000000000000004">
      <c r="A33893" s="131"/>
    </row>
    <row r="33894" spans="1:1" x14ac:dyDescent="0.55000000000000004">
      <c r="A33894" s="131"/>
    </row>
    <row r="33897" spans="1:1" x14ac:dyDescent="0.55000000000000004">
      <c r="A33897" s="131"/>
    </row>
    <row r="33898" spans="1:1" x14ac:dyDescent="0.55000000000000004">
      <c r="A33898" s="131"/>
    </row>
    <row r="33901" spans="1:1" x14ac:dyDescent="0.55000000000000004">
      <c r="A33901" s="131"/>
    </row>
    <row r="33902" spans="1:1" x14ac:dyDescent="0.55000000000000004">
      <c r="A33902" s="131"/>
    </row>
    <row r="33905" spans="1:1" x14ac:dyDescent="0.55000000000000004">
      <c r="A33905" s="131"/>
    </row>
    <row r="33906" spans="1:1" x14ac:dyDescent="0.55000000000000004">
      <c r="A33906" s="131"/>
    </row>
    <row r="33909" spans="1:1" x14ac:dyDescent="0.55000000000000004">
      <c r="A33909" s="131"/>
    </row>
    <row r="33910" spans="1:1" x14ac:dyDescent="0.55000000000000004">
      <c r="A33910" s="131"/>
    </row>
    <row r="33913" spans="1:1" x14ac:dyDescent="0.55000000000000004">
      <c r="A33913" s="131"/>
    </row>
    <row r="33914" spans="1:1" x14ac:dyDescent="0.55000000000000004">
      <c r="A33914" s="131"/>
    </row>
    <row r="33917" spans="1:1" x14ac:dyDescent="0.55000000000000004">
      <c r="A33917" s="131"/>
    </row>
    <row r="33918" spans="1:1" x14ac:dyDescent="0.55000000000000004">
      <c r="A33918" s="131"/>
    </row>
    <row r="33921" spans="1:1" x14ac:dyDescent="0.55000000000000004">
      <c r="A33921" s="131"/>
    </row>
    <row r="33922" spans="1:1" x14ac:dyDescent="0.55000000000000004">
      <c r="A33922" s="131"/>
    </row>
    <row r="33925" spans="1:1" x14ac:dyDescent="0.55000000000000004">
      <c r="A33925" s="131"/>
    </row>
    <row r="33926" spans="1:1" x14ac:dyDescent="0.55000000000000004">
      <c r="A33926" s="131"/>
    </row>
    <row r="33929" spans="1:1" x14ac:dyDescent="0.55000000000000004">
      <c r="A33929" s="131"/>
    </row>
    <row r="33930" spans="1:1" x14ac:dyDescent="0.55000000000000004">
      <c r="A33930" s="131"/>
    </row>
    <row r="33933" spans="1:1" x14ac:dyDescent="0.55000000000000004">
      <c r="A33933" s="131"/>
    </row>
    <row r="33934" spans="1:1" x14ac:dyDescent="0.55000000000000004">
      <c r="A33934" s="131"/>
    </row>
    <row r="33937" spans="1:1" x14ac:dyDescent="0.55000000000000004">
      <c r="A33937" s="131"/>
    </row>
    <row r="33938" spans="1:1" x14ac:dyDescent="0.55000000000000004">
      <c r="A33938" s="131"/>
    </row>
    <row r="33941" spans="1:1" x14ac:dyDescent="0.55000000000000004">
      <c r="A33941" s="131"/>
    </row>
    <row r="33942" spans="1:1" x14ac:dyDescent="0.55000000000000004">
      <c r="A33942" s="131"/>
    </row>
    <row r="33945" spans="1:1" x14ac:dyDescent="0.55000000000000004">
      <c r="A33945" s="131"/>
    </row>
    <row r="33946" spans="1:1" x14ac:dyDescent="0.55000000000000004">
      <c r="A33946" s="131"/>
    </row>
    <row r="33949" spans="1:1" x14ac:dyDescent="0.55000000000000004">
      <c r="A33949" s="131"/>
    </row>
    <row r="33950" spans="1:1" x14ac:dyDescent="0.55000000000000004">
      <c r="A33950" s="131"/>
    </row>
    <row r="33953" spans="1:1" x14ac:dyDescent="0.55000000000000004">
      <c r="A33953" s="131"/>
    </row>
    <row r="33954" spans="1:1" x14ac:dyDescent="0.55000000000000004">
      <c r="A33954" s="131"/>
    </row>
    <row r="33957" spans="1:1" x14ac:dyDescent="0.55000000000000004">
      <c r="A33957" s="131"/>
    </row>
    <row r="33958" spans="1:1" x14ac:dyDescent="0.55000000000000004">
      <c r="A33958" s="131"/>
    </row>
    <row r="33961" spans="1:1" x14ac:dyDescent="0.55000000000000004">
      <c r="A33961" s="131"/>
    </row>
    <row r="33962" spans="1:1" x14ac:dyDescent="0.55000000000000004">
      <c r="A33962" s="131"/>
    </row>
    <row r="33965" spans="1:1" x14ac:dyDescent="0.55000000000000004">
      <c r="A33965" s="131"/>
    </row>
    <row r="33966" spans="1:1" x14ac:dyDescent="0.55000000000000004">
      <c r="A33966" s="131"/>
    </row>
    <row r="33969" spans="1:1" x14ac:dyDescent="0.55000000000000004">
      <c r="A33969" s="131"/>
    </row>
    <row r="33970" spans="1:1" x14ac:dyDescent="0.55000000000000004">
      <c r="A33970" s="131"/>
    </row>
    <row r="33973" spans="1:1" x14ac:dyDescent="0.55000000000000004">
      <c r="A33973" s="131"/>
    </row>
    <row r="33974" spans="1:1" x14ac:dyDescent="0.55000000000000004">
      <c r="A33974" s="131"/>
    </row>
    <row r="33977" spans="1:1" x14ac:dyDescent="0.55000000000000004">
      <c r="A33977" s="131"/>
    </row>
    <row r="33978" spans="1:1" x14ac:dyDescent="0.55000000000000004">
      <c r="A33978" s="131"/>
    </row>
    <row r="33981" spans="1:1" x14ac:dyDescent="0.55000000000000004">
      <c r="A33981" s="131"/>
    </row>
    <row r="33982" spans="1:1" x14ac:dyDescent="0.55000000000000004">
      <c r="A33982" s="131"/>
    </row>
    <row r="33985" spans="1:1" x14ac:dyDescent="0.55000000000000004">
      <c r="A33985" s="131"/>
    </row>
    <row r="33986" spans="1:1" x14ac:dyDescent="0.55000000000000004">
      <c r="A33986" s="131"/>
    </row>
    <row r="33989" spans="1:1" x14ac:dyDescent="0.55000000000000004">
      <c r="A33989" s="131"/>
    </row>
    <row r="33990" spans="1:1" x14ac:dyDescent="0.55000000000000004">
      <c r="A33990" s="131"/>
    </row>
    <row r="33993" spans="1:1" x14ac:dyDescent="0.55000000000000004">
      <c r="A33993" s="131"/>
    </row>
    <row r="33994" spans="1:1" x14ac:dyDescent="0.55000000000000004">
      <c r="A33994" s="131"/>
    </row>
    <row r="33997" spans="1:1" x14ac:dyDescent="0.55000000000000004">
      <c r="A33997" s="131"/>
    </row>
    <row r="33998" spans="1:1" x14ac:dyDescent="0.55000000000000004">
      <c r="A33998" s="131"/>
    </row>
    <row r="34001" spans="1:1" x14ac:dyDescent="0.55000000000000004">
      <c r="A34001" s="131"/>
    </row>
    <row r="34002" spans="1:1" x14ac:dyDescent="0.55000000000000004">
      <c r="A34002" s="131"/>
    </row>
    <row r="34005" spans="1:1" x14ac:dyDescent="0.55000000000000004">
      <c r="A34005" s="131"/>
    </row>
    <row r="34006" spans="1:1" x14ac:dyDescent="0.55000000000000004">
      <c r="A34006" s="131"/>
    </row>
    <row r="34009" spans="1:1" x14ac:dyDescent="0.55000000000000004">
      <c r="A34009" s="131"/>
    </row>
    <row r="34010" spans="1:1" x14ac:dyDescent="0.55000000000000004">
      <c r="A34010" s="131"/>
    </row>
    <row r="34013" spans="1:1" x14ac:dyDescent="0.55000000000000004">
      <c r="A34013" s="131"/>
    </row>
    <row r="34014" spans="1:1" x14ac:dyDescent="0.55000000000000004">
      <c r="A34014" s="131"/>
    </row>
    <row r="34017" spans="1:1" x14ac:dyDescent="0.55000000000000004">
      <c r="A34017" s="131"/>
    </row>
    <row r="34018" spans="1:1" x14ac:dyDescent="0.55000000000000004">
      <c r="A34018" s="131"/>
    </row>
    <row r="34021" spans="1:1" x14ac:dyDescent="0.55000000000000004">
      <c r="A34021" s="131"/>
    </row>
    <row r="34022" spans="1:1" x14ac:dyDescent="0.55000000000000004">
      <c r="A34022" s="131"/>
    </row>
    <row r="34025" spans="1:1" x14ac:dyDescent="0.55000000000000004">
      <c r="A34025" s="131"/>
    </row>
    <row r="34026" spans="1:1" x14ac:dyDescent="0.55000000000000004">
      <c r="A34026" s="131"/>
    </row>
    <row r="34029" spans="1:1" x14ac:dyDescent="0.55000000000000004">
      <c r="A34029" s="131"/>
    </row>
    <row r="34030" spans="1:1" x14ac:dyDescent="0.55000000000000004">
      <c r="A34030" s="131"/>
    </row>
    <row r="34033" spans="1:1" x14ac:dyDescent="0.55000000000000004">
      <c r="A34033" s="131"/>
    </row>
    <row r="34034" spans="1:1" x14ac:dyDescent="0.55000000000000004">
      <c r="A34034" s="131"/>
    </row>
    <row r="34037" spans="1:1" x14ac:dyDescent="0.55000000000000004">
      <c r="A34037" s="131"/>
    </row>
    <row r="34038" spans="1:1" x14ac:dyDescent="0.55000000000000004">
      <c r="A34038" s="131"/>
    </row>
    <row r="34041" spans="1:1" x14ac:dyDescent="0.55000000000000004">
      <c r="A34041" s="131"/>
    </row>
    <row r="34042" spans="1:1" x14ac:dyDescent="0.55000000000000004">
      <c r="A34042" s="131"/>
    </row>
    <row r="34045" spans="1:1" x14ac:dyDescent="0.55000000000000004">
      <c r="A34045" s="131"/>
    </row>
    <row r="34046" spans="1:1" x14ac:dyDescent="0.55000000000000004">
      <c r="A34046" s="131"/>
    </row>
    <row r="34049" spans="1:1" x14ac:dyDescent="0.55000000000000004">
      <c r="A34049" s="131"/>
    </row>
    <row r="34050" spans="1:1" x14ac:dyDescent="0.55000000000000004">
      <c r="A34050" s="131"/>
    </row>
    <row r="34053" spans="1:1" x14ac:dyDescent="0.55000000000000004">
      <c r="A34053" s="131"/>
    </row>
    <row r="34054" spans="1:1" x14ac:dyDescent="0.55000000000000004">
      <c r="A34054" s="131"/>
    </row>
    <row r="34057" spans="1:1" x14ac:dyDescent="0.55000000000000004">
      <c r="A34057" s="131"/>
    </row>
    <row r="34058" spans="1:1" x14ac:dyDescent="0.55000000000000004">
      <c r="A34058" s="131"/>
    </row>
    <row r="34061" spans="1:1" x14ac:dyDescent="0.55000000000000004">
      <c r="A34061" s="131"/>
    </row>
    <row r="34062" spans="1:1" x14ac:dyDescent="0.55000000000000004">
      <c r="A34062" s="131"/>
    </row>
    <row r="34065" spans="1:1" x14ac:dyDescent="0.55000000000000004">
      <c r="A34065" s="131"/>
    </row>
    <row r="34066" spans="1:1" x14ac:dyDescent="0.55000000000000004">
      <c r="A34066" s="131"/>
    </row>
    <row r="34069" spans="1:1" x14ac:dyDescent="0.55000000000000004">
      <c r="A34069" s="131"/>
    </row>
    <row r="34070" spans="1:1" x14ac:dyDescent="0.55000000000000004">
      <c r="A34070" s="131"/>
    </row>
    <row r="34073" spans="1:1" x14ac:dyDescent="0.55000000000000004">
      <c r="A34073" s="131"/>
    </row>
    <row r="34074" spans="1:1" x14ac:dyDescent="0.55000000000000004">
      <c r="A34074" s="131"/>
    </row>
    <row r="34077" spans="1:1" x14ac:dyDescent="0.55000000000000004">
      <c r="A34077" s="131"/>
    </row>
    <row r="34078" spans="1:1" x14ac:dyDescent="0.55000000000000004">
      <c r="A34078" s="131"/>
    </row>
    <row r="34081" spans="1:1" x14ac:dyDescent="0.55000000000000004">
      <c r="A34081" s="131"/>
    </row>
    <row r="34082" spans="1:1" x14ac:dyDescent="0.55000000000000004">
      <c r="A34082" s="131"/>
    </row>
    <row r="34085" spans="1:1" x14ac:dyDescent="0.55000000000000004">
      <c r="A34085" s="131"/>
    </row>
    <row r="34086" spans="1:1" x14ac:dyDescent="0.55000000000000004">
      <c r="A34086" s="131"/>
    </row>
    <row r="34089" spans="1:1" x14ac:dyDescent="0.55000000000000004">
      <c r="A34089" s="131"/>
    </row>
    <row r="34090" spans="1:1" x14ac:dyDescent="0.55000000000000004">
      <c r="A34090" s="131"/>
    </row>
    <row r="34093" spans="1:1" x14ac:dyDescent="0.55000000000000004">
      <c r="A34093" s="131"/>
    </row>
    <row r="34094" spans="1:1" x14ac:dyDescent="0.55000000000000004">
      <c r="A34094" s="131"/>
    </row>
    <row r="34097" spans="1:1" x14ac:dyDescent="0.55000000000000004">
      <c r="A34097" s="131"/>
    </row>
    <row r="34098" spans="1:1" x14ac:dyDescent="0.55000000000000004">
      <c r="A34098" s="131"/>
    </row>
    <row r="34101" spans="1:1" x14ac:dyDescent="0.55000000000000004">
      <c r="A34101" s="131"/>
    </row>
    <row r="34102" spans="1:1" x14ac:dyDescent="0.55000000000000004">
      <c r="A34102" s="131"/>
    </row>
    <row r="34105" spans="1:1" x14ac:dyDescent="0.55000000000000004">
      <c r="A34105" s="131"/>
    </row>
    <row r="34106" spans="1:1" x14ac:dyDescent="0.55000000000000004">
      <c r="A34106" s="131"/>
    </row>
    <row r="34109" spans="1:1" x14ac:dyDescent="0.55000000000000004">
      <c r="A34109" s="131"/>
    </row>
    <row r="34110" spans="1:1" x14ac:dyDescent="0.55000000000000004">
      <c r="A34110" s="131"/>
    </row>
    <row r="34113" spans="1:1" x14ac:dyDescent="0.55000000000000004">
      <c r="A34113" s="131"/>
    </row>
    <row r="34114" spans="1:1" x14ac:dyDescent="0.55000000000000004">
      <c r="A34114" s="131"/>
    </row>
    <row r="34117" spans="1:1" x14ac:dyDescent="0.55000000000000004">
      <c r="A34117" s="131"/>
    </row>
    <row r="34118" spans="1:1" x14ac:dyDescent="0.55000000000000004">
      <c r="A34118" s="131"/>
    </row>
    <row r="34121" spans="1:1" x14ac:dyDescent="0.55000000000000004">
      <c r="A34121" s="131"/>
    </row>
    <row r="34122" spans="1:1" x14ac:dyDescent="0.55000000000000004">
      <c r="A34122" s="131"/>
    </row>
    <row r="34125" spans="1:1" x14ac:dyDescent="0.55000000000000004">
      <c r="A34125" s="131"/>
    </row>
    <row r="34126" spans="1:1" x14ac:dyDescent="0.55000000000000004">
      <c r="A34126" s="131"/>
    </row>
    <row r="34129" spans="1:1" x14ac:dyDescent="0.55000000000000004">
      <c r="A34129" s="131"/>
    </row>
    <row r="34130" spans="1:1" x14ac:dyDescent="0.55000000000000004">
      <c r="A34130" s="131"/>
    </row>
    <row r="34133" spans="1:1" x14ac:dyDescent="0.55000000000000004">
      <c r="A34133" s="131"/>
    </row>
    <row r="34134" spans="1:1" x14ac:dyDescent="0.55000000000000004">
      <c r="A34134" s="131"/>
    </row>
    <row r="34137" spans="1:1" x14ac:dyDescent="0.55000000000000004">
      <c r="A34137" s="131"/>
    </row>
    <row r="34138" spans="1:1" x14ac:dyDescent="0.55000000000000004">
      <c r="A34138" s="131"/>
    </row>
    <row r="34141" spans="1:1" x14ac:dyDescent="0.55000000000000004">
      <c r="A34141" s="131"/>
    </row>
    <row r="34142" spans="1:1" x14ac:dyDescent="0.55000000000000004">
      <c r="A34142" s="131"/>
    </row>
    <row r="34145" spans="1:1" x14ac:dyDescent="0.55000000000000004">
      <c r="A34145" s="131"/>
    </row>
    <row r="34146" spans="1:1" x14ac:dyDescent="0.55000000000000004">
      <c r="A34146" s="131"/>
    </row>
    <row r="34149" spans="1:1" x14ac:dyDescent="0.55000000000000004">
      <c r="A34149" s="131"/>
    </row>
    <row r="34150" spans="1:1" x14ac:dyDescent="0.55000000000000004">
      <c r="A34150" s="131"/>
    </row>
    <row r="34153" spans="1:1" x14ac:dyDescent="0.55000000000000004">
      <c r="A34153" s="131"/>
    </row>
    <row r="34154" spans="1:1" x14ac:dyDescent="0.55000000000000004">
      <c r="A34154" s="131"/>
    </row>
    <row r="34157" spans="1:1" x14ac:dyDescent="0.55000000000000004">
      <c r="A34157" s="131"/>
    </row>
    <row r="34158" spans="1:1" x14ac:dyDescent="0.55000000000000004">
      <c r="A34158" s="131"/>
    </row>
    <row r="34161" spans="1:1" x14ac:dyDescent="0.55000000000000004">
      <c r="A34161" s="131"/>
    </row>
    <row r="34162" spans="1:1" x14ac:dyDescent="0.55000000000000004">
      <c r="A34162" s="131"/>
    </row>
    <row r="34165" spans="1:1" x14ac:dyDescent="0.55000000000000004">
      <c r="A34165" s="131"/>
    </row>
    <row r="34166" spans="1:1" x14ac:dyDescent="0.55000000000000004">
      <c r="A34166" s="131"/>
    </row>
    <row r="34169" spans="1:1" x14ac:dyDescent="0.55000000000000004">
      <c r="A34169" s="131"/>
    </row>
    <row r="34170" spans="1:1" x14ac:dyDescent="0.55000000000000004">
      <c r="A34170" s="131"/>
    </row>
    <row r="34173" spans="1:1" x14ac:dyDescent="0.55000000000000004">
      <c r="A34173" s="131"/>
    </row>
    <row r="34174" spans="1:1" x14ac:dyDescent="0.55000000000000004">
      <c r="A34174" s="131"/>
    </row>
    <row r="34177" spans="1:1" x14ac:dyDescent="0.55000000000000004">
      <c r="A34177" s="131"/>
    </row>
    <row r="34178" spans="1:1" x14ac:dyDescent="0.55000000000000004">
      <c r="A34178" s="131"/>
    </row>
    <row r="34181" spans="1:1" x14ac:dyDescent="0.55000000000000004">
      <c r="A34181" s="131"/>
    </row>
    <row r="34182" spans="1:1" x14ac:dyDescent="0.55000000000000004">
      <c r="A34182" s="131"/>
    </row>
    <row r="34185" spans="1:1" x14ac:dyDescent="0.55000000000000004">
      <c r="A34185" s="131"/>
    </row>
    <row r="34186" spans="1:1" x14ac:dyDescent="0.55000000000000004">
      <c r="A34186" s="131"/>
    </row>
    <row r="34189" spans="1:1" x14ac:dyDescent="0.55000000000000004">
      <c r="A34189" s="131"/>
    </row>
    <row r="34190" spans="1:1" x14ac:dyDescent="0.55000000000000004">
      <c r="A34190" s="131"/>
    </row>
    <row r="34193" spans="1:1" x14ac:dyDescent="0.55000000000000004">
      <c r="A34193" s="131"/>
    </row>
    <row r="34194" spans="1:1" x14ac:dyDescent="0.55000000000000004">
      <c r="A34194" s="131"/>
    </row>
    <row r="34197" spans="1:1" x14ac:dyDescent="0.55000000000000004">
      <c r="A34197" s="131"/>
    </row>
    <row r="34198" spans="1:1" x14ac:dyDescent="0.55000000000000004">
      <c r="A34198" s="131"/>
    </row>
    <row r="34201" spans="1:1" x14ac:dyDescent="0.55000000000000004">
      <c r="A34201" s="131"/>
    </row>
    <row r="34202" spans="1:1" x14ac:dyDescent="0.55000000000000004">
      <c r="A34202" s="131"/>
    </row>
    <row r="34205" spans="1:1" x14ac:dyDescent="0.55000000000000004">
      <c r="A34205" s="131"/>
    </row>
    <row r="34206" spans="1:1" x14ac:dyDescent="0.55000000000000004">
      <c r="A34206" s="131"/>
    </row>
    <row r="34209" spans="1:1" x14ac:dyDescent="0.55000000000000004">
      <c r="A34209" s="131"/>
    </row>
    <row r="34210" spans="1:1" x14ac:dyDescent="0.55000000000000004">
      <c r="A34210" s="131"/>
    </row>
    <row r="34213" spans="1:1" x14ac:dyDescent="0.55000000000000004">
      <c r="A34213" s="131"/>
    </row>
    <row r="34214" spans="1:1" x14ac:dyDescent="0.55000000000000004">
      <c r="A34214" s="131"/>
    </row>
    <row r="34217" spans="1:1" x14ac:dyDescent="0.55000000000000004">
      <c r="A34217" s="131"/>
    </row>
    <row r="34218" spans="1:1" x14ac:dyDescent="0.55000000000000004">
      <c r="A34218" s="131"/>
    </row>
    <row r="34221" spans="1:1" x14ac:dyDescent="0.55000000000000004">
      <c r="A34221" s="131"/>
    </row>
    <row r="34222" spans="1:1" x14ac:dyDescent="0.55000000000000004">
      <c r="A34222" s="131"/>
    </row>
    <row r="34225" spans="1:1" x14ac:dyDescent="0.55000000000000004">
      <c r="A34225" s="131"/>
    </row>
    <row r="34226" spans="1:1" x14ac:dyDescent="0.55000000000000004">
      <c r="A34226" s="131"/>
    </row>
    <row r="34229" spans="1:1" x14ac:dyDescent="0.55000000000000004">
      <c r="A34229" s="131"/>
    </row>
    <row r="34230" spans="1:1" x14ac:dyDescent="0.55000000000000004">
      <c r="A34230" s="131"/>
    </row>
    <row r="34233" spans="1:1" x14ac:dyDescent="0.55000000000000004">
      <c r="A34233" s="131"/>
    </row>
    <row r="34234" spans="1:1" x14ac:dyDescent="0.55000000000000004">
      <c r="A34234" s="131"/>
    </row>
    <row r="34237" spans="1:1" x14ac:dyDescent="0.55000000000000004">
      <c r="A34237" s="131"/>
    </row>
    <row r="34238" spans="1:1" x14ac:dyDescent="0.55000000000000004">
      <c r="A34238" s="131"/>
    </row>
    <row r="34241" spans="1:1" x14ac:dyDescent="0.55000000000000004">
      <c r="A34241" s="131"/>
    </row>
    <row r="34242" spans="1:1" x14ac:dyDescent="0.55000000000000004">
      <c r="A34242" s="131"/>
    </row>
    <row r="34245" spans="1:1" x14ac:dyDescent="0.55000000000000004">
      <c r="A34245" s="131"/>
    </row>
    <row r="34246" spans="1:1" x14ac:dyDescent="0.55000000000000004">
      <c r="A34246" s="131"/>
    </row>
    <row r="34249" spans="1:1" x14ac:dyDescent="0.55000000000000004">
      <c r="A34249" s="131"/>
    </row>
    <row r="34250" spans="1:1" x14ac:dyDescent="0.55000000000000004">
      <c r="A34250" s="131"/>
    </row>
    <row r="34253" spans="1:1" x14ac:dyDescent="0.55000000000000004">
      <c r="A34253" s="131"/>
    </row>
    <row r="34254" spans="1:1" x14ac:dyDescent="0.55000000000000004">
      <c r="A34254" s="131"/>
    </row>
    <row r="34257" spans="1:1" x14ac:dyDescent="0.55000000000000004">
      <c r="A34257" s="131"/>
    </row>
    <row r="34258" spans="1:1" x14ac:dyDescent="0.55000000000000004">
      <c r="A34258" s="131"/>
    </row>
    <row r="34261" spans="1:1" x14ac:dyDescent="0.55000000000000004">
      <c r="A34261" s="131"/>
    </row>
    <row r="34262" spans="1:1" x14ac:dyDescent="0.55000000000000004">
      <c r="A34262" s="131"/>
    </row>
    <row r="34265" spans="1:1" x14ac:dyDescent="0.55000000000000004">
      <c r="A34265" s="131"/>
    </row>
    <row r="34266" spans="1:1" x14ac:dyDescent="0.55000000000000004">
      <c r="A34266" s="131"/>
    </row>
    <row r="34269" spans="1:1" x14ac:dyDescent="0.55000000000000004">
      <c r="A34269" s="131"/>
    </row>
    <row r="34270" spans="1:1" x14ac:dyDescent="0.55000000000000004">
      <c r="A34270" s="131"/>
    </row>
    <row r="34273" spans="1:1" x14ac:dyDescent="0.55000000000000004">
      <c r="A34273" s="131"/>
    </row>
    <row r="34274" spans="1:1" x14ac:dyDescent="0.55000000000000004">
      <c r="A34274" s="131"/>
    </row>
    <row r="34277" spans="1:1" x14ac:dyDescent="0.55000000000000004">
      <c r="A34277" s="131"/>
    </row>
    <row r="34278" spans="1:1" x14ac:dyDescent="0.55000000000000004">
      <c r="A34278" s="131"/>
    </row>
    <row r="34281" spans="1:1" x14ac:dyDescent="0.55000000000000004">
      <c r="A34281" s="131"/>
    </row>
    <row r="34282" spans="1:1" x14ac:dyDescent="0.55000000000000004">
      <c r="A34282" s="131"/>
    </row>
    <row r="34285" spans="1:1" x14ac:dyDescent="0.55000000000000004">
      <c r="A34285" s="131"/>
    </row>
    <row r="34286" spans="1:1" x14ac:dyDescent="0.55000000000000004">
      <c r="A34286" s="131"/>
    </row>
    <row r="34289" spans="1:1" x14ac:dyDescent="0.55000000000000004">
      <c r="A34289" s="131"/>
    </row>
    <row r="34290" spans="1:1" x14ac:dyDescent="0.55000000000000004">
      <c r="A34290" s="131"/>
    </row>
    <row r="34293" spans="1:1" x14ac:dyDescent="0.55000000000000004">
      <c r="A34293" s="131"/>
    </row>
    <row r="34294" spans="1:1" x14ac:dyDescent="0.55000000000000004">
      <c r="A34294" s="131"/>
    </row>
    <row r="34297" spans="1:1" x14ac:dyDescent="0.55000000000000004">
      <c r="A34297" s="131"/>
    </row>
    <row r="34298" spans="1:1" x14ac:dyDescent="0.55000000000000004">
      <c r="A34298" s="131"/>
    </row>
    <row r="34301" spans="1:1" x14ac:dyDescent="0.55000000000000004">
      <c r="A34301" s="131"/>
    </row>
    <row r="34302" spans="1:1" x14ac:dyDescent="0.55000000000000004">
      <c r="A34302" s="131"/>
    </row>
    <row r="34305" spans="1:1" x14ac:dyDescent="0.55000000000000004">
      <c r="A34305" s="131"/>
    </row>
    <row r="34306" spans="1:1" x14ac:dyDescent="0.55000000000000004">
      <c r="A34306" s="131"/>
    </row>
    <row r="34309" spans="1:1" x14ac:dyDescent="0.55000000000000004">
      <c r="A34309" s="131"/>
    </row>
    <row r="34310" spans="1:1" x14ac:dyDescent="0.55000000000000004">
      <c r="A34310" s="131"/>
    </row>
    <row r="34313" spans="1:1" x14ac:dyDescent="0.55000000000000004">
      <c r="A34313" s="131"/>
    </row>
    <row r="34314" spans="1:1" x14ac:dyDescent="0.55000000000000004">
      <c r="A34314" s="131"/>
    </row>
    <row r="34317" spans="1:1" x14ac:dyDescent="0.55000000000000004">
      <c r="A34317" s="131"/>
    </row>
    <row r="34318" spans="1:1" x14ac:dyDescent="0.55000000000000004">
      <c r="A34318" s="131"/>
    </row>
    <row r="34321" spans="1:1" x14ac:dyDescent="0.55000000000000004">
      <c r="A34321" s="131"/>
    </row>
    <row r="34322" spans="1:1" x14ac:dyDescent="0.55000000000000004">
      <c r="A34322" s="131"/>
    </row>
    <row r="34325" spans="1:1" x14ac:dyDescent="0.55000000000000004">
      <c r="A34325" s="131"/>
    </row>
    <row r="34326" spans="1:1" x14ac:dyDescent="0.55000000000000004">
      <c r="A34326" s="131"/>
    </row>
    <row r="34329" spans="1:1" x14ac:dyDescent="0.55000000000000004">
      <c r="A34329" s="131"/>
    </row>
    <row r="34330" spans="1:1" x14ac:dyDescent="0.55000000000000004">
      <c r="A34330" s="131"/>
    </row>
    <row r="34333" spans="1:1" x14ac:dyDescent="0.55000000000000004">
      <c r="A34333" s="131"/>
    </row>
    <row r="34334" spans="1:1" x14ac:dyDescent="0.55000000000000004">
      <c r="A34334" s="131"/>
    </row>
    <row r="34337" spans="1:1" x14ac:dyDescent="0.55000000000000004">
      <c r="A34337" s="131"/>
    </row>
    <row r="34338" spans="1:1" x14ac:dyDescent="0.55000000000000004">
      <c r="A34338" s="131"/>
    </row>
    <row r="34341" spans="1:1" x14ac:dyDescent="0.55000000000000004">
      <c r="A34341" s="131"/>
    </row>
    <row r="34342" spans="1:1" x14ac:dyDescent="0.55000000000000004">
      <c r="A34342" s="131"/>
    </row>
    <row r="34345" spans="1:1" x14ac:dyDescent="0.55000000000000004">
      <c r="A34345" s="131"/>
    </row>
    <row r="34346" spans="1:1" x14ac:dyDescent="0.55000000000000004">
      <c r="A34346" s="131"/>
    </row>
    <row r="34349" spans="1:1" x14ac:dyDescent="0.55000000000000004">
      <c r="A34349" s="131"/>
    </row>
    <row r="34350" spans="1:1" x14ac:dyDescent="0.55000000000000004">
      <c r="A34350" s="131"/>
    </row>
    <row r="34353" spans="1:1" x14ac:dyDescent="0.55000000000000004">
      <c r="A34353" s="131"/>
    </row>
    <row r="34354" spans="1:1" x14ac:dyDescent="0.55000000000000004">
      <c r="A34354" s="131"/>
    </row>
    <row r="34357" spans="1:1" x14ac:dyDescent="0.55000000000000004">
      <c r="A34357" s="131"/>
    </row>
    <row r="34358" spans="1:1" x14ac:dyDescent="0.55000000000000004">
      <c r="A34358" s="131"/>
    </row>
    <row r="34361" spans="1:1" x14ac:dyDescent="0.55000000000000004">
      <c r="A34361" s="131"/>
    </row>
    <row r="34362" spans="1:1" x14ac:dyDescent="0.55000000000000004">
      <c r="A34362" s="131"/>
    </row>
    <row r="34365" spans="1:1" x14ac:dyDescent="0.55000000000000004">
      <c r="A34365" s="131"/>
    </row>
    <row r="34366" spans="1:1" x14ac:dyDescent="0.55000000000000004">
      <c r="A34366" s="131"/>
    </row>
    <row r="34369" spans="1:1" x14ac:dyDescent="0.55000000000000004">
      <c r="A34369" s="131"/>
    </row>
    <row r="34370" spans="1:1" x14ac:dyDescent="0.55000000000000004">
      <c r="A34370" s="131"/>
    </row>
    <row r="34373" spans="1:1" x14ac:dyDescent="0.55000000000000004">
      <c r="A34373" s="131"/>
    </row>
    <row r="34374" spans="1:1" x14ac:dyDescent="0.55000000000000004">
      <c r="A34374" s="131"/>
    </row>
    <row r="34377" spans="1:1" x14ac:dyDescent="0.55000000000000004">
      <c r="A34377" s="131"/>
    </row>
    <row r="34378" spans="1:1" x14ac:dyDescent="0.55000000000000004">
      <c r="A34378" s="131"/>
    </row>
    <row r="34381" spans="1:1" x14ac:dyDescent="0.55000000000000004">
      <c r="A34381" s="131"/>
    </row>
    <row r="34382" spans="1:1" x14ac:dyDescent="0.55000000000000004">
      <c r="A34382" s="131"/>
    </row>
    <row r="34385" spans="1:1" x14ac:dyDescent="0.55000000000000004">
      <c r="A34385" s="131"/>
    </row>
    <row r="34386" spans="1:1" x14ac:dyDescent="0.55000000000000004">
      <c r="A34386" s="131"/>
    </row>
    <row r="34389" spans="1:1" x14ac:dyDescent="0.55000000000000004">
      <c r="A34389" s="131"/>
    </row>
    <row r="34390" spans="1:1" x14ac:dyDescent="0.55000000000000004">
      <c r="A34390" s="131"/>
    </row>
    <row r="34393" spans="1:1" x14ac:dyDescent="0.55000000000000004">
      <c r="A34393" s="131"/>
    </row>
    <row r="34394" spans="1:1" x14ac:dyDescent="0.55000000000000004">
      <c r="A34394" s="131"/>
    </row>
    <row r="34397" spans="1:1" x14ac:dyDescent="0.55000000000000004">
      <c r="A34397" s="131"/>
    </row>
    <row r="34398" spans="1:1" x14ac:dyDescent="0.55000000000000004">
      <c r="A34398" s="131"/>
    </row>
    <row r="34401" spans="1:1" x14ac:dyDescent="0.55000000000000004">
      <c r="A34401" s="131"/>
    </row>
    <row r="34402" spans="1:1" x14ac:dyDescent="0.55000000000000004">
      <c r="A34402" s="131"/>
    </row>
    <row r="34405" spans="1:1" x14ac:dyDescent="0.55000000000000004">
      <c r="A34405" s="131"/>
    </row>
    <row r="34406" spans="1:1" x14ac:dyDescent="0.55000000000000004">
      <c r="A34406" s="131"/>
    </row>
    <row r="34409" spans="1:1" x14ac:dyDescent="0.55000000000000004">
      <c r="A34409" s="131"/>
    </row>
    <row r="34410" spans="1:1" x14ac:dyDescent="0.55000000000000004">
      <c r="A34410" s="131"/>
    </row>
    <row r="34413" spans="1:1" x14ac:dyDescent="0.55000000000000004">
      <c r="A34413" s="131"/>
    </row>
    <row r="34414" spans="1:1" x14ac:dyDescent="0.55000000000000004">
      <c r="A34414" s="131"/>
    </row>
    <row r="34417" spans="1:1" x14ac:dyDescent="0.55000000000000004">
      <c r="A34417" s="131"/>
    </row>
    <row r="34418" spans="1:1" x14ac:dyDescent="0.55000000000000004">
      <c r="A34418" s="131"/>
    </row>
    <row r="34421" spans="1:1" x14ac:dyDescent="0.55000000000000004">
      <c r="A34421" s="131"/>
    </row>
    <row r="34422" spans="1:1" x14ac:dyDescent="0.55000000000000004">
      <c r="A34422" s="131"/>
    </row>
    <row r="34425" spans="1:1" x14ac:dyDescent="0.55000000000000004">
      <c r="A34425" s="131"/>
    </row>
    <row r="34426" spans="1:1" x14ac:dyDescent="0.55000000000000004">
      <c r="A34426" s="131"/>
    </row>
    <row r="34429" spans="1:1" x14ac:dyDescent="0.55000000000000004">
      <c r="A34429" s="131"/>
    </row>
    <row r="34430" spans="1:1" x14ac:dyDescent="0.55000000000000004">
      <c r="A34430" s="131"/>
    </row>
    <row r="34433" spans="1:1" x14ac:dyDescent="0.55000000000000004">
      <c r="A34433" s="131"/>
    </row>
    <row r="34434" spans="1:1" x14ac:dyDescent="0.55000000000000004">
      <c r="A34434" s="131"/>
    </row>
    <row r="34437" spans="1:1" x14ac:dyDescent="0.55000000000000004">
      <c r="A34437" s="131"/>
    </row>
    <row r="34438" spans="1:1" x14ac:dyDescent="0.55000000000000004">
      <c r="A34438" s="131"/>
    </row>
    <row r="34441" spans="1:1" x14ac:dyDescent="0.55000000000000004">
      <c r="A34441" s="131"/>
    </row>
    <row r="34442" spans="1:1" x14ac:dyDescent="0.55000000000000004">
      <c r="A34442" s="131"/>
    </row>
    <row r="34445" spans="1:1" x14ac:dyDescent="0.55000000000000004">
      <c r="A34445" s="131"/>
    </row>
    <row r="34446" spans="1:1" x14ac:dyDescent="0.55000000000000004">
      <c r="A34446" s="131"/>
    </row>
    <row r="34449" spans="1:1" x14ac:dyDescent="0.55000000000000004">
      <c r="A34449" s="131"/>
    </row>
    <row r="34450" spans="1:1" x14ac:dyDescent="0.55000000000000004">
      <c r="A34450" s="131"/>
    </row>
    <row r="34453" spans="1:1" x14ac:dyDescent="0.55000000000000004">
      <c r="A34453" s="131"/>
    </row>
    <row r="34454" spans="1:1" x14ac:dyDescent="0.55000000000000004">
      <c r="A34454" s="131"/>
    </row>
    <row r="34457" spans="1:1" x14ac:dyDescent="0.55000000000000004">
      <c r="A34457" s="131"/>
    </row>
    <row r="34458" spans="1:1" x14ac:dyDescent="0.55000000000000004">
      <c r="A34458" s="131"/>
    </row>
    <row r="34461" spans="1:1" x14ac:dyDescent="0.55000000000000004">
      <c r="A34461" s="131"/>
    </row>
    <row r="34462" spans="1:1" x14ac:dyDescent="0.55000000000000004">
      <c r="A34462" s="131"/>
    </row>
    <row r="34465" spans="1:1" x14ac:dyDescent="0.55000000000000004">
      <c r="A34465" s="131"/>
    </row>
    <row r="34466" spans="1:1" x14ac:dyDescent="0.55000000000000004">
      <c r="A34466" s="131"/>
    </row>
    <row r="34469" spans="1:1" x14ac:dyDescent="0.55000000000000004">
      <c r="A34469" s="131"/>
    </row>
    <row r="34470" spans="1:1" x14ac:dyDescent="0.55000000000000004">
      <c r="A34470" s="131"/>
    </row>
    <row r="34473" spans="1:1" x14ac:dyDescent="0.55000000000000004">
      <c r="A34473" s="131"/>
    </row>
    <row r="34474" spans="1:1" x14ac:dyDescent="0.55000000000000004">
      <c r="A34474" s="131"/>
    </row>
    <row r="34477" spans="1:1" x14ac:dyDescent="0.55000000000000004">
      <c r="A34477" s="131"/>
    </row>
    <row r="34478" spans="1:1" x14ac:dyDescent="0.55000000000000004">
      <c r="A34478" s="131"/>
    </row>
    <row r="34481" spans="1:1" x14ac:dyDescent="0.55000000000000004">
      <c r="A34481" s="131"/>
    </row>
    <row r="34482" spans="1:1" x14ac:dyDescent="0.55000000000000004">
      <c r="A34482" s="131"/>
    </row>
    <row r="34485" spans="1:1" x14ac:dyDescent="0.55000000000000004">
      <c r="A34485" s="131"/>
    </row>
    <row r="34486" spans="1:1" x14ac:dyDescent="0.55000000000000004">
      <c r="A34486" s="131"/>
    </row>
    <row r="34489" spans="1:1" x14ac:dyDescent="0.55000000000000004">
      <c r="A34489" s="131"/>
    </row>
    <row r="34490" spans="1:1" x14ac:dyDescent="0.55000000000000004">
      <c r="A34490" s="131"/>
    </row>
    <row r="34493" spans="1:1" x14ac:dyDescent="0.55000000000000004">
      <c r="A34493" s="131"/>
    </row>
    <row r="34494" spans="1:1" x14ac:dyDescent="0.55000000000000004">
      <c r="A34494" s="131"/>
    </row>
    <row r="34497" spans="1:1" x14ac:dyDescent="0.55000000000000004">
      <c r="A34497" s="131"/>
    </row>
    <row r="34498" spans="1:1" x14ac:dyDescent="0.55000000000000004">
      <c r="A34498" s="131"/>
    </row>
    <row r="34501" spans="1:1" x14ac:dyDescent="0.55000000000000004">
      <c r="A34501" s="131"/>
    </row>
    <row r="34502" spans="1:1" x14ac:dyDescent="0.55000000000000004">
      <c r="A34502" s="131"/>
    </row>
    <row r="34505" spans="1:1" x14ac:dyDescent="0.55000000000000004">
      <c r="A34505" s="131"/>
    </row>
    <row r="34506" spans="1:1" x14ac:dyDescent="0.55000000000000004">
      <c r="A34506" s="131"/>
    </row>
    <row r="34509" spans="1:1" x14ac:dyDescent="0.55000000000000004">
      <c r="A34509" s="131"/>
    </row>
    <row r="34510" spans="1:1" x14ac:dyDescent="0.55000000000000004">
      <c r="A34510" s="131"/>
    </row>
    <row r="34513" spans="1:1" x14ac:dyDescent="0.55000000000000004">
      <c r="A34513" s="131"/>
    </row>
    <row r="34514" spans="1:1" x14ac:dyDescent="0.55000000000000004">
      <c r="A34514" s="131"/>
    </row>
    <row r="34517" spans="1:1" x14ac:dyDescent="0.55000000000000004">
      <c r="A34517" s="131"/>
    </row>
    <row r="34518" spans="1:1" x14ac:dyDescent="0.55000000000000004">
      <c r="A34518" s="131"/>
    </row>
    <row r="34521" spans="1:1" x14ac:dyDescent="0.55000000000000004">
      <c r="A34521" s="131"/>
    </row>
    <row r="34522" spans="1:1" x14ac:dyDescent="0.55000000000000004">
      <c r="A34522" s="131"/>
    </row>
    <row r="34525" spans="1:1" x14ac:dyDescent="0.55000000000000004">
      <c r="A34525" s="131"/>
    </row>
    <row r="34526" spans="1:1" x14ac:dyDescent="0.55000000000000004">
      <c r="A34526" s="131"/>
    </row>
    <row r="34529" spans="1:1" x14ac:dyDescent="0.55000000000000004">
      <c r="A34529" s="131"/>
    </row>
    <row r="34530" spans="1:1" x14ac:dyDescent="0.55000000000000004">
      <c r="A34530" s="131"/>
    </row>
    <row r="34533" spans="1:1" x14ac:dyDescent="0.55000000000000004">
      <c r="A34533" s="131"/>
    </row>
    <row r="34534" spans="1:1" x14ac:dyDescent="0.55000000000000004">
      <c r="A34534" s="131"/>
    </row>
    <row r="34537" spans="1:1" x14ac:dyDescent="0.55000000000000004">
      <c r="A34537" s="131"/>
    </row>
    <row r="34538" spans="1:1" x14ac:dyDescent="0.55000000000000004">
      <c r="A34538" s="131"/>
    </row>
    <row r="34541" spans="1:1" x14ac:dyDescent="0.55000000000000004">
      <c r="A34541" s="131"/>
    </row>
    <row r="34542" spans="1:1" x14ac:dyDescent="0.55000000000000004">
      <c r="A34542" s="131"/>
    </row>
    <row r="34545" spans="1:1" x14ac:dyDescent="0.55000000000000004">
      <c r="A34545" s="131"/>
    </row>
    <row r="34546" spans="1:1" x14ac:dyDescent="0.55000000000000004">
      <c r="A34546" s="131"/>
    </row>
    <row r="34549" spans="1:1" x14ac:dyDescent="0.55000000000000004">
      <c r="A34549" s="131"/>
    </row>
    <row r="34550" spans="1:1" x14ac:dyDescent="0.55000000000000004">
      <c r="A34550" s="131"/>
    </row>
    <row r="34553" spans="1:1" x14ac:dyDescent="0.55000000000000004">
      <c r="A34553" s="131"/>
    </row>
    <row r="34554" spans="1:1" x14ac:dyDescent="0.55000000000000004">
      <c r="A34554" s="131"/>
    </row>
    <row r="34557" spans="1:1" x14ac:dyDescent="0.55000000000000004">
      <c r="A34557" s="131"/>
    </row>
    <row r="34558" spans="1:1" x14ac:dyDescent="0.55000000000000004">
      <c r="A34558" s="131"/>
    </row>
    <row r="34561" spans="1:1" x14ac:dyDescent="0.55000000000000004">
      <c r="A34561" s="131"/>
    </row>
    <row r="34562" spans="1:1" x14ac:dyDescent="0.55000000000000004">
      <c r="A34562" s="131"/>
    </row>
    <row r="34565" spans="1:1" x14ac:dyDescent="0.55000000000000004">
      <c r="A34565" s="131"/>
    </row>
    <row r="34566" spans="1:1" x14ac:dyDescent="0.55000000000000004">
      <c r="A34566" s="131"/>
    </row>
    <row r="34569" spans="1:1" x14ac:dyDescent="0.55000000000000004">
      <c r="A34569" s="131"/>
    </row>
    <row r="34570" spans="1:1" x14ac:dyDescent="0.55000000000000004">
      <c r="A34570" s="131"/>
    </row>
    <row r="34573" spans="1:1" x14ac:dyDescent="0.55000000000000004">
      <c r="A34573" s="131"/>
    </row>
    <row r="34574" spans="1:1" x14ac:dyDescent="0.55000000000000004">
      <c r="A34574" s="131"/>
    </row>
    <row r="34577" spans="1:1" x14ac:dyDescent="0.55000000000000004">
      <c r="A34577" s="131"/>
    </row>
    <row r="34578" spans="1:1" x14ac:dyDescent="0.55000000000000004">
      <c r="A34578" s="131"/>
    </row>
    <row r="34581" spans="1:1" x14ac:dyDescent="0.55000000000000004">
      <c r="A34581" s="131"/>
    </row>
    <row r="34582" spans="1:1" x14ac:dyDescent="0.55000000000000004">
      <c r="A34582" s="131"/>
    </row>
    <row r="34585" spans="1:1" x14ac:dyDescent="0.55000000000000004">
      <c r="A34585" s="131"/>
    </row>
    <row r="34586" spans="1:1" x14ac:dyDescent="0.55000000000000004">
      <c r="A34586" s="131"/>
    </row>
    <row r="34589" spans="1:1" x14ac:dyDescent="0.55000000000000004">
      <c r="A34589" s="131"/>
    </row>
    <row r="34590" spans="1:1" x14ac:dyDescent="0.55000000000000004">
      <c r="A34590" s="131"/>
    </row>
    <row r="34593" spans="1:1" x14ac:dyDescent="0.55000000000000004">
      <c r="A34593" s="131"/>
    </row>
    <row r="34594" spans="1:1" x14ac:dyDescent="0.55000000000000004">
      <c r="A34594" s="131"/>
    </row>
    <row r="34597" spans="1:1" x14ac:dyDescent="0.55000000000000004">
      <c r="A34597" s="131"/>
    </row>
    <row r="34598" spans="1:1" x14ac:dyDescent="0.55000000000000004">
      <c r="A34598" s="131"/>
    </row>
    <row r="34601" spans="1:1" x14ac:dyDescent="0.55000000000000004">
      <c r="A34601" s="131"/>
    </row>
    <row r="34602" spans="1:1" x14ac:dyDescent="0.55000000000000004">
      <c r="A34602" s="131"/>
    </row>
    <row r="34605" spans="1:1" x14ac:dyDescent="0.55000000000000004">
      <c r="A34605" s="131"/>
    </row>
    <row r="34606" spans="1:1" x14ac:dyDescent="0.55000000000000004">
      <c r="A34606" s="131"/>
    </row>
    <row r="34609" spans="1:1" x14ac:dyDescent="0.55000000000000004">
      <c r="A34609" s="131"/>
    </row>
    <row r="34610" spans="1:1" x14ac:dyDescent="0.55000000000000004">
      <c r="A34610" s="131"/>
    </row>
    <row r="34613" spans="1:1" x14ac:dyDescent="0.55000000000000004">
      <c r="A34613" s="131"/>
    </row>
    <row r="34614" spans="1:1" x14ac:dyDescent="0.55000000000000004">
      <c r="A34614" s="131"/>
    </row>
    <row r="34617" spans="1:1" x14ac:dyDescent="0.55000000000000004">
      <c r="A34617" s="131"/>
    </row>
    <row r="34618" spans="1:1" x14ac:dyDescent="0.55000000000000004">
      <c r="A34618" s="131"/>
    </row>
    <row r="34621" spans="1:1" x14ac:dyDescent="0.55000000000000004">
      <c r="A34621" s="131"/>
    </row>
    <row r="34622" spans="1:1" x14ac:dyDescent="0.55000000000000004">
      <c r="A34622" s="131"/>
    </row>
    <row r="34625" spans="1:1" x14ac:dyDescent="0.55000000000000004">
      <c r="A34625" s="131"/>
    </row>
    <row r="34626" spans="1:1" x14ac:dyDescent="0.55000000000000004">
      <c r="A34626" s="131"/>
    </row>
    <row r="34629" spans="1:1" x14ac:dyDescent="0.55000000000000004">
      <c r="A34629" s="131"/>
    </row>
    <row r="34630" spans="1:1" x14ac:dyDescent="0.55000000000000004">
      <c r="A34630" s="131"/>
    </row>
    <row r="34633" spans="1:1" x14ac:dyDescent="0.55000000000000004">
      <c r="A34633" s="131"/>
    </row>
    <row r="34634" spans="1:1" x14ac:dyDescent="0.55000000000000004">
      <c r="A34634" s="131"/>
    </row>
    <row r="34637" spans="1:1" x14ac:dyDescent="0.55000000000000004">
      <c r="A34637" s="131"/>
    </row>
    <row r="34638" spans="1:1" x14ac:dyDescent="0.55000000000000004">
      <c r="A34638" s="131"/>
    </row>
    <row r="34641" spans="1:1" x14ac:dyDescent="0.55000000000000004">
      <c r="A34641" s="131"/>
    </row>
    <row r="34642" spans="1:1" x14ac:dyDescent="0.55000000000000004">
      <c r="A34642" s="131"/>
    </row>
    <row r="34645" spans="1:1" x14ac:dyDescent="0.55000000000000004">
      <c r="A34645" s="131"/>
    </row>
    <row r="34646" spans="1:1" x14ac:dyDescent="0.55000000000000004">
      <c r="A34646" s="131"/>
    </row>
    <row r="34649" spans="1:1" x14ac:dyDescent="0.55000000000000004">
      <c r="A34649" s="131"/>
    </row>
    <row r="34650" spans="1:1" x14ac:dyDescent="0.55000000000000004">
      <c r="A34650" s="131"/>
    </row>
    <row r="34653" spans="1:1" x14ac:dyDescent="0.55000000000000004">
      <c r="A34653" s="131"/>
    </row>
    <row r="34654" spans="1:1" x14ac:dyDescent="0.55000000000000004">
      <c r="A34654" s="131"/>
    </row>
    <row r="34657" spans="1:1" x14ac:dyDescent="0.55000000000000004">
      <c r="A34657" s="131"/>
    </row>
    <row r="34658" spans="1:1" x14ac:dyDescent="0.55000000000000004">
      <c r="A34658" s="131"/>
    </row>
    <row r="34661" spans="1:1" x14ac:dyDescent="0.55000000000000004">
      <c r="A34661" s="131"/>
    </row>
    <row r="34662" spans="1:1" x14ac:dyDescent="0.55000000000000004">
      <c r="A34662" s="131"/>
    </row>
    <row r="34665" spans="1:1" x14ac:dyDescent="0.55000000000000004">
      <c r="A34665" s="131"/>
    </row>
    <row r="34666" spans="1:1" x14ac:dyDescent="0.55000000000000004">
      <c r="A34666" s="131"/>
    </row>
    <row r="34669" spans="1:1" x14ac:dyDescent="0.55000000000000004">
      <c r="A34669" s="131"/>
    </row>
    <row r="34670" spans="1:1" x14ac:dyDescent="0.55000000000000004">
      <c r="A34670" s="131"/>
    </row>
    <row r="34673" spans="1:1" x14ac:dyDescent="0.55000000000000004">
      <c r="A34673" s="131"/>
    </row>
    <row r="34674" spans="1:1" x14ac:dyDescent="0.55000000000000004">
      <c r="A34674" s="131"/>
    </row>
    <row r="34677" spans="1:1" x14ac:dyDescent="0.55000000000000004">
      <c r="A34677" s="131"/>
    </row>
    <row r="34678" spans="1:1" x14ac:dyDescent="0.55000000000000004">
      <c r="A34678" s="131"/>
    </row>
    <row r="34681" spans="1:1" x14ac:dyDescent="0.55000000000000004">
      <c r="A34681" s="131"/>
    </row>
    <row r="34682" spans="1:1" x14ac:dyDescent="0.55000000000000004">
      <c r="A34682" s="131"/>
    </row>
    <row r="34685" spans="1:1" x14ac:dyDescent="0.55000000000000004">
      <c r="A34685" s="131"/>
    </row>
    <row r="34686" spans="1:1" x14ac:dyDescent="0.55000000000000004">
      <c r="A34686" s="131"/>
    </row>
    <row r="34689" spans="1:1" x14ac:dyDescent="0.55000000000000004">
      <c r="A34689" s="131"/>
    </row>
    <row r="34690" spans="1:1" x14ac:dyDescent="0.55000000000000004">
      <c r="A34690" s="131"/>
    </row>
    <row r="34693" spans="1:1" x14ac:dyDescent="0.55000000000000004">
      <c r="A34693" s="131"/>
    </row>
    <row r="34694" spans="1:1" x14ac:dyDescent="0.55000000000000004">
      <c r="A34694" s="131"/>
    </row>
    <row r="34697" spans="1:1" x14ac:dyDescent="0.55000000000000004">
      <c r="A34697" s="131"/>
    </row>
    <row r="34698" spans="1:1" x14ac:dyDescent="0.55000000000000004">
      <c r="A34698" s="131"/>
    </row>
    <row r="34701" spans="1:1" x14ac:dyDescent="0.55000000000000004">
      <c r="A34701" s="131"/>
    </row>
    <row r="34702" spans="1:1" x14ac:dyDescent="0.55000000000000004">
      <c r="A34702" s="131"/>
    </row>
    <row r="34705" spans="1:1" x14ac:dyDescent="0.55000000000000004">
      <c r="A34705" s="131"/>
    </row>
    <row r="34706" spans="1:1" x14ac:dyDescent="0.55000000000000004">
      <c r="A34706" s="131"/>
    </row>
    <row r="34709" spans="1:1" x14ac:dyDescent="0.55000000000000004">
      <c r="A34709" s="131"/>
    </row>
    <row r="34710" spans="1:1" x14ac:dyDescent="0.55000000000000004">
      <c r="A34710" s="131"/>
    </row>
    <row r="34713" spans="1:1" x14ac:dyDescent="0.55000000000000004">
      <c r="A34713" s="131"/>
    </row>
    <row r="34714" spans="1:1" x14ac:dyDescent="0.55000000000000004">
      <c r="A34714" s="131"/>
    </row>
    <row r="34717" spans="1:1" x14ac:dyDescent="0.55000000000000004">
      <c r="A34717" s="131"/>
    </row>
    <row r="34718" spans="1:1" x14ac:dyDescent="0.55000000000000004">
      <c r="A34718" s="131"/>
    </row>
    <row r="34721" spans="1:1" x14ac:dyDescent="0.55000000000000004">
      <c r="A34721" s="131"/>
    </row>
    <row r="34722" spans="1:1" x14ac:dyDescent="0.55000000000000004">
      <c r="A34722" s="131"/>
    </row>
    <row r="34725" spans="1:1" x14ac:dyDescent="0.55000000000000004">
      <c r="A34725" s="131"/>
    </row>
    <row r="34726" spans="1:1" x14ac:dyDescent="0.55000000000000004">
      <c r="A34726" s="131"/>
    </row>
    <row r="34729" spans="1:1" x14ac:dyDescent="0.55000000000000004">
      <c r="A34729" s="131"/>
    </row>
    <row r="34730" spans="1:1" x14ac:dyDescent="0.55000000000000004">
      <c r="A34730" s="131"/>
    </row>
    <row r="34733" spans="1:1" x14ac:dyDescent="0.55000000000000004">
      <c r="A34733" s="131"/>
    </row>
    <row r="34734" spans="1:1" x14ac:dyDescent="0.55000000000000004">
      <c r="A34734" s="131"/>
    </row>
    <row r="34737" spans="1:1" x14ac:dyDescent="0.55000000000000004">
      <c r="A34737" s="131"/>
    </row>
    <row r="34738" spans="1:1" x14ac:dyDescent="0.55000000000000004">
      <c r="A34738" s="131"/>
    </row>
    <row r="34741" spans="1:1" x14ac:dyDescent="0.55000000000000004">
      <c r="A34741" s="131"/>
    </row>
    <row r="34742" spans="1:1" x14ac:dyDescent="0.55000000000000004">
      <c r="A34742" s="131"/>
    </row>
    <row r="34745" spans="1:1" x14ac:dyDescent="0.55000000000000004">
      <c r="A34745" s="131"/>
    </row>
    <row r="34746" spans="1:1" x14ac:dyDescent="0.55000000000000004">
      <c r="A34746" s="131"/>
    </row>
    <row r="34749" spans="1:1" x14ac:dyDescent="0.55000000000000004">
      <c r="A34749" s="131"/>
    </row>
    <row r="34750" spans="1:1" x14ac:dyDescent="0.55000000000000004">
      <c r="A34750" s="131"/>
    </row>
    <row r="34753" spans="1:1" x14ac:dyDescent="0.55000000000000004">
      <c r="A34753" s="131"/>
    </row>
    <row r="34754" spans="1:1" x14ac:dyDescent="0.55000000000000004">
      <c r="A34754" s="131"/>
    </row>
    <row r="34757" spans="1:1" x14ac:dyDescent="0.55000000000000004">
      <c r="A34757" s="131"/>
    </row>
    <row r="34758" spans="1:1" x14ac:dyDescent="0.55000000000000004">
      <c r="A34758" s="131"/>
    </row>
    <row r="34761" spans="1:1" x14ac:dyDescent="0.55000000000000004">
      <c r="A34761" s="131"/>
    </row>
    <row r="34762" spans="1:1" x14ac:dyDescent="0.55000000000000004">
      <c r="A34762" s="131"/>
    </row>
    <row r="34765" spans="1:1" x14ac:dyDescent="0.55000000000000004">
      <c r="A34765" s="131"/>
    </row>
    <row r="34766" spans="1:1" x14ac:dyDescent="0.55000000000000004">
      <c r="A34766" s="131"/>
    </row>
    <row r="34769" spans="1:1" x14ac:dyDescent="0.55000000000000004">
      <c r="A34769" s="131"/>
    </row>
    <row r="34770" spans="1:1" x14ac:dyDescent="0.55000000000000004">
      <c r="A34770" s="131"/>
    </row>
    <row r="34773" spans="1:1" x14ac:dyDescent="0.55000000000000004">
      <c r="A34773" s="131"/>
    </row>
    <row r="34774" spans="1:1" x14ac:dyDescent="0.55000000000000004">
      <c r="A34774" s="131"/>
    </row>
    <row r="34777" spans="1:1" x14ac:dyDescent="0.55000000000000004">
      <c r="A34777" s="131"/>
    </row>
    <row r="34778" spans="1:1" x14ac:dyDescent="0.55000000000000004">
      <c r="A34778" s="131"/>
    </row>
    <row r="34781" spans="1:1" x14ac:dyDescent="0.55000000000000004">
      <c r="A34781" s="131"/>
    </row>
    <row r="34782" spans="1:1" x14ac:dyDescent="0.55000000000000004">
      <c r="A34782" s="131"/>
    </row>
    <row r="34785" spans="1:1" x14ac:dyDescent="0.55000000000000004">
      <c r="A34785" s="131"/>
    </row>
    <row r="34786" spans="1:1" x14ac:dyDescent="0.55000000000000004">
      <c r="A34786" s="131"/>
    </row>
    <row r="34789" spans="1:1" x14ac:dyDescent="0.55000000000000004">
      <c r="A34789" s="131"/>
    </row>
    <row r="34790" spans="1:1" x14ac:dyDescent="0.55000000000000004">
      <c r="A34790" s="131"/>
    </row>
    <row r="34793" spans="1:1" x14ac:dyDescent="0.55000000000000004">
      <c r="A34793" s="131"/>
    </row>
    <row r="34794" spans="1:1" x14ac:dyDescent="0.55000000000000004">
      <c r="A34794" s="131"/>
    </row>
    <row r="34797" spans="1:1" x14ac:dyDescent="0.55000000000000004">
      <c r="A34797" s="131"/>
    </row>
    <row r="34798" spans="1:1" x14ac:dyDescent="0.55000000000000004">
      <c r="A34798" s="131"/>
    </row>
    <row r="34801" spans="1:1" x14ac:dyDescent="0.55000000000000004">
      <c r="A34801" s="131"/>
    </row>
    <row r="34802" spans="1:1" x14ac:dyDescent="0.55000000000000004">
      <c r="A34802" s="131"/>
    </row>
    <row r="34805" spans="1:1" x14ac:dyDescent="0.55000000000000004">
      <c r="A34805" s="131"/>
    </row>
    <row r="34806" spans="1:1" x14ac:dyDescent="0.55000000000000004">
      <c r="A34806" s="131"/>
    </row>
    <row r="34809" spans="1:1" x14ac:dyDescent="0.55000000000000004">
      <c r="A34809" s="131"/>
    </row>
    <row r="34810" spans="1:1" x14ac:dyDescent="0.55000000000000004">
      <c r="A34810" s="131"/>
    </row>
    <row r="34813" spans="1:1" x14ac:dyDescent="0.55000000000000004">
      <c r="A34813" s="131"/>
    </row>
    <row r="34814" spans="1:1" x14ac:dyDescent="0.55000000000000004">
      <c r="A34814" s="131"/>
    </row>
    <row r="34817" spans="1:1" x14ac:dyDescent="0.55000000000000004">
      <c r="A34817" s="131"/>
    </row>
    <row r="34818" spans="1:1" x14ac:dyDescent="0.55000000000000004">
      <c r="A34818" s="131"/>
    </row>
    <row r="34821" spans="1:1" x14ac:dyDescent="0.55000000000000004">
      <c r="A34821" s="131"/>
    </row>
    <row r="34822" spans="1:1" x14ac:dyDescent="0.55000000000000004">
      <c r="A34822" s="131"/>
    </row>
    <row r="34825" spans="1:1" x14ac:dyDescent="0.55000000000000004">
      <c r="A34825" s="131"/>
    </row>
    <row r="34826" spans="1:1" x14ac:dyDescent="0.55000000000000004">
      <c r="A34826" s="131"/>
    </row>
    <row r="34829" spans="1:1" x14ac:dyDescent="0.55000000000000004">
      <c r="A34829" s="131"/>
    </row>
    <row r="34830" spans="1:1" x14ac:dyDescent="0.55000000000000004">
      <c r="A34830" s="131"/>
    </row>
    <row r="34833" spans="1:1" x14ac:dyDescent="0.55000000000000004">
      <c r="A34833" s="131"/>
    </row>
    <row r="34834" spans="1:1" x14ac:dyDescent="0.55000000000000004">
      <c r="A34834" s="131"/>
    </row>
    <row r="34837" spans="1:1" x14ac:dyDescent="0.55000000000000004">
      <c r="A34837" s="131"/>
    </row>
    <row r="34838" spans="1:1" x14ac:dyDescent="0.55000000000000004">
      <c r="A34838" s="131"/>
    </row>
    <row r="34841" spans="1:1" x14ac:dyDescent="0.55000000000000004">
      <c r="A34841" s="131"/>
    </row>
    <row r="34842" spans="1:1" x14ac:dyDescent="0.55000000000000004">
      <c r="A34842" s="131"/>
    </row>
    <row r="34845" spans="1:1" x14ac:dyDescent="0.55000000000000004">
      <c r="A34845" s="131"/>
    </row>
    <row r="34846" spans="1:1" x14ac:dyDescent="0.55000000000000004">
      <c r="A34846" s="131"/>
    </row>
    <row r="34849" spans="1:1" x14ac:dyDescent="0.55000000000000004">
      <c r="A34849" s="131"/>
    </row>
    <row r="34850" spans="1:1" x14ac:dyDescent="0.55000000000000004">
      <c r="A34850" s="131"/>
    </row>
    <row r="34853" spans="1:1" x14ac:dyDescent="0.55000000000000004">
      <c r="A34853" s="131"/>
    </row>
    <row r="34854" spans="1:1" x14ac:dyDescent="0.55000000000000004">
      <c r="A34854" s="131"/>
    </row>
    <row r="34857" spans="1:1" x14ac:dyDescent="0.55000000000000004">
      <c r="A34857" s="131"/>
    </row>
    <row r="34858" spans="1:1" x14ac:dyDescent="0.55000000000000004">
      <c r="A34858" s="131"/>
    </row>
    <row r="34861" spans="1:1" x14ac:dyDescent="0.55000000000000004">
      <c r="A34861" s="131"/>
    </row>
    <row r="34862" spans="1:1" x14ac:dyDescent="0.55000000000000004">
      <c r="A34862" s="131"/>
    </row>
    <row r="34865" spans="1:1" x14ac:dyDescent="0.55000000000000004">
      <c r="A34865" s="131"/>
    </row>
    <row r="34866" spans="1:1" x14ac:dyDescent="0.55000000000000004">
      <c r="A34866" s="131"/>
    </row>
    <row r="34869" spans="1:1" x14ac:dyDescent="0.55000000000000004">
      <c r="A34869" s="131"/>
    </row>
    <row r="34870" spans="1:1" x14ac:dyDescent="0.55000000000000004">
      <c r="A34870" s="131"/>
    </row>
    <row r="34873" spans="1:1" x14ac:dyDescent="0.55000000000000004">
      <c r="A34873" s="131"/>
    </row>
    <row r="34874" spans="1:1" x14ac:dyDescent="0.55000000000000004">
      <c r="A34874" s="131"/>
    </row>
    <row r="34877" spans="1:1" x14ac:dyDescent="0.55000000000000004">
      <c r="A34877" s="131"/>
    </row>
    <row r="34878" spans="1:1" x14ac:dyDescent="0.55000000000000004">
      <c r="A34878" s="131"/>
    </row>
    <row r="34881" spans="1:1" x14ac:dyDescent="0.55000000000000004">
      <c r="A34881" s="131"/>
    </row>
    <row r="34882" spans="1:1" x14ac:dyDescent="0.55000000000000004">
      <c r="A34882" s="131"/>
    </row>
    <row r="34885" spans="1:1" x14ac:dyDescent="0.55000000000000004">
      <c r="A34885" s="131"/>
    </row>
    <row r="34886" spans="1:1" x14ac:dyDescent="0.55000000000000004">
      <c r="A34886" s="131"/>
    </row>
    <row r="34889" spans="1:1" x14ac:dyDescent="0.55000000000000004">
      <c r="A34889" s="131"/>
    </row>
    <row r="34890" spans="1:1" x14ac:dyDescent="0.55000000000000004">
      <c r="A34890" s="131"/>
    </row>
    <row r="34893" spans="1:1" x14ac:dyDescent="0.55000000000000004">
      <c r="A34893" s="131"/>
    </row>
    <row r="34894" spans="1:1" x14ac:dyDescent="0.55000000000000004">
      <c r="A34894" s="131"/>
    </row>
    <row r="34897" spans="1:1" x14ac:dyDescent="0.55000000000000004">
      <c r="A34897" s="131"/>
    </row>
    <row r="34898" spans="1:1" x14ac:dyDescent="0.55000000000000004">
      <c r="A34898" s="131"/>
    </row>
    <row r="34901" spans="1:1" x14ac:dyDescent="0.55000000000000004">
      <c r="A34901" s="131"/>
    </row>
    <row r="34902" spans="1:1" x14ac:dyDescent="0.55000000000000004">
      <c r="A34902" s="131"/>
    </row>
    <row r="34905" spans="1:1" x14ac:dyDescent="0.55000000000000004">
      <c r="A34905" s="131"/>
    </row>
    <row r="34906" spans="1:1" x14ac:dyDescent="0.55000000000000004">
      <c r="A34906" s="131"/>
    </row>
    <row r="34909" spans="1:1" x14ac:dyDescent="0.55000000000000004">
      <c r="A34909" s="131"/>
    </row>
    <row r="34910" spans="1:1" x14ac:dyDescent="0.55000000000000004">
      <c r="A34910" s="131"/>
    </row>
    <row r="34913" spans="1:1" x14ac:dyDescent="0.55000000000000004">
      <c r="A34913" s="131"/>
    </row>
    <row r="34914" spans="1:1" x14ac:dyDescent="0.55000000000000004">
      <c r="A34914" s="131"/>
    </row>
    <row r="34917" spans="1:1" x14ac:dyDescent="0.55000000000000004">
      <c r="A34917" s="131"/>
    </row>
    <row r="34918" spans="1:1" x14ac:dyDescent="0.55000000000000004">
      <c r="A34918" s="131"/>
    </row>
    <row r="34921" spans="1:1" x14ac:dyDescent="0.55000000000000004">
      <c r="A34921" s="131"/>
    </row>
    <row r="34922" spans="1:1" x14ac:dyDescent="0.55000000000000004">
      <c r="A34922" s="131"/>
    </row>
    <row r="34925" spans="1:1" x14ac:dyDescent="0.55000000000000004">
      <c r="A34925" s="131"/>
    </row>
    <row r="34926" spans="1:1" x14ac:dyDescent="0.55000000000000004">
      <c r="A34926" s="131"/>
    </row>
    <row r="34929" spans="1:1" x14ac:dyDescent="0.55000000000000004">
      <c r="A34929" s="131"/>
    </row>
    <row r="34930" spans="1:1" x14ac:dyDescent="0.55000000000000004">
      <c r="A34930" s="131"/>
    </row>
    <row r="34933" spans="1:1" x14ac:dyDescent="0.55000000000000004">
      <c r="A34933" s="131"/>
    </row>
    <row r="34934" spans="1:1" x14ac:dyDescent="0.55000000000000004">
      <c r="A34934" s="131"/>
    </row>
    <row r="34937" spans="1:1" x14ac:dyDescent="0.55000000000000004">
      <c r="A34937" s="131"/>
    </row>
    <row r="34938" spans="1:1" x14ac:dyDescent="0.55000000000000004">
      <c r="A34938" s="131"/>
    </row>
    <row r="34941" spans="1:1" x14ac:dyDescent="0.55000000000000004">
      <c r="A34941" s="131"/>
    </row>
    <row r="34942" spans="1:1" x14ac:dyDescent="0.55000000000000004">
      <c r="A34942" s="131"/>
    </row>
    <row r="34945" spans="1:1" x14ac:dyDescent="0.55000000000000004">
      <c r="A34945" s="131"/>
    </row>
    <row r="34946" spans="1:1" x14ac:dyDescent="0.55000000000000004">
      <c r="A34946" s="131"/>
    </row>
    <row r="34949" spans="1:1" x14ac:dyDescent="0.55000000000000004">
      <c r="A34949" s="131"/>
    </row>
    <row r="34950" spans="1:1" x14ac:dyDescent="0.55000000000000004">
      <c r="A34950" s="131"/>
    </row>
    <row r="34953" spans="1:1" x14ac:dyDescent="0.55000000000000004">
      <c r="A34953" s="131"/>
    </row>
    <row r="34954" spans="1:1" x14ac:dyDescent="0.55000000000000004">
      <c r="A34954" s="131"/>
    </row>
    <row r="34957" spans="1:1" x14ac:dyDescent="0.55000000000000004">
      <c r="A34957" s="131"/>
    </row>
    <row r="34958" spans="1:1" x14ac:dyDescent="0.55000000000000004">
      <c r="A34958" s="131"/>
    </row>
    <row r="34961" spans="1:1" x14ac:dyDescent="0.55000000000000004">
      <c r="A34961" s="131"/>
    </row>
    <row r="34962" spans="1:1" x14ac:dyDescent="0.55000000000000004">
      <c r="A34962" s="131"/>
    </row>
    <row r="34965" spans="1:1" x14ac:dyDescent="0.55000000000000004">
      <c r="A34965" s="131"/>
    </row>
    <row r="34966" spans="1:1" x14ac:dyDescent="0.55000000000000004">
      <c r="A34966" s="131"/>
    </row>
    <row r="34969" spans="1:1" x14ac:dyDescent="0.55000000000000004">
      <c r="A34969" s="131"/>
    </row>
    <row r="34970" spans="1:1" x14ac:dyDescent="0.55000000000000004">
      <c r="A34970" s="131"/>
    </row>
    <row r="34973" spans="1:1" x14ac:dyDescent="0.55000000000000004">
      <c r="A34973" s="131"/>
    </row>
    <row r="34974" spans="1:1" x14ac:dyDescent="0.55000000000000004">
      <c r="A34974" s="131"/>
    </row>
    <row r="34977" spans="1:1" x14ac:dyDescent="0.55000000000000004">
      <c r="A34977" s="131"/>
    </row>
    <row r="34978" spans="1:1" x14ac:dyDescent="0.55000000000000004">
      <c r="A34978" s="131"/>
    </row>
    <row r="34981" spans="1:1" x14ac:dyDescent="0.55000000000000004">
      <c r="A34981" s="131"/>
    </row>
    <row r="34982" spans="1:1" x14ac:dyDescent="0.55000000000000004">
      <c r="A34982" s="131"/>
    </row>
    <row r="34985" spans="1:1" x14ac:dyDescent="0.55000000000000004">
      <c r="A34985" s="131"/>
    </row>
    <row r="34986" spans="1:1" x14ac:dyDescent="0.55000000000000004">
      <c r="A34986" s="131"/>
    </row>
    <row r="34989" spans="1:1" x14ac:dyDescent="0.55000000000000004">
      <c r="A34989" s="131"/>
    </row>
    <row r="34990" spans="1:1" x14ac:dyDescent="0.55000000000000004">
      <c r="A34990" s="131"/>
    </row>
    <row r="34993" spans="1:1" x14ac:dyDescent="0.55000000000000004">
      <c r="A34993" s="131"/>
    </row>
    <row r="34994" spans="1:1" x14ac:dyDescent="0.55000000000000004">
      <c r="A34994" s="131"/>
    </row>
    <row r="34997" spans="1:1" x14ac:dyDescent="0.55000000000000004">
      <c r="A34997" s="131"/>
    </row>
    <row r="34998" spans="1:1" x14ac:dyDescent="0.55000000000000004">
      <c r="A34998" s="131"/>
    </row>
    <row r="35001" spans="1:1" x14ac:dyDescent="0.55000000000000004">
      <c r="A35001" s="131"/>
    </row>
    <row r="35002" spans="1:1" x14ac:dyDescent="0.55000000000000004">
      <c r="A35002" s="131"/>
    </row>
    <row r="35005" spans="1:1" x14ac:dyDescent="0.55000000000000004">
      <c r="A35005" s="131"/>
    </row>
    <row r="35006" spans="1:1" x14ac:dyDescent="0.55000000000000004">
      <c r="A35006" s="131"/>
    </row>
    <row r="35009" spans="1:1" x14ac:dyDescent="0.55000000000000004">
      <c r="A35009" s="131"/>
    </row>
    <row r="35010" spans="1:1" x14ac:dyDescent="0.55000000000000004">
      <c r="A35010" s="131"/>
    </row>
    <row r="35013" spans="1:1" x14ac:dyDescent="0.55000000000000004">
      <c r="A35013" s="131"/>
    </row>
    <row r="35014" spans="1:1" x14ac:dyDescent="0.55000000000000004">
      <c r="A35014" s="131"/>
    </row>
    <row r="35017" spans="1:1" x14ac:dyDescent="0.55000000000000004">
      <c r="A35017" s="131"/>
    </row>
    <row r="35018" spans="1:1" x14ac:dyDescent="0.55000000000000004">
      <c r="A35018" s="131"/>
    </row>
    <row r="35021" spans="1:1" x14ac:dyDescent="0.55000000000000004">
      <c r="A35021" s="131"/>
    </row>
    <row r="35022" spans="1:1" x14ac:dyDescent="0.55000000000000004">
      <c r="A35022" s="131"/>
    </row>
    <row r="35025" spans="1:1" x14ac:dyDescent="0.55000000000000004">
      <c r="A35025" s="131"/>
    </row>
    <row r="35026" spans="1:1" x14ac:dyDescent="0.55000000000000004">
      <c r="A35026" s="131"/>
    </row>
    <row r="35029" spans="1:1" x14ac:dyDescent="0.55000000000000004">
      <c r="A35029" s="131"/>
    </row>
    <row r="35030" spans="1:1" x14ac:dyDescent="0.55000000000000004">
      <c r="A35030" s="131"/>
    </row>
    <row r="35033" spans="1:1" x14ac:dyDescent="0.55000000000000004">
      <c r="A35033" s="131"/>
    </row>
    <row r="35034" spans="1:1" x14ac:dyDescent="0.55000000000000004">
      <c r="A35034" s="131"/>
    </row>
    <row r="35037" spans="1:1" x14ac:dyDescent="0.55000000000000004">
      <c r="A35037" s="131"/>
    </row>
    <row r="35038" spans="1:1" x14ac:dyDescent="0.55000000000000004">
      <c r="A35038" s="131"/>
    </row>
    <row r="35041" spans="1:1" x14ac:dyDescent="0.55000000000000004">
      <c r="A35041" s="131"/>
    </row>
    <row r="35042" spans="1:1" x14ac:dyDescent="0.55000000000000004">
      <c r="A35042" s="131"/>
    </row>
    <row r="35045" spans="1:1" x14ac:dyDescent="0.55000000000000004">
      <c r="A35045" s="131"/>
    </row>
    <row r="35046" spans="1:1" x14ac:dyDescent="0.55000000000000004">
      <c r="A35046" s="131"/>
    </row>
    <row r="35049" spans="1:1" x14ac:dyDescent="0.55000000000000004">
      <c r="A35049" s="131"/>
    </row>
    <row r="35050" spans="1:1" x14ac:dyDescent="0.55000000000000004">
      <c r="A35050" s="131"/>
    </row>
    <row r="35053" spans="1:1" x14ac:dyDescent="0.55000000000000004">
      <c r="A35053" s="131"/>
    </row>
    <row r="35054" spans="1:1" x14ac:dyDescent="0.55000000000000004">
      <c r="A35054" s="131"/>
    </row>
    <row r="35057" spans="1:1" x14ac:dyDescent="0.55000000000000004">
      <c r="A35057" s="131"/>
    </row>
    <row r="35058" spans="1:1" x14ac:dyDescent="0.55000000000000004">
      <c r="A35058" s="131"/>
    </row>
    <row r="35061" spans="1:1" x14ac:dyDescent="0.55000000000000004">
      <c r="A35061" s="131"/>
    </row>
    <row r="35062" spans="1:1" x14ac:dyDescent="0.55000000000000004">
      <c r="A35062" s="131"/>
    </row>
    <row r="35065" spans="1:1" x14ac:dyDescent="0.55000000000000004">
      <c r="A35065" s="131"/>
    </row>
    <row r="35066" spans="1:1" x14ac:dyDescent="0.55000000000000004">
      <c r="A35066" s="131"/>
    </row>
    <row r="35069" spans="1:1" x14ac:dyDescent="0.55000000000000004">
      <c r="A35069" s="131"/>
    </row>
    <row r="35070" spans="1:1" x14ac:dyDescent="0.55000000000000004">
      <c r="A35070" s="131"/>
    </row>
    <row r="35073" spans="1:1" x14ac:dyDescent="0.55000000000000004">
      <c r="A35073" s="131"/>
    </row>
    <row r="35074" spans="1:1" x14ac:dyDescent="0.55000000000000004">
      <c r="A35074" s="131"/>
    </row>
    <row r="35077" spans="1:1" x14ac:dyDescent="0.55000000000000004">
      <c r="A35077" s="131"/>
    </row>
    <row r="35078" spans="1:1" x14ac:dyDescent="0.55000000000000004">
      <c r="A35078" s="131"/>
    </row>
    <row r="35081" spans="1:1" x14ac:dyDescent="0.55000000000000004">
      <c r="A35081" s="131"/>
    </row>
    <row r="35082" spans="1:1" x14ac:dyDescent="0.55000000000000004">
      <c r="A35082" s="131"/>
    </row>
    <row r="35085" spans="1:1" x14ac:dyDescent="0.55000000000000004">
      <c r="A35085" s="131"/>
    </row>
    <row r="35086" spans="1:1" x14ac:dyDescent="0.55000000000000004">
      <c r="A35086" s="131"/>
    </row>
    <row r="35089" spans="1:1" x14ac:dyDescent="0.55000000000000004">
      <c r="A35089" s="131"/>
    </row>
    <row r="35090" spans="1:1" x14ac:dyDescent="0.55000000000000004">
      <c r="A35090" s="131"/>
    </row>
    <row r="35093" spans="1:1" x14ac:dyDescent="0.55000000000000004">
      <c r="A35093" s="131"/>
    </row>
    <row r="35094" spans="1:1" x14ac:dyDescent="0.55000000000000004">
      <c r="A35094" s="131"/>
    </row>
    <row r="35097" spans="1:1" x14ac:dyDescent="0.55000000000000004">
      <c r="A35097" s="131"/>
    </row>
    <row r="35098" spans="1:1" x14ac:dyDescent="0.55000000000000004">
      <c r="A35098" s="131"/>
    </row>
    <row r="35101" spans="1:1" x14ac:dyDescent="0.55000000000000004">
      <c r="A35101" s="131"/>
    </row>
    <row r="35102" spans="1:1" x14ac:dyDescent="0.55000000000000004">
      <c r="A35102" s="131"/>
    </row>
    <row r="35105" spans="1:1" x14ac:dyDescent="0.55000000000000004">
      <c r="A35105" s="131"/>
    </row>
    <row r="35106" spans="1:1" x14ac:dyDescent="0.55000000000000004">
      <c r="A35106" s="131"/>
    </row>
    <row r="35109" spans="1:1" x14ac:dyDescent="0.55000000000000004">
      <c r="A35109" s="131"/>
    </row>
    <row r="35110" spans="1:1" x14ac:dyDescent="0.55000000000000004">
      <c r="A35110" s="131"/>
    </row>
    <row r="35113" spans="1:1" x14ac:dyDescent="0.55000000000000004">
      <c r="A35113" s="131"/>
    </row>
    <row r="35114" spans="1:1" x14ac:dyDescent="0.55000000000000004">
      <c r="A35114" s="131"/>
    </row>
    <row r="35117" spans="1:1" x14ac:dyDescent="0.55000000000000004">
      <c r="A35117" s="131"/>
    </row>
    <row r="35118" spans="1:1" x14ac:dyDescent="0.55000000000000004">
      <c r="A35118" s="131"/>
    </row>
    <row r="35121" spans="1:1" x14ac:dyDescent="0.55000000000000004">
      <c r="A35121" s="131"/>
    </row>
    <row r="35122" spans="1:1" x14ac:dyDescent="0.55000000000000004">
      <c r="A35122" s="131"/>
    </row>
    <row r="35125" spans="1:1" x14ac:dyDescent="0.55000000000000004">
      <c r="A35125" s="131"/>
    </row>
    <row r="35126" spans="1:1" x14ac:dyDescent="0.55000000000000004">
      <c r="A35126" s="131"/>
    </row>
    <row r="35129" spans="1:1" x14ac:dyDescent="0.55000000000000004">
      <c r="A35129" s="131"/>
    </row>
    <row r="35130" spans="1:1" x14ac:dyDescent="0.55000000000000004">
      <c r="A35130" s="131"/>
    </row>
    <row r="35133" spans="1:1" x14ac:dyDescent="0.55000000000000004">
      <c r="A35133" s="131"/>
    </row>
    <row r="35134" spans="1:1" x14ac:dyDescent="0.55000000000000004">
      <c r="A35134" s="131"/>
    </row>
    <row r="35137" spans="1:1" x14ac:dyDescent="0.55000000000000004">
      <c r="A35137" s="131"/>
    </row>
    <row r="35138" spans="1:1" x14ac:dyDescent="0.55000000000000004">
      <c r="A35138" s="131"/>
    </row>
    <row r="35141" spans="1:1" x14ac:dyDescent="0.55000000000000004">
      <c r="A35141" s="131"/>
    </row>
    <row r="35142" spans="1:1" x14ac:dyDescent="0.55000000000000004">
      <c r="A35142" s="131"/>
    </row>
    <row r="35145" spans="1:1" x14ac:dyDescent="0.55000000000000004">
      <c r="A35145" s="131"/>
    </row>
    <row r="35146" spans="1:1" x14ac:dyDescent="0.55000000000000004">
      <c r="A35146" s="131"/>
    </row>
    <row r="35149" spans="1:1" x14ac:dyDescent="0.55000000000000004">
      <c r="A35149" s="131"/>
    </row>
    <row r="35150" spans="1:1" x14ac:dyDescent="0.55000000000000004">
      <c r="A35150" s="131"/>
    </row>
    <row r="35153" spans="1:1" x14ac:dyDescent="0.55000000000000004">
      <c r="A35153" s="131"/>
    </row>
    <row r="35154" spans="1:1" x14ac:dyDescent="0.55000000000000004">
      <c r="A35154" s="131"/>
    </row>
    <row r="35157" spans="1:1" x14ac:dyDescent="0.55000000000000004">
      <c r="A35157" s="131"/>
    </row>
    <row r="35158" spans="1:1" x14ac:dyDescent="0.55000000000000004">
      <c r="A35158" s="131"/>
    </row>
    <row r="35161" spans="1:1" x14ac:dyDescent="0.55000000000000004">
      <c r="A35161" s="131"/>
    </row>
    <row r="35162" spans="1:1" x14ac:dyDescent="0.55000000000000004">
      <c r="A35162" s="131"/>
    </row>
    <row r="35165" spans="1:1" x14ac:dyDescent="0.55000000000000004">
      <c r="A35165" s="131"/>
    </row>
    <row r="35166" spans="1:1" x14ac:dyDescent="0.55000000000000004">
      <c r="A35166" s="131"/>
    </row>
    <row r="35169" spans="1:1" x14ac:dyDescent="0.55000000000000004">
      <c r="A35169" s="131"/>
    </row>
    <row r="35170" spans="1:1" x14ac:dyDescent="0.55000000000000004">
      <c r="A35170" s="131"/>
    </row>
    <row r="35173" spans="1:1" x14ac:dyDescent="0.55000000000000004">
      <c r="A35173" s="131"/>
    </row>
    <row r="35174" spans="1:1" x14ac:dyDescent="0.55000000000000004">
      <c r="A35174" s="131"/>
    </row>
    <row r="35177" spans="1:1" x14ac:dyDescent="0.55000000000000004">
      <c r="A35177" s="131"/>
    </row>
    <row r="35178" spans="1:1" x14ac:dyDescent="0.55000000000000004">
      <c r="A35178" s="131"/>
    </row>
    <row r="35181" spans="1:1" x14ac:dyDescent="0.55000000000000004">
      <c r="A35181" s="131"/>
    </row>
    <row r="35182" spans="1:1" x14ac:dyDescent="0.55000000000000004">
      <c r="A35182" s="131"/>
    </row>
    <row r="35185" spans="1:1" x14ac:dyDescent="0.55000000000000004">
      <c r="A35185" s="131"/>
    </row>
    <row r="35186" spans="1:1" x14ac:dyDescent="0.55000000000000004">
      <c r="A35186" s="131"/>
    </row>
    <row r="35189" spans="1:1" x14ac:dyDescent="0.55000000000000004">
      <c r="A35189" s="131"/>
    </row>
    <row r="35190" spans="1:1" x14ac:dyDescent="0.55000000000000004">
      <c r="A35190" s="131"/>
    </row>
    <row r="35193" spans="1:1" x14ac:dyDescent="0.55000000000000004">
      <c r="A35193" s="131"/>
    </row>
    <row r="35194" spans="1:1" x14ac:dyDescent="0.55000000000000004">
      <c r="A35194" s="131"/>
    </row>
    <row r="35197" spans="1:1" x14ac:dyDescent="0.55000000000000004">
      <c r="A35197" s="131"/>
    </row>
    <row r="35198" spans="1:1" x14ac:dyDescent="0.55000000000000004">
      <c r="A35198" s="131"/>
    </row>
    <row r="35201" spans="1:1" x14ac:dyDescent="0.55000000000000004">
      <c r="A35201" s="131"/>
    </row>
    <row r="35202" spans="1:1" x14ac:dyDescent="0.55000000000000004">
      <c r="A35202" s="131"/>
    </row>
    <row r="35205" spans="1:1" x14ac:dyDescent="0.55000000000000004">
      <c r="A35205" s="131"/>
    </row>
    <row r="35206" spans="1:1" x14ac:dyDescent="0.55000000000000004">
      <c r="A35206" s="131"/>
    </row>
    <row r="35209" spans="1:1" x14ac:dyDescent="0.55000000000000004">
      <c r="A35209" s="131"/>
    </row>
    <row r="35210" spans="1:1" x14ac:dyDescent="0.55000000000000004">
      <c r="A35210" s="131"/>
    </row>
    <row r="35213" spans="1:1" x14ac:dyDescent="0.55000000000000004">
      <c r="A35213" s="131"/>
    </row>
    <row r="35214" spans="1:1" x14ac:dyDescent="0.55000000000000004">
      <c r="A35214" s="131"/>
    </row>
    <row r="35217" spans="1:1" x14ac:dyDescent="0.55000000000000004">
      <c r="A35217" s="131"/>
    </row>
    <row r="35218" spans="1:1" x14ac:dyDescent="0.55000000000000004">
      <c r="A35218" s="131"/>
    </row>
    <row r="35221" spans="1:1" x14ac:dyDescent="0.55000000000000004">
      <c r="A35221" s="131"/>
    </row>
    <row r="35222" spans="1:1" x14ac:dyDescent="0.55000000000000004">
      <c r="A35222" s="131"/>
    </row>
    <row r="35225" spans="1:1" x14ac:dyDescent="0.55000000000000004">
      <c r="A35225" s="131"/>
    </row>
    <row r="35226" spans="1:1" x14ac:dyDescent="0.55000000000000004">
      <c r="A35226" s="131"/>
    </row>
    <row r="35229" spans="1:1" x14ac:dyDescent="0.55000000000000004">
      <c r="A35229" s="131"/>
    </row>
    <row r="35230" spans="1:1" x14ac:dyDescent="0.55000000000000004">
      <c r="A35230" s="131"/>
    </row>
    <row r="35233" spans="1:1" x14ac:dyDescent="0.55000000000000004">
      <c r="A35233" s="131"/>
    </row>
    <row r="35234" spans="1:1" x14ac:dyDescent="0.55000000000000004">
      <c r="A35234" s="131"/>
    </row>
    <row r="35237" spans="1:1" x14ac:dyDescent="0.55000000000000004">
      <c r="A35237" s="131"/>
    </row>
    <row r="35238" spans="1:1" x14ac:dyDescent="0.55000000000000004">
      <c r="A35238" s="131"/>
    </row>
    <row r="35241" spans="1:1" x14ac:dyDescent="0.55000000000000004">
      <c r="A35241" s="131"/>
    </row>
    <row r="35242" spans="1:1" x14ac:dyDescent="0.55000000000000004">
      <c r="A35242" s="131"/>
    </row>
    <row r="35245" spans="1:1" x14ac:dyDescent="0.55000000000000004">
      <c r="A35245" s="131"/>
    </row>
    <row r="35246" spans="1:1" x14ac:dyDescent="0.55000000000000004">
      <c r="A35246" s="131"/>
    </row>
    <row r="35249" spans="1:1" x14ac:dyDescent="0.55000000000000004">
      <c r="A35249" s="131"/>
    </row>
    <row r="35250" spans="1:1" x14ac:dyDescent="0.55000000000000004">
      <c r="A35250" s="131"/>
    </row>
    <row r="35253" spans="1:1" x14ac:dyDescent="0.55000000000000004">
      <c r="A35253" s="131"/>
    </row>
    <row r="35254" spans="1:1" x14ac:dyDescent="0.55000000000000004">
      <c r="A35254" s="131"/>
    </row>
    <row r="35257" spans="1:1" x14ac:dyDescent="0.55000000000000004">
      <c r="A35257" s="131"/>
    </row>
    <row r="35258" spans="1:1" x14ac:dyDescent="0.55000000000000004">
      <c r="A35258" s="131"/>
    </row>
    <row r="35261" spans="1:1" x14ac:dyDescent="0.55000000000000004">
      <c r="A35261" s="131"/>
    </row>
    <row r="35262" spans="1:1" x14ac:dyDescent="0.55000000000000004">
      <c r="A35262" s="131"/>
    </row>
    <row r="35265" spans="1:1" x14ac:dyDescent="0.55000000000000004">
      <c r="A35265" s="131"/>
    </row>
    <row r="35266" spans="1:1" x14ac:dyDescent="0.55000000000000004">
      <c r="A35266" s="131"/>
    </row>
    <row r="35269" spans="1:1" x14ac:dyDescent="0.55000000000000004">
      <c r="A35269" s="131"/>
    </row>
    <row r="35270" spans="1:1" x14ac:dyDescent="0.55000000000000004">
      <c r="A35270" s="131"/>
    </row>
    <row r="35273" spans="1:1" x14ac:dyDescent="0.55000000000000004">
      <c r="A35273" s="131"/>
    </row>
    <row r="35274" spans="1:1" x14ac:dyDescent="0.55000000000000004">
      <c r="A35274" s="131"/>
    </row>
    <row r="35277" spans="1:1" x14ac:dyDescent="0.55000000000000004">
      <c r="A35277" s="131"/>
    </row>
    <row r="35278" spans="1:1" x14ac:dyDescent="0.55000000000000004">
      <c r="A35278" s="131"/>
    </row>
    <row r="35281" spans="1:1" x14ac:dyDescent="0.55000000000000004">
      <c r="A35281" s="131"/>
    </row>
    <row r="35282" spans="1:1" x14ac:dyDescent="0.55000000000000004">
      <c r="A35282" s="131"/>
    </row>
    <row r="35285" spans="1:1" x14ac:dyDescent="0.55000000000000004">
      <c r="A35285" s="131"/>
    </row>
    <row r="35286" spans="1:1" x14ac:dyDescent="0.55000000000000004">
      <c r="A35286" s="131"/>
    </row>
    <row r="35289" spans="1:1" x14ac:dyDescent="0.55000000000000004">
      <c r="A35289" s="131"/>
    </row>
    <row r="35290" spans="1:1" x14ac:dyDescent="0.55000000000000004">
      <c r="A35290" s="131"/>
    </row>
    <row r="35293" spans="1:1" x14ac:dyDescent="0.55000000000000004">
      <c r="A35293" s="131"/>
    </row>
    <row r="35294" spans="1:1" x14ac:dyDescent="0.55000000000000004">
      <c r="A35294" s="131"/>
    </row>
    <row r="35297" spans="1:1" x14ac:dyDescent="0.55000000000000004">
      <c r="A35297" s="131"/>
    </row>
    <row r="35298" spans="1:1" x14ac:dyDescent="0.55000000000000004">
      <c r="A35298" s="131"/>
    </row>
    <row r="35301" spans="1:1" x14ac:dyDescent="0.55000000000000004">
      <c r="A35301" s="131"/>
    </row>
    <row r="35302" spans="1:1" x14ac:dyDescent="0.55000000000000004">
      <c r="A35302" s="131"/>
    </row>
    <row r="35305" spans="1:1" x14ac:dyDescent="0.55000000000000004">
      <c r="A35305" s="131"/>
    </row>
    <row r="35306" spans="1:1" x14ac:dyDescent="0.55000000000000004">
      <c r="A35306" s="131"/>
    </row>
    <row r="35309" spans="1:1" x14ac:dyDescent="0.55000000000000004">
      <c r="A35309" s="131"/>
    </row>
    <row r="35310" spans="1:1" x14ac:dyDescent="0.55000000000000004">
      <c r="A35310" s="131"/>
    </row>
    <row r="35313" spans="1:1" x14ac:dyDescent="0.55000000000000004">
      <c r="A35313" s="131"/>
    </row>
    <row r="35314" spans="1:1" x14ac:dyDescent="0.55000000000000004">
      <c r="A35314" s="131"/>
    </row>
    <row r="35317" spans="1:1" x14ac:dyDescent="0.55000000000000004">
      <c r="A35317" s="131"/>
    </row>
    <row r="35318" spans="1:1" x14ac:dyDescent="0.55000000000000004">
      <c r="A35318" s="131"/>
    </row>
    <row r="35321" spans="1:1" x14ac:dyDescent="0.55000000000000004">
      <c r="A35321" s="131"/>
    </row>
    <row r="35322" spans="1:1" x14ac:dyDescent="0.55000000000000004">
      <c r="A35322" s="131"/>
    </row>
    <row r="35325" spans="1:1" x14ac:dyDescent="0.55000000000000004">
      <c r="A35325" s="131"/>
    </row>
    <row r="35326" spans="1:1" x14ac:dyDescent="0.55000000000000004">
      <c r="A35326" s="131"/>
    </row>
    <row r="35329" spans="1:1" x14ac:dyDescent="0.55000000000000004">
      <c r="A35329" s="131"/>
    </row>
    <row r="35330" spans="1:1" x14ac:dyDescent="0.55000000000000004">
      <c r="A35330" s="131"/>
    </row>
    <row r="35333" spans="1:1" x14ac:dyDescent="0.55000000000000004">
      <c r="A35333" s="131"/>
    </row>
    <row r="35334" spans="1:1" x14ac:dyDescent="0.55000000000000004">
      <c r="A35334" s="131"/>
    </row>
    <row r="35337" spans="1:1" x14ac:dyDescent="0.55000000000000004">
      <c r="A35337" s="131"/>
    </row>
    <row r="35338" spans="1:1" x14ac:dyDescent="0.55000000000000004">
      <c r="A35338" s="131"/>
    </row>
    <row r="35341" spans="1:1" x14ac:dyDescent="0.55000000000000004">
      <c r="A35341" s="131"/>
    </row>
    <row r="35342" spans="1:1" x14ac:dyDescent="0.55000000000000004">
      <c r="A35342" s="131"/>
    </row>
    <row r="35345" spans="1:1" x14ac:dyDescent="0.55000000000000004">
      <c r="A35345" s="131"/>
    </row>
    <row r="35346" spans="1:1" x14ac:dyDescent="0.55000000000000004">
      <c r="A35346" s="131"/>
    </row>
    <row r="35349" spans="1:1" x14ac:dyDescent="0.55000000000000004">
      <c r="A35349" s="131"/>
    </row>
    <row r="35350" spans="1:1" x14ac:dyDescent="0.55000000000000004">
      <c r="A35350" s="131"/>
    </row>
    <row r="35353" spans="1:1" x14ac:dyDescent="0.55000000000000004">
      <c r="A35353" s="131"/>
    </row>
    <row r="35354" spans="1:1" x14ac:dyDescent="0.55000000000000004">
      <c r="A35354" s="131"/>
    </row>
    <row r="35357" spans="1:1" x14ac:dyDescent="0.55000000000000004">
      <c r="A35357" s="131"/>
    </row>
    <row r="35358" spans="1:1" x14ac:dyDescent="0.55000000000000004">
      <c r="A35358" s="131"/>
    </row>
    <row r="35361" spans="1:1" x14ac:dyDescent="0.55000000000000004">
      <c r="A35361" s="131"/>
    </row>
    <row r="35362" spans="1:1" x14ac:dyDescent="0.55000000000000004">
      <c r="A35362" s="131"/>
    </row>
    <row r="35365" spans="1:1" x14ac:dyDescent="0.55000000000000004">
      <c r="A35365" s="131"/>
    </row>
    <row r="35366" spans="1:1" x14ac:dyDescent="0.55000000000000004">
      <c r="A35366" s="131"/>
    </row>
    <row r="35369" spans="1:1" x14ac:dyDescent="0.55000000000000004">
      <c r="A35369" s="131"/>
    </row>
    <row r="35370" spans="1:1" x14ac:dyDescent="0.55000000000000004">
      <c r="A35370" s="131"/>
    </row>
    <row r="35373" spans="1:1" x14ac:dyDescent="0.55000000000000004">
      <c r="A35373" s="131"/>
    </row>
    <row r="35374" spans="1:1" x14ac:dyDescent="0.55000000000000004">
      <c r="A35374" s="131"/>
    </row>
    <row r="35377" spans="1:1" x14ac:dyDescent="0.55000000000000004">
      <c r="A35377" s="131"/>
    </row>
    <row r="35378" spans="1:1" x14ac:dyDescent="0.55000000000000004">
      <c r="A35378" s="131"/>
    </row>
    <row r="35381" spans="1:1" x14ac:dyDescent="0.55000000000000004">
      <c r="A35381" s="131"/>
    </row>
    <row r="35382" spans="1:1" x14ac:dyDescent="0.55000000000000004">
      <c r="A35382" s="131"/>
    </row>
    <row r="35385" spans="1:1" x14ac:dyDescent="0.55000000000000004">
      <c r="A35385" s="131"/>
    </row>
    <row r="35386" spans="1:1" x14ac:dyDescent="0.55000000000000004">
      <c r="A35386" s="131"/>
    </row>
    <row r="35389" spans="1:1" x14ac:dyDescent="0.55000000000000004">
      <c r="A35389" s="131"/>
    </row>
    <row r="35390" spans="1:1" x14ac:dyDescent="0.55000000000000004">
      <c r="A35390" s="131"/>
    </row>
    <row r="35393" spans="1:1" x14ac:dyDescent="0.55000000000000004">
      <c r="A35393" s="131"/>
    </row>
    <row r="35394" spans="1:1" x14ac:dyDescent="0.55000000000000004">
      <c r="A35394" s="131"/>
    </row>
    <row r="35397" spans="1:1" x14ac:dyDescent="0.55000000000000004">
      <c r="A35397" s="131"/>
    </row>
    <row r="35398" spans="1:1" x14ac:dyDescent="0.55000000000000004">
      <c r="A35398" s="131"/>
    </row>
    <row r="35401" spans="1:1" x14ac:dyDescent="0.55000000000000004">
      <c r="A35401" s="131"/>
    </row>
    <row r="35402" spans="1:1" x14ac:dyDescent="0.55000000000000004">
      <c r="A35402" s="131"/>
    </row>
    <row r="35405" spans="1:1" x14ac:dyDescent="0.55000000000000004">
      <c r="A35405" s="131"/>
    </row>
    <row r="35406" spans="1:1" x14ac:dyDescent="0.55000000000000004">
      <c r="A35406" s="131"/>
    </row>
    <row r="35409" spans="1:1" x14ac:dyDescent="0.55000000000000004">
      <c r="A35409" s="131"/>
    </row>
    <row r="35410" spans="1:1" x14ac:dyDescent="0.55000000000000004">
      <c r="A35410" s="131"/>
    </row>
    <row r="35413" spans="1:1" x14ac:dyDescent="0.55000000000000004">
      <c r="A35413" s="131"/>
    </row>
    <row r="35414" spans="1:1" x14ac:dyDescent="0.55000000000000004">
      <c r="A35414" s="131"/>
    </row>
    <row r="35417" spans="1:1" x14ac:dyDescent="0.55000000000000004">
      <c r="A35417" s="131"/>
    </row>
    <row r="35418" spans="1:1" x14ac:dyDescent="0.55000000000000004">
      <c r="A35418" s="131"/>
    </row>
    <row r="35421" spans="1:1" x14ac:dyDescent="0.55000000000000004">
      <c r="A35421" s="131"/>
    </row>
    <row r="35422" spans="1:1" x14ac:dyDescent="0.55000000000000004">
      <c r="A35422" s="131"/>
    </row>
    <row r="35425" spans="1:1" x14ac:dyDescent="0.55000000000000004">
      <c r="A35425" s="131"/>
    </row>
    <row r="35426" spans="1:1" x14ac:dyDescent="0.55000000000000004">
      <c r="A35426" s="131"/>
    </row>
    <row r="35429" spans="1:1" x14ac:dyDescent="0.55000000000000004">
      <c r="A35429" s="131"/>
    </row>
    <row r="35430" spans="1:1" x14ac:dyDescent="0.55000000000000004">
      <c r="A35430" s="131"/>
    </row>
    <row r="35433" spans="1:1" x14ac:dyDescent="0.55000000000000004">
      <c r="A35433" s="131"/>
    </row>
    <row r="35434" spans="1:1" x14ac:dyDescent="0.55000000000000004">
      <c r="A35434" s="131"/>
    </row>
    <row r="35437" spans="1:1" x14ac:dyDescent="0.55000000000000004">
      <c r="A35437" s="131"/>
    </row>
    <row r="35438" spans="1:1" x14ac:dyDescent="0.55000000000000004">
      <c r="A35438" s="131"/>
    </row>
    <row r="35441" spans="1:1" x14ac:dyDescent="0.55000000000000004">
      <c r="A35441" s="131"/>
    </row>
    <row r="35442" spans="1:1" x14ac:dyDescent="0.55000000000000004">
      <c r="A35442" s="131"/>
    </row>
    <row r="35445" spans="1:1" x14ac:dyDescent="0.55000000000000004">
      <c r="A35445" s="131"/>
    </row>
    <row r="35446" spans="1:1" x14ac:dyDescent="0.55000000000000004">
      <c r="A35446" s="131"/>
    </row>
    <row r="35449" spans="1:1" x14ac:dyDescent="0.55000000000000004">
      <c r="A35449" s="131"/>
    </row>
    <row r="35450" spans="1:1" x14ac:dyDescent="0.55000000000000004">
      <c r="A35450" s="131"/>
    </row>
    <row r="35453" spans="1:1" x14ac:dyDescent="0.55000000000000004">
      <c r="A35453" s="131"/>
    </row>
    <row r="35454" spans="1:1" x14ac:dyDescent="0.55000000000000004">
      <c r="A35454" s="131"/>
    </row>
    <row r="35457" spans="1:1" x14ac:dyDescent="0.55000000000000004">
      <c r="A35457" s="131"/>
    </row>
    <row r="35458" spans="1:1" x14ac:dyDescent="0.55000000000000004">
      <c r="A35458" s="131"/>
    </row>
    <row r="35461" spans="1:1" x14ac:dyDescent="0.55000000000000004">
      <c r="A35461" s="131"/>
    </row>
    <row r="35462" spans="1:1" x14ac:dyDescent="0.55000000000000004">
      <c r="A35462" s="131"/>
    </row>
    <row r="35465" spans="1:1" x14ac:dyDescent="0.55000000000000004">
      <c r="A35465" s="131"/>
    </row>
    <row r="35466" spans="1:1" x14ac:dyDescent="0.55000000000000004">
      <c r="A35466" s="131"/>
    </row>
    <row r="35469" spans="1:1" x14ac:dyDescent="0.55000000000000004">
      <c r="A35469" s="131"/>
    </row>
    <row r="35470" spans="1:1" x14ac:dyDescent="0.55000000000000004">
      <c r="A35470" s="131"/>
    </row>
    <row r="35473" spans="1:1" x14ac:dyDescent="0.55000000000000004">
      <c r="A35473" s="131"/>
    </row>
    <row r="35474" spans="1:1" x14ac:dyDescent="0.55000000000000004">
      <c r="A35474" s="131"/>
    </row>
    <row r="35477" spans="1:1" x14ac:dyDescent="0.55000000000000004">
      <c r="A35477" s="131"/>
    </row>
    <row r="35478" spans="1:1" x14ac:dyDescent="0.55000000000000004">
      <c r="A35478" s="131"/>
    </row>
    <row r="35481" spans="1:1" x14ac:dyDescent="0.55000000000000004">
      <c r="A35481" s="131"/>
    </row>
    <row r="35482" spans="1:1" x14ac:dyDescent="0.55000000000000004">
      <c r="A35482" s="131"/>
    </row>
    <row r="35485" spans="1:1" x14ac:dyDescent="0.55000000000000004">
      <c r="A35485" s="131"/>
    </row>
    <row r="35486" spans="1:1" x14ac:dyDescent="0.55000000000000004">
      <c r="A35486" s="131"/>
    </row>
    <row r="35489" spans="1:1" x14ac:dyDescent="0.55000000000000004">
      <c r="A35489" s="131"/>
    </row>
    <row r="35490" spans="1:1" x14ac:dyDescent="0.55000000000000004">
      <c r="A35490" s="131"/>
    </row>
    <row r="35493" spans="1:1" x14ac:dyDescent="0.55000000000000004">
      <c r="A35493" s="131"/>
    </row>
    <row r="35494" spans="1:1" x14ac:dyDescent="0.55000000000000004">
      <c r="A35494" s="131"/>
    </row>
    <row r="35497" spans="1:1" x14ac:dyDescent="0.55000000000000004">
      <c r="A35497" s="131"/>
    </row>
    <row r="35498" spans="1:1" x14ac:dyDescent="0.55000000000000004">
      <c r="A35498" s="131"/>
    </row>
    <row r="35501" spans="1:1" x14ac:dyDescent="0.55000000000000004">
      <c r="A35501" s="131"/>
    </row>
    <row r="35502" spans="1:1" x14ac:dyDescent="0.55000000000000004">
      <c r="A35502" s="131"/>
    </row>
    <row r="35505" spans="1:1" x14ac:dyDescent="0.55000000000000004">
      <c r="A35505" s="131"/>
    </row>
    <row r="35506" spans="1:1" x14ac:dyDescent="0.55000000000000004">
      <c r="A35506" s="131"/>
    </row>
    <row r="35509" spans="1:1" x14ac:dyDescent="0.55000000000000004">
      <c r="A35509" s="131"/>
    </row>
    <row r="35510" spans="1:1" x14ac:dyDescent="0.55000000000000004">
      <c r="A35510" s="131"/>
    </row>
    <row r="35513" spans="1:1" x14ac:dyDescent="0.55000000000000004">
      <c r="A35513" s="131"/>
    </row>
    <row r="35514" spans="1:1" x14ac:dyDescent="0.55000000000000004">
      <c r="A35514" s="131"/>
    </row>
    <row r="35517" spans="1:1" x14ac:dyDescent="0.55000000000000004">
      <c r="A35517" s="131"/>
    </row>
    <row r="35518" spans="1:1" x14ac:dyDescent="0.55000000000000004">
      <c r="A35518" s="131"/>
    </row>
    <row r="35521" spans="1:1" x14ac:dyDescent="0.55000000000000004">
      <c r="A35521" s="131"/>
    </row>
    <row r="35522" spans="1:1" x14ac:dyDescent="0.55000000000000004">
      <c r="A35522" s="131"/>
    </row>
    <row r="35525" spans="1:1" x14ac:dyDescent="0.55000000000000004">
      <c r="A35525" s="131"/>
    </row>
    <row r="35526" spans="1:1" x14ac:dyDescent="0.55000000000000004">
      <c r="A35526" s="131"/>
    </row>
    <row r="35529" spans="1:1" x14ac:dyDescent="0.55000000000000004">
      <c r="A35529" s="131"/>
    </row>
    <row r="35530" spans="1:1" x14ac:dyDescent="0.55000000000000004">
      <c r="A35530" s="131"/>
    </row>
    <row r="35533" spans="1:1" x14ac:dyDescent="0.55000000000000004">
      <c r="A35533" s="131"/>
    </row>
    <row r="35534" spans="1:1" x14ac:dyDescent="0.55000000000000004">
      <c r="A35534" s="131"/>
    </row>
    <row r="35537" spans="1:1" x14ac:dyDescent="0.55000000000000004">
      <c r="A35537" s="131"/>
    </row>
    <row r="35538" spans="1:1" x14ac:dyDescent="0.55000000000000004">
      <c r="A35538" s="131"/>
    </row>
    <row r="35541" spans="1:1" x14ac:dyDescent="0.55000000000000004">
      <c r="A35541" s="131"/>
    </row>
    <row r="35542" spans="1:1" x14ac:dyDescent="0.55000000000000004">
      <c r="A35542" s="131"/>
    </row>
    <row r="35545" spans="1:1" x14ac:dyDescent="0.55000000000000004">
      <c r="A35545" s="131"/>
    </row>
    <row r="35546" spans="1:1" x14ac:dyDescent="0.55000000000000004">
      <c r="A35546" s="131"/>
    </row>
    <row r="35549" spans="1:1" x14ac:dyDescent="0.55000000000000004">
      <c r="A35549" s="131"/>
    </row>
    <row r="35550" spans="1:1" x14ac:dyDescent="0.55000000000000004">
      <c r="A35550" s="131"/>
    </row>
    <row r="35553" spans="1:1" x14ac:dyDescent="0.55000000000000004">
      <c r="A35553" s="131"/>
    </row>
    <row r="35554" spans="1:1" x14ac:dyDescent="0.55000000000000004">
      <c r="A35554" s="131"/>
    </row>
    <row r="35557" spans="1:1" x14ac:dyDescent="0.55000000000000004">
      <c r="A35557" s="131"/>
    </row>
    <row r="35558" spans="1:1" x14ac:dyDescent="0.55000000000000004">
      <c r="A35558" s="131"/>
    </row>
    <row r="35561" spans="1:1" x14ac:dyDescent="0.55000000000000004">
      <c r="A35561" s="131"/>
    </row>
    <row r="35562" spans="1:1" x14ac:dyDescent="0.55000000000000004">
      <c r="A35562" s="131"/>
    </row>
    <row r="35565" spans="1:1" x14ac:dyDescent="0.55000000000000004">
      <c r="A35565" s="131"/>
    </row>
    <row r="35566" spans="1:1" x14ac:dyDescent="0.55000000000000004">
      <c r="A35566" s="131"/>
    </row>
    <row r="35569" spans="1:1" x14ac:dyDescent="0.55000000000000004">
      <c r="A35569" s="131"/>
    </row>
    <row r="35570" spans="1:1" x14ac:dyDescent="0.55000000000000004">
      <c r="A35570" s="131"/>
    </row>
    <row r="35573" spans="1:1" x14ac:dyDescent="0.55000000000000004">
      <c r="A35573" s="131"/>
    </row>
    <row r="35574" spans="1:1" x14ac:dyDescent="0.55000000000000004">
      <c r="A35574" s="131"/>
    </row>
    <row r="35577" spans="1:1" x14ac:dyDescent="0.55000000000000004">
      <c r="A35577" s="131"/>
    </row>
    <row r="35578" spans="1:1" x14ac:dyDescent="0.55000000000000004">
      <c r="A35578" s="131"/>
    </row>
    <row r="35581" spans="1:1" x14ac:dyDescent="0.55000000000000004">
      <c r="A35581" s="131"/>
    </row>
    <row r="35582" spans="1:1" x14ac:dyDescent="0.55000000000000004">
      <c r="A35582" s="131"/>
    </row>
    <row r="35585" spans="1:1" x14ac:dyDescent="0.55000000000000004">
      <c r="A35585" s="131"/>
    </row>
    <row r="35586" spans="1:1" x14ac:dyDescent="0.55000000000000004">
      <c r="A35586" s="131"/>
    </row>
    <row r="35589" spans="1:1" x14ac:dyDescent="0.55000000000000004">
      <c r="A35589" s="131"/>
    </row>
    <row r="35590" spans="1:1" x14ac:dyDescent="0.55000000000000004">
      <c r="A35590" s="131"/>
    </row>
    <row r="35593" spans="1:1" x14ac:dyDescent="0.55000000000000004">
      <c r="A35593" s="131"/>
    </row>
    <row r="35594" spans="1:1" x14ac:dyDescent="0.55000000000000004">
      <c r="A35594" s="131"/>
    </row>
    <row r="35597" spans="1:1" x14ac:dyDescent="0.55000000000000004">
      <c r="A35597" s="131"/>
    </row>
    <row r="35598" spans="1:1" x14ac:dyDescent="0.55000000000000004">
      <c r="A35598" s="131"/>
    </row>
    <row r="35601" spans="1:1" x14ac:dyDescent="0.55000000000000004">
      <c r="A35601" s="131"/>
    </row>
    <row r="35602" spans="1:1" x14ac:dyDescent="0.55000000000000004">
      <c r="A35602" s="131"/>
    </row>
    <row r="35605" spans="1:1" x14ac:dyDescent="0.55000000000000004">
      <c r="A35605" s="131"/>
    </row>
    <row r="35606" spans="1:1" x14ac:dyDescent="0.55000000000000004">
      <c r="A35606" s="131"/>
    </row>
    <row r="35609" spans="1:1" x14ac:dyDescent="0.55000000000000004">
      <c r="A35609" s="131"/>
    </row>
    <row r="35610" spans="1:1" x14ac:dyDescent="0.55000000000000004">
      <c r="A35610" s="131"/>
    </row>
    <row r="35613" spans="1:1" x14ac:dyDescent="0.55000000000000004">
      <c r="A35613" s="131"/>
    </row>
    <row r="35614" spans="1:1" x14ac:dyDescent="0.55000000000000004">
      <c r="A35614" s="131"/>
    </row>
    <row r="35617" spans="1:1" x14ac:dyDescent="0.55000000000000004">
      <c r="A35617" s="131"/>
    </row>
    <row r="35618" spans="1:1" x14ac:dyDescent="0.55000000000000004">
      <c r="A35618" s="131"/>
    </row>
    <row r="35621" spans="1:1" x14ac:dyDescent="0.55000000000000004">
      <c r="A35621" s="131"/>
    </row>
    <row r="35622" spans="1:1" x14ac:dyDescent="0.55000000000000004">
      <c r="A35622" s="131"/>
    </row>
    <row r="35625" spans="1:1" x14ac:dyDescent="0.55000000000000004">
      <c r="A35625" s="131"/>
    </row>
    <row r="35626" spans="1:1" x14ac:dyDescent="0.55000000000000004">
      <c r="A35626" s="131"/>
    </row>
    <row r="35629" spans="1:1" x14ac:dyDescent="0.55000000000000004">
      <c r="A35629" s="131"/>
    </row>
    <row r="35630" spans="1:1" x14ac:dyDescent="0.55000000000000004">
      <c r="A35630" s="131"/>
    </row>
    <row r="35633" spans="1:1" x14ac:dyDescent="0.55000000000000004">
      <c r="A35633" s="131"/>
    </row>
    <row r="35634" spans="1:1" x14ac:dyDescent="0.55000000000000004">
      <c r="A35634" s="131"/>
    </row>
    <row r="35637" spans="1:1" x14ac:dyDescent="0.55000000000000004">
      <c r="A35637" s="131"/>
    </row>
    <row r="35638" spans="1:1" x14ac:dyDescent="0.55000000000000004">
      <c r="A35638" s="131"/>
    </row>
    <row r="35641" spans="1:1" x14ac:dyDescent="0.55000000000000004">
      <c r="A35641" s="131"/>
    </row>
    <row r="35642" spans="1:1" x14ac:dyDescent="0.55000000000000004">
      <c r="A35642" s="131"/>
    </row>
    <row r="35645" spans="1:1" x14ac:dyDescent="0.55000000000000004">
      <c r="A35645" s="131"/>
    </row>
    <row r="35646" spans="1:1" x14ac:dyDescent="0.55000000000000004">
      <c r="A35646" s="131"/>
    </row>
    <row r="35649" spans="1:1" x14ac:dyDescent="0.55000000000000004">
      <c r="A35649" s="131"/>
    </row>
    <row r="35650" spans="1:1" x14ac:dyDescent="0.55000000000000004">
      <c r="A35650" s="131"/>
    </row>
    <row r="35653" spans="1:1" x14ac:dyDescent="0.55000000000000004">
      <c r="A35653" s="131"/>
    </row>
    <row r="35654" spans="1:1" x14ac:dyDescent="0.55000000000000004">
      <c r="A35654" s="131"/>
    </row>
    <row r="35657" spans="1:1" x14ac:dyDescent="0.55000000000000004">
      <c r="A35657" s="131"/>
    </row>
    <row r="35658" spans="1:1" x14ac:dyDescent="0.55000000000000004">
      <c r="A35658" s="131"/>
    </row>
    <row r="35661" spans="1:1" x14ac:dyDescent="0.55000000000000004">
      <c r="A35661" s="131"/>
    </row>
    <row r="35662" spans="1:1" x14ac:dyDescent="0.55000000000000004">
      <c r="A35662" s="131"/>
    </row>
    <row r="35665" spans="1:1" x14ac:dyDescent="0.55000000000000004">
      <c r="A35665" s="131"/>
    </row>
    <row r="35666" spans="1:1" x14ac:dyDescent="0.55000000000000004">
      <c r="A35666" s="131"/>
    </row>
    <row r="35669" spans="1:1" x14ac:dyDescent="0.55000000000000004">
      <c r="A35669" s="131"/>
    </row>
    <row r="35670" spans="1:1" x14ac:dyDescent="0.55000000000000004">
      <c r="A35670" s="131"/>
    </row>
    <row r="35673" spans="1:1" x14ac:dyDescent="0.55000000000000004">
      <c r="A35673" s="131"/>
    </row>
    <row r="35674" spans="1:1" x14ac:dyDescent="0.55000000000000004">
      <c r="A35674" s="131"/>
    </row>
    <row r="35677" spans="1:1" x14ac:dyDescent="0.55000000000000004">
      <c r="A35677" s="131"/>
    </row>
    <row r="35678" spans="1:1" x14ac:dyDescent="0.55000000000000004">
      <c r="A35678" s="131"/>
    </row>
    <row r="35681" spans="1:1" x14ac:dyDescent="0.55000000000000004">
      <c r="A35681" s="131"/>
    </row>
    <row r="35682" spans="1:1" x14ac:dyDescent="0.55000000000000004">
      <c r="A35682" s="131"/>
    </row>
    <row r="35685" spans="1:1" x14ac:dyDescent="0.55000000000000004">
      <c r="A35685" s="131"/>
    </row>
    <row r="35686" spans="1:1" x14ac:dyDescent="0.55000000000000004">
      <c r="A35686" s="131"/>
    </row>
    <row r="35689" spans="1:1" x14ac:dyDescent="0.55000000000000004">
      <c r="A35689" s="131"/>
    </row>
    <row r="35690" spans="1:1" x14ac:dyDescent="0.55000000000000004">
      <c r="A35690" s="131"/>
    </row>
    <row r="35693" spans="1:1" x14ac:dyDescent="0.55000000000000004">
      <c r="A35693" s="131"/>
    </row>
    <row r="35694" spans="1:1" x14ac:dyDescent="0.55000000000000004">
      <c r="A35694" s="131"/>
    </row>
    <row r="35697" spans="1:1" x14ac:dyDescent="0.55000000000000004">
      <c r="A35697" s="131"/>
    </row>
    <row r="35698" spans="1:1" x14ac:dyDescent="0.55000000000000004">
      <c r="A35698" s="131"/>
    </row>
    <row r="35701" spans="1:1" x14ac:dyDescent="0.55000000000000004">
      <c r="A35701" s="131"/>
    </row>
    <row r="35702" spans="1:1" x14ac:dyDescent="0.55000000000000004">
      <c r="A35702" s="131"/>
    </row>
    <row r="35705" spans="1:1" x14ac:dyDescent="0.55000000000000004">
      <c r="A35705" s="131"/>
    </row>
    <row r="35706" spans="1:1" x14ac:dyDescent="0.55000000000000004">
      <c r="A35706" s="131"/>
    </row>
    <row r="35709" spans="1:1" x14ac:dyDescent="0.55000000000000004">
      <c r="A35709" s="131"/>
    </row>
    <row r="35710" spans="1:1" x14ac:dyDescent="0.55000000000000004">
      <c r="A35710" s="131"/>
    </row>
    <row r="35713" spans="1:1" x14ac:dyDescent="0.55000000000000004">
      <c r="A35713" s="131"/>
    </row>
    <row r="35714" spans="1:1" x14ac:dyDescent="0.55000000000000004">
      <c r="A35714" s="131"/>
    </row>
    <row r="35717" spans="1:1" x14ac:dyDescent="0.55000000000000004">
      <c r="A35717" s="131"/>
    </row>
    <row r="35718" spans="1:1" x14ac:dyDescent="0.55000000000000004">
      <c r="A35718" s="131"/>
    </row>
    <row r="35721" spans="1:1" x14ac:dyDescent="0.55000000000000004">
      <c r="A35721" s="131"/>
    </row>
    <row r="35722" spans="1:1" x14ac:dyDescent="0.55000000000000004">
      <c r="A35722" s="131"/>
    </row>
    <row r="35725" spans="1:1" x14ac:dyDescent="0.55000000000000004">
      <c r="A35725" s="131"/>
    </row>
    <row r="35726" spans="1:1" x14ac:dyDescent="0.55000000000000004">
      <c r="A35726" s="131"/>
    </row>
    <row r="35729" spans="1:1" x14ac:dyDescent="0.55000000000000004">
      <c r="A35729" s="131"/>
    </row>
    <row r="35730" spans="1:1" x14ac:dyDescent="0.55000000000000004">
      <c r="A35730" s="131"/>
    </row>
    <row r="35733" spans="1:1" x14ac:dyDescent="0.55000000000000004">
      <c r="A35733" s="131"/>
    </row>
    <row r="35734" spans="1:1" x14ac:dyDescent="0.55000000000000004">
      <c r="A35734" s="131"/>
    </row>
    <row r="35737" spans="1:1" x14ac:dyDescent="0.55000000000000004">
      <c r="A35737" s="131"/>
    </row>
    <row r="35738" spans="1:1" x14ac:dyDescent="0.55000000000000004">
      <c r="A35738" s="131"/>
    </row>
    <row r="35741" spans="1:1" x14ac:dyDescent="0.55000000000000004">
      <c r="A35741" s="131"/>
    </row>
    <row r="35742" spans="1:1" x14ac:dyDescent="0.55000000000000004">
      <c r="A35742" s="131"/>
    </row>
    <row r="35745" spans="1:1" x14ac:dyDescent="0.55000000000000004">
      <c r="A35745" s="131"/>
    </row>
    <row r="35746" spans="1:1" x14ac:dyDescent="0.55000000000000004">
      <c r="A35746" s="131"/>
    </row>
    <row r="35749" spans="1:1" x14ac:dyDescent="0.55000000000000004">
      <c r="A35749" s="131"/>
    </row>
    <row r="35750" spans="1:1" x14ac:dyDescent="0.55000000000000004">
      <c r="A35750" s="131"/>
    </row>
    <row r="35753" spans="1:1" x14ac:dyDescent="0.55000000000000004">
      <c r="A35753" s="131"/>
    </row>
    <row r="35754" spans="1:1" x14ac:dyDescent="0.55000000000000004">
      <c r="A35754" s="131"/>
    </row>
    <row r="35757" spans="1:1" x14ac:dyDescent="0.55000000000000004">
      <c r="A35757" s="131"/>
    </row>
    <row r="35758" spans="1:1" x14ac:dyDescent="0.55000000000000004">
      <c r="A35758" s="131"/>
    </row>
    <row r="35761" spans="1:1" x14ac:dyDescent="0.55000000000000004">
      <c r="A35761" s="131"/>
    </row>
    <row r="35762" spans="1:1" x14ac:dyDescent="0.55000000000000004">
      <c r="A35762" s="131"/>
    </row>
    <row r="35765" spans="1:1" x14ac:dyDescent="0.55000000000000004">
      <c r="A35765" s="131"/>
    </row>
    <row r="35766" spans="1:1" x14ac:dyDescent="0.55000000000000004">
      <c r="A35766" s="131"/>
    </row>
    <row r="35769" spans="1:1" x14ac:dyDescent="0.55000000000000004">
      <c r="A35769" s="131"/>
    </row>
    <row r="35770" spans="1:1" x14ac:dyDescent="0.55000000000000004">
      <c r="A35770" s="131"/>
    </row>
    <row r="35773" spans="1:1" x14ac:dyDescent="0.55000000000000004">
      <c r="A35773" s="131"/>
    </row>
    <row r="35774" spans="1:1" x14ac:dyDescent="0.55000000000000004">
      <c r="A35774" s="131"/>
    </row>
    <row r="35777" spans="1:1" x14ac:dyDescent="0.55000000000000004">
      <c r="A35777" s="131"/>
    </row>
    <row r="35778" spans="1:1" x14ac:dyDescent="0.55000000000000004">
      <c r="A35778" s="131"/>
    </row>
    <row r="35781" spans="1:1" x14ac:dyDescent="0.55000000000000004">
      <c r="A35781" s="131"/>
    </row>
    <row r="35782" spans="1:1" x14ac:dyDescent="0.55000000000000004">
      <c r="A35782" s="131"/>
    </row>
    <row r="35785" spans="1:1" x14ac:dyDescent="0.55000000000000004">
      <c r="A35785" s="131"/>
    </row>
    <row r="35786" spans="1:1" x14ac:dyDescent="0.55000000000000004">
      <c r="A35786" s="131"/>
    </row>
    <row r="35789" spans="1:1" x14ac:dyDescent="0.55000000000000004">
      <c r="A35789" s="131"/>
    </row>
    <row r="35790" spans="1:1" x14ac:dyDescent="0.55000000000000004">
      <c r="A35790" s="131"/>
    </row>
    <row r="35793" spans="1:1" x14ac:dyDescent="0.55000000000000004">
      <c r="A35793" s="131"/>
    </row>
    <row r="35794" spans="1:1" x14ac:dyDescent="0.55000000000000004">
      <c r="A35794" s="131"/>
    </row>
    <row r="35797" spans="1:1" x14ac:dyDescent="0.55000000000000004">
      <c r="A35797" s="131"/>
    </row>
    <row r="35798" spans="1:1" x14ac:dyDescent="0.55000000000000004">
      <c r="A35798" s="131"/>
    </row>
    <row r="35801" spans="1:1" x14ac:dyDescent="0.55000000000000004">
      <c r="A35801" s="131"/>
    </row>
    <row r="35802" spans="1:1" x14ac:dyDescent="0.55000000000000004">
      <c r="A35802" s="131"/>
    </row>
    <row r="35805" spans="1:1" x14ac:dyDescent="0.55000000000000004">
      <c r="A35805" s="131"/>
    </row>
    <row r="35806" spans="1:1" x14ac:dyDescent="0.55000000000000004">
      <c r="A35806" s="131"/>
    </row>
    <row r="35809" spans="1:1" x14ac:dyDescent="0.55000000000000004">
      <c r="A35809" s="131"/>
    </row>
    <row r="35810" spans="1:1" x14ac:dyDescent="0.55000000000000004">
      <c r="A35810" s="131"/>
    </row>
    <row r="35813" spans="1:1" x14ac:dyDescent="0.55000000000000004">
      <c r="A35813" s="131"/>
    </row>
    <row r="35814" spans="1:1" x14ac:dyDescent="0.55000000000000004">
      <c r="A35814" s="131"/>
    </row>
    <row r="35817" spans="1:1" x14ac:dyDescent="0.55000000000000004">
      <c r="A35817" s="131"/>
    </row>
    <row r="35818" spans="1:1" x14ac:dyDescent="0.55000000000000004">
      <c r="A35818" s="131"/>
    </row>
    <row r="35821" spans="1:1" x14ac:dyDescent="0.55000000000000004">
      <c r="A35821" s="131"/>
    </row>
    <row r="35822" spans="1:1" x14ac:dyDescent="0.55000000000000004">
      <c r="A35822" s="131"/>
    </row>
    <row r="35825" spans="1:1" x14ac:dyDescent="0.55000000000000004">
      <c r="A35825" s="131"/>
    </row>
    <row r="35826" spans="1:1" x14ac:dyDescent="0.55000000000000004">
      <c r="A35826" s="131"/>
    </row>
    <row r="35829" spans="1:1" x14ac:dyDescent="0.55000000000000004">
      <c r="A35829" s="131"/>
    </row>
    <row r="35830" spans="1:1" x14ac:dyDescent="0.55000000000000004">
      <c r="A35830" s="131"/>
    </row>
    <row r="35833" spans="1:1" x14ac:dyDescent="0.55000000000000004">
      <c r="A35833" s="131"/>
    </row>
    <row r="35834" spans="1:1" x14ac:dyDescent="0.55000000000000004">
      <c r="A35834" s="131"/>
    </row>
    <row r="35837" spans="1:1" x14ac:dyDescent="0.55000000000000004">
      <c r="A35837" s="131"/>
    </row>
    <row r="35838" spans="1:1" x14ac:dyDescent="0.55000000000000004">
      <c r="A35838" s="131"/>
    </row>
    <row r="35841" spans="1:1" x14ac:dyDescent="0.55000000000000004">
      <c r="A35841" s="131"/>
    </row>
    <row r="35842" spans="1:1" x14ac:dyDescent="0.55000000000000004">
      <c r="A35842" s="131"/>
    </row>
    <row r="35845" spans="1:1" x14ac:dyDescent="0.55000000000000004">
      <c r="A35845" s="131"/>
    </row>
    <row r="35846" spans="1:1" x14ac:dyDescent="0.55000000000000004">
      <c r="A35846" s="131"/>
    </row>
    <row r="35849" spans="1:1" x14ac:dyDescent="0.55000000000000004">
      <c r="A35849" s="131"/>
    </row>
    <row r="35850" spans="1:1" x14ac:dyDescent="0.55000000000000004">
      <c r="A35850" s="131"/>
    </row>
    <row r="35853" spans="1:1" x14ac:dyDescent="0.55000000000000004">
      <c r="A35853" s="131"/>
    </row>
    <row r="35854" spans="1:1" x14ac:dyDescent="0.55000000000000004">
      <c r="A35854" s="131"/>
    </row>
    <row r="35857" spans="1:1" x14ac:dyDescent="0.55000000000000004">
      <c r="A35857" s="131"/>
    </row>
    <row r="35858" spans="1:1" x14ac:dyDescent="0.55000000000000004">
      <c r="A35858" s="131"/>
    </row>
    <row r="35861" spans="1:1" x14ac:dyDescent="0.55000000000000004">
      <c r="A35861" s="131"/>
    </row>
    <row r="35862" spans="1:1" x14ac:dyDescent="0.55000000000000004">
      <c r="A35862" s="131"/>
    </row>
    <row r="35865" spans="1:1" x14ac:dyDescent="0.55000000000000004">
      <c r="A35865" s="131"/>
    </row>
    <row r="35866" spans="1:1" x14ac:dyDescent="0.55000000000000004">
      <c r="A35866" s="131"/>
    </row>
    <row r="35869" spans="1:1" x14ac:dyDescent="0.55000000000000004">
      <c r="A35869" s="131"/>
    </row>
    <row r="35870" spans="1:1" x14ac:dyDescent="0.55000000000000004">
      <c r="A35870" s="131"/>
    </row>
    <row r="35873" spans="1:1" x14ac:dyDescent="0.55000000000000004">
      <c r="A35873" s="131"/>
    </row>
    <row r="35874" spans="1:1" x14ac:dyDescent="0.55000000000000004">
      <c r="A35874" s="131"/>
    </row>
    <row r="35877" spans="1:1" x14ac:dyDescent="0.55000000000000004">
      <c r="A35877" s="131"/>
    </row>
    <row r="35878" spans="1:1" x14ac:dyDescent="0.55000000000000004">
      <c r="A35878" s="131"/>
    </row>
    <row r="35881" spans="1:1" x14ac:dyDescent="0.55000000000000004">
      <c r="A35881" s="131"/>
    </row>
    <row r="35882" spans="1:1" x14ac:dyDescent="0.55000000000000004">
      <c r="A35882" s="131"/>
    </row>
    <row r="35885" spans="1:1" x14ac:dyDescent="0.55000000000000004">
      <c r="A35885" s="131"/>
    </row>
    <row r="35886" spans="1:1" x14ac:dyDescent="0.55000000000000004">
      <c r="A35886" s="131"/>
    </row>
    <row r="35889" spans="1:1" x14ac:dyDescent="0.55000000000000004">
      <c r="A35889" s="131"/>
    </row>
    <row r="35890" spans="1:1" x14ac:dyDescent="0.55000000000000004">
      <c r="A35890" s="131"/>
    </row>
    <row r="35893" spans="1:1" x14ac:dyDescent="0.55000000000000004">
      <c r="A35893" s="131"/>
    </row>
    <row r="35894" spans="1:1" x14ac:dyDescent="0.55000000000000004">
      <c r="A35894" s="131"/>
    </row>
    <row r="35897" spans="1:1" x14ac:dyDescent="0.55000000000000004">
      <c r="A35897" s="131"/>
    </row>
    <row r="35898" spans="1:1" x14ac:dyDescent="0.55000000000000004">
      <c r="A35898" s="131"/>
    </row>
    <row r="35901" spans="1:1" x14ac:dyDescent="0.55000000000000004">
      <c r="A35901" s="131"/>
    </row>
    <row r="35902" spans="1:1" x14ac:dyDescent="0.55000000000000004">
      <c r="A35902" s="131"/>
    </row>
    <row r="35905" spans="1:1" x14ac:dyDescent="0.55000000000000004">
      <c r="A35905" s="131"/>
    </row>
    <row r="35906" spans="1:1" x14ac:dyDescent="0.55000000000000004">
      <c r="A35906" s="131"/>
    </row>
    <row r="35909" spans="1:1" x14ac:dyDescent="0.55000000000000004">
      <c r="A35909" s="131"/>
    </row>
    <row r="35910" spans="1:1" x14ac:dyDescent="0.55000000000000004">
      <c r="A35910" s="131"/>
    </row>
    <row r="35913" spans="1:1" x14ac:dyDescent="0.55000000000000004">
      <c r="A35913" s="131"/>
    </row>
    <row r="35914" spans="1:1" x14ac:dyDescent="0.55000000000000004">
      <c r="A35914" s="131"/>
    </row>
    <row r="35917" spans="1:1" x14ac:dyDescent="0.55000000000000004">
      <c r="A35917" s="131"/>
    </row>
    <row r="35918" spans="1:1" x14ac:dyDescent="0.55000000000000004">
      <c r="A35918" s="131"/>
    </row>
    <row r="35921" spans="1:1" x14ac:dyDescent="0.55000000000000004">
      <c r="A35921" s="131"/>
    </row>
    <row r="35922" spans="1:1" x14ac:dyDescent="0.55000000000000004">
      <c r="A35922" s="131"/>
    </row>
    <row r="35925" spans="1:1" x14ac:dyDescent="0.55000000000000004">
      <c r="A35925" s="131"/>
    </row>
    <row r="35926" spans="1:1" x14ac:dyDescent="0.55000000000000004">
      <c r="A35926" s="131"/>
    </row>
    <row r="35929" spans="1:1" x14ac:dyDescent="0.55000000000000004">
      <c r="A35929" s="131"/>
    </row>
    <row r="35930" spans="1:1" x14ac:dyDescent="0.55000000000000004">
      <c r="A35930" s="131"/>
    </row>
    <row r="35933" spans="1:1" x14ac:dyDescent="0.55000000000000004">
      <c r="A35933" s="131"/>
    </row>
    <row r="35934" spans="1:1" x14ac:dyDescent="0.55000000000000004">
      <c r="A35934" s="131"/>
    </row>
    <row r="35937" spans="1:1" x14ac:dyDescent="0.55000000000000004">
      <c r="A35937" s="131"/>
    </row>
    <row r="35938" spans="1:1" x14ac:dyDescent="0.55000000000000004">
      <c r="A35938" s="131"/>
    </row>
    <row r="35941" spans="1:1" x14ac:dyDescent="0.55000000000000004">
      <c r="A35941" s="131"/>
    </row>
    <row r="35942" spans="1:1" x14ac:dyDescent="0.55000000000000004">
      <c r="A35942" s="131"/>
    </row>
    <row r="35945" spans="1:1" x14ac:dyDescent="0.55000000000000004">
      <c r="A35945" s="131"/>
    </row>
    <row r="35946" spans="1:1" x14ac:dyDescent="0.55000000000000004">
      <c r="A35946" s="131"/>
    </row>
    <row r="35949" spans="1:1" x14ac:dyDescent="0.55000000000000004">
      <c r="A35949" s="131"/>
    </row>
    <row r="35950" spans="1:1" x14ac:dyDescent="0.55000000000000004">
      <c r="A35950" s="131"/>
    </row>
    <row r="35953" spans="1:1" x14ac:dyDescent="0.55000000000000004">
      <c r="A35953" s="131"/>
    </row>
    <row r="35954" spans="1:1" x14ac:dyDescent="0.55000000000000004">
      <c r="A35954" s="131"/>
    </row>
    <row r="35957" spans="1:1" x14ac:dyDescent="0.55000000000000004">
      <c r="A35957" s="131"/>
    </row>
    <row r="35958" spans="1:1" x14ac:dyDescent="0.55000000000000004">
      <c r="A35958" s="131"/>
    </row>
    <row r="35961" spans="1:1" x14ac:dyDescent="0.55000000000000004">
      <c r="A35961" s="131"/>
    </row>
    <row r="35962" spans="1:1" x14ac:dyDescent="0.55000000000000004">
      <c r="A35962" s="131"/>
    </row>
    <row r="35965" spans="1:1" x14ac:dyDescent="0.55000000000000004">
      <c r="A35965" s="131"/>
    </row>
    <row r="35966" spans="1:1" x14ac:dyDescent="0.55000000000000004">
      <c r="A35966" s="131"/>
    </row>
    <row r="35969" spans="1:1" x14ac:dyDescent="0.55000000000000004">
      <c r="A35969" s="131"/>
    </row>
    <row r="35970" spans="1:1" x14ac:dyDescent="0.55000000000000004">
      <c r="A35970" s="131"/>
    </row>
    <row r="35973" spans="1:1" x14ac:dyDescent="0.55000000000000004">
      <c r="A35973" s="131"/>
    </row>
    <row r="35974" spans="1:1" x14ac:dyDescent="0.55000000000000004">
      <c r="A35974" s="131"/>
    </row>
    <row r="35977" spans="1:1" x14ac:dyDescent="0.55000000000000004">
      <c r="A35977" s="131"/>
    </row>
    <row r="35978" spans="1:1" x14ac:dyDescent="0.55000000000000004">
      <c r="A35978" s="131"/>
    </row>
    <row r="35981" spans="1:1" x14ac:dyDescent="0.55000000000000004">
      <c r="A35981" s="131"/>
    </row>
    <row r="35982" spans="1:1" x14ac:dyDescent="0.55000000000000004">
      <c r="A35982" s="131"/>
    </row>
    <row r="35985" spans="1:1" x14ac:dyDescent="0.55000000000000004">
      <c r="A35985" s="131"/>
    </row>
    <row r="35986" spans="1:1" x14ac:dyDescent="0.55000000000000004">
      <c r="A35986" s="131"/>
    </row>
    <row r="35989" spans="1:1" x14ac:dyDescent="0.55000000000000004">
      <c r="A35989" s="131"/>
    </row>
    <row r="35990" spans="1:1" x14ac:dyDescent="0.55000000000000004">
      <c r="A35990" s="131"/>
    </row>
    <row r="35993" spans="1:1" x14ac:dyDescent="0.55000000000000004">
      <c r="A35993" s="131"/>
    </row>
    <row r="35994" spans="1:1" x14ac:dyDescent="0.55000000000000004">
      <c r="A35994" s="131"/>
    </row>
    <row r="35997" spans="1:1" x14ac:dyDescent="0.55000000000000004">
      <c r="A35997" s="131"/>
    </row>
    <row r="35998" spans="1:1" x14ac:dyDescent="0.55000000000000004">
      <c r="A35998" s="131"/>
    </row>
    <row r="36001" spans="1:1" x14ac:dyDescent="0.55000000000000004">
      <c r="A36001" s="131"/>
    </row>
    <row r="36002" spans="1:1" x14ac:dyDescent="0.55000000000000004">
      <c r="A36002" s="131"/>
    </row>
    <row r="36005" spans="1:1" x14ac:dyDescent="0.55000000000000004">
      <c r="A36005" s="131"/>
    </row>
    <row r="36006" spans="1:1" x14ac:dyDescent="0.55000000000000004">
      <c r="A36006" s="131"/>
    </row>
    <row r="36009" spans="1:1" x14ac:dyDescent="0.55000000000000004">
      <c r="A36009" s="131"/>
    </row>
    <row r="36010" spans="1:1" x14ac:dyDescent="0.55000000000000004">
      <c r="A36010" s="131"/>
    </row>
    <row r="36013" spans="1:1" x14ac:dyDescent="0.55000000000000004">
      <c r="A36013" s="131"/>
    </row>
    <row r="36014" spans="1:1" x14ac:dyDescent="0.55000000000000004">
      <c r="A36014" s="131"/>
    </row>
    <row r="36017" spans="1:1" x14ac:dyDescent="0.55000000000000004">
      <c r="A36017" s="131"/>
    </row>
    <row r="36018" spans="1:1" x14ac:dyDescent="0.55000000000000004">
      <c r="A36018" s="131"/>
    </row>
    <row r="36021" spans="1:1" x14ac:dyDescent="0.55000000000000004">
      <c r="A36021" s="131"/>
    </row>
    <row r="36022" spans="1:1" x14ac:dyDescent="0.55000000000000004">
      <c r="A36022" s="131"/>
    </row>
    <row r="36025" spans="1:1" x14ac:dyDescent="0.55000000000000004">
      <c r="A36025" s="131"/>
    </row>
    <row r="36026" spans="1:1" x14ac:dyDescent="0.55000000000000004">
      <c r="A36026" s="131"/>
    </row>
    <row r="36029" spans="1:1" x14ac:dyDescent="0.55000000000000004">
      <c r="A36029" s="131"/>
    </row>
    <row r="36030" spans="1:1" x14ac:dyDescent="0.55000000000000004">
      <c r="A36030" s="131"/>
    </row>
    <row r="36033" spans="1:1" x14ac:dyDescent="0.55000000000000004">
      <c r="A36033" s="131"/>
    </row>
    <row r="36034" spans="1:1" x14ac:dyDescent="0.55000000000000004">
      <c r="A36034" s="131"/>
    </row>
    <row r="36037" spans="1:1" x14ac:dyDescent="0.55000000000000004">
      <c r="A36037" s="131"/>
    </row>
    <row r="36038" spans="1:1" x14ac:dyDescent="0.55000000000000004">
      <c r="A36038" s="131"/>
    </row>
    <row r="36041" spans="1:1" x14ac:dyDescent="0.55000000000000004">
      <c r="A36041" s="131"/>
    </row>
    <row r="36042" spans="1:1" x14ac:dyDescent="0.55000000000000004">
      <c r="A36042" s="131"/>
    </row>
    <row r="36045" spans="1:1" x14ac:dyDescent="0.55000000000000004">
      <c r="A36045" s="131"/>
    </row>
    <row r="36046" spans="1:1" x14ac:dyDescent="0.55000000000000004">
      <c r="A36046" s="131"/>
    </row>
    <row r="36049" spans="1:1" x14ac:dyDescent="0.55000000000000004">
      <c r="A36049" s="131"/>
    </row>
    <row r="36050" spans="1:1" x14ac:dyDescent="0.55000000000000004">
      <c r="A36050" s="131"/>
    </row>
    <row r="36053" spans="1:1" x14ac:dyDescent="0.55000000000000004">
      <c r="A36053" s="131"/>
    </row>
    <row r="36054" spans="1:1" x14ac:dyDescent="0.55000000000000004">
      <c r="A36054" s="131"/>
    </row>
    <row r="36057" spans="1:1" x14ac:dyDescent="0.55000000000000004">
      <c r="A36057" s="131"/>
    </row>
    <row r="36058" spans="1:1" x14ac:dyDescent="0.55000000000000004">
      <c r="A36058" s="131"/>
    </row>
    <row r="36061" spans="1:1" x14ac:dyDescent="0.55000000000000004">
      <c r="A36061" s="131"/>
    </row>
    <row r="36062" spans="1:1" x14ac:dyDescent="0.55000000000000004">
      <c r="A36062" s="131"/>
    </row>
    <row r="36065" spans="1:1" x14ac:dyDescent="0.55000000000000004">
      <c r="A36065" s="131"/>
    </row>
    <row r="36066" spans="1:1" x14ac:dyDescent="0.55000000000000004">
      <c r="A36066" s="131"/>
    </row>
    <row r="36069" spans="1:1" x14ac:dyDescent="0.55000000000000004">
      <c r="A36069" s="131"/>
    </row>
    <row r="36070" spans="1:1" x14ac:dyDescent="0.55000000000000004">
      <c r="A36070" s="131"/>
    </row>
    <row r="36073" spans="1:1" x14ac:dyDescent="0.55000000000000004">
      <c r="A36073" s="131"/>
    </row>
    <row r="36074" spans="1:1" x14ac:dyDescent="0.55000000000000004">
      <c r="A36074" s="131"/>
    </row>
    <row r="36077" spans="1:1" x14ac:dyDescent="0.55000000000000004">
      <c r="A36077" s="131"/>
    </row>
    <row r="36078" spans="1:1" x14ac:dyDescent="0.55000000000000004">
      <c r="A36078" s="131"/>
    </row>
    <row r="36081" spans="1:1" x14ac:dyDescent="0.55000000000000004">
      <c r="A36081" s="131"/>
    </row>
    <row r="36082" spans="1:1" x14ac:dyDescent="0.55000000000000004">
      <c r="A36082" s="131"/>
    </row>
    <row r="36085" spans="1:1" x14ac:dyDescent="0.55000000000000004">
      <c r="A36085" s="131"/>
    </row>
    <row r="36086" spans="1:1" x14ac:dyDescent="0.55000000000000004">
      <c r="A36086" s="131"/>
    </row>
    <row r="36089" spans="1:1" x14ac:dyDescent="0.55000000000000004">
      <c r="A36089" s="131"/>
    </row>
    <row r="36090" spans="1:1" x14ac:dyDescent="0.55000000000000004">
      <c r="A36090" s="131"/>
    </row>
    <row r="36093" spans="1:1" x14ac:dyDescent="0.55000000000000004">
      <c r="A36093" s="131"/>
    </row>
    <row r="36094" spans="1:1" x14ac:dyDescent="0.55000000000000004">
      <c r="A36094" s="131"/>
    </row>
    <row r="36097" spans="1:1" x14ac:dyDescent="0.55000000000000004">
      <c r="A36097" s="131"/>
    </row>
    <row r="36098" spans="1:1" x14ac:dyDescent="0.55000000000000004">
      <c r="A36098" s="131"/>
    </row>
    <row r="36101" spans="1:1" x14ac:dyDescent="0.55000000000000004">
      <c r="A36101" s="131"/>
    </row>
    <row r="36102" spans="1:1" x14ac:dyDescent="0.55000000000000004">
      <c r="A36102" s="131"/>
    </row>
    <row r="36105" spans="1:1" x14ac:dyDescent="0.55000000000000004">
      <c r="A36105" s="131"/>
    </row>
    <row r="36106" spans="1:1" x14ac:dyDescent="0.55000000000000004">
      <c r="A36106" s="131"/>
    </row>
    <row r="36109" spans="1:1" x14ac:dyDescent="0.55000000000000004">
      <c r="A36109" s="131"/>
    </row>
    <row r="36110" spans="1:1" x14ac:dyDescent="0.55000000000000004">
      <c r="A36110" s="131"/>
    </row>
    <row r="36113" spans="1:1" x14ac:dyDescent="0.55000000000000004">
      <c r="A36113" s="131"/>
    </row>
    <row r="36114" spans="1:1" x14ac:dyDescent="0.55000000000000004">
      <c r="A36114" s="131"/>
    </row>
    <row r="36117" spans="1:1" x14ac:dyDescent="0.55000000000000004">
      <c r="A36117" s="131"/>
    </row>
    <row r="36118" spans="1:1" x14ac:dyDescent="0.55000000000000004">
      <c r="A36118" s="131"/>
    </row>
    <row r="36121" spans="1:1" x14ac:dyDescent="0.55000000000000004">
      <c r="A36121" s="131"/>
    </row>
    <row r="36122" spans="1:1" x14ac:dyDescent="0.55000000000000004">
      <c r="A36122" s="131"/>
    </row>
    <row r="36125" spans="1:1" x14ac:dyDescent="0.55000000000000004">
      <c r="A36125" s="131"/>
    </row>
    <row r="36126" spans="1:1" x14ac:dyDescent="0.55000000000000004">
      <c r="A36126" s="131"/>
    </row>
    <row r="36129" spans="1:1" x14ac:dyDescent="0.55000000000000004">
      <c r="A36129" s="131"/>
    </row>
    <row r="36130" spans="1:1" x14ac:dyDescent="0.55000000000000004">
      <c r="A36130" s="131"/>
    </row>
    <row r="36133" spans="1:1" x14ac:dyDescent="0.55000000000000004">
      <c r="A36133" s="131"/>
    </row>
    <row r="36134" spans="1:1" x14ac:dyDescent="0.55000000000000004">
      <c r="A36134" s="131"/>
    </row>
    <row r="36137" spans="1:1" x14ac:dyDescent="0.55000000000000004">
      <c r="A36137" s="131"/>
    </row>
    <row r="36138" spans="1:1" x14ac:dyDescent="0.55000000000000004">
      <c r="A36138" s="131"/>
    </row>
    <row r="36141" spans="1:1" x14ac:dyDescent="0.55000000000000004">
      <c r="A36141" s="131"/>
    </row>
    <row r="36142" spans="1:1" x14ac:dyDescent="0.55000000000000004">
      <c r="A36142" s="131"/>
    </row>
    <row r="36145" spans="1:1" x14ac:dyDescent="0.55000000000000004">
      <c r="A36145" s="131"/>
    </row>
    <row r="36146" spans="1:1" x14ac:dyDescent="0.55000000000000004">
      <c r="A36146" s="131"/>
    </row>
    <row r="36149" spans="1:1" x14ac:dyDescent="0.55000000000000004">
      <c r="A36149" s="131"/>
    </row>
    <row r="36150" spans="1:1" x14ac:dyDescent="0.55000000000000004">
      <c r="A36150" s="131"/>
    </row>
    <row r="36153" spans="1:1" x14ac:dyDescent="0.55000000000000004">
      <c r="A36153" s="131"/>
    </row>
    <row r="36154" spans="1:1" x14ac:dyDescent="0.55000000000000004">
      <c r="A36154" s="131"/>
    </row>
    <row r="36157" spans="1:1" x14ac:dyDescent="0.55000000000000004">
      <c r="A36157" s="131"/>
    </row>
    <row r="36158" spans="1:1" x14ac:dyDescent="0.55000000000000004">
      <c r="A36158" s="131"/>
    </row>
    <row r="36161" spans="1:1" x14ac:dyDescent="0.55000000000000004">
      <c r="A36161" s="131"/>
    </row>
    <row r="36162" spans="1:1" x14ac:dyDescent="0.55000000000000004">
      <c r="A36162" s="131"/>
    </row>
    <row r="36165" spans="1:1" x14ac:dyDescent="0.55000000000000004">
      <c r="A36165" s="131"/>
    </row>
    <row r="36166" spans="1:1" x14ac:dyDescent="0.55000000000000004">
      <c r="A36166" s="131"/>
    </row>
    <row r="36169" spans="1:1" x14ac:dyDescent="0.55000000000000004">
      <c r="A36169" s="131"/>
    </row>
    <row r="36170" spans="1:1" x14ac:dyDescent="0.55000000000000004">
      <c r="A36170" s="131"/>
    </row>
    <row r="36173" spans="1:1" x14ac:dyDescent="0.55000000000000004">
      <c r="A36173" s="131"/>
    </row>
    <row r="36174" spans="1:1" x14ac:dyDescent="0.55000000000000004">
      <c r="A36174" s="131"/>
    </row>
    <row r="36177" spans="1:1" x14ac:dyDescent="0.55000000000000004">
      <c r="A36177" s="131"/>
    </row>
    <row r="36178" spans="1:1" x14ac:dyDescent="0.55000000000000004">
      <c r="A36178" s="131"/>
    </row>
    <row r="36181" spans="1:1" x14ac:dyDescent="0.55000000000000004">
      <c r="A36181" s="131"/>
    </row>
    <row r="36182" spans="1:1" x14ac:dyDescent="0.55000000000000004">
      <c r="A36182" s="131"/>
    </row>
    <row r="36185" spans="1:1" x14ac:dyDescent="0.55000000000000004">
      <c r="A36185" s="131"/>
    </row>
    <row r="36186" spans="1:1" x14ac:dyDescent="0.55000000000000004">
      <c r="A36186" s="131"/>
    </row>
    <row r="36189" spans="1:1" x14ac:dyDescent="0.55000000000000004">
      <c r="A36189" s="131"/>
    </row>
    <row r="36190" spans="1:1" x14ac:dyDescent="0.55000000000000004">
      <c r="A36190" s="131"/>
    </row>
    <row r="36193" spans="1:1" x14ac:dyDescent="0.55000000000000004">
      <c r="A36193" s="131"/>
    </row>
    <row r="36194" spans="1:1" x14ac:dyDescent="0.55000000000000004">
      <c r="A36194" s="131"/>
    </row>
    <row r="36197" spans="1:1" x14ac:dyDescent="0.55000000000000004">
      <c r="A36197" s="131"/>
    </row>
    <row r="36198" spans="1:1" x14ac:dyDescent="0.55000000000000004">
      <c r="A36198" s="131"/>
    </row>
    <row r="36201" spans="1:1" x14ac:dyDescent="0.55000000000000004">
      <c r="A36201" s="131"/>
    </row>
    <row r="36202" spans="1:1" x14ac:dyDescent="0.55000000000000004">
      <c r="A36202" s="131"/>
    </row>
    <row r="36205" spans="1:1" x14ac:dyDescent="0.55000000000000004">
      <c r="A36205" s="131"/>
    </row>
    <row r="36206" spans="1:1" x14ac:dyDescent="0.55000000000000004">
      <c r="A36206" s="131"/>
    </row>
    <row r="36209" spans="1:1" x14ac:dyDescent="0.55000000000000004">
      <c r="A36209" s="131"/>
    </row>
    <row r="36210" spans="1:1" x14ac:dyDescent="0.55000000000000004">
      <c r="A36210" s="131"/>
    </row>
    <row r="36213" spans="1:1" x14ac:dyDescent="0.55000000000000004">
      <c r="A36213" s="131"/>
    </row>
    <row r="36214" spans="1:1" x14ac:dyDescent="0.55000000000000004">
      <c r="A36214" s="131"/>
    </row>
    <row r="36217" spans="1:1" x14ac:dyDescent="0.55000000000000004">
      <c r="A36217" s="131"/>
    </row>
    <row r="36218" spans="1:1" x14ac:dyDescent="0.55000000000000004">
      <c r="A36218" s="131"/>
    </row>
    <row r="36221" spans="1:1" x14ac:dyDescent="0.55000000000000004">
      <c r="A36221" s="131"/>
    </row>
    <row r="36222" spans="1:1" x14ac:dyDescent="0.55000000000000004">
      <c r="A36222" s="131"/>
    </row>
    <row r="36225" spans="1:1" x14ac:dyDescent="0.55000000000000004">
      <c r="A36225" s="131"/>
    </row>
    <row r="36226" spans="1:1" x14ac:dyDescent="0.55000000000000004">
      <c r="A36226" s="131"/>
    </row>
    <row r="36229" spans="1:1" x14ac:dyDescent="0.55000000000000004">
      <c r="A36229" s="131"/>
    </row>
    <row r="36230" spans="1:1" x14ac:dyDescent="0.55000000000000004">
      <c r="A36230" s="131"/>
    </row>
    <row r="36233" spans="1:1" x14ac:dyDescent="0.55000000000000004">
      <c r="A36233" s="131"/>
    </row>
    <row r="36234" spans="1:1" x14ac:dyDescent="0.55000000000000004">
      <c r="A36234" s="131"/>
    </row>
    <row r="36237" spans="1:1" x14ac:dyDescent="0.55000000000000004">
      <c r="A36237" s="131"/>
    </row>
    <row r="36238" spans="1:1" x14ac:dyDescent="0.55000000000000004">
      <c r="A36238" s="131"/>
    </row>
    <row r="36241" spans="1:1" x14ac:dyDescent="0.55000000000000004">
      <c r="A36241" s="131"/>
    </row>
    <row r="36242" spans="1:1" x14ac:dyDescent="0.55000000000000004">
      <c r="A36242" s="131"/>
    </row>
    <row r="36245" spans="1:1" x14ac:dyDescent="0.55000000000000004">
      <c r="A36245" s="131"/>
    </row>
    <row r="36246" spans="1:1" x14ac:dyDescent="0.55000000000000004">
      <c r="A36246" s="131"/>
    </row>
    <row r="36249" spans="1:1" x14ac:dyDescent="0.55000000000000004">
      <c r="A36249" s="131"/>
    </row>
    <row r="36250" spans="1:1" x14ac:dyDescent="0.55000000000000004">
      <c r="A36250" s="131"/>
    </row>
    <row r="36253" spans="1:1" x14ac:dyDescent="0.55000000000000004">
      <c r="A36253" s="131"/>
    </row>
    <row r="36254" spans="1:1" x14ac:dyDescent="0.55000000000000004">
      <c r="A36254" s="131"/>
    </row>
    <row r="36257" spans="1:1" x14ac:dyDescent="0.55000000000000004">
      <c r="A36257" s="131"/>
    </row>
    <row r="36258" spans="1:1" x14ac:dyDescent="0.55000000000000004">
      <c r="A36258" s="131"/>
    </row>
    <row r="36261" spans="1:1" x14ac:dyDescent="0.55000000000000004">
      <c r="A36261" s="131"/>
    </row>
    <row r="36262" spans="1:1" x14ac:dyDescent="0.55000000000000004">
      <c r="A36262" s="131"/>
    </row>
    <row r="36265" spans="1:1" x14ac:dyDescent="0.55000000000000004">
      <c r="A36265" s="131"/>
    </row>
    <row r="36266" spans="1:1" x14ac:dyDescent="0.55000000000000004">
      <c r="A36266" s="131"/>
    </row>
    <row r="36269" spans="1:1" x14ac:dyDescent="0.55000000000000004">
      <c r="A36269" s="131"/>
    </row>
    <row r="36270" spans="1:1" x14ac:dyDescent="0.55000000000000004">
      <c r="A36270" s="131"/>
    </row>
    <row r="36273" spans="1:1" x14ac:dyDescent="0.55000000000000004">
      <c r="A36273" s="131"/>
    </row>
    <row r="36274" spans="1:1" x14ac:dyDescent="0.55000000000000004">
      <c r="A36274" s="131"/>
    </row>
    <row r="36277" spans="1:1" x14ac:dyDescent="0.55000000000000004">
      <c r="A36277" s="131"/>
    </row>
    <row r="36278" spans="1:1" x14ac:dyDescent="0.55000000000000004">
      <c r="A36278" s="131"/>
    </row>
    <row r="36281" spans="1:1" x14ac:dyDescent="0.55000000000000004">
      <c r="A36281" s="131"/>
    </row>
    <row r="36282" spans="1:1" x14ac:dyDescent="0.55000000000000004">
      <c r="A36282" s="131"/>
    </row>
    <row r="36285" spans="1:1" x14ac:dyDescent="0.55000000000000004">
      <c r="A36285" s="131"/>
    </row>
    <row r="36286" spans="1:1" x14ac:dyDescent="0.55000000000000004">
      <c r="A36286" s="131"/>
    </row>
    <row r="36289" spans="1:1" x14ac:dyDescent="0.55000000000000004">
      <c r="A36289" s="131"/>
    </row>
    <row r="36290" spans="1:1" x14ac:dyDescent="0.55000000000000004">
      <c r="A36290" s="131"/>
    </row>
    <row r="36293" spans="1:1" x14ac:dyDescent="0.55000000000000004">
      <c r="A36293" s="131"/>
    </row>
    <row r="36294" spans="1:1" x14ac:dyDescent="0.55000000000000004">
      <c r="A36294" s="131"/>
    </row>
    <row r="36297" spans="1:1" x14ac:dyDescent="0.55000000000000004">
      <c r="A36297" s="131"/>
    </row>
    <row r="36298" spans="1:1" x14ac:dyDescent="0.55000000000000004">
      <c r="A36298" s="131"/>
    </row>
    <row r="36301" spans="1:1" x14ac:dyDescent="0.55000000000000004">
      <c r="A36301" s="131"/>
    </row>
    <row r="36302" spans="1:1" x14ac:dyDescent="0.55000000000000004">
      <c r="A36302" s="131"/>
    </row>
    <row r="36305" spans="1:1" x14ac:dyDescent="0.55000000000000004">
      <c r="A36305" s="131"/>
    </row>
    <row r="36306" spans="1:1" x14ac:dyDescent="0.55000000000000004">
      <c r="A36306" s="131"/>
    </row>
    <row r="36309" spans="1:1" x14ac:dyDescent="0.55000000000000004">
      <c r="A36309" s="131"/>
    </row>
    <row r="36310" spans="1:1" x14ac:dyDescent="0.55000000000000004">
      <c r="A36310" s="131"/>
    </row>
    <row r="36313" spans="1:1" x14ac:dyDescent="0.55000000000000004">
      <c r="A36313" s="131"/>
    </row>
    <row r="36314" spans="1:1" x14ac:dyDescent="0.55000000000000004">
      <c r="A36314" s="131"/>
    </row>
    <row r="36317" spans="1:1" x14ac:dyDescent="0.55000000000000004">
      <c r="A36317" s="131"/>
    </row>
    <row r="36318" spans="1:1" x14ac:dyDescent="0.55000000000000004">
      <c r="A36318" s="131"/>
    </row>
    <row r="36321" spans="1:1" x14ac:dyDescent="0.55000000000000004">
      <c r="A36321" s="131"/>
    </row>
    <row r="36322" spans="1:1" x14ac:dyDescent="0.55000000000000004">
      <c r="A36322" s="131"/>
    </row>
    <row r="36325" spans="1:1" x14ac:dyDescent="0.55000000000000004">
      <c r="A36325" s="131"/>
    </row>
    <row r="36326" spans="1:1" x14ac:dyDescent="0.55000000000000004">
      <c r="A36326" s="131"/>
    </row>
    <row r="36329" spans="1:1" x14ac:dyDescent="0.55000000000000004">
      <c r="A36329" s="131"/>
    </row>
    <row r="36330" spans="1:1" x14ac:dyDescent="0.55000000000000004">
      <c r="A36330" s="131"/>
    </row>
    <row r="36333" spans="1:1" x14ac:dyDescent="0.55000000000000004">
      <c r="A36333" s="131"/>
    </row>
    <row r="36334" spans="1:1" x14ac:dyDescent="0.55000000000000004">
      <c r="A36334" s="131"/>
    </row>
    <row r="36337" spans="1:1" x14ac:dyDescent="0.55000000000000004">
      <c r="A36337" s="131"/>
    </row>
    <row r="36338" spans="1:1" x14ac:dyDescent="0.55000000000000004">
      <c r="A36338" s="131"/>
    </row>
    <row r="36341" spans="1:1" x14ac:dyDescent="0.55000000000000004">
      <c r="A36341" s="131"/>
    </row>
    <row r="36342" spans="1:1" x14ac:dyDescent="0.55000000000000004">
      <c r="A36342" s="131"/>
    </row>
    <row r="36345" spans="1:1" x14ac:dyDescent="0.55000000000000004">
      <c r="A36345" s="131"/>
    </row>
    <row r="36346" spans="1:1" x14ac:dyDescent="0.55000000000000004">
      <c r="A36346" s="131"/>
    </row>
    <row r="36349" spans="1:1" x14ac:dyDescent="0.55000000000000004">
      <c r="A36349" s="131"/>
    </row>
    <row r="36350" spans="1:1" x14ac:dyDescent="0.55000000000000004">
      <c r="A36350" s="131"/>
    </row>
    <row r="36353" spans="1:1" x14ac:dyDescent="0.55000000000000004">
      <c r="A36353" s="131"/>
    </row>
    <row r="36354" spans="1:1" x14ac:dyDescent="0.55000000000000004">
      <c r="A36354" s="131"/>
    </row>
    <row r="36357" spans="1:1" x14ac:dyDescent="0.55000000000000004">
      <c r="A36357" s="131"/>
    </row>
    <row r="36358" spans="1:1" x14ac:dyDescent="0.55000000000000004">
      <c r="A36358" s="131"/>
    </row>
    <row r="36361" spans="1:1" x14ac:dyDescent="0.55000000000000004">
      <c r="A36361" s="131"/>
    </row>
    <row r="36362" spans="1:1" x14ac:dyDescent="0.55000000000000004">
      <c r="A36362" s="131"/>
    </row>
    <row r="36365" spans="1:1" x14ac:dyDescent="0.55000000000000004">
      <c r="A36365" s="131"/>
    </row>
    <row r="36366" spans="1:1" x14ac:dyDescent="0.55000000000000004">
      <c r="A36366" s="131"/>
    </row>
    <row r="36369" spans="1:1" x14ac:dyDescent="0.55000000000000004">
      <c r="A36369" s="131"/>
    </row>
    <row r="36370" spans="1:1" x14ac:dyDescent="0.55000000000000004">
      <c r="A36370" s="131"/>
    </row>
    <row r="36373" spans="1:1" x14ac:dyDescent="0.55000000000000004">
      <c r="A36373" s="131"/>
    </row>
    <row r="36374" spans="1:1" x14ac:dyDescent="0.55000000000000004">
      <c r="A36374" s="131"/>
    </row>
    <row r="36377" spans="1:1" x14ac:dyDescent="0.55000000000000004">
      <c r="A36377" s="131"/>
    </row>
    <row r="36378" spans="1:1" x14ac:dyDescent="0.55000000000000004">
      <c r="A36378" s="131"/>
    </row>
    <row r="36381" spans="1:1" x14ac:dyDescent="0.55000000000000004">
      <c r="A36381" s="131"/>
    </row>
    <row r="36382" spans="1:1" x14ac:dyDescent="0.55000000000000004">
      <c r="A36382" s="131"/>
    </row>
    <row r="36385" spans="1:1" x14ac:dyDescent="0.55000000000000004">
      <c r="A36385" s="131"/>
    </row>
    <row r="36386" spans="1:1" x14ac:dyDescent="0.55000000000000004">
      <c r="A36386" s="131"/>
    </row>
    <row r="36389" spans="1:1" x14ac:dyDescent="0.55000000000000004">
      <c r="A36389" s="131"/>
    </row>
    <row r="36390" spans="1:1" x14ac:dyDescent="0.55000000000000004">
      <c r="A36390" s="131"/>
    </row>
    <row r="36393" spans="1:1" x14ac:dyDescent="0.55000000000000004">
      <c r="A36393" s="131"/>
    </row>
    <row r="36394" spans="1:1" x14ac:dyDescent="0.55000000000000004">
      <c r="A36394" s="131"/>
    </row>
    <row r="36397" spans="1:1" x14ac:dyDescent="0.55000000000000004">
      <c r="A36397" s="131"/>
    </row>
    <row r="36398" spans="1:1" x14ac:dyDescent="0.55000000000000004">
      <c r="A36398" s="131"/>
    </row>
    <row r="36401" spans="1:1" x14ac:dyDescent="0.55000000000000004">
      <c r="A36401" s="131"/>
    </row>
    <row r="36402" spans="1:1" x14ac:dyDescent="0.55000000000000004">
      <c r="A36402" s="131"/>
    </row>
    <row r="36405" spans="1:1" x14ac:dyDescent="0.55000000000000004">
      <c r="A36405" s="131"/>
    </row>
    <row r="36406" spans="1:1" x14ac:dyDescent="0.55000000000000004">
      <c r="A36406" s="131"/>
    </row>
    <row r="36409" spans="1:1" x14ac:dyDescent="0.55000000000000004">
      <c r="A36409" s="131"/>
    </row>
    <row r="36410" spans="1:1" x14ac:dyDescent="0.55000000000000004">
      <c r="A36410" s="131"/>
    </row>
    <row r="36413" spans="1:1" x14ac:dyDescent="0.55000000000000004">
      <c r="A36413" s="131"/>
    </row>
    <row r="36414" spans="1:1" x14ac:dyDescent="0.55000000000000004">
      <c r="A36414" s="131"/>
    </row>
    <row r="36417" spans="1:1" x14ac:dyDescent="0.55000000000000004">
      <c r="A36417" s="131"/>
    </row>
    <row r="36418" spans="1:1" x14ac:dyDescent="0.55000000000000004">
      <c r="A36418" s="131"/>
    </row>
    <row r="36421" spans="1:1" x14ac:dyDescent="0.55000000000000004">
      <c r="A36421" s="131"/>
    </row>
    <row r="36422" spans="1:1" x14ac:dyDescent="0.55000000000000004">
      <c r="A36422" s="131"/>
    </row>
    <row r="36425" spans="1:1" x14ac:dyDescent="0.55000000000000004">
      <c r="A36425" s="131"/>
    </row>
    <row r="36426" spans="1:1" x14ac:dyDescent="0.55000000000000004">
      <c r="A36426" s="131"/>
    </row>
    <row r="36429" spans="1:1" x14ac:dyDescent="0.55000000000000004">
      <c r="A36429" s="131"/>
    </row>
    <row r="36430" spans="1:1" x14ac:dyDescent="0.55000000000000004">
      <c r="A36430" s="131"/>
    </row>
    <row r="36433" spans="1:1" x14ac:dyDescent="0.55000000000000004">
      <c r="A36433" s="131"/>
    </row>
    <row r="36434" spans="1:1" x14ac:dyDescent="0.55000000000000004">
      <c r="A36434" s="131"/>
    </row>
    <row r="36437" spans="1:1" x14ac:dyDescent="0.55000000000000004">
      <c r="A36437" s="131"/>
    </row>
    <row r="36438" spans="1:1" x14ac:dyDescent="0.55000000000000004">
      <c r="A36438" s="131"/>
    </row>
    <row r="36441" spans="1:1" x14ac:dyDescent="0.55000000000000004">
      <c r="A36441" s="131"/>
    </row>
    <row r="36442" spans="1:1" x14ac:dyDescent="0.55000000000000004">
      <c r="A36442" s="131"/>
    </row>
    <row r="36445" spans="1:1" x14ac:dyDescent="0.55000000000000004">
      <c r="A36445" s="131"/>
    </row>
    <row r="36446" spans="1:1" x14ac:dyDescent="0.55000000000000004">
      <c r="A36446" s="131"/>
    </row>
    <row r="36449" spans="1:1" x14ac:dyDescent="0.55000000000000004">
      <c r="A36449" s="131"/>
    </row>
    <row r="36450" spans="1:1" x14ac:dyDescent="0.55000000000000004">
      <c r="A36450" s="131"/>
    </row>
    <row r="36453" spans="1:1" x14ac:dyDescent="0.55000000000000004">
      <c r="A36453" s="131"/>
    </row>
    <row r="36454" spans="1:1" x14ac:dyDescent="0.55000000000000004">
      <c r="A36454" s="131"/>
    </row>
    <row r="36457" spans="1:1" x14ac:dyDescent="0.55000000000000004">
      <c r="A36457" s="131"/>
    </row>
    <row r="36458" spans="1:1" x14ac:dyDescent="0.55000000000000004">
      <c r="A36458" s="131"/>
    </row>
    <row r="36461" spans="1:1" x14ac:dyDescent="0.55000000000000004">
      <c r="A36461" s="131"/>
    </row>
    <row r="36462" spans="1:1" x14ac:dyDescent="0.55000000000000004">
      <c r="A36462" s="131"/>
    </row>
    <row r="36465" spans="1:1" x14ac:dyDescent="0.55000000000000004">
      <c r="A36465" s="131"/>
    </row>
    <row r="36466" spans="1:1" x14ac:dyDescent="0.55000000000000004">
      <c r="A36466" s="131"/>
    </row>
    <row r="36469" spans="1:1" x14ac:dyDescent="0.55000000000000004">
      <c r="A36469" s="131"/>
    </row>
    <row r="36470" spans="1:1" x14ac:dyDescent="0.55000000000000004">
      <c r="A36470" s="131"/>
    </row>
    <row r="36473" spans="1:1" x14ac:dyDescent="0.55000000000000004">
      <c r="A36473" s="131"/>
    </row>
    <row r="36474" spans="1:1" x14ac:dyDescent="0.55000000000000004">
      <c r="A36474" s="131"/>
    </row>
    <row r="36477" spans="1:1" x14ac:dyDescent="0.55000000000000004">
      <c r="A36477" s="131"/>
    </row>
    <row r="36478" spans="1:1" x14ac:dyDescent="0.55000000000000004">
      <c r="A36478" s="131"/>
    </row>
    <row r="36481" spans="1:1" x14ac:dyDescent="0.55000000000000004">
      <c r="A36481" s="131"/>
    </row>
    <row r="36482" spans="1:1" x14ac:dyDescent="0.55000000000000004">
      <c r="A36482" s="131"/>
    </row>
    <row r="36485" spans="1:1" x14ac:dyDescent="0.55000000000000004">
      <c r="A36485" s="131"/>
    </row>
    <row r="36486" spans="1:1" x14ac:dyDescent="0.55000000000000004">
      <c r="A36486" s="131"/>
    </row>
    <row r="36489" spans="1:1" x14ac:dyDescent="0.55000000000000004">
      <c r="A36489" s="131"/>
    </row>
    <row r="36490" spans="1:1" x14ac:dyDescent="0.55000000000000004">
      <c r="A36490" s="131"/>
    </row>
    <row r="36493" spans="1:1" x14ac:dyDescent="0.55000000000000004">
      <c r="A36493" s="131"/>
    </row>
    <row r="36494" spans="1:1" x14ac:dyDescent="0.55000000000000004">
      <c r="A36494" s="131"/>
    </row>
    <row r="36497" spans="1:1" x14ac:dyDescent="0.55000000000000004">
      <c r="A36497" s="131"/>
    </row>
    <row r="36498" spans="1:1" x14ac:dyDescent="0.55000000000000004">
      <c r="A36498" s="131"/>
    </row>
    <row r="36501" spans="1:1" x14ac:dyDescent="0.55000000000000004">
      <c r="A36501" s="131"/>
    </row>
    <row r="36502" spans="1:1" x14ac:dyDescent="0.55000000000000004">
      <c r="A36502" s="131"/>
    </row>
    <row r="36505" spans="1:1" x14ac:dyDescent="0.55000000000000004">
      <c r="A36505" s="131"/>
    </row>
    <row r="36506" spans="1:1" x14ac:dyDescent="0.55000000000000004">
      <c r="A36506" s="131"/>
    </row>
    <row r="36509" spans="1:1" x14ac:dyDescent="0.55000000000000004">
      <c r="A36509" s="131"/>
    </row>
    <row r="36510" spans="1:1" x14ac:dyDescent="0.55000000000000004">
      <c r="A36510" s="131"/>
    </row>
    <row r="36513" spans="1:1" x14ac:dyDescent="0.55000000000000004">
      <c r="A36513" s="131"/>
    </row>
    <row r="36514" spans="1:1" x14ac:dyDescent="0.55000000000000004">
      <c r="A36514" s="131"/>
    </row>
    <row r="36517" spans="1:1" x14ac:dyDescent="0.55000000000000004">
      <c r="A36517" s="131"/>
    </row>
    <row r="36518" spans="1:1" x14ac:dyDescent="0.55000000000000004">
      <c r="A36518" s="131"/>
    </row>
    <row r="36521" spans="1:1" x14ac:dyDescent="0.55000000000000004">
      <c r="A36521" s="131"/>
    </row>
    <row r="36522" spans="1:1" x14ac:dyDescent="0.55000000000000004">
      <c r="A36522" s="131"/>
    </row>
    <row r="36525" spans="1:1" x14ac:dyDescent="0.55000000000000004">
      <c r="A36525" s="131"/>
    </row>
    <row r="36526" spans="1:1" x14ac:dyDescent="0.55000000000000004">
      <c r="A36526" s="131"/>
    </row>
    <row r="36529" spans="1:1" x14ac:dyDescent="0.55000000000000004">
      <c r="A36529" s="131"/>
    </row>
    <row r="36530" spans="1:1" x14ac:dyDescent="0.55000000000000004">
      <c r="A36530" s="131"/>
    </row>
    <row r="36533" spans="1:1" x14ac:dyDescent="0.55000000000000004">
      <c r="A36533" s="131"/>
    </row>
    <row r="36534" spans="1:1" x14ac:dyDescent="0.55000000000000004">
      <c r="A36534" s="131"/>
    </row>
    <row r="36537" spans="1:1" x14ac:dyDescent="0.55000000000000004">
      <c r="A36537" s="131"/>
    </row>
    <row r="36538" spans="1:1" x14ac:dyDescent="0.55000000000000004">
      <c r="A36538" s="131"/>
    </row>
    <row r="36541" spans="1:1" x14ac:dyDescent="0.55000000000000004">
      <c r="A36541" s="131"/>
    </row>
    <row r="36542" spans="1:1" x14ac:dyDescent="0.55000000000000004">
      <c r="A36542" s="131"/>
    </row>
    <row r="36545" spans="1:1" x14ac:dyDescent="0.55000000000000004">
      <c r="A36545" s="131"/>
    </row>
    <row r="36546" spans="1:1" x14ac:dyDescent="0.55000000000000004">
      <c r="A36546" s="131"/>
    </row>
    <row r="36549" spans="1:1" x14ac:dyDescent="0.55000000000000004">
      <c r="A36549" s="131"/>
    </row>
    <row r="36550" spans="1:1" x14ac:dyDescent="0.55000000000000004">
      <c r="A36550" s="131"/>
    </row>
    <row r="36553" spans="1:1" x14ac:dyDescent="0.55000000000000004">
      <c r="A36553" s="131"/>
    </row>
    <row r="36554" spans="1:1" x14ac:dyDescent="0.55000000000000004">
      <c r="A36554" s="131"/>
    </row>
    <row r="36557" spans="1:1" x14ac:dyDescent="0.55000000000000004">
      <c r="A36557" s="131"/>
    </row>
    <row r="36558" spans="1:1" x14ac:dyDescent="0.55000000000000004">
      <c r="A36558" s="131"/>
    </row>
    <row r="36561" spans="1:1" x14ac:dyDescent="0.55000000000000004">
      <c r="A36561" s="131"/>
    </row>
    <row r="36562" spans="1:1" x14ac:dyDescent="0.55000000000000004">
      <c r="A36562" s="131"/>
    </row>
    <row r="36565" spans="1:1" x14ac:dyDescent="0.55000000000000004">
      <c r="A36565" s="131"/>
    </row>
    <row r="36566" spans="1:1" x14ac:dyDescent="0.55000000000000004">
      <c r="A36566" s="131"/>
    </row>
    <row r="36569" spans="1:1" x14ac:dyDescent="0.55000000000000004">
      <c r="A36569" s="131"/>
    </row>
    <row r="36570" spans="1:1" x14ac:dyDescent="0.55000000000000004">
      <c r="A36570" s="131"/>
    </row>
    <row r="36573" spans="1:1" x14ac:dyDescent="0.55000000000000004">
      <c r="A36573" s="131"/>
    </row>
    <row r="36574" spans="1:1" x14ac:dyDescent="0.55000000000000004">
      <c r="A36574" s="131"/>
    </row>
    <row r="36577" spans="1:1" x14ac:dyDescent="0.55000000000000004">
      <c r="A36577" s="131"/>
    </row>
    <row r="36578" spans="1:1" x14ac:dyDescent="0.55000000000000004">
      <c r="A36578" s="131"/>
    </row>
    <row r="36581" spans="1:1" x14ac:dyDescent="0.55000000000000004">
      <c r="A36581" s="131"/>
    </row>
    <row r="36582" spans="1:1" x14ac:dyDescent="0.55000000000000004">
      <c r="A36582" s="131"/>
    </row>
    <row r="36585" spans="1:1" x14ac:dyDescent="0.55000000000000004">
      <c r="A36585" s="131"/>
    </row>
    <row r="36586" spans="1:1" x14ac:dyDescent="0.55000000000000004">
      <c r="A36586" s="131"/>
    </row>
    <row r="36589" spans="1:1" x14ac:dyDescent="0.55000000000000004">
      <c r="A36589" s="131"/>
    </row>
    <row r="36590" spans="1:1" x14ac:dyDescent="0.55000000000000004">
      <c r="A36590" s="131"/>
    </row>
    <row r="36593" spans="1:1" x14ac:dyDescent="0.55000000000000004">
      <c r="A36593" s="131"/>
    </row>
    <row r="36594" spans="1:1" x14ac:dyDescent="0.55000000000000004">
      <c r="A36594" s="131"/>
    </row>
    <row r="36597" spans="1:1" x14ac:dyDescent="0.55000000000000004">
      <c r="A36597" s="131"/>
    </row>
    <row r="36598" spans="1:1" x14ac:dyDescent="0.55000000000000004">
      <c r="A36598" s="131"/>
    </row>
    <row r="36601" spans="1:1" x14ac:dyDescent="0.55000000000000004">
      <c r="A36601" s="131"/>
    </row>
    <row r="36602" spans="1:1" x14ac:dyDescent="0.55000000000000004">
      <c r="A36602" s="131"/>
    </row>
    <row r="36605" spans="1:1" x14ac:dyDescent="0.55000000000000004">
      <c r="A36605" s="131"/>
    </row>
    <row r="36606" spans="1:1" x14ac:dyDescent="0.55000000000000004">
      <c r="A36606" s="131"/>
    </row>
    <row r="36609" spans="1:1" x14ac:dyDescent="0.55000000000000004">
      <c r="A36609" s="131"/>
    </row>
    <row r="36610" spans="1:1" x14ac:dyDescent="0.55000000000000004">
      <c r="A36610" s="131"/>
    </row>
    <row r="36613" spans="1:1" x14ac:dyDescent="0.55000000000000004">
      <c r="A36613" s="131"/>
    </row>
    <row r="36614" spans="1:1" x14ac:dyDescent="0.55000000000000004">
      <c r="A36614" s="131"/>
    </row>
    <row r="36617" spans="1:1" x14ac:dyDescent="0.55000000000000004">
      <c r="A36617" s="131"/>
    </row>
    <row r="36618" spans="1:1" x14ac:dyDescent="0.55000000000000004">
      <c r="A36618" s="131"/>
    </row>
    <row r="36621" spans="1:1" x14ac:dyDescent="0.55000000000000004">
      <c r="A36621" s="131"/>
    </row>
    <row r="36622" spans="1:1" x14ac:dyDescent="0.55000000000000004">
      <c r="A36622" s="131"/>
    </row>
    <row r="36625" spans="1:1" x14ac:dyDescent="0.55000000000000004">
      <c r="A36625" s="131"/>
    </row>
    <row r="36626" spans="1:1" x14ac:dyDescent="0.55000000000000004">
      <c r="A36626" s="131"/>
    </row>
    <row r="36629" spans="1:1" x14ac:dyDescent="0.55000000000000004">
      <c r="A36629" s="131"/>
    </row>
    <row r="36630" spans="1:1" x14ac:dyDescent="0.55000000000000004">
      <c r="A36630" s="131"/>
    </row>
    <row r="36633" spans="1:1" x14ac:dyDescent="0.55000000000000004">
      <c r="A36633" s="131"/>
    </row>
    <row r="36634" spans="1:1" x14ac:dyDescent="0.55000000000000004">
      <c r="A36634" s="131"/>
    </row>
    <row r="36637" spans="1:1" x14ac:dyDescent="0.55000000000000004">
      <c r="A36637" s="131"/>
    </row>
    <row r="36638" spans="1:1" x14ac:dyDescent="0.55000000000000004">
      <c r="A36638" s="131"/>
    </row>
    <row r="36641" spans="1:1" x14ac:dyDescent="0.55000000000000004">
      <c r="A36641" s="131"/>
    </row>
    <row r="36642" spans="1:1" x14ac:dyDescent="0.55000000000000004">
      <c r="A36642" s="131"/>
    </row>
    <row r="36645" spans="1:1" x14ac:dyDescent="0.55000000000000004">
      <c r="A36645" s="131"/>
    </row>
    <row r="36646" spans="1:1" x14ac:dyDescent="0.55000000000000004">
      <c r="A36646" s="131"/>
    </row>
    <row r="36649" spans="1:1" x14ac:dyDescent="0.55000000000000004">
      <c r="A36649" s="131"/>
    </row>
    <row r="36650" spans="1:1" x14ac:dyDescent="0.55000000000000004">
      <c r="A36650" s="131"/>
    </row>
    <row r="36653" spans="1:1" x14ac:dyDescent="0.55000000000000004">
      <c r="A36653" s="131"/>
    </row>
    <row r="36654" spans="1:1" x14ac:dyDescent="0.55000000000000004">
      <c r="A36654" s="131"/>
    </row>
    <row r="36657" spans="1:1" x14ac:dyDescent="0.55000000000000004">
      <c r="A36657" s="131"/>
    </row>
    <row r="36658" spans="1:1" x14ac:dyDescent="0.55000000000000004">
      <c r="A36658" s="131"/>
    </row>
    <row r="36661" spans="1:1" x14ac:dyDescent="0.55000000000000004">
      <c r="A36661" s="131"/>
    </row>
    <row r="36662" spans="1:1" x14ac:dyDescent="0.55000000000000004">
      <c r="A36662" s="131"/>
    </row>
    <row r="36665" spans="1:1" x14ac:dyDescent="0.55000000000000004">
      <c r="A36665" s="131"/>
    </row>
    <row r="36666" spans="1:1" x14ac:dyDescent="0.55000000000000004">
      <c r="A36666" s="131"/>
    </row>
    <row r="36669" spans="1:1" x14ac:dyDescent="0.55000000000000004">
      <c r="A36669" s="131"/>
    </row>
    <row r="36670" spans="1:1" x14ac:dyDescent="0.55000000000000004">
      <c r="A36670" s="131"/>
    </row>
    <row r="36673" spans="1:1" x14ac:dyDescent="0.55000000000000004">
      <c r="A36673" s="131"/>
    </row>
    <row r="36674" spans="1:1" x14ac:dyDescent="0.55000000000000004">
      <c r="A36674" s="131"/>
    </row>
    <row r="36677" spans="1:1" x14ac:dyDescent="0.55000000000000004">
      <c r="A36677" s="131"/>
    </row>
    <row r="36678" spans="1:1" x14ac:dyDescent="0.55000000000000004">
      <c r="A36678" s="131"/>
    </row>
    <row r="36681" spans="1:1" x14ac:dyDescent="0.55000000000000004">
      <c r="A36681" s="131"/>
    </row>
    <row r="36682" spans="1:1" x14ac:dyDescent="0.55000000000000004">
      <c r="A36682" s="131"/>
    </row>
    <row r="36685" spans="1:1" x14ac:dyDescent="0.55000000000000004">
      <c r="A36685" s="131"/>
    </row>
    <row r="36686" spans="1:1" x14ac:dyDescent="0.55000000000000004">
      <c r="A36686" s="131"/>
    </row>
    <row r="36689" spans="1:1" x14ac:dyDescent="0.55000000000000004">
      <c r="A36689" s="131"/>
    </row>
    <row r="36690" spans="1:1" x14ac:dyDescent="0.55000000000000004">
      <c r="A36690" s="131"/>
    </row>
    <row r="36693" spans="1:1" x14ac:dyDescent="0.55000000000000004">
      <c r="A36693" s="131"/>
    </row>
    <row r="36694" spans="1:1" x14ac:dyDescent="0.55000000000000004">
      <c r="A36694" s="131"/>
    </row>
    <row r="36697" spans="1:1" x14ac:dyDescent="0.55000000000000004">
      <c r="A36697" s="131"/>
    </row>
    <row r="36698" spans="1:1" x14ac:dyDescent="0.55000000000000004">
      <c r="A36698" s="131"/>
    </row>
    <row r="36701" spans="1:1" x14ac:dyDescent="0.55000000000000004">
      <c r="A36701" s="131"/>
    </row>
    <row r="36702" spans="1:1" x14ac:dyDescent="0.55000000000000004">
      <c r="A36702" s="131"/>
    </row>
    <row r="36705" spans="1:1" x14ac:dyDescent="0.55000000000000004">
      <c r="A36705" s="131"/>
    </row>
    <row r="36706" spans="1:1" x14ac:dyDescent="0.55000000000000004">
      <c r="A36706" s="131"/>
    </row>
    <row r="36709" spans="1:1" x14ac:dyDescent="0.55000000000000004">
      <c r="A36709" s="131"/>
    </row>
    <row r="36710" spans="1:1" x14ac:dyDescent="0.55000000000000004">
      <c r="A36710" s="131"/>
    </row>
    <row r="36713" spans="1:1" x14ac:dyDescent="0.55000000000000004">
      <c r="A36713" s="131"/>
    </row>
    <row r="36714" spans="1:1" x14ac:dyDescent="0.55000000000000004">
      <c r="A36714" s="131"/>
    </row>
    <row r="36717" spans="1:1" x14ac:dyDescent="0.55000000000000004">
      <c r="A36717" s="131"/>
    </row>
    <row r="36718" spans="1:1" x14ac:dyDescent="0.55000000000000004">
      <c r="A36718" s="131"/>
    </row>
    <row r="36721" spans="1:1" x14ac:dyDescent="0.55000000000000004">
      <c r="A36721" s="131"/>
    </row>
    <row r="36722" spans="1:1" x14ac:dyDescent="0.55000000000000004">
      <c r="A36722" s="131"/>
    </row>
    <row r="36725" spans="1:1" x14ac:dyDescent="0.55000000000000004">
      <c r="A36725" s="131"/>
    </row>
    <row r="36726" spans="1:1" x14ac:dyDescent="0.55000000000000004">
      <c r="A36726" s="131"/>
    </row>
    <row r="36729" spans="1:1" x14ac:dyDescent="0.55000000000000004">
      <c r="A36729" s="131"/>
    </row>
    <row r="36730" spans="1:1" x14ac:dyDescent="0.55000000000000004">
      <c r="A36730" s="131"/>
    </row>
    <row r="36733" spans="1:1" x14ac:dyDescent="0.55000000000000004">
      <c r="A36733" s="131"/>
    </row>
    <row r="36734" spans="1:1" x14ac:dyDescent="0.55000000000000004">
      <c r="A36734" s="131"/>
    </row>
    <row r="36737" spans="1:1" x14ac:dyDescent="0.55000000000000004">
      <c r="A36737" s="131"/>
    </row>
    <row r="36738" spans="1:1" x14ac:dyDescent="0.55000000000000004">
      <c r="A36738" s="131"/>
    </row>
    <row r="36741" spans="1:1" x14ac:dyDescent="0.55000000000000004">
      <c r="A36741" s="131"/>
    </row>
    <row r="36742" spans="1:1" x14ac:dyDescent="0.55000000000000004">
      <c r="A36742" s="131"/>
    </row>
    <row r="36745" spans="1:1" x14ac:dyDescent="0.55000000000000004">
      <c r="A36745" s="131"/>
    </row>
    <row r="36746" spans="1:1" x14ac:dyDescent="0.55000000000000004">
      <c r="A36746" s="131"/>
    </row>
    <row r="36749" spans="1:1" x14ac:dyDescent="0.55000000000000004">
      <c r="A36749" s="131"/>
    </row>
    <row r="36750" spans="1:1" x14ac:dyDescent="0.55000000000000004">
      <c r="A36750" s="131"/>
    </row>
    <row r="36753" spans="1:1" x14ac:dyDescent="0.55000000000000004">
      <c r="A36753" s="131"/>
    </row>
    <row r="36754" spans="1:1" x14ac:dyDescent="0.55000000000000004">
      <c r="A36754" s="131"/>
    </row>
    <row r="36757" spans="1:1" x14ac:dyDescent="0.55000000000000004">
      <c r="A36757" s="131"/>
    </row>
    <row r="36758" spans="1:1" x14ac:dyDescent="0.55000000000000004">
      <c r="A36758" s="131"/>
    </row>
    <row r="36761" spans="1:1" x14ac:dyDescent="0.55000000000000004">
      <c r="A36761" s="131"/>
    </row>
    <row r="36762" spans="1:1" x14ac:dyDescent="0.55000000000000004">
      <c r="A36762" s="131"/>
    </row>
    <row r="36765" spans="1:1" x14ac:dyDescent="0.55000000000000004">
      <c r="A36765" s="131"/>
    </row>
    <row r="36766" spans="1:1" x14ac:dyDescent="0.55000000000000004">
      <c r="A36766" s="131"/>
    </row>
    <row r="36769" spans="1:1" x14ac:dyDescent="0.55000000000000004">
      <c r="A36769" s="131"/>
    </row>
    <row r="36770" spans="1:1" x14ac:dyDescent="0.55000000000000004">
      <c r="A36770" s="131"/>
    </row>
    <row r="36773" spans="1:1" x14ac:dyDescent="0.55000000000000004">
      <c r="A36773" s="131"/>
    </row>
    <row r="36774" spans="1:1" x14ac:dyDescent="0.55000000000000004">
      <c r="A36774" s="131"/>
    </row>
    <row r="36777" spans="1:1" x14ac:dyDescent="0.55000000000000004">
      <c r="A36777" s="131"/>
    </row>
    <row r="36778" spans="1:1" x14ac:dyDescent="0.55000000000000004">
      <c r="A36778" s="131"/>
    </row>
    <row r="36781" spans="1:1" x14ac:dyDescent="0.55000000000000004">
      <c r="A36781" s="131"/>
    </row>
    <row r="36782" spans="1:1" x14ac:dyDescent="0.55000000000000004">
      <c r="A36782" s="131"/>
    </row>
    <row r="36785" spans="1:1" x14ac:dyDescent="0.55000000000000004">
      <c r="A36785" s="131"/>
    </row>
    <row r="36786" spans="1:1" x14ac:dyDescent="0.55000000000000004">
      <c r="A36786" s="131"/>
    </row>
    <row r="36789" spans="1:1" x14ac:dyDescent="0.55000000000000004">
      <c r="A36789" s="131"/>
    </row>
    <row r="36790" spans="1:1" x14ac:dyDescent="0.55000000000000004">
      <c r="A36790" s="131"/>
    </row>
    <row r="36793" spans="1:1" x14ac:dyDescent="0.55000000000000004">
      <c r="A36793" s="131"/>
    </row>
    <row r="36794" spans="1:1" x14ac:dyDescent="0.55000000000000004">
      <c r="A36794" s="131"/>
    </row>
    <row r="36797" spans="1:1" x14ac:dyDescent="0.55000000000000004">
      <c r="A36797" s="131"/>
    </row>
    <row r="36798" spans="1:1" x14ac:dyDescent="0.55000000000000004">
      <c r="A36798" s="131"/>
    </row>
    <row r="36801" spans="1:1" x14ac:dyDescent="0.55000000000000004">
      <c r="A36801" s="131"/>
    </row>
    <row r="36802" spans="1:1" x14ac:dyDescent="0.55000000000000004">
      <c r="A36802" s="131"/>
    </row>
    <row r="36805" spans="1:1" x14ac:dyDescent="0.55000000000000004">
      <c r="A36805" s="131"/>
    </row>
    <row r="36806" spans="1:1" x14ac:dyDescent="0.55000000000000004">
      <c r="A36806" s="131"/>
    </row>
    <row r="36809" spans="1:1" x14ac:dyDescent="0.55000000000000004">
      <c r="A36809" s="131"/>
    </row>
    <row r="36810" spans="1:1" x14ac:dyDescent="0.55000000000000004">
      <c r="A36810" s="131"/>
    </row>
    <row r="36813" spans="1:1" x14ac:dyDescent="0.55000000000000004">
      <c r="A36813" s="131"/>
    </row>
    <row r="36814" spans="1:1" x14ac:dyDescent="0.55000000000000004">
      <c r="A36814" s="131"/>
    </row>
    <row r="36817" spans="1:1" x14ac:dyDescent="0.55000000000000004">
      <c r="A36817" s="131"/>
    </row>
    <row r="36818" spans="1:1" x14ac:dyDescent="0.55000000000000004">
      <c r="A36818" s="131"/>
    </row>
    <row r="36821" spans="1:1" x14ac:dyDescent="0.55000000000000004">
      <c r="A36821" s="131"/>
    </row>
    <row r="36822" spans="1:1" x14ac:dyDescent="0.55000000000000004">
      <c r="A36822" s="131"/>
    </row>
    <row r="36825" spans="1:1" x14ac:dyDescent="0.55000000000000004">
      <c r="A36825" s="131"/>
    </row>
    <row r="36826" spans="1:1" x14ac:dyDescent="0.55000000000000004">
      <c r="A36826" s="131"/>
    </row>
    <row r="36829" spans="1:1" x14ac:dyDescent="0.55000000000000004">
      <c r="A36829" s="131"/>
    </row>
    <row r="36830" spans="1:1" x14ac:dyDescent="0.55000000000000004">
      <c r="A36830" s="131"/>
    </row>
    <row r="36833" spans="1:1" x14ac:dyDescent="0.55000000000000004">
      <c r="A36833" s="131"/>
    </row>
    <row r="36834" spans="1:1" x14ac:dyDescent="0.55000000000000004">
      <c r="A36834" s="131"/>
    </row>
    <row r="36837" spans="1:1" x14ac:dyDescent="0.55000000000000004">
      <c r="A36837" s="131"/>
    </row>
    <row r="36838" spans="1:1" x14ac:dyDescent="0.55000000000000004">
      <c r="A36838" s="131"/>
    </row>
    <row r="36841" spans="1:1" x14ac:dyDescent="0.55000000000000004">
      <c r="A36841" s="131"/>
    </row>
    <row r="36842" spans="1:1" x14ac:dyDescent="0.55000000000000004">
      <c r="A36842" s="131"/>
    </row>
    <row r="36845" spans="1:1" x14ac:dyDescent="0.55000000000000004">
      <c r="A36845" s="131"/>
    </row>
    <row r="36846" spans="1:1" x14ac:dyDescent="0.55000000000000004">
      <c r="A36846" s="131"/>
    </row>
    <row r="36849" spans="1:1" x14ac:dyDescent="0.55000000000000004">
      <c r="A36849" s="131"/>
    </row>
    <row r="36850" spans="1:1" x14ac:dyDescent="0.55000000000000004">
      <c r="A36850" s="131"/>
    </row>
    <row r="36853" spans="1:1" x14ac:dyDescent="0.55000000000000004">
      <c r="A36853" s="131"/>
    </row>
    <row r="36854" spans="1:1" x14ac:dyDescent="0.55000000000000004">
      <c r="A36854" s="131"/>
    </row>
    <row r="36857" spans="1:1" x14ac:dyDescent="0.55000000000000004">
      <c r="A36857" s="131"/>
    </row>
    <row r="36858" spans="1:1" x14ac:dyDescent="0.55000000000000004">
      <c r="A36858" s="131"/>
    </row>
    <row r="36861" spans="1:1" x14ac:dyDescent="0.55000000000000004">
      <c r="A36861" s="131"/>
    </row>
    <row r="36862" spans="1:1" x14ac:dyDescent="0.55000000000000004">
      <c r="A36862" s="131"/>
    </row>
    <row r="36865" spans="1:1" x14ac:dyDescent="0.55000000000000004">
      <c r="A36865" s="131"/>
    </row>
    <row r="36866" spans="1:1" x14ac:dyDescent="0.55000000000000004">
      <c r="A36866" s="131"/>
    </row>
    <row r="36869" spans="1:1" x14ac:dyDescent="0.55000000000000004">
      <c r="A36869" s="131"/>
    </row>
    <row r="36870" spans="1:1" x14ac:dyDescent="0.55000000000000004">
      <c r="A36870" s="131"/>
    </row>
    <row r="36873" spans="1:1" x14ac:dyDescent="0.55000000000000004">
      <c r="A36873" s="131"/>
    </row>
    <row r="36874" spans="1:1" x14ac:dyDescent="0.55000000000000004">
      <c r="A36874" s="131"/>
    </row>
    <row r="36877" spans="1:1" x14ac:dyDescent="0.55000000000000004">
      <c r="A36877" s="131"/>
    </row>
    <row r="36878" spans="1:1" x14ac:dyDescent="0.55000000000000004">
      <c r="A36878" s="131"/>
    </row>
    <row r="36881" spans="1:1" x14ac:dyDescent="0.55000000000000004">
      <c r="A36881" s="131"/>
    </row>
    <row r="36882" spans="1:1" x14ac:dyDescent="0.55000000000000004">
      <c r="A36882" s="131"/>
    </row>
    <row r="36885" spans="1:1" x14ac:dyDescent="0.55000000000000004">
      <c r="A36885" s="131"/>
    </row>
    <row r="36886" spans="1:1" x14ac:dyDescent="0.55000000000000004">
      <c r="A36886" s="131"/>
    </row>
    <row r="36889" spans="1:1" x14ac:dyDescent="0.55000000000000004">
      <c r="A36889" s="131"/>
    </row>
    <row r="36890" spans="1:1" x14ac:dyDescent="0.55000000000000004">
      <c r="A36890" s="131"/>
    </row>
    <row r="36893" spans="1:1" x14ac:dyDescent="0.55000000000000004">
      <c r="A36893" s="131"/>
    </row>
    <row r="36894" spans="1:1" x14ac:dyDescent="0.55000000000000004">
      <c r="A36894" s="131"/>
    </row>
    <row r="36897" spans="1:1" x14ac:dyDescent="0.55000000000000004">
      <c r="A36897" s="131"/>
    </row>
    <row r="36898" spans="1:1" x14ac:dyDescent="0.55000000000000004">
      <c r="A36898" s="131"/>
    </row>
    <row r="36901" spans="1:1" x14ac:dyDescent="0.55000000000000004">
      <c r="A36901" s="131"/>
    </row>
    <row r="36902" spans="1:1" x14ac:dyDescent="0.55000000000000004">
      <c r="A36902" s="131"/>
    </row>
    <row r="36905" spans="1:1" x14ac:dyDescent="0.55000000000000004">
      <c r="A36905" s="131"/>
    </row>
    <row r="36906" spans="1:1" x14ac:dyDescent="0.55000000000000004">
      <c r="A36906" s="131"/>
    </row>
    <row r="36909" spans="1:1" x14ac:dyDescent="0.55000000000000004">
      <c r="A36909" s="131"/>
    </row>
    <row r="36910" spans="1:1" x14ac:dyDescent="0.55000000000000004">
      <c r="A36910" s="131"/>
    </row>
    <row r="36913" spans="1:1" x14ac:dyDescent="0.55000000000000004">
      <c r="A36913" s="131"/>
    </row>
    <row r="36914" spans="1:1" x14ac:dyDescent="0.55000000000000004">
      <c r="A36914" s="131"/>
    </row>
    <row r="36917" spans="1:1" x14ac:dyDescent="0.55000000000000004">
      <c r="A36917" s="131"/>
    </row>
    <row r="36918" spans="1:1" x14ac:dyDescent="0.55000000000000004">
      <c r="A36918" s="131"/>
    </row>
    <row r="36921" spans="1:1" x14ac:dyDescent="0.55000000000000004">
      <c r="A36921" s="131"/>
    </row>
    <row r="36922" spans="1:1" x14ac:dyDescent="0.55000000000000004">
      <c r="A36922" s="131"/>
    </row>
    <row r="36925" spans="1:1" x14ac:dyDescent="0.55000000000000004">
      <c r="A36925" s="131"/>
    </row>
    <row r="36926" spans="1:1" x14ac:dyDescent="0.55000000000000004">
      <c r="A36926" s="131"/>
    </row>
    <row r="36929" spans="1:1" x14ac:dyDescent="0.55000000000000004">
      <c r="A36929" s="131"/>
    </row>
    <row r="36930" spans="1:1" x14ac:dyDescent="0.55000000000000004">
      <c r="A36930" s="131"/>
    </row>
    <row r="36933" spans="1:1" x14ac:dyDescent="0.55000000000000004">
      <c r="A36933" s="131"/>
    </row>
    <row r="36934" spans="1:1" x14ac:dyDescent="0.55000000000000004">
      <c r="A36934" s="131"/>
    </row>
    <row r="36937" spans="1:1" x14ac:dyDescent="0.55000000000000004">
      <c r="A36937" s="131"/>
    </row>
    <row r="36938" spans="1:1" x14ac:dyDescent="0.55000000000000004">
      <c r="A36938" s="131"/>
    </row>
    <row r="36941" spans="1:1" x14ac:dyDescent="0.55000000000000004">
      <c r="A36941" s="131"/>
    </row>
    <row r="36942" spans="1:1" x14ac:dyDescent="0.55000000000000004">
      <c r="A36942" s="131"/>
    </row>
    <row r="36945" spans="1:1" x14ac:dyDescent="0.55000000000000004">
      <c r="A36945" s="131"/>
    </row>
    <row r="36946" spans="1:1" x14ac:dyDescent="0.55000000000000004">
      <c r="A36946" s="131"/>
    </row>
    <row r="36949" spans="1:1" x14ac:dyDescent="0.55000000000000004">
      <c r="A36949" s="131"/>
    </row>
    <row r="36950" spans="1:1" x14ac:dyDescent="0.55000000000000004">
      <c r="A36950" s="131"/>
    </row>
    <row r="36953" spans="1:1" x14ac:dyDescent="0.55000000000000004">
      <c r="A36953" s="131"/>
    </row>
    <row r="36954" spans="1:1" x14ac:dyDescent="0.55000000000000004">
      <c r="A36954" s="131"/>
    </row>
    <row r="36957" spans="1:1" x14ac:dyDescent="0.55000000000000004">
      <c r="A36957" s="131"/>
    </row>
    <row r="36958" spans="1:1" x14ac:dyDescent="0.55000000000000004">
      <c r="A36958" s="131"/>
    </row>
    <row r="36961" spans="1:1" x14ac:dyDescent="0.55000000000000004">
      <c r="A36961" s="131"/>
    </row>
    <row r="36962" spans="1:1" x14ac:dyDescent="0.55000000000000004">
      <c r="A36962" s="131"/>
    </row>
    <row r="36965" spans="1:1" x14ac:dyDescent="0.55000000000000004">
      <c r="A36965" s="131"/>
    </row>
    <row r="36966" spans="1:1" x14ac:dyDescent="0.55000000000000004">
      <c r="A36966" s="131"/>
    </row>
    <row r="36969" spans="1:1" x14ac:dyDescent="0.55000000000000004">
      <c r="A36969" s="131"/>
    </row>
    <row r="36970" spans="1:1" x14ac:dyDescent="0.55000000000000004">
      <c r="A36970" s="131"/>
    </row>
    <row r="36973" spans="1:1" x14ac:dyDescent="0.55000000000000004">
      <c r="A36973" s="131"/>
    </row>
    <row r="36974" spans="1:1" x14ac:dyDescent="0.55000000000000004">
      <c r="A36974" s="131"/>
    </row>
    <row r="36977" spans="1:1" x14ac:dyDescent="0.55000000000000004">
      <c r="A36977" s="131"/>
    </row>
    <row r="36978" spans="1:1" x14ac:dyDescent="0.55000000000000004">
      <c r="A36978" s="131"/>
    </row>
    <row r="36981" spans="1:1" x14ac:dyDescent="0.55000000000000004">
      <c r="A36981" s="131"/>
    </row>
    <row r="36982" spans="1:1" x14ac:dyDescent="0.55000000000000004">
      <c r="A36982" s="131"/>
    </row>
    <row r="36985" spans="1:1" x14ac:dyDescent="0.55000000000000004">
      <c r="A36985" s="131"/>
    </row>
    <row r="36986" spans="1:1" x14ac:dyDescent="0.55000000000000004">
      <c r="A36986" s="131"/>
    </row>
    <row r="36989" spans="1:1" x14ac:dyDescent="0.55000000000000004">
      <c r="A36989" s="131"/>
    </row>
    <row r="36990" spans="1:1" x14ac:dyDescent="0.55000000000000004">
      <c r="A36990" s="131"/>
    </row>
    <row r="36993" spans="1:1" x14ac:dyDescent="0.55000000000000004">
      <c r="A36993" s="131"/>
    </row>
    <row r="36994" spans="1:1" x14ac:dyDescent="0.55000000000000004">
      <c r="A36994" s="131"/>
    </row>
    <row r="36997" spans="1:1" x14ac:dyDescent="0.55000000000000004">
      <c r="A36997" s="131"/>
    </row>
    <row r="36998" spans="1:1" x14ac:dyDescent="0.55000000000000004">
      <c r="A36998" s="131"/>
    </row>
    <row r="37001" spans="1:1" x14ac:dyDescent="0.55000000000000004">
      <c r="A37001" s="131"/>
    </row>
    <row r="37002" spans="1:1" x14ac:dyDescent="0.55000000000000004">
      <c r="A37002" s="131"/>
    </row>
    <row r="37005" spans="1:1" x14ac:dyDescent="0.55000000000000004">
      <c r="A37005" s="131"/>
    </row>
    <row r="37006" spans="1:1" x14ac:dyDescent="0.55000000000000004">
      <c r="A37006" s="131"/>
    </row>
    <row r="37009" spans="1:1" x14ac:dyDescent="0.55000000000000004">
      <c r="A37009" s="131"/>
    </row>
    <row r="37010" spans="1:1" x14ac:dyDescent="0.55000000000000004">
      <c r="A37010" s="131"/>
    </row>
    <row r="37013" spans="1:1" x14ac:dyDescent="0.55000000000000004">
      <c r="A37013" s="131"/>
    </row>
    <row r="37014" spans="1:1" x14ac:dyDescent="0.55000000000000004">
      <c r="A37014" s="131"/>
    </row>
    <row r="37017" spans="1:1" x14ac:dyDescent="0.55000000000000004">
      <c r="A37017" s="131"/>
    </row>
    <row r="37018" spans="1:1" x14ac:dyDescent="0.55000000000000004">
      <c r="A37018" s="131"/>
    </row>
    <row r="37021" spans="1:1" x14ac:dyDescent="0.55000000000000004">
      <c r="A37021" s="131"/>
    </row>
    <row r="37022" spans="1:1" x14ac:dyDescent="0.55000000000000004">
      <c r="A37022" s="131"/>
    </row>
    <row r="37025" spans="1:1" x14ac:dyDescent="0.55000000000000004">
      <c r="A37025" s="131"/>
    </row>
    <row r="37026" spans="1:1" x14ac:dyDescent="0.55000000000000004">
      <c r="A37026" s="131"/>
    </row>
    <row r="37029" spans="1:1" x14ac:dyDescent="0.55000000000000004">
      <c r="A37029" s="131"/>
    </row>
    <row r="37030" spans="1:1" x14ac:dyDescent="0.55000000000000004">
      <c r="A37030" s="131"/>
    </row>
    <row r="37033" spans="1:1" x14ac:dyDescent="0.55000000000000004">
      <c r="A37033" s="131"/>
    </row>
    <row r="37034" spans="1:1" x14ac:dyDescent="0.55000000000000004">
      <c r="A37034" s="131"/>
    </row>
    <row r="37037" spans="1:1" x14ac:dyDescent="0.55000000000000004">
      <c r="A37037" s="131"/>
    </row>
    <row r="37038" spans="1:1" x14ac:dyDescent="0.55000000000000004">
      <c r="A37038" s="131"/>
    </row>
    <row r="37041" spans="1:1" x14ac:dyDescent="0.55000000000000004">
      <c r="A37041" s="131"/>
    </row>
    <row r="37042" spans="1:1" x14ac:dyDescent="0.55000000000000004">
      <c r="A37042" s="131"/>
    </row>
    <row r="37045" spans="1:1" x14ac:dyDescent="0.55000000000000004">
      <c r="A37045" s="131"/>
    </row>
    <row r="37046" spans="1:1" x14ac:dyDescent="0.55000000000000004">
      <c r="A37046" s="131"/>
    </row>
    <row r="37049" spans="1:1" x14ac:dyDescent="0.55000000000000004">
      <c r="A37049" s="131"/>
    </row>
    <row r="37050" spans="1:1" x14ac:dyDescent="0.55000000000000004">
      <c r="A37050" s="131"/>
    </row>
    <row r="37053" spans="1:1" x14ac:dyDescent="0.55000000000000004">
      <c r="A37053" s="131"/>
    </row>
    <row r="37054" spans="1:1" x14ac:dyDescent="0.55000000000000004">
      <c r="A37054" s="131"/>
    </row>
    <row r="37057" spans="1:1" x14ac:dyDescent="0.55000000000000004">
      <c r="A37057" s="131"/>
    </row>
    <row r="37058" spans="1:1" x14ac:dyDescent="0.55000000000000004">
      <c r="A37058" s="131"/>
    </row>
    <row r="37061" spans="1:1" x14ac:dyDescent="0.55000000000000004">
      <c r="A37061" s="131"/>
    </row>
    <row r="37062" spans="1:1" x14ac:dyDescent="0.55000000000000004">
      <c r="A37062" s="131"/>
    </row>
    <row r="37065" spans="1:1" x14ac:dyDescent="0.55000000000000004">
      <c r="A37065" s="131"/>
    </row>
    <row r="37066" spans="1:1" x14ac:dyDescent="0.55000000000000004">
      <c r="A37066" s="131"/>
    </row>
    <row r="37069" spans="1:1" x14ac:dyDescent="0.55000000000000004">
      <c r="A37069" s="131"/>
    </row>
    <row r="37070" spans="1:1" x14ac:dyDescent="0.55000000000000004">
      <c r="A37070" s="131"/>
    </row>
    <row r="37073" spans="1:1" x14ac:dyDescent="0.55000000000000004">
      <c r="A37073" s="131"/>
    </row>
    <row r="37074" spans="1:1" x14ac:dyDescent="0.55000000000000004">
      <c r="A37074" s="131"/>
    </row>
    <row r="37077" spans="1:1" x14ac:dyDescent="0.55000000000000004">
      <c r="A37077" s="131"/>
    </row>
    <row r="37078" spans="1:1" x14ac:dyDescent="0.55000000000000004">
      <c r="A37078" s="131"/>
    </row>
    <row r="37081" spans="1:1" x14ac:dyDescent="0.55000000000000004">
      <c r="A37081" s="131"/>
    </row>
    <row r="37082" spans="1:1" x14ac:dyDescent="0.55000000000000004">
      <c r="A37082" s="131"/>
    </row>
    <row r="37085" spans="1:1" x14ac:dyDescent="0.55000000000000004">
      <c r="A37085" s="131"/>
    </row>
    <row r="37086" spans="1:1" x14ac:dyDescent="0.55000000000000004">
      <c r="A37086" s="131"/>
    </row>
    <row r="37089" spans="1:1" x14ac:dyDescent="0.55000000000000004">
      <c r="A37089" s="131"/>
    </row>
    <row r="37090" spans="1:1" x14ac:dyDescent="0.55000000000000004">
      <c r="A37090" s="131"/>
    </row>
    <row r="37093" spans="1:1" x14ac:dyDescent="0.55000000000000004">
      <c r="A37093" s="131"/>
    </row>
    <row r="37094" spans="1:1" x14ac:dyDescent="0.55000000000000004">
      <c r="A37094" s="131"/>
    </row>
    <row r="37097" spans="1:1" x14ac:dyDescent="0.55000000000000004">
      <c r="A37097" s="131"/>
    </row>
    <row r="37098" spans="1:1" x14ac:dyDescent="0.55000000000000004">
      <c r="A37098" s="131"/>
    </row>
    <row r="37101" spans="1:1" x14ac:dyDescent="0.55000000000000004">
      <c r="A37101" s="131"/>
    </row>
    <row r="37102" spans="1:1" x14ac:dyDescent="0.55000000000000004">
      <c r="A37102" s="131"/>
    </row>
    <row r="37105" spans="1:1" x14ac:dyDescent="0.55000000000000004">
      <c r="A37105" s="131"/>
    </row>
    <row r="37106" spans="1:1" x14ac:dyDescent="0.55000000000000004">
      <c r="A37106" s="131"/>
    </row>
    <row r="37109" spans="1:1" x14ac:dyDescent="0.55000000000000004">
      <c r="A37109" s="131"/>
    </row>
    <row r="37110" spans="1:1" x14ac:dyDescent="0.55000000000000004">
      <c r="A37110" s="131"/>
    </row>
    <row r="37113" spans="1:1" x14ac:dyDescent="0.55000000000000004">
      <c r="A37113" s="131"/>
    </row>
    <row r="37114" spans="1:1" x14ac:dyDescent="0.55000000000000004">
      <c r="A37114" s="131"/>
    </row>
    <row r="37117" spans="1:1" x14ac:dyDescent="0.55000000000000004">
      <c r="A37117" s="131"/>
    </row>
    <row r="37118" spans="1:1" x14ac:dyDescent="0.55000000000000004">
      <c r="A37118" s="131"/>
    </row>
    <row r="37121" spans="1:1" x14ac:dyDescent="0.55000000000000004">
      <c r="A37121" s="131"/>
    </row>
    <row r="37122" spans="1:1" x14ac:dyDescent="0.55000000000000004">
      <c r="A37122" s="131"/>
    </row>
    <row r="37125" spans="1:1" x14ac:dyDescent="0.55000000000000004">
      <c r="A37125" s="131"/>
    </row>
    <row r="37126" spans="1:1" x14ac:dyDescent="0.55000000000000004">
      <c r="A37126" s="131"/>
    </row>
    <row r="37129" spans="1:1" x14ac:dyDescent="0.55000000000000004">
      <c r="A37129" s="131"/>
    </row>
    <row r="37130" spans="1:1" x14ac:dyDescent="0.55000000000000004">
      <c r="A37130" s="131"/>
    </row>
    <row r="37133" spans="1:1" x14ac:dyDescent="0.55000000000000004">
      <c r="A37133" s="131"/>
    </row>
    <row r="37134" spans="1:1" x14ac:dyDescent="0.55000000000000004">
      <c r="A37134" s="131"/>
    </row>
    <row r="37137" spans="1:1" x14ac:dyDescent="0.55000000000000004">
      <c r="A37137" s="131"/>
    </row>
    <row r="37138" spans="1:1" x14ac:dyDescent="0.55000000000000004">
      <c r="A37138" s="131"/>
    </row>
    <row r="37141" spans="1:1" x14ac:dyDescent="0.55000000000000004">
      <c r="A37141" s="131"/>
    </row>
    <row r="37142" spans="1:1" x14ac:dyDescent="0.55000000000000004">
      <c r="A37142" s="131"/>
    </row>
    <row r="37145" spans="1:1" x14ac:dyDescent="0.55000000000000004">
      <c r="A37145" s="131"/>
    </row>
    <row r="37146" spans="1:1" x14ac:dyDescent="0.55000000000000004">
      <c r="A37146" s="131"/>
    </row>
    <row r="37149" spans="1:1" x14ac:dyDescent="0.55000000000000004">
      <c r="A37149" s="131"/>
    </row>
    <row r="37150" spans="1:1" x14ac:dyDescent="0.55000000000000004">
      <c r="A37150" s="131"/>
    </row>
    <row r="37153" spans="1:1" x14ac:dyDescent="0.55000000000000004">
      <c r="A37153" s="131"/>
    </row>
    <row r="37154" spans="1:1" x14ac:dyDescent="0.55000000000000004">
      <c r="A37154" s="131"/>
    </row>
    <row r="37157" spans="1:1" x14ac:dyDescent="0.55000000000000004">
      <c r="A37157" s="131"/>
    </row>
    <row r="37158" spans="1:1" x14ac:dyDescent="0.55000000000000004">
      <c r="A37158" s="131"/>
    </row>
    <row r="37161" spans="1:1" x14ac:dyDescent="0.55000000000000004">
      <c r="A37161" s="131"/>
    </row>
    <row r="37162" spans="1:1" x14ac:dyDescent="0.55000000000000004">
      <c r="A37162" s="131"/>
    </row>
    <row r="37165" spans="1:1" x14ac:dyDescent="0.55000000000000004">
      <c r="A37165" s="131"/>
    </row>
    <row r="37166" spans="1:1" x14ac:dyDescent="0.55000000000000004">
      <c r="A37166" s="131"/>
    </row>
    <row r="37169" spans="1:1" x14ac:dyDescent="0.55000000000000004">
      <c r="A37169" s="131"/>
    </row>
    <row r="37170" spans="1:1" x14ac:dyDescent="0.55000000000000004">
      <c r="A37170" s="131"/>
    </row>
    <row r="37173" spans="1:1" x14ac:dyDescent="0.55000000000000004">
      <c r="A37173" s="131"/>
    </row>
    <row r="37174" spans="1:1" x14ac:dyDescent="0.55000000000000004">
      <c r="A37174" s="131"/>
    </row>
    <row r="37177" spans="1:1" x14ac:dyDescent="0.55000000000000004">
      <c r="A37177" s="131"/>
    </row>
    <row r="37178" spans="1:1" x14ac:dyDescent="0.55000000000000004">
      <c r="A37178" s="131"/>
    </row>
    <row r="37181" spans="1:1" x14ac:dyDescent="0.55000000000000004">
      <c r="A37181" s="131"/>
    </row>
    <row r="37182" spans="1:1" x14ac:dyDescent="0.55000000000000004">
      <c r="A37182" s="131"/>
    </row>
    <row r="37185" spans="1:1" x14ac:dyDescent="0.55000000000000004">
      <c r="A37185" s="131"/>
    </row>
    <row r="37186" spans="1:1" x14ac:dyDescent="0.55000000000000004">
      <c r="A37186" s="131"/>
    </row>
    <row r="37189" spans="1:1" x14ac:dyDescent="0.55000000000000004">
      <c r="A37189" s="131"/>
    </row>
    <row r="37190" spans="1:1" x14ac:dyDescent="0.55000000000000004">
      <c r="A37190" s="131"/>
    </row>
    <row r="37193" spans="1:1" x14ac:dyDescent="0.55000000000000004">
      <c r="A37193" s="131"/>
    </row>
    <row r="37194" spans="1:1" x14ac:dyDescent="0.55000000000000004">
      <c r="A37194" s="131"/>
    </row>
    <row r="37197" spans="1:1" x14ac:dyDescent="0.55000000000000004">
      <c r="A37197" s="131"/>
    </row>
    <row r="37198" spans="1:1" x14ac:dyDescent="0.55000000000000004">
      <c r="A37198" s="131"/>
    </row>
    <row r="37201" spans="1:1" x14ac:dyDescent="0.55000000000000004">
      <c r="A37201" s="131"/>
    </row>
    <row r="37202" spans="1:1" x14ac:dyDescent="0.55000000000000004">
      <c r="A37202" s="131"/>
    </row>
    <row r="37205" spans="1:1" x14ac:dyDescent="0.55000000000000004">
      <c r="A37205" s="131"/>
    </row>
    <row r="37206" spans="1:1" x14ac:dyDescent="0.55000000000000004">
      <c r="A37206" s="131"/>
    </row>
    <row r="37209" spans="1:1" x14ac:dyDescent="0.55000000000000004">
      <c r="A37209" s="131"/>
    </row>
    <row r="37210" spans="1:1" x14ac:dyDescent="0.55000000000000004">
      <c r="A37210" s="131"/>
    </row>
    <row r="37213" spans="1:1" x14ac:dyDescent="0.55000000000000004">
      <c r="A37213" s="131"/>
    </row>
    <row r="37214" spans="1:1" x14ac:dyDescent="0.55000000000000004">
      <c r="A37214" s="131"/>
    </row>
    <row r="37217" spans="1:1" x14ac:dyDescent="0.55000000000000004">
      <c r="A37217" s="131"/>
    </row>
    <row r="37218" spans="1:1" x14ac:dyDescent="0.55000000000000004">
      <c r="A37218" s="131"/>
    </row>
    <row r="37221" spans="1:1" x14ac:dyDescent="0.55000000000000004">
      <c r="A37221" s="131"/>
    </row>
    <row r="37222" spans="1:1" x14ac:dyDescent="0.55000000000000004">
      <c r="A37222" s="131"/>
    </row>
    <row r="37225" spans="1:1" x14ac:dyDescent="0.55000000000000004">
      <c r="A37225" s="131"/>
    </row>
    <row r="37226" spans="1:1" x14ac:dyDescent="0.55000000000000004">
      <c r="A37226" s="131"/>
    </row>
    <row r="37229" spans="1:1" x14ac:dyDescent="0.55000000000000004">
      <c r="A37229" s="131"/>
    </row>
    <row r="37230" spans="1:1" x14ac:dyDescent="0.55000000000000004">
      <c r="A37230" s="131"/>
    </row>
    <row r="37233" spans="1:1" x14ac:dyDescent="0.55000000000000004">
      <c r="A37233" s="131"/>
    </row>
    <row r="37234" spans="1:1" x14ac:dyDescent="0.55000000000000004">
      <c r="A37234" s="131"/>
    </row>
    <row r="37237" spans="1:1" x14ac:dyDescent="0.55000000000000004">
      <c r="A37237" s="131"/>
    </row>
    <row r="37238" spans="1:1" x14ac:dyDescent="0.55000000000000004">
      <c r="A37238" s="131"/>
    </row>
    <row r="37241" spans="1:1" x14ac:dyDescent="0.55000000000000004">
      <c r="A37241" s="131"/>
    </row>
    <row r="37242" spans="1:1" x14ac:dyDescent="0.55000000000000004">
      <c r="A37242" s="131"/>
    </row>
    <row r="37245" spans="1:1" x14ac:dyDescent="0.55000000000000004">
      <c r="A37245" s="131"/>
    </row>
    <row r="37246" spans="1:1" x14ac:dyDescent="0.55000000000000004">
      <c r="A37246" s="131"/>
    </row>
    <row r="37249" spans="1:1" x14ac:dyDescent="0.55000000000000004">
      <c r="A37249" s="131"/>
    </row>
    <row r="37250" spans="1:1" x14ac:dyDescent="0.55000000000000004">
      <c r="A37250" s="131"/>
    </row>
    <row r="37253" spans="1:1" x14ac:dyDescent="0.55000000000000004">
      <c r="A37253" s="131"/>
    </row>
    <row r="37254" spans="1:1" x14ac:dyDescent="0.55000000000000004">
      <c r="A37254" s="131"/>
    </row>
    <row r="37257" spans="1:1" x14ac:dyDescent="0.55000000000000004">
      <c r="A37257" s="131"/>
    </row>
    <row r="37258" spans="1:1" x14ac:dyDescent="0.55000000000000004">
      <c r="A37258" s="131"/>
    </row>
    <row r="37261" spans="1:1" x14ac:dyDescent="0.55000000000000004">
      <c r="A37261" s="131"/>
    </row>
    <row r="37262" spans="1:1" x14ac:dyDescent="0.55000000000000004">
      <c r="A37262" s="131"/>
    </row>
    <row r="37265" spans="1:1" x14ac:dyDescent="0.55000000000000004">
      <c r="A37265" s="131"/>
    </row>
    <row r="37266" spans="1:1" x14ac:dyDescent="0.55000000000000004">
      <c r="A37266" s="131"/>
    </row>
    <row r="37269" spans="1:1" x14ac:dyDescent="0.55000000000000004">
      <c r="A37269" s="131"/>
    </row>
    <row r="37270" spans="1:1" x14ac:dyDescent="0.55000000000000004">
      <c r="A37270" s="131"/>
    </row>
    <row r="37273" spans="1:1" x14ac:dyDescent="0.55000000000000004">
      <c r="A37273" s="131"/>
    </row>
    <row r="37274" spans="1:1" x14ac:dyDescent="0.55000000000000004">
      <c r="A37274" s="131"/>
    </row>
    <row r="37277" spans="1:1" x14ac:dyDescent="0.55000000000000004">
      <c r="A37277" s="131"/>
    </row>
    <row r="37278" spans="1:1" x14ac:dyDescent="0.55000000000000004">
      <c r="A37278" s="131"/>
    </row>
    <row r="37281" spans="1:1" x14ac:dyDescent="0.55000000000000004">
      <c r="A37281" s="131"/>
    </row>
    <row r="37282" spans="1:1" x14ac:dyDescent="0.55000000000000004">
      <c r="A37282" s="131"/>
    </row>
    <row r="37285" spans="1:1" x14ac:dyDescent="0.55000000000000004">
      <c r="A37285" s="131"/>
    </row>
    <row r="37286" spans="1:1" x14ac:dyDescent="0.55000000000000004">
      <c r="A37286" s="131"/>
    </row>
    <row r="37289" spans="1:1" x14ac:dyDescent="0.55000000000000004">
      <c r="A37289" s="131"/>
    </row>
    <row r="37290" spans="1:1" x14ac:dyDescent="0.55000000000000004">
      <c r="A37290" s="131"/>
    </row>
    <row r="37293" spans="1:1" x14ac:dyDescent="0.55000000000000004">
      <c r="A37293" s="131"/>
    </row>
    <row r="37294" spans="1:1" x14ac:dyDescent="0.55000000000000004">
      <c r="A37294" s="131"/>
    </row>
    <row r="37297" spans="1:1" x14ac:dyDescent="0.55000000000000004">
      <c r="A37297" s="131"/>
    </row>
    <row r="37298" spans="1:1" x14ac:dyDescent="0.55000000000000004">
      <c r="A37298" s="131"/>
    </row>
    <row r="37301" spans="1:1" x14ac:dyDescent="0.55000000000000004">
      <c r="A37301" s="131"/>
    </row>
    <row r="37302" spans="1:1" x14ac:dyDescent="0.55000000000000004">
      <c r="A37302" s="131"/>
    </row>
    <row r="37305" spans="1:1" x14ac:dyDescent="0.55000000000000004">
      <c r="A37305" s="131"/>
    </row>
    <row r="37306" spans="1:1" x14ac:dyDescent="0.55000000000000004">
      <c r="A37306" s="131"/>
    </row>
    <row r="37309" spans="1:1" x14ac:dyDescent="0.55000000000000004">
      <c r="A37309" s="131"/>
    </row>
    <row r="37310" spans="1:1" x14ac:dyDescent="0.55000000000000004">
      <c r="A37310" s="131"/>
    </row>
    <row r="37313" spans="1:1" x14ac:dyDescent="0.55000000000000004">
      <c r="A37313" s="131"/>
    </row>
    <row r="37314" spans="1:1" x14ac:dyDescent="0.55000000000000004">
      <c r="A37314" s="131"/>
    </row>
    <row r="37317" spans="1:1" x14ac:dyDescent="0.55000000000000004">
      <c r="A37317" s="131"/>
    </row>
    <row r="37318" spans="1:1" x14ac:dyDescent="0.55000000000000004">
      <c r="A37318" s="131"/>
    </row>
    <row r="37321" spans="1:1" x14ac:dyDescent="0.55000000000000004">
      <c r="A37321" s="131"/>
    </row>
    <row r="37322" spans="1:1" x14ac:dyDescent="0.55000000000000004">
      <c r="A37322" s="131"/>
    </row>
    <row r="37325" spans="1:1" x14ac:dyDescent="0.55000000000000004">
      <c r="A37325" s="131"/>
    </row>
    <row r="37326" spans="1:1" x14ac:dyDescent="0.55000000000000004">
      <c r="A37326" s="131"/>
    </row>
    <row r="37329" spans="1:1" x14ac:dyDescent="0.55000000000000004">
      <c r="A37329" s="131"/>
    </row>
    <row r="37330" spans="1:1" x14ac:dyDescent="0.55000000000000004">
      <c r="A37330" s="131"/>
    </row>
    <row r="37333" spans="1:1" x14ac:dyDescent="0.55000000000000004">
      <c r="A37333" s="131"/>
    </row>
    <row r="37334" spans="1:1" x14ac:dyDescent="0.55000000000000004">
      <c r="A37334" s="131"/>
    </row>
    <row r="37337" spans="1:1" x14ac:dyDescent="0.55000000000000004">
      <c r="A37337" s="131"/>
    </row>
    <row r="37338" spans="1:1" x14ac:dyDescent="0.55000000000000004">
      <c r="A37338" s="131"/>
    </row>
    <row r="37341" spans="1:1" x14ac:dyDescent="0.55000000000000004">
      <c r="A37341" s="131"/>
    </row>
    <row r="37342" spans="1:1" x14ac:dyDescent="0.55000000000000004">
      <c r="A37342" s="131"/>
    </row>
    <row r="37345" spans="1:1" x14ac:dyDescent="0.55000000000000004">
      <c r="A37345" s="131"/>
    </row>
    <row r="37346" spans="1:1" x14ac:dyDescent="0.55000000000000004">
      <c r="A37346" s="131"/>
    </row>
    <row r="37349" spans="1:1" x14ac:dyDescent="0.55000000000000004">
      <c r="A37349" s="131"/>
    </row>
    <row r="37350" spans="1:1" x14ac:dyDescent="0.55000000000000004">
      <c r="A37350" s="131"/>
    </row>
    <row r="37353" spans="1:1" x14ac:dyDescent="0.55000000000000004">
      <c r="A37353" s="131"/>
    </row>
    <row r="37354" spans="1:1" x14ac:dyDescent="0.55000000000000004">
      <c r="A37354" s="131"/>
    </row>
    <row r="37357" spans="1:1" x14ac:dyDescent="0.55000000000000004">
      <c r="A37357" s="131"/>
    </row>
    <row r="37358" spans="1:1" x14ac:dyDescent="0.55000000000000004">
      <c r="A37358" s="131"/>
    </row>
    <row r="37361" spans="1:1" x14ac:dyDescent="0.55000000000000004">
      <c r="A37361" s="131"/>
    </row>
    <row r="37362" spans="1:1" x14ac:dyDescent="0.55000000000000004">
      <c r="A37362" s="131"/>
    </row>
    <row r="37365" spans="1:1" x14ac:dyDescent="0.55000000000000004">
      <c r="A37365" s="131"/>
    </row>
    <row r="37366" spans="1:1" x14ac:dyDescent="0.55000000000000004">
      <c r="A37366" s="131"/>
    </row>
    <row r="37369" spans="1:1" x14ac:dyDescent="0.55000000000000004">
      <c r="A37369" s="131"/>
    </row>
    <row r="37370" spans="1:1" x14ac:dyDescent="0.55000000000000004">
      <c r="A37370" s="131"/>
    </row>
    <row r="37373" spans="1:1" x14ac:dyDescent="0.55000000000000004">
      <c r="A37373" s="131"/>
    </row>
    <row r="37374" spans="1:1" x14ac:dyDescent="0.55000000000000004">
      <c r="A37374" s="131"/>
    </row>
    <row r="37377" spans="1:1" x14ac:dyDescent="0.55000000000000004">
      <c r="A37377" s="131"/>
    </row>
    <row r="37378" spans="1:1" x14ac:dyDescent="0.55000000000000004">
      <c r="A37378" s="131"/>
    </row>
    <row r="37381" spans="1:1" x14ac:dyDescent="0.55000000000000004">
      <c r="A37381" s="131"/>
    </row>
    <row r="37382" spans="1:1" x14ac:dyDescent="0.55000000000000004">
      <c r="A37382" s="131"/>
    </row>
    <row r="37385" spans="1:1" x14ac:dyDescent="0.55000000000000004">
      <c r="A37385" s="131"/>
    </row>
    <row r="37386" spans="1:1" x14ac:dyDescent="0.55000000000000004">
      <c r="A37386" s="131"/>
    </row>
    <row r="37389" spans="1:1" x14ac:dyDescent="0.55000000000000004">
      <c r="A37389" s="131"/>
    </row>
    <row r="37390" spans="1:1" x14ac:dyDescent="0.55000000000000004">
      <c r="A37390" s="131"/>
    </row>
    <row r="37393" spans="1:1" x14ac:dyDescent="0.55000000000000004">
      <c r="A37393" s="131"/>
    </row>
    <row r="37394" spans="1:1" x14ac:dyDescent="0.55000000000000004">
      <c r="A37394" s="131"/>
    </row>
    <row r="37397" spans="1:1" x14ac:dyDescent="0.55000000000000004">
      <c r="A37397" s="131"/>
    </row>
    <row r="37398" spans="1:1" x14ac:dyDescent="0.55000000000000004">
      <c r="A37398" s="131"/>
    </row>
    <row r="37401" spans="1:1" x14ac:dyDescent="0.55000000000000004">
      <c r="A37401" s="131"/>
    </row>
    <row r="37402" spans="1:1" x14ac:dyDescent="0.55000000000000004">
      <c r="A37402" s="131"/>
    </row>
    <row r="37405" spans="1:1" x14ac:dyDescent="0.55000000000000004">
      <c r="A37405" s="131"/>
    </row>
    <row r="37406" spans="1:1" x14ac:dyDescent="0.55000000000000004">
      <c r="A37406" s="131"/>
    </row>
    <row r="37409" spans="1:1" x14ac:dyDescent="0.55000000000000004">
      <c r="A37409" s="131"/>
    </row>
    <row r="37410" spans="1:1" x14ac:dyDescent="0.55000000000000004">
      <c r="A37410" s="131"/>
    </row>
    <row r="37413" spans="1:1" x14ac:dyDescent="0.55000000000000004">
      <c r="A37413" s="131"/>
    </row>
    <row r="37414" spans="1:1" x14ac:dyDescent="0.55000000000000004">
      <c r="A37414" s="131"/>
    </row>
    <row r="37417" spans="1:1" x14ac:dyDescent="0.55000000000000004">
      <c r="A37417" s="131"/>
    </row>
    <row r="37418" spans="1:1" x14ac:dyDescent="0.55000000000000004">
      <c r="A37418" s="131"/>
    </row>
    <row r="37421" spans="1:1" x14ac:dyDescent="0.55000000000000004">
      <c r="A37421" s="131"/>
    </row>
    <row r="37422" spans="1:1" x14ac:dyDescent="0.55000000000000004">
      <c r="A37422" s="131"/>
    </row>
    <row r="37425" spans="1:1" x14ac:dyDescent="0.55000000000000004">
      <c r="A37425" s="131"/>
    </row>
    <row r="37426" spans="1:1" x14ac:dyDescent="0.55000000000000004">
      <c r="A37426" s="131"/>
    </row>
    <row r="37429" spans="1:1" x14ac:dyDescent="0.55000000000000004">
      <c r="A37429" s="131"/>
    </row>
    <row r="37430" spans="1:1" x14ac:dyDescent="0.55000000000000004">
      <c r="A37430" s="131"/>
    </row>
    <row r="37433" spans="1:1" x14ac:dyDescent="0.55000000000000004">
      <c r="A37433" s="131"/>
    </row>
    <row r="37434" spans="1:1" x14ac:dyDescent="0.55000000000000004">
      <c r="A37434" s="131"/>
    </row>
    <row r="37437" spans="1:1" x14ac:dyDescent="0.55000000000000004">
      <c r="A37437" s="131"/>
    </row>
    <row r="37438" spans="1:1" x14ac:dyDescent="0.55000000000000004">
      <c r="A37438" s="131"/>
    </row>
    <row r="37441" spans="1:1" x14ac:dyDescent="0.55000000000000004">
      <c r="A37441" s="131"/>
    </row>
    <row r="37442" spans="1:1" x14ac:dyDescent="0.55000000000000004">
      <c r="A37442" s="131"/>
    </row>
    <row r="37445" spans="1:1" x14ac:dyDescent="0.55000000000000004">
      <c r="A37445" s="131"/>
    </row>
    <row r="37446" spans="1:1" x14ac:dyDescent="0.55000000000000004">
      <c r="A37446" s="131"/>
    </row>
    <row r="37449" spans="1:1" x14ac:dyDescent="0.55000000000000004">
      <c r="A37449" s="131"/>
    </row>
    <row r="37450" spans="1:1" x14ac:dyDescent="0.55000000000000004">
      <c r="A37450" s="131"/>
    </row>
    <row r="37453" spans="1:1" x14ac:dyDescent="0.55000000000000004">
      <c r="A37453" s="131"/>
    </row>
    <row r="37454" spans="1:1" x14ac:dyDescent="0.55000000000000004">
      <c r="A37454" s="131"/>
    </row>
    <row r="37457" spans="1:1" x14ac:dyDescent="0.55000000000000004">
      <c r="A37457" s="131"/>
    </row>
    <row r="37458" spans="1:1" x14ac:dyDescent="0.55000000000000004">
      <c r="A37458" s="131"/>
    </row>
    <row r="37461" spans="1:1" x14ac:dyDescent="0.55000000000000004">
      <c r="A37461" s="131"/>
    </row>
    <row r="37462" spans="1:1" x14ac:dyDescent="0.55000000000000004">
      <c r="A37462" s="131"/>
    </row>
    <row r="37465" spans="1:1" x14ac:dyDescent="0.55000000000000004">
      <c r="A37465" s="131"/>
    </row>
    <row r="37466" spans="1:1" x14ac:dyDescent="0.55000000000000004">
      <c r="A37466" s="131"/>
    </row>
    <row r="37469" spans="1:1" x14ac:dyDescent="0.55000000000000004">
      <c r="A37469" s="131"/>
    </row>
    <row r="37470" spans="1:1" x14ac:dyDescent="0.55000000000000004">
      <c r="A37470" s="131"/>
    </row>
    <row r="37473" spans="1:1" x14ac:dyDescent="0.55000000000000004">
      <c r="A37473" s="131"/>
    </row>
    <row r="37474" spans="1:1" x14ac:dyDescent="0.55000000000000004">
      <c r="A37474" s="131"/>
    </row>
    <row r="37477" spans="1:1" x14ac:dyDescent="0.55000000000000004">
      <c r="A37477" s="131"/>
    </row>
    <row r="37478" spans="1:1" x14ac:dyDescent="0.55000000000000004">
      <c r="A37478" s="131"/>
    </row>
    <row r="37481" spans="1:1" x14ac:dyDescent="0.55000000000000004">
      <c r="A37481" s="131"/>
    </row>
    <row r="37482" spans="1:1" x14ac:dyDescent="0.55000000000000004">
      <c r="A37482" s="131"/>
    </row>
    <row r="37485" spans="1:1" x14ac:dyDescent="0.55000000000000004">
      <c r="A37485" s="131"/>
    </row>
    <row r="37486" spans="1:1" x14ac:dyDescent="0.55000000000000004">
      <c r="A37486" s="131"/>
    </row>
    <row r="37489" spans="1:1" x14ac:dyDescent="0.55000000000000004">
      <c r="A37489" s="131"/>
    </row>
    <row r="37490" spans="1:1" x14ac:dyDescent="0.55000000000000004">
      <c r="A37490" s="131"/>
    </row>
    <row r="37493" spans="1:1" x14ac:dyDescent="0.55000000000000004">
      <c r="A37493" s="131"/>
    </row>
    <row r="37494" spans="1:1" x14ac:dyDescent="0.55000000000000004">
      <c r="A37494" s="131"/>
    </row>
    <row r="37497" spans="1:1" x14ac:dyDescent="0.55000000000000004">
      <c r="A37497" s="131"/>
    </row>
    <row r="37498" spans="1:1" x14ac:dyDescent="0.55000000000000004">
      <c r="A37498" s="131"/>
    </row>
    <row r="37501" spans="1:1" x14ac:dyDescent="0.55000000000000004">
      <c r="A37501" s="131"/>
    </row>
    <row r="37502" spans="1:1" x14ac:dyDescent="0.55000000000000004">
      <c r="A37502" s="131"/>
    </row>
    <row r="37505" spans="1:1" x14ac:dyDescent="0.55000000000000004">
      <c r="A37505" s="131"/>
    </row>
    <row r="37506" spans="1:1" x14ac:dyDescent="0.55000000000000004">
      <c r="A37506" s="131"/>
    </row>
    <row r="37509" spans="1:1" x14ac:dyDescent="0.55000000000000004">
      <c r="A37509" s="131"/>
    </row>
    <row r="37510" spans="1:1" x14ac:dyDescent="0.55000000000000004">
      <c r="A37510" s="131"/>
    </row>
    <row r="37513" spans="1:1" x14ac:dyDescent="0.55000000000000004">
      <c r="A37513" s="131"/>
    </row>
    <row r="37514" spans="1:1" x14ac:dyDescent="0.55000000000000004">
      <c r="A37514" s="131"/>
    </row>
    <row r="37517" spans="1:1" x14ac:dyDescent="0.55000000000000004">
      <c r="A37517" s="131"/>
    </row>
    <row r="37518" spans="1:1" x14ac:dyDescent="0.55000000000000004">
      <c r="A37518" s="131"/>
    </row>
    <row r="37521" spans="1:1" x14ac:dyDescent="0.55000000000000004">
      <c r="A37521" s="131"/>
    </row>
    <row r="37522" spans="1:1" x14ac:dyDescent="0.55000000000000004">
      <c r="A37522" s="131"/>
    </row>
    <row r="37525" spans="1:1" x14ac:dyDescent="0.55000000000000004">
      <c r="A37525" s="131"/>
    </row>
    <row r="37526" spans="1:1" x14ac:dyDescent="0.55000000000000004">
      <c r="A37526" s="131"/>
    </row>
    <row r="37529" spans="1:1" x14ac:dyDescent="0.55000000000000004">
      <c r="A37529" s="131"/>
    </row>
    <row r="37530" spans="1:1" x14ac:dyDescent="0.55000000000000004">
      <c r="A37530" s="131"/>
    </row>
    <row r="37533" spans="1:1" x14ac:dyDescent="0.55000000000000004">
      <c r="A37533" s="131"/>
    </row>
    <row r="37534" spans="1:1" x14ac:dyDescent="0.55000000000000004">
      <c r="A37534" s="131"/>
    </row>
    <row r="37537" spans="1:1" x14ac:dyDescent="0.55000000000000004">
      <c r="A37537" s="131"/>
    </row>
    <row r="37538" spans="1:1" x14ac:dyDescent="0.55000000000000004">
      <c r="A37538" s="131"/>
    </row>
    <row r="37541" spans="1:1" x14ac:dyDescent="0.55000000000000004">
      <c r="A37541" s="131"/>
    </row>
    <row r="37542" spans="1:1" x14ac:dyDescent="0.55000000000000004">
      <c r="A37542" s="131"/>
    </row>
    <row r="37545" spans="1:1" x14ac:dyDescent="0.55000000000000004">
      <c r="A37545" s="131"/>
    </row>
    <row r="37546" spans="1:1" x14ac:dyDescent="0.55000000000000004">
      <c r="A37546" s="131"/>
    </row>
    <row r="37549" spans="1:1" x14ac:dyDescent="0.55000000000000004">
      <c r="A37549" s="131"/>
    </row>
    <row r="37550" spans="1:1" x14ac:dyDescent="0.55000000000000004">
      <c r="A37550" s="131"/>
    </row>
    <row r="37553" spans="1:1" x14ac:dyDescent="0.55000000000000004">
      <c r="A37553" s="131"/>
    </row>
    <row r="37554" spans="1:1" x14ac:dyDescent="0.55000000000000004">
      <c r="A37554" s="131"/>
    </row>
    <row r="37557" spans="1:1" x14ac:dyDescent="0.55000000000000004">
      <c r="A37557" s="131"/>
    </row>
    <row r="37558" spans="1:1" x14ac:dyDescent="0.55000000000000004">
      <c r="A37558" s="131"/>
    </row>
    <row r="37561" spans="1:1" x14ac:dyDescent="0.55000000000000004">
      <c r="A37561" s="131"/>
    </row>
    <row r="37562" spans="1:1" x14ac:dyDescent="0.55000000000000004">
      <c r="A37562" s="131"/>
    </row>
    <row r="37565" spans="1:1" x14ac:dyDescent="0.55000000000000004">
      <c r="A37565" s="131"/>
    </row>
    <row r="37566" spans="1:1" x14ac:dyDescent="0.55000000000000004">
      <c r="A37566" s="131"/>
    </row>
    <row r="37569" spans="1:1" x14ac:dyDescent="0.55000000000000004">
      <c r="A37569" s="131"/>
    </row>
    <row r="37570" spans="1:1" x14ac:dyDescent="0.55000000000000004">
      <c r="A37570" s="131"/>
    </row>
    <row r="37573" spans="1:1" x14ac:dyDescent="0.55000000000000004">
      <c r="A37573" s="131"/>
    </row>
    <row r="37574" spans="1:1" x14ac:dyDescent="0.55000000000000004">
      <c r="A37574" s="131"/>
    </row>
    <row r="37577" spans="1:1" x14ac:dyDescent="0.55000000000000004">
      <c r="A37577" s="131"/>
    </row>
    <row r="37578" spans="1:1" x14ac:dyDescent="0.55000000000000004">
      <c r="A37578" s="131"/>
    </row>
    <row r="37581" spans="1:1" x14ac:dyDescent="0.55000000000000004">
      <c r="A37581" s="131"/>
    </row>
    <row r="37582" spans="1:1" x14ac:dyDescent="0.55000000000000004">
      <c r="A37582" s="131"/>
    </row>
    <row r="37585" spans="1:1" x14ac:dyDescent="0.55000000000000004">
      <c r="A37585" s="131"/>
    </row>
    <row r="37586" spans="1:1" x14ac:dyDescent="0.55000000000000004">
      <c r="A37586" s="131"/>
    </row>
    <row r="37589" spans="1:1" x14ac:dyDescent="0.55000000000000004">
      <c r="A37589" s="131"/>
    </row>
    <row r="37590" spans="1:1" x14ac:dyDescent="0.55000000000000004">
      <c r="A37590" s="131"/>
    </row>
    <row r="37593" spans="1:1" x14ac:dyDescent="0.55000000000000004">
      <c r="A37593" s="131"/>
    </row>
    <row r="37594" spans="1:1" x14ac:dyDescent="0.55000000000000004">
      <c r="A37594" s="131"/>
    </row>
    <row r="37597" spans="1:1" x14ac:dyDescent="0.55000000000000004">
      <c r="A37597" s="131"/>
    </row>
    <row r="37598" spans="1:1" x14ac:dyDescent="0.55000000000000004">
      <c r="A37598" s="131"/>
    </row>
    <row r="37601" spans="1:1" x14ac:dyDescent="0.55000000000000004">
      <c r="A37601" s="131"/>
    </row>
    <row r="37602" spans="1:1" x14ac:dyDescent="0.55000000000000004">
      <c r="A37602" s="131"/>
    </row>
    <row r="37605" spans="1:1" x14ac:dyDescent="0.55000000000000004">
      <c r="A37605" s="131"/>
    </row>
    <row r="37606" spans="1:1" x14ac:dyDescent="0.55000000000000004">
      <c r="A37606" s="131"/>
    </row>
    <row r="37609" spans="1:1" x14ac:dyDescent="0.55000000000000004">
      <c r="A37609" s="131"/>
    </row>
    <row r="37610" spans="1:1" x14ac:dyDescent="0.55000000000000004">
      <c r="A37610" s="131"/>
    </row>
    <row r="37613" spans="1:1" x14ac:dyDescent="0.55000000000000004">
      <c r="A37613" s="131"/>
    </row>
    <row r="37614" spans="1:1" x14ac:dyDescent="0.55000000000000004">
      <c r="A37614" s="131"/>
    </row>
    <row r="37617" spans="1:1" x14ac:dyDescent="0.55000000000000004">
      <c r="A37617" s="131"/>
    </row>
    <row r="37618" spans="1:1" x14ac:dyDescent="0.55000000000000004">
      <c r="A37618" s="131"/>
    </row>
    <row r="37621" spans="1:1" x14ac:dyDescent="0.55000000000000004">
      <c r="A37621" s="131"/>
    </row>
    <row r="37622" spans="1:1" x14ac:dyDescent="0.55000000000000004">
      <c r="A37622" s="131"/>
    </row>
    <row r="37625" spans="1:1" x14ac:dyDescent="0.55000000000000004">
      <c r="A37625" s="131"/>
    </row>
    <row r="37626" spans="1:1" x14ac:dyDescent="0.55000000000000004">
      <c r="A37626" s="131"/>
    </row>
    <row r="37629" spans="1:1" x14ac:dyDescent="0.55000000000000004">
      <c r="A37629" s="131"/>
    </row>
    <row r="37630" spans="1:1" x14ac:dyDescent="0.55000000000000004">
      <c r="A37630" s="131"/>
    </row>
    <row r="37633" spans="1:1" x14ac:dyDescent="0.55000000000000004">
      <c r="A37633" s="131"/>
    </row>
    <row r="37634" spans="1:1" x14ac:dyDescent="0.55000000000000004">
      <c r="A37634" s="131"/>
    </row>
    <row r="37637" spans="1:1" x14ac:dyDescent="0.55000000000000004">
      <c r="A37637" s="131"/>
    </row>
    <row r="37638" spans="1:1" x14ac:dyDescent="0.55000000000000004">
      <c r="A37638" s="131"/>
    </row>
    <row r="37641" spans="1:1" x14ac:dyDescent="0.55000000000000004">
      <c r="A37641" s="131"/>
    </row>
    <row r="37642" spans="1:1" x14ac:dyDescent="0.55000000000000004">
      <c r="A37642" s="131"/>
    </row>
    <row r="37645" spans="1:1" x14ac:dyDescent="0.55000000000000004">
      <c r="A37645" s="131"/>
    </row>
    <row r="37646" spans="1:1" x14ac:dyDescent="0.55000000000000004">
      <c r="A37646" s="131"/>
    </row>
    <row r="37649" spans="1:1" x14ac:dyDescent="0.55000000000000004">
      <c r="A37649" s="131"/>
    </row>
    <row r="37650" spans="1:1" x14ac:dyDescent="0.55000000000000004">
      <c r="A37650" s="131"/>
    </row>
    <row r="37653" spans="1:1" x14ac:dyDescent="0.55000000000000004">
      <c r="A37653" s="131"/>
    </row>
    <row r="37654" spans="1:1" x14ac:dyDescent="0.55000000000000004">
      <c r="A37654" s="131"/>
    </row>
    <row r="37657" spans="1:1" x14ac:dyDescent="0.55000000000000004">
      <c r="A37657" s="131"/>
    </row>
    <row r="37658" spans="1:1" x14ac:dyDescent="0.55000000000000004">
      <c r="A37658" s="131"/>
    </row>
    <row r="37661" spans="1:1" x14ac:dyDescent="0.55000000000000004">
      <c r="A37661" s="131"/>
    </row>
    <row r="37662" spans="1:1" x14ac:dyDescent="0.55000000000000004">
      <c r="A37662" s="131"/>
    </row>
    <row r="37665" spans="1:1" x14ac:dyDescent="0.55000000000000004">
      <c r="A37665" s="131"/>
    </row>
    <row r="37666" spans="1:1" x14ac:dyDescent="0.55000000000000004">
      <c r="A37666" s="131"/>
    </row>
    <row r="37669" spans="1:1" x14ac:dyDescent="0.55000000000000004">
      <c r="A37669" s="131"/>
    </row>
    <row r="37670" spans="1:1" x14ac:dyDescent="0.55000000000000004">
      <c r="A37670" s="131"/>
    </row>
    <row r="37673" spans="1:1" x14ac:dyDescent="0.55000000000000004">
      <c r="A37673" s="131"/>
    </row>
    <row r="37674" spans="1:1" x14ac:dyDescent="0.55000000000000004">
      <c r="A37674" s="131"/>
    </row>
    <row r="37677" spans="1:1" x14ac:dyDescent="0.55000000000000004">
      <c r="A37677" s="131"/>
    </row>
    <row r="37678" spans="1:1" x14ac:dyDescent="0.55000000000000004">
      <c r="A37678" s="131"/>
    </row>
    <row r="37681" spans="1:1" x14ac:dyDescent="0.55000000000000004">
      <c r="A37681" s="131"/>
    </row>
    <row r="37682" spans="1:1" x14ac:dyDescent="0.55000000000000004">
      <c r="A37682" s="131"/>
    </row>
    <row r="37685" spans="1:1" x14ac:dyDescent="0.55000000000000004">
      <c r="A37685" s="131"/>
    </row>
    <row r="37686" spans="1:1" x14ac:dyDescent="0.55000000000000004">
      <c r="A37686" s="131"/>
    </row>
    <row r="37689" spans="1:1" x14ac:dyDescent="0.55000000000000004">
      <c r="A37689" s="131"/>
    </row>
    <row r="37690" spans="1:1" x14ac:dyDescent="0.55000000000000004">
      <c r="A37690" s="131"/>
    </row>
    <row r="37693" spans="1:1" x14ac:dyDescent="0.55000000000000004">
      <c r="A37693" s="131"/>
    </row>
    <row r="37694" spans="1:1" x14ac:dyDescent="0.55000000000000004">
      <c r="A37694" s="131"/>
    </row>
    <row r="37697" spans="1:1" x14ac:dyDescent="0.55000000000000004">
      <c r="A37697" s="131"/>
    </row>
    <row r="37698" spans="1:1" x14ac:dyDescent="0.55000000000000004">
      <c r="A37698" s="131"/>
    </row>
    <row r="37701" spans="1:1" x14ac:dyDescent="0.55000000000000004">
      <c r="A37701" s="131"/>
    </row>
    <row r="37702" spans="1:1" x14ac:dyDescent="0.55000000000000004">
      <c r="A37702" s="131"/>
    </row>
    <row r="37705" spans="1:1" x14ac:dyDescent="0.55000000000000004">
      <c r="A37705" s="131"/>
    </row>
    <row r="37706" spans="1:1" x14ac:dyDescent="0.55000000000000004">
      <c r="A37706" s="131"/>
    </row>
    <row r="37709" spans="1:1" x14ac:dyDescent="0.55000000000000004">
      <c r="A37709" s="131"/>
    </row>
    <row r="37710" spans="1:1" x14ac:dyDescent="0.55000000000000004">
      <c r="A37710" s="131"/>
    </row>
    <row r="37713" spans="1:1" x14ac:dyDescent="0.55000000000000004">
      <c r="A37713" s="131"/>
    </row>
    <row r="37714" spans="1:1" x14ac:dyDescent="0.55000000000000004">
      <c r="A37714" s="131"/>
    </row>
    <row r="37717" spans="1:1" x14ac:dyDescent="0.55000000000000004">
      <c r="A37717" s="131"/>
    </row>
    <row r="37718" spans="1:1" x14ac:dyDescent="0.55000000000000004">
      <c r="A37718" s="131"/>
    </row>
    <row r="37721" spans="1:1" x14ac:dyDescent="0.55000000000000004">
      <c r="A37721" s="131"/>
    </row>
    <row r="37722" spans="1:1" x14ac:dyDescent="0.55000000000000004">
      <c r="A37722" s="131"/>
    </row>
    <row r="37725" spans="1:1" x14ac:dyDescent="0.55000000000000004">
      <c r="A37725" s="131"/>
    </row>
    <row r="37726" spans="1:1" x14ac:dyDescent="0.55000000000000004">
      <c r="A37726" s="131"/>
    </row>
    <row r="37729" spans="1:1" x14ac:dyDescent="0.55000000000000004">
      <c r="A37729" s="131"/>
    </row>
    <row r="37730" spans="1:1" x14ac:dyDescent="0.55000000000000004">
      <c r="A37730" s="131"/>
    </row>
    <row r="37733" spans="1:1" x14ac:dyDescent="0.55000000000000004">
      <c r="A37733" s="131"/>
    </row>
    <row r="37734" spans="1:1" x14ac:dyDescent="0.55000000000000004">
      <c r="A37734" s="131"/>
    </row>
    <row r="37737" spans="1:1" x14ac:dyDescent="0.55000000000000004">
      <c r="A37737" s="131"/>
    </row>
    <row r="37738" spans="1:1" x14ac:dyDescent="0.55000000000000004">
      <c r="A37738" s="131"/>
    </row>
    <row r="37741" spans="1:1" x14ac:dyDescent="0.55000000000000004">
      <c r="A37741" s="131"/>
    </row>
    <row r="37742" spans="1:1" x14ac:dyDescent="0.55000000000000004">
      <c r="A37742" s="131"/>
    </row>
    <row r="37745" spans="1:1" x14ac:dyDescent="0.55000000000000004">
      <c r="A37745" s="131"/>
    </row>
    <row r="37746" spans="1:1" x14ac:dyDescent="0.55000000000000004">
      <c r="A37746" s="131"/>
    </row>
    <row r="37749" spans="1:1" x14ac:dyDescent="0.55000000000000004">
      <c r="A37749" s="131"/>
    </row>
    <row r="37750" spans="1:1" x14ac:dyDescent="0.55000000000000004">
      <c r="A37750" s="131"/>
    </row>
    <row r="37753" spans="1:1" x14ac:dyDescent="0.55000000000000004">
      <c r="A37753" s="131"/>
    </row>
    <row r="37754" spans="1:1" x14ac:dyDescent="0.55000000000000004">
      <c r="A37754" s="131"/>
    </row>
    <row r="37757" spans="1:1" x14ac:dyDescent="0.55000000000000004">
      <c r="A37757" s="131"/>
    </row>
    <row r="37758" spans="1:1" x14ac:dyDescent="0.55000000000000004">
      <c r="A37758" s="131"/>
    </row>
    <row r="37761" spans="1:1" x14ac:dyDescent="0.55000000000000004">
      <c r="A37761" s="131"/>
    </row>
    <row r="37762" spans="1:1" x14ac:dyDescent="0.55000000000000004">
      <c r="A37762" s="131"/>
    </row>
    <row r="37765" spans="1:1" x14ac:dyDescent="0.55000000000000004">
      <c r="A37765" s="131"/>
    </row>
    <row r="37766" spans="1:1" x14ac:dyDescent="0.55000000000000004">
      <c r="A37766" s="131"/>
    </row>
    <row r="37769" spans="1:1" x14ac:dyDescent="0.55000000000000004">
      <c r="A37769" s="131"/>
    </row>
    <row r="37770" spans="1:1" x14ac:dyDescent="0.55000000000000004">
      <c r="A37770" s="131"/>
    </row>
    <row r="37773" spans="1:1" x14ac:dyDescent="0.55000000000000004">
      <c r="A37773" s="131"/>
    </row>
    <row r="37774" spans="1:1" x14ac:dyDescent="0.55000000000000004">
      <c r="A37774" s="131"/>
    </row>
    <row r="37777" spans="1:1" x14ac:dyDescent="0.55000000000000004">
      <c r="A37777" s="131"/>
    </row>
    <row r="37778" spans="1:1" x14ac:dyDescent="0.55000000000000004">
      <c r="A37778" s="131"/>
    </row>
    <row r="37781" spans="1:1" x14ac:dyDescent="0.55000000000000004">
      <c r="A37781" s="131"/>
    </row>
    <row r="37782" spans="1:1" x14ac:dyDescent="0.55000000000000004">
      <c r="A37782" s="131"/>
    </row>
    <row r="37785" spans="1:1" x14ac:dyDescent="0.55000000000000004">
      <c r="A37785" s="131"/>
    </row>
    <row r="37786" spans="1:1" x14ac:dyDescent="0.55000000000000004">
      <c r="A37786" s="131"/>
    </row>
    <row r="37789" spans="1:1" x14ac:dyDescent="0.55000000000000004">
      <c r="A37789" s="131"/>
    </row>
    <row r="37790" spans="1:1" x14ac:dyDescent="0.55000000000000004">
      <c r="A37790" s="131"/>
    </row>
    <row r="37793" spans="1:1" x14ac:dyDescent="0.55000000000000004">
      <c r="A37793" s="131"/>
    </row>
    <row r="37794" spans="1:1" x14ac:dyDescent="0.55000000000000004">
      <c r="A37794" s="131"/>
    </row>
    <row r="37797" spans="1:1" x14ac:dyDescent="0.55000000000000004">
      <c r="A37797" s="131"/>
    </row>
    <row r="37798" spans="1:1" x14ac:dyDescent="0.55000000000000004">
      <c r="A37798" s="131"/>
    </row>
    <row r="37801" spans="1:1" x14ac:dyDescent="0.55000000000000004">
      <c r="A37801" s="131"/>
    </row>
    <row r="37802" spans="1:1" x14ac:dyDescent="0.55000000000000004">
      <c r="A37802" s="131"/>
    </row>
    <row r="37805" spans="1:1" x14ac:dyDescent="0.55000000000000004">
      <c r="A37805" s="131"/>
    </row>
    <row r="37806" spans="1:1" x14ac:dyDescent="0.55000000000000004">
      <c r="A37806" s="131"/>
    </row>
    <row r="37809" spans="1:1" x14ac:dyDescent="0.55000000000000004">
      <c r="A37809" s="131"/>
    </row>
    <row r="37810" spans="1:1" x14ac:dyDescent="0.55000000000000004">
      <c r="A37810" s="131"/>
    </row>
    <row r="37813" spans="1:1" x14ac:dyDescent="0.55000000000000004">
      <c r="A37813" s="131"/>
    </row>
    <row r="37814" spans="1:1" x14ac:dyDescent="0.55000000000000004">
      <c r="A37814" s="131"/>
    </row>
    <row r="37817" spans="1:1" x14ac:dyDescent="0.55000000000000004">
      <c r="A37817" s="131"/>
    </row>
    <row r="37818" spans="1:1" x14ac:dyDescent="0.55000000000000004">
      <c r="A37818" s="131"/>
    </row>
    <row r="37821" spans="1:1" x14ac:dyDescent="0.55000000000000004">
      <c r="A37821" s="131"/>
    </row>
    <row r="37822" spans="1:1" x14ac:dyDescent="0.55000000000000004">
      <c r="A37822" s="131"/>
    </row>
    <row r="37825" spans="1:1" x14ac:dyDescent="0.55000000000000004">
      <c r="A37825" s="131"/>
    </row>
    <row r="37826" spans="1:1" x14ac:dyDescent="0.55000000000000004">
      <c r="A37826" s="131"/>
    </row>
    <row r="37829" spans="1:1" x14ac:dyDescent="0.55000000000000004">
      <c r="A37829" s="131"/>
    </row>
    <row r="37830" spans="1:1" x14ac:dyDescent="0.55000000000000004">
      <c r="A37830" s="131"/>
    </row>
    <row r="37833" spans="1:1" x14ac:dyDescent="0.55000000000000004">
      <c r="A37833" s="131"/>
    </row>
    <row r="37834" spans="1:1" x14ac:dyDescent="0.55000000000000004">
      <c r="A37834" s="131"/>
    </row>
    <row r="37837" spans="1:1" x14ac:dyDescent="0.55000000000000004">
      <c r="A37837" s="131"/>
    </row>
    <row r="37838" spans="1:1" x14ac:dyDescent="0.55000000000000004">
      <c r="A37838" s="131"/>
    </row>
    <row r="37841" spans="1:1" x14ac:dyDescent="0.55000000000000004">
      <c r="A37841" s="131"/>
    </row>
    <row r="37842" spans="1:1" x14ac:dyDescent="0.55000000000000004">
      <c r="A37842" s="131"/>
    </row>
    <row r="37845" spans="1:1" x14ac:dyDescent="0.55000000000000004">
      <c r="A37845" s="131"/>
    </row>
    <row r="37846" spans="1:1" x14ac:dyDescent="0.55000000000000004">
      <c r="A37846" s="131"/>
    </row>
    <row r="37849" spans="1:1" x14ac:dyDescent="0.55000000000000004">
      <c r="A37849" s="131"/>
    </row>
    <row r="37850" spans="1:1" x14ac:dyDescent="0.55000000000000004">
      <c r="A37850" s="131"/>
    </row>
    <row r="37853" spans="1:1" x14ac:dyDescent="0.55000000000000004">
      <c r="A37853" s="131"/>
    </row>
    <row r="37854" spans="1:1" x14ac:dyDescent="0.55000000000000004">
      <c r="A37854" s="131"/>
    </row>
    <row r="37857" spans="1:1" x14ac:dyDescent="0.55000000000000004">
      <c r="A37857" s="131"/>
    </row>
    <row r="37858" spans="1:1" x14ac:dyDescent="0.55000000000000004">
      <c r="A37858" s="131"/>
    </row>
    <row r="37861" spans="1:1" x14ac:dyDescent="0.55000000000000004">
      <c r="A37861" s="131"/>
    </row>
    <row r="37862" spans="1:1" x14ac:dyDescent="0.55000000000000004">
      <c r="A37862" s="131"/>
    </row>
    <row r="37865" spans="1:1" x14ac:dyDescent="0.55000000000000004">
      <c r="A37865" s="131"/>
    </row>
    <row r="37866" spans="1:1" x14ac:dyDescent="0.55000000000000004">
      <c r="A37866" s="131"/>
    </row>
    <row r="37869" spans="1:1" x14ac:dyDescent="0.55000000000000004">
      <c r="A37869" s="131"/>
    </row>
    <row r="37870" spans="1:1" x14ac:dyDescent="0.55000000000000004">
      <c r="A37870" s="131"/>
    </row>
    <row r="37873" spans="1:1" x14ac:dyDescent="0.55000000000000004">
      <c r="A37873" s="131"/>
    </row>
    <row r="37874" spans="1:1" x14ac:dyDescent="0.55000000000000004">
      <c r="A37874" s="131"/>
    </row>
    <row r="37877" spans="1:1" x14ac:dyDescent="0.55000000000000004">
      <c r="A37877" s="131"/>
    </row>
    <row r="37878" spans="1:1" x14ac:dyDescent="0.55000000000000004">
      <c r="A37878" s="131"/>
    </row>
    <row r="37881" spans="1:1" x14ac:dyDescent="0.55000000000000004">
      <c r="A37881" s="131"/>
    </row>
    <row r="37882" spans="1:1" x14ac:dyDescent="0.55000000000000004">
      <c r="A37882" s="131"/>
    </row>
    <row r="37885" spans="1:1" x14ac:dyDescent="0.55000000000000004">
      <c r="A37885" s="131"/>
    </row>
    <row r="37886" spans="1:1" x14ac:dyDescent="0.55000000000000004">
      <c r="A37886" s="131"/>
    </row>
    <row r="37889" spans="1:1" x14ac:dyDescent="0.55000000000000004">
      <c r="A37889" s="131"/>
    </row>
    <row r="37890" spans="1:1" x14ac:dyDescent="0.55000000000000004">
      <c r="A37890" s="131"/>
    </row>
    <row r="37893" spans="1:1" x14ac:dyDescent="0.55000000000000004">
      <c r="A37893" s="131"/>
    </row>
    <row r="37894" spans="1:1" x14ac:dyDescent="0.55000000000000004">
      <c r="A37894" s="131"/>
    </row>
    <row r="37897" spans="1:1" x14ac:dyDescent="0.55000000000000004">
      <c r="A37897" s="131"/>
    </row>
    <row r="37898" spans="1:1" x14ac:dyDescent="0.55000000000000004">
      <c r="A37898" s="131"/>
    </row>
    <row r="37901" spans="1:1" x14ac:dyDescent="0.55000000000000004">
      <c r="A37901" s="131"/>
    </row>
    <row r="37902" spans="1:1" x14ac:dyDescent="0.55000000000000004">
      <c r="A37902" s="131"/>
    </row>
    <row r="37905" spans="1:1" x14ac:dyDescent="0.55000000000000004">
      <c r="A37905" s="131"/>
    </row>
    <row r="37906" spans="1:1" x14ac:dyDescent="0.55000000000000004">
      <c r="A37906" s="131"/>
    </row>
    <row r="37909" spans="1:1" x14ac:dyDescent="0.55000000000000004">
      <c r="A37909" s="131"/>
    </row>
    <row r="37910" spans="1:1" x14ac:dyDescent="0.55000000000000004">
      <c r="A37910" s="131"/>
    </row>
    <row r="37913" spans="1:1" x14ac:dyDescent="0.55000000000000004">
      <c r="A37913" s="131"/>
    </row>
    <row r="37914" spans="1:1" x14ac:dyDescent="0.55000000000000004">
      <c r="A37914" s="131"/>
    </row>
    <row r="37917" spans="1:1" x14ac:dyDescent="0.55000000000000004">
      <c r="A37917" s="131"/>
    </row>
    <row r="37918" spans="1:1" x14ac:dyDescent="0.55000000000000004">
      <c r="A37918" s="131"/>
    </row>
    <row r="37921" spans="1:1" x14ac:dyDescent="0.55000000000000004">
      <c r="A37921" s="131"/>
    </row>
    <row r="37922" spans="1:1" x14ac:dyDescent="0.55000000000000004">
      <c r="A37922" s="131"/>
    </row>
    <row r="37925" spans="1:1" x14ac:dyDescent="0.55000000000000004">
      <c r="A37925" s="131"/>
    </row>
    <row r="37926" spans="1:1" x14ac:dyDescent="0.55000000000000004">
      <c r="A37926" s="131"/>
    </row>
    <row r="37929" spans="1:1" x14ac:dyDescent="0.55000000000000004">
      <c r="A37929" s="131"/>
    </row>
    <row r="37930" spans="1:1" x14ac:dyDescent="0.55000000000000004">
      <c r="A37930" s="131"/>
    </row>
    <row r="37933" spans="1:1" x14ac:dyDescent="0.55000000000000004">
      <c r="A37933" s="131"/>
    </row>
    <row r="37934" spans="1:1" x14ac:dyDescent="0.55000000000000004">
      <c r="A37934" s="131"/>
    </row>
    <row r="37937" spans="1:1" x14ac:dyDescent="0.55000000000000004">
      <c r="A37937" s="131"/>
    </row>
    <row r="37938" spans="1:1" x14ac:dyDescent="0.55000000000000004">
      <c r="A37938" s="131"/>
    </row>
    <row r="37941" spans="1:1" x14ac:dyDescent="0.55000000000000004">
      <c r="A37941" s="131"/>
    </row>
    <row r="37942" spans="1:1" x14ac:dyDescent="0.55000000000000004">
      <c r="A37942" s="131"/>
    </row>
    <row r="37945" spans="1:1" x14ac:dyDescent="0.55000000000000004">
      <c r="A37945" s="131"/>
    </row>
    <row r="37946" spans="1:1" x14ac:dyDescent="0.55000000000000004">
      <c r="A37946" s="131"/>
    </row>
    <row r="37949" spans="1:1" x14ac:dyDescent="0.55000000000000004">
      <c r="A37949" s="131"/>
    </row>
    <row r="37950" spans="1:1" x14ac:dyDescent="0.55000000000000004">
      <c r="A37950" s="131"/>
    </row>
    <row r="37953" spans="1:1" x14ac:dyDescent="0.55000000000000004">
      <c r="A37953" s="131"/>
    </row>
    <row r="37954" spans="1:1" x14ac:dyDescent="0.55000000000000004">
      <c r="A37954" s="131"/>
    </row>
    <row r="37957" spans="1:1" x14ac:dyDescent="0.55000000000000004">
      <c r="A37957" s="131"/>
    </row>
    <row r="37958" spans="1:1" x14ac:dyDescent="0.55000000000000004">
      <c r="A37958" s="131"/>
    </row>
    <row r="37961" spans="1:1" x14ac:dyDescent="0.55000000000000004">
      <c r="A37961" s="131"/>
    </row>
    <row r="37962" spans="1:1" x14ac:dyDescent="0.55000000000000004">
      <c r="A37962" s="131"/>
    </row>
    <row r="37965" spans="1:1" x14ac:dyDescent="0.55000000000000004">
      <c r="A37965" s="131"/>
    </row>
    <row r="37966" spans="1:1" x14ac:dyDescent="0.55000000000000004">
      <c r="A37966" s="131"/>
    </row>
    <row r="37969" spans="1:1" x14ac:dyDescent="0.55000000000000004">
      <c r="A37969" s="131"/>
    </row>
    <row r="37970" spans="1:1" x14ac:dyDescent="0.55000000000000004">
      <c r="A37970" s="131"/>
    </row>
    <row r="37973" spans="1:1" x14ac:dyDescent="0.55000000000000004">
      <c r="A37973" s="131"/>
    </row>
    <row r="37974" spans="1:1" x14ac:dyDescent="0.55000000000000004">
      <c r="A37974" s="131"/>
    </row>
    <row r="37977" spans="1:1" x14ac:dyDescent="0.55000000000000004">
      <c r="A37977" s="131"/>
    </row>
    <row r="37978" spans="1:1" x14ac:dyDescent="0.55000000000000004">
      <c r="A37978" s="131"/>
    </row>
    <row r="37981" spans="1:1" x14ac:dyDescent="0.55000000000000004">
      <c r="A37981" s="131"/>
    </row>
    <row r="37982" spans="1:1" x14ac:dyDescent="0.55000000000000004">
      <c r="A37982" s="131"/>
    </row>
    <row r="37985" spans="1:1" x14ac:dyDescent="0.55000000000000004">
      <c r="A37985" s="131"/>
    </row>
    <row r="37986" spans="1:1" x14ac:dyDescent="0.55000000000000004">
      <c r="A37986" s="131"/>
    </row>
    <row r="37989" spans="1:1" x14ac:dyDescent="0.55000000000000004">
      <c r="A37989" s="131"/>
    </row>
    <row r="37990" spans="1:1" x14ac:dyDescent="0.55000000000000004">
      <c r="A37990" s="131"/>
    </row>
    <row r="37993" spans="1:1" x14ac:dyDescent="0.55000000000000004">
      <c r="A37993" s="131"/>
    </row>
    <row r="37994" spans="1:1" x14ac:dyDescent="0.55000000000000004">
      <c r="A37994" s="131"/>
    </row>
    <row r="37997" spans="1:1" x14ac:dyDescent="0.55000000000000004">
      <c r="A37997" s="131"/>
    </row>
    <row r="37998" spans="1:1" x14ac:dyDescent="0.55000000000000004">
      <c r="A37998" s="131"/>
    </row>
    <row r="38001" spans="1:1" x14ac:dyDescent="0.55000000000000004">
      <c r="A38001" s="131"/>
    </row>
    <row r="38002" spans="1:1" x14ac:dyDescent="0.55000000000000004">
      <c r="A38002" s="131"/>
    </row>
    <row r="38005" spans="1:1" x14ac:dyDescent="0.55000000000000004">
      <c r="A38005" s="131"/>
    </row>
    <row r="38006" spans="1:1" x14ac:dyDescent="0.55000000000000004">
      <c r="A38006" s="131"/>
    </row>
    <row r="38009" spans="1:1" x14ac:dyDescent="0.55000000000000004">
      <c r="A38009" s="131"/>
    </row>
    <row r="38010" spans="1:1" x14ac:dyDescent="0.55000000000000004">
      <c r="A38010" s="131"/>
    </row>
    <row r="38013" spans="1:1" x14ac:dyDescent="0.55000000000000004">
      <c r="A38013" s="131"/>
    </row>
    <row r="38014" spans="1:1" x14ac:dyDescent="0.55000000000000004">
      <c r="A38014" s="131"/>
    </row>
    <row r="38017" spans="1:1" x14ac:dyDescent="0.55000000000000004">
      <c r="A38017" s="131"/>
    </row>
    <row r="38018" spans="1:1" x14ac:dyDescent="0.55000000000000004">
      <c r="A38018" s="131"/>
    </row>
    <row r="38021" spans="1:1" x14ac:dyDescent="0.55000000000000004">
      <c r="A38021" s="131"/>
    </row>
    <row r="38022" spans="1:1" x14ac:dyDescent="0.55000000000000004">
      <c r="A38022" s="131"/>
    </row>
    <row r="38025" spans="1:1" x14ac:dyDescent="0.55000000000000004">
      <c r="A38025" s="131"/>
    </row>
    <row r="38026" spans="1:1" x14ac:dyDescent="0.55000000000000004">
      <c r="A38026" s="131"/>
    </row>
    <row r="38029" spans="1:1" x14ac:dyDescent="0.55000000000000004">
      <c r="A38029" s="131"/>
    </row>
    <row r="38030" spans="1:1" x14ac:dyDescent="0.55000000000000004">
      <c r="A38030" s="131"/>
    </row>
    <row r="38033" spans="1:1" x14ac:dyDescent="0.55000000000000004">
      <c r="A38033" s="131"/>
    </row>
    <row r="38034" spans="1:1" x14ac:dyDescent="0.55000000000000004">
      <c r="A38034" s="131"/>
    </row>
    <row r="38037" spans="1:1" x14ac:dyDescent="0.55000000000000004">
      <c r="A38037" s="131"/>
    </row>
    <row r="38038" spans="1:1" x14ac:dyDescent="0.55000000000000004">
      <c r="A38038" s="131"/>
    </row>
    <row r="38041" spans="1:1" x14ac:dyDescent="0.55000000000000004">
      <c r="A38041" s="131"/>
    </row>
    <row r="38042" spans="1:1" x14ac:dyDescent="0.55000000000000004">
      <c r="A38042" s="131"/>
    </row>
    <row r="38045" spans="1:1" x14ac:dyDescent="0.55000000000000004">
      <c r="A38045" s="131"/>
    </row>
    <row r="38046" spans="1:1" x14ac:dyDescent="0.55000000000000004">
      <c r="A38046" s="131"/>
    </row>
    <row r="38049" spans="1:1" x14ac:dyDescent="0.55000000000000004">
      <c r="A38049" s="131"/>
    </row>
    <row r="38050" spans="1:1" x14ac:dyDescent="0.55000000000000004">
      <c r="A38050" s="131"/>
    </row>
    <row r="38053" spans="1:1" x14ac:dyDescent="0.55000000000000004">
      <c r="A38053" s="131"/>
    </row>
    <row r="38054" spans="1:1" x14ac:dyDescent="0.55000000000000004">
      <c r="A38054" s="131"/>
    </row>
    <row r="38057" spans="1:1" x14ac:dyDescent="0.55000000000000004">
      <c r="A38057" s="131"/>
    </row>
    <row r="38058" spans="1:1" x14ac:dyDescent="0.55000000000000004">
      <c r="A38058" s="131"/>
    </row>
    <row r="38061" spans="1:1" x14ac:dyDescent="0.55000000000000004">
      <c r="A38061" s="131"/>
    </row>
    <row r="38062" spans="1:1" x14ac:dyDescent="0.55000000000000004">
      <c r="A38062" s="131"/>
    </row>
    <row r="38065" spans="1:1" x14ac:dyDescent="0.55000000000000004">
      <c r="A38065" s="131"/>
    </row>
    <row r="38066" spans="1:1" x14ac:dyDescent="0.55000000000000004">
      <c r="A38066" s="131"/>
    </row>
    <row r="38069" spans="1:1" x14ac:dyDescent="0.55000000000000004">
      <c r="A38069" s="131"/>
    </row>
    <row r="38070" spans="1:1" x14ac:dyDescent="0.55000000000000004">
      <c r="A38070" s="131"/>
    </row>
    <row r="38073" spans="1:1" x14ac:dyDescent="0.55000000000000004">
      <c r="A38073" s="131"/>
    </row>
    <row r="38074" spans="1:1" x14ac:dyDescent="0.55000000000000004">
      <c r="A38074" s="131"/>
    </row>
    <row r="38077" spans="1:1" x14ac:dyDescent="0.55000000000000004">
      <c r="A38077" s="131"/>
    </row>
    <row r="38078" spans="1:1" x14ac:dyDescent="0.55000000000000004">
      <c r="A38078" s="131"/>
    </row>
    <row r="38081" spans="1:1" x14ac:dyDescent="0.55000000000000004">
      <c r="A38081" s="131"/>
    </row>
    <row r="38082" spans="1:1" x14ac:dyDescent="0.55000000000000004">
      <c r="A38082" s="131"/>
    </row>
    <row r="38085" spans="1:1" x14ac:dyDescent="0.55000000000000004">
      <c r="A38085" s="131"/>
    </row>
    <row r="38086" spans="1:1" x14ac:dyDescent="0.55000000000000004">
      <c r="A38086" s="131"/>
    </row>
    <row r="38089" spans="1:1" x14ac:dyDescent="0.55000000000000004">
      <c r="A38089" s="131"/>
    </row>
    <row r="38090" spans="1:1" x14ac:dyDescent="0.55000000000000004">
      <c r="A38090" s="131"/>
    </row>
    <row r="38093" spans="1:1" x14ac:dyDescent="0.55000000000000004">
      <c r="A38093" s="131"/>
    </row>
    <row r="38094" spans="1:1" x14ac:dyDescent="0.55000000000000004">
      <c r="A38094" s="131"/>
    </row>
    <row r="38097" spans="1:1" x14ac:dyDescent="0.55000000000000004">
      <c r="A38097" s="131"/>
    </row>
    <row r="38098" spans="1:1" x14ac:dyDescent="0.55000000000000004">
      <c r="A38098" s="131"/>
    </row>
    <row r="38101" spans="1:1" x14ac:dyDescent="0.55000000000000004">
      <c r="A38101" s="131"/>
    </row>
    <row r="38102" spans="1:1" x14ac:dyDescent="0.55000000000000004">
      <c r="A38102" s="131"/>
    </row>
    <row r="38105" spans="1:1" x14ac:dyDescent="0.55000000000000004">
      <c r="A38105" s="131"/>
    </row>
    <row r="38106" spans="1:1" x14ac:dyDescent="0.55000000000000004">
      <c r="A38106" s="131"/>
    </row>
    <row r="38109" spans="1:1" x14ac:dyDescent="0.55000000000000004">
      <c r="A38109" s="131"/>
    </row>
    <row r="38110" spans="1:1" x14ac:dyDescent="0.55000000000000004">
      <c r="A38110" s="131"/>
    </row>
    <row r="38113" spans="1:1" x14ac:dyDescent="0.55000000000000004">
      <c r="A38113" s="131"/>
    </row>
    <row r="38114" spans="1:1" x14ac:dyDescent="0.55000000000000004">
      <c r="A38114" s="131"/>
    </row>
    <row r="38117" spans="1:1" x14ac:dyDescent="0.55000000000000004">
      <c r="A38117" s="131"/>
    </row>
    <row r="38118" spans="1:1" x14ac:dyDescent="0.55000000000000004">
      <c r="A38118" s="131"/>
    </row>
    <row r="38121" spans="1:1" x14ac:dyDescent="0.55000000000000004">
      <c r="A38121" s="131"/>
    </row>
    <row r="38122" spans="1:1" x14ac:dyDescent="0.55000000000000004">
      <c r="A38122" s="131"/>
    </row>
    <row r="38125" spans="1:1" x14ac:dyDescent="0.55000000000000004">
      <c r="A38125" s="131"/>
    </row>
    <row r="38126" spans="1:1" x14ac:dyDescent="0.55000000000000004">
      <c r="A38126" s="131"/>
    </row>
    <row r="38129" spans="1:1" x14ac:dyDescent="0.55000000000000004">
      <c r="A38129" s="131"/>
    </row>
    <row r="38130" spans="1:1" x14ac:dyDescent="0.55000000000000004">
      <c r="A38130" s="131"/>
    </row>
    <row r="38133" spans="1:1" x14ac:dyDescent="0.55000000000000004">
      <c r="A38133" s="131"/>
    </row>
    <row r="38134" spans="1:1" x14ac:dyDescent="0.55000000000000004">
      <c r="A38134" s="131"/>
    </row>
    <row r="38137" spans="1:1" x14ac:dyDescent="0.55000000000000004">
      <c r="A38137" s="131"/>
    </row>
    <row r="38138" spans="1:1" x14ac:dyDescent="0.55000000000000004">
      <c r="A38138" s="131"/>
    </row>
    <row r="38141" spans="1:1" x14ac:dyDescent="0.55000000000000004">
      <c r="A38141" s="131"/>
    </row>
    <row r="38142" spans="1:1" x14ac:dyDescent="0.55000000000000004">
      <c r="A38142" s="131"/>
    </row>
    <row r="38145" spans="1:1" x14ac:dyDescent="0.55000000000000004">
      <c r="A38145" s="131"/>
    </row>
    <row r="38146" spans="1:1" x14ac:dyDescent="0.55000000000000004">
      <c r="A38146" s="131"/>
    </row>
    <row r="38149" spans="1:1" x14ac:dyDescent="0.55000000000000004">
      <c r="A38149" s="131"/>
    </row>
    <row r="38150" spans="1:1" x14ac:dyDescent="0.55000000000000004">
      <c r="A38150" s="131"/>
    </row>
    <row r="38153" spans="1:1" x14ac:dyDescent="0.55000000000000004">
      <c r="A38153" s="131"/>
    </row>
    <row r="38154" spans="1:1" x14ac:dyDescent="0.55000000000000004">
      <c r="A38154" s="131"/>
    </row>
    <row r="38157" spans="1:1" x14ac:dyDescent="0.55000000000000004">
      <c r="A38157" s="131"/>
    </row>
    <row r="38158" spans="1:1" x14ac:dyDescent="0.55000000000000004">
      <c r="A38158" s="131"/>
    </row>
    <row r="38161" spans="1:1" x14ac:dyDescent="0.55000000000000004">
      <c r="A38161" s="131"/>
    </row>
    <row r="38162" spans="1:1" x14ac:dyDescent="0.55000000000000004">
      <c r="A38162" s="131"/>
    </row>
    <row r="38165" spans="1:1" x14ac:dyDescent="0.55000000000000004">
      <c r="A38165" s="131"/>
    </row>
    <row r="38166" spans="1:1" x14ac:dyDescent="0.55000000000000004">
      <c r="A38166" s="131"/>
    </row>
    <row r="38169" spans="1:1" x14ac:dyDescent="0.55000000000000004">
      <c r="A38169" s="131"/>
    </row>
    <row r="38170" spans="1:1" x14ac:dyDescent="0.55000000000000004">
      <c r="A38170" s="131"/>
    </row>
    <row r="38173" spans="1:1" x14ac:dyDescent="0.55000000000000004">
      <c r="A38173" s="131"/>
    </row>
    <row r="38174" spans="1:1" x14ac:dyDescent="0.55000000000000004">
      <c r="A38174" s="131"/>
    </row>
    <row r="38177" spans="1:1" x14ac:dyDescent="0.55000000000000004">
      <c r="A38177" s="131"/>
    </row>
    <row r="38178" spans="1:1" x14ac:dyDescent="0.55000000000000004">
      <c r="A38178" s="131"/>
    </row>
    <row r="38181" spans="1:1" x14ac:dyDescent="0.55000000000000004">
      <c r="A38181" s="131"/>
    </row>
    <row r="38182" spans="1:1" x14ac:dyDescent="0.55000000000000004">
      <c r="A38182" s="131"/>
    </row>
    <row r="38185" spans="1:1" x14ac:dyDescent="0.55000000000000004">
      <c r="A38185" s="131"/>
    </row>
    <row r="38186" spans="1:1" x14ac:dyDescent="0.55000000000000004">
      <c r="A38186" s="131"/>
    </row>
    <row r="38189" spans="1:1" x14ac:dyDescent="0.55000000000000004">
      <c r="A38189" s="131"/>
    </row>
    <row r="38190" spans="1:1" x14ac:dyDescent="0.55000000000000004">
      <c r="A38190" s="131"/>
    </row>
    <row r="38193" spans="1:1" x14ac:dyDescent="0.55000000000000004">
      <c r="A38193" s="131"/>
    </row>
    <row r="38194" spans="1:1" x14ac:dyDescent="0.55000000000000004">
      <c r="A38194" s="131"/>
    </row>
    <row r="38197" spans="1:1" x14ac:dyDescent="0.55000000000000004">
      <c r="A38197" s="131"/>
    </row>
    <row r="38198" spans="1:1" x14ac:dyDescent="0.55000000000000004">
      <c r="A38198" s="131"/>
    </row>
    <row r="38201" spans="1:1" x14ac:dyDescent="0.55000000000000004">
      <c r="A38201" s="131"/>
    </row>
    <row r="38202" spans="1:1" x14ac:dyDescent="0.55000000000000004">
      <c r="A38202" s="131"/>
    </row>
    <row r="38205" spans="1:1" x14ac:dyDescent="0.55000000000000004">
      <c r="A38205" s="131"/>
    </row>
    <row r="38206" spans="1:1" x14ac:dyDescent="0.55000000000000004">
      <c r="A38206" s="131"/>
    </row>
    <row r="38209" spans="1:1" x14ac:dyDescent="0.55000000000000004">
      <c r="A38209" s="131"/>
    </row>
    <row r="38210" spans="1:1" x14ac:dyDescent="0.55000000000000004">
      <c r="A38210" s="131"/>
    </row>
    <row r="38213" spans="1:1" x14ac:dyDescent="0.55000000000000004">
      <c r="A38213" s="131"/>
    </row>
    <row r="38214" spans="1:1" x14ac:dyDescent="0.55000000000000004">
      <c r="A38214" s="131"/>
    </row>
    <row r="38217" spans="1:1" x14ac:dyDescent="0.55000000000000004">
      <c r="A38217" s="131"/>
    </row>
    <row r="38218" spans="1:1" x14ac:dyDescent="0.55000000000000004">
      <c r="A38218" s="131"/>
    </row>
    <row r="38221" spans="1:1" x14ac:dyDescent="0.55000000000000004">
      <c r="A38221" s="131"/>
    </row>
    <row r="38222" spans="1:1" x14ac:dyDescent="0.55000000000000004">
      <c r="A38222" s="131"/>
    </row>
    <row r="38225" spans="1:1" x14ac:dyDescent="0.55000000000000004">
      <c r="A38225" s="131"/>
    </row>
    <row r="38226" spans="1:1" x14ac:dyDescent="0.55000000000000004">
      <c r="A38226" s="131"/>
    </row>
    <row r="38229" spans="1:1" x14ac:dyDescent="0.55000000000000004">
      <c r="A38229" s="131"/>
    </row>
    <row r="38230" spans="1:1" x14ac:dyDescent="0.55000000000000004">
      <c r="A38230" s="131"/>
    </row>
    <row r="38233" spans="1:1" x14ac:dyDescent="0.55000000000000004">
      <c r="A38233" s="131"/>
    </row>
    <row r="38234" spans="1:1" x14ac:dyDescent="0.55000000000000004">
      <c r="A38234" s="131"/>
    </row>
    <row r="38237" spans="1:1" x14ac:dyDescent="0.55000000000000004">
      <c r="A38237" s="131"/>
    </row>
    <row r="38238" spans="1:1" x14ac:dyDescent="0.55000000000000004">
      <c r="A38238" s="131"/>
    </row>
    <row r="38241" spans="1:1" x14ac:dyDescent="0.55000000000000004">
      <c r="A38241" s="131"/>
    </row>
    <row r="38242" spans="1:1" x14ac:dyDescent="0.55000000000000004">
      <c r="A38242" s="131"/>
    </row>
    <row r="38245" spans="1:1" x14ac:dyDescent="0.55000000000000004">
      <c r="A38245" s="131"/>
    </row>
    <row r="38246" spans="1:1" x14ac:dyDescent="0.55000000000000004">
      <c r="A38246" s="131"/>
    </row>
    <row r="38249" spans="1:1" x14ac:dyDescent="0.55000000000000004">
      <c r="A38249" s="131"/>
    </row>
    <row r="38250" spans="1:1" x14ac:dyDescent="0.55000000000000004">
      <c r="A38250" s="131"/>
    </row>
    <row r="38253" spans="1:1" x14ac:dyDescent="0.55000000000000004">
      <c r="A38253" s="131"/>
    </row>
    <row r="38254" spans="1:1" x14ac:dyDescent="0.55000000000000004">
      <c r="A38254" s="131"/>
    </row>
    <row r="38257" spans="1:1" x14ac:dyDescent="0.55000000000000004">
      <c r="A38257" s="131"/>
    </row>
    <row r="38258" spans="1:1" x14ac:dyDescent="0.55000000000000004">
      <c r="A38258" s="131"/>
    </row>
    <row r="38261" spans="1:1" x14ac:dyDescent="0.55000000000000004">
      <c r="A38261" s="131"/>
    </row>
    <row r="38262" spans="1:1" x14ac:dyDescent="0.55000000000000004">
      <c r="A38262" s="131"/>
    </row>
    <row r="38265" spans="1:1" x14ac:dyDescent="0.55000000000000004">
      <c r="A38265" s="131"/>
    </row>
    <row r="38266" spans="1:1" x14ac:dyDescent="0.55000000000000004">
      <c r="A38266" s="131"/>
    </row>
    <row r="38269" spans="1:1" x14ac:dyDescent="0.55000000000000004">
      <c r="A38269" s="131"/>
    </row>
    <row r="38270" spans="1:1" x14ac:dyDescent="0.55000000000000004">
      <c r="A38270" s="131"/>
    </row>
    <row r="38273" spans="1:1" x14ac:dyDescent="0.55000000000000004">
      <c r="A38273" s="131"/>
    </row>
    <row r="38274" spans="1:1" x14ac:dyDescent="0.55000000000000004">
      <c r="A38274" s="131"/>
    </row>
    <row r="38277" spans="1:1" x14ac:dyDescent="0.55000000000000004">
      <c r="A38277" s="131"/>
    </row>
    <row r="38278" spans="1:1" x14ac:dyDescent="0.55000000000000004">
      <c r="A38278" s="131"/>
    </row>
    <row r="38281" spans="1:1" x14ac:dyDescent="0.55000000000000004">
      <c r="A38281" s="131"/>
    </row>
    <row r="38282" spans="1:1" x14ac:dyDescent="0.55000000000000004">
      <c r="A38282" s="131"/>
    </row>
    <row r="38285" spans="1:1" x14ac:dyDescent="0.55000000000000004">
      <c r="A38285" s="131"/>
    </row>
    <row r="38286" spans="1:1" x14ac:dyDescent="0.55000000000000004">
      <c r="A38286" s="131"/>
    </row>
    <row r="38289" spans="1:1" x14ac:dyDescent="0.55000000000000004">
      <c r="A38289" s="131"/>
    </row>
    <row r="38290" spans="1:1" x14ac:dyDescent="0.55000000000000004">
      <c r="A38290" s="131"/>
    </row>
    <row r="38293" spans="1:1" x14ac:dyDescent="0.55000000000000004">
      <c r="A38293" s="131"/>
    </row>
    <row r="38294" spans="1:1" x14ac:dyDescent="0.55000000000000004">
      <c r="A38294" s="131"/>
    </row>
    <row r="38297" spans="1:1" x14ac:dyDescent="0.55000000000000004">
      <c r="A38297" s="131"/>
    </row>
    <row r="38298" spans="1:1" x14ac:dyDescent="0.55000000000000004">
      <c r="A38298" s="131"/>
    </row>
    <row r="38301" spans="1:1" x14ac:dyDescent="0.55000000000000004">
      <c r="A38301" s="131"/>
    </row>
    <row r="38302" spans="1:1" x14ac:dyDescent="0.55000000000000004">
      <c r="A38302" s="131"/>
    </row>
    <row r="38305" spans="1:1" x14ac:dyDescent="0.55000000000000004">
      <c r="A38305" s="131"/>
    </row>
    <row r="38306" spans="1:1" x14ac:dyDescent="0.55000000000000004">
      <c r="A38306" s="131"/>
    </row>
    <row r="38309" spans="1:1" x14ac:dyDescent="0.55000000000000004">
      <c r="A38309" s="131"/>
    </row>
    <row r="38310" spans="1:1" x14ac:dyDescent="0.55000000000000004">
      <c r="A38310" s="131"/>
    </row>
    <row r="38313" spans="1:1" x14ac:dyDescent="0.55000000000000004">
      <c r="A38313" s="131"/>
    </row>
    <row r="38314" spans="1:1" x14ac:dyDescent="0.55000000000000004">
      <c r="A38314" s="131"/>
    </row>
    <row r="38317" spans="1:1" x14ac:dyDescent="0.55000000000000004">
      <c r="A38317" s="131"/>
    </row>
    <row r="38318" spans="1:1" x14ac:dyDescent="0.55000000000000004">
      <c r="A38318" s="131"/>
    </row>
    <row r="38321" spans="1:1" x14ac:dyDescent="0.55000000000000004">
      <c r="A38321" s="131"/>
    </row>
    <row r="38322" spans="1:1" x14ac:dyDescent="0.55000000000000004">
      <c r="A38322" s="131"/>
    </row>
    <row r="38325" spans="1:1" x14ac:dyDescent="0.55000000000000004">
      <c r="A38325" s="131"/>
    </row>
    <row r="38326" spans="1:1" x14ac:dyDescent="0.55000000000000004">
      <c r="A38326" s="131"/>
    </row>
    <row r="38329" spans="1:1" x14ac:dyDescent="0.55000000000000004">
      <c r="A38329" s="131"/>
    </row>
    <row r="38330" spans="1:1" x14ac:dyDescent="0.55000000000000004">
      <c r="A38330" s="131"/>
    </row>
    <row r="38333" spans="1:1" x14ac:dyDescent="0.55000000000000004">
      <c r="A38333" s="131"/>
    </row>
    <row r="38334" spans="1:1" x14ac:dyDescent="0.55000000000000004">
      <c r="A38334" s="131"/>
    </row>
    <row r="38337" spans="1:1" x14ac:dyDescent="0.55000000000000004">
      <c r="A38337" s="131"/>
    </row>
    <row r="38338" spans="1:1" x14ac:dyDescent="0.55000000000000004">
      <c r="A38338" s="131"/>
    </row>
    <row r="38341" spans="1:1" x14ac:dyDescent="0.55000000000000004">
      <c r="A38341" s="131"/>
    </row>
    <row r="38342" spans="1:1" x14ac:dyDescent="0.55000000000000004">
      <c r="A38342" s="131"/>
    </row>
    <row r="38345" spans="1:1" x14ac:dyDescent="0.55000000000000004">
      <c r="A38345" s="131"/>
    </row>
    <row r="38346" spans="1:1" x14ac:dyDescent="0.55000000000000004">
      <c r="A38346" s="131"/>
    </row>
    <row r="38349" spans="1:1" x14ac:dyDescent="0.55000000000000004">
      <c r="A38349" s="131"/>
    </row>
    <row r="38350" spans="1:1" x14ac:dyDescent="0.55000000000000004">
      <c r="A38350" s="131"/>
    </row>
    <row r="38353" spans="1:1" x14ac:dyDescent="0.55000000000000004">
      <c r="A38353" s="131"/>
    </row>
    <row r="38354" spans="1:1" x14ac:dyDescent="0.55000000000000004">
      <c r="A38354" s="131"/>
    </row>
    <row r="38357" spans="1:1" x14ac:dyDescent="0.55000000000000004">
      <c r="A38357" s="131"/>
    </row>
    <row r="38358" spans="1:1" x14ac:dyDescent="0.55000000000000004">
      <c r="A38358" s="131"/>
    </row>
    <row r="38361" spans="1:1" x14ac:dyDescent="0.55000000000000004">
      <c r="A38361" s="131"/>
    </row>
    <row r="38362" spans="1:1" x14ac:dyDescent="0.55000000000000004">
      <c r="A38362" s="131"/>
    </row>
    <row r="38365" spans="1:1" x14ac:dyDescent="0.55000000000000004">
      <c r="A38365" s="131"/>
    </row>
    <row r="38366" spans="1:1" x14ac:dyDescent="0.55000000000000004">
      <c r="A38366" s="131"/>
    </row>
    <row r="38369" spans="1:1" x14ac:dyDescent="0.55000000000000004">
      <c r="A38369" s="131"/>
    </row>
    <row r="38370" spans="1:1" x14ac:dyDescent="0.55000000000000004">
      <c r="A38370" s="131"/>
    </row>
    <row r="38373" spans="1:1" x14ac:dyDescent="0.55000000000000004">
      <c r="A38373" s="131"/>
    </row>
    <row r="38374" spans="1:1" x14ac:dyDescent="0.55000000000000004">
      <c r="A38374" s="131"/>
    </row>
    <row r="38377" spans="1:1" x14ac:dyDescent="0.55000000000000004">
      <c r="A38377" s="131"/>
    </row>
    <row r="38378" spans="1:1" x14ac:dyDescent="0.55000000000000004">
      <c r="A38378" s="131"/>
    </row>
    <row r="38381" spans="1:1" x14ac:dyDescent="0.55000000000000004">
      <c r="A38381" s="131"/>
    </row>
    <row r="38382" spans="1:1" x14ac:dyDescent="0.55000000000000004">
      <c r="A38382" s="131"/>
    </row>
    <row r="38385" spans="1:1" x14ac:dyDescent="0.55000000000000004">
      <c r="A38385" s="131"/>
    </row>
    <row r="38386" spans="1:1" x14ac:dyDescent="0.55000000000000004">
      <c r="A38386" s="131"/>
    </row>
    <row r="38389" spans="1:1" x14ac:dyDescent="0.55000000000000004">
      <c r="A38389" s="131"/>
    </row>
    <row r="38390" spans="1:1" x14ac:dyDescent="0.55000000000000004">
      <c r="A38390" s="131"/>
    </row>
    <row r="38393" spans="1:1" x14ac:dyDescent="0.55000000000000004">
      <c r="A38393" s="131"/>
    </row>
    <row r="38394" spans="1:1" x14ac:dyDescent="0.55000000000000004">
      <c r="A38394" s="131"/>
    </row>
    <row r="38397" spans="1:1" x14ac:dyDescent="0.55000000000000004">
      <c r="A38397" s="131"/>
    </row>
    <row r="38398" spans="1:1" x14ac:dyDescent="0.55000000000000004">
      <c r="A38398" s="131"/>
    </row>
    <row r="38401" spans="1:1" x14ac:dyDescent="0.55000000000000004">
      <c r="A38401" s="131"/>
    </row>
    <row r="38402" spans="1:1" x14ac:dyDescent="0.55000000000000004">
      <c r="A38402" s="131"/>
    </row>
    <row r="38405" spans="1:1" x14ac:dyDescent="0.55000000000000004">
      <c r="A38405" s="131"/>
    </row>
    <row r="38406" spans="1:1" x14ac:dyDescent="0.55000000000000004">
      <c r="A38406" s="131"/>
    </row>
    <row r="38409" spans="1:1" x14ac:dyDescent="0.55000000000000004">
      <c r="A38409" s="131"/>
    </row>
    <row r="38410" spans="1:1" x14ac:dyDescent="0.55000000000000004">
      <c r="A38410" s="131"/>
    </row>
    <row r="38413" spans="1:1" x14ac:dyDescent="0.55000000000000004">
      <c r="A38413" s="131"/>
    </row>
    <row r="38414" spans="1:1" x14ac:dyDescent="0.55000000000000004">
      <c r="A38414" s="131"/>
    </row>
    <row r="38417" spans="1:1" x14ac:dyDescent="0.55000000000000004">
      <c r="A38417" s="131"/>
    </row>
    <row r="38418" spans="1:1" x14ac:dyDescent="0.55000000000000004">
      <c r="A38418" s="131"/>
    </row>
    <row r="38421" spans="1:1" x14ac:dyDescent="0.55000000000000004">
      <c r="A38421" s="131"/>
    </row>
    <row r="38422" spans="1:1" x14ac:dyDescent="0.55000000000000004">
      <c r="A38422" s="131"/>
    </row>
    <row r="38425" spans="1:1" x14ac:dyDescent="0.55000000000000004">
      <c r="A38425" s="131"/>
    </row>
    <row r="38426" spans="1:1" x14ac:dyDescent="0.55000000000000004">
      <c r="A38426" s="131"/>
    </row>
    <row r="38429" spans="1:1" x14ac:dyDescent="0.55000000000000004">
      <c r="A38429" s="131"/>
    </row>
    <row r="38430" spans="1:1" x14ac:dyDescent="0.55000000000000004">
      <c r="A38430" s="131"/>
    </row>
    <row r="38433" spans="1:1" x14ac:dyDescent="0.55000000000000004">
      <c r="A38433" s="131"/>
    </row>
    <row r="38434" spans="1:1" x14ac:dyDescent="0.55000000000000004">
      <c r="A38434" s="131"/>
    </row>
    <row r="38437" spans="1:1" x14ac:dyDescent="0.55000000000000004">
      <c r="A38437" s="131"/>
    </row>
    <row r="38438" spans="1:1" x14ac:dyDescent="0.55000000000000004">
      <c r="A38438" s="131"/>
    </row>
    <row r="38441" spans="1:1" x14ac:dyDescent="0.55000000000000004">
      <c r="A38441" s="131"/>
    </row>
    <row r="38442" spans="1:1" x14ac:dyDescent="0.55000000000000004">
      <c r="A38442" s="131"/>
    </row>
    <row r="38445" spans="1:1" x14ac:dyDescent="0.55000000000000004">
      <c r="A38445" s="131"/>
    </row>
    <row r="38446" spans="1:1" x14ac:dyDescent="0.55000000000000004">
      <c r="A38446" s="131"/>
    </row>
    <row r="38449" spans="1:1" x14ac:dyDescent="0.55000000000000004">
      <c r="A38449" s="131"/>
    </row>
    <row r="38450" spans="1:1" x14ac:dyDescent="0.55000000000000004">
      <c r="A38450" s="131"/>
    </row>
    <row r="38453" spans="1:1" x14ac:dyDescent="0.55000000000000004">
      <c r="A38453" s="131"/>
    </row>
    <row r="38454" spans="1:1" x14ac:dyDescent="0.55000000000000004">
      <c r="A38454" s="131"/>
    </row>
    <row r="38457" spans="1:1" x14ac:dyDescent="0.55000000000000004">
      <c r="A38457" s="131"/>
    </row>
    <row r="38458" spans="1:1" x14ac:dyDescent="0.55000000000000004">
      <c r="A38458" s="131"/>
    </row>
    <row r="38461" spans="1:1" x14ac:dyDescent="0.55000000000000004">
      <c r="A38461" s="131"/>
    </row>
    <row r="38462" spans="1:1" x14ac:dyDescent="0.55000000000000004">
      <c r="A38462" s="131"/>
    </row>
    <row r="38465" spans="1:1" x14ac:dyDescent="0.55000000000000004">
      <c r="A38465" s="131"/>
    </row>
    <row r="38466" spans="1:1" x14ac:dyDescent="0.55000000000000004">
      <c r="A38466" s="131"/>
    </row>
    <row r="38469" spans="1:1" x14ac:dyDescent="0.55000000000000004">
      <c r="A38469" s="131"/>
    </row>
    <row r="38470" spans="1:1" x14ac:dyDescent="0.55000000000000004">
      <c r="A38470" s="131"/>
    </row>
    <row r="38473" spans="1:1" x14ac:dyDescent="0.55000000000000004">
      <c r="A38473" s="131"/>
    </row>
    <row r="38474" spans="1:1" x14ac:dyDescent="0.55000000000000004">
      <c r="A38474" s="131"/>
    </row>
    <row r="38477" spans="1:1" x14ac:dyDescent="0.55000000000000004">
      <c r="A38477" s="131"/>
    </row>
    <row r="38478" spans="1:1" x14ac:dyDescent="0.55000000000000004">
      <c r="A38478" s="131"/>
    </row>
    <row r="38481" spans="1:1" x14ac:dyDescent="0.55000000000000004">
      <c r="A38481" s="131"/>
    </row>
    <row r="38482" spans="1:1" x14ac:dyDescent="0.55000000000000004">
      <c r="A38482" s="131"/>
    </row>
    <row r="38485" spans="1:1" x14ac:dyDescent="0.55000000000000004">
      <c r="A38485" s="131"/>
    </row>
    <row r="38486" spans="1:1" x14ac:dyDescent="0.55000000000000004">
      <c r="A38486" s="131"/>
    </row>
    <row r="38489" spans="1:1" x14ac:dyDescent="0.55000000000000004">
      <c r="A38489" s="131"/>
    </row>
    <row r="38490" spans="1:1" x14ac:dyDescent="0.55000000000000004">
      <c r="A38490" s="131"/>
    </row>
    <row r="38493" spans="1:1" x14ac:dyDescent="0.55000000000000004">
      <c r="A38493" s="131"/>
    </row>
    <row r="38494" spans="1:1" x14ac:dyDescent="0.55000000000000004">
      <c r="A38494" s="131"/>
    </row>
    <row r="38497" spans="1:1" x14ac:dyDescent="0.55000000000000004">
      <c r="A38497" s="131"/>
    </row>
    <row r="38498" spans="1:1" x14ac:dyDescent="0.55000000000000004">
      <c r="A38498" s="131"/>
    </row>
    <row r="38501" spans="1:1" x14ac:dyDescent="0.55000000000000004">
      <c r="A38501" s="131"/>
    </row>
    <row r="38502" spans="1:1" x14ac:dyDescent="0.55000000000000004">
      <c r="A38502" s="131"/>
    </row>
    <row r="38505" spans="1:1" x14ac:dyDescent="0.55000000000000004">
      <c r="A38505" s="131"/>
    </row>
    <row r="38506" spans="1:1" x14ac:dyDescent="0.55000000000000004">
      <c r="A38506" s="131"/>
    </row>
    <row r="38509" spans="1:1" x14ac:dyDescent="0.55000000000000004">
      <c r="A38509" s="131"/>
    </row>
    <row r="38510" spans="1:1" x14ac:dyDescent="0.55000000000000004">
      <c r="A38510" s="131"/>
    </row>
    <row r="38513" spans="1:1" x14ac:dyDescent="0.55000000000000004">
      <c r="A38513" s="131"/>
    </row>
    <row r="38514" spans="1:1" x14ac:dyDescent="0.55000000000000004">
      <c r="A38514" s="131"/>
    </row>
    <row r="38517" spans="1:1" x14ac:dyDescent="0.55000000000000004">
      <c r="A38517" s="131"/>
    </row>
    <row r="38518" spans="1:1" x14ac:dyDescent="0.55000000000000004">
      <c r="A38518" s="131"/>
    </row>
    <row r="38521" spans="1:1" x14ac:dyDescent="0.55000000000000004">
      <c r="A38521" s="131"/>
    </row>
    <row r="38522" spans="1:1" x14ac:dyDescent="0.55000000000000004">
      <c r="A38522" s="131"/>
    </row>
    <row r="38525" spans="1:1" x14ac:dyDescent="0.55000000000000004">
      <c r="A38525" s="131"/>
    </row>
    <row r="38526" spans="1:1" x14ac:dyDescent="0.55000000000000004">
      <c r="A38526" s="131"/>
    </row>
    <row r="38529" spans="1:1" x14ac:dyDescent="0.55000000000000004">
      <c r="A38529" s="131"/>
    </row>
    <row r="38530" spans="1:1" x14ac:dyDescent="0.55000000000000004">
      <c r="A38530" s="131"/>
    </row>
    <row r="38533" spans="1:1" x14ac:dyDescent="0.55000000000000004">
      <c r="A38533" s="131"/>
    </row>
    <row r="38534" spans="1:1" x14ac:dyDescent="0.55000000000000004">
      <c r="A38534" s="131"/>
    </row>
    <row r="38537" spans="1:1" x14ac:dyDescent="0.55000000000000004">
      <c r="A38537" s="131"/>
    </row>
    <row r="38538" spans="1:1" x14ac:dyDescent="0.55000000000000004">
      <c r="A38538" s="131"/>
    </row>
    <row r="38541" spans="1:1" x14ac:dyDescent="0.55000000000000004">
      <c r="A38541" s="131"/>
    </row>
    <row r="38542" spans="1:1" x14ac:dyDescent="0.55000000000000004">
      <c r="A38542" s="131"/>
    </row>
    <row r="38545" spans="1:1" x14ac:dyDescent="0.55000000000000004">
      <c r="A38545" s="131"/>
    </row>
    <row r="38546" spans="1:1" x14ac:dyDescent="0.55000000000000004">
      <c r="A38546" s="131"/>
    </row>
    <row r="38549" spans="1:1" x14ac:dyDescent="0.55000000000000004">
      <c r="A38549" s="131"/>
    </row>
    <row r="38550" spans="1:1" x14ac:dyDescent="0.55000000000000004">
      <c r="A38550" s="131"/>
    </row>
    <row r="38553" spans="1:1" x14ac:dyDescent="0.55000000000000004">
      <c r="A38553" s="131"/>
    </row>
    <row r="38554" spans="1:1" x14ac:dyDescent="0.55000000000000004">
      <c r="A38554" s="131"/>
    </row>
    <row r="38557" spans="1:1" x14ac:dyDescent="0.55000000000000004">
      <c r="A38557" s="131"/>
    </row>
    <row r="38558" spans="1:1" x14ac:dyDescent="0.55000000000000004">
      <c r="A38558" s="131"/>
    </row>
    <row r="38561" spans="1:1" x14ac:dyDescent="0.55000000000000004">
      <c r="A38561" s="131"/>
    </row>
    <row r="38562" spans="1:1" x14ac:dyDescent="0.55000000000000004">
      <c r="A38562" s="131"/>
    </row>
    <row r="38565" spans="1:1" x14ac:dyDescent="0.55000000000000004">
      <c r="A38565" s="131"/>
    </row>
    <row r="38566" spans="1:1" x14ac:dyDescent="0.55000000000000004">
      <c r="A38566" s="131"/>
    </row>
    <row r="38569" spans="1:1" x14ac:dyDescent="0.55000000000000004">
      <c r="A38569" s="131"/>
    </row>
    <row r="38570" spans="1:1" x14ac:dyDescent="0.55000000000000004">
      <c r="A38570" s="131"/>
    </row>
    <row r="38573" spans="1:1" x14ac:dyDescent="0.55000000000000004">
      <c r="A38573" s="131"/>
    </row>
    <row r="38574" spans="1:1" x14ac:dyDescent="0.55000000000000004">
      <c r="A38574" s="131"/>
    </row>
    <row r="38577" spans="1:1" x14ac:dyDescent="0.55000000000000004">
      <c r="A38577" s="131"/>
    </row>
    <row r="38578" spans="1:1" x14ac:dyDescent="0.55000000000000004">
      <c r="A38578" s="131"/>
    </row>
    <row r="38581" spans="1:1" x14ac:dyDescent="0.55000000000000004">
      <c r="A38581" s="131"/>
    </row>
    <row r="38582" spans="1:1" x14ac:dyDescent="0.55000000000000004">
      <c r="A38582" s="131"/>
    </row>
    <row r="38585" spans="1:1" x14ac:dyDescent="0.55000000000000004">
      <c r="A38585" s="131"/>
    </row>
    <row r="38586" spans="1:1" x14ac:dyDescent="0.55000000000000004">
      <c r="A38586" s="131"/>
    </row>
    <row r="38589" spans="1:1" x14ac:dyDescent="0.55000000000000004">
      <c r="A38589" s="131"/>
    </row>
    <row r="38590" spans="1:1" x14ac:dyDescent="0.55000000000000004">
      <c r="A38590" s="131"/>
    </row>
    <row r="38593" spans="1:1" x14ac:dyDescent="0.55000000000000004">
      <c r="A38593" s="131"/>
    </row>
    <row r="38594" spans="1:1" x14ac:dyDescent="0.55000000000000004">
      <c r="A38594" s="131"/>
    </row>
    <row r="38597" spans="1:1" x14ac:dyDescent="0.55000000000000004">
      <c r="A38597" s="131"/>
    </row>
    <row r="38598" spans="1:1" x14ac:dyDescent="0.55000000000000004">
      <c r="A38598" s="131"/>
    </row>
    <row r="38601" spans="1:1" x14ac:dyDescent="0.55000000000000004">
      <c r="A38601" s="131"/>
    </row>
    <row r="38602" spans="1:1" x14ac:dyDescent="0.55000000000000004">
      <c r="A38602" s="131"/>
    </row>
    <row r="38605" spans="1:1" x14ac:dyDescent="0.55000000000000004">
      <c r="A38605" s="131"/>
    </row>
    <row r="38606" spans="1:1" x14ac:dyDescent="0.55000000000000004">
      <c r="A38606" s="131"/>
    </row>
    <row r="38609" spans="1:1" x14ac:dyDescent="0.55000000000000004">
      <c r="A38609" s="131"/>
    </row>
    <row r="38610" spans="1:1" x14ac:dyDescent="0.55000000000000004">
      <c r="A38610" s="131"/>
    </row>
    <row r="38613" spans="1:1" x14ac:dyDescent="0.55000000000000004">
      <c r="A38613" s="131"/>
    </row>
    <row r="38614" spans="1:1" x14ac:dyDescent="0.55000000000000004">
      <c r="A38614" s="131"/>
    </row>
    <row r="38617" spans="1:1" x14ac:dyDescent="0.55000000000000004">
      <c r="A38617" s="131"/>
    </row>
    <row r="38618" spans="1:1" x14ac:dyDescent="0.55000000000000004">
      <c r="A38618" s="131"/>
    </row>
    <row r="38621" spans="1:1" x14ac:dyDescent="0.55000000000000004">
      <c r="A38621" s="131"/>
    </row>
    <row r="38622" spans="1:1" x14ac:dyDescent="0.55000000000000004">
      <c r="A38622" s="131"/>
    </row>
    <row r="38625" spans="1:1" x14ac:dyDescent="0.55000000000000004">
      <c r="A38625" s="131"/>
    </row>
    <row r="38626" spans="1:1" x14ac:dyDescent="0.55000000000000004">
      <c r="A38626" s="131"/>
    </row>
    <row r="38629" spans="1:1" x14ac:dyDescent="0.55000000000000004">
      <c r="A38629" s="131"/>
    </row>
    <row r="38630" spans="1:1" x14ac:dyDescent="0.55000000000000004">
      <c r="A38630" s="131"/>
    </row>
    <row r="38633" spans="1:1" x14ac:dyDescent="0.55000000000000004">
      <c r="A38633" s="131"/>
    </row>
    <row r="38634" spans="1:1" x14ac:dyDescent="0.55000000000000004">
      <c r="A38634" s="131"/>
    </row>
    <row r="38637" spans="1:1" x14ac:dyDescent="0.55000000000000004">
      <c r="A38637" s="131"/>
    </row>
    <row r="38638" spans="1:1" x14ac:dyDescent="0.55000000000000004">
      <c r="A38638" s="131"/>
    </row>
    <row r="38641" spans="1:1" x14ac:dyDescent="0.55000000000000004">
      <c r="A38641" s="131"/>
    </row>
    <row r="38642" spans="1:1" x14ac:dyDescent="0.55000000000000004">
      <c r="A38642" s="131"/>
    </row>
    <row r="38645" spans="1:1" x14ac:dyDescent="0.55000000000000004">
      <c r="A38645" s="131"/>
    </row>
    <row r="38646" spans="1:1" x14ac:dyDescent="0.55000000000000004">
      <c r="A38646" s="131"/>
    </row>
    <row r="38649" spans="1:1" x14ac:dyDescent="0.55000000000000004">
      <c r="A38649" s="131"/>
    </row>
    <row r="38650" spans="1:1" x14ac:dyDescent="0.55000000000000004">
      <c r="A38650" s="131"/>
    </row>
    <row r="38653" spans="1:1" x14ac:dyDescent="0.55000000000000004">
      <c r="A38653" s="131"/>
    </row>
    <row r="38654" spans="1:1" x14ac:dyDescent="0.55000000000000004">
      <c r="A38654" s="131"/>
    </row>
    <row r="38657" spans="1:1" x14ac:dyDescent="0.55000000000000004">
      <c r="A38657" s="131"/>
    </row>
    <row r="38658" spans="1:1" x14ac:dyDescent="0.55000000000000004">
      <c r="A38658" s="131"/>
    </row>
    <row r="38661" spans="1:1" x14ac:dyDescent="0.55000000000000004">
      <c r="A38661" s="131"/>
    </row>
    <row r="38662" spans="1:1" x14ac:dyDescent="0.55000000000000004">
      <c r="A38662" s="131"/>
    </row>
    <row r="38665" spans="1:1" x14ac:dyDescent="0.55000000000000004">
      <c r="A38665" s="131"/>
    </row>
    <row r="38666" spans="1:1" x14ac:dyDescent="0.55000000000000004">
      <c r="A38666" s="131"/>
    </row>
    <row r="38669" spans="1:1" x14ac:dyDescent="0.55000000000000004">
      <c r="A38669" s="131"/>
    </row>
    <row r="38670" spans="1:1" x14ac:dyDescent="0.55000000000000004">
      <c r="A38670" s="131"/>
    </row>
    <row r="38673" spans="1:1" x14ac:dyDescent="0.55000000000000004">
      <c r="A38673" s="131"/>
    </row>
    <row r="38674" spans="1:1" x14ac:dyDescent="0.55000000000000004">
      <c r="A38674" s="131"/>
    </row>
    <row r="38677" spans="1:1" x14ac:dyDescent="0.55000000000000004">
      <c r="A38677" s="131"/>
    </row>
    <row r="38678" spans="1:1" x14ac:dyDescent="0.55000000000000004">
      <c r="A38678" s="131"/>
    </row>
    <row r="38681" spans="1:1" x14ac:dyDescent="0.55000000000000004">
      <c r="A38681" s="131"/>
    </row>
    <row r="38682" spans="1:1" x14ac:dyDescent="0.55000000000000004">
      <c r="A38682" s="131"/>
    </row>
    <row r="38685" spans="1:1" x14ac:dyDescent="0.55000000000000004">
      <c r="A38685" s="131"/>
    </row>
    <row r="38686" spans="1:1" x14ac:dyDescent="0.55000000000000004">
      <c r="A38686" s="131"/>
    </row>
    <row r="38689" spans="1:1" x14ac:dyDescent="0.55000000000000004">
      <c r="A38689" s="131"/>
    </row>
    <row r="38690" spans="1:1" x14ac:dyDescent="0.55000000000000004">
      <c r="A38690" s="131"/>
    </row>
    <row r="38693" spans="1:1" x14ac:dyDescent="0.55000000000000004">
      <c r="A38693" s="131"/>
    </row>
    <row r="38694" spans="1:1" x14ac:dyDescent="0.55000000000000004">
      <c r="A38694" s="131"/>
    </row>
    <row r="38697" spans="1:1" x14ac:dyDescent="0.55000000000000004">
      <c r="A38697" s="131"/>
    </row>
    <row r="38698" spans="1:1" x14ac:dyDescent="0.55000000000000004">
      <c r="A38698" s="131"/>
    </row>
    <row r="38701" spans="1:1" x14ac:dyDescent="0.55000000000000004">
      <c r="A38701" s="131"/>
    </row>
    <row r="38702" spans="1:1" x14ac:dyDescent="0.55000000000000004">
      <c r="A38702" s="131"/>
    </row>
    <row r="38705" spans="1:1" x14ac:dyDescent="0.55000000000000004">
      <c r="A38705" s="131"/>
    </row>
    <row r="38706" spans="1:1" x14ac:dyDescent="0.55000000000000004">
      <c r="A38706" s="131"/>
    </row>
    <row r="38709" spans="1:1" x14ac:dyDescent="0.55000000000000004">
      <c r="A38709" s="131"/>
    </row>
    <row r="38710" spans="1:1" x14ac:dyDescent="0.55000000000000004">
      <c r="A38710" s="131"/>
    </row>
    <row r="38713" spans="1:1" x14ac:dyDescent="0.55000000000000004">
      <c r="A38713" s="131"/>
    </row>
    <row r="38714" spans="1:1" x14ac:dyDescent="0.55000000000000004">
      <c r="A38714" s="131"/>
    </row>
    <row r="38717" spans="1:1" x14ac:dyDescent="0.55000000000000004">
      <c r="A38717" s="131"/>
    </row>
    <row r="38718" spans="1:1" x14ac:dyDescent="0.55000000000000004">
      <c r="A38718" s="131"/>
    </row>
    <row r="38721" spans="1:1" x14ac:dyDescent="0.55000000000000004">
      <c r="A38721" s="131"/>
    </row>
    <row r="38722" spans="1:1" x14ac:dyDescent="0.55000000000000004">
      <c r="A38722" s="131"/>
    </row>
    <row r="38725" spans="1:1" x14ac:dyDescent="0.55000000000000004">
      <c r="A38725" s="131"/>
    </row>
    <row r="38726" spans="1:1" x14ac:dyDescent="0.55000000000000004">
      <c r="A38726" s="131"/>
    </row>
    <row r="38729" spans="1:1" x14ac:dyDescent="0.55000000000000004">
      <c r="A38729" s="131"/>
    </row>
    <row r="38730" spans="1:1" x14ac:dyDescent="0.55000000000000004">
      <c r="A38730" s="131"/>
    </row>
    <row r="38733" spans="1:1" x14ac:dyDescent="0.55000000000000004">
      <c r="A38733" s="131"/>
    </row>
    <row r="38734" spans="1:1" x14ac:dyDescent="0.55000000000000004">
      <c r="A38734" s="131"/>
    </row>
    <row r="38737" spans="1:1" x14ac:dyDescent="0.55000000000000004">
      <c r="A38737" s="131"/>
    </row>
    <row r="38738" spans="1:1" x14ac:dyDescent="0.55000000000000004">
      <c r="A38738" s="131"/>
    </row>
    <row r="38741" spans="1:1" x14ac:dyDescent="0.55000000000000004">
      <c r="A38741" s="131"/>
    </row>
    <row r="38742" spans="1:1" x14ac:dyDescent="0.55000000000000004">
      <c r="A38742" s="131"/>
    </row>
    <row r="38745" spans="1:1" x14ac:dyDescent="0.55000000000000004">
      <c r="A38745" s="131"/>
    </row>
    <row r="38746" spans="1:1" x14ac:dyDescent="0.55000000000000004">
      <c r="A38746" s="131"/>
    </row>
    <row r="38749" spans="1:1" x14ac:dyDescent="0.55000000000000004">
      <c r="A38749" s="131"/>
    </row>
    <row r="38750" spans="1:1" x14ac:dyDescent="0.55000000000000004">
      <c r="A38750" s="131"/>
    </row>
    <row r="38753" spans="1:1" x14ac:dyDescent="0.55000000000000004">
      <c r="A38753" s="131"/>
    </row>
    <row r="38754" spans="1:1" x14ac:dyDescent="0.55000000000000004">
      <c r="A38754" s="131"/>
    </row>
    <row r="38757" spans="1:1" x14ac:dyDescent="0.55000000000000004">
      <c r="A38757" s="131"/>
    </row>
    <row r="38758" spans="1:1" x14ac:dyDescent="0.55000000000000004">
      <c r="A38758" s="131"/>
    </row>
    <row r="38761" spans="1:1" x14ac:dyDescent="0.55000000000000004">
      <c r="A38761" s="131"/>
    </row>
    <row r="38762" spans="1:1" x14ac:dyDescent="0.55000000000000004">
      <c r="A38762" s="131"/>
    </row>
    <row r="38765" spans="1:1" x14ac:dyDescent="0.55000000000000004">
      <c r="A38765" s="131"/>
    </row>
    <row r="38766" spans="1:1" x14ac:dyDescent="0.55000000000000004">
      <c r="A38766" s="131"/>
    </row>
    <row r="38769" spans="1:1" x14ac:dyDescent="0.55000000000000004">
      <c r="A38769" s="131"/>
    </row>
    <row r="38770" spans="1:1" x14ac:dyDescent="0.55000000000000004">
      <c r="A38770" s="131"/>
    </row>
    <row r="38773" spans="1:1" x14ac:dyDescent="0.55000000000000004">
      <c r="A38773" s="131"/>
    </row>
    <row r="38774" spans="1:1" x14ac:dyDescent="0.55000000000000004">
      <c r="A38774" s="131"/>
    </row>
    <row r="38777" spans="1:1" x14ac:dyDescent="0.55000000000000004">
      <c r="A38777" s="131"/>
    </row>
    <row r="38778" spans="1:1" x14ac:dyDescent="0.55000000000000004">
      <c r="A38778" s="131"/>
    </row>
    <row r="38781" spans="1:1" x14ac:dyDescent="0.55000000000000004">
      <c r="A38781" s="131"/>
    </row>
    <row r="38782" spans="1:1" x14ac:dyDescent="0.55000000000000004">
      <c r="A38782" s="131"/>
    </row>
    <row r="38785" spans="1:1" x14ac:dyDescent="0.55000000000000004">
      <c r="A38785" s="131"/>
    </row>
    <row r="38786" spans="1:1" x14ac:dyDescent="0.55000000000000004">
      <c r="A38786" s="131"/>
    </row>
    <row r="38789" spans="1:1" x14ac:dyDescent="0.55000000000000004">
      <c r="A38789" s="131"/>
    </row>
    <row r="38790" spans="1:1" x14ac:dyDescent="0.55000000000000004">
      <c r="A38790" s="131"/>
    </row>
    <row r="38793" spans="1:1" x14ac:dyDescent="0.55000000000000004">
      <c r="A38793" s="131"/>
    </row>
    <row r="38794" spans="1:1" x14ac:dyDescent="0.55000000000000004">
      <c r="A38794" s="131"/>
    </row>
    <row r="38797" spans="1:1" x14ac:dyDescent="0.55000000000000004">
      <c r="A38797" s="131"/>
    </row>
    <row r="38798" spans="1:1" x14ac:dyDescent="0.55000000000000004">
      <c r="A38798" s="131"/>
    </row>
    <row r="38801" spans="1:1" x14ac:dyDescent="0.55000000000000004">
      <c r="A38801" s="131"/>
    </row>
    <row r="38802" spans="1:1" x14ac:dyDescent="0.55000000000000004">
      <c r="A38802" s="131"/>
    </row>
    <row r="38805" spans="1:1" x14ac:dyDescent="0.55000000000000004">
      <c r="A38805" s="131"/>
    </row>
    <row r="38806" spans="1:1" x14ac:dyDescent="0.55000000000000004">
      <c r="A38806" s="131"/>
    </row>
    <row r="38809" spans="1:1" x14ac:dyDescent="0.55000000000000004">
      <c r="A38809" s="131"/>
    </row>
    <row r="38810" spans="1:1" x14ac:dyDescent="0.55000000000000004">
      <c r="A38810" s="131"/>
    </row>
    <row r="38813" spans="1:1" x14ac:dyDescent="0.55000000000000004">
      <c r="A38813" s="131"/>
    </row>
    <row r="38814" spans="1:1" x14ac:dyDescent="0.55000000000000004">
      <c r="A38814" s="131"/>
    </row>
    <row r="38817" spans="1:1" x14ac:dyDescent="0.55000000000000004">
      <c r="A38817" s="131"/>
    </row>
    <row r="38818" spans="1:1" x14ac:dyDescent="0.55000000000000004">
      <c r="A38818" s="131"/>
    </row>
    <row r="38821" spans="1:1" x14ac:dyDescent="0.55000000000000004">
      <c r="A38821" s="131"/>
    </row>
    <row r="38822" spans="1:1" x14ac:dyDescent="0.55000000000000004">
      <c r="A38822" s="131"/>
    </row>
    <row r="38825" spans="1:1" x14ac:dyDescent="0.55000000000000004">
      <c r="A38825" s="131"/>
    </row>
    <row r="38826" spans="1:1" x14ac:dyDescent="0.55000000000000004">
      <c r="A38826" s="131"/>
    </row>
    <row r="38829" spans="1:1" x14ac:dyDescent="0.55000000000000004">
      <c r="A38829" s="131"/>
    </row>
    <row r="38830" spans="1:1" x14ac:dyDescent="0.55000000000000004">
      <c r="A38830" s="131"/>
    </row>
    <row r="38833" spans="1:1" x14ac:dyDescent="0.55000000000000004">
      <c r="A38833" s="131"/>
    </row>
    <row r="38834" spans="1:1" x14ac:dyDescent="0.55000000000000004">
      <c r="A38834" s="131"/>
    </row>
    <row r="38837" spans="1:1" x14ac:dyDescent="0.55000000000000004">
      <c r="A38837" s="131"/>
    </row>
    <row r="38838" spans="1:1" x14ac:dyDescent="0.55000000000000004">
      <c r="A38838" s="131"/>
    </row>
    <row r="38841" spans="1:1" x14ac:dyDescent="0.55000000000000004">
      <c r="A38841" s="131"/>
    </row>
    <row r="38842" spans="1:1" x14ac:dyDescent="0.55000000000000004">
      <c r="A38842" s="131"/>
    </row>
    <row r="38845" spans="1:1" x14ac:dyDescent="0.55000000000000004">
      <c r="A38845" s="131"/>
    </row>
    <row r="38846" spans="1:1" x14ac:dyDescent="0.55000000000000004">
      <c r="A38846" s="131"/>
    </row>
    <row r="38849" spans="1:1" x14ac:dyDescent="0.55000000000000004">
      <c r="A38849" s="131"/>
    </row>
    <row r="38850" spans="1:1" x14ac:dyDescent="0.55000000000000004">
      <c r="A38850" s="131"/>
    </row>
    <row r="38853" spans="1:1" x14ac:dyDescent="0.55000000000000004">
      <c r="A38853" s="131"/>
    </row>
    <row r="38854" spans="1:1" x14ac:dyDescent="0.55000000000000004">
      <c r="A38854" s="131"/>
    </row>
    <row r="38857" spans="1:1" x14ac:dyDescent="0.55000000000000004">
      <c r="A38857" s="131"/>
    </row>
    <row r="38858" spans="1:1" x14ac:dyDescent="0.55000000000000004">
      <c r="A38858" s="131"/>
    </row>
    <row r="38861" spans="1:1" x14ac:dyDescent="0.55000000000000004">
      <c r="A38861" s="131"/>
    </row>
    <row r="38862" spans="1:1" x14ac:dyDescent="0.55000000000000004">
      <c r="A38862" s="131"/>
    </row>
    <row r="38865" spans="1:1" x14ac:dyDescent="0.55000000000000004">
      <c r="A38865" s="131"/>
    </row>
    <row r="38866" spans="1:1" x14ac:dyDescent="0.55000000000000004">
      <c r="A38866" s="131"/>
    </row>
    <row r="38869" spans="1:1" x14ac:dyDescent="0.55000000000000004">
      <c r="A38869" s="131"/>
    </row>
    <row r="38870" spans="1:1" x14ac:dyDescent="0.55000000000000004">
      <c r="A38870" s="131"/>
    </row>
    <row r="38873" spans="1:1" x14ac:dyDescent="0.55000000000000004">
      <c r="A38873" s="131"/>
    </row>
    <row r="38874" spans="1:1" x14ac:dyDescent="0.55000000000000004">
      <c r="A38874" s="131"/>
    </row>
    <row r="38877" spans="1:1" x14ac:dyDescent="0.55000000000000004">
      <c r="A38877" s="131"/>
    </row>
    <row r="38878" spans="1:1" x14ac:dyDescent="0.55000000000000004">
      <c r="A38878" s="131"/>
    </row>
    <row r="38881" spans="1:1" x14ac:dyDescent="0.55000000000000004">
      <c r="A38881" s="131"/>
    </row>
    <row r="38882" spans="1:1" x14ac:dyDescent="0.55000000000000004">
      <c r="A38882" s="131"/>
    </row>
    <row r="38885" spans="1:1" x14ac:dyDescent="0.55000000000000004">
      <c r="A38885" s="131"/>
    </row>
    <row r="38886" spans="1:1" x14ac:dyDescent="0.55000000000000004">
      <c r="A38886" s="131"/>
    </row>
    <row r="38889" spans="1:1" x14ac:dyDescent="0.55000000000000004">
      <c r="A38889" s="131"/>
    </row>
    <row r="38890" spans="1:1" x14ac:dyDescent="0.55000000000000004">
      <c r="A38890" s="131"/>
    </row>
    <row r="38893" spans="1:1" x14ac:dyDescent="0.55000000000000004">
      <c r="A38893" s="131"/>
    </row>
    <row r="38894" spans="1:1" x14ac:dyDescent="0.55000000000000004">
      <c r="A38894" s="131"/>
    </row>
    <row r="38897" spans="1:1" x14ac:dyDescent="0.55000000000000004">
      <c r="A38897" s="131"/>
    </row>
    <row r="38898" spans="1:1" x14ac:dyDescent="0.55000000000000004">
      <c r="A38898" s="131"/>
    </row>
    <row r="38901" spans="1:1" x14ac:dyDescent="0.55000000000000004">
      <c r="A38901" s="131"/>
    </row>
    <row r="38902" spans="1:1" x14ac:dyDescent="0.55000000000000004">
      <c r="A38902" s="131"/>
    </row>
    <row r="38905" spans="1:1" x14ac:dyDescent="0.55000000000000004">
      <c r="A38905" s="131"/>
    </row>
    <row r="38906" spans="1:1" x14ac:dyDescent="0.55000000000000004">
      <c r="A38906" s="131"/>
    </row>
    <row r="38909" spans="1:1" x14ac:dyDescent="0.55000000000000004">
      <c r="A38909" s="131"/>
    </row>
    <row r="38910" spans="1:1" x14ac:dyDescent="0.55000000000000004">
      <c r="A38910" s="131"/>
    </row>
    <row r="38913" spans="1:1" x14ac:dyDescent="0.55000000000000004">
      <c r="A38913" s="131"/>
    </row>
    <row r="38914" spans="1:1" x14ac:dyDescent="0.55000000000000004">
      <c r="A38914" s="131"/>
    </row>
    <row r="38917" spans="1:1" x14ac:dyDescent="0.55000000000000004">
      <c r="A38917" s="131"/>
    </row>
    <row r="38918" spans="1:1" x14ac:dyDescent="0.55000000000000004">
      <c r="A38918" s="131"/>
    </row>
    <row r="38921" spans="1:1" x14ac:dyDescent="0.55000000000000004">
      <c r="A38921" s="131"/>
    </row>
    <row r="38922" spans="1:1" x14ac:dyDescent="0.55000000000000004">
      <c r="A38922" s="131"/>
    </row>
    <row r="38925" spans="1:1" x14ac:dyDescent="0.55000000000000004">
      <c r="A38925" s="131"/>
    </row>
    <row r="38926" spans="1:1" x14ac:dyDescent="0.55000000000000004">
      <c r="A38926" s="131"/>
    </row>
    <row r="38929" spans="1:1" x14ac:dyDescent="0.55000000000000004">
      <c r="A38929" s="131"/>
    </row>
    <row r="38930" spans="1:1" x14ac:dyDescent="0.55000000000000004">
      <c r="A38930" s="131"/>
    </row>
    <row r="38933" spans="1:1" x14ac:dyDescent="0.55000000000000004">
      <c r="A38933" s="131"/>
    </row>
    <row r="38934" spans="1:1" x14ac:dyDescent="0.55000000000000004">
      <c r="A38934" s="131"/>
    </row>
    <row r="38937" spans="1:1" x14ac:dyDescent="0.55000000000000004">
      <c r="A38937" s="131"/>
    </row>
    <row r="38938" spans="1:1" x14ac:dyDescent="0.55000000000000004">
      <c r="A38938" s="131"/>
    </row>
    <row r="38941" spans="1:1" x14ac:dyDescent="0.55000000000000004">
      <c r="A38941" s="131"/>
    </row>
    <row r="38942" spans="1:1" x14ac:dyDescent="0.55000000000000004">
      <c r="A38942" s="131"/>
    </row>
    <row r="38945" spans="1:1" x14ac:dyDescent="0.55000000000000004">
      <c r="A38945" s="131"/>
    </row>
    <row r="38946" spans="1:1" x14ac:dyDescent="0.55000000000000004">
      <c r="A38946" s="131"/>
    </row>
    <row r="38949" spans="1:1" x14ac:dyDescent="0.55000000000000004">
      <c r="A38949" s="131"/>
    </row>
    <row r="38950" spans="1:1" x14ac:dyDescent="0.55000000000000004">
      <c r="A38950" s="131"/>
    </row>
    <row r="38953" spans="1:1" x14ac:dyDescent="0.55000000000000004">
      <c r="A38953" s="131"/>
    </row>
    <row r="38954" spans="1:1" x14ac:dyDescent="0.55000000000000004">
      <c r="A38954" s="131"/>
    </row>
    <row r="38957" spans="1:1" x14ac:dyDescent="0.55000000000000004">
      <c r="A38957" s="131"/>
    </row>
    <row r="38958" spans="1:1" x14ac:dyDescent="0.55000000000000004">
      <c r="A38958" s="131"/>
    </row>
    <row r="38961" spans="1:1" x14ac:dyDescent="0.55000000000000004">
      <c r="A38961" s="131"/>
    </row>
    <row r="38962" spans="1:1" x14ac:dyDescent="0.55000000000000004">
      <c r="A38962" s="131"/>
    </row>
    <row r="38965" spans="1:1" x14ac:dyDescent="0.55000000000000004">
      <c r="A38965" s="131"/>
    </row>
    <row r="38966" spans="1:1" x14ac:dyDescent="0.55000000000000004">
      <c r="A38966" s="131"/>
    </row>
    <row r="38969" spans="1:1" x14ac:dyDescent="0.55000000000000004">
      <c r="A38969" s="131"/>
    </row>
    <row r="38970" spans="1:1" x14ac:dyDescent="0.55000000000000004">
      <c r="A38970" s="131"/>
    </row>
    <row r="38973" spans="1:1" x14ac:dyDescent="0.55000000000000004">
      <c r="A38973" s="131"/>
    </row>
    <row r="38974" spans="1:1" x14ac:dyDescent="0.55000000000000004">
      <c r="A38974" s="131"/>
    </row>
    <row r="38977" spans="1:1" x14ac:dyDescent="0.55000000000000004">
      <c r="A38977" s="131"/>
    </row>
    <row r="38978" spans="1:1" x14ac:dyDescent="0.55000000000000004">
      <c r="A38978" s="131"/>
    </row>
    <row r="38981" spans="1:1" x14ac:dyDescent="0.55000000000000004">
      <c r="A38981" s="131"/>
    </row>
    <row r="38982" spans="1:1" x14ac:dyDescent="0.55000000000000004">
      <c r="A38982" s="131"/>
    </row>
    <row r="38985" spans="1:1" x14ac:dyDescent="0.55000000000000004">
      <c r="A38985" s="131"/>
    </row>
    <row r="38986" spans="1:1" x14ac:dyDescent="0.55000000000000004">
      <c r="A38986" s="131"/>
    </row>
    <row r="38989" spans="1:1" x14ac:dyDescent="0.55000000000000004">
      <c r="A38989" s="131"/>
    </row>
    <row r="38990" spans="1:1" x14ac:dyDescent="0.55000000000000004">
      <c r="A38990" s="131"/>
    </row>
    <row r="38993" spans="1:1" x14ac:dyDescent="0.55000000000000004">
      <c r="A38993" s="131"/>
    </row>
    <row r="38994" spans="1:1" x14ac:dyDescent="0.55000000000000004">
      <c r="A38994" s="131"/>
    </row>
    <row r="38997" spans="1:1" x14ac:dyDescent="0.55000000000000004">
      <c r="A38997" s="131"/>
    </row>
    <row r="38998" spans="1:1" x14ac:dyDescent="0.55000000000000004">
      <c r="A38998" s="131"/>
    </row>
    <row r="39001" spans="1:1" x14ac:dyDescent="0.55000000000000004">
      <c r="A39001" s="131"/>
    </row>
    <row r="39002" spans="1:1" x14ac:dyDescent="0.55000000000000004">
      <c r="A39002" s="131"/>
    </row>
    <row r="39005" spans="1:1" x14ac:dyDescent="0.55000000000000004">
      <c r="A39005" s="131"/>
    </row>
    <row r="39006" spans="1:1" x14ac:dyDescent="0.55000000000000004">
      <c r="A39006" s="131"/>
    </row>
    <row r="39009" spans="1:1" x14ac:dyDescent="0.55000000000000004">
      <c r="A39009" s="131"/>
    </row>
    <row r="39010" spans="1:1" x14ac:dyDescent="0.55000000000000004">
      <c r="A39010" s="131"/>
    </row>
    <row r="39013" spans="1:1" x14ac:dyDescent="0.55000000000000004">
      <c r="A39013" s="131"/>
    </row>
    <row r="39014" spans="1:1" x14ac:dyDescent="0.55000000000000004">
      <c r="A39014" s="131"/>
    </row>
    <row r="39017" spans="1:1" x14ac:dyDescent="0.55000000000000004">
      <c r="A39017" s="131"/>
    </row>
    <row r="39018" spans="1:1" x14ac:dyDescent="0.55000000000000004">
      <c r="A39018" s="131"/>
    </row>
    <row r="39021" spans="1:1" x14ac:dyDescent="0.55000000000000004">
      <c r="A39021" s="131"/>
    </row>
    <row r="39022" spans="1:1" x14ac:dyDescent="0.55000000000000004">
      <c r="A39022" s="131"/>
    </row>
    <row r="39025" spans="1:1" x14ac:dyDescent="0.55000000000000004">
      <c r="A39025" s="131"/>
    </row>
    <row r="39026" spans="1:1" x14ac:dyDescent="0.55000000000000004">
      <c r="A39026" s="131"/>
    </row>
    <row r="39029" spans="1:1" x14ac:dyDescent="0.55000000000000004">
      <c r="A39029" s="131"/>
    </row>
    <row r="39030" spans="1:1" x14ac:dyDescent="0.55000000000000004">
      <c r="A39030" s="131"/>
    </row>
    <row r="39033" spans="1:1" x14ac:dyDescent="0.55000000000000004">
      <c r="A39033" s="131"/>
    </row>
    <row r="39034" spans="1:1" x14ac:dyDescent="0.55000000000000004">
      <c r="A39034" s="131"/>
    </row>
    <row r="39037" spans="1:1" x14ac:dyDescent="0.55000000000000004">
      <c r="A39037" s="131"/>
    </row>
    <row r="39038" spans="1:1" x14ac:dyDescent="0.55000000000000004">
      <c r="A39038" s="131"/>
    </row>
    <row r="39041" spans="1:1" x14ac:dyDescent="0.55000000000000004">
      <c r="A39041" s="131"/>
    </row>
    <row r="39042" spans="1:1" x14ac:dyDescent="0.55000000000000004">
      <c r="A39042" s="131"/>
    </row>
    <row r="39045" spans="1:1" x14ac:dyDescent="0.55000000000000004">
      <c r="A39045" s="131"/>
    </row>
    <row r="39046" spans="1:1" x14ac:dyDescent="0.55000000000000004">
      <c r="A39046" s="131"/>
    </row>
    <row r="39049" spans="1:1" x14ac:dyDescent="0.55000000000000004">
      <c r="A39049" s="131"/>
    </row>
    <row r="39050" spans="1:1" x14ac:dyDescent="0.55000000000000004">
      <c r="A39050" s="131"/>
    </row>
    <row r="39053" spans="1:1" x14ac:dyDescent="0.55000000000000004">
      <c r="A39053" s="131"/>
    </row>
    <row r="39054" spans="1:1" x14ac:dyDescent="0.55000000000000004">
      <c r="A39054" s="131"/>
    </row>
    <row r="39057" spans="1:1" x14ac:dyDescent="0.55000000000000004">
      <c r="A39057" s="131"/>
    </row>
    <row r="39058" spans="1:1" x14ac:dyDescent="0.55000000000000004">
      <c r="A39058" s="131"/>
    </row>
    <row r="39061" spans="1:1" x14ac:dyDescent="0.55000000000000004">
      <c r="A39061" s="131"/>
    </row>
    <row r="39062" spans="1:1" x14ac:dyDescent="0.55000000000000004">
      <c r="A39062" s="131"/>
    </row>
    <row r="39065" spans="1:1" x14ac:dyDescent="0.55000000000000004">
      <c r="A39065" s="131"/>
    </row>
    <row r="39066" spans="1:1" x14ac:dyDescent="0.55000000000000004">
      <c r="A39066" s="131"/>
    </row>
    <row r="39069" spans="1:1" x14ac:dyDescent="0.55000000000000004">
      <c r="A39069" s="131"/>
    </row>
    <row r="39070" spans="1:1" x14ac:dyDescent="0.55000000000000004">
      <c r="A39070" s="131"/>
    </row>
    <row r="39073" spans="1:1" x14ac:dyDescent="0.55000000000000004">
      <c r="A39073" s="131"/>
    </row>
    <row r="39074" spans="1:1" x14ac:dyDescent="0.55000000000000004">
      <c r="A39074" s="131"/>
    </row>
    <row r="39077" spans="1:1" x14ac:dyDescent="0.55000000000000004">
      <c r="A39077" s="131"/>
    </row>
    <row r="39078" spans="1:1" x14ac:dyDescent="0.55000000000000004">
      <c r="A39078" s="131"/>
    </row>
    <row r="39081" spans="1:1" x14ac:dyDescent="0.55000000000000004">
      <c r="A39081" s="131"/>
    </row>
    <row r="39082" spans="1:1" x14ac:dyDescent="0.55000000000000004">
      <c r="A39082" s="131"/>
    </row>
    <row r="39085" spans="1:1" x14ac:dyDescent="0.55000000000000004">
      <c r="A39085" s="131"/>
    </row>
    <row r="39086" spans="1:1" x14ac:dyDescent="0.55000000000000004">
      <c r="A39086" s="131"/>
    </row>
    <row r="39089" spans="1:1" x14ac:dyDescent="0.55000000000000004">
      <c r="A39089" s="131"/>
    </row>
    <row r="39090" spans="1:1" x14ac:dyDescent="0.55000000000000004">
      <c r="A39090" s="131"/>
    </row>
    <row r="39093" spans="1:1" x14ac:dyDescent="0.55000000000000004">
      <c r="A39093" s="131"/>
    </row>
    <row r="39094" spans="1:1" x14ac:dyDescent="0.55000000000000004">
      <c r="A39094" s="131"/>
    </row>
    <row r="39097" spans="1:1" x14ac:dyDescent="0.55000000000000004">
      <c r="A39097" s="131"/>
    </row>
    <row r="39098" spans="1:1" x14ac:dyDescent="0.55000000000000004">
      <c r="A39098" s="131"/>
    </row>
    <row r="39101" spans="1:1" x14ac:dyDescent="0.55000000000000004">
      <c r="A39101" s="131"/>
    </row>
    <row r="39102" spans="1:1" x14ac:dyDescent="0.55000000000000004">
      <c r="A39102" s="131"/>
    </row>
    <row r="39105" spans="1:1" x14ac:dyDescent="0.55000000000000004">
      <c r="A39105" s="131"/>
    </row>
    <row r="39106" spans="1:1" x14ac:dyDescent="0.55000000000000004">
      <c r="A39106" s="131"/>
    </row>
    <row r="39109" spans="1:1" x14ac:dyDescent="0.55000000000000004">
      <c r="A39109" s="131"/>
    </row>
    <row r="39110" spans="1:1" x14ac:dyDescent="0.55000000000000004">
      <c r="A39110" s="131"/>
    </row>
    <row r="39113" spans="1:1" x14ac:dyDescent="0.55000000000000004">
      <c r="A39113" s="131"/>
    </row>
    <row r="39114" spans="1:1" x14ac:dyDescent="0.55000000000000004">
      <c r="A39114" s="131"/>
    </row>
    <row r="39117" spans="1:1" x14ac:dyDescent="0.55000000000000004">
      <c r="A39117" s="131"/>
    </row>
    <row r="39118" spans="1:1" x14ac:dyDescent="0.55000000000000004">
      <c r="A39118" s="131"/>
    </row>
    <row r="39121" spans="1:1" x14ac:dyDescent="0.55000000000000004">
      <c r="A39121" s="131"/>
    </row>
    <row r="39122" spans="1:1" x14ac:dyDescent="0.55000000000000004">
      <c r="A39122" s="131"/>
    </row>
    <row r="39125" spans="1:1" x14ac:dyDescent="0.55000000000000004">
      <c r="A39125" s="131"/>
    </row>
    <row r="39126" spans="1:1" x14ac:dyDescent="0.55000000000000004">
      <c r="A39126" s="131"/>
    </row>
    <row r="39129" spans="1:1" x14ac:dyDescent="0.55000000000000004">
      <c r="A39129" s="131"/>
    </row>
    <row r="39130" spans="1:1" x14ac:dyDescent="0.55000000000000004">
      <c r="A39130" s="131"/>
    </row>
    <row r="39133" spans="1:1" x14ac:dyDescent="0.55000000000000004">
      <c r="A39133" s="131"/>
    </row>
    <row r="39134" spans="1:1" x14ac:dyDescent="0.55000000000000004">
      <c r="A39134" s="131"/>
    </row>
    <row r="39137" spans="1:1" x14ac:dyDescent="0.55000000000000004">
      <c r="A39137" s="131"/>
    </row>
    <row r="39138" spans="1:1" x14ac:dyDescent="0.55000000000000004">
      <c r="A39138" s="131"/>
    </row>
    <row r="39141" spans="1:1" x14ac:dyDescent="0.55000000000000004">
      <c r="A39141" s="131"/>
    </row>
    <row r="39142" spans="1:1" x14ac:dyDescent="0.55000000000000004">
      <c r="A39142" s="131"/>
    </row>
    <row r="39145" spans="1:1" x14ac:dyDescent="0.55000000000000004">
      <c r="A39145" s="131"/>
    </row>
    <row r="39146" spans="1:1" x14ac:dyDescent="0.55000000000000004">
      <c r="A39146" s="131"/>
    </row>
    <row r="39149" spans="1:1" x14ac:dyDescent="0.55000000000000004">
      <c r="A39149" s="131"/>
    </row>
    <row r="39150" spans="1:1" x14ac:dyDescent="0.55000000000000004">
      <c r="A39150" s="131"/>
    </row>
    <row r="39153" spans="1:1" x14ac:dyDescent="0.55000000000000004">
      <c r="A39153" s="131"/>
    </row>
    <row r="39154" spans="1:1" x14ac:dyDescent="0.55000000000000004">
      <c r="A39154" s="131"/>
    </row>
    <row r="39157" spans="1:1" x14ac:dyDescent="0.55000000000000004">
      <c r="A39157" s="131"/>
    </row>
    <row r="39158" spans="1:1" x14ac:dyDescent="0.55000000000000004">
      <c r="A39158" s="131"/>
    </row>
    <row r="39161" spans="1:1" x14ac:dyDescent="0.55000000000000004">
      <c r="A39161" s="131"/>
    </row>
    <row r="39162" spans="1:1" x14ac:dyDescent="0.55000000000000004">
      <c r="A39162" s="131"/>
    </row>
    <row r="39165" spans="1:1" x14ac:dyDescent="0.55000000000000004">
      <c r="A39165" s="131"/>
    </row>
    <row r="39166" spans="1:1" x14ac:dyDescent="0.55000000000000004">
      <c r="A39166" s="131"/>
    </row>
    <row r="39169" spans="1:1" x14ac:dyDescent="0.55000000000000004">
      <c r="A39169" s="131"/>
    </row>
    <row r="39170" spans="1:1" x14ac:dyDescent="0.55000000000000004">
      <c r="A39170" s="131"/>
    </row>
    <row r="39173" spans="1:1" x14ac:dyDescent="0.55000000000000004">
      <c r="A39173" s="131"/>
    </row>
    <row r="39174" spans="1:1" x14ac:dyDescent="0.55000000000000004">
      <c r="A39174" s="131"/>
    </row>
    <row r="39177" spans="1:1" x14ac:dyDescent="0.55000000000000004">
      <c r="A39177" s="131"/>
    </row>
    <row r="39178" spans="1:1" x14ac:dyDescent="0.55000000000000004">
      <c r="A39178" s="131"/>
    </row>
    <row r="39181" spans="1:1" x14ac:dyDescent="0.55000000000000004">
      <c r="A39181" s="131"/>
    </row>
    <row r="39182" spans="1:1" x14ac:dyDescent="0.55000000000000004">
      <c r="A39182" s="131"/>
    </row>
    <row r="39185" spans="1:1" x14ac:dyDescent="0.55000000000000004">
      <c r="A39185" s="131"/>
    </row>
    <row r="39186" spans="1:1" x14ac:dyDescent="0.55000000000000004">
      <c r="A39186" s="131"/>
    </row>
    <row r="39189" spans="1:1" x14ac:dyDescent="0.55000000000000004">
      <c r="A39189" s="131"/>
    </row>
    <row r="39190" spans="1:1" x14ac:dyDescent="0.55000000000000004">
      <c r="A39190" s="131"/>
    </row>
    <row r="39193" spans="1:1" x14ac:dyDescent="0.55000000000000004">
      <c r="A39193" s="131"/>
    </row>
    <row r="39194" spans="1:1" x14ac:dyDescent="0.55000000000000004">
      <c r="A39194" s="131"/>
    </row>
    <row r="39197" spans="1:1" x14ac:dyDescent="0.55000000000000004">
      <c r="A39197" s="131"/>
    </row>
    <row r="39198" spans="1:1" x14ac:dyDescent="0.55000000000000004">
      <c r="A39198" s="131"/>
    </row>
    <row r="39201" spans="1:1" x14ac:dyDescent="0.55000000000000004">
      <c r="A39201" s="131"/>
    </row>
    <row r="39202" spans="1:1" x14ac:dyDescent="0.55000000000000004">
      <c r="A39202" s="131"/>
    </row>
    <row r="39205" spans="1:1" x14ac:dyDescent="0.55000000000000004">
      <c r="A39205" s="131"/>
    </row>
    <row r="39206" spans="1:1" x14ac:dyDescent="0.55000000000000004">
      <c r="A39206" s="131"/>
    </row>
    <row r="39209" spans="1:1" x14ac:dyDescent="0.55000000000000004">
      <c r="A39209" s="131"/>
    </row>
    <row r="39210" spans="1:1" x14ac:dyDescent="0.55000000000000004">
      <c r="A39210" s="131"/>
    </row>
    <row r="39213" spans="1:1" x14ac:dyDescent="0.55000000000000004">
      <c r="A39213" s="131"/>
    </row>
    <row r="39214" spans="1:1" x14ac:dyDescent="0.55000000000000004">
      <c r="A39214" s="131"/>
    </row>
    <row r="39217" spans="1:1" x14ac:dyDescent="0.55000000000000004">
      <c r="A39217" s="131"/>
    </row>
    <row r="39218" spans="1:1" x14ac:dyDescent="0.55000000000000004">
      <c r="A39218" s="131"/>
    </row>
    <row r="39221" spans="1:1" x14ac:dyDescent="0.55000000000000004">
      <c r="A39221" s="131"/>
    </row>
    <row r="39222" spans="1:1" x14ac:dyDescent="0.55000000000000004">
      <c r="A39222" s="131"/>
    </row>
    <row r="39225" spans="1:1" x14ac:dyDescent="0.55000000000000004">
      <c r="A39225" s="131"/>
    </row>
    <row r="39226" spans="1:1" x14ac:dyDescent="0.55000000000000004">
      <c r="A39226" s="131"/>
    </row>
    <row r="39229" spans="1:1" x14ac:dyDescent="0.55000000000000004">
      <c r="A39229" s="131"/>
    </row>
    <row r="39230" spans="1:1" x14ac:dyDescent="0.55000000000000004">
      <c r="A39230" s="131"/>
    </row>
    <row r="39233" spans="1:1" x14ac:dyDescent="0.55000000000000004">
      <c r="A39233" s="131"/>
    </row>
    <row r="39234" spans="1:1" x14ac:dyDescent="0.55000000000000004">
      <c r="A39234" s="131"/>
    </row>
    <row r="39237" spans="1:1" x14ac:dyDescent="0.55000000000000004">
      <c r="A39237" s="131"/>
    </row>
    <row r="39238" spans="1:1" x14ac:dyDescent="0.55000000000000004">
      <c r="A39238" s="131"/>
    </row>
    <row r="39241" spans="1:1" x14ac:dyDescent="0.55000000000000004">
      <c r="A39241" s="131"/>
    </row>
    <row r="39242" spans="1:1" x14ac:dyDescent="0.55000000000000004">
      <c r="A39242" s="131"/>
    </row>
    <row r="39245" spans="1:1" x14ac:dyDescent="0.55000000000000004">
      <c r="A39245" s="131"/>
    </row>
    <row r="39246" spans="1:1" x14ac:dyDescent="0.55000000000000004">
      <c r="A39246" s="131"/>
    </row>
    <row r="39249" spans="1:1" x14ac:dyDescent="0.55000000000000004">
      <c r="A39249" s="131"/>
    </row>
    <row r="39250" spans="1:1" x14ac:dyDescent="0.55000000000000004">
      <c r="A39250" s="131"/>
    </row>
    <row r="39253" spans="1:1" x14ac:dyDescent="0.55000000000000004">
      <c r="A39253" s="131"/>
    </row>
    <row r="39254" spans="1:1" x14ac:dyDescent="0.55000000000000004">
      <c r="A39254" s="131"/>
    </row>
    <row r="39257" spans="1:1" x14ac:dyDescent="0.55000000000000004">
      <c r="A39257" s="131"/>
    </row>
    <row r="39258" spans="1:1" x14ac:dyDescent="0.55000000000000004">
      <c r="A39258" s="131"/>
    </row>
    <row r="39261" spans="1:1" x14ac:dyDescent="0.55000000000000004">
      <c r="A39261" s="131"/>
    </row>
    <row r="39262" spans="1:1" x14ac:dyDescent="0.55000000000000004">
      <c r="A39262" s="131"/>
    </row>
    <row r="39265" spans="1:1" x14ac:dyDescent="0.55000000000000004">
      <c r="A39265" s="131"/>
    </row>
    <row r="39266" spans="1:1" x14ac:dyDescent="0.55000000000000004">
      <c r="A39266" s="131"/>
    </row>
    <row r="39269" spans="1:1" x14ac:dyDescent="0.55000000000000004">
      <c r="A39269" s="131"/>
    </row>
    <row r="39270" spans="1:1" x14ac:dyDescent="0.55000000000000004">
      <c r="A39270" s="131"/>
    </row>
    <row r="39273" spans="1:1" x14ac:dyDescent="0.55000000000000004">
      <c r="A39273" s="131"/>
    </row>
    <row r="39274" spans="1:1" x14ac:dyDescent="0.55000000000000004">
      <c r="A39274" s="131"/>
    </row>
    <row r="39277" spans="1:1" x14ac:dyDescent="0.55000000000000004">
      <c r="A39277" s="131"/>
    </row>
    <row r="39278" spans="1:1" x14ac:dyDescent="0.55000000000000004">
      <c r="A39278" s="131"/>
    </row>
    <row r="39281" spans="1:1" x14ac:dyDescent="0.55000000000000004">
      <c r="A39281" s="131"/>
    </row>
    <row r="39282" spans="1:1" x14ac:dyDescent="0.55000000000000004">
      <c r="A39282" s="131"/>
    </row>
    <row r="39285" spans="1:1" x14ac:dyDescent="0.55000000000000004">
      <c r="A39285" s="131"/>
    </row>
    <row r="39286" spans="1:1" x14ac:dyDescent="0.55000000000000004">
      <c r="A39286" s="131"/>
    </row>
    <row r="39289" spans="1:1" x14ac:dyDescent="0.55000000000000004">
      <c r="A39289" s="131"/>
    </row>
    <row r="39290" spans="1:1" x14ac:dyDescent="0.55000000000000004">
      <c r="A39290" s="131"/>
    </row>
    <row r="39293" spans="1:1" x14ac:dyDescent="0.55000000000000004">
      <c r="A39293" s="131"/>
    </row>
    <row r="39294" spans="1:1" x14ac:dyDescent="0.55000000000000004">
      <c r="A39294" s="131"/>
    </row>
    <row r="39297" spans="1:1" x14ac:dyDescent="0.55000000000000004">
      <c r="A39297" s="131"/>
    </row>
    <row r="39298" spans="1:1" x14ac:dyDescent="0.55000000000000004">
      <c r="A39298" s="131"/>
    </row>
    <row r="39301" spans="1:1" x14ac:dyDescent="0.55000000000000004">
      <c r="A39301" s="131"/>
    </row>
    <row r="39302" spans="1:1" x14ac:dyDescent="0.55000000000000004">
      <c r="A39302" s="131"/>
    </row>
    <row r="39305" spans="1:1" x14ac:dyDescent="0.55000000000000004">
      <c r="A39305" s="131"/>
    </row>
    <row r="39306" spans="1:1" x14ac:dyDescent="0.55000000000000004">
      <c r="A39306" s="131"/>
    </row>
    <row r="39309" spans="1:1" x14ac:dyDescent="0.55000000000000004">
      <c r="A39309" s="131"/>
    </row>
    <row r="39310" spans="1:1" x14ac:dyDescent="0.55000000000000004">
      <c r="A39310" s="131"/>
    </row>
    <row r="39313" spans="1:1" x14ac:dyDescent="0.55000000000000004">
      <c r="A39313" s="131"/>
    </row>
    <row r="39314" spans="1:1" x14ac:dyDescent="0.55000000000000004">
      <c r="A39314" s="131"/>
    </row>
    <row r="39317" spans="1:1" x14ac:dyDescent="0.55000000000000004">
      <c r="A39317" s="131"/>
    </row>
    <row r="39318" spans="1:1" x14ac:dyDescent="0.55000000000000004">
      <c r="A39318" s="131"/>
    </row>
    <row r="39321" spans="1:1" x14ac:dyDescent="0.55000000000000004">
      <c r="A39321" s="131"/>
    </row>
    <row r="39322" spans="1:1" x14ac:dyDescent="0.55000000000000004">
      <c r="A39322" s="131"/>
    </row>
    <row r="39325" spans="1:1" x14ac:dyDescent="0.55000000000000004">
      <c r="A39325" s="131"/>
    </row>
    <row r="39326" spans="1:1" x14ac:dyDescent="0.55000000000000004">
      <c r="A39326" s="131"/>
    </row>
    <row r="39329" spans="1:1" x14ac:dyDescent="0.55000000000000004">
      <c r="A39329" s="131"/>
    </row>
    <row r="39330" spans="1:1" x14ac:dyDescent="0.55000000000000004">
      <c r="A39330" s="131"/>
    </row>
    <row r="39333" spans="1:1" x14ac:dyDescent="0.55000000000000004">
      <c r="A39333" s="131"/>
    </row>
    <row r="39334" spans="1:1" x14ac:dyDescent="0.55000000000000004">
      <c r="A39334" s="131"/>
    </row>
    <row r="39337" spans="1:1" x14ac:dyDescent="0.55000000000000004">
      <c r="A39337" s="131"/>
    </row>
    <row r="39338" spans="1:1" x14ac:dyDescent="0.55000000000000004">
      <c r="A39338" s="131"/>
    </row>
    <row r="39341" spans="1:1" x14ac:dyDescent="0.55000000000000004">
      <c r="A39341" s="131"/>
    </row>
    <row r="39342" spans="1:1" x14ac:dyDescent="0.55000000000000004">
      <c r="A39342" s="131"/>
    </row>
    <row r="39345" spans="1:1" x14ac:dyDescent="0.55000000000000004">
      <c r="A39345" s="131"/>
    </row>
    <row r="39346" spans="1:1" x14ac:dyDescent="0.55000000000000004">
      <c r="A39346" s="131"/>
    </row>
    <row r="39349" spans="1:1" x14ac:dyDescent="0.55000000000000004">
      <c r="A39349" s="131"/>
    </row>
    <row r="39350" spans="1:1" x14ac:dyDescent="0.55000000000000004">
      <c r="A39350" s="131"/>
    </row>
    <row r="39353" spans="1:1" x14ac:dyDescent="0.55000000000000004">
      <c r="A39353" s="131"/>
    </row>
    <row r="39354" spans="1:1" x14ac:dyDescent="0.55000000000000004">
      <c r="A39354" s="131"/>
    </row>
    <row r="39357" spans="1:1" x14ac:dyDescent="0.55000000000000004">
      <c r="A39357" s="131"/>
    </row>
    <row r="39358" spans="1:1" x14ac:dyDescent="0.55000000000000004">
      <c r="A39358" s="131"/>
    </row>
    <row r="39361" spans="1:1" x14ac:dyDescent="0.55000000000000004">
      <c r="A39361" s="131"/>
    </row>
    <row r="39362" spans="1:1" x14ac:dyDescent="0.55000000000000004">
      <c r="A39362" s="131"/>
    </row>
    <row r="39365" spans="1:1" x14ac:dyDescent="0.55000000000000004">
      <c r="A39365" s="131"/>
    </row>
    <row r="39366" spans="1:1" x14ac:dyDescent="0.55000000000000004">
      <c r="A39366" s="131"/>
    </row>
    <row r="39369" spans="1:1" x14ac:dyDescent="0.55000000000000004">
      <c r="A39369" s="131"/>
    </row>
    <row r="39370" spans="1:1" x14ac:dyDescent="0.55000000000000004">
      <c r="A39370" s="131"/>
    </row>
    <row r="39373" spans="1:1" x14ac:dyDescent="0.55000000000000004">
      <c r="A39373" s="131"/>
    </row>
    <row r="39374" spans="1:1" x14ac:dyDescent="0.55000000000000004">
      <c r="A39374" s="131"/>
    </row>
    <row r="39377" spans="1:1" x14ac:dyDescent="0.55000000000000004">
      <c r="A39377" s="131"/>
    </row>
    <row r="39378" spans="1:1" x14ac:dyDescent="0.55000000000000004">
      <c r="A39378" s="131"/>
    </row>
    <row r="39381" spans="1:1" x14ac:dyDescent="0.55000000000000004">
      <c r="A39381" s="131"/>
    </row>
    <row r="39382" spans="1:1" x14ac:dyDescent="0.55000000000000004">
      <c r="A39382" s="131"/>
    </row>
    <row r="39385" spans="1:1" x14ac:dyDescent="0.55000000000000004">
      <c r="A39385" s="131"/>
    </row>
    <row r="39386" spans="1:1" x14ac:dyDescent="0.55000000000000004">
      <c r="A39386" s="131"/>
    </row>
    <row r="39389" spans="1:1" x14ac:dyDescent="0.55000000000000004">
      <c r="A39389" s="131"/>
    </row>
    <row r="39390" spans="1:1" x14ac:dyDescent="0.55000000000000004">
      <c r="A39390" s="131"/>
    </row>
    <row r="39393" spans="1:1" x14ac:dyDescent="0.55000000000000004">
      <c r="A39393" s="131"/>
    </row>
    <row r="39394" spans="1:1" x14ac:dyDescent="0.55000000000000004">
      <c r="A39394" s="131"/>
    </row>
    <row r="39397" spans="1:1" x14ac:dyDescent="0.55000000000000004">
      <c r="A39397" s="131"/>
    </row>
    <row r="39398" spans="1:1" x14ac:dyDescent="0.55000000000000004">
      <c r="A39398" s="131"/>
    </row>
    <row r="39401" spans="1:1" x14ac:dyDescent="0.55000000000000004">
      <c r="A39401" s="131"/>
    </row>
    <row r="39402" spans="1:1" x14ac:dyDescent="0.55000000000000004">
      <c r="A39402" s="131"/>
    </row>
    <row r="39405" spans="1:1" x14ac:dyDescent="0.55000000000000004">
      <c r="A39405" s="131"/>
    </row>
    <row r="39406" spans="1:1" x14ac:dyDescent="0.55000000000000004">
      <c r="A39406" s="131"/>
    </row>
    <row r="39409" spans="1:1" x14ac:dyDescent="0.55000000000000004">
      <c r="A39409" s="131"/>
    </row>
    <row r="39410" spans="1:1" x14ac:dyDescent="0.55000000000000004">
      <c r="A39410" s="131"/>
    </row>
    <row r="39413" spans="1:1" x14ac:dyDescent="0.55000000000000004">
      <c r="A39413" s="131"/>
    </row>
    <row r="39414" spans="1:1" x14ac:dyDescent="0.55000000000000004">
      <c r="A39414" s="131"/>
    </row>
    <row r="39417" spans="1:1" x14ac:dyDescent="0.55000000000000004">
      <c r="A39417" s="131"/>
    </row>
    <row r="39418" spans="1:1" x14ac:dyDescent="0.55000000000000004">
      <c r="A39418" s="131"/>
    </row>
    <row r="39421" spans="1:1" x14ac:dyDescent="0.55000000000000004">
      <c r="A39421" s="131"/>
    </row>
    <row r="39422" spans="1:1" x14ac:dyDescent="0.55000000000000004">
      <c r="A39422" s="131"/>
    </row>
    <row r="39425" spans="1:1" x14ac:dyDescent="0.55000000000000004">
      <c r="A39425" s="131"/>
    </row>
    <row r="39426" spans="1:1" x14ac:dyDescent="0.55000000000000004">
      <c r="A39426" s="131"/>
    </row>
    <row r="39429" spans="1:1" x14ac:dyDescent="0.55000000000000004">
      <c r="A39429" s="131"/>
    </row>
    <row r="39430" spans="1:1" x14ac:dyDescent="0.55000000000000004">
      <c r="A39430" s="131"/>
    </row>
    <row r="39433" spans="1:1" x14ac:dyDescent="0.55000000000000004">
      <c r="A39433" s="131"/>
    </row>
    <row r="39434" spans="1:1" x14ac:dyDescent="0.55000000000000004">
      <c r="A39434" s="131"/>
    </row>
    <row r="39437" spans="1:1" x14ac:dyDescent="0.55000000000000004">
      <c r="A39437" s="131"/>
    </row>
    <row r="39438" spans="1:1" x14ac:dyDescent="0.55000000000000004">
      <c r="A39438" s="131"/>
    </row>
    <row r="39441" spans="1:1" x14ac:dyDescent="0.55000000000000004">
      <c r="A39441" s="131"/>
    </row>
    <row r="39442" spans="1:1" x14ac:dyDescent="0.55000000000000004">
      <c r="A39442" s="131"/>
    </row>
    <row r="39445" spans="1:1" x14ac:dyDescent="0.55000000000000004">
      <c r="A39445" s="131"/>
    </row>
    <row r="39446" spans="1:1" x14ac:dyDescent="0.55000000000000004">
      <c r="A39446" s="131"/>
    </row>
    <row r="39449" spans="1:1" x14ac:dyDescent="0.55000000000000004">
      <c r="A39449" s="131"/>
    </row>
    <row r="39450" spans="1:1" x14ac:dyDescent="0.55000000000000004">
      <c r="A39450" s="131"/>
    </row>
    <row r="39453" spans="1:1" x14ac:dyDescent="0.55000000000000004">
      <c r="A39453" s="131"/>
    </row>
    <row r="39454" spans="1:1" x14ac:dyDescent="0.55000000000000004">
      <c r="A39454" s="131"/>
    </row>
    <row r="39457" spans="1:1" x14ac:dyDescent="0.55000000000000004">
      <c r="A39457" s="131"/>
    </row>
    <row r="39458" spans="1:1" x14ac:dyDescent="0.55000000000000004">
      <c r="A39458" s="131"/>
    </row>
    <row r="39461" spans="1:1" x14ac:dyDescent="0.55000000000000004">
      <c r="A39461" s="131"/>
    </row>
    <row r="39462" spans="1:1" x14ac:dyDescent="0.55000000000000004">
      <c r="A39462" s="131"/>
    </row>
    <row r="39465" spans="1:1" x14ac:dyDescent="0.55000000000000004">
      <c r="A39465" s="131"/>
    </row>
    <row r="39466" spans="1:1" x14ac:dyDescent="0.55000000000000004">
      <c r="A39466" s="131"/>
    </row>
    <row r="39469" spans="1:1" x14ac:dyDescent="0.55000000000000004">
      <c r="A39469" s="131"/>
    </row>
    <row r="39470" spans="1:1" x14ac:dyDescent="0.55000000000000004">
      <c r="A39470" s="131"/>
    </row>
    <row r="39473" spans="1:1" x14ac:dyDescent="0.55000000000000004">
      <c r="A39473" s="131"/>
    </row>
    <row r="39474" spans="1:1" x14ac:dyDescent="0.55000000000000004">
      <c r="A39474" s="131"/>
    </row>
    <row r="39477" spans="1:1" x14ac:dyDescent="0.55000000000000004">
      <c r="A39477" s="131"/>
    </row>
    <row r="39478" spans="1:1" x14ac:dyDescent="0.55000000000000004">
      <c r="A39478" s="131"/>
    </row>
    <row r="39481" spans="1:1" x14ac:dyDescent="0.55000000000000004">
      <c r="A39481" s="131"/>
    </row>
    <row r="39482" spans="1:1" x14ac:dyDescent="0.55000000000000004">
      <c r="A39482" s="131"/>
    </row>
    <row r="39485" spans="1:1" x14ac:dyDescent="0.55000000000000004">
      <c r="A39485" s="131"/>
    </row>
    <row r="39486" spans="1:1" x14ac:dyDescent="0.55000000000000004">
      <c r="A39486" s="131"/>
    </row>
    <row r="39489" spans="1:1" x14ac:dyDescent="0.55000000000000004">
      <c r="A39489" s="131"/>
    </row>
    <row r="39490" spans="1:1" x14ac:dyDescent="0.55000000000000004">
      <c r="A39490" s="131"/>
    </row>
    <row r="39493" spans="1:1" x14ac:dyDescent="0.55000000000000004">
      <c r="A39493" s="131"/>
    </row>
    <row r="39494" spans="1:1" x14ac:dyDescent="0.55000000000000004">
      <c r="A39494" s="131"/>
    </row>
    <row r="39497" spans="1:1" x14ac:dyDescent="0.55000000000000004">
      <c r="A39497" s="131"/>
    </row>
    <row r="39498" spans="1:1" x14ac:dyDescent="0.55000000000000004">
      <c r="A39498" s="131"/>
    </row>
    <row r="39501" spans="1:1" x14ac:dyDescent="0.55000000000000004">
      <c r="A39501" s="131"/>
    </row>
    <row r="39502" spans="1:1" x14ac:dyDescent="0.55000000000000004">
      <c r="A39502" s="131"/>
    </row>
    <row r="39505" spans="1:1" x14ac:dyDescent="0.55000000000000004">
      <c r="A39505" s="131"/>
    </row>
    <row r="39506" spans="1:1" x14ac:dyDescent="0.55000000000000004">
      <c r="A39506" s="131"/>
    </row>
    <row r="39509" spans="1:1" x14ac:dyDescent="0.55000000000000004">
      <c r="A39509" s="131"/>
    </row>
    <row r="39510" spans="1:1" x14ac:dyDescent="0.55000000000000004">
      <c r="A39510" s="131"/>
    </row>
    <row r="39513" spans="1:1" x14ac:dyDescent="0.55000000000000004">
      <c r="A39513" s="131"/>
    </row>
    <row r="39514" spans="1:1" x14ac:dyDescent="0.55000000000000004">
      <c r="A39514" s="131"/>
    </row>
    <row r="39517" spans="1:1" x14ac:dyDescent="0.55000000000000004">
      <c r="A39517" s="131"/>
    </row>
    <row r="39518" spans="1:1" x14ac:dyDescent="0.55000000000000004">
      <c r="A39518" s="131"/>
    </row>
    <row r="39521" spans="1:1" x14ac:dyDescent="0.55000000000000004">
      <c r="A39521" s="131"/>
    </row>
    <row r="39522" spans="1:1" x14ac:dyDescent="0.55000000000000004">
      <c r="A39522" s="131"/>
    </row>
    <row r="39525" spans="1:1" x14ac:dyDescent="0.55000000000000004">
      <c r="A39525" s="131"/>
    </row>
    <row r="39526" spans="1:1" x14ac:dyDescent="0.55000000000000004">
      <c r="A39526" s="131"/>
    </row>
    <row r="39529" spans="1:1" x14ac:dyDescent="0.55000000000000004">
      <c r="A39529" s="131"/>
    </row>
    <row r="39530" spans="1:1" x14ac:dyDescent="0.55000000000000004">
      <c r="A39530" s="131"/>
    </row>
    <row r="39533" spans="1:1" x14ac:dyDescent="0.55000000000000004">
      <c r="A39533" s="131"/>
    </row>
    <row r="39534" spans="1:1" x14ac:dyDescent="0.55000000000000004">
      <c r="A39534" s="131"/>
    </row>
    <row r="39537" spans="1:1" x14ac:dyDescent="0.55000000000000004">
      <c r="A39537" s="131"/>
    </row>
    <row r="39538" spans="1:1" x14ac:dyDescent="0.55000000000000004">
      <c r="A39538" s="131"/>
    </row>
    <row r="39541" spans="1:1" x14ac:dyDescent="0.55000000000000004">
      <c r="A39541" s="131"/>
    </row>
    <row r="39542" spans="1:1" x14ac:dyDescent="0.55000000000000004">
      <c r="A39542" s="131"/>
    </row>
    <row r="39545" spans="1:1" x14ac:dyDescent="0.55000000000000004">
      <c r="A39545" s="131"/>
    </row>
    <row r="39546" spans="1:1" x14ac:dyDescent="0.55000000000000004">
      <c r="A39546" s="131"/>
    </row>
    <row r="39549" spans="1:1" x14ac:dyDescent="0.55000000000000004">
      <c r="A39549" s="131"/>
    </row>
    <row r="39550" spans="1:1" x14ac:dyDescent="0.55000000000000004">
      <c r="A39550" s="131"/>
    </row>
    <row r="39553" spans="1:1" x14ac:dyDescent="0.55000000000000004">
      <c r="A39553" s="131"/>
    </row>
    <row r="39554" spans="1:1" x14ac:dyDescent="0.55000000000000004">
      <c r="A39554" s="131"/>
    </row>
    <row r="39557" spans="1:1" x14ac:dyDescent="0.55000000000000004">
      <c r="A39557" s="131"/>
    </row>
    <row r="39558" spans="1:1" x14ac:dyDescent="0.55000000000000004">
      <c r="A39558" s="131"/>
    </row>
    <row r="39561" spans="1:1" x14ac:dyDescent="0.55000000000000004">
      <c r="A39561" s="131"/>
    </row>
    <row r="39562" spans="1:1" x14ac:dyDescent="0.55000000000000004">
      <c r="A39562" s="131"/>
    </row>
    <row r="39565" spans="1:1" x14ac:dyDescent="0.55000000000000004">
      <c r="A39565" s="131"/>
    </row>
    <row r="39566" spans="1:1" x14ac:dyDescent="0.55000000000000004">
      <c r="A39566" s="131"/>
    </row>
    <row r="39569" spans="1:1" x14ac:dyDescent="0.55000000000000004">
      <c r="A39569" s="131"/>
    </row>
    <row r="39570" spans="1:1" x14ac:dyDescent="0.55000000000000004">
      <c r="A39570" s="131"/>
    </row>
    <row r="39573" spans="1:1" x14ac:dyDescent="0.55000000000000004">
      <c r="A39573" s="131"/>
    </row>
    <row r="39574" spans="1:1" x14ac:dyDescent="0.55000000000000004">
      <c r="A39574" s="131"/>
    </row>
    <row r="39577" spans="1:1" x14ac:dyDescent="0.55000000000000004">
      <c r="A39577" s="131"/>
    </row>
    <row r="39578" spans="1:1" x14ac:dyDescent="0.55000000000000004">
      <c r="A39578" s="131"/>
    </row>
    <row r="39581" spans="1:1" x14ac:dyDescent="0.55000000000000004">
      <c r="A39581" s="131"/>
    </row>
    <row r="39582" spans="1:1" x14ac:dyDescent="0.55000000000000004">
      <c r="A39582" s="131"/>
    </row>
    <row r="39585" spans="1:1" x14ac:dyDescent="0.55000000000000004">
      <c r="A39585" s="131"/>
    </row>
    <row r="39586" spans="1:1" x14ac:dyDescent="0.55000000000000004">
      <c r="A39586" s="131"/>
    </row>
    <row r="39589" spans="1:1" x14ac:dyDescent="0.55000000000000004">
      <c r="A39589" s="131"/>
    </row>
    <row r="39590" spans="1:1" x14ac:dyDescent="0.55000000000000004">
      <c r="A39590" s="131"/>
    </row>
    <row r="39593" spans="1:1" x14ac:dyDescent="0.55000000000000004">
      <c r="A39593" s="131"/>
    </row>
    <row r="39594" spans="1:1" x14ac:dyDescent="0.55000000000000004">
      <c r="A39594" s="131"/>
    </row>
    <row r="39597" spans="1:1" x14ac:dyDescent="0.55000000000000004">
      <c r="A39597" s="131"/>
    </row>
    <row r="39598" spans="1:1" x14ac:dyDescent="0.55000000000000004">
      <c r="A39598" s="131"/>
    </row>
    <row r="39601" spans="1:1" x14ac:dyDescent="0.55000000000000004">
      <c r="A39601" s="131"/>
    </row>
    <row r="39602" spans="1:1" x14ac:dyDescent="0.55000000000000004">
      <c r="A39602" s="131"/>
    </row>
    <row r="39605" spans="1:1" x14ac:dyDescent="0.55000000000000004">
      <c r="A39605" s="131"/>
    </row>
    <row r="39606" spans="1:1" x14ac:dyDescent="0.55000000000000004">
      <c r="A39606" s="131"/>
    </row>
    <row r="39609" spans="1:1" x14ac:dyDescent="0.55000000000000004">
      <c r="A39609" s="131"/>
    </row>
    <row r="39610" spans="1:1" x14ac:dyDescent="0.55000000000000004">
      <c r="A39610" s="131"/>
    </row>
    <row r="39613" spans="1:1" x14ac:dyDescent="0.55000000000000004">
      <c r="A39613" s="131"/>
    </row>
    <row r="39614" spans="1:1" x14ac:dyDescent="0.55000000000000004">
      <c r="A39614" s="131"/>
    </row>
    <row r="39617" spans="1:1" x14ac:dyDescent="0.55000000000000004">
      <c r="A39617" s="131"/>
    </row>
    <row r="39618" spans="1:1" x14ac:dyDescent="0.55000000000000004">
      <c r="A39618" s="131"/>
    </row>
    <row r="39621" spans="1:1" x14ac:dyDescent="0.55000000000000004">
      <c r="A39621" s="131"/>
    </row>
    <row r="39622" spans="1:1" x14ac:dyDescent="0.55000000000000004">
      <c r="A39622" s="131"/>
    </row>
    <row r="39625" spans="1:1" x14ac:dyDescent="0.55000000000000004">
      <c r="A39625" s="131"/>
    </row>
    <row r="39626" spans="1:1" x14ac:dyDescent="0.55000000000000004">
      <c r="A39626" s="131"/>
    </row>
    <row r="39629" spans="1:1" x14ac:dyDescent="0.55000000000000004">
      <c r="A39629" s="131"/>
    </row>
    <row r="39630" spans="1:1" x14ac:dyDescent="0.55000000000000004">
      <c r="A39630" s="131"/>
    </row>
    <row r="39633" spans="1:1" x14ac:dyDescent="0.55000000000000004">
      <c r="A39633" s="131"/>
    </row>
    <row r="39634" spans="1:1" x14ac:dyDescent="0.55000000000000004">
      <c r="A39634" s="131"/>
    </row>
    <row r="39637" spans="1:1" x14ac:dyDescent="0.55000000000000004">
      <c r="A39637" s="131"/>
    </row>
    <row r="39638" spans="1:1" x14ac:dyDescent="0.55000000000000004">
      <c r="A39638" s="131"/>
    </row>
    <row r="39641" spans="1:1" x14ac:dyDescent="0.55000000000000004">
      <c r="A39641" s="131"/>
    </row>
    <row r="39642" spans="1:1" x14ac:dyDescent="0.55000000000000004">
      <c r="A39642" s="131"/>
    </row>
    <row r="39645" spans="1:1" x14ac:dyDescent="0.55000000000000004">
      <c r="A39645" s="131"/>
    </row>
    <row r="39646" spans="1:1" x14ac:dyDescent="0.55000000000000004">
      <c r="A39646" s="131"/>
    </row>
    <row r="39649" spans="1:1" x14ac:dyDescent="0.55000000000000004">
      <c r="A39649" s="131"/>
    </row>
    <row r="39650" spans="1:1" x14ac:dyDescent="0.55000000000000004">
      <c r="A39650" s="131"/>
    </row>
    <row r="39653" spans="1:1" x14ac:dyDescent="0.55000000000000004">
      <c r="A39653" s="131"/>
    </row>
    <row r="39654" spans="1:1" x14ac:dyDescent="0.55000000000000004">
      <c r="A39654" s="131"/>
    </row>
    <row r="39657" spans="1:1" x14ac:dyDescent="0.55000000000000004">
      <c r="A39657" s="131"/>
    </row>
    <row r="39658" spans="1:1" x14ac:dyDescent="0.55000000000000004">
      <c r="A39658" s="131"/>
    </row>
    <row r="39661" spans="1:1" x14ac:dyDescent="0.55000000000000004">
      <c r="A39661" s="131"/>
    </row>
    <row r="39662" spans="1:1" x14ac:dyDescent="0.55000000000000004">
      <c r="A39662" s="131"/>
    </row>
    <row r="39665" spans="1:1" x14ac:dyDescent="0.55000000000000004">
      <c r="A39665" s="131"/>
    </row>
    <row r="39666" spans="1:1" x14ac:dyDescent="0.55000000000000004">
      <c r="A39666" s="131"/>
    </row>
    <row r="39669" spans="1:1" x14ac:dyDescent="0.55000000000000004">
      <c r="A39669" s="131"/>
    </row>
    <row r="39670" spans="1:1" x14ac:dyDescent="0.55000000000000004">
      <c r="A39670" s="131"/>
    </row>
    <row r="39673" spans="1:1" x14ac:dyDescent="0.55000000000000004">
      <c r="A39673" s="131"/>
    </row>
    <row r="39674" spans="1:1" x14ac:dyDescent="0.55000000000000004">
      <c r="A39674" s="131"/>
    </row>
    <row r="39677" spans="1:1" x14ac:dyDescent="0.55000000000000004">
      <c r="A39677" s="131"/>
    </row>
    <row r="39678" spans="1:1" x14ac:dyDescent="0.55000000000000004">
      <c r="A39678" s="131"/>
    </row>
    <row r="39681" spans="1:1" x14ac:dyDescent="0.55000000000000004">
      <c r="A39681" s="131"/>
    </row>
    <row r="39682" spans="1:1" x14ac:dyDescent="0.55000000000000004">
      <c r="A39682" s="131"/>
    </row>
    <row r="39685" spans="1:1" x14ac:dyDescent="0.55000000000000004">
      <c r="A39685" s="131"/>
    </row>
    <row r="39686" spans="1:1" x14ac:dyDescent="0.55000000000000004">
      <c r="A39686" s="131"/>
    </row>
    <row r="39689" spans="1:1" x14ac:dyDescent="0.55000000000000004">
      <c r="A39689" s="131"/>
    </row>
    <row r="39690" spans="1:1" x14ac:dyDescent="0.55000000000000004">
      <c r="A39690" s="131"/>
    </row>
    <row r="39693" spans="1:1" x14ac:dyDescent="0.55000000000000004">
      <c r="A39693" s="131"/>
    </row>
    <row r="39694" spans="1:1" x14ac:dyDescent="0.55000000000000004">
      <c r="A39694" s="131"/>
    </row>
    <row r="39697" spans="1:1" x14ac:dyDescent="0.55000000000000004">
      <c r="A39697" s="131"/>
    </row>
    <row r="39698" spans="1:1" x14ac:dyDescent="0.55000000000000004">
      <c r="A39698" s="131"/>
    </row>
    <row r="39701" spans="1:1" x14ac:dyDescent="0.55000000000000004">
      <c r="A39701" s="131"/>
    </row>
    <row r="39702" spans="1:1" x14ac:dyDescent="0.55000000000000004">
      <c r="A39702" s="131"/>
    </row>
    <row r="39705" spans="1:1" x14ac:dyDescent="0.55000000000000004">
      <c r="A39705" s="131"/>
    </row>
    <row r="39706" spans="1:1" x14ac:dyDescent="0.55000000000000004">
      <c r="A39706" s="131"/>
    </row>
    <row r="39709" spans="1:1" x14ac:dyDescent="0.55000000000000004">
      <c r="A39709" s="131"/>
    </row>
    <row r="39710" spans="1:1" x14ac:dyDescent="0.55000000000000004">
      <c r="A39710" s="131"/>
    </row>
    <row r="39713" spans="1:1" x14ac:dyDescent="0.55000000000000004">
      <c r="A39713" s="131"/>
    </row>
    <row r="39714" spans="1:1" x14ac:dyDescent="0.55000000000000004">
      <c r="A39714" s="131"/>
    </row>
    <row r="39717" spans="1:1" x14ac:dyDescent="0.55000000000000004">
      <c r="A39717" s="131"/>
    </row>
    <row r="39718" spans="1:1" x14ac:dyDescent="0.55000000000000004">
      <c r="A39718" s="131"/>
    </row>
    <row r="39721" spans="1:1" x14ac:dyDescent="0.55000000000000004">
      <c r="A39721" s="131"/>
    </row>
    <row r="39722" spans="1:1" x14ac:dyDescent="0.55000000000000004">
      <c r="A39722" s="131"/>
    </row>
    <row r="39725" spans="1:1" x14ac:dyDescent="0.55000000000000004">
      <c r="A39725" s="131"/>
    </row>
    <row r="39726" spans="1:1" x14ac:dyDescent="0.55000000000000004">
      <c r="A39726" s="131"/>
    </row>
    <row r="39729" spans="1:1" x14ac:dyDescent="0.55000000000000004">
      <c r="A39729" s="131"/>
    </row>
    <row r="39730" spans="1:1" x14ac:dyDescent="0.55000000000000004">
      <c r="A39730" s="131"/>
    </row>
    <row r="39733" spans="1:1" x14ac:dyDescent="0.55000000000000004">
      <c r="A39733" s="131"/>
    </row>
    <row r="39734" spans="1:1" x14ac:dyDescent="0.55000000000000004">
      <c r="A39734" s="131"/>
    </row>
    <row r="39737" spans="1:1" x14ac:dyDescent="0.55000000000000004">
      <c r="A39737" s="131"/>
    </row>
    <row r="39738" spans="1:1" x14ac:dyDescent="0.55000000000000004">
      <c r="A39738" s="131"/>
    </row>
    <row r="39741" spans="1:1" x14ac:dyDescent="0.55000000000000004">
      <c r="A39741" s="131"/>
    </row>
    <row r="39742" spans="1:1" x14ac:dyDescent="0.55000000000000004">
      <c r="A39742" s="131"/>
    </row>
    <row r="39745" spans="1:1" x14ac:dyDescent="0.55000000000000004">
      <c r="A39745" s="131"/>
    </row>
    <row r="39746" spans="1:1" x14ac:dyDescent="0.55000000000000004">
      <c r="A39746" s="131"/>
    </row>
    <row r="39749" spans="1:1" x14ac:dyDescent="0.55000000000000004">
      <c r="A39749" s="131"/>
    </row>
    <row r="39750" spans="1:1" x14ac:dyDescent="0.55000000000000004">
      <c r="A39750" s="131"/>
    </row>
    <row r="39753" spans="1:1" x14ac:dyDescent="0.55000000000000004">
      <c r="A39753" s="131"/>
    </row>
    <row r="39754" spans="1:1" x14ac:dyDescent="0.55000000000000004">
      <c r="A39754" s="131"/>
    </row>
    <row r="39757" spans="1:1" x14ac:dyDescent="0.55000000000000004">
      <c r="A39757" s="131"/>
    </row>
    <row r="39758" spans="1:1" x14ac:dyDescent="0.55000000000000004">
      <c r="A39758" s="131"/>
    </row>
    <row r="39761" spans="1:1" x14ac:dyDescent="0.55000000000000004">
      <c r="A39761" s="131"/>
    </row>
    <row r="39762" spans="1:1" x14ac:dyDescent="0.55000000000000004">
      <c r="A39762" s="131"/>
    </row>
    <row r="39765" spans="1:1" x14ac:dyDescent="0.55000000000000004">
      <c r="A39765" s="131"/>
    </row>
    <row r="39766" spans="1:1" x14ac:dyDescent="0.55000000000000004">
      <c r="A39766" s="131"/>
    </row>
    <row r="39769" spans="1:1" x14ac:dyDescent="0.55000000000000004">
      <c r="A39769" s="131"/>
    </row>
    <row r="39770" spans="1:1" x14ac:dyDescent="0.55000000000000004">
      <c r="A39770" s="131"/>
    </row>
    <row r="39773" spans="1:1" x14ac:dyDescent="0.55000000000000004">
      <c r="A39773" s="131"/>
    </row>
    <row r="39774" spans="1:1" x14ac:dyDescent="0.55000000000000004">
      <c r="A39774" s="131"/>
    </row>
    <row r="39777" spans="1:1" x14ac:dyDescent="0.55000000000000004">
      <c r="A39777" s="131"/>
    </row>
    <row r="39778" spans="1:1" x14ac:dyDescent="0.55000000000000004">
      <c r="A39778" s="131"/>
    </row>
    <row r="39781" spans="1:1" x14ac:dyDescent="0.55000000000000004">
      <c r="A39781" s="131"/>
    </row>
    <row r="39782" spans="1:1" x14ac:dyDescent="0.55000000000000004">
      <c r="A39782" s="131"/>
    </row>
    <row r="39785" spans="1:1" x14ac:dyDescent="0.55000000000000004">
      <c r="A39785" s="131"/>
    </row>
    <row r="39786" spans="1:1" x14ac:dyDescent="0.55000000000000004">
      <c r="A39786" s="131"/>
    </row>
    <row r="39789" spans="1:1" x14ac:dyDescent="0.55000000000000004">
      <c r="A39789" s="131"/>
    </row>
    <row r="39790" spans="1:1" x14ac:dyDescent="0.55000000000000004">
      <c r="A39790" s="131"/>
    </row>
    <row r="39793" spans="1:1" x14ac:dyDescent="0.55000000000000004">
      <c r="A39793" s="131"/>
    </row>
    <row r="39794" spans="1:1" x14ac:dyDescent="0.55000000000000004">
      <c r="A39794" s="131"/>
    </row>
    <row r="39797" spans="1:1" x14ac:dyDescent="0.55000000000000004">
      <c r="A39797" s="131"/>
    </row>
    <row r="39798" spans="1:1" x14ac:dyDescent="0.55000000000000004">
      <c r="A39798" s="131"/>
    </row>
    <row r="39801" spans="1:1" x14ac:dyDescent="0.55000000000000004">
      <c r="A39801" s="131"/>
    </row>
    <row r="39802" spans="1:1" x14ac:dyDescent="0.55000000000000004">
      <c r="A39802" s="131"/>
    </row>
    <row r="39805" spans="1:1" x14ac:dyDescent="0.55000000000000004">
      <c r="A39805" s="131"/>
    </row>
    <row r="39806" spans="1:1" x14ac:dyDescent="0.55000000000000004">
      <c r="A39806" s="131"/>
    </row>
    <row r="39809" spans="1:1" x14ac:dyDescent="0.55000000000000004">
      <c r="A39809" s="131"/>
    </row>
    <row r="39810" spans="1:1" x14ac:dyDescent="0.55000000000000004">
      <c r="A39810" s="131"/>
    </row>
    <row r="39813" spans="1:1" x14ac:dyDescent="0.55000000000000004">
      <c r="A39813" s="131"/>
    </row>
    <row r="39814" spans="1:1" x14ac:dyDescent="0.55000000000000004">
      <c r="A39814" s="131"/>
    </row>
    <row r="39817" spans="1:1" x14ac:dyDescent="0.55000000000000004">
      <c r="A39817" s="131"/>
    </row>
    <row r="39818" spans="1:1" x14ac:dyDescent="0.55000000000000004">
      <c r="A39818" s="131"/>
    </row>
    <row r="39821" spans="1:1" x14ac:dyDescent="0.55000000000000004">
      <c r="A39821" s="131"/>
    </row>
    <row r="39822" spans="1:1" x14ac:dyDescent="0.55000000000000004">
      <c r="A39822" s="131"/>
    </row>
    <row r="39825" spans="1:1" x14ac:dyDescent="0.55000000000000004">
      <c r="A39825" s="131"/>
    </row>
    <row r="39826" spans="1:1" x14ac:dyDescent="0.55000000000000004">
      <c r="A39826" s="131"/>
    </row>
    <row r="39829" spans="1:1" x14ac:dyDescent="0.55000000000000004">
      <c r="A39829" s="131"/>
    </row>
    <row r="39830" spans="1:1" x14ac:dyDescent="0.55000000000000004">
      <c r="A39830" s="131"/>
    </row>
    <row r="39833" spans="1:1" x14ac:dyDescent="0.55000000000000004">
      <c r="A39833" s="131"/>
    </row>
    <row r="39834" spans="1:1" x14ac:dyDescent="0.55000000000000004">
      <c r="A39834" s="131"/>
    </row>
    <row r="39837" spans="1:1" x14ac:dyDescent="0.55000000000000004">
      <c r="A39837" s="131"/>
    </row>
    <row r="39838" spans="1:1" x14ac:dyDescent="0.55000000000000004">
      <c r="A39838" s="131"/>
    </row>
    <row r="39841" spans="1:1" x14ac:dyDescent="0.55000000000000004">
      <c r="A39841" s="131"/>
    </row>
    <row r="39842" spans="1:1" x14ac:dyDescent="0.55000000000000004">
      <c r="A39842" s="131"/>
    </row>
    <row r="39845" spans="1:1" x14ac:dyDescent="0.55000000000000004">
      <c r="A39845" s="131"/>
    </row>
    <row r="39846" spans="1:1" x14ac:dyDescent="0.55000000000000004">
      <c r="A39846" s="131"/>
    </row>
    <row r="39849" spans="1:1" x14ac:dyDescent="0.55000000000000004">
      <c r="A39849" s="131"/>
    </row>
    <row r="39850" spans="1:1" x14ac:dyDescent="0.55000000000000004">
      <c r="A39850" s="131"/>
    </row>
    <row r="39853" spans="1:1" x14ac:dyDescent="0.55000000000000004">
      <c r="A39853" s="131"/>
    </row>
    <row r="39854" spans="1:1" x14ac:dyDescent="0.55000000000000004">
      <c r="A39854" s="131"/>
    </row>
    <row r="39857" spans="1:1" x14ac:dyDescent="0.55000000000000004">
      <c r="A39857" s="131"/>
    </row>
    <row r="39858" spans="1:1" x14ac:dyDescent="0.55000000000000004">
      <c r="A39858" s="131"/>
    </row>
    <row r="39861" spans="1:1" x14ac:dyDescent="0.55000000000000004">
      <c r="A39861" s="131"/>
    </row>
    <row r="39862" spans="1:1" x14ac:dyDescent="0.55000000000000004">
      <c r="A39862" s="131"/>
    </row>
    <row r="39865" spans="1:1" x14ac:dyDescent="0.55000000000000004">
      <c r="A39865" s="131"/>
    </row>
    <row r="39866" spans="1:1" x14ac:dyDescent="0.55000000000000004">
      <c r="A39866" s="131"/>
    </row>
    <row r="39869" spans="1:1" x14ac:dyDescent="0.55000000000000004">
      <c r="A39869" s="131"/>
    </row>
    <row r="39870" spans="1:1" x14ac:dyDescent="0.55000000000000004">
      <c r="A39870" s="131"/>
    </row>
    <row r="39873" spans="1:1" x14ac:dyDescent="0.55000000000000004">
      <c r="A39873" s="131"/>
    </row>
    <row r="39874" spans="1:1" x14ac:dyDescent="0.55000000000000004">
      <c r="A39874" s="131"/>
    </row>
    <row r="39877" spans="1:1" x14ac:dyDescent="0.55000000000000004">
      <c r="A39877" s="131"/>
    </row>
    <row r="39878" spans="1:1" x14ac:dyDescent="0.55000000000000004">
      <c r="A39878" s="131"/>
    </row>
    <row r="39881" spans="1:1" x14ac:dyDescent="0.55000000000000004">
      <c r="A39881" s="131"/>
    </row>
    <row r="39882" spans="1:1" x14ac:dyDescent="0.55000000000000004">
      <c r="A39882" s="131"/>
    </row>
    <row r="39885" spans="1:1" x14ac:dyDescent="0.55000000000000004">
      <c r="A39885" s="131"/>
    </row>
    <row r="39886" spans="1:1" x14ac:dyDescent="0.55000000000000004">
      <c r="A39886" s="131"/>
    </row>
    <row r="39889" spans="1:1" x14ac:dyDescent="0.55000000000000004">
      <c r="A39889" s="131"/>
    </row>
    <row r="39890" spans="1:1" x14ac:dyDescent="0.55000000000000004">
      <c r="A39890" s="131"/>
    </row>
    <row r="39893" spans="1:1" x14ac:dyDescent="0.55000000000000004">
      <c r="A39893" s="131"/>
    </row>
    <row r="39894" spans="1:1" x14ac:dyDescent="0.55000000000000004">
      <c r="A39894" s="131"/>
    </row>
    <row r="39897" spans="1:1" x14ac:dyDescent="0.55000000000000004">
      <c r="A39897" s="131"/>
    </row>
    <row r="39898" spans="1:1" x14ac:dyDescent="0.55000000000000004">
      <c r="A39898" s="131"/>
    </row>
    <row r="39901" spans="1:1" x14ac:dyDescent="0.55000000000000004">
      <c r="A39901" s="131"/>
    </row>
    <row r="39902" spans="1:1" x14ac:dyDescent="0.55000000000000004">
      <c r="A39902" s="131"/>
    </row>
    <row r="39905" spans="1:1" x14ac:dyDescent="0.55000000000000004">
      <c r="A39905" s="131"/>
    </row>
    <row r="39906" spans="1:1" x14ac:dyDescent="0.55000000000000004">
      <c r="A39906" s="131"/>
    </row>
    <row r="39909" spans="1:1" x14ac:dyDescent="0.55000000000000004">
      <c r="A39909" s="131"/>
    </row>
    <row r="39910" spans="1:1" x14ac:dyDescent="0.55000000000000004">
      <c r="A39910" s="131"/>
    </row>
    <row r="39913" spans="1:1" x14ac:dyDescent="0.55000000000000004">
      <c r="A39913" s="131"/>
    </row>
    <row r="39914" spans="1:1" x14ac:dyDescent="0.55000000000000004">
      <c r="A39914" s="131"/>
    </row>
    <row r="39917" spans="1:1" x14ac:dyDescent="0.55000000000000004">
      <c r="A39917" s="131"/>
    </row>
    <row r="39918" spans="1:1" x14ac:dyDescent="0.55000000000000004">
      <c r="A39918" s="131"/>
    </row>
    <row r="39921" spans="1:1" x14ac:dyDescent="0.55000000000000004">
      <c r="A39921" s="131"/>
    </row>
    <row r="39922" spans="1:1" x14ac:dyDescent="0.55000000000000004">
      <c r="A39922" s="131"/>
    </row>
    <row r="39925" spans="1:1" x14ac:dyDescent="0.55000000000000004">
      <c r="A39925" s="131"/>
    </row>
    <row r="39926" spans="1:1" x14ac:dyDescent="0.55000000000000004">
      <c r="A39926" s="131"/>
    </row>
    <row r="39929" spans="1:1" x14ac:dyDescent="0.55000000000000004">
      <c r="A39929" s="131"/>
    </row>
    <row r="39930" spans="1:1" x14ac:dyDescent="0.55000000000000004">
      <c r="A39930" s="131"/>
    </row>
    <row r="39933" spans="1:1" x14ac:dyDescent="0.55000000000000004">
      <c r="A39933" s="131"/>
    </row>
    <row r="39934" spans="1:1" x14ac:dyDescent="0.55000000000000004">
      <c r="A39934" s="131"/>
    </row>
    <row r="39937" spans="1:1" x14ac:dyDescent="0.55000000000000004">
      <c r="A39937" s="131"/>
    </row>
    <row r="39938" spans="1:1" x14ac:dyDescent="0.55000000000000004">
      <c r="A39938" s="131"/>
    </row>
    <row r="39941" spans="1:1" x14ac:dyDescent="0.55000000000000004">
      <c r="A39941" s="131"/>
    </row>
    <row r="39942" spans="1:1" x14ac:dyDescent="0.55000000000000004">
      <c r="A39942" s="131"/>
    </row>
    <row r="39945" spans="1:1" x14ac:dyDescent="0.55000000000000004">
      <c r="A39945" s="131"/>
    </row>
    <row r="39946" spans="1:1" x14ac:dyDescent="0.55000000000000004">
      <c r="A39946" s="131"/>
    </row>
    <row r="39949" spans="1:1" x14ac:dyDescent="0.55000000000000004">
      <c r="A39949" s="131"/>
    </row>
    <row r="39950" spans="1:1" x14ac:dyDescent="0.55000000000000004">
      <c r="A39950" s="131"/>
    </row>
    <row r="39953" spans="1:1" x14ac:dyDescent="0.55000000000000004">
      <c r="A39953" s="131"/>
    </row>
    <row r="39954" spans="1:1" x14ac:dyDescent="0.55000000000000004">
      <c r="A39954" s="131"/>
    </row>
    <row r="39957" spans="1:1" x14ac:dyDescent="0.55000000000000004">
      <c r="A39957" s="131"/>
    </row>
    <row r="39958" spans="1:1" x14ac:dyDescent="0.55000000000000004">
      <c r="A39958" s="131"/>
    </row>
    <row r="39961" spans="1:1" x14ac:dyDescent="0.55000000000000004">
      <c r="A39961" s="131"/>
    </row>
    <row r="39962" spans="1:1" x14ac:dyDescent="0.55000000000000004">
      <c r="A39962" s="131"/>
    </row>
    <row r="39965" spans="1:1" x14ac:dyDescent="0.55000000000000004">
      <c r="A39965" s="131"/>
    </row>
    <row r="39966" spans="1:1" x14ac:dyDescent="0.55000000000000004">
      <c r="A39966" s="131"/>
    </row>
    <row r="39969" spans="1:1" x14ac:dyDescent="0.55000000000000004">
      <c r="A39969" s="131"/>
    </row>
    <row r="39970" spans="1:1" x14ac:dyDescent="0.55000000000000004">
      <c r="A39970" s="131"/>
    </row>
    <row r="39973" spans="1:1" x14ac:dyDescent="0.55000000000000004">
      <c r="A39973" s="131"/>
    </row>
    <row r="39974" spans="1:1" x14ac:dyDescent="0.55000000000000004">
      <c r="A39974" s="131"/>
    </row>
    <row r="39977" spans="1:1" x14ac:dyDescent="0.55000000000000004">
      <c r="A39977" s="131"/>
    </row>
    <row r="39978" spans="1:1" x14ac:dyDescent="0.55000000000000004">
      <c r="A39978" s="131"/>
    </row>
    <row r="39981" spans="1:1" x14ac:dyDescent="0.55000000000000004">
      <c r="A39981" s="131"/>
    </row>
    <row r="39982" spans="1:1" x14ac:dyDescent="0.55000000000000004">
      <c r="A39982" s="131"/>
    </row>
    <row r="39985" spans="1:1" x14ac:dyDescent="0.55000000000000004">
      <c r="A39985" s="131"/>
    </row>
    <row r="39986" spans="1:1" x14ac:dyDescent="0.55000000000000004">
      <c r="A39986" s="131"/>
    </row>
    <row r="39989" spans="1:1" x14ac:dyDescent="0.55000000000000004">
      <c r="A39989" s="131"/>
    </row>
    <row r="39990" spans="1:1" x14ac:dyDescent="0.55000000000000004">
      <c r="A39990" s="131"/>
    </row>
    <row r="39993" spans="1:1" x14ac:dyDescent="0.55000000000000004">
      <c r="A39993" s="131"/>
    </row>
    <row r="39994" spans="1:1" x14ac:dyDescent="0.55000000000000004">
      <c r="A39994" s="131"/>
    </row>
    <row r="39997" spans="1:1" x14ac:dyDescent="0.55000000000000004">
      <c r="A39997" s="131"/>
    </row>
    <row r="39998" spans="1:1" x14ac:dyDescent="0.55000000000000004">
      <c r="A39998" s="131"/>
    </row>
    <row r="40001" spans="1:1" x14ac:dyDescent="0.55000000000000004">
      <c r="A40001" s="131"/>
    </row>
    <row r="40002" spans="1:1" x14ac:dyDescent="0.55000000000000004">
      <c r="A40002" s="131"/>
    </row>
    <row r="40005" spans="1:1" x14ac:dyDescent="0.55000000000000004">
      <c r="A40005" s="131"/>
    </row>
    <row r="40006" spans="1:1" x14ac:dyDescent="0.55000000000000004">
      <c r="A40006" s="131"/>
    </row>
    <row r="40009" spans="1:1" x14ac:dyDescent="0.55000000000000004">
      <c r="A40009" s="131"/>
    </row>
    <row r="40010" spans="1:1" x14ac:dyDescent="0.55000000000000004">
      <c r="A40010" s="131"/>
    </row>
    <row r="40013" spans="1:1" x14ac:dyDescent="0.55000000000000004">
      <c r="A40013" s="131"/>
    </row>
    <row r="40014" spans="1:1" x14ac:dyDescent="0.55000000000000004">
      <c r="A40014" s="131"/>
    </row>
    <row r="40017" spans="1:1" x14ac:dyDescent="0.55000000000000004">
      <c r="A40017" s="131"/>
    </row>
    <row r="40018" spans="1:1" x14ac:dyDescent="0.55000000000000004">
      <c r="A40018" s="131"/>
    </row>
    <row r="40021" spans="1:1" x14ac:dyDescent="0.55000000000000004">
      <c r="A40021" s="131"/>
    </row>
    <row r="40022" spans="1:1" x14ac:dyDescent="0.55000000000000004">
      <c r="A40022" s="131"/>
    </row>
    <row r="40025" spans="1:1" x14ac:dyDescent="0.55000000000000004">
      <c r="A40025" s="131"/>
    </row>
    <row r="40026" spans="1:1" x14ac:dyDescent="0.55000000000000004">
      <c r="A40026" s="131"/>
    </row>
    <row r="40029" spans="1:1" x14ac:dyDescent="0.55000000000000004">
      <c r="A40029" s="131"/>
    </row>
    <row r="40030" spans="1:1" x14ac:dyDescent="0.55000000000000004">
      <c r="A40030" s="131"/>
    </row>
    <row r="40033" spans="1:1" x14ac:dyDescent="0.55000000000000004">
      <c r="A40033" s="131"/>
    </row>
    <row r="40034" spans="1:1" x14ac:dyDescent="0.55000000000000004">
      <c r="A40034" s="131"/>
    </row>
    <row r="40037" spans="1:1" x14ac:dyDescent="0.55000000000000004">
      <c r="A40037" s="131"/>
    </row>
    <row r="40038" spans="1:1" x14ac:dyDescent="0.55000000000000004">
      <c r="A40038" s="131"/>
    </row>
    <row r="40041" spans="1:1" x14ac:dyDescent="0.55000000000000004">
      <c r="A40041" s="131"/>
    </row>
    <row r="40042" spans="1:1" x14ac:dyDescent="0.55000000000000004">
      <c r="A40042" s="131"/>
    </row>
    <row r="40045" spans="1:1" x14ac:dyDescent="0.55000000000000004">
      <c r="A40045" s="131"/>
    </row>
    <row r="40046" spans="1:1" x14ac:dyDescent="0.55000000000000004">
      <c r="A40046" s="131"/>
    </row>
    <row r="40049" spans="1:1" x14ac:dyDescent="0.55000000000000004">
      <c r="A40049" s="131"/>
    </row>
    <row r="40050" spans="1:1" x14ac:dyDescent="0.55000000000000004">
      <c r="A40050" s="131"/>
    </row>
    <row r="40053" spans="1:1" x14ac:dyDescent="0.55000000000000004">
      <c r="A40053" s="131"/>
    </row>
    <row r="40054" spans="1:1" x14ac:dyDescent="0.55000000000000004">
      <c r="A40054" s="131"/>
    </row>
    <row r="40057" spans="1:1" x14ac:dyDescent="0.55000000000000004">
      <c r="A40057" s="131"/>
    </row>
    <row r="40058" spans="1:1" x14ac:dyDescent="0.55000000000000004">
      <c r="A40058" s="131"/>
    </row>
    <row r="40061" spans="1:1" x14ac:dyDescent="0.55000000000000004">
      <c r="A40061" s="131"/>
    </row>
    <row r="40062" spans="1:1" x14ac:dyDescent="0.55000000000000004">
      <c r="A40062" s="131"/>
    </row>
    <row r="40065" spans="1:1" x14ac:dyDescent="0.55000000000000004">
      <c r="A40065" s="131"/>
    </row>
    <row r="40066" spans="1:1" x14ac:dyDescent="0.55000000000000004">
      <c r="A40066" s="131"/>
    </row>
    <row r="40069" spans="1:1" x14ac:dyDescent="0.55000000000000004">
      <c r="A40069" s="131"/>
    </row>
    <row r="40070" spans="1:1" x14ac:dyDescent="0.55000000000000004">
      <c r="A40070" s="131"/>
    </row>
    <row r="40073" spans="1:1" x14ac:dyDescent="0.55000000000000004">
      <c r="A40073" s="131"/>
    </row>
    <row r="40074" spans="1:1" x14ac:dyDescent="0.55000000000000004">
      <c r="A40074" s="131"/>
    </row>
    <row r="40077" spans="1:1" x14ac:dyDescent="0.55000000000000004">
      <c r="A40077" s="131"/>
    </row>
    <row r="40078" spans="1:1" x14ac:dyDescent="0.55000000000000004">
      <c r="A40078" s="131"/>
    </row>
    <row r="40081" spans="1:1" x14ac:dyDescent="0.55000000000000004">
      <c r="A40081" s="131"/>
    </row>
    <row r="40082" spans="1:1" x14ac:dyDescent="0.55000000000000004">
      <c r="A40082" s="131"/>
    </row>
    <row r="40085" spans="1:1" x14ac:dyDescent="0.55000000000000004">
      <c r="A40085" s="131"/>
    </row>
    <row r="40086" spans="1:1" x14ac:dyDescent="0.55000000000000004">
      <c r="A40086" s="131"/>
    </row>
    <row r="40089" spans="1:1" x14ac:dyDescent="0.55000000000000004">
      <c r="A40089" s="131"/>
    </row>
    <row r="40090" spans="1:1" x14ac:dyDescent="0.55000000000000004">
      <c r="A40090" s="131"/>
    </row>
    <row r="40093" spans="1:1" x14ac:dyDescent="0.55000000000000004">
      <c r="A40093" s="131"/>
    </row>
    <row r="40094" spans="1:1" x14ac:dyDescent="0.55000000000000004">
      <c r="A40094" s="131"/>
    </row>
    <row r="40097" spans="1:1" x14ac:dyDescent="0.55000000000000004">
      <c r="A40097" s="131"/>
    </row>
    <row r="40098" spans="1:1" x14ac:dyDescent="0.55000000000000004">
      <c r="A40098" s="131"/>
    </row>
    <row r="40101" spans="1:1" x14ac:dyDescent="0.55000000000000004">
      <c r="A40101" s="131"/>
    </row>
    <row r="40102" spans="1:1" x14ac:dyDescent="0.55000000000000004">
      <c r="A40102" s="131"/>
    </row>
    <row r="40105" spans="1:1" x14ac:dyDescent="0.55000000000000004">
      <c r="A40105" s="131"/>
    </row>
    <row r="40106" spans="1:1" x14ac:dyDescent="0.55000000000000004">
      <c r="A40106" s="131"/>
    </row>
    <row r="40109" spans="1:1" x14ac:dyDescent="0.55000000000000004">
      <c r="A40109" s="131"/>
    </row>
    <row r="40110" spans="1:1" x14ac:dyDescent="0.55000000000000004">
      <c r="A40110" s="131"/>
    </row>
    <row r="40113" spans="1:1" x14ac:dyDescent="0.55000000000000004">
      <c r="A40113" s="131"/>
    </row>
    <row r="40114" spans="1:1" x14ac:dyDescent="0.55000000000000004">
      <c r="A40114" s="131"/>
    </row>
    <row r="40117" spans="1:1" x14ac:dyDescent="0.55000000000000004">
      <c r="A40117" s="131"/>
    </row>
    <row r="40118" spans="1:1" x14ac:dyDescent="0.55000000000000004">
      <c r="A40118" s="131"/>
    </row>
    <row r="40121" spans="1:1" x14ac:dyDescent="0.55000000000000004">
      <c r="A40121" s="131"/>
    </row>
    <row r="40122" spans="1:1" x14ac:dyDescent="0.55000000000000004">
      <c r="A40122" s="131"/>
    </row>
    <row r="40125" spans="1:1" x14ac:dyDescent="0.55000000000000004">
      <c r="A40125" s="131"/>
    </row>
    <row r="40126" spans="1:1" x14ac:dyDescent="0.55000000000000004">
      <c r="A40126" s="131"/>
    </row>
    <row r="40129" spans="1:1" x14ac:dyDescent="0.55000000000000004">
      <c r="A40129" s="131"/>
    </row>
    <row r="40130" spans="1:1" x14ac:dyDescent="0.55000000000000004">
      <c r="A40130" s="131"/>
    </row>
    <row r="40133" spans="1:1" x14ac:dyDescent="0.55000000000000004">
      <c r="A40133" s="131"/>
    </row>
    <row r="40134" spans="1:1" x14ac:dyDescent="0.55000000000000004">
      <c r="A40134" s="131"/>
    </row>
    <row r="40137" spans="1:1" x14ac:dyDescent="0.55000000000000004">
      <c r="A40137" s="131"/>
    </row>
    <row r="40138" spans="1:1" x14ac:dyDescent="0.55000000000000004">
      <c r="A40138" s="131"/>
    </row>
    <row r="40141" spans="1:1" x14ac:dyDescent="0.55000000000000004">
      <c r="A40141" s="131"/>
    </row>
    <row r="40142" spans="1:1" x14ac:dyDescent="0.55000000000000004">
      <c r="A40142" s="131"/>
    </row>
    <row r="40145" spans="1:1" x14ac:dyDescent="0.55000000000000004">
      <c r="A40145" s="131"/>
    </row>
    <row r="40146" spans="1:1" x14ac:dyDescent="0.55000000000000004">
      <c r="A40146" s="131"/>
    </row>
    <row r="40149" spans="1:1" x14ac:dyDescent="0.55000000000000004">
      <c r="A40149" s="131"/>
    </row>
    <row r="40150" spans="1:1" x14ac:dyDescent="0.55000000000000004">
      <c r="A40150" s="131"/>
    </row>
    <row r="40153" spans="1:1" x14ac:dyDescent="0.55000000000000004">
      <c r="A40153" s="131"/>
    </row>
    <row r="40154" spans="1:1" x14ac:dyDescent="0.55000000000000004">
      <c r="A40154" s="131"/>
    </row>
    <row r="40157" spans="1:1" x14ac:dyDescent="0.55000000000000004">
      <c r="A40157" s="131"/>
    </row>
    <row r="40158" spans="1:1" x14ac:dyDescent="0.55000000000000004">
      <c r="A40158" s="131"/>
    </row>
    <row r="40161" spans="1:1" x14ac:dyDescent="0.55000000000000004">
      <c r="A40161" s="131"/>
    </row>
    <row r="40162" spans="1:1" x14ac:dyDescent="0.55000000000000004">
      <c r="A40162" s="131"/>
    </row>
    <row r="40165" spans="1:1" x14ac:dyDescent="0.55000000000000004">
      <c r="A40165" s="131"/>
    </row>
    <row r="40166" spans="1:1" x14ac:dyDescent="0.55000000000000004">
      <c r="A40166" s="131"/>
    </row>
    <row r="40169" spans="1:1" x14ac:dyDescent="0.55000000000000004">
      <c r="A40169" s="131"/>
    </row>
    <row r="40170" spans="1:1" x14ac:dyDescent="0.55000000000000004">
      <c r="A40170" s="131"/>
    </row>
    <row r="40173" spans="1:1" x14ac:dyDescent="0.55000000000000004">
      <c r="A40173" s="131"/>
    </row>
    <row r="40174" spans="1:1" x14ac:dyDescent="0.55000000000000004">
      <c r="A40174" s="131"/>
    </row>
    <row r="40177" spans="1:1" x14ac:dyDescent="0.55000000000000004">
      <c r="A40177" s="131"/>
    </row>
    <row r="40178" spans="1:1" x14ac:dyDescent="0.55000000000000004">
      <c r="A40178" s="131"/>
    </row>
    <row r="40181" spans="1:1" x14ac:dyDescent="0.55000000000000004">
      <c r="A40181" s="131"/>
    </row>
    <row r="40182" spans="1:1" x14ac:dyDescent="0.55000000000000004">
      <c r="A40182" s="131"/>
    </row>
    <row r="40185" spans="1:1" x14ac:dyDescent="0.55000000000000004">
      <c r="A40185" s="131"/>
    </row>
    <row r="40186" spans="1:1" x14ac:dyDescent="0.55000000000000004">
      <c r="A40186" s="131"/>
    </row>
    <row r="40189" spans="1:1" x14ac:dyDescent="0.55000000000000004">
      <c r="A40189" s="131"/>
    </row>
    <row r="40190" spans="1:1" x14ac:dyDescent="0.55000000000000004">
      <c r="A40190" s="131"/>
    </row>
    <row r="40193" spans="1:1" x14ac:dyDescent="0.55000000000000004">
      <c r="A40193" s="131"/>
    </row>
    <row r="40194" spans="1:1" x14ac:dyDescent="0.55000000000000004">
      <c r="A40194" s="131"/>
    </row>
    <row r="40197" spans="1:1" x14ac:dyDescent="0.55000000000000004">
      <c r="A40197" s="131"/>
    </row>
    <row r="40198" spans="1:1" x14ac:dyDescent="0.55000000000000004">
      <c r="A40198" s="131"/>
    </row>
    <row r="40201" spans="1:1" x14ac:dyDescent="0.55000000000000004">
      <c r="A40201" s="131"/>
    </row>
    <row r="40202" spans="1:1" x14ac:dyDescent="0.55000000000000004">
      <c r="A40202" s="131"/>
    </row>
    <row r="40205" spans="1:1" x14ac:dyDescent="0.55000000000000004">
      <c r="A40205" s="131"/>
    </row>
    <row r="40206" spans="1:1" x14ac:dyDescent="0.55000000000000004">
      <c r="A40206" s="131"/>
    </row>
    <row r="40209" spans="1:1" x14ac:dyDescent="0.55000000000000004">
      <c r="A40209" s="131"/>
    </row>
    <row r="40210" spans="1:1" x14ac:dyDescent="0.55000000000000004">
      <c r="A40210" s="131"/>
    </row>
    <row r="40213" spans="1:1" x14ac:dyDescent="0.55000000000000004">
      <c r="A40213" s="131"/>
    </row>
    <row r="40214" spans="1:1" x14ac:dyDescent="0.55000000000000004">
      <c r="A40214" s="131"/>
    </row>
    <row r="40217" spans="1:1" x14ac:dyDescent="0.55000000000000004">
      <c r="A40217" s="131"/>
    </row>
    <row r="40218" spans="1:1" x14ac:dyDescent="0.55000000000000004">
      <c r="A40218" s="131"/>
    </row>
    <row r="40221" spans="1:1" x14ac:dyDescent="0.55000000000000004">
      <c r="A40221" s="131"/>
    </row>
    <row r="40222" spans="1:1" x14ac:dyDescent="0.55000000000000004">
      <c r="A40222" s="131"/>
    </row>
    <row r="40225" spans="1:1" x14ac:dyDescent="0.55000000000000004">
      <c r="A40225" s="131"/>
    </row>
    <row r="40226" spans="1:1" x14ac:dyDescent="0.55000000000000004">
      <c r="A40226" s="131"/>
    </row>
    <row r="40229" spans="1:1" x14ac:dyDescent="0.55000000000000004">
      <c r="A40229" s="131"/>
    </row>
    <row r="40230" spans="1:1" x14ac:dyDescent="0.55000000000000004">
      <c r="A40230" s="131"/>
    </row>
    <row r="40233" spans="1:1" x14ac:dyDescent="0.55000000000000004">
      <c r="A40233" s="131"/>
    </row>
    <row r="40234" spans="1:1" x14ac:dyDescent="0.55000000000000004">
      <c r="A40234" s="131"/>
    </row>
    <row r="40237" spans="1:1" x14ac:dyDescent="0.55000000000000004">
      <c r="A40237" s="131"/>
    </row>
    <row r="40238" spans="1:1" x14ac:dyDescent="0.55000000000000004">
      <c r="A40238" s="131"/>
    </row>
    <row r="40241" spans="1:1" x14ac:dyDescent="0.55000000000000004">
      <c r="A40241" s="131"/>
    </row>
    <row r="40242" spans="1:1" x14ac:dyDescent="0.55000000000000004">
      <c r="A40242" s="131"/>
    </row>
    <row r="40245" spans="1:1" x14ac:dyDescent="0.55000000000000004">
      <c r="A40245" s="131"/>
    </row>
    <row r="40246" spans="1:1" x14ac:dyDescent="0.55000000000000004">
      <c r="A40246" s="131"/>
    </row>
    <row r="40249" spans="1:1" x14ac:dyDescent="0.55000000000000004">
      <c r="A40249" s="131"/>
    </row>
    <row r="40250" spans="1:1" x14ac:dyDescent="0.55000000000000004">
      <c r="A40250" s="131"/>
    </row>
    <row r="40253" spans="1:1" x14ac:dyDescent="0.55000000000000004">
      <c r="A40253" s="131"/>
    </row>
    <row r="40254" spans="1:1" x14ac:dyDescent="0.55000000000000004">
      <c r="A40254" s="131"/>
    </row>
    <row r="40257" spans="1:1" x14ac:dyDescent="0.55000000000000004">
      <c r="A40257" s="131"/>
    </row>
    <row r="40258" spans="1:1" x14ac:dyDescent="0.55000000000000004">
      <c r="A40258" s="131"/>
    </row>
    <row r="40261" spans="1:1" x14ac:dyDescent="0.55000000000000004">
      <c r="A40261" s="131"/>
    </row>
    <row r="40262" spans="1:1" x14ac:dyDescent="0.55000000000000004">
      <c r="A40262" s="131"/>
    </row>
    <row r="40265" spans="1:1" x14ac:dyDescent="0.55000000000000004">
      <c r="A40265" s="131"/>
    </row>
    <row r="40266" spans="1:1" x14ac:dyDescent="0.55000000000000004">
      <c r="A40266" s="131"/>
    </row>
    <row r="40269" spans="1:1" x14ac:dyDescent="0.55000000000000004">
      <c r="A40269" s="131"/>
    </row>
    <row r="40270" spans="1:1" x14ac:dyDescent="0.55000000000000004">
      <c r="A40270" s="131"/>
    </row>
    <row r="40273" spans="1:1" x14ac:dyDescent="0.55000000000000004">
      <c r="A40273" s="131"/>
    </row>
    <row r="40274" spans="1:1" x14ac:dyDescent="0.55000000000000004">
      <c r="A40274" s="131"/>
    </row>
    <row r="40277" spans="1:1" x14ac:dyDescent="0.55000000000000004">
      <c r="A40277" s="131"/>
    </row>
    <row r="40278" spans="1:1" x14ac:dyDescent="0.55000000000000004">
      <c r="A40278" s="131"/>
    </row>
    <row r="40281" spans="1:1" x14ac:dyDescent="0.55000000000000004">
      <c r="A40281" s="131"/>
    </row>
    <row r="40282" spans="1:1" x14ac:dyDescent="0.55000000000000004">
      <c r="A40282" s="131"/>
    </row>
    <row r="40285" spans="1:1" x14ac:dyDescent="0.55000000000000004">
      <c r="A40285" s="131"/>
    </row>
    <row r="40286" spans="1:1" x14ac:dyDescent="0.55000000000000004">
      <c r="A40286" s="131"/>
    </row>
    <row r="40289" spans="1:1" x14ac:dyDescent="0.55000000000000004">
      <c r="A40289" s="131"/>
    </row>
    <row r="40290" spans="1:1" x14ac:dyDescent="0.55000000000000004">
      <c r="A40290" s="131"/>
    </row>
    <row r="40293" spans="1:1" x14ac:dyDescent="0.55000000000000004">
      <c r="A40293" s="131"/>
    </row>
    <row r="40294" spans="1:1" x14ac:dyDescent="0.55000000000000004">
      <c r="A40294" s="131"/>
    </row>
    <row r="40297" spans="1:1" x14ac:dyDescent="0.55000000000000004">
      <c r="A40297" s="131"/>
    </row>
    <row r="40298" spans="1:1" x14ac:dyDescent="0.55000000000000004">
      <c r="A40298" s="131"/>
    </row>
    <row r="40301" spans="1:1" x14ac:dyDescent="0.55000000000000004">
      <c r="A40301" s="131"/>
    </row>
    <row r="40302" spans="1:1" x14ac:dyDescent="0.55000000000000004">
      <c r="A40302" s="131"/>
    </row>
    <row r="40305" spans="1:1" x14ac:dyDescent="0.55000000000000004">
      <c r="A40305" s="131"/>
    </row>
    <row r="40306" spans="1:1" x14ac:dyDescent="0.55000000000000004">
      <c r="A40306" s="131"/>
    </row>
    <row r="40309" spans="1:1" x14ac:dyDescent="0.55000000000000004">
      <c r="A40309" s="131"/>
    </row>
    <row r="40310" spans="1:1" x14ac:dyDescent="0.55000000000000004">
      <c r="A40310" s="131"/>
    </row>
    <row r="40313" spans="1:1" x14ac:dyDescent="0.55000000000000004">
      <c r="A40313" s="131"/>
    </row>
    <row r="40314" spans="1:1" x14ac:dyDescent="0.55000000000000004">
      <c r="A40314" s="131"/>
    </row>
    <row r="40317" spans="1:1" x14ac:dyDescent="0.55000000000000004">
      <c r="A40317" s="131"/>
    </row>
    <row r="40318" spans="1:1" x14ac:dyDescent="0.55000000000000004">
      <c r="A40318" s="131"/>
    </row>
    <row r="40321" spans="1:1" x14ac:dyDescent="0.55000000000000004">
      <c r="A40321" s="131"/>
    </row>
    <row r="40322" spans="1:1" x14ac:dyDescent="0.55000000000000004">
      <c r="A40322" s="131"/>
    </row>
    <row r="40325" spans="1:1" x14ac:dyDescent="0.55000000000000004">
      <c r="A40325" s="131"/>
    </row>
    <row r="40326" spans="1:1" x14ac:dyDescent="0.55000000000000004">
      <c r="A40326" s="131"/>
    </row>
    <row r="40329" spans="1:1" x14ac:dyDescent="0.55000000000000004">
      <c r="A40329" s="131"/>
    </row>
    <row r="40330" spans="1:1" x14ac:dyDescent="0.55000000000000004">
      <c r="A40330" s="131"/>
    </row>
    <row r="40333" spans="1:1" x14ac:dyDescent="0.55000000000000004">
      <c r="A40333" s="131"/>
    </row>
    <row r="40334" spans="1:1" x14ac:dyDescent="0.55000000000000004">
      <c r="A40334" s="131"/>
    </row>
    <row r="40337" spans="1:1" x14ac:dyDescent="0.55000000000000004">
      <c r="A40337" s="131"/>
    </row>
    <row r="40338" spans="1:1" x14ac:dyDescent="0.55000000000000004">
      <c r="A40338" s="131"/>
    </row>
    <row r="40341" spans="1:1" x14ac:dyDescent="0.55000000000000004">
      <c r="A40341" s="131"/>
    </row>
    <row r="40342" spans="1:1" x14ac:dyDescent="0.55000000000000004">
      <c r="A40342" s="131"/>
    </row>
    <row r="40345" spans="1:1" x14ac:dyDescent="0.55000000000000004">
      <c r="A40345" s="131"/>
    </row>
    <row r="40346" spans="1:1" x14ac:dyDescent="0.55000000000000004">
      <c r="A40346" s="131"/>
    </row>
    <row r="40349" spans="1:1" x14ac:dyDescent="0.55000000000000004">
      <c r="A40349" s="131"/>
    </row>
    <row r="40350" spans="1:1" x14ac:dyDescent="0.55000000000000004">
      <c r="A40350" s="131"/>
    </row>
    <row r="40353" spans="1:1" x14ac:dyDescent="0.55000000000000004">
      <c r="A40353" s="131"/>
    </row>
    <row r="40354" spans="1:1" x14ac:dyDescent="0.55000000000000004">
      <c r="A40354" s="131"/>
    </row>
    <row r="40357" spans="1:1" x14ac:dyDescent="0.55000000000000004">
      <c r="A40357" s="131"/>
    </row>
    <row r="40358" spans="1:1" x14ac:dyDescent="0.55000000000000004">
      <c r="A40358" s="131"/>
    </row>
    <row r="40361" spans="1:1" x14ac:dyDescent="0.55000000000000004">
      <c r="A40361" s="131"/>
    </row>
    <row r="40362" spans="1:1" x14ac:dyDescent="0.55000000000000004">
      <c r="A40362" s="131"/>
    </row>
    <row r="40365" spans="1:1" x14ac:dyDescent="0.55000000000000004">
      <c r="A40365" s="131"/>
    </row>
    <row r="40366" spans="1:1" x14ac:dyDescent="0.55000000000000004">
      <c r="A40366" s="131"/>
    </row>
    <row r="40369" spans="1:1" x14ac:dyDescent="0.55000000000000004">
      <c r="A40369" s="131"/>
    </row>
    <row r="40370" spans="1:1" x14ac:dyDescent="0.55000000000000004">
      <c r="A40370" s="131"/>
    </row>
    <row r="40373" spans="1:1" x14ac:dyDescent="0.55000000000000004">
      <c r="A40373" s="131"/>
    </row>
    <row r="40374" spans="1:1" x14ac:dyDescent="0.55000000000000004">
      <c r="A40374" s="131"/>
    </row>
    <row r="40377" spans="1:1" x14ac:dyDescent="0.55000000000000004">
      <c r="A40377" s="131"/>
    </row>
    <row r="40378" spans="1:1" x14ac:dyDescent="0.55000000000000004">
      <c r="A40378" s="131"/>
    </row>
    <row r="40381" spans="1:1" x14ac:dyDescent="0.55000000000000004">
      <c r="A40381" s="131"/>
    </row>
    <row r="40382" spans="1:1" x14ac:dyDescent="0.55000000000000004">
      <c r="A40382" s="131"/>
    </row>
    <row r="40385" spans="1:1" x14ac:dyDescent="0.55000000000000004">
      <c r="A40385" s="131"/>
    </row>
    <row r="40386" spans="1:1" x14ac:dyDescent="0.55000000000000004">
      <c r="A40386" s="131"/>
    </row>
    <row r="40389" spans="1:1" x14ac:dyDescent="0.55000000000000004">
      <c r="A40389" s="131"/>
    </row>
    <row r="40390" spans="1:1" x14ac:dyDescent="0.55000000000000004">
      <c r="A40390" s="131"/>
    </row>
    <row r="40393" spans="1:1" x14ac:dyDescent="0.55000000000000004">
      <c r="A40393" s="131"/>
    </row>
    <row r="40394" spans="1:1" x14ac:dyDescent="0.55000000000000004">
      <c r="A40394" s="131"/>
    </row>
    <row r="40397" spans="1:1" x14ac:dyDescent="0.55000000000000004">
      <c r="A40397" s="131"/>
    </row>
    <row r="40398" spans="1:1" x14ac:dyDescent="0.55000000000000004">
      <c r="A40398" s="131"/>
    </row>
    <row r="40401" spans="1:1" x14ac:dyDescent="0.55000000000000004">
      <c r="A40401" s="131"/>
    </row>
    <row r="40402" spans="1:1" x14ac:dyDescent="0.55000000000000004">
      <c r="A40402" s="131"/>
    </row>
    <row r="40405" spans="1:1" x14ac:dyDescent="0.55000000000000004">
      <c r="A40405" s="131"/>
    </row>
    <row r="40406" spans="1:1" x14ac:dyDescent="0.55000000000000004">
      <c r="A40406" s="131"/>
    </row>
    <row r="40409" spans="1:1" x14ac:dyDescent="0.55000000000000004">
      <c r="A40409" s="131"/>
    </row>
    <row r="40410" spans="1:1" x14ac:dyDescent="0.55000000000000004">
      <c r="A40410" s="131"/>
    </row>
    <row r="40413" spans="1:1" x14ac:dyDescent="0.55000000000000004">
      <c r="A40413" s="131"/>
    </row>
    <row r="40414" spans="1:1" x14ac:dyDescent="0.55000000000000004">
      <c r="A40414" s="131"/>
    </row>
    <row r="40417" spans="1:1" x14ac:dyDescent="0.55000000000000004">
      <c r="A40417" s="131"/>
    </row>
    <row r="40418" spans="1:1" x14ac:dyDescent="0.55000000000000004">
      <c r="A40418" s="131"/>
    </row>
    <row r="40421" spans="1:1" x14ac:dyDescent="0.55000000000000004">
      <c r="A40421" s="131"/>
    </row>
    <row r="40422" spans="1:1" x14ac:dyDescent="0.55000000000000004">
      <c r="A40422" s="131"/>
    </row>
    <row r="40425" spans="1:1" x14ac:dyDescent="0.55000000000000004">
      <c r="A40425" s="131"/>
    </row>
    <row r="40426" spans="1:1" x14ac:dyDescent="0.55000000000000004">
      <c r="A40426" s="131"/>
    </row>
    <row r="40429" spans="1:1" x14ac:dyDescent="0.55000000000000004">
      <c r="A40429" s="131"/>
    </row>
    <row r="40430" spans="1:1" x14ac:dyDescent="0.55000000000000004">
      <c r="A40430" s="131"/>
    </row>
    <row r="40433" spans="1:1" x14ac:dyDescent="0.55000000000000004">
      <c r="A40433" s="131"/>
    </row>
    <row r="40434" spans="1:1" x14ac:dyDescent="0.55000000000000004">
      <c r="A40434" s="131"/>
    </row>
    <row r="40437" spans="1:1" x14ac:dyDescent="0.55000000000000004">
      <c r="A40437" s="131"/>
    </row>
    <row r="40438" spans="1:1" x14ac:dyDescent="0.55000000000000004">
      <c r="A40438" s="131"/>
    </row>
    <row r="40441" spans="1:1" x14ac:dyDescent="0.55000000000000004">
      <c r="A40441" s="131"/>
    </row>
    <row r="40442" spans="1:1" x14ac:dyDescent="0.55000000000000004">
      <c r="A40442" s="131"/>
    </row>
    <row r="40445" spans="1:1" x14ac:dyDescent="0.55000000000000004">
      <c r="A40445" s="131"/>
    </row>
    <row r="40446" spans="1:1" x14ac:dyDescent="0.55000000000000004">
      <c r="A40446" s="131"/>
    </row>
    <row r="40449" spans="1:1" x14ac:dyDescent="0.55000000000000004">
      <c r="A40449" s="131"/>
    </row>
    <row r="40450" spans="1:1" x14ac:dyDescent="0.55000000000000004">
      <c r="A40450" s="131"/>
    </row>
    <row r="40453" spans="1:1" x14ac:dyDescent="0.55000000000000004">
      <c r="A40453" s="131"/>
    </row>
    <row r="40454" spans="1:1" x14ac:dyDescent="0.55000000000000004">
      <c r="A40454" s="131"/>
    </row>
    <row r="40457" spans="1:1" x14ac:dyDescent="0.55000000000000004">
      <c r="A40457" s="131"/>
    </row>
    <row r="40458" spans="1:1" x14ac:dyDescent="0.55000000000000004">
      <c r="A40458" s="131"/>
    </row>
    <row r="40461" spans="1:1" x14ac:dyDescent="0.55000000000000004">
      <c r="A40461" s="131"/>
    </row>
    <row r="40462" spans="1:1" x14ac:dyDescent="0.55000000000000004">
      <c r="A40462" s="131"/>
    </row>
    <row r="40465" spans="1:1" x14ac:dyDescent="0.55000000000000004">
      <c r="A40465" s="131"/>
    </row>
    <row r="40466" spans="1:1" x14ac:dyDescent="0.55000000000000004">
      <c r="A40466" s="131"/>
    </row>
    <row r="40469" spans="1:1" x14ac:dyDescent="0.55000000000000004">
      <c r="A40469" s="131"/>
    </row>
    <row r="40470" spans="1:1" x14ac:dyDescent="0.55000000000000004">
      <c r="A40470" s="131"/>
    </row>
    <row r="40473" spans="1:1" x14ac:dyDescent="0.55000000000000004">
      <c r="A40473" s="131"/>
    </row>
    <row r="40474" spans="1:1" x14ac:dyDescent="0.55000000000000004">
      <c r="A40474" s="131"/>
    </row>
    <row r="40477" spans="1:1" x14ac:dyDescent="0.55000000000000004">
      <c r="A40477" s="131"/>
    </row>
    <row r="40478" spans="1:1" x14ac:dyDescent="0.55000000000000004">
      <c r="A40478" s="131"/>
    </row>
    <row r="40481" spans="1:1" x14ac:dyDescent="0.55000000000000004">
      <c r="A40481" s="131"/>
    </row>
    <row r="40482" spans="1:1" x14ac:dyDescent="0.55000000000000004">
      <c r="A40482" s="131"/>
    </row>
    <row r="40485" spans="1:1" x14ac:dyDescent="0.55000000000000004">
      <c r="A40485" s="131"/>
    </row>
    <row r="40486" spans="1:1" x14ac:dyDescent="0.55000000000000004">
      <c r="A40486" s="131"/>
    </row>
    <row r="40489" spans="1:1" x14ac:dyDescent="0.55000000000000004">
      <c r="A40489" s="131"/>
    </row>
    <row r="40490" spans="1:1" x14ac:dyDescent="0.55000000000000004">
      <c r="A40490" s="131"/>
    </row>
    <row r="40493" spans="1:1" x14ac:dyDescent="0.55000000000000004">
      <c r="A40493" s="131"/>
    </row>
    <row r="40494" spans="1:1" x14ac:dyDescent="0.55000000000000004">
      <c r="A40494" s="131"/>
    </row>
    <row r="40497" spans="1:1" x14ac:dyDescent="0.55000000000000004">
      <c r="A40497" s="131"/>
    </row>
    <row r="40498" spans="1:1" x14ac:dyDescent="0.55000000000000004">
      <c r="A40498" s="131"/>
    </row>
    <row r="40501" spans="1:1" x14ac:dyDescent="0.55000000000000004">
      <c r="A40501" s="131"/>
    </row>
    <row r="40502" spans="1:1" x14ac:dyDescent="0.55000000000000004">
      <c r="A40502" s="131"/>
    </row>
    <row r="40505" spans="1:1" x14ac:dyDescent="0.55000000000000004">
      <c r="A40505" s="131"/>
    </row>
    <row r="40506" spans="1:1" x14ac:dyDescent="0.55000000000000004">
      <c r="A40506" s="131"/>
    </row>
    <row r="40509" spans="1:1" x14ac:dyDescent="0.55000000000000004">
      <c r="A40509" s="131"/>
    </row>
    <row r="40510" spans="1:1" x14ac:dyDescent="0.55000000000000004">
      <c r="A40510" s="131"/>
    </row>
    <row r="40513" spans="1:1" x14ac:dyDescent="0.55000000000000004">
      <c r="A40513" s="131"/>
    </row>
    <row r="40514" spans="1:1" x14ac:dyDescent="0.55000000000000004">
      <c r="A40514" s="131"/>
    </row>
    <row r="40517" spans="1:1" x14ac:dyDescent="0.55000000000000004">
      <c r="A40517" s="131"/>
    </row>
    <row r="40518" spans="1:1" x14ac:dyDescent="0.55000000000000004">
      <c r="A40518" s="131"/>
    </row>
    <row r="40521" spans="1:1" x14ac:dyDescent="0.55000000000000004">
      <c r="A40521" s="131"/>
    </row>
    <row r="40522" spans="1:1" x14ac:dyDescent="0.55000000000000004">
      <c r="A40522" s="131"/>
    </row>
    <row r="40525" spans="1:1" x14ac:dyDescent="0.55000000000000004">
      <c r="A40525" s="131"/>
    </row>
    <row r="40526" spans="1:1" x14ac:dyDescent="0.55000000000000004">
      <c r="A40526" s="131"/>
    </row>
    <row r="40529" spans="1:1" x14ac:dyDescent="0.55000000000000004">
      <c r="A40529" s="131"/>
    </row>
    <row r="40530" spans="1:1" x14ac:dyDescent="0.55000000000000004">
      <c r="A40530" s="131"/>
    </row>
    <row r="40533" spans="1:1" x14ac:dyDescent="0.55000000000000004">
      <c r="A40533" s="131"/>
    </row>
    <row r="40534" spans="1:1" x14ac:dyDescent="0.55000000000000004">
      <c r="A40534" s="131"/>
    </row>
    <row r="40537" spans="1:1" x14ac:dyDescent="0.55000000000000004">
      <c r="A40537" s="131"/>
    </row>
    <row r="40538" spans="1:1" x14ac:dyDescent="0.55000000000000004">
      <c r="A40538" s="131"/>
    </row>
    <row r="40541" spans="1:1" x14ac:dyDescent="0.55000000000000004">
      <c r="A40541" s="131"/>
    </row>
    <row r="40542" spans="1:1" x14ac:dyDescent="0.55000000000000004">
      <c r="A40542" s="131"/>
    </row>
    <row r="40545" spans="1:1" x14ac:dyDescent="0.55000000000000004">
      <c r="A40545" s="131"/>
    </row>
    <row r="40546" spans="1:1" x14ac:dyDescent="0.55000000000000004">
      <c r="A40546" s="131"/>
    </row>
    <row r="40549" spans="1:1" x14ac:dyDescent="0.55000000000000004">
      <c r="A40549" s="131"/>
    </row>
    <row r="40550" spans="1:1" x14ac:dyDescent="0.55000000000000004">
      <c r="A40550" s="131"/>
    </row>
    <row r="40553" spans="1:1" x14ac:dyDescent="0.55000000000000004">
      <c r="A40553" s="131"/>
    </row>
    <row r="40554" spans="1:1" x14ac:dyDescent="0.55000000000000004">
      <c r="A40554" s="131"/>
    </row>
    <row r="40557" spans="1:1" x14ac:dyDescent="0.55000000000000004">
      <c r="A40557" s="131"/>
    </row>
    <row r="40558" spans="1:1" x14ac:dyDescent="0.55000000000000004">
      <c r="A40558" s="131"/>
    </row>
    <row r="40561" spans="1:1" x14ac:dyDescent="0.55000000000000004">
      <c r="A40561" s="131"/>
    </row>
    <row r="40562" spans="1:1" x14ac:dyDescent="0.55000000000000004">
      <c r="A40562" s="131"/>
    </row>
    <row r="40565" spans="1:1" x14ac:dyDescent="0.55000000000000004">
      <c r="A40565" s="131"/>
    </row>
    <row r="40566" spans="1:1" x14ac:dyDescent="0.55000000000000004">
      <c r="A40566" s="131"/>
    </row>
    <row r="40569" spans="1:1" x14ac:dyDescent="0.55000000000000004">
      <c r="A40569" s="131"/>
    </row>
    <row r="40570" spans="1:1" x14ac:dyDescent="0.55000000000000004">
      <c r="A40570" s="131"/>
    </row>
    <row r="40573" spans="1:1" x14ac:dyDescent="0.55000000000000004">
      <c r="A40573" s="131"/>
    </row>
    <row r="40574" spans="1:1" x14ac:dyDescent="0.55000000000000004">
      <c r="A40574" s="131"/>
    </row>
    <row r="40577" spans="1:1" x14ac:dyDescent="0.55000000000000004">
      <c r="A40577" s="131"/>
    </row>
    <row r="40578" spans="1:1" x14ac:dyDescent="0.55000000000000004">
      <c r="A40578" s="131"/>
    </row>
    <row r="40581" spans="1:1" x14ac:dyDescent="0.55000000000000004">
      <c r="A40581" s="131"/>
    </row>
    <row r="40582" spans="1:1" x14ac:dyDescent="0.55000000000000004">
      <c r="A40582" s="131"/>
    </row>
    <row r="40585" spans="1:1" x14ac:dyDescent="0.55000000000000004">
      <c r="A40585" s="131"/>
    </row>
    <row r="40586" spans="1:1" x14ac:dyDescent="0.55000000000000004">
      <c r="A40586" s="131"/>
    </row>
    <row r="40589" spans="1:1" x14ac:dyDescent="0.55000000000000004">
      <c r="A40589" s="131"/>
    </row>
    <row r="40590" spans="1:1" x14ac:dyDescent="0.55000000000000004">
      <c r="A40590" s="131"/>
    </row>
    <row r="40593" spans="1:1" x14ac:dyDescent="0.55000000000000004">
      <c r="A40593" s="131"/>
    </row>
    <row r="40594" spans="1:1" x14ac:dyDescent="0.55000000000000004">
      <c r="A40594" s="131"/>
    </row>
    <row r="40597" spans="1:1" x14ac:dyDescent="0.55000000000000004">
      <c r="A40597" s="131"/>
    </row>
    <row r="40598" spans="1:1" x14ac:dyDescent="0.55000000000000004">
      <c r="A40598" s="131"/>
    </row>
    <row r="40601" spans="1:1" x14ac:dyDescent="0.55000000000000004">
      <c r="A40601" s="131"/>
    </row>
    <row r="40602" spans="1:1" x14ac:dyDescent="0.55000000000000004">
      <c r="A40602" s="131"/>
    </row>
    <row r="40605" spans="1:1" x14ac:dyDescent="0.55000000000000004">
      <c r="A40605" s="131"/>
    </row>
    <row r="40606" spans="1:1" x14ac:dyDescent="0.55000000000000004">
      <c r="A40606" s="131"/>
    </row>
    <row r="40609" spans="1:1" x14ac:dyDescent="0.55000000000000004">
      <c r="A40609" s="131"/>
    </row>
    <row r="40610" spans="1:1" x14ac:dyDescent="0.55000000000000004">
      <c r="A40610" s="131"/>
    </row>
    <row r="40613" spans="1:1" x14ac:dyDescent="0.55000000000000004">
      <c r="A40613" s="131"/>
    </row>
    <row r="40614" spans="1:1" x14ac:dyDescent="0.55000000000000004">
      <c r="A40614" s="131"/>
    </row>
    <row r="40617" spans="1:1" x14ac:dyDescent="0.55000000000000004">
      <c r="A40617" s="131"/>
    </row>
    <row r="40618" spans="1:1" x14ac:dyDescent="0.55000000000000004">
      <c r="A40618" s="131"/>
    </row>
    <row r="40621" spans="1:1" x14ac:dyDescent="0.55000000000000004">
      <c r="A40621" s="131"/>
    </row>
    <row r="40622" spans="1:1" x14ac:dyDescent="0.55000000000000004">
      <c r="A40622" s="131"/>
    </row>
    <row r="40625" spans="1:1" x14ac:dyDescent="0.55000000000000004">
      <c r="A40625" s="131"/>
    </row>
    <row r="40626" spans="1:1" x14ac:dyDescent="0.55000000000000004">
      <c r="A40626" s="131"/>
    </row>
    <row r="40629" spans="1:1" x14ac:dyDescent="0.55000000000000004">
      <c r="A40629" s="131"/>
    </row>
    <row r="40630" spans="1:1" x14ac:dyDescent="0.55000000000000004">
      <c r="A40630" s="131"/>
    </row>
    <row r="40633" spans="1:1" x14ac:dyDescent="0.55000000000000004">
      <c r="A40633" s="131"/>
    </row>
    <row r="40634" spans="1:1" x14ac:dyDescent="0.55000000000000004">
      <c r="A40634" s="131"/>
    </row>
    <row r="40637" spans="1:1" x14ac:dyDescent="0.55000000000000004">
      <c r="A40637" s="131"/>
    </row>
    <row r="40638" spans="1:1" x14ac:dyDescent="0.55000000000000004">
      <c r="A40638" s="131"/>
    </row>
    <row r="40641" spans="1:1" x14ac:dyDescent="0.55000000000000004">
      <c r="A40641" s="131"/>
    </row>
    <row r="40642" spans="1:1" x14ac:dyDescent="0.55000000000000004">
      <c r="A40642" s="131"/>
    </row>
    <row r="40645" spans="1:1" x14ac:dyDescent="0.55000000000000004">
      <c r="A40645" s="131"/>
    </row>
    <row r="40646" spans="1:1" x14ac:dyDescent="0.55000000000000004">
      <c r="A40646" s="131"/>
    </row>
    <row r="40649" spans="1:1" x14ac:dyDescent="0.55000000000000004">
      <c r="A40649" s="131"/>
    </row>
    <row r="40650" spans="1:1" x14ac:dyDescent="0.55000000000000004">
      <c r="A40650" s="131"/>
    </row>
    <row r="40653" spans="1:1" x14ac:dyDescent="0.55000000000000004">
      <c r="A40653" s="131"/>
    </row>
    <row r="40654" spans="1:1" x14ac:dyDescent="0.55000000000000004">
      <c r="A40654" s="131"/>
    </row>
    <row r="40657" spans="1:1" x14ac:dyDescent="0.55000000000000004">
      <c r="A40657" s="131"/>
    </row>
    <row r="40658" spans="1:1" x14ac:dyDescent="0.55000000000000004">
      <c r="A40658" s="131"/>
    </row>
    <row r="40661" spans="1:1" x14ac:dyDescent="0.55000000000000004">
      <c r="A40661" s="131"/>
    </row>
    <row r="40662" spans="1:1" x14ac:dyDescent="0.55000000000000004">
      <c r="A40662" s="131"/>
    </row>
    <row r="40665" spans="1:1" x14ac:dyDescent="0.55000000000000004">
      <c r="A40665" s="131"/>
    </row>
    <row r="40666" spans="1:1" x14ac:dyDescent="0.55000000000000004">
      <c r="A40666" s="131"/>
    </row>
    <row r="40669" spans="1:1" x14ac:dyDescent="0.55000000000000004">
      <c r="A40669" s="131"/>
    </row>
    <row r="40670" spans="1:1" x14ac:dyDescent="0.55000000000000004">
      <c r="A40670" s="131"/>
    </row>
    <row r="40673" spans="1:1" x14ac:dyDescent="0.55000000000000004">
      <c r="A40673" s="131"/>
    </row>
    <row r="40674" spans="1:1" x14ac:dyDescent="0.55000000000000004">
      <c r="A40674" s="131"/>
    </row>
    <row r="40677" spans="1:1" x14ac:dyDescent="0.55000000000000004">
      <c r="A40677" s="131"/>
    </row>
    <row r="40678" spans="1:1" x14ac:dyDescent="0.55000000000000004">
      <c r="A40678" s="131"/>
    </row>
    <row r="40681" spans="1:1" x14ac:dyDescent="0.55000000000000004">
      <c r="A40681" s="131"/>
    </row>
    <row r="40682" spans="1:1" x14ac:dyDescent="0.55000000000000004">
      <c r="A40682" s="131"/>
    </row>
    <row r="40685" spans="1:1" x14ac:dyDescent="0.55000000000000004">
      <c r="A40685" s="131"/>
    </row>
    <row r="40686" spans="1:1" x14ac:dyDescent="0.55000000000000004">
      <c r="A40686" s="131"/>
    </row>
    <row r="40689" spans="1:1" x14ac:dyDescent="0.55000000000000004">
      <c r="A40689" s="131"/>
    </row>
    <row r="40690" spans="1:1" x14ac:dyDescent="0.55000000000000004">
      <c r="A40690" s="131"/>
    </row>
    <row r="40693" spans="1:1" x14ac:dyDescent="0.55000000000000004">
      <c r="A40693" s="131"/>
    </row>
    <row r="40694" spans="1:1" x14ac:dyDescent="0.55000000000000004">
      <c r="A40694" s="131"/>
    </row>
    <row r="40697" spans="1:1" x14ac:dyDescent="0.55000000000000004">
      <c r="A40697" s="131"/>
    </row>
    <row r="40698" spans="1:1" x14ac:dyDescent="0.55000000000000004">
      <c r="A40698" s="131"/>
    </row>
    <row r="40701" spans="1:1" x14ac:dyDescent="0.55000000000000004">
      <c r="A40701" s="131"/>
    </row>
    <row r="40702" spans="1:1" x14ac:dyDescent="0.55000000000000004">
      <c r="A40702" s="131"/>
    </row>
    <row r="40705" spans="1:1" x14ac:dyDescent="0.55000000000000004">
      <c r="A40705" s="131"/>
    </row>
    <row r="40706" spans="1:1" x14ac:dyDescent="0.55000000000000004">
      <c r="A40706" s="131"/>
    </row>
    <row r="40709" spans="1:1" x14ac:dyDescent="0.55000000000000004">
      <c r="A40709" s="131"/>
    </row>
    <row r="40710" spans="1:1" x14ac:dyDescent="0.55000000000000004">
      <c r="A40710" s="131"/>
    </row>
    <row r="40713" spans="1:1" x14ac:dyDescent="0.55000000000000004">
      <c r="A40713" s="131"/>
    </row>
    <row r="40714" spans="1:1" x14ac:dyDescent="0.55000000000000004">
      <c r="A40714" s="131"/>
    </row>
    <row r="40717" spans="1:1" x14ac:dyDescent="0.55000000000000004">
      <c r="A40717" s="131"/>
    </row>
    <row r="40718" spans="1:1" x14ac:dyDescent="0.55000000000000004">
      <c r="A40718" s="131"/>
    </row>
    <row r="40721" spans="1:1" x14ac:dyDescent="0.55000000000000004">
      <c r="A40721" s="131"/>
    </row>
    <row r="40722" spans="1:1" x14ac:dyDescent="0.55000000000000004">
      <c r="A40722" s="131"/>
    </row>
    <row r="40725" spans="1:1" x14ac:dyDescent="0.55000000000000004">
      <c r="A40725" s="131"/>
    </row>
    <row r="40726" spans="1:1" x14ac:dyDescent="0.55000000000000004">
      <c r="A40726" s="131"/>
    </row>
    <row r="40729" spans="1:1" x14ac:dyDescent="0.55000000000000004">
      <c r="A40729" s="131"/>
    </row>
    <row r="40730" spans="1:1" x14ac:dyDescent="0.55000000000000004">
      <c r="A40730" s="131"/>
    </row>
    <row r="40733" spans="1:1" x14ac:dyDescent="0.55000000000000004">
      <c r="A40733" s="131"/>
    </row>
    <row r="40734" spans="1:1" x14ac:dyDescent="0.55000000000000004">
      <c r="A40734" s="131"/>
    </row>
    <row r="40737" spans="1:1" x14ac:dyDescent="0.55000000000000004">
      <c r="A40737" s="131"/>
    </row>
    <row r="40738" spans="1:1" x14ac:dyDescent="0.55000000000000004">
      <c r="A40738" s="131"/>
    </row>
    <row r="40741" spans="1:1" x14ac:dyDescent="0.55000000000000004">
      <c r="A40741" s="131"/>
    </row>
    <row r="40742" spans="1:1" x14ac:dyDescent="0.55000000000000004">
      <c r="A40742" s="131"/>
    </row>
    <row r="40745" spans="1:1" x14ac:dyDescent="0.55000000000000004">
      <c r="A40745" s="131"/>
    </row>
    <row r="40746" spans="1:1" x14ac:dyDescent="0.55000000000000004">
      <c r="A40746" s="131"/>
    </row>
    <row r="40749" spans="1:1" x14ac:dyDescent="0.55000000000000004">
      <c r="A40749" s="131"/>
    </row>
    <row r="40750" spans="1:1" x14ac:dyDescent="0.55000000000000004">
      <c r="A40750" s="131"/>
    </row>
    <row r="40753" spans="1:1" x14ac:dyDescent="0.55000000000000004">
      <c r="A40753" s="131"/>
    </row>
    <row r="40754" spans="1:1" x14ac:dyDescent="0.55000000000000004">
      <c r="A40754" s="131"/>
    </row>
    <row r="40757" spans="1:1" x14ac:dyDescent="0.55000000000000004">
      <c r="A40757" s="131"/>
    </row>
    <row r="40758" spans="1:1" x14ac:dyDescent="0.55000000000000004">
      <c r="A40758" s="131"/>
    </row>
    <row r="40761" spans="1:1" x14ac:dyDescent="0.55000000000000004">
      <c r="A40761" s="131"/>
    </row>
    <row r="40762" spans="1:1" x14ac:dyDescent="0.55000000000000004">
      <c r="A40762" s="131"/>
    </row>
    <row r="40765" spans="1:1" x14ac:dyDescent="0.55000000000000004">
      <c r="A40765" s="131"/>
    </row>
    <row r="40766" spans="1:1" x14ac:dyDescent="0.55000000000000004">
      <c r="A40766" s="131"/>
    </row>
    <row r="40769" spans="1:1" x14ac:dyDescent="0.55000000000000004">
      <c r="A40769" s="131"/>
    </row>
    <row r="40770" spans="1:1" x14ac:dyDescent="0.55000000000000004">
      <c r="A40770" s="131"/>
    </row>
    <row r="40773" spans="1:1" x14ac:dyDescent="0.55000000000000004">
      <c r="A40773" s="131"/>
    </row>
    <row r="40774" spans="1:1" x14ac:dyDescent="0.55000000000000004">
      <c r="A40774" s="131"/>
    </row>
    <row r="40777" spans="1:1" x14ac:dyDescent="0.55000000000000004">
      <c r="A40777" s="131"/>
    </row>
    <row r="40778" spans="1:1" x14ac:dyDescent="0.55000000000000004">
      <c r="A40778" s="131"/>
    </row>
    <row r="40781" spans="1:1" x14ac:dyDescent="0.55000000000000004">
      <c r="A40781" s="131"/>
    </row>
    <row r="40782" spans="1:1" x14ac:dyDescent="0.55000000000000004">
      <c r="A40782" s="131"/>
    </row>
    <row r="40785" spans="1:1" x14ac:dyDescent="0.55000000000000004">
      <c r="A40785" s="131"/>
    </row>
    <row r="40786" spans="1:1" x14ac:dyDescent="0.55000000000000004">
      <c r="A40786" s="131"/>
    </row>
    <row r="40789" spans="1:1" x14ac:dyDescent="0.55000000000000004">
      <c r="A40789" s="131"/>
    </row>
    <row r="40790" spans="1:1" x14ac:dyDescent="0.55000000000000004">
      <c r="A40790" s="131"/>
    </row>
    <row r="40793" spans="1:1" x14ac:dyDescent="0.55000000000000004">
      <c r="A40793" s="131"/>
    </row>
    <row r="40794" spans="1:1" x14ac:dyDescent="0.55000000000000004">
      <c r="A40794" s="131"/>
    </row>
    <row r="40797" spans="1:1" x14ac:dyDescent="0.55000000000000004">
      <c r="A40797" s="131"/>
    </row>
    <row r="40798" spans="1:1" x14ac:dyDescent="0.55000000000000004">
      <c r="A40798" s="131"/>
    </row>
    <row r="40801" spans="1:1" x14ac:dyDescent="0.55000000000000004">
      <c r="A40801" s="131"/>
    </row>
    <row r="40802" spans="1:1" x14ac:dyDescent="0.55000000000000004">
      <c r="A40802" s="131"/>
    </row>
    <row r="40805" spans="1:1" x14ac:dyDescent="0.55000000000000004">
      <c r="A40805" s="131"/>
    </row>
    <row r="40806" spans="1:1" x14ac:dyDescent="0.55000000000000004">
      <c r="A40806" s="131"/>
    </row>
    <row r="40809" spans="1:1" x14ac:dyDescent="0.55000000000000004">
      <c r="A40809" s="131"/>
    </row>
    <row r="40810" spans="1:1" x14ac:dyDescent="0.55000000000000004">
      <c r="A40810" s="131"/>
    </row>
    <row r="40813" spans="1:1" x14ac:dyDescent="0.55000000000000004">
      <c r="A40813" s="131"/>
    </row>
    <row r="40814" spans="1:1" x14ac:dyDescent="0.55000000000000004">
      <c r="A40814" s="131"/>
    </row>
    <row r="40817" spans="1:1" x14ac:dyDescent="0.55000000000000004">
      <c r="A40817" s="131"/>
    </row>
    <row r="40818" spans="1:1" x14ac:dyDescent="0.55000000000000004">
      <c r="A40818" s="131"/>
    </row>
    <row r="40821" spans="1:1" x14ac:dyDescent="0.55000000000000004">
      <c r="A40821" s="131"/>
    </row>
    <row r="40822" spans="1:1" x14ac:dyDescent="0.55000000000000004">
      <c r="A40822" s="131"/>
    </row>
    <row r="40825" spans="1:1" x14ac:dyDescent="0.55000000000000004">
      <c r="A40825" s="131"/>
    </row>
    <row r="40826" spans="1:1" x14ac:dyDescent="0.55000000000000004">
      <c r="A40826" s="131"/>
    </row>
    <row r="40829" spans="1:1" x14ac:dyDescent="0.55000000000000004">
      <c r="A40829" s="131"/>
    </row>
    <row r="40830" spans="1:1" x14ac:dyDescent="0.55000000000000004">
      <c r="A40830" s="131"/>
    </row>
    <row r="40833" spans="1:1" x14ac:dyDescent="0.55000000000000004">
      <c r="A40833" s="131"/>
    </row>
    <row r="40834" spans="1:1" x14ac:dyDescent="0.55000000000000004">
      <c r="A40834" s="131"/>
    </row>
    <row r="40837" spans="1:1" x14ac:dyDescent="0.55000000000000004">
      <c r="A40837" s="131"/>
    </row>
    <row r="40838" spans="1:1" x14ac:dyDescent="0.55000000000000004">
      <c r="A40838" s="131"/>
    </row>
    <row r="40841" spans="1:1" x14ac:dyDescent="0.55000000000000004">
      <c r="A40841" s="131"/>
    </row>
    <row r="40842" spans="1:1" x14ac:dyDescent="0.55000000000000004">
      <c r="A40842" s="131"/>
    </row>
    <row r="40845" spans="1:1" x14ac:dyDescent="0.55000000000000004">
      <c r="A40845" s="131"/>
    </row>
    <row r="40846" spans="1:1" x14ac:dyDescent="0.55000000000000004">
      <c r="A40846" s="131"/>
    </row>
    <row r="40849" spans="1:1" x14ac:dyDescent="0.55000000000000004">
      <c r="A40849" s="131"/>
    </row>
    <row r="40850" spans="1:1" x14ac:dyDescent="0.55000000000000004">
      <c r="A40850" s="131"/>
    </row>
    <row r="40853" spans="1:1" x14ac:dyDescent="0.55000000000000004">
      <c r="A40853" s="131"/>
    </row>
    <row r="40854" spans="1:1" x14ac:dyDescent="0.55000000000000004">
      <c r="A40854" s="131"/>
    </row>
    <row r="40857" spans="1:1" x14ac:dyDescent="0.55000000000000004">
      <c r="A40857" s="131"/>
    </row>
    <row r="40858" spans="1:1" x14ac:dyDescent="0.55000000000000004">
      <c r="A40858" s="131"/>
    </row>
    <row r="40861" spans="1:1" x14ac:dyDescent="0.55000000000000004">
      <c r="A40861" s="131"/>
    </row>
    <row r="40862" spans="1:1" x14ac:dyDescent="0.55000000000000004">
      <c r="A40862" s="131"/>
    </row>
    <row r="40865" spans="1:1" x14ac:dyDescent="0.55000000000000004">
      <c r="A40865" s="131"/>
    </row>
    <row r="40866" spans="1:1" x14ac:dyDescent="0.55000000000000004">
      <c r="A40866" s="131"/>
    </row>
    <row r="40869" spans="1:1" x14ac:dyDescent="0.55000000000000004">
      <c r="A40869" s="131"/>
    </row>
    <row r="40870" spans="1:1" x14ac:dyDescent="0.55000000000000004">
      <c r="A40870" s="131"/>
    </row>
    <row r="40873" spans="1:1" x14ac:dyDescent="0.55000000000000004">
      <c r="A40873" s="131"/>
    </row>
    <row r="40874" spans="1:1" x14ac:dyDescent="0.55000000000000004">
      <c r="A40874" s="131"/>
    </row>
    <row r="40877" spans="1:1" x14ac:dyDescent="0.55000000000000004">
      <c r="A40877" s="131"/>
    </row>
    <row r="40878" spans="1:1" x14ac:dyDescent="0.55000000000000004">
      <c r="A40878" s="131"/>
    </row>
    <row r="40881" spans="1:1" x14ac:dyDescent="0.55000000000000004">
      <c r="A40881" s="131"/>
    </row>
    <row r="40882" spans="1:1" x14ac:dyDescent="0.55000000000000004">
      <c r="A40882" s="131"/>
    </row>
    <row r="40885" spans="1:1" x14ac:dyDescent="0.55000000000000004">
      <c r="A40885" s="131"/>
    </row>
    <row r="40886" spans="1:1" x14ac:dyDescent="0.55000000000000004">
      <c r="A40886" s="131"/>
    </row>
    <row r="40889" spans="1:1" x14ac:dyDescent="0.55000000000000004">
      <c r="A40889" s="131"/>
    </row>
    <row r="40890" spans="1:1" x14ac:dyDescent="0.55000000000000004">
      <c r="A40890" s="131"/>
    </row>
    <row r="40893" spans="1:1" x14ac:dyDescent="0.55000000000000004">
      <c r="A40893" s="131"/>
    </row>
    <row r="40894" spans="1:1" x14ac:dyDescent="0.55000000000000004">
      <c r="A40894" s="131"/>
    </row>
    <row r="40897" spans="1:1" x14ac:dyDescent="0.55000000000000004">
      <c r="A40897" s="131"/>
    </row>
    <row r="40898" spans="1:1" x14ac:dyDescent="0.55000000000000004">
      <c r="A40898" s="131"/>
    </row>
    <row r="40901" spans="1:1" x14ac:dyDescent="0.55000000000000004">
      <c r="A40901" s="131"/>
    </row>
    <row r="40902" spans="1:1" x14ac:dyDescent="0.55000000000000004">
      <c r="A40902" s="131"/>
    </row>
    <row r="40905" spans="1:1" x14ac:dyDescent="0.55000000000000004">
      <c r="A40905" s="131"/>
    </row>
    <row r="40906" spans="1:1" x14ac:dyDescent="0.55000000000000004">
      <c r="A40906" s="131"/>
    </row>
    <row r="40909" spans="1:1" x14ac:dyDescent="0.55000000000000004">
      <c r="A40909" s="131"/>
    </row>
    <row r="40910" spans="1:1" x14ac:dyDescent="0.55000000000000004">
      <c r="A40910" s="131"/>
    </row>
    <row r="40913" spans="1:1" x14ac:dyDescent="0.55000000000000004">
      <c r="A40913" s="131"/>
    </row>
    <row r="40914" spans="1:1" x14ac:dyDescent="0.55000000000000004">
      <c r="A40914" s="131"/>
    </row>
    <row r="40917" spans="1:1" x14ac:dyDescent="0.55000000000000004">
      <c r="A40917" s="131"/>
    </row>
    <row r="40918" spans="1:1" x14ac:dyDescent="0.55000000000000004">
      <c r="A40918" s="131"/>
    </row>
    <row r="40921" spans="1:1" x14ac:dyDescent="0.55000000000000004">
      <c r="A40921" s="131"/>
    </row>
    <row r="40922" spans="1:1" x14ac:dyDescent="0.55000000000000004">
      <c r="A40922" s="131"/>
    </row>
    <row r="40925" spans="1:1" x14ac:dyDescent="0.55000000000000004">
      <c r="A40925" s="131"/>
    </row>
    <row r="40926" spans="1:1" x14ac:dyDescent="0.55000000000000004">
      <c r="A40926" s="131"/>
    </row>
    <row r="40929" spans="1:1" x14ac:dyDescent="0.55000000000000004">
      <c r="A40929" s="131"/>
    </row>
    <row r="40930" spans="1:1" x14ac:dyDescent="0.55000000000000004">
      <c r="A40930" s="131"/>
    </row>
    <row r="40933" spans="1:1" x14ac:dyDescent="0.55000000000000004">
      <c r="A40933" s="131"/>
    </row>
    <row r="40934" spans="1:1" x14ac:dyDescent="0.55000000000000004">
      <c r="A40934" s="131"/>
    </row>
    <row r="40937" spans="1:1" x14ac:dyDescent="0.55000000000000004">
      <c r="A40937" s="131"/>
    </row>
    <row r="40938" spans="1:1" x14ac:dyDescent="0.55000000000000004">
      <c r="A40938" s="131"/>
    </row>
    <row r="40941" spans="1:1" x14ac:dyDescent="0.55000000000000004">
      <c r="A40941" s="131"/>
    </row>
    <row r="40942" spans="1:1" x14ac:dyDescent="0.55000000000000004">
      <c r="A40942" s="131"/>
    </row>
    <row r="40945" spans="1:1" x14ac:dyDescent="0.55000000000000004">
      <c r="A40945" s="131"/>
    </row>
    <row r="40946" spans="1:1" x14ac:dyDescent="0.55000000000000004">
      <c r="A40946" s="131"/>
    </row>
    <row r="40949" spans="1:1" x14ac:dyDescent="0.55000000000000004">
      <c r="A40949" s="131"/>
    </row>
    <row r="40950" spans="1:1" x14ac:dyDescent="0.55000000000000004">
      <c r="A40950" s="131"/>
    </row>
    <row r="40953" spans="1:1" x14ac:dyDescent="0.55000000000000004">
      <c r="A40953" s="131"/>
    </row>
    <row r="40954" spans="1:1" x14ac:dyDescent="0.55000000000000004">
      <c r="A40954" s="131"/>
    </row>
    <row r="40957" spans="1:1" x14ac:dyDescent="0.55000000000000004">
      <c r="A40957" s="131"/>
    </row>
    <row r="40958" spans="1:1" x14ac:dyDescent="0.55000000000000004">
      <c r="A40958" s="131"/>
    </row>
    <row r="40961" spans="1:1" x14ac:dyDescent="0.55000000000000004">
      <c r="A40961" s="131"/>
    </row>
    <row r="40962" spans="1:1" x14ac:dyDescent="0.55000000000000004">
      <c r="A40962" s="131"/>
    </row>
    <row r="40965" spans="1:1" x14ac:dyDescent="0.55000000000000004">
      <c r="A40965" s="131"/>
    </row>
    <row r="40966" spans="1:1" x14ac:dyDescent="0.55000000000000004">
      <c r="A40966" s="131"/>
    </row>
    <row r="40969" spans="1:1" x14ac:dyDescent="0.55000000000000004">
      <c r="A40969" s="131"/>
    </row>
    <row r="40970" spans="1:1" x14ac:dyDescent="0.55000000000000004">
      <c r="A40970" s="131"/>
    </row>
    <row r="40973" spans="1:1" x14ac:dyDescent="0.55000000000000004">
      <c r="A40973" s="131"/>
    </row>
    <row r="40974" spans="1:1" x14ac:dyDescent="0.55000000000000004">
      <c r="A40974" s="131"/>
    </row>
    <row r="40977" spans="1:1" x14ac:dyDescent="0.55000000000000004">
      <c r="A40977" s="131"/>
    </row>
    <row r="40978" spans="1:1" x14ac:dyDescent="0.55000000000000004">
      <c r="A40978" s="131"/>
    </row>
    <row r="40981" spans="1:1" x14ac:dyDescent="0.55000000000000004">
      <c r="A40981" s="131"/>
    </row>
    <row r="40982" spans="1:1" x14ac:dyDescent="0.55000000000000004">
      <c r="A40982" s="131"/>
    </row>
    <row r="40985" spans="1:1" x14ac:dyDescent="0.55000000000000004">
      <c r="A40985" s="131"/>
    </row>
    <row r="40986" spans="1:1" x14ac:dyDescent="0.55000000000000004">
      <c r="A40986" s="131"/>
    </row>
    <row r="40989" spans="1:1" x14ac:dyDescent="0.55000000000000004">
      <c r="A40989" s="131"/>
    </row>
    <row r="40990" spans="1:1" x14ac:dyDescent="0.55000000000000004">
      <c r="A40990" s="131"/>
    </row>
    <row r="40993" spans="1:1" x14ac:dyDescent="0.55000000000000004">
      <c r="A40993" s="131"/>
    </row>
    <row r="40994" spans="1:1" x14ac:dyDescent="0.55000000000000004">
      <c r="A40994" s="131"/>
    </row>
    <row r="40997" spans="1:1" x14ac:dyDescent="0.55000000000000004">
      <c r="A40997" s="131"/>
    </row>
    <row r="40998" spans="1:1" x14ac:dyDescent="0.55000000000000004">
      <c r="A40998" s="131"/>
    </row>
    <row r="41001" spans="1:1" x14ac:dyDescent="0.55000000000000004">
      <c r="A41001" s="131"/>
    </row>
    <row r="41002" spans="1:1" x14ac:dyDescent="0.55000000000000004">
      <c r="A41002" s="131"/>
    </row>
    <row r="41005" spans="1:1" x14ac:dyDescent="0.55000000000000004">
      <c r="A41005" s="131"/>
    </row>
    <row r="41006" spans="1:1" x14ac:dyDescent="0.55000000000000004">
      <c r="A41006" s="131"/>
    </row>
    <row r="41009" spans="1:1" x14ac:dyDescent="0.55000000000000004">
      <c r="A41009" s="131"/>
    </row>
    <row r="41010" spans="1:1" x14ac:dyDescent="0.55000000000000004">
      <c r="A41010" s="131"/>
    </row>
    <row r="41013" spans="1:1" x14ac:dyDescent="0.55000000000000004">
      <c r="A41013" s="131"/>
    </row>
    <row r="41014" spans="1:1" x14ac:dyDescent="0.55000000000000004">
      <c r="A41014" s="131"/>
    </row>
    <row r="41017" spans="1:1" x14ac:dyDescent="0.55000000000000004">
      <c r="A41017" s="131"/>
    </row>
    <row r="41018" spans="1:1" x14ac:dyDescent="0.55000000000000004">
      <c r="A41018" s="131"/>
    </row>
    <row r="41021" spans="1:1" x14ac:dyDescent="0.55000000000000004">
      <c r="A41021" s="131"/>
    </row>
    <row r="41022" spans="1:1" x14ac:dyDescent="0.55000000000000004">
      <c r="A41022" s="131"/>
    </row>
    <row r="41025" spans="1:1" x14ac:dyDescent="0.55000000000000004">
      <c r="A41025" s="131"/>
    </row>
    <row r="41026" spans="1:1" x14ac:dyDescent="0.55000000000000004">
      <c r="A41026" s="131"/>
    </row>
    <row r="41029" spans="1:1" x14ac:dyDescent="0.55000000000000004">
      <c r="A41029" s="131"/>
    </row>
    <row r="41030" spans="1:1" x14ac:dyDescent="0.55000000000000004">
      <c r="A41030" s="131"/>
    </row>
    <row r="41033" spans="1:1" x14ac:dyDescent="0.55000000000000004">
      <c r="A41033" s="131"/>
    </row>
    <row r="41034" spans="1:1" x14ac:dyDescent="0.55000000000000004">
      <c r="A41034" s="131"/>
    </row>
    <row r="41037" spans="1:1" x14ac:dyDescent="0.55000000000000004">
      <c r="A41037" s="131"/>
    </row>
    <row r="41038" spans="1:1" x14ac:dyDescent="0.55000000000000004">
      <c r="A41038" s="131"/>
    </row>
    <row r="41041" spans="1:1" x14ac:dyDescent="0.55000000000000004">
      <c r="A41041" s="131"/>
    </row>
    <row r="41042" spans="1:1" x14ac:dyDescent="0.55000000000000004">
      <c r="A41042" s="131"/>
    </row>
    <row r="41045" spans="1:1" x14ac:dyDescent="0.55000000000000004">
      <c r="A41045" s="131"/>
    </row>
    <row r="41046" spans="1:1" x14ac:dyDescent="0.55000000000000004">
      <c r="A41046" s="131"/>
    </row>
    <row r="41049" spans="1:1" x14ac:dyDescent="0.55000000000000004">
      <c r="A41049" s="131"/>
    </row>
    <row r="41050" spans="1:1" x14ac:dyDescent="0.55000000000000004">
      <c r="A41050" s="131"/>
    </row>
    <row r="41053" spans="1:1" x14ac:dyDescent="0.55000000000000004">
      <c r="A41053" s="131"/>
    </row>
    <row r="41054" spans="1:1" x14ac:dyDescent="0.55000000000000004">
      <c r="A41054" s="131"/>
    </row>
    <row r="41057" spans="1:1" x14ac:dyDescent="0.55000000000000004">
      <c r="A41057" s="131"/>
    </row>
    <row r="41058" spans="1:1" x14ac:dyDescent="0.55000000000000004">
      <c r="A41058" s="131"/>
    </row>
    <row r="41061" spans="1:1" x14ac:dyDescent="0.55000000000000004">
      <c r="A41061" s="131"/>
    </row>
    <row r="41062" spans="1:1" x14ac:dyDescent="0.55000000000000004">
      <c r="A41062" s="131"/>
    </row>
    <row r="41065" spans="1:1" x14ac:dyDescent="0.55000000000000004">
      <c r="A41065" s="131"/>
    </row>
    <row r="41066" spans="1:1" x14ac:dyDescent="0.55000000000000004">
      <c r="A41066" s="131"/>
    </row>
    <row r="41069" spans="1:1" x14ac:dyDescent="0.55000000000000004">
      <c r="A41069" s="131"/>
    </row>
    <row r="41070" spans="1:1" x14ac:dyDescent="0.55000000000000004">
      <c r="A41070" s="131"/>
    </row>
    <row r="41073" spans="1:1" x14ac:dyDescent="0.55000000000000004">
      <c r="A41073" s="131"/>
    </row>
    <row r="41074" spans="1:1" x14ac:dyDescent="0.55000000000000004">
      <c r="A41074" s="131"/>
    </row>
    <row r="41077" spans="1:1" x14ac:dyDescent="0.55000000000000004">
      <c r="A41077" s="131"/>
    </row>
    <row r="41078" spans="1:1" x14ac:dyDescent="0.55000000000000004">
      <c r="A41078" s="131"/>
    </row>
    <row r="41081" spans="1:1" x14ac:dyDescent="0.55000000000000004">
      <c r="A41081" s="131"/>
    </row>
    <row r="41082" spans="1:1" x14ac:dyDescent="0.55000000000000004">
      <c r="A41082" s="131"/>
    </row>
    <row r="41085" spans="1:1" x14ac:dyDescent="0.55000000000000004">
      <c r="A41085" s="131"/>
    </row>
    <row r="41086" spans="1:1" x14ac:dyDescent="0.55000000000000004">
      <c r="A41086" s="131"/>
    </row>
    <row r="41089" spans="1:1" x14ac:dyDescent="0.55000000000000004">
      <c r="A41089" s="131"/>
    </row>
    <row r="41090" spans="1:1" x14ac:dyDescent="0.55000000000000004">
      <c r="A41090" s="131"/>
    </row>
    <row r="41093" spans="1:1" x14ac:dyDescent="0.55000000000000004">
      <c r="A41093" s="131"/>
    </row>
    <row r="41094" spans="1:1" x14ac:dyDescent="0.55000000000000004">
      <c r="A41094" s="131"/>
    </row>
    <row r="41097" spans="1:1" x14ac:dyDescent="0.55000000000000004">
      <c r="A41097" s="131"/>
    </row>
    <row r="41098" spans="1:1" x14ac:dyDescent="0.55000000000000004">
      <c r="A41098" s="131"/>
    </row>
    <row r="41101" spans="1:1" x14ac:dyDescent="0.55000000000000004">
      <c r="A41101" s="131"/>
    </row>
    <row r="41102" spans="1:1" x14ac:dyDescent="0.55000000000000004">
      <c r="A41102" s="131"/>
    </row>
    <row r="41105" spans="1:1" x14ac:dyDescent="0.55000000000000004">
      <c r="A41105" s="131"/>
    </row>
    <row r="41106" spans="1:1" x14ac:dyDescent="0.55000000000000004">
      <c r="A41106" s="131"/>
    </row>
    <row r="41109" spans="1:1" x14ac:dyDescent="0.55000000000000004">
      <c r="A41109" s="131"/>
    </row>
    <row r="41110" spans="1:1" x14ac:dyDescent="0.55000000000000004">
      <c r="A41110" s="131"/>
    </row>
    <row r="41113" spans="1:1" x14ac:dyDescent="0.55000000000000004">
      <c r="A41113" s="131"/>
    </row>
    <row r="41114" spans="1:1" x14ac:dyDescent="0.55000000000000004">
      <c r="A41114" s="131"/>
    </row>
    <row r="41117" spans="1:1" x14ac:dyDescent="0.55000000000000004">
      <c r="A41117" s="131"/>
    </row>
    <row r="41118" spans="1:1" x14ac:dyDescent="0.55000000000000004">
      <c r="A41118" s="131"/>
    </row>
    <row r="41121" spans="1:1" x14ac:dyDescent="0.55000000000000004">
      <c r="A41121" s="131"/>
    </row>
    <row r="41122" spans="1:1" x14ac:dyDescent="0.55000000000000004">
      <c r="A41122" s="131"/>
    </row>
    <row r="41125" spans="1:1" x14ac:dyDescent="0.55000000000000004">
      <c r="A41125" s="131"/>
    </row>
    <row r="41126" spans="1:1" x14ac:dyDescent="0.55000000000000004">
      <c r="A41126" s="131"/>
    </row>
    <row r="41129" spans="1:1" x14ac:dyDescent="0.55000000000000004">
      <c r="A41129" s="131"/>
    </row>
    <row r="41130" spans="1:1" x14ac:dyDescent="0.55000000000000004">
      <c r="A41130" s="131"/>
    </row>
    <row r="41133" spans="1:1" x14ac:dyDescent="0.55000000000000004">
      <c r="A41133" s="131"/>
    </row>
    <row r="41134" spans="1:1" x14ac:dyDescent="0.55000000000000004">
      <c r="A41134" s="131"/>
    </row>
    <row r="41137" spans="1:1" x14ac:dyDescent="0.55000000000000004">
      <c r="A41137" s="131"/>
    </row>
    <row r="41138" spans="1:1" x14ac:dyDescent="0.55000000000000004">
      <c r="A41138" s="131"/>
    </row>
    <row r="41141" spans="1:1" x14ac:dyDescent="0.55000000000000004">
      <c r="A41141" s="131"/>
    </row>
    <row r="41142" spans="1:1" x14ac:dyDescent="0.55000000000000004">
      <c r="A41142" s="131"/>
    </row>
    <row r="41145" spans="1:1" x14ac:dyDescent="0.55000000000000004">
      <c r="A41145" s="131"/>
    </row>
    <row r="41146" spans="1:1" x14ac:dyDescent="0.55000000000000004">
      <c r="A41146" s="131"/>
    </row>
    <row r="41149" spans="1:1" x14ac:dyDescent="0.55000000000000004">
      <c r="A41149" s="131"/>
    </row>
    <row r="41150" spans="1:1" x14ac:dyDescent="0.55000000000000004">
      <c r="A41150" s="131"/>
    </row>
    <row r="41153" spans="1:1" x14ac:dyDescent="0.55000000000000004">
      <c r="A41153" s="131"/>
    </row>
    <row r="41154" spans="1:1" x14ac:dyDescent="0.55000000000000004">
      <c r="A41154" s="131"/>
    </row>
    <row r="41157" spans="1:1" x14ac:dyDescent="0.55000000000000004">
      <c r="A41157" s="131"/>
    </row>
    <row r="41158" spans="1:1" x14ac:dyDescent="0.55000000000000004">
      <c r="A41158" s="131"/>
    </row>
    <row r="41161" spans="1:1" x14ac:dyDescent="0.55000000000000004">
      <c r="A41161" s="131"/>
    </row>
    <row r="41162" spans="1:1" x14ac:dyDescent="0.55000000000000004">
      <c r="A41162" s="131"/>
    </row>
    <row r="41165" spans="1:1" x14ac:dyDescent="0.55000000000000004">
      <c r="A41165" s="131"/>
    </row>
    <row r="41166" spans="1:1" x14ac:dyDescent="0.55000000000000004">
      <c r="A41166" s="131"/>
    </row>
    <row r="41169" spans="1:1" x14ac:dyDescent="0.55000000000000004">
      <c r="A41169" s="131"/>
    </row>
    <row r="41170" spans="1:1" x14ac:dyDescent="0.55000000000000004">
      <c r="A41170" s="131"/>
    </row>
    <row r="41173" spans="1:1" x14ac:dyDescent="0.55000000000000004">
      <c r="A41173" s="131"/>
    </row>
    <row r="41174" spans="1:1" x14ac:dyDescent="0.55000000000000004">
      <c r="A41174" s="131"/>
    </row>
    <row r="41177" spans="1:1" x14ac:dyDescent="0.55000000000000004">
      <c r="A41177" s="131"/>
    </row>
    <row r="41178" spans="1:1" x14ac:dyDescent="0.55000000000000004">
      <c r="A41178" s="131"/>
    </row>
    <row r="41181" spans="1:1" x14ac:dyDescent="0.55000000000000004">
      <c r="A41181" s="131"/>
    </row>
    <row r="41182" spans="1:1" x14ac:dyDescent="0.55000000000000004">
      <c r="A41182" s="131"/>
    </row>
    <row r="41185" spans="1:1" x14ac:dyDescent="0.55000000000000004">
      <c r="A41185" s="131"/>
    </row>
    <row r="41186" spans="1:1" x14ac:dyDescent="0.55000000000000004">
      <c r="A41186" s="131"/>
    </row>
    <row r="41189" spans="1:1" x14ac:dyDescent="0.55000000000000004">
      <c r="A41189" s="131"/>
    </row>
    <row r="41190" spans="1:1" x14ac:dyDescent="0.55000000000000004">
      <c r="A41190" s="131"/>
    </row>
    <row r="41193" spans="1:1" x14ac:dyDescent="0.55000000000000004">
      <c r="A41193" s="131"/>
    </row>
    <row r="41194" spans="1:1" x14ac:dyDescent="0.55000000000000004">
      <c r="A41194" s="131"/>
    </row>
    <row r="41197" spans="1:1" x14ac:dyDescent="0.55000000000000004">
      <c r="A41197" s="131"/>
    </row>
    <row r="41198" spans="1:1" x14ac:dyDescent="0.55000000000000004">
      <c r="A41198" s="131"/>
    </row>
    <row r="41201" spans="1:1" x14ac:dyDescent="0.55000000000000004">
      <c r="A41201" s="131"/>
    </row>
    <row r="41202" spans="1:1" x14ac:dyDescent="0.55000000000000004">
      <c r="A41202" s="131"/>
    </row>
    <row r="41205" spans="1:1" x14ac:dyDescent="0.55000000000000004">
      <c r="A41205" s="131"/>
    </row>
    <row r="41206" spans="1:1" x14ac:dyDescent="0.55000000000000004">
      <c r="A41206" s="131"/>
    </row>
    <row r="41209" spans="1:1" x14ac:dyDescent="0.55000000000000004">
      <c r="A41209" s="131"/>
    </row>
    <row r="41210" spans="1:1" x14ac:dyDescent="0.55000000000000004">
      <c r="A41210" s="131"/>
    </row>
    <row r="41213" spans="1:1" x14ac:dyDescent="0.55000000000000004">
      <c r="A41213" s="131"/>
    </row>
    <row r="41214" spans="1:1" x14ac:dyDescent="0.55000000000000004">
      <c r="A41214" s="131"/>
    </row>
    <row r="41217" spans="1:1" x14ac:dyDescent="0.55000000000000004">
      <c r="A41217" s="131"/>
    </row>
    <row r="41218" spans="1:1" x14ac:dyDescent="0.55000000000000004">
      <c r="A41218" s="131"/>
    </row>
    <row r="41221" spans="1:1" x14ac:dyDescent="0.55000000000000004">
      <c r="A41221" s="131"/>
    </row>
    <row r="41222" spans="1:1" x14ac:dyDescent="0.55000000000000004">
      <c r="A41222" s="131"/>
    </row>
    <row r="41225" spans="1:1" x14ac:dyDescent="0.55000000000000004">
      <c r="A41225" s="131"/>
    </row>
    <row r="41226" spans="1:1" x14ac:dyDescent="0.55000000000000004">
      <c r="A41226" s="131"/>
    </row>
    <row r="41229" spans="1:1" x14ac:dyDescent="0.55000000000000004">
      <c r="A41229" s="131"/>
    </row>
    <row r="41230" spans="1:1" x14ac:dyDescent="0.55000000000000004">
      <c r="A41230" s="131"/>
    </row>
    <row r="41233" spans="1:1" x14ac:dyDescent="0.55000000000000004">
      <c r="A41233" s="131"/>
    </row>
    <row r="41234" spans="1:1" x14ac:dyDescent="0.55000000000000004">
      <c r="A41234" s="131"/>
    </row>
    <row r="41237" spans="1:1" x14ac:dyDescent="0.55000000000000004">
      <c r="A41237" s="131"/>
    </row>
    <row r="41238" spans="1:1" x14ac:dyDescent="0.55000000000000004">
      <c r="A41238" s="131"/>
    </row>
    <row r="41241" spans="1:1" x14ac:dyDescent="0.55000000000000004">
      <c r="A41241" s="131"/>
    </row>
    <row r="41242" spans="1:1" x14ac:dyDescent="0.55000000000000004">
      <c r="A41242" s="131"/>
    </row>
    <row r="41245" spans="1:1" x14ac:dyDescent="0.55000000000000004">
      <c r="A41245" s="131"/>
    </row>
    <row r="41246" spans="1:1" x14ac:dyDescent="0.55000000000000004">
      <c r="A41246" s="131"/>
    </row>
    <row r="41249" spans="1:1" x14ac:dyDescent="0.55000000000000004">
      <c r="A41249" s="131"/>
    </row>
    <row r="41250" spans="1:1" x14ac:dyDescent="0.55000000000000004">
      <c r="A41250" s="131"/>
    </row>
    <row r="41253" spans="1:1" x14ac:dyDescent="0.55000000000000004">
      <c r="A41253" s="131"/>
    </row>
    <row r="41254" spans="1:1" x14ac:dyDescent="0.55000000000000004">
      <c r="A41254" s="131"/>
    </row>
    <row r="41257" spans="1:1" x14ac:dyDescent="0.55000000000000004">
      <c r="A41257" s="131"/>
    </row>
    <row r="41258" spans="1:1" x14ac:dyDescent="0.55000000000000004">
      <c r="A41258" s="131"/>
    </row>
    <row r="41261" spans="1:1" x14ac:dyDescent="0.55000000000000004">
      <c r="A41261" s="131"/>
    </row>
    <row r="41262" spans="1:1" x14ac:dyDescent="0.55000000000000004">
      <c r="A41262" s="131"/>
    </row>
    <row r="41265" spans="1:1" x14ac:dyDescent="0.55000000000000004">
      <c r="A41265" s="131"/>
    </row>
    <row r="41266" spans="1:1" x14ac:dyDescent="0.55000000000000004">
      <c r="A41266" s="131"/>
    </row>
    <row r="41269" spans="1:1" x14ac:dyDescent="0.55000000000000004">
      <c r="A41269" s="131"/>
    </row>
    <row r="41270" spans="1:1" x14ac:dyDescent="0.55000000000000004">
      <c r="A41270" s="131"/>
    </row>
    <row r="41273" spans="1:1" x14ac:dyDescent="0.55000000000000004">
      <c r="A41273" s="131"/>
    </row>
    <row r="41274" spans="1:1" x14ac:dyDescent="0.55000000000000004">
      <c r="A41274" s="131"/>
    </row>
    <row r="41277" spans="1:1" x14ac:dyDescent="0.55000000000000004">
      <c r="A41277" s="131"/>
    </row>
    <row r="41278" spans="1:1" x14ac:dyDescent="0.55000000000000004">
      <c r="A41278" s="131"/>
    </row>
    <row r="41281" spans="1:1" x14ac:dyDescent="0.55000000000000004">
      <c r="A41281" s="131"/>
    </row>
    <row r="41282" spans="1:1" x14ac:dyDescent="0.55000000000000004">
      <c r="A41282" s="131"/>
    </row>
    <row r="41285" spans="1:1" x14ac:dyDescent="0.55000000000000004">
      <c r="A41285" s="131"/>
    </row>
    <row r="41286" spans="1:1" x14ac:dyDescent="0.55000000000000004">
      <c r="A41286" s="131"/>
    </row>
    <row r="41289" spans="1:1" x14ac:dyDescent="0.55000000000000004">
      <c r="A41289" s="131"/>
    </row>
    <row r="41290" spans="1:1" x14ac:dyDescent="0.55000000000000004">
      <c r="A41290" s="131"/>
    </row>
    <row r="41293" spans="1:1" x14ac:dyDescent="0.55000000000000004">
      <c r="A41293" s="131"/>
    </row>
    <row r="41294" spans="1:1" x14ac:dyDescent="0.55000000000000004">
      <c r="A41294" s="131"/>
    </row>
    <row r="41297" spans="1:1" x14ac:dyDescent="0.55000000000000004">
      <c r="A41297" s="131"/>
    </row>
    <row r="41298" spans="1:1" x14ac:dyDescent="0.55000000000000004">
      <c r="A41298" s="131"/>
    </row>
    <row r="41301" spans="1:1" x14ac:dyDescent="0.55000000000000004">
      <c r="A41301" s="131"/>
    </row>
    <row r="41302" spans="1:1" x14ac:dyDescent="0.55000000000000004">
      <c r="A41302" s="131"/>
    </row>
    <row r="41305" spans="1:1" x14ac:dyDescent="0.55000000000000004">
      <c r="A41305" s="131"/>
    </row>
    <row r="41306" spans="1:1" x14ac:dyDescent="0.55000000000000004">
      <c r="A41306" s="131"/>
    </row>
    <row r="41309" spans="1:1" x14ac:dyDescent="0.55000000000000004">
      <c r="A41309" s="131"/>
    </row>
    <row r="41310" spans="1:1" x14ac:dyDescent="0.55000000000000004">
      <c r="A41310" s="131"/>
    </row>
    <row r="41313" spans="1:1" x14ac:dyDescent="0.55000000000000004">
      <c r="A41313" s="131"/>
    </row>
    <row r="41314" spans="1:1" x14ac:dyDescent="0.55000000000000004">
      <c r="A41314" s="131"/>
    </row>
    <row r="41317" spans="1:1" x14ac:dyDescent="0.55000000000000004">
      <c r="A41317" s="131"/>
    </row>
    <row r="41318" spans="1:1" x14ac:dyDescent="0.55000000000000004">
      <c r="A41318" s="131"/>
    </row>
    <row r="41321" spans="1:1" x14ac:dyDescent="0.55000000000000004">
      <c r="A41321" s="131"/>
    </row>
    <row r="41322" spans="1:1" x14ac:dyDescent="0.55000000000000004">
      <c r="A41322" s="131"/>
    </row>
    <row r="41325" spans="1:1" x14ac:dyDescent="0.55000000000000004">
      <c r="A41325" s="131"/>
    </row>
    <row r="41326" spans="1:1" x14ac:dyDescent="0.55000000000000004">
      <c r="A41326" s="131"/>
    </row>
    <row r="41329" spans="1:1" x14ac:dyDescent="0.55000000000000004">
      <c r="A41329" s="131"/>
    </row>
    <row r="41330" spans="1:1" x14ac:dyDescent="0.55000000000000004">
      <c r="A41330" s="131"/>
    </row>
    <row r="41333" spans="1:1" x14ac:dyDescent="0.55000000000000004">
      <c r="A41333" s="131"/>
    </row>
    <row r="41334" spans="1:1" x14ac:dyDescent="0.55000000000000004">
      <c r="A41334" s="131"/>
    </row>
    <row r="41337" spans="1:1" x14ac:dyDescent="0.55000000000000004">
      <c r="A41337" s="131"/>
    </row>
    <row r="41338" spans="1:1" x14ac:dyDescent="0.55000000000000004">
      <c r="A41338" s="131"/>
    </row>
    <row r="41341" spans="1:1" x14ac:dyDescent="0.55000000000000004">
      <c r="A41341" s="131"/>
    </row>
    <row r="41342" spans="1:1" x14ac:dyDescent="0.55000000000000004">
      <c r="A41342" s="131"/>
    </row>
    <row r="41345" spans="1:1" x14ac:dyDescent="0.55000000000000004">
      <c r="A41345" s="131"/>
    </row>
    <row r="41346" spans="1:1" x14ac:dyDescent="0.55000000000000004">
      <c r="A41346" s="131"/>
    </row>
    <row r="41349" spans="1:1" x14ac:dyDescent="0.55000000000000004">
      <c r="A41349" s="131"/>
    </row>
    <row r="41350" spans="1:1" x14ac:dyDescent="0.55000000000000004">
      <c r="A41350" s="131"/>
    </row>
    <row r="41353" spans="1:1" x14ac:dyDescent="0.55000000000000004">
      <c r="A41353" s="131"/>
    </row>
    <row r="41354" spans="1:1" x14ac:dyDescent="0.55000000000000004">
      <c r="A41354" s="131"/>
    </row>
    <row r="41357" spans="1:1" x14ac:dyDescent="0.55000000000000004">
      <c r="A41357" s="131"/>
    </row>
    <row r="41358" spans="1:1" x14ac:dyDescent="0.55000000000000004">
      <c r="A41358" s="131"/>
    </row>
    <row r="41361" spans="1:1" x14ac:dyDescent="0.55000000000000004">
      <c r="A41361" s="131"/>
    </row>
    <row r="41362" spans="1:1" x14ac:dyDescent="0.55000000000000004">
      <c r="A41362" s="131"/>
    </row>
    <row r="41365" spans="1:1" x14ac:dyDescent="0.55000000000000004">
      <c r="A41365" s="131"/>
    </row>
    <row r="41366" spans="1:1" x14ac:dyDescent="0.55000000000000004">
      <c r="A41366" s="131"/>
    </row>
    <row r="41369" spans="1:1" x14ac:dyDescent="0.55000000000000004">
      <c r="A41369" s="131"/>
    </row>
    <row r="41370" spans="1:1" x14ac:dyDescent="0.55000000000000004">
      <c r="A41370" s="131"/>
    </row>
    <row r="41373" spans="1:1" x14ac:dyDescent="0.55000000000000004">
      <c r="A41373" s="131"/>
    </row>
    <row r="41374" spans="1:1" x14ac:dyDescent="0.55000000000000004">
      <c r="A41374" s="131"/>
    </row>
    <row r="41377" spans="1:1" x14ac:dyDescent="0.55000000000000004">
      <c r="A41377" s="131"/>
    </row>
    <row r="41378" spans="1:1" x14ac:dyDescent="0.55000000000000004">
      <c r="A41378" s="131"/>
    </row>
    <row r="41381" spans="1:1" x14ac:dyDescent="0.55000000000000004">
      <c r="A41381" s="131"/>
    </row>
    <row r="41382" spans="1:1" x14ac:dyDescent="0.55000000000000004">
      <c r="A41382" s="131"/>
    </row>
    <row r="41385" spans="1:1" x14ac:dyDescent="0.55000000000000004">
      <c r="A41385" s="131"/>
    </row>
    <row r="41386" spans="1:1" x14ac:dyDescent="0.55000000000000004">
      <c r="A41386" s="131"/>
    </row>
    <row r="41389" spans="1:1" x14ac:dyDescent="0.55000000000000004">
      <c r="A41389" s="131"/>
    </row>
    <row r="41390" spans="1:1" x14ac:dyDescent="0.55000000000000004">
      <c r="A41390" s="131"/>
    </row>
    <row r="41393" spans="1:1" x14ac:dyDescent="0.55000000000000004">
      <c r="A41393" s="131"/>
    </row>
    <row r="41394" spans="1:1" x14ac:dyDescent="0.55000000000000004">
      <c r="A41394" s="131"/>
    </row>
    <row r="41397" spans="1:1" x14ac:dyDescent="0.55000000000000004">
      <c r="A41397" s="131"/>
    </row>
    <row r="41398" spans="1:1" x14ac:dyDescent="0.55000000000000004">
      <c r="A41398" s="131"/>
    </row>
    <row r="41401" spans="1:1" x14ac:dyDescent="0.55000000000000004">
      <c r="A41401" s="131"/>
    </row>
    <row r="41402" spans="1:1" x14ac:dyDescent="0.55000000000000004">
      <c r="A41402" s="131"/>
    </row>
    <row r="41405" spans="1:1" x14ac:dyDescent="0.55000000000000004">
      <c r="A41405" s="131"/>
    </row>
    <row r="41406" spans="1:1" x14ac:dyDescent="0.55000000000000004">
      <c r="A41406" s="131"/>
    </row>
    <row r="41409" spans="1:1" x14ac:dyDescent="0.55000000000000004">
      <c r="A41409" s="131"/>
    </row>
    <row r="41410" spans="1:1" x14ac:dyDescent="0.55000000000000004">
      <c r="A41410" s="131"/>
    </row>
    <row r="41413" spans="1:1" x14ac:dyDescent="0.55000000000000004">
      <c r="A41413" s="131"/>
    </row>
    <row r="41414" spans="1:1" x14ac:dyDescent="0.55000000000000004">
      <c r="A41414" s="131"/>
    </row>
    <row r="41417" spans="1:1" x14ac:dyDescent="0.55000000000000004">
      <c r="A41417" s="131"/>
    </row>
    <row r="41418" spans="1:1" x14ac:dyDescent="0.55000000000000004">
      <c r="A41418" s="131"/>
    </row>
    <row r="41421" spans="1:1" x14ac:dyDescent="0.55000000000000004">
      <c r="A41421" s="131"/>
    </row>
    <row r="41422" spans="1:1" x14ac:dyDescent="0.55000000000000004">
      <c r="A41422" s="131"/>
    </row>
    <row r="41425" spans="1:1" x14ac:dyDescent="0.55000000000000004">
      <c r="A41425" s="131"/>
    </row>
    <row r="41426" spans="1:1" x14ac:dyDescent="0.55000000000000004">
      <c r="A41426" s="131"/>
    </row>
    <row r="41429" spans="1:1" x14ac:dyDescent="0.55000000000000004">
      <c r="A41429" s="131"/>
    </row>
    <row r="41430" spans="1:1" x14ac:dyDescent="0.55000000000000004">
      <c r="A41430" s="131"/>
    </row>
    <row r="41433" spans="1:1" x14ac:dyDescent="0.55000000000000004">
      <c r="A41433" s="131"/>
    </row>
    <row r="41434" spans="1:1" x14ac:dyDescent="0.55000000000000004">
      <c r="A41434" s="131"/>
    </row>
    <row r="41437" spans="1:1" x14ac:dyDescent="0.55000000000000004">
      <c r="A41437" s="131"/>
    </row>
    <row r="41438" spans="1:1" x14ac:dyDescent="0.55000000000000004">
      <c r="A41438" s="131"/>
    </row>
    <row r="41441" spans="1:1" x14ac:dyDescent="0.55000000000000004">
      <c r="A41441" s="131"/>
    </row>
    <row r="41442" spans="1:1" x14ac:dyDescent="0.55000000000000004">
      <c r="A41442" s="131"/>
    </row>
    <row r="41445" spans="1:1" x14ac:dyDescent="0.55000000000000004">
      <c r="A41445" s="131"/>
    </row>
    <row r="41446" spans="1:1" x14ac:dyDescent="0.55000000000000004">
      <c r="A41446" s="131"/>
    </row>
    <row r="41449" spans="1:1" x14ac:dyDescent="0.55000000000000004">
      <c r="A41449" s="131"/>
    </row>
    <row r="41450" spans="1:1" x14ac:dyDescent="0.55000000000000004">
      <c r="A41450" s="131"/>
    </row>
    <row r="41453" spans="1:1" x14ac:dyDescent="0.55000000000000004">
      <c r="A41453" s="131"/>
    </row>
    <row r="41454" spans="1:1" x14ac:dyDescent="0.55000000000000004">
      <c r="A41454" s="131"/>
    </row>
    <row r="41457" spans="1:1" x14ac:dyDescent="0.55000000000000004">
      <c r="A41457" s="131"/>
    </row>
    <row r="41458" spans="1:1" x14ac:dyDescent="0.55000000000000004">
      <c r="A41458" s="131"/>
    </row>
    <row r="41461" spans="1:1" x14ac:dyDescent="0.55000000000000004">
      <c r="A41461" s="131"/>
    </row>
    <row r="41462" spans="1:1" x14ac:dyDescent="0.55000000000000004">
      <c r="A41462" s="131"/>
    </row>
    <row r="41465" spans="1:1" x14ac:dyDescent="0.55000000000000004">
      <c r="A41465" s="131"/>
    </row>
    <row r="41466" spans="1:1" x14ac:dyDescent="0.55000000000000004">
      <c r="A41466" s="131"/>
    </row>
    <row r="41469" spans="1:1" x14ac:dyDescent="0.55000000000000004">
      <c r="A41469" s="131"/>
    </row>
    <row r="41470" spans="1:1" x14ac:dyDescent="0.55000000000000004">
      <c r="A41470" s="131"/>
    </row>
    <row r="41473" spans="1:1" x14ac:dyDescent="0.55000000000000004">
      <c r="A41473" s="131"/>
    </row>
    <row r="41474" spans="1:1" x14ac:dyDescent="0.55000000000000004">
      <c r="A41474" s="131"/>
    </row>
    <row r="41477" spans="1:1" x14ac:dyDescent="0.55000000000000004">
      <c r="A41477" s="131"/>
    </row>
    <row r="41478" spans="1:1" x14ac:dyDescent="0.55000000000000004">
      <c r="A41478" s="131"/>
    </row>
    <row r="41481" spans="1:1" x14ac:dyDescent="0.55000000000000004">
      <c r="A41481" s="131"/>
    </row>
    <row r="41482" spans="1:1" x14ac:dyDescent="0.55000000000000004">
      <c r="A41482" s="131"/>
    </row>
    <row r="41485" spans="1:1" x14ac:dyDescent="0.55000000000000004">
      <c r="A41485" s="131"/>
    </row>
    <row r="41486" spans="1:1" x14ac:dyDescent="0.55000000000000004">
      <c r="A41486" s="131"/>
    </row>
    <row r="41489" spans="1:1" x14ac:dyDescent="0.55000000000000004">
      <c r="A41489" s="131"/>
    </row>
    <row r="41490" spans="1:1" x14ac:dyDescent="0.55000000000000004">
      <c r="A41490" s="131"/>
    </row>
    <row r="41493" spans="1:1" x14ac:dyDescent="0.55000000000000004">
      <c r="A41493" s="131"/>
    </row>
    <row r="41494" spans="1:1" x14ac:dyDescent="0.55000000000000004">
      <c r="A41494" s="131"/>
    </row>
    <row r="41497" spans="1:1" x14ac:dyDescent="0.55000000000000004">
      <c r="A41497" s="131"/>
    </row>
    <row r="41498" spans="1:1" x14ac:dyDescent="0.55000000000000004">
      <c r="A41498" s="131"/>
    </row>
    <row r="41501" spans="1:1" x14ac:dyDescent="0.55000000000000004">
      <c r="A41501" s="131"/>
    </row>
    <row r="41502" spans="1:1" x14ac:dyDescent="0.55000000000000004">
      <c r="A41502" s="131"/>
    </row>
    <row r="41505" spans="1:1" x14ac:dyDescent="0.55000000000000004">
      <c r="A41505" s="131"/>
    </row>
    <row r="41506" spans="1:1" x14ac:dyDescent="0.55000000000000004">
      <c r="A41506" s="131"/>
    </row>
    <row r="41509" spans="1:1" x14ac:dyDescent="0.55000000000000004">
      <c r="A41509" s="131"/>
    </row>
    <row r="41510" spans="1:1" x14ac:dyDescent="0.55000000000000004">
      <c r="A41510" s="131"/>
    </row>
    <row r="41513" spans="1:1" x14ac:dyDescent="0.55000000000000004">
      <c r="A41513" s="131"/>
    </row>
    <row r="41514" spans="1:1" x14ac:dyDescent="0.55000000000000004">
      <c r="A41514" s="131"/>
    </row>
    <row r="41517" spans="1:1" x14ac:dyDescent="0.55000000000000004">
      <c r="A41517" s="131"/>
    </row>
    <row r="41518" spans="1:1" x14ac:dyDescent="0.55000000000000004">
      <c r="A41518" s="131"/>
    </row>
    <row r="41521" spans="1:1" x14ac:dyDescent="0.55000000000000004">
      <c r="A41521" s="131"/>
    </row>
    <row r="41522" spans="1:1" x14ac:dyDescent="0.55000000000000004">
      <c r="A41522" s="131"/>
    </row>
    <row r="41525" spans="1:1" x14ac:dyDescent="0.55000000000000004">
      <c r="A41525" s="131"/>
    </row>
    <row r="41526" spans="1:1" x14ac:dyDescent="0.55000000000000004">
      <c r="A41526" s="131"/>
    </row>
    <row r="41529" spans="1:1" x14ac:dyDescent="0.55000000000000004">
      <c r="A41529" s="131"/>
    </row>
    <row r="41530" spans="1:1" x14ac:dyDescent="0.55000000000000004">
      <c r="A41530" s="131"/>
    </row>
    <row r="41533" spans="1:1" x14ac:dyDescent="0.55000000000000004">
      <c r="A41533" s="131"/>
    </row>
    <row r="41534" spans="1:1" x14ac:dyDescent="0.55000000000000004">
      <c r="A41534" s="131"/>
    </row>
    <row r="41537" spans="1:1" x14ac:dyDescent="0.55000000000000004">
      <c r="A41537" s="131"/>
    </row>
    <row r="41538" spans="1:1" x14ac:dyDescent="0.55000000000000004">
      <c r="A41538" s="131"/>
    </row>
    <row r="41541" spans="1:1" x14ac:dyDescent="0.55000000000000004">
      <c r="A41541" s="131"/>
    </row>
    <row r="41542" spans="1:1" x14ac:dyDescent="0.55000000000000004">
      <c r="A41542" s="131"/>
    </row>
    <row r="41545" spans="1:1" x14ac:dyDescent="0.55000000000000004">
      <c r="A41545" s="131"/>
    </row>
    <row r="41546" spans="1:1" x14ac:dyDescent="0.55000000000000004">
      <c r="A41546" s="131"/>
    </row>
    <row r="41549" spans="1:1" x14ac:dyDescent="0.55000000000000004">
      <c r="A41549" s="131"/>
    </row>
    <row r="41550" spans="1:1" x14ac:dyDescent="0.55000000000000004">
      <c r="A41550" s="131"/>
    </row>
    <row r="41553" spans="1:1" x14ac:dyDescent="0.55000000000000004">
      <c r="A41553" s="131"/>
    </row>
    <row r="41554" spans="1:1" x14ac:dyDescent="0.55000000000000004">
      <c r="A41554" s="131"/>
    </row>
    <row r="41557" spans="1:1" x14ac:dyDescent="0.55000000000000004">
      <c r="A41557" s="131"/>
    </row>
    <row r="41558" spans="1:1" x14ac:dyDescent="0.55000000000000004">
      <c r="A41558" s="131"/>
    </row>
    <row r="41561" spans="1:1" x14ac:dyDescent="0.55000000000000004">
      <c r="A41561" s="131"/>
    </row>
    <row r="41562" spans="1:1" x14ac:dyDescent="0.55000000000000004">
      <c r="A41562" s="131"/>
    </row>
    <row r="41565" spans="1:1" x14ac:dyDescent="0.55000000000000004">
      <c r="A41565" s="131"/>
    </row>
    <row r="41566" spans="1:1" x14ac:dyDescent="0.55000000000000004">
      <c r="A41566" s="131"/>
    </row>
    <row r="41569" spans="1:1" x14ac:dyDescent="0.55000000000000004">
      <c r="A41569" s="131"/>
    </row>
    <row r="41570" spans="1:1" x14ac:dyDescent="0.55000000000000004">
      <c r="A41570" s="131"/>
    </row>
    <row r="41573" spans="1:1" x14ac:dyDescent="0.55000000000000004">
      <c r="A41573" s="131"/>
    </row>
    <row r="41574" spans="1:1" x14ac:dyDescent="0.55000000000000004">
      <c r="A41574" s="131"/>
    </row>
    <row r="41577" spans="1:1" x14ac:dyDescent="0.55000000000000004">
      <c r="A41577" s="131"/>
    </row>
    <row r="41578" spans="1:1" x14ac:dyDescent="0.55000000000000004">
      <c r="A41578" s="131"/>
    </row>
    <row r="41581" spans="1:1" x14ac:dyDescent="0.55000000000000004">
      <c r="A41581" s="131"/>
    </row>
    <row r="41582" spans="1:1" x14ac:dyDescent="0.55000000000000004">
      <c r="A41582" s="131"/>
    </row>
    <row r="41585" spans="1:1" x14ac:dyDescent="0.55000000000000004">
      <c r="A41585" s="131"/>
    </row>
    <row r="41586" spans="1:1" x14ac:dyDescent="0.55000000000000004">
      <c r="A41586" s="131"/>
    </row>
    <row r="41589" spans="1:1" x14ac:dyDescent="0.55000000000000004">
      <c r="A41589" s="131"/>
    </row>
    <row r="41590" spans="1:1" x14ac:dyDescent="0.55000000000000004">
      <c r="A41590" s="131"/>
    </row>
    <row r="41593" spans="1:1" x14ac:dyDescent="0.55000000000000004">
      <c r="A41593" s="131"/>
    </row>
    <row r="41594" spans="1:1" x14ac:dyDescent="0.55000000000000004">
      <c r="A41594" s="131"/>
    </row>
    <row r="41597" spans="1:1" x14ac:dyDescent="0.55000000000000004">
      <c r="A41597" s="131"/>
    </row>
    <row r="41598" spans="1:1" x14ac:dyDescent="0.55000000000000004">
      <c r="A41598" s="131"/>
    </row>
    <row r="41601" spans="1:1" x14ac:dyDescent="0.55000000000000004">
      <c r="A41601" s="131"/>
    </row>
    <row r="41602" spans="1:1" x14ac:dyDescent="0.55000000000000004">
      <c r="A41602" s="131"/>
    </row>
    <row r="41605" spans="1:1" x14ac:dyDescent="0.55000000000000004">
      <c r="A41605" s="131"/>
    </row>
    <row r="41606" spans="1:1" x14ac:dyDescent="0.55000000000000004">
      <c r="A41606" s="131"/>
    </row>
    <row r="41609" spans="1:1" x14ac:dyDescent="0.55000000000000004">
      <c r="A41609" s="131"/>
    </row>
    <row r="41610" spans="1:1" x14ac:dyDescent="0.55000000000000004">
      <c r="A41610" s="131"/>
    </row>
    <row r="41613" spans="1:1" x14ac:dyDescent="0.55000000000000004">
      <c r="A41613" s="131"/>
    </row>
    <row r="41614" spans="1:1" x14ac:dyDescent="0.55000000000000004">
      <c r="A41614" s="131"/>
    </row>
    <row r="41617" spans="1:1" x14ac:dyDescent="0.55000000000000004">
      <c r="A41617" s="131"/>
    </row>
    <row r="41618" spans="1:1" x14ac:dyDescent="0.55000000000000004">
      <c r="A41618" s="131"/>
    </row>
    <row r="41621" spans="1:1" x14ac:dyDescent="0.55000000000000004">
      <c r="A41621" s="131"/>
    </row>
    <row r="41622" spans="1:1" x14ac:dyDescent="0.55000000000000004">
      <c r="A41622" s="131"/>
    </row>
    <row r="41625" spans="1:1" x14ac:dyDescent="0.55000000000000004">
      <c r="A41625" s="131"/>
    </row>
    <row r="41626" spans="1:1" x14ac:dyDescent="0.55000000000000004">
      <c r="A41626" s="131"/>
    </row>
    <row r="41629" spans="1:1" x14ac:dyDescent="0.55000000000000004">
      <c r="A41629" s="131"/>
    </row>
    <row r="41630" spans="1:1" x14ac:dyDescent="0.55000000000000004">
      <c r="A41630" s="131"/>
    </row>
    <row r="41633" spans="1:1" x14ac:dyDescent="0.55000000000000004">
      <c r="A41633" s="131"/>
    </row>
    <row r="41634" spans="1:1" x14ac:dyDescent="0.55000000000000004">
      <c r="A41634" s="131"/>
    </row>
    <row r="41637" spans="1:1" x14ac:dyDescent="0.55000000000000004">
      <c r="A41637" s="131"/>
    </row>
    <row r="41638" spans="1:1" x14ac:dyDescent="0.55000000000000004">
      <c r="A41638" s="131"/>
    </row>
    <row r="41641" spans="1:1" x14ac:dyDescent="0.55000000000000004">
      <c r="A41641" s="131"/>
    </row>
    <row r="41642" spans="1:1" x14ac:dyDescent="0.55000000000000004">
      <c r="A41642" s="131"/>
    </row>
    <row r="41645" spans="1:1" x14ac:dyDescent="0.55000000000000004">
      <c r="A41645" s="131"/>
    </row>
    <row r="41646" spans="1:1" x14ac:dyDescent="0.55000000000000004">
      <c r="A41646" s="131"/>
    </row>
    <row r="41649" spans="1:1" x14ac:dyDescent="0.55000000000000004">
      <c r="A41649" s="131"/>
    </row>
    <row r="41650" spans="1:1" x14ac:dyDescent="0.55000000000000004">
      <c r="A41650" s="131"/>
    </row>
    <row r="41653" spans="1:1" x14ac:dyDescent="0.55000000000000004">
      <c r="A41653" s="131"/>
    </row>
    <row r="41654" spans="1:1" x14ac:dyDescent="0.55000000000000004">
      <c r="A41654" s="131"/>
    </row>
    <row r="41657" spans="1:1" x14ac:dyDescent="0.55000000000000004">
      <c r="A41657" s="131"/>
    </row>
    <row r="41658" spans="1:1" x14ac:dyDescent="0.55000000000000004">
      <c r="A41658" s="131"/>
    </row>
    <row r="41661" spans="1:1" x14ac:dyDescent="0.55000000000000004">
      <c r="A41661" s="131"/>
    </row>
    <row r="41662" spans="1:1" x14ac:dyDescent="0.55000000000000004">
      <c r="A41662" s="131"/>
    </row>
    <row r="41665" spans="1:1" x14ac:dyDescent="0.55000000000000004">
      <c r="A41665" s="131"/>
    </row>
    <row r="41666" spans="1:1" x14ac:dyDescent="0.55000000000000004">
      <c r="A41666" s="131"/>
    </row>
    <row r="41669" spans="1:1" x14ac:dyDescent="0.55000000000000004">
      <c r="A41669" s="131"/>
    </row>
    <row r="41670" spans="1:1" x14ac:dyDescent="0.55000000000000004">
      <c r="A41670" s="131"/>
    </row>
    <row r="41673" spans="1:1" x14ac:dyDescent="0.55000000000000004">
      <c r="A41673" s="131"/>
    </row>
    <row r="41674" spans="1:1" x14ac:dyDescent="0.55000000000000004">
      <c r="A41674" s="131"/>
    </row>
    <row r="41677" spans="1:1" x14ac:dyDescent="0.55000000000000004">
      <c r="A41677" s="131"/>
    </row>
    <row r="41678" spans="1:1" x14ac:dyDescent="0.55000000000000004">
      <c r="A41678" s="131"/>
    </row>
    <row r="41681" spans="1:1" x14ac:dyDescent="0.55000000000000004">
      <c r="A41681" s="131"/>
    </row>
    <row r="41682" spans="1:1" x14ac:dyDescent="0.55000000000000004">
      <c r="A41682" s="131"/>
    </row>
    <row r="41685" spans="1:1" x14ac:dyDescent="0.55000000000000004">
      <c r="A41685" s="131"/>
    </row>
    <row r="41686" spans="1:1" x14ac:dyDescent="0.55000000000000004">
      <c r="A41686" s="131"/>
    </row>
    <row r="41689" spans="1:1" x14ac:dyDescent="0.55000000000000004">
      <c r="A41689" s="131"/>
    </row>
    <row r="41690" spans="1:1" x14ac:dyDescent="0.55000000000000004">
      <c r="A41690" s="131"/>
    </row>
    <row r="41693" spans="1:1" x14ac:dyDescent="0.55000000000000004">
      <c r="A41693" s="131"/>
    </row>
    <row r="41694" spans="1:1" x14ac:dyDescent="0.55000000000000004">
      <c r="A41694" s="131"/>
    </row>
    <row r="41697" spans="1:1" x14ac:dyDescent="0.55000000000000004">
      <c r="A41697" s="131"/>
    </row>
    <row r="41698" spans="1:1" x14ac:dyDescent="0.55000000000000004">
      <c r="A41698" s="131"/>
    </row>
    <row r="41701" spans="1:1" x14ac:dyDescent="0.55000000000000004">
      <c r="A41701" s="131"/>
    </row>
    <row r="41702" spans="1:1" x14ac:dyDescent="0.55000000000000004">
      <c r="A41702" s="131"/>
    </row>
    <row r="41705" spans="1:1" x14ac:dyDescent="0.55000000000000004">
      <c r="A41705" s="131"/>
    </row>
    <row r="41706" spans="1:1" x14ac:dyDescent="0.55000000000000004">
      <c r="A41706" s="131"/>
    </row>
    <row r="41709" spans="1:1" x14ac:dyDescent="0.55000000000000004">
      <c r="A41709" s="131"/>
    </row>
    <row r="41710" spans="1:1" x14ac:dyDescent="0.55000000000000004">
      <c r="A41710" s="131"/>
    </row>
    <row r="41713" spans="1:1" x14ac:dyDescent="0.55000000000000004">
      <c r="A41713" s="131"/>
    </row>
    <row r="41714" spans="1:1" x14ac:dyDescent="0.55000000000000004">
      <c r="A41714" s="131"/>
    </row>
    <row r="41717" spans="1:1" x14ac:dyDescent="0.55000000000000004">
      <c r="A41717" s="131"/>
    </row>
    <row r="41718" spans="1:1" x14ac:dyDescent="0.55000000000000004">
      <c r="A41718" s="131"/>
    </row>
    <row r="41721" spans="1:1" x14ac:dyDescent="0.55000000000000004">
      <c r="A41721" s="131"/>
    </row>
    <row r="41722" spans="1:1" x14ac:dyDescent="0.55000000000000004">
      <c r="A41722" s="131"/>
    </row>
    <row r="41725" spans="1:1" x14ac:dyDescent="0.55000000000000004">
      <c r="A41725" s="131"/>
    </row>
    <row r="41726" spans="1:1" x14ac:dyDescent="0.55000000000000004">
      <c r="A41726" s="131"/>
    </row>
    <row r="41729" spans="1:1" x14ac:dyDescent="0.55000000000000004">
      <c r="A41729" s="131"/>
    </row>
    <row r="41730" spans="1:1" x14ac:dyDescent="0.55000000000000004">
      <c r="A41730" s="131"/>
    </row>
    <row r="41733" spans="1:1" x14ac:dyDescent="0.55000000000000004">
      <c r="A41733" s="131"/>
    </row>
    <row r="41734" spans="1:1" x14ac:dyDescent="0.55000000000000004">
      <c r="A41734" s="131"/>
    </row>
    <row r="41737" spans="1:1" x14ac:dyDescent="0.55000000000000004">
      <c r="A41737" s="131"/>
    </row>
    <row r="41738" spans="1:1" x14ac:dyDescent="0.55000000000000004">
      <c r="A41738" s="131"/>
    </row>
    <row r="41741" spans="1:1" x14ac:dyDescent="0.55000000000000004">
      <c r="A41741" s="131"/>
    </row>
    <row r="41742" spans="1:1" x14ac:dyDescent="0.55000000000000004">
      <c r="A41742" s="131"/>
    </row>
    <row r="41745" spans="1:1" x14ac:dyDescent="0.55000000000000004">
      <c r="A41745" s="131"/>
    </row>
    <row r="41746" spans="1:1" x14ac:dyDescent="0.55000000000000004">
      <c r="A41746" s="131"/>
    </row>
    <row r="41749" spans="1:1" x14ac:dyDescent="0.55000000000000004">
      <c r="A41749" s="131"/>
    </row>
    <row r="41750" spans="1:1" x14ac:dyDescent="0.55000000000000004">
      <c r="A41750" s="131"/>
    </row>
    <row r="41753" spans="1:1" x14ac:dyDescent="0.55000000000000004">
      <c r="A41753" s="131"/>
    </row>
    <row r="41754" spans="1:1" x14ac:dyDescent="0.55000000000000004">
      <c r="A41754" s="131"/>
    </row>
    <row r="41757" spans="1:1" x14ac:dyDescent="0.55000000000000004">
      <c r="A41757" s="131"/>
    </row>
    <row r="41758" spans="1:1" x14ac:dyDescent="0.55000000000000004">
      <c r="A41758" s="131"/>
    </row>
    <row r="41761" spans="1:1" x14ac:dyDescent="0.55000000000000004">
      <c r="A41761" s="131"/>
    </row>
    <row r="41762" spans="1:1" x14ac:dyDescent="0.55000000000000004">
      <c r="A41762" s="131"/>
    </row>
    <row r="41765" spans="1:1" x14ac:dyDescent="0.55000000000000004">
      <c r="A41765" s="131"/>
    </row>
    <row r="41766" spans="1:1" x14ac:dyDescent="0.55000000000000004">
      <c r="A41766" s="131"/>
    </row>
    <row r="41769" spans="1:1" x14ac:dyDescent="0.55000000000000004">
      <c r="A41769" s="131"/>
    </row>
    <row r="41770" spans="1:1" x14ac:dyDescent="0.55000000000000004">
      <c r="A41770" s="131"/>
    </row>
    <row r="41773" spans="1:1" x14ac:dyDescent="0.55000000000000004">
      <c r="A41773" s="131"/>
    </row>
    <row r="41774" spans="1:1" x14ac:dyDescent="0.55000000000000004">
      <c r="A41774" s="131"/>
    </row>
    <row r="41777" spans="1:1" x14ac:dyDescent="0.55000000000000004">
      <c r="A41777" s="131"/>
    </row>
    <row r="41778" spans="1:1" x14ac:dyDescent="0.55000000000000004">
      <c r="A41778" s="131"/>
    </row>
    <row r="41781" spans="1:1" x14ac:dyDescent="0.55000000000000004">
      <c r="A41781" s="131"/>
    </row>
    <row r="41782" spans="1:1" x14ac:dyDescent="0.55000000000000004">
      <c r="A41782" s="131"/>
    </row>
    <row r="41785" spans="1:1" x14ac:dyDescent="0.55000000000000004">
      <c r="A41785" s="131"/>
    </row>
    <row r="41786" spans="1:1" x14ac:dyDescent="0.55000000000000004">
      <c r="A41786" s="131"/>
    </row>
    <row r="41789" spans="1:1" x14ac:dyDescent="0.55000000000000004">
      <c r="A41789" s="131"/>
    </row>
    <row r="41790" spans="1:1" x14ac:dyDescent="0.55000000000000004">
      <c r="A41790" s="131"/>
    </row>
    <row r="41793" spans="1:1" x14ac:dyDescent="0.55000000000000004">
      <c r="A41793" s="131"/>
    </row>
    <row r="41794" spans="1:1" x14ac:dyDescent="0.55000000000000004">
      <c r="A41794" s="131"/>
    </row>
    <row r="41797" spans="1:1" x14ac:dyDescent="0.55000000000000004">
      <c r="A41797" s="131"/>
    </row>
    <row r="41798" spans="1:1" x14ac:dyDescent="0.55000000000000004">
      <c r="A41798" s="131"/>
    </row>
    <row r="41801" spans="1:1" x14ac:dyDescent="0.55000000000000004">
      <c r="A41801" s="131"/>
    </row>
    <row r="41802" spans="1:1" x14ac:dyDescent="0.55000000000000004">
      <c r="A41802" s="131"/>
    </row>
    <row r="41805" spans="1:1" x14ac:dyDescent="0.55000000000000004">
      <c r="A41805" s="131"/>
    </row>
    <row r="41806" spans="1:1" x14ac:dyDescent="0.55000000000000004">
      <c r="A41806" s="131"/>
    </row>
    <row r="41809" spans="1:1" x14ac:dyDescent="0.55000000000000004">
      <c r="A41809" s="131"/>
    </row>
    <row r="41810" spans="1:1" x14ac:dyDescent="0.55000000000000004">
      <c r="A41810" s="131"/>
    </row>
    <row r="41813" spans="1:1" x14ac:dyDescent="0.55000000000000004">
      <c r="A41813" s="131"/>
    </row>
    <row r="41814" spans="1:1" x14ac:dyDescent="0.55000000000000004">
      <c r="A41814" s="131"/>
    </row>
    <row r="41817" spans="1:1" x14ac:dyDescent="0.55000000000000004">
      <c r="A41817" s="131"/>
    </row>
    <row r="41818" spans="1:1" x14ac:dyDescent="0.55000000000000004">
      <c r="A41818" s="131"/>
    </row>
    <row r="41821" spans="1:1" x14ac:dyDescent="0.55000000000000004">
      <c r="A41821" s="131"/>
    </row>
    <row r="41822" spans="1:1" x14ac:dyDescent="0.55000000000000004">
      <c r="A41822" s="131"/>
    </row>
    <row r="41825" spans="1:1" x14ac:dyDescent="0.55000000000000004">
      <c r="A41825" s="131"/>
    </row>
    <row r="41826" spans="1:1" x14ac:dyDescent="0.55000000000000004">
      <c r="A41826" s="131"/>
    </row>
    <row r="41829" spans="1:1" x14ac:dyDescent="0.55000000000000004">
      <c r="A41829" s="131"/>
    </row>
    <row r="41830" spans="1:1" x14ac:dyDescent="0.55000000000000004">
      <c r="A41830" s="131"/>
    </row>
    <row r="41833" spans="1:1" x14ac:dyDescent="0.55000000000000004">
      <c r="A41833" s="131"/>
    </row>
    <row r="41834" spans="1:1" x14ac:dyDescent="0.55000000000000004">
      <c r="A41834" s="131"/>
    </row>
    <row r="41837" spans="1:1" x14ac:dyDescent="0.55000000000000004">
      <c r="A41837" s="131"/>
    </row>
    <row r="41838" spans="1:1" x14ac:dyDescent="0.55000000000000004">
      <c r="A41838" s="131"/>
    </row>
    <row r="41841" spans="1:1" x14ac:dyDescent="0.55000000000000004">
      <c r="A41841" s="131"/>
    </row>
    <row r="41842" spans="1:1" x14ac:dyDescent="0.55000000000000004">
      <c r="A41842" s="131"/>
    </row>
    <row r="41845" spans="1:1" x14ac:dyDescent="0.55000000000000004">
      <c r="A41845" s="131"/>
    </row>
    <row r="41846" spans="1:1" x14ac:dyDescent="0.55000000000000004">
      <c r="A41846" s="131"/>
    </row>
    <row r="41849" spans="1:1" x14ac:dyDescent="0.55000000000000004">
      <c r="A41849" s="131"/>
    </row>
    <row r="41850" spans="1:1" x14ac:dyDescent="0.55000000000000004">
      <c r="A41850" s="131"/>
    </row>
    <row r="41853" spans="1:1" x14ac:dyDescent="0.55000000000000004">
      <c r="A41853" s="131"/>
    </row>
    <row r="41854" spans="1:1" x14ac:dyDescent="0.55000000000000004">
      <c r="A41854" s="131"/>
    </row>
    <row r="41857" spans="1:1" x14ac:dyDescent="0.55000000000000004">
      <c r="A41857" s="131"/>
    </row>
    <row r="41858" spans="1:1" x14ac:dyDescent="0.55000000000000004">
      <c r="A41858" s="131"/>
    </row>
    <row r="41861" spans="1:1" x14ac:dyDescent="0.55000000000000004">
      <c r="A41861" s="131"/>
    </row>
    <row r="41862" spans="1:1" x14ac:dyDescent="0.55000000000000004">
      <c r="A41862" s="131"/>
    </row>
    <row r="41865" spans="1:1" x14ac:dyDescent="0.55000000000000004">
      <c r="A41865" s="131"/>
    </row>
    <row r="41866" spans="1:1" x14ac:dyDescent="0.55000000000000004">
      <c r="A41866" s="131"/>
    </row>
    <row r="41869" spans="1:1" x14ac:dyDescent="0.55000000000000004">
      <c r="A41869" s="131"/>
    </row>
    <row r="41870" spans="1:1" x14ac:dyDescent="0.55000000000000004">
      <c r="A41870" s="131"/>
    </row>
    <row r="41873" spans="1:1" x14ac:dyDescent="0.55000000000000004">
      <c r="A41873" s="131"/>
    </row>
    <row r="41874" spans="1:1" x14ac:dyDescent="0.55000000000000004">
      <c r="A41874" s="131"/>
    </row>
    <row r="41877" spans="1:1" x14ac:dyDescent="0.55000000000000004">
      <c r="A41877" s="131"/>
    </row>
    <row r="41878" spans="1:1" x14ac:dyDescent="0.55000000000000004">
      <c r="A41878" s="131"/>
    </row>
    <row r="41881" spans="1:1" x14ac:dyDescent="0.55000000000000004">
      <c r="A41881" s="131"/>
    </row>
    <row r="41882" spans="1:1" x14ac:dyDescent="0.55000000000000004">
      <c r="A41882" s="131"/>
    </row>
    <row r="41885" spans="1:1" x14ac:dyDescent="0.55000000000000004">
      <c r="A41885" s="131"/>
    </row>
    <row r="41886" spans="1:1" x14ac:dyDescent="0.55000000000000004">
      <c r="A41886" s="131"/>
    </row>
    <row r="41889" spans="1:1" x14ac:dyDescent="0.55000000000000004">
      <c r="A41889" s="131"/>
    </row>
    <row r="41890" spans="1:1" x14ac:dyDescent="0.55000000000000004">
      <c r="A41890" s="131"/>
    </row>
    <row r="41893" spans="1:1" x14ac:dyDescent="0.55000000000000004">
      <c r="A41893" s="131"/>
    </row>
    <row r="41894" spans="1:1" x14ac:dyDescent="0.55000000000000004">
      <c r="A41894" s="131"/>
    </row>
    <row r="41897" spans="1:1" x14ac:dyDescent="0.55000000000000004">
      <c r="A41897" s="131"/>
    </row>
    <row r="41898" spans="1:1" x14ac:dyDescent="0.55000000000000004">
      <c r="A41898" s="131"/>
    </row>
    <row r="41901" spans="1:1" x14ac:dyDescent="0.55000000000000004">
      <c r="A41901" s="131"/>
    </row>
    <row r="41902" spans="1:1" x14ac:dyDescent="0.55000000000000004">
      <c r="A41902" s="131"/>
    </row>
    <row r="41905" spans="1:1" x14ac:dyDescent="0.55000000000000004">
      <c r="A41905" s="131"/>
    </row>
    <row r="41906" spans="1:1" x14ac:dyDescent="0.55000000000000004">
      <c r="A41906" s="131"/>
    </row>
    <row r="41909" spans="1:1" x14ac:dyDescent="0.55000000000000004">
      <c r="A41909" s="131"/>
    </row>
    <row r="41910" spans="1:1" x14ac:dyDescent="0.55000000000000004">
      <c r="A41910" s="131"/>
    </row>
    <row r="41913" spans="1:1" x14ac:dyDescent="0.55000000000000004">
      <c r="A41913" s="131"/>
    </row>
    <row r="41914" spans="1:1" x14ac:dyDescent="0.55000000000000004">
      <c r="A41914" s="131"/>
    </row>
    <row r="41917" spans="1:1" x14ac:dyDescent="0.55000000000000004">
      <c r="A41917" s="131"/>
    </row>
    <row r="41918" spans="1:1" x14ac:dyDescent="0.55000000000000004">
      <c r="A41918" s="131"/>
    </row>
    <row r="41921" spans="1:1" x14ac:dyDescent="0.55000000000000004">
      <c r="A41921" s="131"/>
    </row>
    <row r="41922" spans="1:1" x14ac:dyDescent="0.55000000000000004">
      <c r="A41922" s="131"/>
    </row>
    <row r="41925" spans="1:1" x14ac:dyDescent="0.55000000000000004">
      <c r="A41925" s="131"/>
    </row>
    <row r="41926" spans="1:1" x14ac:dyDescent="0.55000000000000004">
      <c r="A41926" s="131"/>
    </row>
    <row r="41929" spans="1:1" x14ac:dyDescent="0.55000000000000004">
      <c r="A41929" s="131"/>
    </row>
    <row r="41930" spans="1:1" x14ac:dyDescent="0.55000000000000004">
      <c r="A41930" s="131"/>
    </row>
    <row r="41933" spans="1:1" x14ac:dyDescent="0.55000000000000004">
      <c r="A41933" s="131"/>
    </row>
    <row r="41934" spans="1:1" x14ac:dyDescent="0.55000000000000004">
      <c r="A41934" s="131"/>
    </row>
    <row r="41937" spans="1:1" x14ac:dyDescent="0.55000000000000004">
      <c r="A41937" s="131"/>
    </row>
    <row r="41938" spans="1:1" x14ac:dyDescent="0.55000000000000004">
      <c r="A41938" s="131"/>
    </row>
    <row r="41941" spans="1:1" x14ac:dyDescent="0.55000000000000004">
      <c r="A41941" s="131"/>
    </row>
    <row r="41942" spans="1:1" x14ac:dyDescent="0.55000000000000004">
      <c r="A41942" s="131"/>
    </row>
    <row r="41945" spans="1:1" x14ac:dyDescent="0.55000000000000004">
      <c r="A41945" s="131"/>
    </row>
    <row r="41946" spans="1:1" x14ac:dyDescent="0.55000000000000004">
      <c r="A41946" s="131"/>
    </row>
    <row r="41949" spans="1:1" x14ac:dyDescent="0.55000000000000004">
      <c r="A41949" s="131"/>
    </row>
    <row r="41950" spans="1:1" x14ac:dyDescent="0.55000000000000004">
      <c r="A41950" s="131"/>
    </row>
    <row r="41953" spans="1:1" x14ac:dyDescent="0.55000000000000004">
      <c r="A41953" s="131"/>
    </row>
    <row r="41954" spans="1:1" x14ac:dyDescent="0.55000000000000004">
      <c r="A41954" s="131"/>
    </row>
    <row r="41957" spans="1:1" x14ac:dyDescent="0.55000000000000004">
      <c r="A41957" s="131"/>
    </row>
    <row r="41958" spans="1:1" x14ac:dyDescent="0.55000000000000004">
      <c r="A41958" s="131"/>
    </row>
    <row r="41961" spans="1:1" x14ac:dyDescent="0.55000000000000004">
      <c r="A41961" s="131"/>
    </row>
    <row r="41962" spans="1:1" x14ac:dyDescent="0.55000000000000004">
      <c r="A41962" s="131"/>
    </row>
    <row r="41965" spans="1:1" x14ac:dyDescent="0.55000000000000004">
      <c r="A41965" s="131"/>
    </row>
    <row r="41966" spans="1:1" x14ac:dyDescent="0.55000000000000004">
      <c r="A41966" s="131"/>
    </row>
    <row r="41969" spans="1:1" x14ac:dyDescent="0.55000000000000004">
      <c r="A41969" s="131"/>
    </row>
    <row r="41970" spans="1:1" x14ac:dyDescent="0.55000000000000004">
      <c r="A41970" s="131"/>
    </row>
    <row r="41973" spans="1:1" x14ac:dyDescent="0.55000000000000004">
      <c r="A41973" s="131"/>
    </row>
    <row r="41974" spans="1:1" x14ac:dyDescent="0.55000000000000004">
      <c r="A41974" s="131"/>
    </row>
    <row r="41977" spans="1:1" x14ac:dyDescent="0.55000000000000004">
      <c r="A41977" s="131"/>
    </row>
    <row r="41978" spans="1:1" x14ac:dyDescent="0.55000000000000004">
      <c r="A41978" s="131"/>
    </row>
    <row r="41981" spans="1:1" x14ac:dyDescent="0.55000000000000004">
      <c r="A41981" s="131"/>
    </row>
    <row r="41982" spans="1:1" x14ac:dyDescent="0.55000000000000004">
      <c r="A41982" s="131"/>
    </row>
    <row r="41985" spans="1:1" x14ac:dyDescent="0.55000000000000004">
      <c r="A41985" s="131"/>
    </row>
    <row r="41986" spans="1:1" x14ac:dyDescent="0.55000000000000004">
      <c r="A41986" s="131"/>
    </row>
    <row r="41989" spans="1:1" x14ac:dyDescent="0.55000000000000004">
      <c r="A41989" s="131"/>
    </row>
    <row r="41990" spans="1:1" x14ac:dyDescent="0.55000000000000004">
      <c r="A41990" s="131"/>
    </row>
    <row r="41993" spans="1:1" x14ac:dyDescent="0.55000000000000004">
      <c r="A41993" s="131"/>
    </row>
    <row r="41994" spans="1:1" x14ac:dyDescent="0.55000000000000004">
      <c r="A41994" s="131"/>
    </row>
    <row r="41997" spans="1:1" x14ac:dyDescent="0.55000000000000004">
      <c r="A41997" s="131"/>
    </row>
    <row r="41998" spans="1:1" x14ac:dyDescent="0.55000000000000004">
      <c r="A41998" s="131"/>
    </row>
    <row r="42001" spans="1:1" x14ac:dyDescent="0.55000000000000004">
      <c r="A42001" s="131"/>
    </row>
    <row r="42002" spans="1:1" x14ac:dyDescent="0.55000000000000004">
      <c r="A42002" s="131"/>
    </row>
    <row r="42005" spans="1:1" x14ac:dyDescent="0.55000000000000004">
      <c r="A42005" s="131"/>
    </row>
    <row r="42006" spans="1:1" x14ac:dyDescent="0.55000000000000004">
      <c r="A42006" s="131"/>
    </row>
    <row r="42009" spans="1:1" x14ac:dyDescent="0.55000000000000004">
      <c r="A42009" s="131"/>
    </row>
    <row r="42010" spans="1:1" x14ac:dyDescent="0.55000000000000004">
      <c r="A42010" s="131"/>
    </row>
    <row r="42013" spans="1:1" x14ac:dyDescent="0.55000000000000004">
      <c r="A42013" s="131"/>
    </row>
    <row r="42014" spans="1:1" x14ac:dyDescent="0.55000000000000004">
      <c r="A42014" s="131"/>
    </row>
    <row r="42017" spans="1:1" x14ac:dyDescent="0.55000000000000004">
      <c r="A42017" s="131"/>
    </row>
    <row r="42018" spans="1:1" x14ac:dyDescent="0.55000000000000004">
      <c r="A42018" s="131"/>
    </row>
    <row r="42021" spans="1:1" x14ac:dyDescent="0.55000000000000004">
      <c r="A42021" s="131"/>
    </row>
    <row r="42022" spans="1:1" x14ac:dyDescent="0.55000000000000004">
      <c r="A42022" s="131"/>
    </row>
    <row r="42025" spans="1:1" x14ac:dyDescent="0.55000000000000004">
      <c r="A42025" s="131"/>
    </row>
    <row r="42026" spans="1:1" x14ac:dyDescent="0.55000000000000004">
      <c r="A42026" s="131"/>
    </row>
    <row r="42029" spans="1:1" x14ac:dyDescent="0.55000000000000004">
      <c r="A42029" s="131"/>
    </row>
    <row r="42030" spans="1:1" x14ac:dyDescent="0.55000000000000004">
      <c r="A42030" s="131"/>
    </row>
    <row r="42033" spans="1:1" x14ac:dyDescent="0.55000000000000004">
      <c r="A42033" s="131"/>
    </row>
    <row r="42034" spans="1:1" x14ac:dyDescent="0.55000000000000004">
      <c r="A42034" s="131"/>
    </row>
    <row r="42037" spans="1:1" x14ac:dyDescent="0.55000000000000004">
      <c r="A42037" s="131"/>
    </row>
    <row r="42038" spans="1:1" x14ac:dyDescent="0.55000000000000004">
      <c r="A42038" s="131"/>
    </row>
    <row r="42041" spans="1:1" x14ac:dyDescent="0.55000000000000004">
      <c r="A42041" s="131"/>
    </row>
    <row r="42042" spans="1:1" x14ac:dyDescent="0.55000000000000004">
      <c r="A42042" s="131"/>
    </row>
    <row r="42045" spans="1:1" x14ac:dyDescent="0.55000000000000004">
      <c r="A42045" s="131"/>
    </row>
    <row r="42046" spans="1:1" x14ac:dyDescent="0.55000000000000004">
      <c r="A42046" s="131"/>
    </row>
    <row r="42049" spans="1:1" x14ac:dyDescent="0.55000000000000004">
      <c r="A42049" s="131"/>
    </row>
    <row r="42050" spans="1:1" x14ac:dyDescent="0.55000000000000004">
      <c r="A42050" s="131"/>
    </row>
    <row r="42053" spans="1:1" x14ac:dyDescent="0.55000000000000004">
      <c r="A42053" s="131"/>
    </row>
    <row r="42054" spans="1:1" x14ac:dyDescent="0.55000000000000004">
      <c r="A42054" s="131"/>
    </row>
    <row r="42057" spans="1:1" x14ac:dyDescent="0.55000000000000004">
      <c r="A42057" s="131"/>
    </row>
    <row r="42058" spans="1:1" x14ac:dyDescent="0.55000000000000004">
      <c r="A42058" s="131"/>
    </row>
    <row r="42061" spans="1:1" x14ac:dyDescent="0.55000000000000004">
      <c r="A42061" s="131"/>
    </row>
    <row r="42062" spans="1:1" x14ac:dyDescent="0.55000000000000004">
      <c r="A42062" s="131"/>
    </row>
    <row r="42065" spans="1:1" x14ac:dyDescent="0.55000000000000004">
      <c r="A42065" s="131"/>
    </row>
    <row r="42066" spans="1:1" x14ac:dyDescent="0.55000000000000004">
      <c r="A42066" s="131"/>
    </row>
    <row r="42069" spans="1:1" x14ac:dyDescent="0.55000000000000004">
      <c r="A42069" s="131"/>
    </row>
    <row r="42070" spans="1:1" x14ac:dyDescent="0.55000000000000004">
      <c r="A42070" s="131"/>
    </row>
    <row r="42073" spans="1:1" x14ac:dyDescent="0.55000000000000004">
      <c r="A42073" s="131"/>
    </row>
    <row r="42074" spans="1:1" x14ac:dyDescent="0.55000000000000004">
      <c r="A42074" s="131"/>
    </row>
    <row r="42077" spans="1:1" x14ac:dyDescent="0.55000000000000004">
      <c r="A42077" s="131"/>
    </row>
    <row r="42078" spans="1:1" x14ac:dyDescent="0.55000000000000004">
      <c r="A42078" s="131"/>
    </row>
    <row r="42081" spans="1:1" x14ac:dyDescent="0.55000000000000004">
      <c r="A42081" s="131"/>
    </row>
    <row r="42082" spans="1:1" x14ac:dyDescent="0.55000000000000004">
      <c r="A42082" s="131"/>
    </row>
    <row r="42085" spans="1:1" x14ac:dyDescent="0.55000000000000004">
      <c r="A42085" s="131"/>
    </row>
    <row r="42086" spans="1:1" x14ac:dyDescent="0.55000000000000004">
      <c r="A42086" s="131"/>
    </row>
    <row r="42089" spans="1:1" x14ac:dyDescent="0.55000000000000004">
      <c r="A42089" s="131"/>
    </row>
    <row r="42090" spans="1:1" x14ac:dyDescent="0.55000000000000004">
      <c r="A42090" s="131"/>
    </row>
    <row r="42093" spans="1:1" x14ac:dyDescent="0.55000000000000004">
      <c r="A42093" s="131"/>
    </row>
    <row r="42094" spans="1:1" x14ac:dyDescent="0.55000000000000004">
      <c r="A42094" s="131"/>
    </row>
    <row r="42097" spans="1:1" x14ac:dyDescent="0.55000000000000004">
      <c r="A42097" s="131"/>
    </row>
    <row r="42098" spans="1:1" x14ac:dyDescent="0.55000000000000004">
      <c r="A42098" s="131"/>
    </row>
    <row r="42101" spans="1:1" x14ac:dyDescent="0.55000000000000004">
      <c r="A42101" s="131"/>
    </row>
    <row r="42102" spans="1:1" x14ac:dyDescent="0.55000000000000004">
      <c r="A42102" s="131"/>
    </row>
    <row r="42105" spans="1:1" x14ac:dyDescent="0.55000000000000004">
      <c r="A42105" s="131"/>
    </row>
    <row r="42106" spans="1:1" x14ac:dyDescent="0.55000000000000004">
      <c r="A42106" s="131"/>
    </row>
    <row r="42109" spans="1:1" x14ac:dyDescent="0.55000000000000004">
      <c r="A42109" s="131"/>
    </row>
    <row r="42110" spans="1:1" x14ac:dyDescent="0.55000000000000004">
      <c r="A42110" s="131"/>
    </row>
    <row r="42113" spans="1:1" x14ac:dyDescent="0.55000000000000004">
      <c r="A42113" s="131"/>
    </row>
    <row r="42114" spans="1:1" x14ac:dyDescent="0.55000000000000004">
      <c r="A42114" s="131"/>
    </row>
    <row r="42117" spans="1:1" x14ac:dyDescent="0.55000000000000004">
      <c r="A42117" s="131"/>
    </row>
    <row r="42118" spans="1:1" x14ac:dyDescent="0.55000000000000004">
      <c r="A42118" s="131"/>
    </row>
    <row r="42121" spans="1:1" x14ac:dyDescent="0.55000000000000004">
      <c r="A42121" s="131"/>
    </row>
    <row r="42122" spans="1:1" x14ac:dyDescent="0.55000000000000004">
      <c r="A42122" s="131"/>
    </row>
    <row r="42125" spans="1:1" x14ac:dyDescent="0.55000000000000004">
      <c r="A42125" s="131"/>
    </row>
    <row r="42126" spans="1:1" x14ac:dyDescent="0.55000000000000004">
      <c r="A42126" s="131"/>
    </row>
    <row r="42129" spans="1:1" x14ac:dyDescent="0.55000000000000004">
      <c r="A42129" s="131"/>
    </row>
    <row r="42130" spans="1:1" x14ac:dyDescent="0.55000000000000004">
      <c r="A42130" s="131"/>
    </row>
    <row r="42133" spans="1:1" x14ac:dyDescent="0.55000000000000004">
      <c r="A42133" s="131"/>
    </row>
    <row r="42134" spans="1:1" x14ac:dyDescent="0.55000000000000004">
      <c r="A42134" s="131"/>
    </row>
    <row r="42137" spans="1:1" x14ac:dyDescent="0.55000000000000004">
      <c r="A42137" s="131"/>
    </row>
    <row r="42138" spans="1:1" x14ac:dyDescent="0.55000000000000004">
      <c r="A42138" s="131"/>
    </row>
    <row r="42141" spans="1:1" x14ac:dyDescent="0.55000000000000004">
      <c r="A42141" s="131"/>
    </row>
    <row r="42142" spans="1:1" x14ac:dyDescent="0.55000000000000004">
      <c r="A42142" s="131"/>
    </row>
    <row r="42145" spans="1:1" x14ac:dyDescent="0.55000000000000004">
      <c r="A42145" s="131"/>
    </row>
    <row r="42146" spans="1:1" x14ac:dyDescent="0.55000000000000004">
      <c r="A42146" s="131"/>
    </row>
    <row r="42149" spans="1:1" x14ac:dyDescent="0.55000000000000004">
      <c r="A42149" s="131"/>
    </row>
    <row r="42150" spans="1:1" x14ac:dyDescent="0.55000000000000004">
      <c r="A42150" s="131"/>
    </row>
    <row r="42153" spans="1:1" x14ac:dyDescent="0.55000000000000004">
      <c r="A42153" s="131"/>
    </row>
    <row r="42154" spans="1:1" x14ac:dyDescent="0.55000000000000004">
      <c r="A42154" s="131"/>
    </row>
    <row r="42157" spans="1:1" x14ac:dyDescent="0.55000000000000004">
      <c r="A42157" s="131"/>
    </row>
    <row r="42158" spans="1:1" x14ac:dyDescent="0.55000000000000004">
      <c r="A42158" s="131"/>
    </row>
    <row r="42161" spans="1:1" x14ac:dyDescent="0.55000000000000004">
      <c r="A42161" s="131"/>
    </row>
    <row r="42162" spans="1:1" x14ac:dyDescent="0.55000000000000004">
      <c r="A42162" s="131"/>
    </row>
    <row r="42165" spans="1:1" x14ac:dyDescent="0.55000000000000004">
      <c r="A42165" s="131"/>
    </row>
    <row r="42166" spans="1:1" x14ac:dyDescent="0.55000000000000004">
      <c r="A42166" s="131"/>
    </row>
    <row r="42169" spans="1:1" x14ac:dyDescent="0.55000000000000004">
      <c r="A42169" s="131"/>
    </row>
    <row r="42170" spans="1:1" x14ac:dyDescent="0.55000000000000004">
      <c r="A42170" s="131"/>
    </row>
    <row r="42173" spans="1:1" x14ac:dyDescent="0.55000000000000004">
      <c r="A42173" s="131"/>
    </row>
    <row r="42174" spans="1:1" x14ac:dyDescent="0.55000000000000004">
      <c r="A42174" s="131"/>
    </row>
    <row r="42177" spans="1:1" x14ac:dyDescent="0.55000000000000004">
      <c r="A42177" s="131"/>
    </row>
    <row r="42178" spans="1:1" x14ac:dyDescent="0.55000000000000004">
      <c r="A42178" s="131"/>
    </row>
    <row r="42181" spans="1:1" x14ac:dyDescent="0.55000000000000004">
      <c r="A42181" s="131"/>
    </row>
    <row r="42182" spans="1:1" x14ac:dyDescent="0.55000000000000004">
      <c r="A42182" s="131"/>
    </row>
    <row r="42185" spans="1:1" x14ac:dyDescent="0.55000000000000004">
      <c r="A42185" s="131"/>
    </row>
    <row r="42186" spans="1:1" x14ac:dyDescent="0.55000000000000004">
      <c r="A42186" s="131"/>
    </row>
    <row r="42189" spans="1:1" x14ac:dyDescent="0.55000000000000004">
      <c r="A42189" s="131"/>
    </row>
    <row r="42190" spans="1:1" x14ac:dyDescent="0.55000000000000004">
      <c r="A42190" s="131"/>
    </row>
    <row r="42193" spans="1:1" x14ac:dyDescent="0.55000000000000004">
      <c r="A42193" s="131"/>
    </row>
    <row r="42194" spans="1:1" x14ac:dyDescent="0.55000000000000004">
      <c r="A42194" s="131"/>
    </row>
    <row r="42197" spans="1:1" x14ac:dyDescent="0.55000000000000004">
      <c r="A42197" s="131"/>
    </row>
    <row r="42198" spans="1:1" x14ac:dyDescent="0.55000000000000004">
      <c r="A42198" s="131"/>
    </row>
    <row r="42201" spans="1:1" x14ac:dyDescent="0.55000000000000004">
      <c r="A42201" s="131"/>
    </row>
    <row r="42202" spans="1:1" x14ac:dyDescent="0.55000000000000004">
      <c r="A42202" s="131"/>
    </row>
    <row r="42205" spans="1:1" x14ac:dyDescent="0.55000000000000004">
      <c r="A42205" s="131"/>
    </row>
    <row r="42206" spans="1:1" x14ac:dyDescent="0.55000000000000004">
      <c r="A42206" s="131"/>
    </row>
    <row r="42209" spans="1:1" x14ac:dyDescent="0.55000000000000004">
      <c r="A42209" s="131"/>
    </row>
    <row r="42210" spans="1:1" x14ac:dyDescent="0.55000000000000004">
      <c r="A42210" s="131"/>
    </row>
    <row r="42213" spans="1:1" x14ac:dyDescent="0.55000000000000004">
      <c r="A42213" s="131"/>
    </row>
    <row r="42214" spans="1:1" x14ac:dyDescent="0.55000000000000004">
      <c r="A42214" s="131"/>
    </row>
    <row r="42217" spans="1:1" x14ac:dyDescent="0.55000000000000004">
      <c r="A42217" s="131"/>
    </row>
    <row r="42218" spans="1:1" x14ac:dyDescent="0.55000000000000004">
      <c r="A42218" s="131"/>
    </row>
    <row r="42221" spans="1:1" x14ac:dyDescent="0.55000000000000004">
      <c r="A42221" s="131"/>
    </row>
    <row r="42222" spans="1:1" x14ac:dyDescent="0.55000000000000004">
      <c r="A42222" s="131"/>
    </row>
    <row r="42225" spans="1:1" x14ac:dyDescent="0.55000000000000004">
      <c r="A42225" s="131"/>
    </row>
    <row r="42226" spans="1:1" x14ac:dyDescent="0.55000000000000004">
      <c r="A42226" s="131"/>
    </row>
    <row r="42229" spans="1:1" x14ac:dyDescent="0.55000000000000004">
      <c r="A42229" s="131"/>
    </row>
    <row r="42230" spans="1:1" x14ac:dyDescent="0.55000000000000004">
      <c r="A42230" s="131"/>
    </row>
    <row r="42233" spans="1:1" x14ac:dyDescent="0.55000000000000004">
      <c r="A42233" s="131"/>
    </row>
    <row r="42234" spans="1:1" x14ac:dyDescent="0.55000000000000004">
      <c r="A42234" s="131"/>
    </row>
    <row r="42237" spans="1:1" x14ac:dyDescent="0.55000000000000004">
      <c r="A42237" s="131"/>
    </row>
    <row r="42238" spans="1:1" x14ac:dyDescent="0.55000000000000004">
      <c r="A42238" s="131"/>
    </row>
    <row r="42241" spans="1:1" x14ac:dyDescent="0.55000000000000004">
      <c r="A42241" s="131"/>
    </row>
    <row r="42242" spans="1:1" x14ac:dyDescent="0.55000000000000004">
      <c r="A42242" s="131"/>
    </row>
    <row r="42245" spans="1:1" x14ac:dyDescent="0.55000000000000004">
      <c r="A42245" s="131"/>
    </row>
    <row r="42246" spans="1:1" x14ac:dyDescent="0.55000000000000004">
      <c r="A42246" s="131"/>
    </row>
    <row r="42249" spans="1:1" x14ac:dyDescent="0.55000000000000004">
      <c r="A42249" s="131"/>
    </row>
    <row r="42250" spans="1:1" x14ac:dyDescent="0.55000000000000004">
      <c r="A42250" s="131"/>
    </row>
    <row r="42253" spans="1:1" x14ac:dyDescent="0.55000000000000004">
      <c r="A42253" s="131"/>
    </row>
    <row r="42254" spans="1:1" x14ac:dyDescent="0.55000000000000004">
      <c r="A42254" s="131"/>
    </row>
    <row r="42257" spans="1:1" x14ac:dyDescent="0.55000000000000004">
      <c r="A42257" s="131"/>
    </row>
    <row r="42258" spans="1:1" x14ac:dyDescent="0.55000000000000004">
      <c r="A42258" s="131"/>
    </row>
    <row r="42261" spans="1:1" x14ac:dyDescent="0.55000000000000004">
      <c r="A42261" s="131"/>
    </row>
    <row r="42262" spans="1:1" x14ac:dyDescent="0.55000000000000004">
      <c r="A42262" s="131"/>
    </row>
    <row r="42265" spans="1:1" x14ac:dyDescent="0.55000000000000004">
      <c r="A42265" s="131"/>
    </row>
    <row r="42266" spans="1:1" x14ac:dyDescent="0.55000000000000004">
      <c r="A42266" s="131"/>
    </row>
    <row r="42269" spans="1:1" x14ac:dyDescent="0.55000000000000004">
      <c r="A42269" s="131"/>
    </row>
    <row r="42270" spans="1:1" x14ac:dyDescent="0.55000000000000004">
      <c r="A42270" s="131"/>
    </row>
    <row r="42273" spans="1:1" x14ac:dyDescent="0.55000000000000004">
      <c r="A42273" s="131"/>
    </row>
    <row r="42274" spans="1:1" x14ac:dyDescent="0.55000000000000004">
      <c r="A42274" s="131"/>
    </row>
    <row r="42277" spans="1:1" x14ac:dyDescent="0.55000000000000004">
      <c r="A42277" s="131"/>
    </row>
    <row r="42278" spans="1:1" x14ac:dyDescent="0.55000000000000004">
      <c r="A42278" s="131"/>
    </row>
    <row r="42281" spans="1:1" x14ac:dyDescent="0.55000000000000004">
      <c r="A42281" s="131"/>
    </row>
    <row r="42282" spans="1:1" x14ac:dyDescent="0.55000000000000004">
      <c r="A42282" s="131"/>
    </row>
    <row r="42285" spans="1:1" x14ac:dyDescent="0.55000000000000004">
      <c r="A42285" s="131"/>
    </row>
    <row r="42286" spans="1:1" x14ac:dyDescent="0.55000000000000004">
      <c r="A42286" s="131"/>
    </row>
    <row r="42289" spans="1:1" x14ac:dyDescent="0.55000000000000004">
      <c r="A42289" s="131"/>
    </row>
    <row r="42290" spans="1:1" x14ac:dyDescent="0.55000000000000004">
      <c r="A42290" s="131"/>
    </row>
    <row r="42293" spans="1:1" x14ac:dyDescent="0.55000000000000004">
      <c r="A42293" s="131"/>
    </row>
    <row r="42294" spans="1:1" x14ac:dyDescent="0.55000000000000004">
      <c r="A42294" s="131"/>
    </row>
    <row r="42297" spans="1:1" x14ac:dyDescent="0.55000000000000004">
      <c r="A42297" s="131"/>
    </row>
    <row r="42298" spans="1:1" x14ac:dyDescent="0.55000000000000004">
      <c r="A42298" s="131"/>
    </row>
    <row r="42301" spans="1:1" x14ac:dyDescent="0.55000000000000004">
      <c r="A42301" s="131"/>
    </row>
    <row r="42302" spans="1:1" x14ac:dyDescent="0.55000000000000004">
      <c r="A42302" s="131"/>
    </row>
    <row r="42305" spans="1:1" x14ac:dyDescent="0.55000000000000004">
      <c r="A42305" s="131"/>
    </row>
    <row r="42306" spans="1:1" x14ac:dyDescent="0.55000000000000004">
      <c r="A42306" s="131"/>
    </row>
    <row r="42309" spans="1:1" x14ac:dyDescent="0.55000000000000004">
      <c r="A42309" s="131"/>
    </row>
    <row r="42310" spans="1:1" x14ac:dyDescent="0.55000000000000004">
      <c r="A42310" s="131"/>
    </row>
    <row r="42313" spans="1:1" x14ac:dyDescent="0.55000000000000004">
      <c r="A42313" s="131"/>
    </row>
    <row r="42314" spans="1:1" x14ac:dyDescent="0.55000000000000004">
      <c r="A42314" s="131"/>
    </row>
    <row r="42317" spans="1:1" x14ac:dyDescent="0.55000000000000004">
      <c r="A42317" s="131"/>
    </row>
    <row r="42318" spans="1:1" x14ac:dyDescent="0.55000000000000004">
      <c r="A42318" s="131"/>
    </row>
    <row r="42321" spans="1:1" x14ac:dyDescent="0.55000000000000004">
      <c r="A42321" s="131"/>
    </row>
    <row r="42322" spans="1:1" x14ac:dyDescent="0.55000000000000004">
      <c r="A42322" s="131"/>
    </row>
    <row r="42325" spans="1:1" x14ac:dyDescent="0.55000000000000004">
      <c r="A42325" s="131"/>
    </row>
    <row r="42326" spans="1:1" x14ac:dyDescent="0.55000000000000004">
      <c r="A42326" s="131"/>
    </row>
    <row r="42329" spans="1:1" x14ac:dyDescent="0.55000000000000004">
      <c r="A42329" s="131"/>
    </row>
    <row r="42330" spans="1:1" x14ac:dyDescent="0.55000000000000004">
      <c r="A42330" s="131"/>
    </row>
    <row r="42333" spans="1:1" x14ac:dyDescent="0.55000000000000004">
      <c r="A42333" s="131"/>
    </row>
    <row r="42334" spans="1:1" x14ac:dyDescent="0.55000000000000004">
      <c r="A42334" s="131"/>
    </row>
    <row r="42337" spans="1:1" x14ac:dyDescent="0.55000000000000004">
      <c r="A42337" s="131"/>
    </row>
    <row r="42338" spans="1:1" x14ac:dyDescent="0.55000000000000004">
      <c r="A42338" s="131"/>
    </row>
    <row r="42341" spans="1:1" x14ac:dyDescent="0.55000000000000004">
      <c r="A42341" s="131"/>
    </row>
    <row r="42342" spans="1:1" x14ac:dyDescent="0.55000000000000004">
      <c r="A42342" s="131"/>
    </row>
    <row r="42345" spans="1:1" x14ac:dyDescent="0.55000000000000004">
      <c r="A42345" s="131"/>
    </row>
    <row r="42346" spans="1:1" x14ac:dyDescent="0.55000000000000004">
      <c r="A42346" s="131"/>
    </row>
    <row r="42349" spans="1:1" x14ac:dyDescent="0.55000000000000004">
      <c r="A42349" s="131"/>
    </row>
    <row r="42350" spans="1:1" x14ac:dyDescent="0.55000000000000004">
      <c r="A42350" s="131"/>
    </row>
    <row r="42353" spans="1:1" x14ac:dyDescent="0.55000000000000004">
      <c r="A42353" s="131"/>
    </row>
    <row r="42354" spans="1:1" x14ac:dyDescent="0.55000000000000004">
      <c r="A42354" s="131"/>
    </row>
    <row r="42357" spans="1:1" x14ac:dyDescent="0.55000000000000004">
      <c r="A42357" s="131"/>
    </row>
    <row r="42358" spans="1:1" x14ac:dyDescent="0.55000000000000004">
      <c r="A42358" s="131"/>
    </row>
    <row r="42361" spans="1:1" x14ac:dyDescent="0.55000000000000004">
      <c r="A42361" s="131"/>
    </row>
    <row r="42362" spans="1:1" x14ac:dyDescent="0.55000000000000004">
      <c r="A42362" s="131"/>
    </row>
    <row r="42365" spans="1:1" x14ac:dyDescent="0.55000000000000004">
      <c r="A42365" s="131"/>
    </row>
    <row r="42366" spans="1:1" x14ac:dyDescent="0.55000000000000004">
      <c r="A42366" s="131"/>
    </row>
    <row r="42369" spans="1:1" x14ac:dyDescent="0.55000000000000004">
      <c r="A42369" s="131"/>
    </row>
    <row r="42370" spans="1:1" x14ac:dyDescent="0.55000000000000004">
      <c r="A42370" s="131"/>
    </row>
    <row r="42373" spans="1:1" x14ac:dyDescent="0.55000000000000004">
      <c r="A42373" s="131"/>
    </row>
    <row r="42374" spans="1:1" x14ac:dyDescent="0.55000000000000004">
      <c r="A42374" s="131"/>
    </row>
    <row r="42377" spans="1:1" x14ac:dyDescent="0.55000000000000004">
      <c r="A42377" s="131"/>
    </row>
    <row r="42378" spans="1:1" x14ac:dyDescent="0.55000000000000004">
      <c r="A42378" s="131"/>
    </row>
    <row r="42381" spans="1:1" x14ac:dyDescent="0.55000000000000004">
      <c r="A42381" s="131"/>
    </row>
    <row r="42382" spans="1:1" x14ac:dyDescent="0.55000000000000004">
      <c r="A42382" s="131"/>
    </row>
    <row r="42385" spans="1:1" x14ac:dyDescent="0.55000000000000004">
      <c r="A42385" s="131"/>
    </row>
    <row r="42386" spans="1:1" x14ac:dyDescent="0.55000000000000004">
      <c r="A42386" s="131"/>
    </row>
    <row r="42389" spans="1:1" x14ac:dyDescent="0.55000000000000004">
      <c r="A42389" s="131"/>
    </row>
    <row r="42390" spans="1:1" x14ac:dyDescent="0.55000000000000004">
      <c r="A42390" s="131"/>
    </row>
    <row r="42393" spans="1:1" x14ac:dyDescent="0.55000000000000004">
      <c r="A42393" s="131"/>
    </row>
    <row r="42394" spans="1:1" x14ac:dyDescent="0.55000000000000004">
      <c r="A42394" s="131"/>
    </row>
    <row r="42397" spans="1:1" x14ac:dyDescent="0.55000000000000004">
      <c r="A42397" s="131"/>
    </row>
    <row r="42398" spans="1:1" x14ac:dyDescent="0.55000000000000004">
      <c r="A42398" s="131"/>
    </row>
    <row r="42401" spans="1:1" x14ac:dyDescent="0.55000000000000004">
      <c r="A42401" s="131"/>
    </row>
    <row r="42402" spans="1:1" x14ac:dyDescent="0.55000000000000004">
      <c r="A42402" s="131"/>
    </row>
    <row r="42405" spans="1:1" x14ac:dyDescent="0.55000000000000004">
      <c r="A42405" s="131"/>
    </row>
    <row r="42406" spans="1:1" x14ac:dyDescent="0.55000000000000004">
      <c r="A42406" s="131"/>
    </row>
    <row r="42409" spans="1:1" x14ac:dyDescent="0.55000000000000004">
      <c r="A42409" s="131"/>
    </row>
    <row r="42410" spans="1:1" x14ac:dyDescent="0.55000000000000004">
      <c r="A42410" s="131"/>
    </row>
    <row r="42413" spans="1:1" x14ac:dyDescent="0.55000000000000004">
      <c r="A42413" s="131"/>
    </row>
    <row r="42414" spans="1:1" x14ac:dyDescent="0.55000000000000004">
      <c r="A42414" s="131"/>
    </row>
    <row r="42417" spans="1:1" x14ac:dyDescent="0.55000000000000004">
      <c r="A42417" s="131"/>
    </row>
    <row r="42418" spans="1:1" x14ac:dyDescent="0.55000000000000004">
      <c r="A42418" s="131"/>
    </row>
    <row r="42421" spans="1:1" x14ac:dyDescent="0.55000000000000004">
      <c r="A42421" s="131"/>
    </row>
    <row r="42422" spans="1:1" x14ac:dyDescent="0.55000000000000004">
      <c r="A42422" s="131"/>
    </row>
    <row r="42425" spans="1:1" x14ac:dyDescent="0.55000000000000004">
      <c r="A42425" s="131"/>
    </row>
    <row r="42426" spans="1:1" x14ac:dyDescent="0.55000000000000004">
      <c r="A42426" s="131"/>
    </row>
    <row r="42429" spans="1:1" x14ac:dyDescent="0.55000000000000004">
      <c r="A42429" s="131"/>
    </row>
    <row r="42430" spans="1:1" x14ac:dyDescent="0.55000000000000004">
      <c r="A42430" s="131"/>
    </row>
    <row r="42433" spans="1:1" x14ac:dyDescent="0.55000000000000004">
      <c r="A42433" s="131"/>
    </row>
    <row r="42434" spans="1:1" x14ac:dyDescent="0.55000000000000004">
      <c r="A42434" s="131"/>
    </row>
    <row r="42437" spans="1:1" x14ac:dyDescent="0.55000000000000004">
      <c r="A42437" s="131"/>
    </row>
    <row r="42438" spans="1:1" x14ac:dyDescent="0.55000000000000004">
      <c r="A42438" s="131"/>
    </row>
    <row r="42441" spans="1:1" x14ac:dyDescent="0.55000000000000004">
      <c r="A42441" s="131"/>
    </row>
    <row r="42442" spans="1:1" x14ac:dyDescent="0.55000000000000004">
      <c r="A42442" s="131"/>
    </row>
    <row r="42445" spans="1:1" x14ac:dyDescent="0.55000000000000004">
      <c r="A42445" s="131"/>
    </row>
    <row r="42446" spans="1:1" x14ac:dyDescent="0.55000000000000004">
      <c r="A42446" s="131"/>
    </row>
    <row r="42449" spans="1:1" x14ac:dyDescent="0.55000000000000004">
      <c r="A42449" s="131"/>
    </row>
    <row r="42450" spans="1:1" x14ac:dyDescent="0.55000000000000004">
      <c r="A42450" s="131"/>
    </row>
    <row r="42453" spans="1:1" x14ac:dyDescent="0.55000000000000004">
      <c r="A42453" s="131"/>
    </row>
    <row r="42454" spans="1:1" x14ac:dyDescent="0.55000000000000004">
      <c r="A42454" s="131"/>
    </row>
    <row r="42457" spans="1:1" x14ac:dyDescent="0.55000000000000004">
      <c r="A42457" s="131"/>
    </row>
    <row r="42458" spans="1:1" x14ac:dyDescent="0.55000000000000004">
      <c r="A42458" s="131"/>
    </row>
    <row r="42461" spans="1:1" x14ac:dyDescent="0.55000000000000004">
      <c r="A42461" s="131"/>
    </row>
    <row r="42462" spans="1:1" x14ac:dyDescent="0.55000000000000004">
      <c r="A42462" s="131"/>
    </row>
    <row r="42465" spans="1:1" x14ac:dyDescent="0.55000000000000004">
      <c r="A42465" s="131"/>
    </row>
    <row r="42466" spans="1:1" x14ac:dyDescent="0.55000000000000004">
      <c r="A42466" s="131"/>
    </row>
    <row r="42469" spans="1:1" x14ac:dyDescent="0.55000000000000004">
      <c r="A42469" s="131"/>
    </row>
    <row r="42470" spans="1:1" x14ac:dyDescent="0.55000000000000004">
      <c r="A42470" s="131"/>
    </row>
    <row r="42473" spans="1:1" x14ac:dyDescent="0.55000000000000004">
      <c r="A42473" s="131"/>
    </row>
    <row r="42474" spans="1:1" x14ac:dyDescent="0.55000000000000004">
      <c r="A42474" s="131"/>
    </row>
    <row r="42477" spans="1:1" x14ac:dyDescent="0.55000000000000004">
      <c r="A42477" s="131"/>
    </row>
    <row r="42478" spans="1:1" x14ac:dyDescent="0.55000000000000004">
      <c r="A42478" s="131"/>
    </row>
    <row r="42481" spans="1:1" x14ac:dyDescent="0.55000000000000004">
      <c r="A42481" s="131"/>
    </row>
    <row r="42482" spans="1:1" x14ac:dyDescent="0.55000000000000004">
      <c r="A42482" s="131"/>
    </row>
    <row r="42485" spans="1:1" x14ac:dyDescent="0.55000000000000004">
      <c r="A42485" s="131"/>
    </row>
    <row r="42486" spans="1:1" x14ac:dyDescent="0.55000000000000004">
      <c r="A42486" s="131"/>
    </row>
    <row r="42489" spans="1:1" x14ac:dyDescent="0.55000000000000004">
      <c r="A42489" s="131"/>
    </row>
    <row r="42490" spans="1:1" x14ac:dyDescent="0.55000000000000004">
      <c r="A42490" s="131"/>
    </row>
    <row r="42493" spans="1:1" x14ac:dyDescent="0.55000000000000004">
      <c r="A42493" s="131"/>
    </row>
    <row r="42494" spans="1:1" x14ac:dyDescent="0.55000000000000004">
      <c r="A42494" s="131"/>
    </row>
    <row r="42497" spans="1:1" x14ac:dyDescent="0.55000000000000004">
      <c r="A42497" s="131"/>
    </row>
    <row r="42498" spans="1:1" x14ac:dyDescent="0.55000000000000004">
      <c r="A42498" s="131"/>
    </row>
    <row r="42501" spans="1:1" x14ac:dyDescent="0.55000000000000004">
      <c r="A42501" s="131"/>
    </row>
    <row r="42502" spans="1:1" x14ac:dyDescent="0.55000000000000004">
      <c r="A42502" s="131"/>
    </row>
    <row r="42505" spans="1:1" x14ac:dyDescent="0.55000000000000004">
      <c r="A42505" s="131"/>
    </row>
    <row r="42506" spans="1:1" x14ac:dyDescent="0.55000000000000004">
      <c r="A42506" s="131"/>
    </row>
    <row r="42509" spans="1:1" x14ac:dyDescent="0.55000000000000004">
      <c r="A42509" s="131"/>
    </row>
    <row r="42510" spans="1:1" x14ac:dyDescent="0.55000000000000004">
      <c r="A42510" s="131"/>
    </row>
    <row r="42513" spans="1:1" x14ac:dyDescent="0.55000000000000004">
      <c r="A42513" s="131"/>
    </row>
    <row r="42514" spans="1:1" x14ac:dyDescent="0.55000000000000004">
      <c r="A42514" s="131"/>
    </row>
    <row r="42517" spans="1:1" x14ac:dyDescent="0.55000000000000004">
      <c r="A42517" s="131"/>
    </row>
    <row r="42518" spans="1:1" x14ac:dyDescent="0.55000000000000004">
      <c r="A42518" s="131"/>
    </row>
    <row r="42521" spans="1:1" x14ac:dyDescent="0.55000000000000004">
      <c r="A42521" s="131"/>
    </row>
    <row r="42522" spans="1:1" x14ac:dyDescent="0.55000000000000004">
      <c r="A42522" s="131"/>
    </row>
    <row r="42525" spans="1:1" x14ac:dyDescent="0.55000000000000004">
      <c r="A42525" s="131"/>
    </row>
    <row r="42526" spans="1:1" x14ac:dyDescent="0.55000000000000004">
      <c r="A42526" s="131"/>
    </row>
    <row r="42529" spans="1:1" x14ac:dyDescent="0.55000000000000004">
      <c r="A42529" s="131"/>
    </row>
    <row r="42530" spans="1:1" x14ac:dyDescent="0.55000000000000004">
      <c r="A42530" s="131"/>
    </row>
    <row r="42533" spans="1:1" x14ac:dyDescent="0.55000000000000004">
      <c r="A42533" s="131"/>
    </row>
    <row r="42534" spans="1:1" x14ac:dyDescent="0.55000000000000004">
      <c r="A42534" s="131"/>
    </row>
    <row r="42537" spans="1:1" x14ac:dyDescent="0.55000000000000004">
      <c r="A42537" s="131"/>
    </row>
    <row r="42538" spans="1:1" x14ac:dyDescent="0.55000000000000004">
      <c r="A42538" s="131"/>
    </row>
    <row r="42541" spans="1:1" x14ac:dyDescent="0.55000000000000004">
      <c r="A42541" s="131"/>
    </row>
    <row r="42542" spans="1:1" x14ac:dyDescent="0.55000000000000004">
      <c r="A42542" s="131"/>
    </row>
    <row r="42545" spans="1:1" x14ac:dyDescent="0.55000000000000004">
      <c r="A42545" s="131"/>
    </row>
    <row r="42546" spans="1:1" x14ac:dyDescent="0.55000000000000004">
      <c r="A42546" s="131"/>
    </row>
    <row r="42549" spans="1:1" x14ac:dyDescent="0.55000000000000004">
      <c r="A42549" s="131"/>
    </row>
    <row r="42550" spans="1:1" x14ac:dyDescent="0.55000000000000004">
      <c r="A42550" s="131"/>
    </row>
    <row r="42553" spans="1:1" x14ac:dyDescent="0.55000000000000004">
      <c r="A42553" s="131"/>
    </row>
    <row r="42554" spans="1:1" x14ac:dyDescent="0.55000000000000004">
      <c r="A42554" s="131"/>
    </row>
    <row r="42557" spans="1:1" x14ac:dyDescent="0.55000000000000004">
      <c r="A42557" s="131"/>
    </row>
    <row r="42558" spans="1:1" x14ac:dyDescent="0.55000000000000004">
      <c r="A42558" s="131"/>
    </row>
    <row r="42561" spans="1:1" x14ac:dyDescent="0.55000000000000004">
      <c r="A42561" s="131"/>
    </row>
    <row r="42562" spans="1:1" x14ac:dyDescent="0.55000000000000004">
      <c r="A42562" s="131"/>
    </row>
    <row r="42565" spans="1:1" x14ac:dyDescent="0.55000000000000004">
      <c r="A42565" s="131"/>
    </row>
    <row r="42566" spans="1:1" x14ac:dyDescent="0.55000000000000004">
      <c r="A42566" s="131"/>
    </row>
    <row r="42569" spans="1:1" x14ac:dyDescent="0.55000000000000004">
      <c r="A42569" s="131"/>
    </row>
    <row r="42570" spans="1:1" x14ac:dyDescent="0.55000000000000004">
      <c r="A42570" s="131"/>
    </row>
    <row r="42573" spans="1:1" x14ac:dyDescent="0.55000000000000004">
      <c r="A42573" s="131"/>
    </row>
    <row r="42574" spans="1:1" x14ac:dyDescent="0.55000000000000004">
      <c r="A42574" s="131"/>
    </row>
    <row r="42577" spans="1:1" x14ac:dyDescent="0.55000000000000004">
      <c r="A42577" s="131"/>
    </row>
    <row r="42578" spans="1:1" x14ac:dyDescent="0.55000000000000004">
      <c r="A42578" s="131"/>
    </row>
    <row r="42581" spans="1:1" x14ac:dyDescent="0.55000000000000004">
      <c r="A42581" s="131"/>
    </row>
    <row r="42582" spans="1:1" x14ac:dyDescent="0.55000000000000004">
      <c r="A42582" s="131"/>
    </row>
    <row r="42585" spans="1:1" x14ac:dyDescent="0.55000000000000004">
      <c r="A42585" s="131"/>
    </row>
    <row r="42586" spans="1:1" x14ac:dyDescent="0.55000000000000004">
      <c r="A42586" s="131"/>
    </row>
    <row r="42589" spans="1:1" x14ac:dyDescent="0.55000000000000004">
      <c r="A42589" s="131"/>
    </row>
    <row r="42590" spans="1:1" x14ac:dyDescent="0.55000000000000004">
      <c r="A42590" s="131"/>
    </row>
    <row r="42593" spans="1:1" x14ac:dyDescent="0.55000000000000004">
      <c r="A42593" s="131"/>
    </row>
    <row r="42594" spans="1:1" x14ac:dyDescent="0.55000000000000004">
      <c r="A42594" s="131"/>
    </row>
    <row r="42597" spans="1:1" x14ac:dyDescent="0.55000000000000004">
      <c r="A42597" s="131"/>
    </row>
    <row r="42598" spans="1:1" x14ac:dyDescent="0.55000000000000004">
      <c r="A42598" s="131"/>
    </row>
    <row r="42601" spans="1:1" x14ac:dyDescent="0.55000000000000004">
      <c r="A42601" s="131"/>
    </row>
    <row r="42602" spans="1:1" x14ac:dyDescent="0.55000000000000004">
      <c r="A42602" s="131"/>
    </row>
    <row r="42605" spans="1:1" x14ac:dyDescent="0.55000000000000004">
      <c r="A42605" s="131"/>
    </row>
    <row r="42606" spans="1:1" x14ac:dyDescent="0.55000000000000004">
      <c r="A42606" s="131"/>
    </row>
    <row r="42609" spans="1:1" x14ac:dyDescent="0.55000000000000004">
      <c r="A42609" s="131"/>
    </row>
    <row r="42610" spans="1:1" x14ac:dyDescent="0.55000000000000004">
      <c r="A42610" s="131"/>
    </row>
    <row r="42613" spans="1:1" x14ac:dyDescent="0.55000000000000004">
      <c r="A42613" s="131"/>
    </row>
    <row r="42614" spans="1:1" x14ac:dyDescent="0.55000000000000004">
      <c r="A42614" s="131"/>
    </row>
    <row r="42617" spans="1:1" x14ac:dyDescent="0.55000000000000004">
      <c r="A42617" s="131"/>
    </row>
    <row r="42618" spans="1:1" x14ac:dyDescent="0.55000000000000004">
      <c r="A42618" s="131"/>
    </row>
    <row r="42621" spans="1:1" x14ac:dyDescent="0.55000000000000004">
      <c r="A42621" s="131"/>
    </row>
    <row r="42622" spans="1:1" x14ac:dyDescent="0.55000000000000004">
      <c r="A42622" s="131"/>
    </row>
    <row r="42625" spans="1:1" x14ac:dyDescent="0.55000000000000004">
      <c r="A42625" s="131"/>
    </row>
    <row r="42626" spans="1:1" x14ac:dyDescent="0.55000000000000004">
      <c r="A42626" s="131"/>
    </row>
    <row r="42629" spans="1:1" x14ac:dyDescent="0.55000000000000004">
      <c r="A42629" s="131"/>
    </row>
    <row r="42630" spans="1:1" x14ac:dyDescent="0.55000000000000004">
      <c r="A42630" s="131"/>
    </row>
    <row r="42633" spans="1:1" x14ac:dyDescent="0.55000000000000004">
      <c r="A42633" s="131"/>
    </row>
    <row r="42634" spans="1:1" x14ac:dyDescent="0.55000000000000004">
      <c r="A42634" s="131"/>
    </row>
    <row r="42637" spans="1:1" x14ac:dyDescent="0.55000000000000004">
      <c r="A42637" s="131"/>
    </row>
    <row r="42638" spans="1:1" x14ac:dyDescent="0.55000000000000004">
      <c r="A42638" s="131"/>
    </row>
    <row r="42641" spans="1:1" x14ac:dyDescent="0.55000000000000004">
      <c r="A42641" s="131"/>
    </row>
    <row r="42642" spans="1:1" x14ac:dyDescent="0.55000000000000004">
      <c r="A42642" s="131"/>
    </row>
    <row r="42645" spans="1:1" x14ac:dyDescent="0.55000000000000004">
      <c r="A42645" s="131"/>
    </row>
    <row r="42646" spans="1:1" x14ac:dyDescent="0.55000000000000004">
      <c r="A42646" s="131"/>
    </row>
    <row r="42649" spans="1:1" x14ac:dyDescent="0.55000000000000004">
      <c r="A42649" s="131"/>
    </row>
    <row r="42650" spans="1:1" x14ac:dyDescent="0.55000000000000004">
      <c r="A42650" s="131"/>
    </row>
    <row r="42653" spans="1:1" x14ac:dyDescent="0.55000000000000004">
      <c r="A42653" s="131"/>
    </row>
    <row r="42654" spans="1:1" x14ac:dyDescent="0.55000000000000004">
      <c r="A42654" s="131"/>
    </row>
    <row r="42657" spans="1:1" x14ac:dyDescent="0.55000000000000004">
      <c r="A42657" s="131"/>
    </row>
    <row r="42658" spans="1:1" x14ac:dyDescent="0.55000000000000004">
      <c r="A42658" s="131"/>
    </row>
    <row r="42661" spans="1:1" x14ac:dyDescent="0.55000000000000004">
      <c r="A42661" s="131"/>
    </row>
    <row r="42662" spans="1:1" x14ac:dyDescent="0.55000000000000004">
      <c r="A42662" s="131"/>
    </row>
    <row r="42665" spans="1:1" x14ac:dyDescent="0.55000000000000004">
      <c r="A42665" s="131"/>
    </row>
    <row r="42666" spans="1:1" x14ac:dyDescent="0.55000000000000004">
      <c r="A42666" s="131"/>
    </row>
    <row r="42669" spans="1:1" x14ac:dyDescent="0.55000000000000004">
      <c r="A42669" s="131"/>
    </row>
    <row r="42670" spans="1:1" x14ac:dyDescent="0.55000000000000004">
      <c r="A42670" s="131"/>
    </row>
    <row r="42673" spans="1:1" x14ac:dyDescent="0.55000000000000004">
      <c r="A42673" s="131"/>
    </row>
    <row r="42674" spans="1:1" x14ac:dyDescent="0.55000000000000004">
      <c r="A42674" s="131"/>
    </row>
    <row r="42677" spans="1:1" x14ac:dyDescent="0.55000000000000004">
      <c r="A42677" s="131"/>
    </row>
    <row r="42678" spans="1:1" x14ac:dyDescent="0.55000000000000004">
      <c r="A42678" s="131"/>
    </row>
    <row r="42681" spans="1:1" x14ac:dyDescent="0.55000000000000004">
      <c r="A42681" s="131"/>
    </row>
    <row r="42682" spans="1:1" x14ac:dyDescent="0.55000000000000004">
      <c r="A42682" s="131"/>
    </row>
    <row r="42685" spans="1:1" x14ac:dyDescent="0.55000000000000004">
      <c r="A42685" s="131"/>
    </row>
    <row r="42686" spans="1:1" x14ac:dyDescent="0.55000000000000004">
      <c r="A42686" s="131"/>
    </row>
    <row r="42689" spans="1:1" x14ac:dyDescent="0.55000000000000004">
      <c r="A42689" s="131"/>
    </row>
    <row r="42690" spans="1:1" x14ac:dyDescent="0.55000000000000004">
      <c r="A42690" s="131"/>
    </row>
    <row r="42693" spans="1:1" x14ac:dyDescent="0.55000000000000004">
      <c r="A42693" s="131"/>
    </row>
    <row r="42694" spans="1:1" x14ac:dyDescent="0.55000000000000004">
      <c r="A42694" s="131"/>
    </row>
    <row r="42697" spans="1:1" x14ac:dyDescent="0.55000000000000004">
      <c r="A42697" s="131"/>
    </row>
    <row r="42698" spans="1:1" x14ac:dyDescent="0.55000000000000004">
      <c r="A42698" s="131"/>
    </row>
    <row r="42701" spans="1:1" x14ac:dyDescent="0.55000000000000004">
      <c r="A42701" s="131"/>
    </row>
    <row r="42702" spans="1:1" x14ac:dyDescent="0.55000000000000004">
      <c r="A42702" s="131"/>
    </row>
    <row r="42705" spans="1:1" x14ac:dyDescent="0.55000000000000004">
      <c r="A42705" s="131"/>
    </row>
    <row r="42706" spans="1:1" x14ac:dyDescent="0.55000000000000004">
      <c r="A42706" s="131"/>
    </row>
    <row r="42709" spans="1:1" x14ac:dyDescent="0.55000000000000004">
      <c r="A42709" s="131"/>
    </row>
    <row r="42710" spans="1:1" x14ac:dyDescent="0.55000000000000004">
      <c r="A42710" s="131"/>
    </row>
    <row r="42713" spans="1:1" x14ac:dyDescent="0.55000000000000004">
      <c r="A42713" s="131"/>
    </row>
    <row r="42714" spans="1:1" x14ac:dyDescent="0.55000000000000004">
      <c r="A42714" s="131"/>
    </row>
    <row r="42717" spans="1:1" x14ac:dyDescent="0.55000000000000004">
      <c r="A42717" s="131"/>
    </row>
    <row r="42718" spans="1:1" x14ac:dyDescent="0.55000000000000004">
      <c r="A42718" s="131"/>
    </row>
    <row r="42721" spans="1:1" x14ac:dyDescent="0.55000000000000004">
      <c r="A42721" s="131"/>
    </row>
    <row r="42722" spans="1:1" x14ac:dyDescent="0.55000000000000004">
      <c r="A42722" s="131"/>
    </row>
    <row r="42725" spans="1:1" x14ac:dyDescent="0.55000000000000004">
      <c r="A42725" s="131"/>
    </row>
    <row r="42726" spans="1:1" x14ac:dyDescent="0.55000000000000004">
      <c r="A42726" s="131"/>
    </row>
    <row r="42729" spans="1:1" x14ac:dyDescent="0.55000000000000004">
      <c r="A42729" s="131"/>
    </row>
    <row r="42730" spans="1:1" x14ac:dyDescent="0.55000000000000004">
      <c r="A42730" s="131"/>
    </row>
    <row r="42733" spans="1:1" x14ac:dyDescent="0.55000000000000004">
      <c r="A42733" s="131"/>
    </row>
    <row r="42734" spans="1:1" x14ac:dyDescent="0.55000000000000004">
      <c r="A42734" s="131"/>
    </row>
    <row r="42737" spans="1:1" x14ac:dyDescent="0.55000000000000004">
      <c r="A42737" s="131"/>
    </row>
    <row r="42738" spans="1:1" x14ac:dyDescent="0.55000000000000004">
      <c r="A42738" s="131"/>
    </row>
    <row r="42741" spans="1:1" x14ac:dyDescent="0.55000000000000004">
      <c r="A42741" s="131"/>
    </row>
    <row r="42742" spans="1:1" x14ac:dyDescent="0.55000000000000004">
      <c r="A42742" s="131"/>
    </row>
    <row r="42745" spans="1:1" x14ac:dyDescent="0.55000000000000004">
      <c r="A42745" s="131"/>
    </row>
    <row r="42746" spans="1:1" x14ac:dyDescent="0.55000000000000004">
      <c r="A42746" s="131"/>
    </row>
    <row r="42749" spans="1:1" x14ac:dyDescent="0.55000000000000004">
      <c r="A42749" s="131"/>
    </row>
    <row r="42750" spans="1:1" x14ac:dyDescent="0.55000000000000004">
      <c r="A42750" s="131"/>
    </row>
    <row r="42753" spans="1:1" x14ac:dyDescent="0.55000000000000004">
      <c r="A42753" s="131"/>
    </row>
    <row r="42754" spans="1:1" x14ac:dyDescent="0.55000000000000004">
      <c r="A42754" s="131"/>
    </row>
    <row r="42757" spans="1:1" x14ac:dyDescent="0.55000000000000004">
      <c r="A42757" s="131"/>
    </row>
    <row r="42758" spans="1:1" x14ac:dyDescent="0.55000000000000004">
      <c r="A42758" s="131"/>
    </row>
    <row r="42761" spans="1:1" x14ac:dyDescent="0.55000000000000004">
      <c r="A42761" s="131"/>
    </row>
    <row r="42762" spans="1:1" x14ac:dyDescent="0.55000000000000004">
      <c r="A42762" s="131"/>
    </row>
    <row r="42765" spans="1:1" x14ac:dyDescent="0.55000000000000004">
      <c r="A42765" s="131"/>
    </row>
    <row r="42766" spans="1:1" x14ac:dyDescent="0.55000000000000004">
      <c r="A42766" s="131"/>
    </row>
    <row r="42769" spans="1:1" x14ac:dyDescent="0.55000000000000004">
      <c r="A42769" s="131"/>
    </row>
    <row r="42770" spans="1:1" x14ac:dyDescent="0.55000000000000004">
      <c r="A42770" s="131"/>
    </row>
    <row r="42773" spans="1:1" x14ac:dyDescent="0.55000000000000004">
      <c r="A42773" s="131"/>
    </row>
    <row r="42774" spans="1:1" x14ac:dyDescent="0.55000000000000004">
      <c r="A42774" s="131"/>
    </row>
    <row r="42777" spans="1:1" x14ac:dyDescent="0.55000000000000004">
      <c r="A42777" s="131"/>
    </row>
    <row r="42778" spans="1:1" x14ac:dyDescent="0.55000000000000004">
      <c r="A42778" s="131"/>
    </row>
    <row r="42781" spans="1:1" x14ac:dyDescent="0.55000000000000004">
      <c r="A42781" s="131"/>
    </row>
    <row r="42782" spans="1:1" x14ac:dyDescent="0.55000000000000004">
      <c r="A42782" s="131"/>
    </row>
    <row r="42785" spans="1:1" x14ac:dyDescent="0.55000000000000004">
      <c r="A42785" s="131"/>
    </row>
    <row r="42786" spans="1:1" x14ac:dyDescent="0.55000000000000004">
      <c r="A42786" s="131"/>
    </row>
    <row r="42789" spans="1:1" x14ac:dyDescent="0.55000000000000004">
      <c r="A42789" s="131"/>
    </row>
    <row r="42790" spans="1:1" x14ac:dyDescent="0.55000000000000004">
      <c r="A42790" s="131"/>
    </row>
    <row r="42793" spans="1:1" x14ac:dyDescent="0.55000000000000004">
      <c r="A42793" s="131"/>
    </row>
    <row r="42794" spans="1:1" x14ac:dyDescent="0.55000000000000004">
      <c r="A42794" s="131"/>
    </row>
    <row r="42797" spans="1:1" x14ac:dyDescent="0.55000000000000004">
      <c r="A42797" s="131"/>
    </row>
    <row r="42798" spans="1:1" x14ac:dyDescent="0.55000000000000004">
      <c r="A42798" s="131"/>
    </row>
    <row r="42801" spans="1:1" x14ac:dyDescent="0.55000000000000004">
      <c r="A42801" s="131"/>
    </row>
    <row r="42802" spans="1:1" x14ac:dyDescent="0.55000000000000004">
      <c r="A42802" s="131"/>
    </row>
    <row r="42805" spans="1:1" x14ac:dyDescent="0.55000000000000004">
      <c r="A42805" s="131"/>
    </row>
    <row r="42806" spans="1:1" x14ac:dyDescent="0.55000000000000004">
      <c r="A42806" s="131"/>
    </row>
    <row r="42809" spans="1:1" x14ac:dyDescent="0.55000000000000004">
      <c r="A42809" s="131"/>
    </row>
    <row r="42810" spans="1:1" x14ac:dyDescent="0.55000000000000004">
      <c r="A42810" s="131"/>
    </row>
    <row r="42813" spans="1:1" x14ac:dyDescent="0.55000000000000004">
      <c r="A42813" s="131"/>
    </row>
    <row r="42814" spans="1:1" x14ac:dyDescent="0.55000000000000004">
      <c r="A42814" s="131"/>
    </row>
    <row r="42817" spans="1:1" x14ac:dyDescent="0.55000000000000004">
      <c r="A42817" s="131"/>
    </row>
    <row r="42818" spans="1:1" x14ac:dyDescent="0.55000000000000004">
      <c r="A42818" s="131"/>
    </row>
    <row r="42821" spans="1:1" x14ac:dyDescent="0.55000000000000004">
      <c r="A42821" s="131"/>
    </row>
    <row r="42822" spans="1:1" x14ac:dyDescent="0.55000000000000004">
      <c r="A42822" s="131"/>
    </row>
    <row r="42825" spans="1:1" x14ac:dyDescent="0.55000000000000004">
      <c r="A42825" s="131"/>
    </row>
    <row r="42826" spans="1:1" x14ac:dyDescent="0.55000000000000004">
      <c r="A42826" s="131"/>
    </row>
    <row r="42829" spans="1:1" x14ac:dyDescent="0.55000000000000004">
      <c r="A42829" s="131"/>
    </row>
    <row r="42830" spans="1:1" x14ac:dyDescent="0.55000000000000004">
      <c r="A42830" s="131"/>
    </row>
    <row r="42833" spans="1:1" x14ac:dyDescent="0.55000000000000004">
      <c r="A42833" s="131"/>
    </row>
    <row r="42834" spans="1:1" x14ac:dyDescent="0.55000000000000004">
      <c r="A42834" s="131"/>
    </row>
    <row r="42837" spans="1:1" x14ac:dyDescent="0.55000000000000004">
      <c r="A42837" s="131"/>
    </row>
    <row r="42838" spans="1:1" x14ac:dyDescent="0.55000000000000004">
      <c r="A42838" s="131"/>
    </row>
    <row r="42841" spans="1:1" x14ac:dyDescent="0.55000000000000004">
      <c r="A42841" s="131"/>
    </row>
    <row r="42842" spans="1:1" x14ac:dyDescent="0.55000000000000004">
      <c r="A42842" s="131"/>
    </row>
    <row r="42845" spans="1:1" x14ac:dyDescent="0.55000000000000004">
      <c r="A42845" s="131"/>
    </row>
    <row r="42846" spans="1:1" x14ac:dyDescent="0.55000000000000004">
      <c r="A42846" s="131"/>
    </row>
    <row r="42849" spans="1:1" x14ac:dyDescent="0.55000000000000004">
      <c r="A42849" s="131"/>
    </row>
    <row r="42850" spans="1:1" x14ac:dyDescent="0.55000000000000004">
      <c r="A42850" s="131"/>
    </row>
    <row r="42853" spans="1:1" x14ac:dyDescent="0.55000000000000004">
      <c r="A42853" s="131"/>
    </row>
    <row r="42854" spans="1:1" x14ac:dyDescent="0.55000000000000004">
      <c r="A42854" s="131"/>
    </row>
    <row r="42857" spans="1:1" x14ac:dyDescent="0.55000000000000004">
      <c r="A42857" s="131"/>
    </row>
    <row r="42858" spans="1:1" x14ac:dyDescent="0.55000000000000004">
      <c r="A42858" s="131"/>
    </row>
    <row r="42861" spans="1:1" x14ac:dyDescent="0.55000000000000004">
      <c r="A42861" s="131"/>
    </row>
    <row r="42862" spans="1:1" x14ac:dyDescent="0.55000000000000004">
      <c r="A42862" s="131"/>
    </row>
    <row r="42865" spans="1:1" x14ac:dyDescent="0.55000000000000004">
      <c r="A42865" s="131"/>
    </row>
    <row r="42866" spans="1:1" x14ac:dyDescent="0.55000000000000004">
      <c r="A42866" s="131"/>
    </row>
    <row r="42869" spans="1:1" x14ac:dyDescent="0.55000000000000004">
      <c r="A42869" s="131"/>
    </row>
    <row r="42870" spans="1:1" x14ac:dyDescent="0.55000000000000004">
      <c r="A42870" s="131"/>
    </row>
    <row r="42873" spans="1:1" x14ac:dyDescent="0.55000000000000004">
      <c r="A42873" s="131"/>
    </row>
    <row r="42874" spans="1:1" x14ac:dyDescent="0.55000000000000004">
      <c r="A42874" s="131"/>
    </row>
    <row r="42877" spans="1:1" x14ac:dyDescent="0.55000000000000004">
      <c r="A42877" s="131"/>
    </row>
    <row r="42878" spans="1:1" x14ac:dyDescent="0.55000000000000004">
      <c r="A42878" s="131"/>
    </row>
    <row r="42881" spans="1:1" x14ac:dyDescent="0.55000000000000004">
      <c r="A42881" s="131"/>
    </row>
    <row r="42882" spans="1:1" x14ac:dyDescent="0.55000000000000004">
      <c r="A42882" s="131"/>
    </row>
    <row r="42885" spans="1:1" x14ac:dyDescent="0.55000000000000004">
      <c r="A42885" s="131"/>
    </row>
    <row r="42886" spans="1:1" x14ac:dyDescent="0.55000000000000004">
      <c r="A42886" s="131"/>
    </row>
    <row r="42889" spans="1:1" x14ac:dyDescent="0.55000000000000004">
      <c r="A42889" s="131"/>
    </row>
    <row r="42890" spans="1:1" x14ac:dyDescent="0.55000000000000004">
      <c r="A42890" s="131"/>
    </row>
    <row r="42893" spans="1:1" x14ac:dyDescent="0.55000000000000004">
      <c r="A42893" s="131"/>
    </row>
    <row r="42894" spans="1:1" x14ac:dyDescent="0.55000000000000004">
      <c r="A42894" s="131"/>
    </row>
    <row r="42897" spans="1:1" x14ac:dyDescent="0.55000000000000004">
      <c r="A42897" s="131"/>
    </row>
    <row r="42898" spans="1:1" x14ac:dyDescent="0.55000000000000004">
      <c r="A42898" s="131"/>
    </row>
    <row r="42901" spans="1:1" x14ac:dyDescent="0.55000000000000004">
      <c r="A42901" s="131"/>
    </row>
    <row r="42902" spans="1:1" x14ac:dyDescent="0.55000000000000004">
      <c r="A42902" s="131"/>
    </row>
    <row r="42905" spans="1:1" x14ac:dyDescent="0.55000000000000004">
      <c r="A42905" s="131"/>
    </row>
    <row r="42906" spans="1:1" x14ac:dyDescent="0.55000000000000004">
      <c r="A42906" s="131"/>
    </row>
    <row r="42909" spans="1:1" x14ac:dyDescent="0.55000000000000004">
      <c r="A42909" s="131"/>
    </row>
    <row r="42910" spans="1:1" x14ac:dyDescent="0.55000000000000004">
      <c r="A42910" s="131"/>
    </row>
    <row r="42913" spans="1:1" x14ac:dyDescent="0.55000000000000004">
      <c r="A42913" s="131"/>
    </row>
    <row r="42914" spans="1:1" x14ac:dyDescent="0.55000000000000004">
      <c r="A42914" s="131"/>
    </row>
    <row r="42917" spans="1:1" x14ac:dyDescent="0.55000000000000004">
      <c r="A42917" s="131"/>
    </row>
    <row r="42918" spans="1:1" x14ac:dyDescent="0.55000000000000004">
      <c r="A42918" s="131"/>
    </row>
    <row r="42921" spans="1:1" x14ac:dyDescent="0.55000000000000004">
      <c r="A42921" s="131"/>
    </row>
    <row r="42922" spans="1:1" x14ac:dyDescent="0.55000000000000004">
      <c r="A42922" s="131"/>
    </row>
    <row r="42925" spans="1:1" x14ac:dyDescent="0.55000000000000004">
      <c r="A42925" s="131"/>
    </row>
    <row r="42926" spans="1:1" x14ac:dyDescent="0.55000000000000004">
      <c r="A42926" s="131"/>
    </row>
    <row r="42929" spans="1:1" x14ac:dyDescent="0.55000000000000004">
      <c r="A42929" s="131"/>
    </row>
    <row r="42930" spans="1:1" x14ac:dyDescent="0.55000000000000004">
      <c r="A42930" s="131"/>
    </row>
    <row r="42933" spans="1:1" x14ac:dyDescent="0.55000000000000004">
      <c r="A42933" s="131"/>
    </row>
    <row r="42934" spans="1:1" x14ac:dyDescent="0.55000000000000004">
      <c r="A42934" s="131"/>
    </row>
    <row r="42937" spans="1:1" x14ac:dyDescent="0.55000000000000004">
      <c r="A42937" s="131"/>
    </row>
    <row r="42938" spans="1:1" x14ac:dyDescent="0.55000000000000004">
      <c r="A42938" s="131"/>
    </row>
    <row r="42941" spans="1:1" x14ac:dyDescent="0.55000000000000004">
      <c r="A42941" s="131"/>
    </row>
    <row r="42942" spans="1:1" x14ac:dyDescent="0.55000000000000004">
      <c r="A42942" s="131"/>
    </row>
    <row r="42945" spans="1:1" x14ac:dyDescent="0.55000000000000004">
      <c r="A42945" s="131"/>
    </row>
    <row r="42946" spans="1:1" x14ac:dyDescent="0.55000000000000004">
      <c r="A42946" s="131"/>
    </row>
    <row r="42949" spans="1:1" x14ac:dyDescent="0.55000000000000004">
      <c r="A42949" s="131"/>
    </row>
    <row r="42950" spans="1:1" x14ac:dyDescent="0.55000000000000004">
      <c r="A42950" s="131"/>
    </row>
    <row r="42953" spans="1:1" x14ac:dyDescent="0.55000000000000004">
      <c r="A42953" s="131"/>
    </row>
    <row r="42954" spans="1:1" x14ac:dyDescent="0.55000000000000004">
      <c r="A42954" s="131"/>
    </row>
    <row r="42957" spans="1:1" x14ac:dyDescent="0.55000000000000004">
      <c r="A42957" s="131"/>
    </row>
    <row r="42958" spans="1:1" x14ac:dyDescent="0.55000000000000004">
      <c r="A42958" s="131"/>
    </row>
    <row r="42961" spans="1:1" x14ac:dyDescent="0.55000000000000004">
      <c r="A42961" s="131"/>
    </row>
    <row r="42962" spans="1:1" x14ac:dyDescent="0.55000000000000004">
      <c r="A42962" s="131"/>
    </row>
    <row r="42965" spans="1:1" x14ac:dyDescent="0.55000000000000004">
      <c r="A42965" s="131"/>
    </row>
    <row r="42966" spans="1:1" x14ac:dyDescent="0.55000000000000004">
      <c r="A42966" s="131"/>
    </row>
    <row r="42969" spans="1:1" x14ac:dyDescent="0.55000000000000004">
      <c r="A42969" s="131"/>
    </row>
    <row r="42970" spans="1:1" x14ac:dyDescent="0.55000000000000004">
      <c r="A42970" s="131"/>
    </row>
    <row r="42973" spans="1:1" x14ac:dyDescent="0.55000000000000004">
      <c r="A42973" s="131"/>
    </row>
    <row r="42974" spans="1:1" x14ac:dyDescent="0.55000000000000004">
      <c r="A42974" s="131"/>
    </row>
    <row r="42977" spans="1:1" x14ac:dyDescent="0.55000000000000004">
      <c r="A42977" s="131"/>
    </row>
    <row r="42978" spans="1:1" x14ac:dyDescent="0.55000000000000004">
      <c r="A42978" s="131"/>
    </row>
    <row r="42981" spans="1:1" x14ac:dyDescent="0.55000000000000004">
      <c r="A42981" s="131"/>
    </row>
    <row r="42982" spans="1:1" x14ac:dyDescent="0.55000000000000004">
      <c r="A42982" s="131"/>
    </row>
    <row r="42985" spans="1:1" x14ac:dyDescent="0.55000000000000004">
      <c r="A42985" s="131"/>
    </row>
    <row r="42986" spans="1:1" x14ac:dyDescent="0.55000000000000004">
      <c r="A42986" s="131"/>
    </row>
    <row r="42989" spans="1:1" x14ac:dyDescent="0.55000000000000004">
      <c r="A42989" s="131"/>
    </row>
    <row r="42990" spans="1:1" x14ac:dyDescent="0.55000000000000004">
      <c r="A42990" s="131"/>
    </row>
    <row r="42993" spans="1:1" x14ac:dyDescent="0.55000000000000004">
      <c r="A42993" s="131"/>
    </row>
    <row r="42994" spans="1:1" x14ac:dyDescent="0.55000000000000004">
      <c r="A42994" s="131"/>
    </row>
    <row r="42997" spans="1:1" x14ac:dyDescent="0.55000000000000004">
      <c r="A42997" s="131"/>
    </row>
    <row r="42998" spans="1:1" x14ac:dyDescent="0.55000000000000004">
      <c r="A42998" s="131"/>
    </row>
    <row r="43001" spans="1:1" x14ac:dyDescent="0.55000000000000004">
      <c r="A43001" s="131"/>
    </row>
    <row r="43002" spans="1:1" x14ac:dyDescent="0.55000000000000004">
      <c r="A43002" s="131"/>
    </row>
    <row r="43005" spans="1:1" x14ac:dyDescent="0.55000000000000004">
      <c r="A43005" s="131"/>
    </row>
    <row r="43006" spans="1:1" x14ac:dyDescent="0.55000000000000004">
      <c r="A43006" s="131"/>
    </row>
    <row r="43009" spans="1:1" x14ac:dyDescent="0.55000000000000004">
      <c r="A43009" s="131"/>
    </row>
    <row r="43010" spans="1:1" x14ac:dyDescent="0.55000000000000004">
      <c r="A43010" s="131"/>
    </row>
    <row r="43013" spans="1:1" x14ac:dyDescent="0.55000000000000004">
      <c r="A43013" s="131"/>
    </row>
    <row r="43014" spans="1:1" x14ac:dyDescent="0.55000000000000004">
      <c r="A43014" s="131"/>
    </row>
    <row r="43017" spans="1:1" x14ac:dyDescent="0.55000000000000004">
      <c r="A43017" s="131"/>
    </row>
    <row r="43018" spans="1:1" x14ac:dyDescent="0.55000000000000004">
      <c r="A43018" s="131"/>
    </row>
    <row r="43021" spans="1:1" x14ac:dyDescent="0.55000000000000004">
      <c r="A43021" s="131"/>
    </row>
    <row r="43022" spans="1:1" x14ac:dyDescent="0.55000000000000004">
      <c r="A43022" s="131"/>
    </row>
    <row r="43025" spans="1:1" x14ac:dyDescent="0.55000000000000004">
      <c r="A43025" s="131"/>
    </row>
    <row r="43026" spans="1:1" x14ac:dyDescent="0.55000000000000004">
      <c r="A43026" s="131"/>
    </row>
    <row r="43029" spans="1:1" x14ac:dyDescent="0.55000000000000004">
      <c r="A43029" s="131"/>
    </row>
    <row r="43030" spans="1:1" x14ac:dyDescent="0.55000000000000004">
      <c r="A43030" s="131"/>
    </row>
    <row r="43033" spans="1:1" x14ac:dyDescent="0.55000000000000004">
      <c r="A43033" s="131"/>
    </row>
    <row r="43034" spans="1:1" x14ac:dyDescent="0.55000000000000004">
      <c r="A43034" s="131"/>
    </row>
    <row r="43037" spans="1:1" x14ac:dyDescent="0.55000000000000004">
      <c r="A43037" s="131"/>
    </row>
    <row r="43038" spans="1:1" x14ac:dyDescent="0.55000000000000004">
      <c r="A43038" s="131"/>
    </row>
    <row r="43041" spans="1:1" x14ac:dyDescent="0.55000000000000004">
      <c r="A43041" s="131"/>
    </row>
    <row r="43042" spans="1:1" x14ac:dyDescent="0.55000000000000004">
      <c r="A43042" s="131"/>
    </row>
    <row r="43045" spans="1:1" x14ac:dyDescent="0.55000000000000004">
      <c r="A43045" s="131"/>
    </row>
    <row r="43046" spans="1:1" x14ac:dyDescent="0.55000000000000004">
      <c r="A43046" s="131"/>
    </row>
    <row r="43049" spans="1:1" x14ac:dyDescent="0.55000000000000004">
      <c r="A43049" s="131"/>
    </row>
    <row r="43050" spans="1:1" x14ac:dyDescent="0.55000000000000004">
      <c r="A43050" s="131"/>
    </row>
    <row r="43053" spans="1:1" x14ac:dyDescent="0.55000000000000004">
      <c r="A43053" s="131"/>
    </row>
    <row r="43054" spans="1:1" x14ac:dyDescent="0.55000000000000004">
      <c r="A43054" s="131"/>
    </row>
    <row r="43057" spans="1:1" x14ac:dyDescent="0.55000000000000004">
      <c r="A43057" s="131"/>
    </row>
    <row r="43058" spans="1:1" x14ac:dyDescent="0.55000000000000004">
      <c r="A43058" s="131"/>
    </row>
    <row r="43061" spans="1:1" x14ac:dyDescent="0.55000000000000004">
      <c r="A43061" s="131"/>
    </row>
    <row r="43062" spans="1:1" x14ac:dyDescent="0.55000000000000004">
      <c r="A43062" s="131"/>
    </row>
    <row r="43065" spans="1:1" x14ac:dyDescent="0.55000000000000004">
      <c r="A43065" s="131"/>
    </row>
    <row r="43066" spans="1:1" x14ac:dyDescent="0.55000000000000004">
      <c r="A43066" s="131"/>
    </row>
    <row r="43069" spans="1:1" x14ac:dyDescent="0.55000000000000004">
      <c r="A43069" s="131"/>
    </row>
    <row r="43070" spans="1:1" x14ac:dyDescent="0.55000000000000004">
      <c r="A43070" s="131"/>
    </row>
    <row r="43073" spans="1:1" x14ac:dyDescent="0.55000000000000004">
      <c r="A43073" s="131"/>
    </row>
    <row r="43074" spans="1:1" x14ac:dyDescent="0.55000000000000004">
      <c r="A43074" s="131"/>
    </row>
    <row r="43077" spans="1:1" x14ac:dyDescent="0.55000000000000004">
      <c r="A43077" s="131"/>
    </row>
    <row r="43078" spans="1:1" x14ac:dyDescent="0.55000000000000004">
      <c r="A43078" s="131"/>
    </row>
    <row r="43081" spans="1:1" x14ac:dyDescent="0.55000000000000004">
      <c r="A43081" s="131"/>
    </row>
    <row r="43082" spans="1:1" x14ac:dyDescent="0.55000000000000004">
      <c r="A43082" s="131"/>
    </row>
    <row r="43085" spans="1:1" x14ac:dyDescent="0.55000000000000004">
      <c r="A43085" s="131"/>
    </row>
    <row r="43086" spans="1:1" x14ac:dyDescent="0.55000000000000004">
      <c r="A43086" s="131"/>
    </row>
    <row r="43089" spans="1:1" x14ac:dyDescent="0.55000000000000004">
      <c r="A43089" s="131"/>
    </row>
    <row r="43090" spans="1:1" x14ac:dyDescent="0.55000000000000004">
      <c r="A43090" s="131"/>
    </row>
    <row r="43093" spans="1:1" x14ac:dyDescent="0.55000000000000004">
      <c r="A43093" s="131"/>
    </row>
    <row r="43094" spans="1:1" x14ac:dyDescent="0.55000000000000004">
      <c r="A43094" s="131"/>
    </row>
    <row r="43097" spans="1:1" x14ac:dyDescent="0.55000000000000004">
      <c r="A43097" s="131"/>
    </row>
    <row r="43098" spans="1:1" x14ac:dyDescent="0.55000000000000004">
      <c r="A43098" s="131"/>
    </row>
    <row r="43101" spans="1:1" x14ac:dyDescent="0.55000000000000004">
      <c r="A43101" s="131"/>
    </row>
    <row r="43102" spans="1:1" x14ac:dyDescent="0.55000000000000004">
      <c r="A43102" s="131"/>
    </row>
    <row r="43105" spans="1:1" x14ac:dyDescent="0.55000000000000004">
      <c r="A43105" s="131"/>
    </row>
    <row r="43106" spans="1:1" x14ac:dyDescent="0.55000000000000004">
      <c r="A43106" s="131"/>
    </row>
    <row r="43109" spans="1:1" x14ac:dyDescent="0.55000000000000004">
      <c r="A43109" s="131"/>
    </row>
    <row r="43110" spans="1:1" x14ac:dyDescent="0.55000000000000004">
      <c r="A43110" s="131"/>
    </row>
    <row r="43113" spans="1:1" x14ac:dyDescent="0.55000000000000004">
      <c r="A43113" s="131"/>
    </row>
    <row r="43114" spans="1:1" x14ac:dyDescent="0.55000000000000004">
      <c r="A43114" s="131"/>
    </row>
    <row r="43117" spans="1:1" x14ac:dyDescent="0.55000000000000004">
      <c r="A43117" s="131"/>
    </row>
    <row r="43118" spans="1:1" x14ac:dyDescent="0.55000000000000004">
      <c r="A43118" s="131"/>
    </row>
    <row r="43121" spans="1:1" x14ac:dyDescent="0.55000000000000004">
      <c r="A43121" s="131"/>
    </row>
    <row r="43122" spans="1:1" x14ac:dyDescent="0.55000000000000004">
      <c r="A43122" s="131"/>
    </row>
    <row r="43125" spans="1:1" x14ac:dyDescent="0.55000000000000004">
      <c r="A43125" s="131"/>
    </row>
    <row r="43126" spans="1:1" x14ac:dyDescent="0.55000000000000004">
      <c r="A43126" s="131"/>
    </row>
    <row r="43129" spans="1:1" x14ac:dyDescent="0.55000000000000004">
      <c r="A43129" s="131"/>
    </row>
    <row r="43130" spans="1:1" x14ac:dyDescent="0.55000000000000004">
      <c r="A43130" s="131"/>
    </row>
    <row r="43133" spans="1:1" x14ac:dyDescent="0.55000000000000004">
      <c r="A43133" s="131"/>
    </row>
    <row r="43134" spans="1:1" x14ac:dyDescent="0.55000000000000004">
      <c r="A43134" s="131"/>
    </row>
    <row r="43137" spans="1:1" x14ac:dyDescent="0.55000000000000004">
      <c r="A43137" s="131"/>
    </row>
    <row r="43138" spans="1:1" x14ac:dyDescent="0.55000000000000004">
      <c r="A43138" s="131"/>
    </row>
    <row r="43141" spans="1:1" x14ac:dyDescent="0.55000000000000004">
      <c r="A43141" s="131"/>
    </row>
    <row r="43142" spans="1:1" x14ac:dyDescent="0.55000000000000004">
      <c r="A43142" s="131"/>
    </row>
    <row r="43145" spans="1:1" x14ac:dyDescent="0.55000000000000004">
      <c r="A43145" s="131"/>
    </row>
    <row r="43146" spans="1:1" x14ac:dyDescent="0.55000000000000004">
      <c r="A43146" s="131"/>
    </row>
    <row r="43149" spans="1:1" x14ac:dyDescent="0.55000000000000004">
      <c r="A43149" s="131"/>
    </row>
    <row r="43150" spans="1:1" x14ac:dyDescent="0.55000000000000004">
      <c r="A43150" s="131"/>
    </row>
    <row r="43153" spans="1:1" x14ac:dyDescent="0.55000000000000004">
      <c r="A43153" s="131"/>
    </row>
    <row r="43154" spans="1:1" x14ac:dyDescent="0.55000000000000004">
      <c r="A43154" s="131"/>
    </row>
    <row r="43157" spans="1:1" x14ac:dyDescent="0.55000000000000004">
      <c r="A43157" s="131"/>
    </row>
    <row r="43158" spans="1:1" x14ac:dyDescent="0.55000000000000004">
      <c r="A43158" s="131"/>
    </row>
    <row r="43161" spans="1:1" x14ac:dyDescent="0.55000000000000004">
      <c r="A43161" s="131"/>
    </row>
    <row r="43162" spans="1:1" x14ac:dyDescent="0.55000000000000004">
      <c r="A43162" s="131"/>
    </row>
    <row r="43165" spans="1:1" x14ac:dyDescent="0.55000000000000004">
      <c r="A43165" s="131"/>
    </row>
    <row r="43166" spans="1:1" x14ac:dyDescent="0.55000000000000004">
      <c r="A43166" s="131"/>
    </row>
    <row r="43169" spans="1:1" x14ac:dyDescent="0.55000000000000004">
      <c r="A43169" s="131"/>
    </row>
    <row r="43170" spans="1:1" x14ac:dyDescent="0.55000000000000004">
      <c r="A43170" s="131"/>
    </row>
    <row r="43173" spans="1:1" x14ac:dyDescent="0.55000000000000004">
      <c r="A43173" s="131"/>
    </row>
    <row r="43174" spans="1:1" x14ac:dyDescent="0.55000000000000004">
      <c r="A43174" s="131"/>
    </row>
    <row r="43177" spans="1:1" x14ac:dyDescent="0.55000000000000004">
      <c r="A43177" s="131"/>
    </row>
    <row r="43178" spans="1:1" x14ac:dyDescent="0.55000000000000004">
      <c r="A43178" s="131"/>
    </row>
    <row r="43181" spans="1:1" x14ac:dyDescent="0.55000000000000004">
      <c r="A43181" s="131"/>
    </row>
    <row r="43182" spans="1:1" x14ac:dyDescent="0.55000000000000004">
      <c r="A43182" s="131"/>
    </row>
    <row r="43185" spans="1:1" x14ac:dyDescent="0.55000000000000004">
      <c r="A43185" s="131"/>
    </row>
    <row r="43186" spans="1:1" x14ac:dyDescent="0.55000000000000004">
      <c r="A43186" s="131"/>
    </row>
    <row r="43189" spans="1:1" x14ac:dyDescent="0.55000000000000004">
      <c r="A43189" s="131"/>
    </row>
    <row r="43190" spans="1:1" x14ac:dyDescent="0.55000000000000004">
      <c r="A43190" s="131"/>
    </row>
    <row r="43193" spans="1:1" x14ac:dyDescent="0.55000000000000004">
      <c r="A43193" s="131"/>
    </row>
    <row r="43194" spans="1:1" x14ac:dyDescent="0.55000000000000004">
      <c r="A43194" s="131"/>
    </row>
    <row r="43197" spans="1:1" x14ac:dyDescent="0.55000000000000004">
      <c r="A43197" s="131"/>
    </row>
    <row r="43198" spans="1:1" x14ac:dyDescent="0.55000000000000004">
      <c r="A43198" s="131"/>
    </row>
    <row r="43201" spans="1:1" x14ac:dyDescent="0.55000000000000004">
      <c r="A43201" s="131"/>
    </row>
    <row r="43202" spans="1:1" x14ac:dyDescent="0.55000000000000004">
      <c r="A43202" s="131"/>
    </row>
    <row r="43205" spans="1:1" x14ac:dyDescent="0.55000000000000004">
      <c r="A43205" s="131"/>
    </row>
    <row r="43206" spans="1:1" x14ac:dyDescent="0.55000000000000004">
      <c r="A43206" s="131"/>
    </row>
    <row r="43209" spans="1:1" x14ac:dyDescent="0.55000000000000004">
      <c r="A43209" s="131"/>
    </row>
    <row r="43210" spans="1:1" x14ac:dyDescent="0.55000000000000004">
      <c r="A43210" s="131"/>
    </row>
    <row r="43213" spans="1:1" x14ac:dyDescent="0.55000000000000004">
      <c r="A43213" s="131"/>
    </row>
    <row r="43214" spans="1:1" x14ac:dyDescent="0.55000000000000004">
      <c r="A43214" s="131"/>
    </row>
    <row r="43217" spans="1:1" x14ac:dyDescent="0.55000000000000004">
      <c r="A43217" s="131"/>
    </row>
    <row r="43218" spans="1:1" x14ac:dyDescent="0.55000000000000004">
      <c r="A43218" s="131"/>
    </row>
    <row r="43221" spans="1:1" x14ac:dyDescent="0.55000000000000004">
      <c r="A43221" s="131"/>
    </row>
    <row r="43222" spans="1:1" x14ac:dyDescent="0.55000000000000004">
      <c r="A43222" s="131"/>
    </row>
    <row r="43225" spans="1:1" x14ac:dyDescent="0.55000000000000004">
      <c r="A43225" s="131"/>
    </row>
    <row r="43226" spans="1:1" x14ac:dyDescent="0.55000000000000004">
      <c r="A43226" s="131"/>
    </row>
    <row r="43229" spans="1:1" x14ac:dyDescent="0.55000000000000004">
      <c r="A43229" s="131"/>
    </row>
    <row r="43230" spans="1:1" x14ac:dyDescent="0.55000000000000004">
      <c r="A43230" s="131"/>
    </row>
    <row r="43233" spans="1:1" x14ac:dyDescent="0.55000000000000004">
      <c r="A43233" s="131"/>
    </row>
    <row r="43234" spans="1:1" x14ac:dyDescent="0.55000000000000004">
      <c r="A43234" s="131"/>
    </row>
    <row r="43237" spans="1:1" x14ac:dyDescent="0.55000000000000004">
      <c r="A43237" s="131"/>
    </row>
    <row r="43238" spans="1:1" x14ac:dyDescent="0.55000000000000004">
      <c r="A43238" s="131"/>
    </row>
    <row r="43241" spans="1:1" x14ac:dyDescent="0.55000000000000004">
      <c r="A43241" s="131"/>
    </row>
    <row r="43242" spans="1:1" x14ac:dyDescent="0.55000000000000004">
      <c r="A43242" s="131"/>
    </row>
    <row r="43245" spans="1:1" x14ac:dyDescent="0.55000000000000004">
      <c r="A43245" s="131"/>
    </row>
    <row r="43246" spans="1:1" x14ac:dyDescent="0.55000000000000004">
      <c r="A43246" s="131"/>
    </row>
    <row r="43249" spans="1:1" x14ac:dyDescent="0.55000000000000004">
      <c r="A43249" s="131"/>
    </row>
    <row r="43250" spans="1:1" x14ac:dyDescent="0.55000000000000004">
      <c r="A43250" s="131"/>
    </row>
    <row r="43253" spans="1:1" x14ac:dyDescent="0.55000000000000004">
      <c r="A43253" s="131"/>
    </row>
    <row r="43254" spans="1:1" x14ac:dyDescent="0.55000000000000004">
      <c r="A43254" s="131"/>
    </row>
    <row r="43257" spans="1:1" x14ac:dyDescent="0.55000000000000004">
      <c r="A43257" s="131"/>
    </row>
    <row r="43258" spans="1:1" x14ac:dyDescent="0.55000000000000004">
      <c r="A43258" s="131"/>
    </row>
    <row r="43261" spans="1:1" x14ac:dyDescent="0.55000000000000004">
      <c r="A43261" s="131"/>
    </row>
    <row r="43262" spans="1:1" x14ac:dyDescent="0.55000000000000004">
      <c r="A43262" s="131"/>
    </row>
    <row r="43265" spans="1:1" x14ac:dyDescent="0.55000000000000004">
      <c r="A43265" s="131"/>
    </row>
    <row r="43266" spans="1:1" x14ac:dyDescent="0.55000000000000004">
      <c r="A43266" s="131"/>
    </row>
    <row r="43269" spans="1:1" x14ac:dyDescent="0.55000000000000004">
      <c r="A43269" s="131"/>
    </row>
    <row r="43270" spans="1:1" x14ac:dyDescent="0.55000000000000004">
      <c r="A43270" s="131"/>
    </row>
    <row r="43273" spans="1:1" x14ac:dyDescent="0.55000000000000004">
      <c r="A43273" s="131"/>
    </row>
    <row r="43274" spans="1:1" x14ac:dyDescent="0.55000000000000004">
      <c r="A43274" s="131"/>
    </row>
    <row r="43277" spans="1:1" x14ac:dyDescent="0.55000000000000004">
      <c r="A43277" s="131"/>
    </row>
    <row r="43278" spans="1:1" x14ac:dyDescent="0.55000000000000004">
      <c r="A43278" s="131"/>
    </row>
    <row r="43281" spans="1:1" x14ac:dyDescent="0.55000000000000004">
      <c r="A43281" s="131"/>
    </row>
    <row r="43282" spans="1:1" x14ac:dyDescent="0.55000000000000004">
      <c r="A43282" s="131"/>
    </row>
    <row r="43285" spans="1:1" x14ac:dyDescent="0.55000000000000004">
      <c r="A43285" s="131"/>
    </row>
    <row r="43286" spans="1:1" x14ac:dyDescent="0.55000000000000004">
      <c r="A43286" s="131"/>
    </row>
    <row r="43289" spans="1:1" x14ac:dyDescent="0.55000000000000004">
      <c r="A43289" s="131"/>
    </row>
    <row r="43290" spans="1:1" x14ac:dyDescent="0.55000000000000004">
      <c r="A43290" s="131"/>
    </row>
    <row r="43293" spans="1:1" x14ac:dyDescent="0.55000000000000004">
      <c r="A43293" s="131"/>
    </row>
    <row r="43294" spans="1:1" x14ac:dyDescent="0.55000000000000004">
      <c r="A43294" s="131"/>
    </row>
    <row r="43297" spans="1:1" x14ac:dyDescent="0.55000000000000004">
      <c r="A43297" s="131"/>
    </row>
    <row r="43298" spans="1:1" x14ac:dyDescent="0.55000000000000004">
      <c r="A43298" s="131"/>
    </row>
    <row r="43301" spans="1:1" x14ac:dyDescent="0.55000000000000004">
      <c r="A43301" s="131"/>
    </row>
    <row r="43302" spans="1:1" x14ac:dyDescent="0.55000000000000004">
      <c r="A43302" s="131"/>
    </row>
    <row r="43305" spans="1:1" x14ac:dyDescent="0.55000000000000004">
      <c r="A43305" s="131"/>
    </row>
    <row r="43306" spans="1:1" x14ac:dyDescent="0.55000000000000004">
      <c r="A43306" s="131"/>
    </row>
    <row r="43309" spans="1:1" x14ac:dyDescent="0.55000000000000004">
      <c r="A43309" s="131"/>
    </row>
    <row r="43310" spans="1:1" x14ac:dyDescent="0.55000000000000004">
      <c r="A43310" s="131"/>
    </row>
    <row r="43313" spans="1:1" x14ac:dyDescent="0.55000000000000004">
      <c r="A43313" s="131"/>
    </row>
    <row r="43314" spans="1:1" x14ac:dyDescent="0.55000000000000004">
      <c r="A43314" s="131"/>
    </row>
    <row r="43317" spans="1:1" x14ac:dyDescent="0.55000000000000004">
      <c r="A43317" s="131"/>
    </row>
    <row r="43318" spans="1:1" x14ac:dyDescent="0.55000000000000004">
      <c r="A43318" s="131"/>
    </row>
    <row r="43321" spans="1:1" x14ac:dyDescent="0.55000000000000004">
      <c r="A43321" s="131"/>
    </row>
    <row r="43322" spans="1:1" x14ac:dyDescent="0.55000000000000004">
      <c r="A43322" s="131"/>
    </row>
    <row r="43325" spans="1:1" x14ac:dyDescent="0.55000000000000004">
      <c r="A43325" s="131"/>
    </row>
    <row r="43326" spans="1:1" x14ac:dyDescent="0.55000000000000004">
      <c r="A43326" s="131"/>
    </row>
    <row r="43329" spans="1:1" x14ac:dyDescent="0.55000000000000004">
      <c r="A43329" s="131"/>
    </row>
    <row r="43330" spans="1:1" x14ac:dyDescent="0.55000000000000004">
      <c r="A43330" s="131"/>
    </row>
    <row r="43333" spans="1:1" x14ac:dyDescent="0.55000000000000004">
      <c r="A43333" s="131"/>
    </row>
    <row r="43334" spans="1:1" x14ac:dyDescent="0.55000000000000004">
      <c r="A43334" s="131"/>
    </row>
    <row r="43337" spans="1:1" x14ac:dyDescent="0.55000000000000004">
      <c r="A43337" s="131"/>
    </row>
    <row r="43338" spans="1:1" x14ac:dyDescent="0.55000000000000004">
      <c r="A43338" s="131"/>
    </row>
    <row r="43341" spans="1:1" x14ac:dyDescent="0.55000000000000004">
      <c r="A43341" s="131"/>
    </row>
    <row r="43342" spans="1:1" x14ac:dyDescent="0.55000000000000004">
      <c r="A43342" s="131"/>
    </row>
    <row r="43345" spans="1:1" x14ac:dyDescent="0.55000000000000004">
      <c r="A43345" s="131"/>
    </row>
    <row r="43346" spans="1:1" x14ac:dyDescent="0.55000000000000004">
      <c r="A43346" s="131"/>
    </row>
    <row r="43349" spans="1:1" x14ac:dyDescent="0.55000000000000004">
      <c r="A43349" s="131"/>
    </row>
    <row r="43350" spans="1:1" x14ac:dyDescent="0.55000000000000004">
      <c r="A43350" s="131"/>
    </row>
    <row r="43353" spans="1:1" x14ac:dyDescent="0.55000000000000004">
      <c r="A43353" s="131"/>
    </row>
    <row r="43354" spans="1:1" x14ac:dyDescent="0.55000000000000004">
      <c r="A43354" s="131"/>
    </row>
    <row r="43357" spans="1:1" x14ac:dyDescent="0.55000000000000004">
      <c r="A43357" s="131"/>
    </row>
    <row r="43358" spans="1:1" x14ac:dyDescent="0.55000000000000004">
      <c r="A43358" s="131"/>
    </row>
    <row r="43361" spans="1:1" x14ac:dyDescent="0.55000000000000004">
      <c r="A43361" s="131"/>
    </row>
    <row r="43362" spans="1:1" x14ac:dyDescent="0.55000000000000004">
      <c r="A43362" s="131"/>
    </row>
    <row r="43365" spans="1:1" x14ac:dyDescent="0.55000000000000004">
      <c r="A43365" s="131"/>
    </row>
    <row r="43366" spans="1:1" x14ac:dyDescent="0.55000000000000004">
      <c r="A43366" s="131"/>
    </row>
    <row r="43369" spans="1:1" x14ac:dyDescent="0.55000000000000004">
      <c r="A43369" s="131"/>
    </row>
    <row r="43370" spans="1:1" x14ac:dyDescent="0.55000000000000004">
      <c r="A43370" s="131"/>
    </row>
    <row r="43373" spans="1:1" x14ac:dyDescent="0.55000000000000004">
      <c r="A43373" s="131"/>
    </row>
    <row r="43374" spans="1:1" x14ac:dyDescent="0.55000000000000004">
      <c r="A43374" s="131"/>
    </row>
    <row r="43377" spans="1:1" x14ac:dyDescent="0.55000000000000004">
      <c r="A43377" s="131"/>
    </row>
    <row r="43378" spans="1:1" x14ac:dyDescent="0.55000000000000004">
      <c r="A43378" s="131"/>
    </row>
    <row r="43381" spans="1:1" x14ac:dyDescent="0.55000000000000004">
      <c r="A43381" s="131"/>
    </row>
    <row r="43382" spans="1:1" x14ac:dyDescent="0.55000000000000004">
      <c r="A43382" s="131"/>
    </row>
    <row r="43385" spans="1:1" x14ac:dyDescent="0.55000000000000004">
      <c r="A43385" s="131"/>
    </row>
    <row r="43386" spans="1:1" x14ac:dyDescent="0.55000000000000004">
      <c r="A43386" s="131"/>
    </row>
    <row r="43389" spans="1:1" x14ac:dyDescent="0.55000000000000004">
      <c r="A43389" s="131"/>
    </row>
    <row r="43390" spans="1:1" x14ac:dyDescent="0.55000000000000004">
      <c r="A43390" s="131"/>
    </row>
    <row r="43393" spans="1:1" x14ac:dyDescent="0.55000000000000004">
      <c r="A43393" s="131"/>
    </row>
    <row r="43394" spans="1:1" x14ac:dyDescent="0.55000000000000004">
      <c r="A43394" s="131"/>
    </row>
    <row r="43397" spans="1:1" x14ac:dyDescent="0.55000000000000004">
      <c r="A43397" s="131"/>
    </row>
    <row r="43398" spans="1:1" x14ac:dyDescent="0.55000000000000004">
      <c r="A43398" s="131"/>
    </row>
    <row r="43401" spans="1:1" x14ac:dyDescent="0.55000000000000004">
      <c r="A43401" s="131"/>
    </row>
    <row r="43402" spans="1:1" x14ac:dyDescent="0.55000000000000004">
      <c r="A43402" s="131"/>
    </row>
    <row r="43405" spans="1:1" x14ac:dyDescent="0.55000000000000004">
      <c r="A43405" s="131"/>
    </row>
    <row r="43406" spans="1:1" x14ac:dyDescent="0.55000000000000004">
      <c r="A43406" s="131"/>
    </row>
    <row r="43409" spans="1:1" x14ac:dyDescent="0.55000000000000004">
      <c r="A43409" s="131"/>
    </row>
    <row r="43410" spans="1:1" x14ac:dyDescent="0.55000000000000004">
      <c r="A43410" s="131"/>
    </row>
    <row r="43413" spans="1:1" x14ac:dyDescent="0.55000000000000004">
      <c r="A43413" s="131"/>
    </row>
    <row r="43414" spans="1:1" x14ac:dyDescent="0.55000000000000004">
      <c r="A43414" s="131"/>
    </row>
    <row r="43417" spans="1:1" x14ac:dyDescent="0.55000000000000004">
      <c r="A43417" s="131"/>
    </row>
    <row r="43418" spans="1:1" x14ac:dyDescent="0.55000000000000004">
      <c r="A43418" s="131"/>
    </row>
    <row r="43421" spans="1:1" x14ac:dyDescent="0.55000000000000004">
      <c r="A43421" s="131"/>
    </row>
    <row r="43422" spans="1:1" x14ac:dyDescent="0.55000000000000004">
      <c r="A43422" s="131"/>
    </row>
    <row r="43425" spans="1:1" x14ac:dyDescent="0.55000000000000004">
      <c r="A43425" s="131"/>
    </row>
    <row r="43426" spans="1:1" x14ac:dyDescent="0.55000000000000004">
      <c r="A43426" s="131"/>
    </row>
    <row r="43429" spans="1:1" x14ac:dyDescent="0.55000000000000004">
      <c r="A43429" s="131"/>
    </row>
    <row r="43430" spans="1:1" x14ac:dyDescent="0.55000000000000004">
      <c r="A43430" s="131"/>
    </row>
    <row r="43433" spans="1:1" x14ac:dyDescent="0.55000000000000004">
      <c r="A43433" s="131"/>
    </row>
    <row r="43434" spans="1:1" x14ac:dyDescent="0.55000000000000004">
      <c r="A43434" s="131"/>
    </row>
    <row r="43437" spans="1:1" x14ac:dyDescent="0.55000000000000004">
      <c r="A43437" s="131"/>
    </row>
    <row r="43438" spans="1:1" x14ac:dyDescent="0.55000000000000004">
      <c r="A43438" s="131"/>
    </row>
    <row r="43441" spans="1:1" x14ac:dyDescent="0.55000000000000004">
      <c r="A43441" s="131"/>
    </row>
    <row r="43442" spans="1:1" x14ac:dyDescent="0.55000000000000004">
      <c r="A43442" s="131"/>
    </row>
    <row r="43445" spans="1:1" x14ac:dyDescent="0.55000000000000004">
      <c r="A43445" s="131"/>
    </row>
    <row r="43446" spans="1:1" x14ac:dyDescent="0.55000000000000004">
      <c r="A43446" s="131"/>
    </row>
    <row r="43449" spans="1:1" x14ac:dyDescent="0.55000000000000004">
      <c r="A43449" s="131"/>
    </row>
    <row r="43450" spans="1:1" x14ac:dyDescent="0.55000000000000004">
      <c r="A43450" s="131"/>
    </row>
    <row r="43453" spans="1:1" x14ac:dyDescent="0.55000000000000004">
      <c r="A43453" s="131"/>
    </row>
    <row r="43454" spans="1:1" x14ac:dyDescent="0.55000000000000004">
      <c r="A43454" s="131"/>
    </row>
    <row r="43457" spans="1:1" x14ac:dyDescent="0.55000000000000004">
      <c r="A43457" s="131"/>
    </row>
    <row r="43458" spans="1:1" x14ac:dyDescent="0.55000000000000004">
      <c r="A43458" s="131"/>
    </row>
    <row r="43461" spans="1:1" x14ac:dyDescent="0.55000000000000004">
      <c r="A43461" s="131"/>
    </row>
    <row r="43462" spans="1:1" x14ac:dyDescent="0.55000000000000004">
      <c r="A43462" s="131"/>
    </row>
    <row r="43465" spans="1:1" x14ac:dyDescent="0.55000000000000004">
      <c r="A43465" s="131"/>
    </row>
    <row r="43466" spans="1:1" x14ac:dyDescent="0.55000000000000004">
      <c r="A43466" s="131"/>
    </row>
    <row r="43469" spans="1:1" x14ac:dyDescent="0.55000000000000004">
      <c r="A43469" s="131"/>
    </row>
    <row r="43470" spans="1:1" x14ac:dyDescent="0.55000000000000004">
      <c r="A43470" s="131"/>
    </row>
    <row r="43473" spans="1:1" x14ac:dyDescent="0.55000000000000004">
      <c r="A43473" s="131"/>
    </row>
    <row r="43474" spans="1:1" x14ac:dyDescent="0.55000000000000004">
      <c r="A43474" s="131"/>
    </row>
    <row r="43477" spans="1:1" x14ac:dyDescent="0.55000000000000004">
      <c r="A43477" s="131"/>
    </row>
    <row r="43478" spans="1:1" x14ac:dyDescent="0.55000000000000004">
      <c r="A43478" s="131"/>
    </row>
    <row r="43481" spans="1:1" x14ac:dyDescent="0.55000000000000004">
      <c r="A43481" s="131"/>
    </row>
    <row r="43482" spans="1:1" x14ac:dyDescent="0.55000000000000004">
      <c r="A43482" s="131"/>
    </row>
    <row r="43485" spans="1:1" x14ac:dyDescent="0.55000000000000004">
      <c r="A43485" s="131"/>
    </row>
    <row r="43486" spans="1:1" x14ac:dyDescent="0.55000000000000004">
      <c r="A43486" s="131"/>
    </row>
    <row r="43489" spans="1:1" x14ac:dyDescent="0.55000000000000004">
      <c r="A43489" s="131"/>
    </row>
    <row r="43490" spans="1:1" x14ac:dyDescent="0.55000000000000004">
      <c r="A43490" s="131"/>
    </row>
    <row r="43493" spans="1:1" x14ac:dyDescent="0.55000000000000004">
      <c r="A43493" s="131"/>
    </row>
    <row r="43494" spans="1:1" x14ac:dyDescent="0.55000000000000004">
      <c r="A43494" s="131"/>
    </row>
    <row r="43497" spans="1:1" x14ac:dyDescent="0.55000000000000004">
      <c r="A43497" s="131"/>
    </row>
    <row r="43498" spans="1:1" x14ac:dyDescent="0.55000000000000004">
      <c r="A43498" s="131"/>
    </row>
    <row r="43501" spans="1:1" x14ac:dyDescent="0.55000000000000004">
      <c r="A43501" s="131"/>
    </row>
    <row r="43502" spans="1:1" x14ac:dyDescent="0.55000000000000004">
      <c r="A43502" s="131"/>
    </row>
    <row r="43505" spans="1:1" x14ac:dyDescent="0.55000000000000004">
      <c r="A43505" s="131"/>
    </row>
    <row r="43506" spans="1:1" x14ac:dyDescent="0.55000000000000004">
      <c r="A43506" s="131"/>
    </row>
    <row r="43509" spans="1:1" x14ac:dyDescent="0.55000000000000004">
      <c r="A43509" s="131"/>
    </row>
    <row r="43510" spans="1:1" x14ac:dyDescent="0.55000000000000004">
      <c r="A43510" s="131"/>
    </row>
    <row r="43513" spans="1:1" x14ac:dyDescent="0.55000000000000004">
      <c r="A43513" s="131"/>
    </row>
    <row r="43514" spans="1:1" x14ac:dyDescent="0.55000000000000004">
      <c r="A43514" s="131"/>
    </row>
    <row r="43517" spans="1:1" x14ac:dyDescent="0.55000000000000004">
      <c r="A43517" s="131"/>
    </row>
    <row r="43518" spans="1:1" x14ac:dyDescent="0.55000000000000004">
      <c r="A43518" s="131"/>
    </row>
    <row r="43521" spans="1:1" x14ac:dyDescent="0.55000000000000004">
      <c r="A43521" s="131"/>
    </row>
    <row r="43522" spans="1:1" x14ac:dyDescent="0.55000000000000004">
      <c r="A43522" s="131"/>
    </row>
    <row r="43525" spans="1:1" x14ac:dyDescent="0.55000000000000004">
      <c r="A43525" s="131"/>
    </row>
    <row r="43526" spans="1:1" x14ac:dyDescent="0.55000000000000004">
      <c r="A43526" s="131"/>
    </row>
    <row r="43529" spans="1:1" x14ac:dyDescent="0.55000000000000004">
      <c r="A43529" s="131"/>
    </row>
    <row r="43530" spans="1:1" x14ac:dyDescent="0.55000000000000004">
      <c r="A43530" s="131"/>
    </row>
    <row r="43533" spans="1:1" x14ac:dyDescent="0.55000000000000004">
      <c r="A43533" s="131"/>
    </row>
    <row r="43534" spans="1:1" x14ac:dyDescent="0.55000000000000004">
      <c r="A43534" s="131"/>
    </row>
    <row r="43537" spans="1:1" x14ac:dyDescent="0.55000000000000004">
      <c r="A43537" s="131"/>
    </row>
    <row r="43538" spans="1:1" x14ac:dyDescent="0.55000000000000004">
      <c r="A43538" s="131"/>
    </row>
    <row r="43541" spans="1:1" x14ac:dyDescent="0.55000000000000004">
      <c r="A43541" s="131"/>
    </row>
    <row r="43542" spans="1:1" x14ac:dyDescent="0.55000000000000004">
      <c r="A43542" s="131"/>
    </row>
    <row r="43545" spans="1:1" x14ac:dyDescent="0.55000000000000004">
      <c r="A43545" s="131"/>
    </row>
    <row r="43546" spans="1:1" x14ac:dyDescent="0.55000000000000004">
      <c r="A43546" s="131"/>
    </row>
    <row r="43549" spans="1:1" x14ac:dyDescent="0.55000000000000004">
      <c r="A43549" s="131"/>
    </row>
    <row r="43550" spans="1:1" x14ac:dyDescent="0.55000000000000004">
      <c r="A43550" s="131"/>
    </row>
    <row r="43553" spans="1:1" x14ac:dyDescent="0.55000000000000004">
      <c r="A43553" s="131"/>
    </row>
    <row r="43554" spans="1:1" x14ac:dyDescent="0.55000000000000004">
      <c r="A43554" s="131"/>
    </row>
    <row r="43557" spans="1:1" x14ac:dyDescent="0.55000000000000004">
      <c r="A43557" s="131"/>
    </row>
    <row r="43558" spans="1:1" x14ac:dyDescent="0.55000000000000004">
      <c r="A43558" s="131"/>
    </row>
    <row r="43561" spans="1:1" x14ac:dyDescent="0.55000000000000004">
      <c r="A43561" s="131"/>
    </row>
    <row r="43562" spans="1:1" x14ac:dyDescent="0.55000000000000004">
      <c r="A43562" s="131"/>
    </row>
    <row r="43565" spans="1:1" x14ac:dyDescent="0.55000000000000004">
      <c r="A43565" s="131"/>
    </row>
    <row r="43566" spans="1:1" x14ac:dyDescent="0.55000000000000004">
      <c r="A43566" s="131"/>
    </row>
    <row r="43569" spans="1:1" x14ac:dyDescent="0.55000000000000004">
      <c r="A43569" s="131"/>
    </row>
    <row r="43570" spans="1:1" x14ac:dyDescent="0.55000000000000004">
      <c r="A43570" s="131"/>
    </row>
    <row r="43573" spans="1:1" x14ac:dyDescent="0.55000000000000004">
      <c r="A43573" s="131"/>
    </row>
    <row r="43574" spans="1:1" x14ac:dyDescent="0.55000000000000004">
      <c r="A43574" s="131"/>
    </row>
    <row r="43577" spans="1:1" x14ac:dyDescent="0.55000000000000004">
      <c r="A43577" s="131"/>
    </row>
    <row r="43578" spans="1:1" x14ac:dyDescent="0.55000000000000004">
      <c r="A43578" s="131"/>
    </row>
    <row r="43581" spans="1:1" x14ac:dyDescent="0.55000000000000004">
      <c r="A43581" s="131"/>
    </row>
    <row r="43582" spans="1:1" x14ac:dyDescent="0.55000000000000004">
      <c r="A43582" s="131"/>
    </row>
    <row r="43585" spans="1:1" x14ac:dyDescent="0.55000000000000004">
      <c r="A43585" s="131"/>
    </row>
    <row r="43586" spans="1:1" x14ac:dyDescent="0.55000000000000004">
      <c r="A43586" s="131"/>
    </row>
    <row r="43589" spans="1:1" x14ac:dyDescent="0.55000000000000004">
      <c r="A43589" s="131"/>
    </row>
    <row r="43590" spans="1:1" x14ac:dyDescent="0.55000000000000004">
      <c r="A43590" s="131"/>
    </row>
    <row r="43593" spans="1:1" x14ac:dyDescent="0.55000000000000004">
      <c r="A43593" s="131"/>
    </row>
    <row r="43594" spans="1:1" x14ac:dyDescent="0.55000000000000004">
      <c r="A43594" s="131"/>
    </row>
    <row r="43597" spans="1:1" x14ac:dyDescent="0.55000000000000004">
      <c r="A43597" s="131"/>
    </row>
    <row r="43598" spans="1:1" x14ac:dyDescent="0.55000000000000004">
      <c r="A43598" s="131"/>
    </row>
    <row r="43601" spans="1:1" x14ac:dyDescent="0.55000000000000004">
      <c r="A43601" s="131"/>
    </row>
    <row r="43602" spans="1:1" x14ac:dyDescent="0.55000000000000004">
      <c r="A43602" s="131"/>
    </row>
    <row r="43605" spans="1:1" x14ac:dyDescent="0.55000000000000004">
      <c r="A43605" s="131"/>
    </row>
    <row r="43606" spans="1:1" x14ac:dyDescent="0.55000000000000004">
      <c r="A43606" s="131"/>
    </row>
    <row r="43609" spans="1:1" x14ac:dyDescent="0.55000000000000004">
      <c r="A43609" s="131"/>
    </row>
    <row r="43610" spans="1:1" x14ac:dyDescent="0.55000000000000004">
      <c r="A43610" s="131"/>
    </row>
    <row r="43613" spans="1:1" x14ac:dyDescent="0.55000000000000004">
      <c r="A43613" s="131"/>
    </row>
    <row r="43614" spans="1:1" x14ac:dyDescent="0.55000000000000004">
      <c r="A43614" s="131"/>
    </row>
    <row r="43617" spans="1:1" x14ac:dyDescent="0.55000000000000004">
      <c r="A43617" s="131"/>
    </row>
    <row r="43618" spans="1:1" x14ac:dyDescent="0.55000000000000004">
      <c r="A43618" s="131"/>
    </row>
    <row r="43621" spans="1:1" x14ac:dyDescent="0.55000000000000004">
      <c r="A43621" s="131"/>
    </row>
    <row r="43622" spans="1:1" x14ac:dyDescent="0.55000000000000004">
      <c r="A43622" s="131"/>
    </row>
    <row r="43625" spans="1:1" x14ac:dyDescent="0.55000000000000004">
      <c r="A43625" s="131"/>
    </row>
    <row r="43626" spans="1:1" x14ac:dyDescent="0.55000000000000004">
      <c r="A43626" s="131"/>
    </row>
    <row r="43629" spans="1:1" x14ac:dyDescent="0.55000000000000004">
      <c r="A43629" s="131"/>
    </row>
    <row r="43630" spans="1:1" x14ac:dyDescent="0.55000000000000004">
      <c r="A43630" s="131"/>
    </row>
    <row r="43633" spans="1:1" x14ac:dyDescent="0.55000000000000004">
      <c r="A43633" s="131"/>
    </row>
    <row r="43634" spans="1:1" x14ac:dyDescent="0.55000000000000004">
      <c r="A43634" s="131"/>
    </row>
    <row r="43637" spans="1:1" x14ac:dyDescent="0.55000000000000004">
      <c r="A43637" s="131"/>
    </row>
    <row r="43638" spans="1:1" x14ac:dyDescent="0.55000000000000004">
      <c r="A43638" s="131"/>
    </row>
    <row r="43641" spans="1:1" x14ac:dyDescent="0.55000000000000004">
      <c r="A43641" s="131"/>
    </row>
    <row r="43642" spans="1:1" x14ac:dyDescent="0.55000000000000004">
      <c r="A43642" s="131"/>
    </row>
    <row r="43645" spans="1:1" x14ac:dyDescent="0.55000000000000004">
      <c r="A43645" s="131"/>
    </row>
    <row r="43646" spans="1:1" x14ac:dyDescent="0.55000000000000004">
      <c r="A43646" s="131"/>
    </row>
    <row r="43649" spans="1:1" x14ac:dyDescent="0.55000000000000004">
      <c r="A43649" s="131"/>
    </row>
    <row r="43650" spans="1:1" x14ac:dyDescent="0.55000000000000004">
      <c r="A43650" s="131"/>
    </row>
    <row r="43653" spans="1:1" x14ac:dyDescent="0.55000000000000004">
      <c r="A43653" s="131"/>
    </row>
    <row r="43654" spans="1:1" x14ac:dyDescent="0.55000000000000004">
      <c r="A43654" s="131"/>
    </row>
    <row r="43657" spans="1:1" x14ac:dyDescent="0.55000000000000004">
      <c r="A43657" s="131"/>
    </row>
    <row r="43658" spans="1:1" x14ac:dyDescent="0.55000000000000004">
      <c r="A43658" s="131"/>
    </row>
    <row r="43661" spans="1:1" x14ac:dyDescent="0.55000000000000004">
      <c r="A43661" s="131"/>
    </row>
    <row r="43662" spans="1:1" x14ac:dyDescent="0.55000000000000004">
      <c r="A43662" s="131"/>
    </row>
    <row r="43665" spans="1:1" x14ac:dyDescent="0.55000000000000004">
      <c r="A43665" s="131"/>
    </row>
    <row r="43666" spans="1:1" x14ac:dyDescent="0.55000000000000004">
      <c r="A43666" s="131"/>
    </row>
    <row r="43669" spans="1:1" x14ac:dyDescent="0.55000000000000004">
      <c r="A43669" s="131"/>
    </row>
    <row r="43670" spans="1:1" x14ac:dyDescent="0.55000000000000004">
      <c r="A43670" s="131"/>
    </row>
    <row r="43673" spans="1:1" x14ac:dyDescent="0.55000000000000004">
      <c r="A43673" s="131"/>
    </row>
    <row r="43674" spans="1:1" x14ac:dyDescent="0.55000000000000004">
      <c r="A43674" s="131"/>
    </row>
    <row r="43677" spans="1:1" x14ac:dyDescent="0.55000000000000004">
      <c r="A43677" s="131"/>
    </row>
    <row r="43678" spans="1:1" x14ac:dyDescent="0.55000000000000004">
      <c r="A43678" s="131"/>
    </row>
    <row r="43681" spans="1:1" x14ac:dyDescent="0.55000000000000004">
      <c r="A43681" s="131"/>
    </row>
    <row r="43682" spans="1:1" x14ac:dyDescent="0.55000000000000004">
      <c r="A43682" s="131"/>
    </row>
    <row r="43685" spans="1:1" x14ac:dyDescent="0.55000000000000004">
      <c r="A43685" s="131"/>
    </row>
    <row r="43686" spans="1:1" x14ac:dyDescent="0.55000000000000004">
      <c r="A43686" s="131"/>
    </row>
    <row r="43689" spans="1:1" x14ac:dyDescent="0.55000000000000004">
      <c r="A43689" s="131"/>
    </row>
    <row r="43690" spans="1:1" x14ac:dyDescent="0.55000000000000004">
      <c r="A43690" s="131"/>
    </row>
    <row r="43693" spans="1:1" x14ac:dyDescent="0.55000000000000004">
      <c r="A43693" s="131"/>
    </row>
    <row r="43694" spans="1:1" x14ac:dyDescent="0.55000000000000004">
      <c r="A43694" s="131"/>
    </row>
    <row r="43697" spans="1:1" x14ac:dyDescent="0.55000000000000004">
      <c r="A43697" s="131"/>
    </row>
    <row r="43698" spans="1:1" x14ac:dyDescent="0.55000000000000004">
      <c r="A43698" s="131"/>
    </row>
    <row r="43701" spans="1:1" x14ac:dyDescent="0.55000000000000004">
      <c r="A43701" s="131"/>
    </row>
    <row r="43702" spans="1:1" x14ac:dyDescent="0.55000000000000004">
      <c r="A43702" s="131"/>
    </row>
    <row r="43705" spans="1:1" x14ac:dyDescent="0.55000000000000004">
      <c r="A43705" s="131"/>
    </row>
    <row r="43706" spans="1:1" x14ac:dyDescent="0.55000000000000004">
      <c r="A43706" s="131"/>
    </row>
    <row r="43709" spans="1:1" x14ac:dyDescent="0.55000000000000004">
      <c r="A43709" s="131"/>
    </row>
    <row r="43710" spans="1:1" x14ac:dyDescent="0.55000000000000004">
      <c r="A43710" s="131"/>
    </row>
    <row r="43713" spans="1:1" x14ac:dyDescent="0.55000000000000004">
      <c r="A43713" s="131"/>
    </row>
    <row r="43714" spans="1:1" x14ac:dyDescent="0.55000000000000004">
      <c r="A43714" s="131"/>
    </row>
    <row r="43717" spans="1:1" x14ac:dyDescent="0.55000000000000004">
      <c r="A43717" s="131"/>
    </row>
    <row r="43718" spans="1:1" x14ac:dyDescent="0.55000000000000004">
      <c r="A43718" s="131"/>
    </row>
    <row r="43721" spans="1:1" x14ac:dyDescent="0.55000000000000004">
      <c r="A43721" s="131"/>
    </row>
    <row r="43722" spans="1:1" x14ac:dyDescent="0.55000000000000004">
      <c r="A43722" s="131"/>
    </row>
    <row r="43725" spans="1:1" x14ac:dyDescent="0.55000000000000004">
      <c r="A43725" s="131"/>
    </row>
    <row r="43726" spans="1:1" x14ac:dyDescent="0.55000000000000004">
      <c r="A43726" s="131"/>
    </row>
    <row r="43729" spans="1:1" x14ac:dyDescent="0.55000000000000004">
      <c r="A43729" s="131"/>
    </row>
    <row r="43730" spans="1:1" x14ac:dyDescent="0.55000000000000004">
      <c r="A43730" s="131"/>
    </row>
    <row r="43733" spans="1:1" x14ac:dyDescent="0.55000000000000004">
      <c r="A43733" s="131"/>
    </row>
    <row r="43734" spans="1:1" x14ac:dyDescent="0.55000000000000004">
      <c r="A43734" s="131"/>
    </row>
    <row r="43737" spans="1:1" x14ac:dyDescent="0.55000000000000004">
      <c r="A43737" s="131"/>
    </row>
    <row r="43738" spans="1:1" x14ac:dyDescent="0.55000000000000004">
      <c r="A43738" s="131"/>
    </row>
    <row r="43741" spans="1:1" x14ac:dyDescent="0.55000000000000004">
      <c r="A43741" s="131"/>
    </row>
    <row r="43742" spans="1:1" x14ac:dyDescent="0.55000000000000004">
      <c r="A43742" s="131"/>
    </row>
    <row r="43745" spans="1:1" x14ac:dyDescent="0.55000000000000004">
      <c r="A43745" s="131"/>
    </row>
    <row r="43746" spans="1:1" x14ac:dyDescent="0.55000000000000004">
      <c r="A43746" s="131"/>
    </row>
    <row r="43749" spans="1:1" x14ac:dyDescent="0.55000000000000004">
      <c r="A43749" s="131"/>
    </row>
    <row r="43750" spans="1:1" x14ac:dyDescent="0.55000000000000004">
      <c r="A43750" s="131"/>
    </row>
    <row r="43753" spans="1:1" x14ac:dyDescent="0.55000000000000004">
      <c r="A43753" s="131"/>
    </row>
    <row r="43754" spans="1:1" x14ac:dyDescent="0.55000000000000004">
      <c r="A43754" s="131"/>
    </row>
    <row r="43757" spans="1:1" x14ac:dyDescent="0.55000000000000004">
      <c r="A43757" s="131"/>
    </row>
    <row r="43758" spans="1:1" x14ac:dyDescent="0.55000000000000004">
      <c r="A43758" s="131"/>
    </row>
    <row r="43761" spans="1:1" x14ac:dyDescent="0.55000000000000004">
      <c r="A43761" s="131"/>
    </row>
    <row r="43762" spans="1:1" x14ac:dyDescent="0.55000000000000004">
      <c r="A43762" s="131"/>
    </row>
    <row r="43765" spans="1:1" x14ac:dyDescent="0.55000000000000004">
      <c r="A43765" s="131"/>
    </row>
    <row r="43766" spans="1:1" x14ac:dyDescent="0.55000000000000004">
      <c r="A43766" s="131"/>
    </row>
    <row r="43769" spans="1:1" x14ac:dyDescent="0.55000000000000004">
      <c r="A43769" s="131"/>
    </row>
    <row r="43770" spans="1:1" x14ac:dyDescent="0.55000000000000004">
      <c r="A43770" s="131"/>
    </row>
    <row r="43773" spans="1:1" x14ac:dyDescent="0.55000000000000004">
      <c r="A43773" s="131"/>
    </row>
    <row r="43774" spans="1:1" x14ac:dyDescent="0.55000000000000004">
      <c r="A43774" s="131"/>
    </row>
    <row r="43777" spans="1:1" x14ac:dyDescent="0.55000000000000004">
      <c r="A43777" s="131"/>
    </row>
    <row r="43778" spans="1:1" x14ac:dyDescent="0.55000000000000004">
      <c r="A43778" s="131"/>
    </row>
    <row r="43781" spans="1:1" x14ac:dyDescent="0.55000000000000004">
      <c r="A43781" s="131"/>
    </row>
    <row r="43782" spans="1:1" x14ac:dyDescent="0.55000000000000004">
      <c r="A43782" s="131"/>
    </row>
    <row r="43785" spans="1:1" x14ac:dyDescent="0.55000000000000004">
      <c r="A43785" s="131"/>
    </row>
    <row r="43786" spans="1:1" x14ac:dyDescent="0.55000000000000004">
      <c r="A43786" s="131"/>
    </row>
    <row r="43789" spans="1:1" x14ac:dyDescent="0.55000000000000004">
      <c r="A43789" s="131"/>
    </row>
    <row r="43790" spans="1:1" x14ac:dyDescent="0.55000000000000004">
      <c r="A43790" s="131"/>
    </row>
    <row r="43793" spans="1:1" x14ac:dyDescent="0.55000000000000004">
      <c r="A43793" s="131"/>
    </row>
    <row r="43794" spans="1:1" x14ac:dyDescent="0.55000000000000004">
      <c r="A43794" s="131"/>
    </row>
    <row r="43797" spans="1:1" x14ac:dyDescent="0.55000000000000004">
      <c r="A43797" s="131"/>
    </row>
    <row r="43798" spans="1:1" x14ac:dyDescent="0.55000000000000004">
      <c r="A43798" s="131"/>
    </row>
    <row r="43801" spans="1:1" x14ac:dyDescent="0.55000000000000004">
      <c r="A43801" s="131"/>
    </row>
    <row r="43802" spans="1:1" x14ac:dyDescent="0.55000000000000004">
      <c r="A43802" s="131"/>
    </row>
    <row r="43805" spans="1:1" x14ac:dyDescent="0.55000000000000004">
      <c r="A43805" s="131"/>
    </row>
    <row r="43806" spans="1:1" x14ac:dyDescent="0.55000000000000004">
      <c r="A43806" s="131"/>
    </row>
    <row r="43809" spans="1:1" x14ac:dyDescent="0.55000000000000004">
      <c r="A43809" s="131"/>
    </row>
    <row r="43810" spans="1:1" x14ac:dyDescent="0.55000000000000004">
      <c r="A43810" s="131"/>
    </row>
    <row r="43813" spans="1:1" x14ac:dyDescent="0.55000000000000004">
      <c r="A43813" s="131"/>
    </row>
    <row r="43814" spans="1:1" x14ac:dyDescent="0.55000000000000004">
      <c r="A43814" s="131"/>
    </row>
    <row r="43817" spans="1:1" x14ac:dyDescent="0.55000000000000004">
      <c r="A43817" s="131"/>
    </row>
    <row r="43818" spans="1:1" x14ac:dyDescent="0.55000000000000004">
      <c r="A43818" s="131"/>
    </row>
    <row r="43821" spans="1:1" x14ac:dyDescent="0.55000000000000004">
      <c r="A43821" s="131"/>
    </row>
    <row r="43822" spans="1:1" x14ac:dyDescent="0.55000000000000004">
      <c r="A43822" s="131"/>
    </row>
    <row r="43825" spans="1:1" x14ac:dyDescent="0.55000000000000004">
      <c r="A43825" s="131"/>
    </row>
    <row r="43826" spans="1:1" x14ac:dyDescent="0.55000000000000004">
      <c r="A43826" s="131"/>
    </row>
    <row r="43829" spans="1:1" x14ac:dyDescent="0.55000000000000004">
      <c r="A43829" s="131"/>
    </row>
    <row r="43830" spans="1:1" x14ac:dyDescent="0.55000000000000004">
      <c r="A43830" s="131"/>
    </row>
    <row r="43833" spans="1:1" x14ac:dyDescent="0.55000000000000004">
      <c r="A43833" s="131"/>
    </row>
    <row r="43834" spans="1:1" x14ac:dyDescent="0.55000000000000004">
      <c r="A43834" s="131"/>
    </row>
    <row r="43837" spans="1:1" x14ac:dyDescent="0.55000000000000004">
      <c r="A43837" s="131"/>
    </row>
    <row r="43838" spans="1:1" x14ac:dyDescent="0.55000000000000004">
      <c r="A43838" s="131"/>
    </row>
    <row r="43841" spans="1:1" x14ac:dyDescent="0.55000000000000004">
      <c r="A43841" s="131"/>
    </row>
    <row r="43842" spans="1:1" x14ac:dyDescent="0.55000000000000004">
      <c r="A43842" s="131"/>
    </row>
    <row r="43845" spans="1:1" x14ac:dyDescent="0.55000000000000004">
      <c r="A43845" s="131"/>
    </row>
    <row r="43846" spans="1:1" x14ac:dyDescent="0.55000000000000004">
      <c r="A43846" s="131"/>
    </row>
    <row r="43849" spans="1:1" x14ac:dyDescent="0.55000000000000004">
      <c r="A43849" s="131"/>
    </row>
    <row r="43850" spans="1:1" x14ac:dyDescent="0.55000000000000004">
      <c r="A43850" s="131"/>
    </row>
    <row r="43853" spans="1:1" x14ac:dyDescent="0.55000000000000004">
      <c r="A43853" s="131"/>
    </row>
    <row r="43854" spans="1:1" x14ac:dyDescent="0.55000000000000004">
      <c r="A43854" s="131"/>
    </row>
    <row r="43857" spans="1:1" x14ac:dyDescent="0.55000000000000004">
      <c r="A43857" s="131"/>
    </row>
    <row r="43858" spans="1:1" x14ac:dyDescent="0.55000000000000004">
      <c r="A43858" s="131"/>
    </row>
    <row r="43861" spans="1:1" x14ac:dyDescent="0.55000000000000004">
      <c r="A43861" s="131"/>
    </row>
    <row r="43862" spans="1:1" x14ac:dyDescent="0.55000000000000004">
      <c r="A43862" s="131"/>
    </row>
    <row r="43865" spans="1:1" x14ac:dyDescent="0.55000000000000004">
      <c r="A43865" s="131"/>
    </row>
    <row r="43866" spans="1:1" x14ac:dyDescent="0.55000000000000004">
      <c r="A43866" s="131"/>
    </row>
    <row r="43869" spans="1:1" x14ac:dyDescent="0.55000000000000004">
      <c r="A43869" s="131"/>
    </row>
    <row r="43870" spans="1:1" x14ac:dyDescent="0.55000000000000004">
      <c r="A43870" s="131"/>
    </row>
    <row r="43873" spans="1:1" x14ac:dyDescent="0.55000000000000004">
      <c r="A43873" s="131"/>
    </row>
    <row r="43874" spans="1:1" x14ac:dyDescent="0.55000000000000004">
      <c r="A43874" s="131"/>
    </row>
    <row r="43877" spans="1:1" x14ac:dyDescent="0.55000000000000004">
      <c r="A43877" s="131"/>
    </row>
    <row r="43878" spans="1:1" x14ac:dyDescent="0.55000000000000004">
      <c r="A43878" s="131"/>
    </row>
    <row r="43881" spans="1:1" x14ac:dyDescent="0.55000000000000004">
      <c r="A43881" s="131"/>
    </row>
    <row r="43882" spans="1:1" x14ac:dyDescent="0.55000000000000004">
      <c r="A43882" s="131"/>
    </row>
    <row r="43885" spans="1:1" x14ac:dyDescent="0.55000000000000004">
      <c r="A43885" s="131"/>
    </row>
    <row r="43886" spans="1:1" x14ac:dyDescent="0.55000000000000004">
      <c r="A43886" s="131"/>
    </row>
    <row r="43889" spans="1:1" x14ac:dyDescent="0.55000000000000004">
      <c r="A43889" s="131"/>
    </row>
    <row r="43890" spans="1:1" x14ac:dyDescent="0.55000000000000004">
      <c r="A43890" s="131"/>
    </row>
    <row r="43893" spans="1:1" x14ac:dyDescent="0.55000000000000004">
      <c r="A43893" s="131"/>
    </row>
    <row r="43894" spans="1:1" x14ac:dyDescent="0.55000000000000004">
      <c r="A43894" s="131"/>
    </row>
    <row r="43897" spans="1:1" x14ac:dyDescent="0.55000000000000004">
      <c r="A43897" s="131"/>
    </row>
    <row r="43898" spans="1:1" x14ac:dyDescent="0.55000000000000004">
      <c r="A43898" s="131"/>
    </row>
    <row r="43901" spans="1:1" x14ac:dyDescent="0.55000000000000004">
      <c r="A43901" s="131"/>
    </row>
    <row r="43902" spans="1:1" x14ac:dyDescent="0.55000000000000004">
      <c r="A43902" s="131"/>
    </row>
    <row r="43905" spans="1:1" x14ac:dyDescent="0.55000000000000004">
      <c r="A43905" s="131"/>
    </row>
    <row r="43906" spans="1:1" x14ac:dyDescent="0.55000000000000004">
      <c r="A43906" s="131"/>
    </row>
    <row r="43909" spans="1:1" x14ac:dyDescent="0.55000000000000004">
      <c r="A43909" s="131"/>
    </row>
    <row r="43910" spans="1:1" x14ac:dyDescent="0.55000000000000004">
      <c r="A43910" s="131"/>
    </row>
    <row r="43913" spans="1:1" x14ac:dyDescent="0.55000000000000004">
      <c r="A43913" s="131"/>
    </row>
    <row r="43914" spans="1:1" x14ac:dyDescent="0.55000000000000004">
      <c r="A43914" s="131"/>
    </row>
    <row r="43917" spans="1:1" x14ac:dyDescent="0.55000000000000004">
      <c r="A43917" s="131"/>
    </row>
    <row r="43918" spans="1:1" x14ac:dyDescent="0.55000000000000004">
      <c r="A43918" s="131"/>
    </row>
    <row r="43921" spans="1:1" x14ac:dyDescent="0.55000000000000004">
      <c r="A43921" s="131"/>
    </row>
    <row r="43922" spans="1:1" x14ac:dyDescent="0.55000000000000004">
      <c r="A43922" s="131"/>
    </row>
    <row r="43925" spans="1:1" x14ac:dyDescent="0.55000000000000004">
      <c r="A43925" s="131"/>
    </row>
    <row r="43926" spans="1:1" x14ac:dyDescent="0.55000000000000004">
      <c r="A43926" s="131"/>
    </row>
    <row r="43929" spans="1:1" x14ac:dyDescent="0.55000000000000004">
      <c r="A43929" s="131"/>
    </row>
    <row r="43930" spans="1:1" x14ac:dyDescent="0.55000000000000004">
      <c r="A43930" s="131"/>
    </row>
    <row r="43933" spans="1:1" x14ac:dyDescent="0.55000000000000004">
      <c r="A43933" s="131"/>
    </row>
    <row r="43934" spans="1:1" x14ac:dyDescent="0.55000000000000004">
      <c r="A43934" s="131"/>
    </row>
    <row r="43937" spans="1:1" x14ac:dyDescent="0.55000000000000004">
      <c r="A43937" s="131"/>
    </row>
    <row r="43938" spans="1:1" x14ac:dyDescent="0.55000000000000004">
      <c r="A43938" s="131"/>
    </row>
    <row r="43941" spans="1:1" x14ac:dyDescent="0.55000000000000004">
      <c r="A43941" s="131"/>
    </row>
    <row r="43942" spans="1:1" x14ac:dyDescent="0.55000000000000004">
      <c r="A43942" s="131"/>
    </row>
    <row r="43945" spans="1:1" x14ac:dyDescent="0.55000000000000004">
      <c r="A43945" s="131"/>
    </row>
    <row r="43946" spans="1:1" x14ac:dyDescent="0.55000000000000004">
      <c r="A43946" s="131"/>
    </row>
    <row r="43949" spans="1:1" x14ac:dyDescent="0.55000000000000004">
      <c r="A43949" s="131"/>
    </row>
    <row r="43950" spans="1:1" x14ac:dyDescent="0.55000000000000004">
      <c r="A43950" s="131"/>
    </row>
    <row r="43953" spans="1:1" x14ac:dyDescent="0.55000000000000004">
      <c r="A43953" s="131"/>
    </row>
    <row r="43954" spans="1:1" x14ac:dyDescent="0.55000000000000004">
      <c r="A43954" s="131"/>
    </row>
    <row r="43957" spans="1:1" x14ac:dyDescent="0.55000000000000004">
      <c r="A43957" s="131"/>
    </row>
    <row r="43958" spans="1:1" x14ac:dyDescent="0.55000000000000004">
      <c r="A43958" s="131"/>
    </row>
    <row r="43961" spans="1:1" x14ac:dyDescent="0.55000000000000004">
      <c r="A43961" s="131"/>
    </row>
    <row r="43962" spans="1:1" x14ac:dyDescent="0.55000000000000004">
      <c r="A43962" s="131"/>
    </row>
    <row r="43965" spans="1:1" x14ac:dyDescent="0.55000000000000004">
      <c r="A43965" s="131"/>
    </row>
    <row r="43966" spans="1:1" x14ac:dyDescent="0.55000000000000004">
      <c r="A43966" s="131"/>
    </row>
    <row r="43969" spans="1:1" x14ac:dyDescent="0.55000000000000004">
      <c r="A43969" s="131"/>
    </row>
    <row r="43970" spans="1:1" x14ac:dyDescent="0.55000000000000004">
      <c r="A43970" s="131"/>
    </row>
    <row r="43973" spans="1:1" x14ac:dyDescent="0.55000000000000004">
      <c r="A43973" s="131"/>
    </row>
    <row r="43974" spans="1:1" x14ac:dyDescent="0.55000000000000004">
      <c r="A43974" s="131"/>
    </row>
    <row r="43977" spans="1:1" x14ac:dyDescent="0.55000000000000004">
      <c r="A43977" s="131"/>
    </row>
    <row r="43978" spans="1:1" x14ac:dyDescent="0.55000000000000004">
      <c r="A43978" s="131"/>
    </row>
    <row r="43981" spans="1:1" x14ac:dyDescent="0.55000000000000004">
      <c r="A43981" s="131"/>
    </row>
    <row r="43982" spans="1:1" x14ac:dyDescent="0.55000000000000004">
      <c r="A43982" s="131"/>
    </row>
    <row r="43985" spans="1:1" x14ac:dyDescent="0.55000000000000004">
      <c r="A43985" s="131"/>
    </row>
    <row r="43986" spans="1:1" x14ac:dyDescent="0.55000000000000004">
      <c r="A43986" s="131"/>
    </row>
    <row r="43989" spans="1:1" x14ac:dyDescent="0.55000000000000004">
      <c r="A43989" s="131"/>
    </row>
    <row r="43990" spans="1:1" x14ac:dyDescent="0.55000000000000004">
      <c r="A43990" s="131"/>
    </row>
    <row r="43993" spans="1:1" x14ac:dyDescent="0.55000000000000004">
      <c r="A43993" s="131"/>
    </row>
    <row r="43994" spans="1:1" x14ac:dyDescent="0.55000000000000004">
      <c r="A43994" s="131"/>
    </row>
    <row r="43997" spans="1:1" x14ac:dyDescent="0.55000000000000004">
      <c r="A43997" s="131"/>
    </row>
    <row r="43998" spans="1:1" x14ac:dyDescent="0.55000000000000004">
      <c r="A43998" s="131"/>
    </row>
    <row r="44001" spans="1:1" x14ac:dyDescent="0.55000000000000004">
      <c r="A44001" s="131"/>
    </row>
    <row r="44002" spans="1:1" x14ac:dyDescent="0.55000000000000004">
      <c r="A44002" s="131"/>
    </row>
    <row r="44005" spans="1:1" x14ac:dyDescent="0.55000000000000004">
      <c r="A44005" s="131"/>
    </row>
    <row r="44006" spans="1:1" x14ac:dyDescent="0.55000000000000004">
      <c r="A44006" s="131"/>
    </row>
    <row r="44009" spans="1:1" x14ac:dyDescent="0.55000000000000004">
      <c r="A44009" s="131"/>
    </row>
    <row r="44010" spans="1:1" x14ac:dyDescent="0.55000000000000004">
      <c r="A44010" s="131"/>
    </row>
    <row r="44013" spans="1:1" x14ac:dyDescent="0.55000000000000004">
      <c r="A44013" s="131"/>
    </row>
    <row r="44014" spans="1:1" x14ac:dyDescent="0.55000000000000004">
      <c r="A44014" s="131"/>
    </row>
    <row r="44017" spans="1:1" x14ac:dyDescent="0.55000000000000004">
      <c r="A44017" s="131"/>
    </row>
    <row r="44018" spans="1:1" x14ac:dyDescent="0.55000000000000004">
      <c r="A44018" s="131"/>
    </row>
    <row r="44021" spans="1:1" x14ac:dyDescent="0.55000000000000004">
      <c r="A44021" s="131"/>
    </row>
    <row r="44022" spans="1:1" x14ac:dyDescent="0.55000000000000004">
      <c r="A44022" s="131"/>
    </row>
    <row r="44025" spans="1:1" x14ac:dyDescent="0.55000000000000004">
      <c r="A44025" s="131"/>
    </row>
    <row r="44026" spans="1:1" x14ac:dyDescent="0.55000000000000004">
      <c r="A44026" s="131"/>
    </row>
    <row r="44029" spans="1:1" x14ac:dyDescent="0.55000000000000004">
      <c r="A44029" s="131"/>
    </row>
    <row r="44030" spans="1:1" x14ac:dyDescent="0.55000000000000004">
      <c r="A44030" s="131"/>
    </row>
    <row r="44033" spans="1:1" x14ac:dyDescent="0.55000000000000004">
      <c r="A44033" s="131"/>
    </row>
    <row r="44034" spans="1:1" x14ac:dyDescent="0.55000000000000004">
      <c r="A44034" s="131"/>
    </row>
    <row r="44037" spans="1:1" x14ac:dyDescent="0.55000000000000004">
      <c r="A44037" s="131"/>
    </row>
    <row r="44038" spans="1:1" x14ac:dyDescent="0.55000000000000004">
      <c r="A44038" s="131"/>
    </row>
    <row r="44041" spans="1:1" x14ac:dyDescent="0.55000000000000004">
      <c r="A44041" s="131"/>
    </row>
    <row r="44042" spans="1:1" x14ac:dyDescent="0.55000000000000004">
      <c r="A44042" s="131"/>
    </row>
    <row r="44045" spans="1:1" x14ac:dyDescent="0.55000000000000004">
      <c r="A44045" s="131"/>
    </row>
    <row r="44046" spans="1:1" x14ac:dyDescent="0.55000000000000004">
      <c r="A44046" s="131"/>
    </row>
    <row r="44049" spans="1:1" x14ac:dyDescent="0.55000000000000004">
      <c r="A44049" s="131"/>
    </row>
    <row r="44050" spans="1:1" x14ac:dyDescent="0.55000000000000004">
      <c r="A44050" s="131"/>
    </row>
    <row r="44053" spans="1:1" x14ac:dyDescent="0.55000000000000004">
      <c r="A44053" s="131"/>
    </row>
    <row r="44054" spans="1:1" x14ac:dyDescent="0.55000000000000004">
      <c r="A44054" s="131"/>
    </row>
    <row r="44057" spans="1:1" x14ac:dyDescent="0.55000000000000004">
      <c r="A44057" s="131"/>
    </row>
    <row r="44058" spans="1:1" x14ac:dyDescent="0.55000000000000004">
      <c r="A44058" s="131"/>
    </row>
    <row r="44061" spans="1:1" x14ac:dyDescent="0.55000000000000004">
      <c r="A44061" s="131"/>
    </row>
    <row r="44062" spans="1:1" x14ac:dyDescent="0.55000000000000004">
      <c r="A44062" s="131"/>
    </row>
    <row r="44065" spans="1:1" x14ac:dyDescent="0.55000000000000004">
      <c r="A44065" s="131"/>
    </row>
    <row r="44066" spans="1:1" x14ac:dyDescent="0.55000000000000004">
      <c r="A44066" s="131"/>
    </row>
    <row r="44069" spans="1:1" x14ac:dyDescent="0.55000000000000004">
      <c r="A44069" s="131"/>
    </row>
    <row r="44070" spans="1:1" x14ac:dyDescent="0.55000000000000004">
      <c r="A44070" s="131"/>
    </row>
    <row r="44073" spans="1:1" x14ac:dyDescent="0.55000000000000004">
      <c r="A44073" s="131"/>
    </row>
    <row r="44074" spans="1:1" x14ac:dyDescent="0.55000000000000004">
      <c r="A44074" s="131"/>
    </row>
    <row r="44077" spans="1:1" x14ac:dyDescent="0.55000000000000004">
      <c r="A44077" s="131"/>
    </row>
    <row r="44078" spans="1:1" x14ac:dyDescent="0.55000000000000004">
      <c r="A44078" s="131"/>
    </row>
    <row r="44081" spans="1:1" x14ac:dyDescent="0.55000000000000004">
      <c r="A44081" s="131"/>
    </row>
    <row r="44082" spans="1:1" x14ac:dyDescent="0.55000000000000004">
      <c r="A44082" s="131"/>
    </row>
    <row r="44085" spans="1:1" x14ac:dyDescent="0.55000000000000004">
      <c r="A44085" s="131"/>
    </row>
    <row r="44086" spans="1:1" x14ac:dyDescent="0.55000000000000004">
      <c r="A44086" s="131"/>
    </row>
    <row r="44089" spans="1:1" x14ac:dyDescent="0.55000000000000004">
      <c r="A44089" s="131"/>
    </row>
    <row r="44090" spans="1:1" x14ac:dyDescent="0.55000000000000004">
      <c r="A44090" s="131"/>
    </row>
    <row r="44093" spans="1:1" x14ac:dyDescent="0.55000000000000004">
      <c r="A44093" s="131"/>
    </row>
    <row r="44094" spans="1:1" x14ac:dyDescent="0.55000000000000004">
      <c r="A44094" s="131"/>
    </row>
    <row r="44097" spans="1:1" x14ac:dyDescent="0.55000000000000004">
      <c r="A44097" s="131"/>
    </row>
    <row r="44098" spans="1:1" x14ac:dyDescent="0.55000000000000004">
      <c r="A44098" s="131"/>
    </row>
    <row r="44101" spans="1:1" x14ac:dyDescent="0.55000000000000004">
      <c r="A44101" s="131"/>
    </row>
    <row r="44102" spans="1:1" x14ac:dyDescent="0.55000000000000004">
      <c r="A44102" s="131"/>
    </row>
    <row r="44105" spans="1:1" x14ac:dyDescent="0.55000000000000004">
      <c r="A44105" s="131"/>
    </row>
    <row r="44106" spans="1:1" x14ac:dyDescent="0.55000000000000004">
      <c r="A44106" s="131"/>
    </row>
    <row r="44109" spans="1:1" x14ac:dyDescent="0.55000000000000004">
      <c r="A44109" s="131"/>
    </row>
    <row r="44110" spans="1:1" x14ac:dyDescent="0.55000000000000004">
      <c r="A44110" s="131"/>
    </row>
    <row r="44113" spans="1:1" x14ac:dyDescent="0.55000000000000004">
      <c r="A44113" s="131"/>
    </row>
    <row r="44114" spans="1:1" x14ac:dyDescent="0.55000000000000004">
      <c r="A44114" s="131"/>
    </row>
    <row r="44117" spans="1:1" x14ac:dyDescent="0.55000000000000004">
      <c r="A44117" s="131"/>
    </row>
    <row r="44118" spans="1:1" x14ac:dyDescent="0.55000000000000004">
      <c r="A44118" s="131"/>
    </row>
    <row r="44121" spans="1:1" x14ac:dyDescent="0.55000000000000004">
      <c r="A44121" s="131"/>
    </row>
    <row r="44122" spans="1:1" x14ac:dyDescent="0.55000000000000004">
      <c r="A44122" s="131"/>
    </row>
    <row r="44125" spans="1:1" x14ac:dyDescent="0.55000000000000004">
      <c r="A44125" s="131"/>
    </row>
    <row r="44126" spans="1:1" x14ac:dyDescent="0.55000000000000004">
      <c r="A44126" s="131"/>
    </row>
    <row r="44129" spans="1:1" x14ac:dyDescent="0.55000000000000004">
      <c r="A44129" s="131"/>
    </row>
    <row r="44130" spans="1:1" x14ac:dyDescent="0.55000000000000004">
      <c r="A44130" s="131"/>
    </row>
    <row r="44133" spans="1:1" x14ac:dyDescent="0.55000000000000004">
      <c r="A44133" s="131"/>
    </row>
    <row r="44134" spans="1:1" x14ac:dyDescent="0.55000000000000004">
      <c r="A44134" s="131"/>
    </row>
    <row r="44137" spans="1:1" x14ac:dyDescent="0.55000000000000004">
      <c r="A44137" s="131"/>
    </row>
    <row r="44138" spans="1:1" x14ac:dyDescent="0.55000000000000004">
      <c r="A44138" s="131"/>
    </row>
    <row r="44141" spans="1:1" x14ac:dyDescent="0.55000000000000004">
      <c r="A44141" s="131"/>
    </row>
    <row r="44142" spans="1:1" x14ac:dyDescent="0.55000000000000004">
      <c r="A44142" s="131"/>
    </row>
    <row r="44145" spans="1:1" x14ac:dyDescent="0.55000000000000004">
      <c r="A44145" s="131"/>
    </row>
    <row r="44146" spans="1:1" x14ac:dyDescent="0.55000000000000004">
      <c r="A44146" s="131"/>
    </row>
    <row r="44149" spans="1:1" x14ac:dyDescent="0.55000000000000004">
      <c r="A44149" s="131"/>
    </row>
    <row r="44150" spans="1:1" x14ac:dyDescent="0.55000000000000004">
      <c r="A44150" s="131"/>
    </row>
    <row r="44153" spans="1:1" x14ac:dyDescent="0.55000000000000004">
      <c r="A44153" s="131"/>
    </row>
    <row r="44154" spans="1:1" x14ac:dyDescent="0.55000000000000004">
      <c r="A44154" s="131"/>
    </row>
    <row r="44157" spans="1:1" x14ac:dyDescent="0.55000000000000004">
      <c r="A44157" s="131"/>
    </row>
    <row r="44158" spans="1:1" x14ac:dyDescent="0.55000000000000004">
      <c r="A44158" s="131"/>
    </row>
    <row r="44161" spans="1:1" x14ac:dyDescent="0.55000000000000004">
      <c r="A44161" s="131"/>
    </row>
    <row r="44162" spans="1:1" x14ac:dyDescent="0.55000000000000004">
      <c r="A44162" s="131"/>
    </row>
    <row r="44165" spans="1:1" x14ac:dyDescent="0.55000000000000004">
      <c r="A44165" s="131"/>
    </row>
    <row r="44166" spans="1:1" x14ac:dyDescent="0.55000000000000004">
      <c r="A44166" s="131"/>
    </row>
    <row r="44169" spans="1:1" x14ac:dyDescent="0.55000000000000004">
      <c r="A44169" s="131"/>
    </row>
    <row r="44170" spans="1:1" x14ac:dyDescent="0.55000000000000004">
      <c r="A44170" s="131"/>
    </row>
    <row r="44173" spans="1:1" x14ac:dyDescent="0.55000000000000004">
      <c r="A44173" s="131"/>
    </row>
    <row r="44174" spans="1:1" x14ac:dyDescent="0.55000000000000004">
      <c r="A44174" s="131"/>
    </row>
    <row r="44177" spans="1:1" x14ac:dyDescent="0.55000000000000004">
      <c r="A44177" s="131"/>
    </row>
    <row r="44178" spans="1:1" x14ac:dyDescent="0.55000000000000004">
      <c r="A44178" s="131"/>
    </row>
    <row r="44181" spans="1:1" x14ac:dyDescent="0.55000000000000004">
      <c r="A44181" s="131"/>
    </row>
    <row r="44182" spans="1:1" x14ac:dyDescent="0.55000000000000004">
      <c r="A44182" s="131"/>
    </row>
    <row r="44185" spans="1:1" x14ac:dyDescent="0.55000000000000004">
      <c r="A44185" s="131"/>
    </row>
    <row r="44186" spans="1:1" x14ac:dyDescent="0.55000000000000004">
      <c r="A44186" s="131"/>
    </row>
    <row r="44189" spans="1:1" x14ac:dyDescent="0.55000000000000004">
      <c r="A44189" s="131"/>
    </row>
    <row r="44190" spans="1:1" x14ac:dyDescent="0.55000000000000004">
      <c r="A44190" s="131"/>
    </row>
    <row r="44193" spans="1:1" x14ac:dyDescent="0.55000000000000004">
      <c r="A44193" s="131"/>
    </row>
    <row r="44194" spans="1:1" x14ac:dyDescent="0.55000000000000004">
      <c r="A44194" s="131"/>
    </row>
    <row r="44197" spans="1:1" x14ac:dyDescent="0.55000000000000004">
      <c r="A44197" s="131"/>
    </row>
    <row r="44198" spans="1:1" x14ac:dyDescent="0.55000000000000004">
      <c r="A44198" s="131"/>
    </row>
    <row r="44201" spans="1:1" x14ac:dyDescent="0.55000000000000004">
      <c r="A44201" s="131"/>
    </row>
    <row r="44202" spans="1:1" x14ac:dyDescent="0.55000000000000004">
      <c r="A44202" s="131"/>
    </row>
    <row r="44205" spans="1:1" x14ac:dyDescent="0.55000000000000004">
      <c r="A44205" s="131"/>
    </row>
    <row r="44206" spans="1:1" x14ac:dyDescent="0.55000000000000004">
      <c r="A44206" s="131"/>
    </row>
    <row r="44209" spans="1:1" x14ac:dyDescent="0.55000000000000004">
      <c r="A44209" s="131"/>
    </row>
    <row r="44210" spans="1:1" x14ac:dyDescent="0.55000000000000004">
      <c r="A44210" s="131"/>
    </row>
    <row r="44213" spans="1:1" x14ac:dyDescent="0.55000000000000004">
      <c r="A44213" s="131"/>
    </row>
    <row r="44214" spans="1:1" x14ac:dyDescent="0.55000000000000004">
      <c r="A44214" s="131"/>
    </row>
    <row r="44217" spans="1:1" x14ac:dyDescent="0.55000000000000004">
      <c r="A44217" s="131"/>
    </row>
    <row r="44218" spans="1:1" x14ac:dyDescent="0.55000000000000004">
      <c r="A44218" s="131"/>
    </row>
    <row r="44221" spans="1:1" x14ac:dyDescent="0.55000000000000004">
      <c r="A44221" s="131"/>
    </row>
    <row r="44222" spans="1:1" x14ac:dyDescent="0.55000000000000004">
      <c r="A44222" s="131"/>
    </row>
    <row r="44225" spans="1:1" x14ac:dyDescent="0.55000000000000004">
      <c r="A44225" s="131"/>
    </row>
    <row r="44226" spans="1:1" x14ac:dyDescent="0.55000000000000004">
      <c r="A44226" s="131"/>
    </row>
    <row r="44229" spans="1:1" x14ac:dyDescent="0.55000000000000004">
      <c r="A44229" s="131"/>
    </row>
    <row r="44230" spans="1:1" x14ac:dyDescent="0.55000000000000004">
      <c r="A44230" s="131"/>
    </row>
    <row r="44233" spans="1:1" x14ac:dyDescent="0.55000000000000004">
      <c r="A44233" s="131"/>
    </row>
    <row r="44234" spans="1:1" x14ac:dyDescent="0.55000000000000004">
      <c r="A44234" s="131"/>
    </row>
    <row r="44237" spans="1:1" x14ac:dyDescent="0.55000000000000004">
      <c r="A44237" s="131"/>
    </row>
    <row r="44238" spans="1:1" x14ac:dyDescent="0.55000000000000004">
      <c r="A44238" s="131"/>
    </row>
    <row r="44241" spans="1:1" x14ac:dyDescent="0.55000000000000004">
      <c r="A44241" s="131"/>
    </row>
    <row r="44242" spans="1:1" x14ac:dyDescent="0.55000000000000004">
      <c r="A44242" s="131"/>
    </row>
    <row r="44245" spans="1:1" x14ac:dyDescent="0.55000000000000004">
      <c r="A44245" s="131"/>
    </row>
    <row r="44246" spans="1:1" x14ac:dyDescent="0.55000000000000004">
      <c r="A44246" s="131"/>
    </row>
    <row r="44249" spans="1:1" x14ac:dyDescent="0.55000000000000004">
      <c r="A44249" s="131"/>
    </row>
    <row r="44250" spans="1:1" x14ac:dyDescent="0.55000000000000004">
      <c r="A44250" s="131"/>
    </row>
    <row r="44253" spans="1:1" x14ac:dyDescent="0.55000000000000004">
      <c r="A44253" s="131"/>
    </row>
    <row r="44254" spans="1:1" x14ac:dyDescent="0.55000000000000004">
      <c r="A44254" s="131"/>
    </row>
    <row r="44257" spans="1:1" x14ac:dyDescent="0.55000000000000004">
      <c r="A44257" s="131"/>
    </row>
    <row r="44258" spans="1:1" x14ac:dyDescent="0.55000000000000004">
      <c r="A44258" s="131"/>
    </row>
    <row r="44261" spans="1:1" x14ac:dyDescent="0.55000000000000004">
      <c r="A44261" s="131"/>
    </row>
    <row r="44262" spans="1:1" x14ac:dyDescent="0.55000000000000004">
      <c r="A44262" s="131"/>
    </row>
    <row r="44265" spans="1:1" x14ac:dyDescent="0.55000000000000004">
      <c r="A44265" s="131"/>
    </row>
    <row r="44266" spans="1:1" x14ac:dyDescent="0.55000000000000004">
      <c r="A44266" s="131"/>
    </row>
    <row r="44269" spans="1:1" x14ac:dyDescent="0.55000000000000004">
      <c r="A44269" s="131"/>
    </row>
    <row r="44270" spans="1:1" x14ac:dyDescent="0.55000000000000004">
      <c r="A44270" s="131"/>
    </row>
    <row r="44273" spans="1:1" x14ac:dyDescent="0.55000000000000004">
      <c r="A44273" s="131"/>
    </row>
    <row r="44274" spans="1:1" x14ac:dyDescent="0.55000000000000004">
      <c r="A44274" s="131"/>
    </row>
    <row r="44277" spans="1:1" x14ac:dyDescent="0.55000000000000004">
      <c r="A44277" s="131"/>
    </row>
    <row r="44278" spans="1:1" x14ac:dyDescent="0.55000000000000004">
      <c r="A44278" s="131"/>
    </row>
    <row r="44281" spans="1:1" x14ac:dyDescent="0.55000000000000004">
      <c r="A44281" s="131"/>
    </row>
    <row r="44282" spans="1:1" x14ac:dyDescent="0.55000000000000004">
      <c r="A44282" s="131"/>
    </row>
    <row r="44285" spans="1:1" x14ac:dyDescent="0.55000000000000004">
      <c r="A44285" s="131"/>
    </row>
    <row r="44286" spans="1:1" x14ac:dyDescent="0.55000000000000004">
      <c r="A44286" s="131"/>
    </row>
    <row r="44289" spans="1:1" x14ac:dyDescent="0.55000000000000004">
      <c r="A44289" s="131"/>
    </row>
    <row r="44290" spans="1:1" x14ac:dyDescent="0.55000000000000004">
      <c r="A44290" s="131"/>
    </row>
    <row r="44293" spans="1:1" x14ac:dyDescent="0.55000000000000004">
      <c r="A44293" s="131"/>
    </row>
    <row r="44294" spans="1:1" x14ac:dyDescent="0.55000000000000004">
      <c r="A44294" s="131"/>
    </row>
    <row r="44297" spans="1:1" x14ac:dyDescent="0.55000000000000004">
      <c r="A44297" s="131"/>
    </row>
    <row r="44298" spans="1:1" x14ac:dyDescent="0.55000000000000004">
      <c r="A44298" s="131"/>
    </row>
    <row r="44301" spans="1:1" x14ac:dyDescent="0.55000000000000004">
      <c r="A44301" s="131"/>
    </row>
    <row r="44302" spans="1:1" x14ac:dyDescent="0.55000000000000004">
      <c r="A44302" s="131"/>
    </row>
    <row r="44305" spans="1:1" x14ac:dyDescent="0.55000000000000004">
      <c r="A44305" s="131"/>
    </row>
    <row r="44306" spans="1:1" x14ac:dyDescent="0.55000000000000004">
      <c r="A44306" s="131"/>
    </row>
    <row r="44309" spans="1:1" x14ac:dyDescent="0.55000000000000004">
      <c r="A44309" s="131"/>
    </row>
    <row r="44310" spans="1:1" x14ac:dyDescent="0.55000000000000004">
      <c r="A44310" s="131"/>
    </row>
    <row r="44313" spans="1:1" x14ac:dyDescent="0.55000000000000004">
      <c r="A44313" s="131"/>
    </row>
    <row r="44314" spans="1:1" x14ac:dyDescent="0.55000000000000004">
      <c r="A44314" s="131"/>
    </row>
    <row r="44317" spans="1:1" x14ac:dyDescent="0.55000000000000004">
      <c r="A44317" s="131"/>
    </row>
    <row r="44318" spans="1:1" x14ac:dyDescent="0.55000000000000004">
      <c r="A44318" s="131"/>
    </row>
    <row r="44321" spans="1:1" x14ac:dyDescent="0.55000000000000004">
      <c r="A44321" s="131"/>
    </row>
    <row r="44322" spans="1:1" x14ac:dyDescent="0.55000000000000004">
      <c r="A44322" s="131"/>
    </row>
    <row r="44325" spans="1:1" x14ac:dyDescent="0.55000000000000004">
      <c r="A44325" s="131"/>
    </row>
    <row r="44326" spans="1:1" x14ac:dyDescent="0.55000000000000004">
      <c r="A44326" s="131"/>
    </row>
    <row r="44329" spans="1:1" x14ac:dyDescent="0.55000000000000004">
      <c r="A44329" s="131"/>
    </row>
    <row r="44330" spans="1:1" x14ac:dyDescent="0.55000000000000004">
      <c r="A44330" s="131"/>
    </row>
    <row r="44333" spans="1:1" x14ac:dyDescent="0.55000000000000004">
      <c r="A44333" s="131"/>
    </row>
    <row r="44334" spans="1:1" x14ac:dyDescent="0.55000000000000004">
      <c r="A44334" s="131"/>
    </row>
    <row r="44337" spans="1:1" x14ac:dyDescent="0.55000000000000004">
      <c r="A44337" s="131"/>
    </row>
    <row r="44338" spans="1:1" x14ac:dyDescent="0.55000000000000004">
      <c r="A44338" s="131"/>
    </row>
    <row r="44341" spans="1:1" x14ac:dyDescent="0.55000000000000004">
      <c r="A44341" s="131"/>
    </row>
    <row r="44342" spans="1:1" x14ac:dyDescent="0.55000000000000004">
      <c r="A44342" s="131"/>
    </row>
    <row r="44345" spans="1:1" x14ac:dyDescent="0.55000000000000004">
      <c r="A44345" s="131"/>
    </row>
    <row r="44346" spans="1:1" x14ac:dyDescent="0.55000000000000004">
      <c r="A44346" s="131"/>
    </row>
    <row r="44349" spans="1:1" x14ac:dyDescent="0.55000000000000004">
      <c r="A44349" s="131"/>
    </row>
    <row r="44350" spans="1:1" x14ac:dyDescent="0.55000000000000004">
      <c r="A44350" s="131"/>
    </row>
    <row r="44353" spans="1:1" x14ac:dyDescent="0.55000000000000004">
      <c r="A44353" s="131"/>
    </row>
    <row r="44354" spans="1:1" x14ac:dyDescent="0.55000000000000004">
      <c r="A44354" s="131"/>
    </row>
    <row r="44357" spans="1:1" x14ac:dyDescent="0.55000000000000004">
      <c r="A44357" s="131"/>
    </row>
    <row r="44358" spans="1:1" x14ac:dyDescent="0.55000000000000004">
      <c r="A44358" s="131"/>
    </row>
    <row r="44361" spans="1:1" x14ac:dyDescent="0.55000000000000004">
      <c r="A44361" s="131"/>
    </row>
    <row r="44362" spans="1:1" x14ac:dyDescent="0.55000000000000004">
      <c r="A44362" s="131"/>
    </row>
    <row r="44365" spans="1:1" x14ac:dyDescent="0.55000000000000004">
      <c r="A44365" s="131"/>
    </row>
    <row r="44366" spans="1:1" x14ac:dyDescent="0.55000000000000004">
      <c r="A44366" s="131"/>
    </row>
    <row r="44369" spans="1:1" x14ac:dyDescent="0.55000000000000004">
      <c r="A44369" s="131"/>
    </row>
    <row r="44370" spans="1:1" x14ac:dyDescent="0.55000000000000004">
      <c r="A44370" s="131"/>
    </row>
    <row r="44373" spans="1:1" x14ac:dyDescent="0.55000000000000004">
      <c r="A44373" s="131"/>
    </row>
    <row r="44374" spans="1:1" x14ac:dyDescent="0.55000000000000004">
      <c r="A44374" s="131"/>
    </row>
    <row r="44377" spans="1:1" x14ac:dyDescent="0.55000000000000004">
      <c r="A44377" s="131"/>
    </row>
    <row r="44378" spans="1:1" x14ac:dyDescent="0.55000000000000004">
      <c r="A44378" s="131"/>
    </row>
    <row r="44381" spans="1:1" x14ac:dyDescent="0.55000000000000004">
      <c r="A44381" s="131"/>
    </row>
    <row r="44382" spans="1:1" x14ac:dyDescent="0.55000000000000004">
      <c r="A44382" s="131"/>
    </row>
    <row r="44385" spans="1:1" x14ac:dyDescent="0.55000000000000004">
      <c r="A44385" s="131"/>
    </row>
    <row r="44386" spans="1:1" x14ac:dyDescent="0.55000000000000004">
      <c r="A44386" s="131"/>
    </row>
    <row r="44389" spans="1:1" x14ac:dyDescent="0.55000000000000004">
      <c r="A44389" s="131"/>
    </row>
    <row r="44390" spans="1:1" x14ac:dyDescent="0.55000000000000004">
      <c r="A44390" s="131"/>
    </row>
    <row r="44393" spans="1:1" x14ac:dyDescent="0.55000000000000004">
      <c r="A44393" s="131"/>
    </row>
    <row r="44394" spans="1:1" x14ac:dyDescent="0.55000000000000004">
      <c r="A44394" s="131"/>
    </row>
    <row r="44397" spans="1:1" x14ac:dyDescent="0.55000000000000004">
      <c r="A44397" s="131"/>
    </row>
    <row r="44398" spans="1:1" x14ac:dyDescent="0.55000000000000004">
      <c r="A44398" s="131"/>
    </row>
    <row r="44401" spans="1:1" x14ac:dyDescent="0.55000000000000004">
      <c r="A44401" s="131"/>
    </row>
    <row r="44402" spans="1:1" x14ac:dyDescent="0.55000000000000004">
      <c r="A44402" s="131"/>
    </row>
    <row r="44405" spans="1:1" x14ac:dyDescent="0.55000000000000004">
      <c r="A44405" s="131"/>
    </row>
    <row r="44406" spans="1:1" x14ac:dyDescent="0.55000000000000004">
      <c r="A44406" s="131"/>
    </row>
    <row r="44409" spans="1:1" x14ac:dyDescent="0.55000000000000004">
      <c r="A44409" s="131"/>
    </row>
    <row r="44410" spans="1:1" x14ac:dyDescent="0.55000000000000004">
      <c r="A44410" s="131"/>
    </row>
    <row r="44413" spans="1:1" x14ac:dyDescent="0.55000000000000004">
      <c r="A44413" s="131"/>
    </row>
    <row r="44414" spans="1:1" x14ac:dyDescent="0.55000000000000004">
      <c r="A44414" s="131"/>
    </row>
    <row r="44417" spans="1:1" x14ac:dyDescent="0.55000000000000004">
      <c r="A44417" s="131"/>
    </row>
    <row r="44418" spans="1:1" x14ac:dyDescent="0.55000000000000004">
      <c r="A44418" s="131"/>
    </row>
    <row r="44421" spans="1:1" x14ac:dyDescent="0.55000000000000004">
      <c r="A44421" s="131"/>
    </row>
    <row r="44422" spans="1:1" x14ac:dyDescent="0.55000000000000004">
      <c r="A44422" s="131"/>
    </row>
    <row r="44425" spans="1:1" x14ac:dyDescent="0.55000000000000004">
      <c r="A44425" s="131"/>
    </row>
    <row r="44426" spans="1:1" x14ac:dyDescent="0.55000000000000004">
      <c r="A44426" s="131"/>
    </row>
    <row r="44429" spans="1:1" x14ac:dyDescent="0.55000000000000004">
      <c r="A44429" s="131"/>
    </row>
    <row r="44430" spans="1:1" x14ac:dyDescent="0.55000000000000004">
      <c r="A44430" s="131"/>
    </row>
    <row r="44433" spans="1:1" x14ac:dyDescent="0.55000000000000004">
      <c r="A44433" s="131"/>
    </row>
    <row r="44434" spans="1:1" x14ac:dyDescent="0.55000000000000004">
      <c r="A44434" s="131"/>
    </row>
    <row r="44437" spans="1:1" x14ac:dyDescent="0.55000000000000004">
      <c r="A44437" s="131"/>
    </row>
    <row r="44438" spans="1:1" x14ac:dyDescent="0.55000000000000004">
      <c r="A44438" s="131"/>
    </row>
    <row r="44441" spans="1:1" x14ac:dyDescent="0.55000000000000004">
      <c r="A44441" s="131"/>
    </row>
    <row r="44442" spans="1:1" x14ac:dyDescent="0.55000000000000004">
      <c r="A44442" s="131"/>
    </row>
    <row r="44445" spans="1:1" x14ac:dyDescent="0.55000000000000004">
      <c r="A44445" s="131"/>
    </row>
    <row r="44446" spans="1:1" x14ac:dyDescent="0.55000000000000004">
      <c r="A44446" s="131"/>
    </row>
    <row r="44449" spans="1:1" x14ac:dyDescent="0.55000000000000004">
      <c r="A44449" s="131"/>
    </row>
    <row r="44450" spans="1:1" x14ac:dyDescent="0.55000000000000004">
      <c r="A44450" s="131"/>
    </row>
    <row r="44453" spans="1:1" x14ac:dyDescent="0.55000000000000004">
      <c r="A44453" s="131"/>
    </row>
    <row r="44454" spans="1:1" x14ac:dyDescent="0.55000000000000004">
      <c r="A44454" s="131"/>
    </row>
    <row r="44457" spans="1:1" x14ac:dyDescent="0.55000000000000004">
      <c r="A44457" s="131"/>
    </row>
    <row r="44458" spans="1:1" x14ac:dyDescent="0.55000000000000004">
      <c r="A44458" s="131"/>
    </row>
    <row r="44461" spans="1:1" x14ac:dyDescent="0.55000000000000004">
      <c r="A44461" s="131"/>
    </row>
    <row r="44462" spans="1:1" x14ac:dyDescent="0.55000000000000004">
      <c r="A44462" s="131"/>
    </row>
    <row r="44465" spans="1:1" x14ac:dyDescent="0.55000000000000004">
      <c r="A44465" s="131"/>
    </row>
    <row r="44466" spans="1:1" x14ac:dyDescent="0.55000000000000004">
      <c r="A44466" s="131"/>
    </row>
    <row r="44469" spans="1:1" x14ac:dyDescent="0.55000000000000004">
      <c r="A44469" s="131"/>
    </row>
    <row r="44470" spans="1:1" x14ac:dyDescent="0.55000000000000004">
      <c r="A44470" s="131"/>
    </row>
    <row r="44473" spans="1:1" x14ac:dyDescent="0.55000000000000004">
      <c r="A44473" s="131"/>
    </row>
    <row r="44474" spans="1:1" x14ac:dyDescent="0.55000000000000004">
      <c r="A44474" s="131"/>
    </row>
    <row r="44477" spans="1:1" x14ac:dyDescent="0.55000000000000004">
      <c r="A44477" s="131"/>
    </row>
    <row r="44478" spans="1:1" x14ac:dyDescent="0.55000000000000004">
      <c r="A44478" s="131"/>
    </row>
    <row r="44481" spans="1:1" x14ac:dyDescent="0.55000000000000004">
      <c r="A44481" s="131"/>
    </row>
    <row r="44482" spans="1:1" x14ac:dyDescent="0.55000000000000004">
      <c r="A44482" s="131"/>
    </row>
    <row r="44485" spans="1:1" x14ac:dyDescent="0.55000000000000004">
      <c r="A44485" s="131"/>
    </row>
    <row r="44486" spans="1:1" x14ac:dyDescent="0.55000000000000004">
      <c r="A44486" s="131"/>
    </row>
    <row r="44489" spans="1:1" x14ac:dyDescent="0.55000000000000004">
      <c r="A44489" s="131"/>
    </row>
    <row r="44490" spans="1:1" x14ac:dyDescent="0.55000000000000004">
      <c r="A44490" s="131"/>
    </row>
    <row r="44493" spans="1:1" x14ac:dyDescent="0.55000000000000004">
      <c r="A44493" s="131"/>
    </row>
    <row r="44494" spans="1:1" x14ac:dyDescent="0.55000000000000004">
      <c r="A44494" s="131"/>
    </row>
    <row r="44497" spans="1:1" x14ac:dyDescent="0.55000000000000004">
      <c r="A44497" s="131"/>
    </row>
    <row r="44498" spans="1:1" x14ac:dyDescent="0.55000000000000004">
      <c r="A44498" s="131"/>
    </row>
    <row r="44501" spans="1:1" x14ac:dyDescent="0.55000000000000004">
      <c r="A44501" s="131"/>
    </row>
    <row r="44502" spans="1:1" x14ac:dyDescent="0.55000000000000004">
      <c r="A44502" s="131"/>
    </row>
    <row r="44505" spans="1:1" x14ac:dyDescent="0.55000000000000004">
      <c r="A44505" s="131"/>
    </row>
    <row r="44506" spans="1:1" x14ac:dyDescent="0.55000000000000004">
      <c r="A44506" s="131"/>
    </row>
    <row r="44509" spans="1:1" x14ac:dyDescent="0.55000000000000004">
      <c r="A44509" s="131"/>
    </row>
    <row r="44510" spans="1:1" x14ac:dyDescent="0.55000000000000004">
      <c r="A44510" s="131"/>
    </row>
    <row r="44513" spans="1:1" x14ac:dyDescent="0.55000000000000004">
      <c r="A44513" s="131"/>
    </row>
    <row r="44514" spans="1:1" x14ac:dyDescent="0.55000000000000004">
      <c r="A44514" s="131"/>
    </row>
    <row r="44517" spans="1:1" x14ac:dyDescent="0.55000000000000004">
      <c r="A44517" s="131"/>
    </row>
    <row r="44518" spans="1:1" x14ac:dyDescent="0.55000000000000004">
      <c r="A44518" s="131"/>
    </row>
    <row r="44521" spans="1:1" x14ac:dyDescent="0.55000000000000004">
      <c r="A44521" s="131"/>
    </row>
    <row r="44522" spans="1:1" x14ac:dyDescent="0.55000000000000004">
      <c r="A44522" s="131"/>
    </row>
    <row r="44525" spans="1:1" x14ac:dyDescent="0.55000000000000004">
      <c r="A44525" s="131"/>
    </row>
    <row r="44526" spans="1:1" x14ac:dyDescent="0.55000000000000004">
      <c r="A44526" s="131"/>
    </row>
    <row r="44529" spans="1:1" x14ac:dyDescent="0.55000000000000004">
      <c r="A44529" s="131"/>
    </row>
    <row r="44530" spans="1:1" x14ac:dyDescent="0.55000000000000004">
      <c r="A44530" s="131"/>
    </row>
    <row r="44533" spans="1:1" x14ac:dyDescent="0.55000000000000004">
      <c r="A44533" s="131"/>
    </row>
    <row r="44534" spans="1:1" x14ac:dyDescent="0.55000000000000004">
      <c r="A44534" s="131"/>
    </row>
    <row r="44537" spans="1:1" x14ac:dyDescent="0.55000000000000004">
      <c r="A44537" s="131"/>
    </row>
    <row r="44538" spans="1:1" x14ac:dyDescent="0.55000000000000004">
      <c r="A44538" s="131"/>
    </row>
    <row r="44541" spans="1:1" x14ac:dyDescent="0.55000000000000004">
      <c r="A44541" s="131"/>
    </row>
    <row r="44542" spans="1:1" x14ac:dyDescent="0.55000000000000004">
      <c r="A44542" s="131"/>
    </row>
    <row r="44545" spans="1:1" x14ac:dyDescent="0.55000000000000004">
      <c r="A44545" s="131"/>
    </row>
    <row r="44546" spans="1:1" x14ac:dyDescent="0.55000000000000004">
      <c r="A44546" s="131"/>
    </row>
    <row r="44549" spans="1:1" x14ac:dyDescent="0.55000000000000004">
      <c r="A44549" s="131"/>
    </row>
    <row r="44550" spans="1:1" x14ac:dyDescent="0.55000000000000004">
      <c r="A44550" s="131"/>
    </row>
    <row r="44553" spans="1:1" x14ac:dyDescent="0.55000000000000004">
      <c r="A44553" s="131"/>
    </row>
    <row r="44554" spans="1:1" x14ac:dyDescent="0.55000000000000004">
      <c r="A44554" s="131"/>
    </row>
    <row r="44557" spans="1:1" x14ac:dyDescent="0.55000000000000004">
      <c r="A44557" s="131"/>
    </row>
    <row r="44558" spans="1:1" x14ac:dyDescent="0.55000000000000004">
      <c r="A44558" s="131"/>
    </row>
    <row r="44561" spans="1:1" x14ac:dyDescent="0.55000000000000004">
      <c r="A44561" s="131"/>
    </row>
    <row r="44562" spans="1:1" x14ac:dyDescent="0.55000000000000004">
      <c r="A44562" s="131"/>
    </row>
    <row r="44565" spans="1:1" x14ac:dyDescent="0.55000000000000004">
      <c r="A44565" s="131"/>
    </row>
    <row r="44566" spans="1:1" x14ac:dyDescent="0.55000000000000004">
      <c r="A44566" s="131"/>
    </row>
    <row r="44569" spans="1:1" x14ac:dyDescent="0.55000000000000004">
      <c r="A44569" s="131"/>
    </row>
    <row r="44570" spans="1:1" x14ac:dyDescent="0.55000000000000004">
      <c r="A44570" s="131"/>
    </row>
    <row r="44573" spans="1:1" x14ac:dyDescent="0.55000000000000004">
      <c r="A44573" s="131"/>
    </row>
    <row r="44574" spans="1:1" x14ac:dyDescent="0.55000000000000004">
      <c r="A44574" s="131"/>
    </row>
    <row r="44577" spans="1:1" x14ac:dyDescent="0.55000000000000004">
      <c r="A44577" s="131"/>
    </row>
    <row r="44578" spans="1:1" x14ac:dyDescent="0.55000000000000004">
      <c r="A44578" s="131"/>
    </row>
    <row r="44581" spans="1:1" x14ac:dyDescent="0.55000000000000004">
      <c r="A44581" s="131"/>
    </row>
    <row r="44582" spans="1:1" x14ac:dyDescent="0.55000000000000004">
      <c r="A44582" s="131"/>
    </row>
    <row r="44585" spans="1:1" x14ac:dyDescent="0.55000000000000004">
      <c r="A44585" s="131"/>
    </row>
    <row r="44586" spans="1:1" x14ac:dyDescent="0.55000000000000004">
      <c r="A44586" s="131"/>
    </row>
    <row r="44589" spans="1:1" x14ac:dyDescent="0.55000000000000004">
      <c r="A44589" s="131"/>
    </row>
    <row r="44590" spans="1:1" x14ac:dyDescent="0.55000000000000004">
      <c r="A44590" s="131"/>
    </row>
    <row r="44593" spans="1:1" x14ac:dyDescent="0.55000000000000004">
      <c r="A44593" s="131"/>
    </row>
    <row r="44594" spans="1:1" x14ac:dyDescent="0.55000000000000004">
      <c r="A44594" s="131"/>
    </row>
    <row r="44597" spans="1:1" x14ac:dyDescent="0.55000000000000004">
      <c r="A44597" s="131"/>
    </row>
    <row r="44598" spans="1:1" x14ac:dyDescent="0.55000000000000004">
      <c r="A44598" s="131"/>
    </row>
    <row r="44601" spans="1:1" x14ac:dyDescent="0.55000000000000004">
      <c r="A44601" s="131"/>
    </row>
    <row r="44602" spans="1:1" x14ac:dyDescent="0.55000000000000004">
      <c r="A44602" s="131"/>
    </row>
    <row r="44605" spans="1:1" x14ac:dyDescent="0.55000000000000004">
      <c r="A44605" s="131"/>
    </row>
    <row r="44606" spans="1:1" x14ac:dyDescent="0.55000000000000004">
      <c r="A44606" s="131"/>
    </row>
    <row r="44609" spans="1:1" x14ac:dyDescent="0.55000000000000004">
      <c r="A44609" s="131"/>
    </row>
    <row r="44610" spans="1:1" x14ac:dyDescent="0.55000000000000004">
      <c r="A44610" s="131"/>
    </row>
    <row r="44613" spans="1:1" x14ac:dyDescent="0.55000000000000004">
      <c r="A44613" s="131"/>
    </row>
    <row r="44614" spans="1:1" x14ac:dyDescent="0.55000000000000004">
      <c r="A44614" s="131"/>
    </row>
    <row r="44617" spans="1:1" x14ac:dyDescent="0.55000000000000004">
      <c r="A44617" s="131"/>
    </row>
    <row r="44618" spans="1:1" x14ac:dyDescent="0.55000000000000004">
      <c r="A44618" s="131"/>
    </row>
    <row r="44621" spans="1:1" x14ac:dyDescent="0.55000000000000004">
      <c r="A44621" s="131"/>
    </row>
    <row r="44622" spans="1:1" x14ac:dyDescent="0.55000000000000004">
      <c r="A44622" s="131"/>
    </row>
    <row r="44625" spans="1:1" x14ac:dyDescent="0.55000000000000004">
      <c r="A44625" s="131"/>
    </row>
    <row r="44626" spans="1:1" x14ac:dyDescent="0.55000000000000004">
      <c r="A44626" s="131"/>
    </row>
    <row r="44629" spans="1:1" x14ac:dyDescent="0.55000000000000004">
      <c r="A44629" s="131"/>
    </row>
    <row r="44630" spans="1:1" x14ac:dyDescent="0.55000000000000004">
      <c r="A44630" s="131"/>
    </row>
    <row r="44633" spans="1:1" x14ac:dyDescent="0.55000000000000004">
      <c r="A44633" s="131"/>
    </row>
    <row r="44634" spans="1:1" x14ac:dyDescent="0.55000000000000004">
      <c r="A44634" s="131"/>
    </row>
    <row r="44637" spans="1:1" x14ac:dyDescent="0.55000000000000004">
      <c r="A44637" s="131"/>
    </row>
    <row r="44638" spans="1:1" x14ac:dyDescent="0.55000000000000004">
      <c r="A44638" s="131"/>
    </row>
    <row r="44641" spans="1:1" x14ac:dyDescent="0.55000000000000004">
      <c r="A44641" s="131"/>
    </row>
    <row r="44642" spans="1:1" x14ac:dyDescent="0.55000000000000004">
      <c r="A44642" s="131"/>
    </row>
    <row r="44645" spans="1:1" x14ac:dyDescent="0.55000000000000004">
      <c r="A44645" s="131"/>
    </row>
    <row r="44646" spans="1:1" x14ac:dyDescent="0.55000000000000004">
      <c r="A44646" s="131"/>
    </row>
    <row r="44649" spans="1:1" x14ac:dyDescent="0.55000000000000004">
      <c r="A44649" s="131"/>
    </row>
    <row r="44650" spans="1:1" x14ac:dyDescent="0.55000000000000004">
      <c r="A44650" s="131"/>
    </row>
    <row r="44653" spans="1:1" x14ac:dyDescent="0.55000000000000004">
      <c r="A44653" s="131"/>
    </row>
    <row r="44654" spans="1:1" x14ac:dyDescent="0.55000000000000004">
      <c r="A44654" s="131"/>
    </row>
    <row r="44657" spans="1:1" x14ac:dyDescent="0.55000000000000004">
      <c r="A44657" s="131"/>
    </row>
    <row r="44658" spans="1:1" x14ac:dyDescent="0.55000000000000004">
      <c r="A44658" s="131"/>
    </row>
    <row r="44661" spans="1:1" x14ac:dyDescent="0.55000000000000004">
      <c r="A44661" s="131"/>
    </row>
    <row r="44662" spans="1:1" x14ac:dyDescent="0.55000000000000004">
      <c r="A44662" s="131"/>
    </row>
    <row r="44665" spans="1:1" x14ac:dyDescent="0.55000000000000004">
      <c r="A44665" s="131"/>
    </row>
    <row r="44666" spans="1:1" x14ac:dyDescent="0.55000000000000004">
      <c r="A44666" s="131"/>
    </row>
    <row r="44669" spans="1:1" x14ac:dyDescent="0.55000000000000004">
      <c r="A44669" s="131"/>
    </row>
    <row r="44670" spans="1:1" x14ac:dyDescent="0.55000000000000004">
      <c r="A44670" s="131"/>
    </row>
    <row r="44673" spans="1:1" x14ac:dyDescent="0.55000000000000004">
      <c r="A44673" s="131"/>
    </row>
    <row r="44674" spans="1:1" x14ac:dyDescent="0.55000000000000004">
      <c r="A44674" s="131"/>
    </row>
    <row r="44677" spans="1:1" x14ac:dyDescent="0.55000000000000004">
      <c r="A44677" s="131"/>
    </row>
    <row r="44678" spans="1:1" x14ac:dyDescent="0.55000000000000004">
      <c r="A44678" s="131"/>
    </row>
    <row r="44681" spans="1:1" x14ac:dyDescent="0.55000000000000004">
      <c r="A44681" s="131"/>
    </row>
    <row r="44682" spans="1:1" x14ac:dyDescent="0.55000000000000004">
      <c r="A44682" s="131"/>
    </row>
    <row r="44685" spans="1:1" x14ac:dyDescent="0.55000000000000004">
      <c r="A44685" s="131"/>
    </row>
    <row r="44686" spans="1:1" x14ac:dyDescent="0.55000000000000004">
      <c r="A44686" s="131"/>
    </row>
    <row r="44689" spans="1:1" x14ac:dyDescent="0.55000000000000004">
      <c r="A44689" s="131"/>
    </row>
    <row r="44690" spans="1:1" x14ac:dyDescent="0.55000000000000004">
      <c r="A44690" s="131"/>
    </row>
    <row r="44693" spans="1:1" x14ac:dyDescent="0.55000000000000004">
      <c r="A44693" s="131"/>
    </row>
    <row r="44694" spans="1:1" x14ac:dyDescent="0.55000000000000004">
      <c r="A44694" s="131"/>
    </row>
    <row r="44697" spans="1:1" x14ac:dyDescent="0.55000000000000004">
      <c r="A44697" s="131"/>
    </row>
    <row r="44698" spans="1:1" x14ac:dyDescent="0.55000000000000004">
      <c r="A44698" s="131"/>
    </row>
    <row r="44701" spans="1:1" x14ac:dyDescent="0.55000000000000004">
      <c r="A44701" s="131"/>
    </row>
    <row r="44702" spans="1:1" x14ac:dyDescent="0.55000000000000004">
      <c r="A44702" s="131"/>
    </row>
    <row r="44705" spans="1:1" x14ac:dyDescent="0.55000000000000004">
      <c r="A44705" s="131"/>
    </row>
    <row r="44706" spans="1:1" x14ac:dyDescent="0.55000000000000004">
      <c r="A44706" s="131"/>
    </row>
    <row r="44709" spans="1:1" x14ac:dyDescent="0.55000000000000004">
      <c r="A44709" s="131"/>
    </row>
    <row r="44710" spans="1:1" x14ac:dyDescent="0.55000000000000004">
      <c r="A44710" s="131"/>
    </row>
    <row r="44713" spans="1:1" x14ac:dyDescent="0.55000000000000004">
      <c r="A44713" s="131"/>
    </row>
    <row r="44714" spans="1:1" x14ac:dyDescent="0.55000000000000004">
      <c r="A44714" s="131"/>
    </row>
    <row r="44717" spans="1:1" x14ac:dyDescent="0.55000000000000004">
      <c r="A44717" s="131"/>
    </row>
    <row r="44718" spans="1:1" x14ac:dyDescent="0.55000000000000004">
      <c r="A44718" s="131"/>
    </row>
    <row r="44721" spans="1:1" x14ac:dyDescent="0.55000000000000004">
      <c r="A44721" s="131"/>
    </row>
    <row r="44722" spans="1:1" x14ac:dyDescent="0.55000000000000004">
      <c r="A44722" s="131"/>
    </row>
    <row r="44725" spans="1:1" x14ac:dyDescent="0.55000000000000004">
      <c r="A44725" s="131"/>
    </row>
    <row r="44726" spans="1:1" x14ac:dyDescent="0.55000000000000004">
      <c r="A44726" s="131"/>
    </row>
    <row r="44729" spans="1:1" x14ac:dyDescent="0.55000000000000004">
      <c r="A44729" s="131"/>
    </row>
    <row r="44730" spans="1:1" x14ac:dyDescent="0.55000000000000004">
      <c r="A44730" s="131"/>
    </row>
    <row r="44733" spans="1:1" x14ac:dyDescent="0.55000000000000004">
      <c r="A44733" s="131"/>
    </row>
    <row r="44734" spans="1:1" x14ac:dyDescent="0.55000000000000004">
      <c r="A44734" s="131"/>
    </row>
    <row r="44737" spans="1:1" x14ac:dyDescent="0.55000000000000004">
      <c r="A44737" s="131"/>
    </row>
    <row r="44738" spans="1:1" x14ac:dyDescent="0.55000000000000004">
      <c r="A44738" s="131"/>
    </row>
    <row r="44741" spans="1:1" x14ac:dyDescent="0.55000000000000004">
      <c r="A44741" s="131"/>
    </row>
    <row r="44742" spans="1:1" x14ac:dyDescent="0.55000000000000004">
      <c r="A44742" s="131"/>
    </row>
    <row r="44745" spans="1:1" x14ac:dyDescent="0.55000000000000004">
      <c r="A44745" s="131"/>
    </row>
    <row r="44746" spans="1:1" x14ac:dyDescent="0.55000000000000004">
      <c r="A44746" s="131"/>
    </row>
    <row r="44749" spans="1:1" x14ac:dyDescent="0.55000000000000004">
      <c r="A44749" s="131"/>
    </row>
    <row r="44750" spans="1:1" x14ac:dyDescent="0.55000000000000004">
      <c r="A44750" s="131"/>
    </row>
    <row r="44753" spans="1:1" x14ac:dyDescent="0.55000000000000004">
      <c r="A44753" s="131"/>
    </row>
    <row r="44754" spans="1:1" x14ac:dyDescent="0.55000000000000004">
      <c r="A44754" s="131"/>
    </row>
    <row r="44757" spans="1:1" x14ac:dyDescent="0.55000000000000004">
      <c r="A44757" s="131"/>
    </row>
    <row r="44758" spans="1:1" x14ac:dyDescent="0.55000000000000004">
      <c r="A44758" s="131"/>
    </row>
    <row r="44761" spans="1:1" x14ac:dyDescent="0.55000000000000004">
      <c r="A44761" s="131"/>
    </row>
    <row r="44762" spans="1:1" x14ac:dyDescent="0.55000000000000004">
      <c r="A44762" s="131"/>
    </row>
    <row r="44765" spans="1:1" x14ac:dyDescent="0.55000000000000004">
      <c r="A44765" s="131"/>
    </row>
    <row r="44766" spans="1:1" x14ac:dyDescent="0.55000000000000004">
      <c r="A44766" s="131"/>
    </row>
    <row r="44769" spans="1:1" x14ac:dyDescent="0.55000000000000004">
      <c r="A44769" s="131"/>
    </row>
    <row r="44770" spans="1:1" x14ac:dyDescent="0.55000000000000004">
      <c r="A44770" s="131"/>
    </row>
    <row r="44773" spans="1:1" x14ac:dyDescent="0.55000000000000004">
      <c r="A44773" s="131"/>
    </row>
    <row r="44774" spans="1:1" x14ac:dyDescent="0.55000000000000004">
      <c r="A44774" s="131"/>
    </row>
    <row r="44777" spans="1:1" x14ac:dyDescent="0.55000000000000004">
      <c r="A44777" s="131"/>
    </row>
    <row r="44778" spans="1:1" x14ac:dyDescent="0.55000000000000004">
      <c r="A44778" s="131"/>
    </row>
    <row r="44781" spans="1:1" x14ac:dyDescent="0.55000000000000004">
      <c r="A44781" s="131"/>
    </row>
    <row r="44782" spans="1:1" x14ac:dyDescent="0.55000000000000004">
      <c r="A44782" s="131"/>
    </row>
    <row r="44785" spans="1:1" x14ac:dyDescent="0.55000000000000004">
      <c r="A44785" s="131"/>
    </row>
    <row r="44786" spans="1:1" x14ac:dyDescent="0.55000000000000004">
      <c r="A44786" s="131"/>
    </row>
    <row r="44789" spans="1:1" x14ac:dyDescent="0.55000000000000004">
      <c r="A44789" s="131"/>
    </row>
    <row r="44790" spans="1:1" x14ac:dyDescent="0.55000000000000004">
      <c r="A44790" s="131"/>
    </row>
    <row r="44793" spans="1:1" x14ac:dyDescent="0.55000000000000004">
      <c r="A44793" s="131"/>
    </row>
    <row r="44794" spans="1:1" x14ac:dyDescent="0.55000000000000004">
      <c r="A44794" s="131"/>
    </row>
    <row r="44797" spans="1:1" x14ac:dyDescent="0.55000000000000004">
      <c r="A44797" s="131"/>
    </row>
    <row r="44798" spans="1:1" x14ac:dyDescent="0.55000000000000004">
      <c r="A44798" s="131"/>
    </row>
    <row r="44801" spans="1:1" x14ac:dyDescent="0.55000000000000004">
      <c r="A44801" s="131"/>
    </row>
    <row r="44802" spans="1:1" x14ac:dyDescent="0.55000000000000004">
      <c r="A44802" s="131"/>
    </row>
    <row r="44805" spans="1:1" x14ac:dyDescent="0.55000000000000004">
      <c r="A44805" s="131"/>
    </row>
    <row r="44806" spans="1:1" x14ac:dyDescent="0.55000000000000004">
      <c r="A44806" s="131"/>
    </row>
    <row r="44809" spans="1:1" x14ac:dyDescent="0.55000000000000004">
      <c r="A44809" s="131"/>
    </row>
    <row r="44810" spans="1:1" x14ac:dyDescent="0.55000000000000004">
      <c r="A44810" s="131"/>
    </row>
    <row r="44813" spans="1:1" x14ac:dyDescent="0.55000000000000004">
      <c r="A44813" s="131"/>
    </row>
    <row r="44814" spans="1:1" x14ac:dyDescent="0.55000000000000004">
      <c r="A44814" s="131"/>
    </row>
    <row r="44817" spans="1:1" x14ac:dyDescent="0.55000000000000004">
      <c r="A44817" s="131"/>
    </row>
    <row r="44818" spans="1:1" x14ac:dyDescent="0.55000000000000004">
      <c r="A44818" s="131"/>
    </row>
    <row r="44821" spans="1:1" x14ac:dyDescent="0.55000000000000004">
      <c r="A44821" s="131"/>
    </row>
    <row r="44822" spans="1:1" x14ac:dyDescent="0.55000000000000004">
      <c r="A44822" s="131"/>
    </row>
    <row r="44825" spans="1:1" x14ac:dyDescent="0.55000000000000004">
      <c r="A44825" s="131"/>
    </row>
    <row r="44826" spans="1:1" x14ac:dyDescent="0.55000000000000004">
      <c r="A44826" s="131"/>
    </row>
    <row r="44829" spans="1:1" x14ac:dyDescent="0.55000000000000004">
      <c r="A44829" s="131"/>
    </row>
    <row r="44830" spans="1:1" x14ac:dyDescent="0.55000000000000004">
      <c r="A44830" s="131"/>
    </row>
    <row r="44833" spans="1:1" x14ac:dyDescent="0.55000000000000004">
      <c r="A44833" s="131"/>
    </row>
    <row r="44834" spans="1:1" x14ac:dyDescent="0.55000000000000004">
      <c r="A44834" s="131"/>
    </row>
    <row r="44837" spans="1:1" x14ac:dyDescent="0.55000000000000004">
      <c r="A44837" s="131"/>
    </row>
    <row r="44838" spans="1:1" x14ac:dyDescent="0.55000000000000004">
      <c r="A44838" s="131"/>
    </row>
    <row r="44841" spans="1:1" x14ac:dyDescent="0.55000000000000004">
      <c r="A44841" s="131"/>
    </row>
    <row r="44842" spans="1:1" x14ac:dyDescent="0.55000000000000004">
      <c r="A44842" s="131"/>
    </row>
    <row r="44845" spans="1:1" x14ac:dyDescent="0.55000000000000004">
      <c r="A44845" s="131"/>
    </row>
    <row r="44846" spans="1:1" x14ac:dyDescent="0.55000000000000004">
      <c r="A44846" s="131"/>
    </row>
    <row r="44849" spans="1:1" x14ac:dyDescent="0.55000000000000004">
      <c r="A44849" s="131"/>
    </row>
    <row r="44850" spans="1:1" x14ac:dyDescent="0.55000000000000004">
      <c r="A44850" s="131"/>
    </row>
    <row r="44853" spans="1:1" x14ac:dyDescent="0.55000000000000004">
      <c r="A44853" s="131"/>
    </row>
    <row r="44854" spans="1:1" x14ac:dyDescent="0.55000000000000004">
      <c r="A44854" s="131"/>
    </row>
    <row r="44857" spans="1:1" x14ac:dyDescent="0.55000000000000004">
      <c r="A44857" s="131"/>
    </row>
    <row r="44858" spans="1:1" x14ac:dyDescent="0.55000000000000004">
      <c r="A44858" s="131"/>
    </row>
    <row r="44861" spans="1:1" x14ac:dyDescent="0.55000000000000004">
      <c r="A44861" s="131"/>
    </row>
    <row r="44862" spans="1:1" x14ac:dyDescent="0.55000000000000004">
      <c r="A44862" s="131"/>
    </row>
    <row r="44865" spans="1:1" x14ac:dyDescent="0.55000000000000004">
      <c r="A44865" s="131"/>
    </row>
    <row r="44866" spans="1:1" x14ac:dyDescent="0.55000000000000004">
      <c r="A44866" s="131"/>
    </row>
    <row r="44869" spans="1:1" x14ac:dyDescent="0.55000000000000004">
      <c r="A44869" s="131"/>
    </row>
    <row r="44870" spans="1:1" x14ac:dyDescent="0.55000000000000004">
      <c r="A44870" s="131"/>
    </row>
    <row r="44873" spans="1:1" x14ac:dyDescent="0.55000000000000004">
      <c r="A44873" s="131"/>
    </row>
    <row r="44874" spans="1:1" x14ac:dyDescent="0.55000000000000004">
      <c r="A44874" s="131"/>
    </row>
    <row r="44877" spans="1:1" x14ac:dyDescent="0.55000000000000004">
      <c r="A44877" s="131"/>
    </row>
    <row r="44878" spans="1:1" x14ac:dyDescent="0.55000000000000004">
      <c r="A44878" s="131"/>
    </row>
    <row r="44881" spans="1:1" x14ac:dyDescent="0.55000000000000004">
      <c r="A44881" s="131"/>
    </row>
    <row r="44882" spans="1:1" x14ac:dyDescent="0.55000000000000004">
      <c r="A44882" s="131"/>
    </row>
    <row r="44885" spans="1:1" x14ac:dyDescent="0.55000000000000004">
      <c r="A44885" s="131"/>
    </row>
    <row r="44886" spans="1:1" x14ac:dyDescent="0.55000000000000004">
      <c r="A44886" s="131"/>
    </row>
    <row r="44889" spans="1:1" x14ac:dyDescent="0.55000000000000004">
      <c r="A44889" s="131"/>
    </row>
    <row r="44890" spans="1:1" x14ac:dyDescent="0.55000000000000004">
      <c r="A44890" s="131"/>
    </row>
    <row r="44893" spans="1:1" x14ac:dyDescent="0.55000000000000004">
      <c r="A44893" s="131"/>
    </row>
    <row r="44894" spans="1:1" x14ac:dyDescent="0.55000000000000004">
      <c r="A44894" s="131"/>
    </row>
    <row r="44897" spans="1:1" x14ac:dyDescent="0.55000000000000004">
      <c r="A44897" s="131"/>
    </row>
    <row r="44898" spans="1:1" x14ac:dyDescent="0.55000000000000004">
      <c r="A44898" s="131"/>
    </row>
    <row r="44901" spans="1:1" x14ac:dyDescent="0.55000000000000004">
      <c r="A44901" s="131"/>
    </row>
    <row r="44902" spans="1:1" x14ac:dyDescent="0.55000000000000004">
      <c r="A44902" s="131"/>
    </row>
    <row r="44905" spans="1:1" x14ac:dyDescent="0.55000000000000004">
      <c r="A44905" s="131"/>
    </row>
    <row r="44906" spans="1:1" x14ac:dyDescent="0.55000000000000004">
      <c r="A44906" s="131"/>
    </row>
    <row r="44909" spans="1:1" x14ac:dyDescent="0.55000000000000004">
      <c r="A44909" s="131"/>
    </row>
    <row r="44910" spans="1:1" x14ac:dyDescent="0.55000000000000004">
      <c r="A44910" s="131"/>
    </row>
    <row r="44913" spans="1:1" x14ac:dyDescent="0.55000000000000004">
      <c r="A44913" s="131"/>
    </row>
    <row r="44914" spans="1:1" x14ac:dyDescent="0.55000000000000004">
      <c r="A44914" s="131"/>
    </row>
    <row r="44917" spans="1:1" x14ac:dyDescent="0.55000000000000004">
      <c r="A44917" s="131"/>
    </row>
    <row r="44918" spans="1:1" x14ac:dyDescent="0.55000000000000004">
      <c r="A44918" s="131"/>
    </row>
    <row r="44921" spans="1:1" x14ac:dyDescent="0.55000000000000004">
      <c r="A44921" s="131"/>
    </row>
    <row r="44922" spans="1:1" x14ac:dyDescent="0.55000000000000004">
      <c r="A44922" s="131"/>
    </row>
    <row r="44925" spans="1:1" x14ac:dyDescent="0.55000000000000004">
      <c r="A44925" s="131"/>
    </row>
    <row r="44926" spans="1:1" x14ac:dyDescent="0.55000000000000004">
      <c r="A44926" s="131"/>
    </row>
    <row r="44929" spans="1:1" x14ac:dyDescent="0.55000000000000004">
      <c r="A44929" s="131"/>
    </row>
    <row r="44930" spans="1:1" x14ac:dyDescent="0.55000000000000004">
      <c r="A44930" s="131"/>
    </row>
    <row r="44933" spans="1:1" x14ac:dyDescent="0.55000000000000004">
      <c r="A44933" s="131"/>
    </row>
    <row r="44934" spans="1:1" x14ac:dyDescent="0.55000000000000004">
      <c r="A44934" s="131"/>
    </row>
    <row r="44937" spans="1:1" x14ac:dyDescent="0.55000000000000004">
      <c r="A44937" s="131"/>
    </row>
    <row r="44938" spans="1:1" x14ac:dyDescent="0.55000000000000004">
      <c r="A44938" s="131"/>
    </row>
    <row r="44941" spans="1:1" x14ac:dyDescent="0.55000000000000004">
      <c r="A44941" s="131"/>
    </row>
    <row r="44942" spans="1:1" x14ac:dyDescent="0.55000000000000004">
      <c r="A44942" s="131"/>
    </row>
    <row r="44945" spans="1:1" x14ac:dyDescent="0.55000000000000004">
      <c r="A44945" s="131"/>
    </row>
    <row r="44946" spans="1:1" x14ac:dyDescent="0.55000000000000004">
      <c r="A44946" s="131"/>
    </row>
    <row r="44949" spans="1:1" x14ac:dyDescent="0.55000000000000004">
      <c r="A44949" s="131"/>
    </row>
    <row r="44950" spans="1:1" x14ac:dyDescent="0.55000000000000004">
      <c r="A44950" s="131"/>
    </row>
    <row r="44953" spans="1:1" x14ac:dyDescent="0.55000000000000004">
      <c r="A44953" s="131"/>
    </row>
    <row r="44954" spans="1:1" x14ac:dyDescent="0.55000000000000004">
      <c r="A44954" s="131"/>
    </row>
    <row r="44957" spans="1:1" x14ac:dyDescent="0.55000000000000004">
      <c r="A44957" s="131"/>
    </row>
    <row r="44958" spans="1:1" x14ac:dyDescent="0.55000000000000004">
      <c r="A44958" s="131"/>
    </row>
    <row r="44961" spans="1:1" x14ac:dyDescent="0.55000000000000004">
      <c r="A44961" s="131"/>
    </row>
    <row r="44962" spans="1:1" x14ac:dyDescent="0.55000000000000004">
      <c r="A44962" s="131"/>
    </row>
    <row r="44965" spans="1:1" x14ac:dyDescent="0.55000000000000004">
      <c r="A44965" s="131"/>
    </row>
    <row r="44966" spans="1:1" x14ac:dyDescent="0.55000000000000004">
      <c r="A44966" s="131"/>
    </row>
    <row r="44969" spans="1:1" x14ac:dyDescent="0.55000000000000004">
      <c r="A44969" s="131"/>
    </row>
    <row r="44970" spans="1:1" x14ac:dyDescent="0.55000000000000004">
      <c r="A44970" s="131"/>
    </row>
    <row r="44973" spans="1:1" x14ac:dyDescent="0.55000000000000004">
      <c r="A44973" s="131"/>
    </row>
    <row r="44974" spans="1:1" x14ac:dyDescent="0.55000000000000004">
      <c r="A44974" s="131"/>
    </row>
    <row r="44977" spans="1:1" x14ac:dyDescent="0.55000000000000004">
      <c r="A44977" s="131"/>
    </row>
    <row r="44978" spans="1:1" x14ac:dyDescent="0.55000000000000004">
      <c r="A44978" s="131"/>
    </row>
    <row r="44981" spans="1:1" x14ac:dyDescent="0.55000000000000004">
      <c r="A44981" s="131"/>
    </row>
    <row r="44982" spans="1:1" x14ac:dyDescent="0.55000000000000004">
      <c r="A44982" s="131"/>
    </row>
    <row r="44985" spans="1:1" x14ac:dyDescent="0.55000000000000004">
      <c r="A44985" s="131"/>
    </row>
    <row r="44986" spans="1:1" x14ac:dyDescent="0.55000000000000004">
      <c r="A44986" s="131"/>
    </row>
    <row r="44989" spans="1:1" x14ac:dyDescent="0.55000000000000004">
      <c r="A44989" s="131"/>
    </row>
    <row r="44990" spans="1:1" x14ac:dyDescent="0.55000000000000004">
      <c r="A44990" s="131"/>
    </row>
    <row r="44993" spans="1:1" x14ac:dyDescent="0.55000000000000004">
      <c r="A44993" s="131"/>
    </row>
    <row r="44994" spans="1:1" x14ac:dyDescent="0.55000000000000004">
      <c r="A44994" s="131"/>
    </row>
    <row r="44997" spans="1:1" x14ac:dyDescent="0.55000000000000004">
      <c r="A44997" s="131"/>
    </row>
    <row r="44998" spans="1:1" x14ac:dyDescent="0.55000000000000004">
      <c r="A44998" s="131"/>
    </row>
    <row r="45001" spans="1:1" x14ac:dyDescent="0.55000000000000004">
      <c r="A45001" s="131"/>
    </row>
    <row r="45002" spans="1:1" x14ac:dyDescent="0.55000000000000004">
      <c r="A45002" s="131"/>
    </row>
    <row r="45005" spans="1:1" x14ac:dyDescent="0.55000000000000004">
      <c r="A45005" s="131"/>
    </row>
    <row r="45006" spans="1:1" x14ac:dyDescent="0.55000000000000004">
      <c r="A45006" s="131"/>
    </row>
    <row r="45009" spans="1:1" x14ac:dyDescent="0.55000000000000004">
      <c r="A45009" s="131"/>
    </row>
    <row r="45010" spans="1:1" x14ac:dyDescent="0.55000000000000004">
      <c r="A45010" s="131"/>
    </row>
    <row r="45013" spans="1:1" x14ac:dyDescent="0.55000000000000004">
      <c r="A45013" s="131"/>
    </row>
    <row r="45014" spans="1:1" x14ac:dyDescent="0.55000000000000004">
      <c r="A45014" s="131"/>
    </row>
    <row r="45017" spans="1:1" x14ac:dyDescent="0.55000000000000004">
      <c r="A45017" s="131"/>
    </row>
    <row r="45018" spans="1:1" x14ac:dyDescent="0.55000000000000004">
      <c r="A45018" s="131"/>
    </row>
    <row r="45021" spans="1:1" x14ac:dyDescent="0.55000000000000004">
      <c r="A45021" s="131"/>
    </row>
    <row r="45022" spans="1:1" x14ac:dyDescent="0.55000000000000004">
      <c r="A45022" s="131"/>
    </row>
    <row r="45025" spans="1:1" x14ac:dyDescent="0.55000000000000004">
      <c r="A45025" s="131"/>
    </row>
    <row r="45026" spans="1:1" x14ac:dyDescent="0.55000000000000004">
      <c r="A45026" s="131"/>
    </row>
    <row r="45029" spans="1:1" x14ac:dyDescent="0.55000000000000004">
      <c r="A45029" s="131"/>
    </row>
    <row r="45030" spans="1:1" x14ac:dyDescent="0.55000000000000004">
      <c r="A45030" s="131"/>
    </row>
    <row r="45033" spans="1:1" x14ac:dyDescent="0.55000000000000004">
      <c r="A45033" s="131"/>
    </row>
    <row r="45034" spans="1:1" x14ac:dyDescent="0.55000000000000004">
      <c r="A45034" s="131"/>
    </row>
    <row r="45037" spans="1:1" x14ac:dyDescent="0.55000000000000004">
      <c r="A45037" s="131"/>
    </row>
    <row r="45038" spans="1:1" x14ac:dyDescent="0.55000000000000004">
      <c r="A45038" s="131"/>
    </row>
    <row r="45041" spans="1:1" x14ac:dyDescent="0.55000000000000004">
      <c r="A45041" s="131"/>
    </row>
    <row r="45042" spans="1:1" x14ac:dyDescent="0.55000000000000004">
      <c r="A45042" s="131"/>
    </row>
    <row r="45045" spans="1:1" x14ac:dyDescent="0.55000000000000004">
      <c r="A45045" s="131"/>
    </row>
    <row r="45046" spans="1:1" x14ac:dyDescent="0.55000000000000004">
      <c r="A45046" s="131"/>
    </row>
    <row r="45049" spans="1:1" x14ac:dyDescent="0.55000000000000004">
      <c r="A45049" s="131"/>
    </row>
    <row r="45050" spans="1:1" x14ac:dyDescent="0.55000000000000004">
      <c r="A45050" s="131"/>
    </row>
    <row r="45053" spans="1:1" x14ac:dyDescent="0.55000000000000004">
      <c r="A45053" s="131"/>
    </row>
    <row r="45054" spans="1:1" x14ac:dyDescent="0.55000000000000004">
      <c r="A45054" s="131"/>
    </row>
    <row r="45057" spans="1:1" x14ac:dyDescent="0.55000000000000004">
      <c r="A45057" s="131"/>
    </row>
    <row r="45058" spans="1:1" x14ac:dyDescent="0.55000000000000004">
      <c r="A45058" s="131"/>
    </row>
    <row r="45061" spans="1:1" x14ac:dyDescent="0.55000000000000004">
      <c r="A45061" s="131"/>
    </row>
    <row r="45062" spans="1:1" x14ac:dyDescent="0.55000000000000004">
      <c r="A45062" s="131"/>
    </row>
    <row r="45065" spans="1:1" x14ac:dyDescent="0.55000000000000004">
      <c r="A45065" s="131"/>
    </row>
    <row r="45066" spans="1:1" x14ac:dyDescent="0.55000000000000004">
      <c r="A45066" s="131"/>
    </row>
    <row r="45069" spans="1:1" x14ac:dyDescent="0.55000000000000004">
      <c r="A45069" s="131"/>
    </row>
    <row r="45070" spans="1:1" x14ac:dyDescent="0.55000000000000004">
      <c r="A45070" s="131"/>
    </row>
    <row r="45073" spans="1:1" x14ac:dyDescent="0.55000000000000004">
      <c r="A45073" s="131"/>
    </row>
    <row r="45074" spans="1:1" x14ac:dyDescent="0.55000000000000004">
      <c r="A45074" s="131"/>
    </row>
    <row r="45077" spans="1:1" x14ac:dyDescent="0.55000000000000004">
      <c r="A45077" s="131"/>
    </row>
    <row r="45078" spans="1:1" x14ac:dyDescent="0.55000000000000004">
      <c r="A45078" s="131"/>
    </row>
    <row r="45081" spans="1:1" x14ac:dyDescent="0.55000000000000004">
      <c r="A45081" s="131"/>
    </row>
    <row r="45082" spans="1:1" x14ac:dyDescent="0.55000000000000004">
      <c r="A45082" s="131"/>
    </row>
    <row r="45085" spans="1:1" x14ac:dyDescent="0.55000000000000004">
      <c r="A45085" s="131"/>
    </row>
    <row r="45086" spans="1:1" x14ac:dyDescent="0.55000000000000004">
      <c r="A45086" s="131"/>
    </row>
    <row r="45089" spans="1:1" x14ac:dyDescent="0.55000000000000004">
      <c r="A45089" s="131"/>
    </row>
    <row r="45090" spans="1:1" x14ac:dyDescent="0.55000000000000004">
      <c r="A45090" s="131"/>
    </row>
    <row r="45093" spans="1:1" x14ac:dyDescent="0.55000000000000004">
      <c r="A45093" s="131"/>
    </row>
    <row r="45094" spans="1:1" x14ac:dyDescent="0.55000000000000004">
      <c r="A45094" s="131"/>
    </row>
    <row r="45097" spans="1:1" x14ac:dyDescent="0.55000000000000004">
      <c r="A45097" s="131"/>
    </row>
    <row r="45098" spans="1:1" x14ac:dyDescent="0.55000000000000004">
      <c r="A45098" s="131"/>
    </row>
    <row r="45101" spans="1:1" x14ac:dyDescent="0.55000000000000004">
      <c r="A45101" s="131"/>
    </row>
    <row r="45102" spans="1:1" x14ac:dyDescent="0.55000000000000004">
      <c r="A45102" s="131"/>
    </row>
    <row r="45105" spans="1:1" x14ac:dyDescent="0.55000000000000004">
      <c r="A45105" s="131"/>
    </row>
    <row r="45106" spans="1:1" x14ac:dyDescent="0.55000000000000004">
      <c r="A45106" s="131"/>
    </row>
    <row r="45109" spans="1:1" x14ac:dyDescent="0.55000000000000004">
      <c r="A45109" s="131"/>
    </row>
    <row r="45110" spans="1:1" x14ac:dyDescent="0.55000000000000004">
      <c r="A45110" s="131"/>
    </row>
    <row r="45113" spans="1:1" x14ac:dyDescent="0.55000000000000004">
      <c r="A45113" s="131"/>
    </row>
    <row r="45114" spans="1:1" x14ac:dyDescent="0.55000000000000004">
      <c r="A45114" s="131"/>
    </row>
    <row r="45117" spans="1:1" x14ac:dyDescent="0.55000000000000004">
      <c r="A45117" s="131"/>
    </row>
    <row r="45118" spans="1:1" x14ac:dyDescent="0.55000000000000004">
      <c r="A45118" s="131"/>
    </row>
    <row r="45121" spans="1:1" x14ac:dyDescent="0.55000000000000004">
      <c r="A45121" s="131"/>
    </row>
    <row r="45122" spans="1:1" x14ac:dyDescent="0.55000000000000004">
      <c r="A45122" s="131"/>
    </row>
    <row r="45125" spans="1:1" x14ac:dyDescent="0.55000000000000004">
      <c r="A45125" s="131"/>
    </row>
    <row r="45126" spans="1:1" x14ac:dyDescent="0.55000000000000004">
      <c r="A45126" s="131"/>
    </row>
    <row r="45129" spans="1:1" x14ac:dyDescent="0.55000000000000004">
      <c r="A45129" s="131"/>
    </row>
    <row r="45130" spans="1:1" x14ac:dyDescent="0.55000000000000004">
      <c r="A45130" s="131"/>
    </row>
    <row r="45133" spans="1:1" x14ac:dyDescent="0.55000000000000004">
      <c r="A45133" s="131"/>
    </row>
    <row r="45134" spans="1:1" x14ac:dyDescent="0.55000000000000004">
      <c r="A45134" s="131"/>
    </row>
    <row r="45137" spans="1:1" x14ac:dyDescent="0.55000000000000004">
      <c r="A45137" s="131"/>
    </row>
    <row r="45138" spans="1:1" x14ac:dyDescent="0.55000000000000004">
      <c r="A45138" s="131"/>
    </row>
    <row r="45141" spans="1:1" x14ac:dyDescent="0.55000000000000004">
      <c r="A45141" s="131"/>
    </row>
    <row r="45142" spans="1:1" x14ac:dyDescent="0.55000000000000004">
      <c r="A45142" s="131"/>
    </row>
    <row r="45145" spans="1:1" x14ac:dyDescent="0.55000000000000004">
      <c r="A45145" s="131"/>
    </row>
    <row r="45146" spans="1:1" x14ac:dyDescent="0.55000000000000004">
      <c r="A45146" s="131"/>
    </row>
    <row r="45149" spans="1:1" x14ac:dyDescent="0.55000000000000004">
      <c r="A45149" s="131"/>
    </row>
    <row r="45150" spans="1:1" x14ac:dyDescent="0.55000000000000004">
      <c r="A45150" s="131"/>
    </row>
    <row r="45153" spans="1:1" x14ac:dyDescent="0.55000000000000004">
      <c r="A45153" s="131"/>
    </row>
    <row r="45154" spans="1:1" x14ac:dyDescent="0.55000000000000004">
      <c r="A45154" s="131"/>
    </row>
    <row r="45157" spans="1:1" x14ac:dyDescent="0.55000000000000004">
      <c r="A45157" s="131"/>
    </row>
    <row r="45158" spans="1:1" x14ac:dyDescent="0.55000000000000004">
      <c r="A45158" s="131"/>
    </row>
    <row r="45161" spans="1:1" x14ac:dyDescent="0.55000000000000004">
      <c r="A45161" s="131"/>
    </row>
    <row r="45162" spans="1:1" x14ac:dyDescent="0.55000000000000004">
      <c r="A45162" s="131"/>
    </row>
    <row r="45165" spans="1:1" x14ac:dyDescent="0.55000000000000004">
      <c r="A45165" s="131"/>
    </row>
    <row r="45166" spans="1:1" x14ac:dyDescent="0.55000000000000004">
      <c r="A45166" s="131"/>
    </row>
    <row r="45169" spans="1:1" x14ac:dyDescent="0.55000000000000004">
      <c r="A45169" s="131"/>
    </row>
    <row r="45170" spans="1:1" x14ac:dyDescent="0.55000000000000004">
      <c r="A45170" s="131"/>
    </row>
    <row r="45173" spans="1:1" x14ac:dyDescent="0.55000000000000004">
      <c r="A45173" s="131"/>
    </row>
    <row r="45174" spans="1:1" x14ac:dyDescent="0.55000000000000004">
      <c r="A45174" s="131"/>
    </row>
    <row r="45177" spans="1:1" x14ac:dyDescent="0.55000000000000004">
      <c r="A45177" s="131"/>
    </row>
    <row r="45178" spans="1:1" x14ac:dyDescent="0.55000000000000004">
      <c r="A45178" s="131"/>
    </row>
    <row r="45181" spans="1:1" x14ac:dyDescent="0.55000000000000004">
      <c r="A45181" s="131"/>
    </row>
    <row r="45182" spans="1:1" x14ac:dyDescent="0.55000000000000004">
      <c r="A45182" s="131"/>
    </row>
    <row r="45185" spans="1:1" x14ac:dyDescent="0.55000000000000004">
      <c r="A45185" s="131"/>
    </row>
    <row r="45186" spans="1:1" x14ac:dyDescent="0.55000000000000004">
      <c r="A45186" s="131"/>
    </row>
    <row r="45189" spans="1:1" x14ac:dyDescent="0.55000000000000004">
      <c r="A45189" s="131"/>
    </row>
    <row r="45190" spans="1:1" x14ac:dyDescent="0.55000000000000004">
      <c r="A45190" s="131"/>
    </row>
    <row r="45193" spans="1:1" x14ac:dyDescent="0.55000000000000004">
      <c r="A45193" s="131"/>
    </row>
    <row r="45194" spans="1:1" x14ac:dyDescent="0.55000000000000004">
      <c r="A45194" s="131"/>
    </row>
    <row r="45197" spans="1:1" x14ac:dyDescent="0.55000000000000004">
      <c r="A45197" s="131"/>
    </row>
    <row r="45198" spans="1:1" x14ac:dyDescent="0.55000000000000004">
      <c r="A45198" s="131"/>
    </row>
    <row r="45201" spans="1:1" x14ac:dyDescent="0.55000000000000004">
      <c r="A45201" s="131"/>
    </row>
    <row r="45202" spans="1:1" x14ac:dyDescent="0.55000000000000004">
      <c r="A45202" s="131"/>
    </row>
    <row r="45205" spans="1:1" x14ac:dyDescent="0.55000000000000004">
      <c r="A45205" s="131"/>
    </row>
    <row r="45206" spans="1:1" x14ac:dyDescent="0.55000000000000004">
      <c r="A45206" s="131"/>
    </row>
    <row r="45209" spans="1:1" x14ac:dyDescent="0.55000000000000004">
      <c r="A45209" s="131"/>
    </row>
    <row r="45210" spans="1:1" x14ac:dyDescent="0.55000000000000004">
      <c r="A45210" s="131"/>
    </row>
    <row r="45213" spans="1:1" x14ac:dyDescent="0.55000000000000004">
      <c r="A45213" s="131"/>
    </row>
    <row r="45214" spans="1:1" x14ac:dyDescent="0.55000000000000004">
      <c r="A45214" s="131"/>
    </row>
    <row r="45217" spans="1:1" x14ac:dyDescent="0.55000000000000004">
      <c r="A45217" s="131"/>
    </row>
    <row r="45218" spans="1:1" x14ac:dyDescent="0.55000000000000004">
      <c r="A45218" s="131"/>
    </row>
    <row r="45221" spans="1:1" x14ac:dyDescent="0.55000000000000004">
      <c r="A45221" s="131"/>
    </row>
    <row r="45222" spans="1:1" x14ac:dyDescent="0.55000000000000004">
      <c r="A45222" s="131"/>
    </row>
    <row r="45225" spans="1:1" x14ac:dyDescent="0.55000000000000004">
      <c r="A45225" s="131"/>
    </row>
    <row r="45226" spans="1:1" x14ac:dyDescent="0.55000000000000004">
      <c r="A45226" s="131"/>
    </row>
    <row r="45229" spans="1:1" x14ac:dyDescent="0.55000000000000004">
      <c r="A45229" s="131"/>
    </row>
    <row r="45230" spans="1:1" x14ac:dyDescent="0.55000000000000004">
      <c r="A45230" s="131"/>
    </row>
    <row r="45233" spans="1:1" x14ac:dyDescent="0.55000000000000004">
      <c r="A45233" s="131"/>
    </row>
    <row r="45234" spans="1:1" x14ac:dyDescent="0.55000000000000004">
      <c r="A45234" s="131"/>
    </row>
    <row r="45237" spans="1:1" x14ac:dyDescent="0.55000000000000004">
      <c r="A45237" s="131"/>
    </row>
    <row r="45238" spans="1:1" x14ac:dyDescent="0.55000000000000004">
      <c r="A45238" s="131"/>
    </row>
    <row r="45241" spans="1:1" x14ac:dyDescent="0.55000000000000004">
      <c r="A45241" s="131"/>
    </row>
    <row r="45242" spans="1:1" x14ac:dyDescent="0.55000000000000004">
      <c r="A45242" s="131"/>
    </row>
    <row r="45245" spans="1:1" x14ac:dyDescent="0.55000000000000004">
      <c r="A45245" s="131"/>
    </row>
    <row r="45246" spans="1:1" x14ac:dyDescent="0.55000000000000004">
      <c r="A45246" s="131"/>
    </row>
    <row r="45249" spans="1:1" x14ac:dyDescent="0.55000000000000004">
      <c r="A45249" s="131"/>
    </row>
    <row r="45250" spans="1:1" x14ac:dyDescent="0.55000000000000004">
      <c r="A45250" s="131"/>
    </row>
    <row r="45253" spans="1:1" x14ac:dyDescent="0.55000000000000004">
      <c r="A45253" s="131"/>
    </row>
    <row r="45254" spans="1:1" x14ac:dyDescent="0.55000000000000004">
      <c r="A45254" s="131"/>
    </row>
    <row r="45257" spans="1:1" x14ac:dyDescent="0.55000000000000004">
      <c r="A45257" s="131"/>
    </row>
    <row r="45258" spans="1:1" x14ac:dyDescent="0.55000000000000004">
      <c r="A45258" s="131"/>
    </row>
    <row r="45261" spans="1:1" x14ac:dyDescent="0.55000000000000004">
      <c r="A45261" s="131"/>
    </row>
    <row r="45262" spans="1:1" x14ac:dyDescent="0.55000000000000004">
      <c r="A45262" s="131"/>
    </row>
    <row r="45265" spans="1:1" x14ac:dyDescent="0.55000000000000004">
      <c r="A45265" s="131"/>
    </row>
    <row r="45266" spans="1:1" x14ac:dyDescent="0.55000000000000004">
      <c r="A45266" s="131"/>
    </row>
    <row r="45269" spans="1:1" x14ac:dyDescent="0.55000000000000004">
      <c r="A45269" s="131"/>
    </row>
    <row r="45270" spans="1:1" x14ac:dyDescent="0.55000000000000004">
      <c r="A45270" s="131"/>
    </row>
    <row r="45273" spans="1:1" x14ac:dyDescent="0.55000000000000004">
      <c r="A45273" s="131"/>
    </row>
    <row r="45274" spans="1:1" x14ac:dyDescent="0.55000000000000004">
      <c r="A45274" s="131"/>
    </row>
    <row r="45277" spans="1:1" x14ac:dyDescent="0.55000000000000004">
      <c r="A45277" s="131"/>
    </row>
    <row r="45278" spans="1:1" x14ac:dyDescent="0.55000000000000004">
      <c r="A45278" s="131"/>
    </row>
    <row r="45281" spans="1:1" x14ac:dyDescent="0.55000000000000004">
      <c r="A45281" s="131"/>
    </row>
    <row r="45282" spans="1:1" x14ac:dyDescent="0.55000000000000004">
      <c r="A45282" s="131"/>
    </row>
    <row r="45285" spans="1:1" x14ac:dyDescent="0.55000000000000004">
      <c r="A45285" s="131"/>
    </row>
    <row r="45286" spans="1:1" x14ac:dyDescent="0.55000000000000004">
      <c r="A45286" s="131"/>
    </row>
    <row r="45289" spans="1:1" x14ac:dyDescent="0.55000000000000004">
      <c r="A45289" s="131"/>
    </row>
    <row r="45290" spans="1:1" x14ac:dyDescent="0.55000000000000004">
      <c r="A45290" s="131"/>
    </row>
    <row r="45293" spans="1:1" x14ac:dyDescent="0.55000000000000004">
      <c r="A45293" s="131"/>
    </row>
    <row r="45294" spans="1:1" x14ac:dyDescent="0.55000000000000004">
      <c r="A45294" s="131"/>
    </row>
    <row r="45297" spans="1:1" x14ac:dyDescent="0.55000000000000004">
      <c r="A45297" s="131"/>
    </row>
    <row r="45298" spans="1:1" x14ac:dyDescent="0.55000000000000004">
      <c r="A45298" s="131"/>
    </row>
    <row r="45301" spans="1:1" x14ac:dyDescent="0.55000000000000004">
      <c r="A45301" s="131"/>
    </row>
    <row r="45302" spans="1:1" x14ac:dyDescent="0.55000000000000004">
      <c r="A45302" s="131"/>
    </row>
    <row r="45305" spans="1:1" x14ac:dyDescent="0.55000000000000004">
      <c r="A45305" s="131"/>
    </row>
    <row r="45306" spans="1:1" x14ac:dyDescent="0.55000000000000004">
      <c r="A45306" s="131"/>
    </row>
    <row r="45309" spans="1:1" x14ac:dyDescent="0.55000000000000004">
      <c r="A45309" s="131"/>
    </row>
    <row r="45310" spans="1:1" x14ac:dyDescent="0.55000000000000004">
      <c r="A45310" s="131"/>
    </row>
    <row r="45313" spans="1:1" x14ac:dyDescent="0.55000000000000004">
      <c r="A45313" s="131"/>
    </row>
    <row r="45314" spans="1:1" x14ac:dyDescent="0.55000000000000004">
      <c r="A45314" s="131"/>
    </row>
    <row r="45317" spans="1:1" x14ac:dyDescent="0.55000000000000004">
      <c r="A45317" s="131"/>
    </row>
    <row r="45318" spans="1:1" x14ac:dyDescent="0.55000000000000004">
      <c r="A45318" s="131"/>
    </row>
    <row r="45321" spans="1:1" x14ac:dyDescent="0.55000000000000004">
      <c r="A45321" s="131"/>
    </row>
    <row r="45322" spans="1:1" x14ac:dyDescent="0.55000000000000004">
      <c r="A45322" s="131"/>
    </row>
    <row r="45325" spans="1:1" x14ac:dyDescent="0.55000000000000004">
      <c r="A45325" s="131"/>
    </row>
    <row r="45326" spans="1:1" x14ac:dyDescent="0.55000000000000004">
      <c r="A45326" s="131"/>
    </row>
    <row r="45329" spans="1:1" x14ac:dyDescent="0.55000000000000004">
      <c r="A45329" s="131"/>
    </row>
    <row r="45330" spans="1:1" x14ac:dyDescent="0.55000000000000004">
      <c r="A45330" s="131"/>
    </row>
    <row r="45333" spans="1:1" x14ac:dyDescent="0.55000000000000004">
      <c r="A45333" s="131"/>
    </row>
    <row r="45334" spans="1:1" x14ac:dyDescent="0.55000000000000004">
      <c r="A45334" s="131"/>
    </row>
    <row r="45337" spans="1:1" x14ac:dyDescent="0.55000000000000004">
      <c r="A45337" s="131"/>
    </row>
    <row r="45338" spans="1:1" x14ac:dyDescent="0.55000000000000004">
      <c r="A45338" s="131"/>
    </row>
    <row r="45341" spans="1:1" x14ac:dyDescent="0.55000000000000004">
      <c r="A45341" s="131"/>
    </row>
    <row r="45342" spans="1:1" x14ac:dyDescent="0.55000000000000004">
      <c r="A45342" s="131"/>
    </row>
    <row r="45345" spans="1:1" x14ac:dyDescent="0.55000000000000004">
      <c r="A45345" s="131"/>
    </row>
    <row r="45346" spans="1:1" x14ac:dyDescent="0.55000000000000004">
      <c r="A45346" s="131"/>
    </row>
    <row r="45349" spans="1:1" x14ac:dyDescent="0.55000000000000004">
      <c r="A45349" s="131"/>
    </row>
    <row r="45350" spans="1:1" x14ac:dyDescent="0.55000000000000004">
      <c r="A45350" s="131"/>
    </row>
    <row r="45353" spans="1:1" x14ac:dyDescent="0.55000000000000004">
      <c r="A45353" s="131"/>
    </row>
    <row r="45354" spans="1:1" x14ac:dyDescent="0.55000000000000004">
      <c r="A45354" s="131"/>
    </row>
    <row r="45357" spans="1:1" x14ac:dyDescent="0.55000000000000004">
      <c r="A45357" s="131"/>
    </row>
    <row r="45358" spans="1:1" x14ac:dyDescent="0.55000000000000004">
      <c r="A45358" s="131"/>
    </row>
    <row r="45361" spans="1:1" x14ac:dyDescent="0.55000000000000004">
      <c r="A45361" s="131"/>
    </row>
    <row r="45362" spans="1:1" x14ac:dyDescent="0.55000000000000004">
      <c r="A45362" s="131"/>
    </row>
    <row r="45365" spans="1:1" x14ac:dyDescent="0.55000000000000004">
      <c r="A45365" s="131"/>
    </row>
    <row r="45366" spans="1:1" x14ac:dyDescent="0.55000000000000004">
      <c r="A45366" s="131"/>
    </row>
    <row r="45369" spans="1:1" x14ac:dyDescent="0.55000000000000004">
      <c r="A45369" s="131"/>
    </row>
    <row r="45370" spans="1:1" x14ac:dyDescent="0.55000000000000004">
      <c r="A45370" s="131"/>
    </row>
    <row r="45373" spans="1:1" x14ac:dyDescent="0.55000000000000004">
      <c r="A45373" s="131"/>
    </row>
    <row r="45374" spans="1:1" x14ac:dyDescent="0.55000000000000004">
      <c r="A45374" s="131"/>
    </row>
    <row r="45377" spans="1:1" x14ac:dyDescent="0.55000000000000004">
      <c r="A45377" s="131"/>
    </row>
    <row r="45378" spans="1:1" x14ac:dyDescent="0.55000000000000004">
      <c r="A45378" s="131"/>
    </row>
    <row r="45381" spans="1:1" x14ac:dyDescent="0.55000000000000004">
      <c r="A45381" s="131"/>
    </row>
    <row r="45382" spans="1:1" x14ac:dyDescent="0.55000000000000004">
      <c r="A45382" s="131"/>
    </row>
    <row r="45385" spans="1:1" x14ac:dyDescent="0.55000000000000004">
      <c r="A45385" s="131"/>
    </row>
    <row r="45386" spans="1:1" x14ac:dyDescent="0.55000000000000004">
      <c r="A45386" s="131"/>
    </row>
    <row r="45389" spans="1:1" x14ac:dyDescent="0.55000000000000004">
      <c r="A45389" s="131"/>
    </row>
    <row r="45390" spans="1:1" x14ac:dyDescent="0.55000000000000004">
      <c r="A45390" s="131"/>
    </row>
    <row r="45393" spans="1:1" x14ac:dyDescent="0.55000000000000004">
      <c r="A45393" s="131"/>
    </row>
    <row r="45394" spans="1:1" x14ac:dyDescent="0.55000000000000004">
      <c r="A45394" s="131"/>
    </row>
    <row r="45397" spans="1:1" x14ac:dyDescent="0.55000000000000004">
      <c r="A45397" s="131"/>
    </row>
    <row r="45398" spans="1:1" x14ac:dyDescent="0.55000000000000004">
      <c r="A45398" s="131"/>
    </row>
    <row r="45401" spans="1:1" x14ac:dyDescent="0.55000000000000004">
      <c r="A45401" s="131"/>
    </row>
    <row r="45402" spans="1:1" x14ac:dyDescent="0.55000000000000004">
      <c r="A45402" s="131"/>
    </row>
    <row r="45405" spans="1:1" x14ac:dyDescent="0.55000000000000004">
      <c r="A45405" s="131"/>
    </row>
    <row r="45406" spans="1:1" x14ac:dyDescent="0.55000000000000004">
      <c r="A45406" s="131"/>
    </row>
    <row r="45409" spans="1:1" x14ac:dyDescent="0.55000000000000004">
      <c r="A45409" s="131"/>
    </row>
    <row r="45410" spans="1:1" x14ac:dyDescent="0.55000000000000004">
      <c r="A45410" s="131"/>
    </row>
    <row r="45413" spans="1:1" x14ac:dyDescent="0.55000000000000004">
      <c r="A45413" s="131"/>
    </row>
    <row r="45414" spans="1:1" x14ac:dyDescent="0.55000000000000004">
      <c r="A45414" s="131"/>
    </row>
    <row r="45417" spans="1:1" x14ac:dyDescent="0.55000000000000004">
      <c r="A45417" s="131"/>
    </row>
    <row r="45418" spans="1:1" x14ac:dyDescent="0.55000000000000004">
      <c r="A45418" s="131"/>
    </row>
    <row r="45421" spans="1:1" x14ac:dyDescent="0.55000000000000004">
      <c r="A45421" s="131"/>
    </row>
    <row r="45422" spans="1:1" x14ac:dyDescent="0.55000000000000004">
      <c r="A45422" s="131"/>
    </row>
    <row r="45425" spans="1:1" x14ac:dyDescent="0.55000000000000004">
      <c r="A45425" s="131"/>
    </row>
    <row r="45426" spans="1:1" x14ac:dyDescent="0.55000000000000004">
      <c r="A45426" s="131"/>
    </row>
    <row r="45429" spans="1:1" x14ac:dyDescent="0.55000000000000004">
      <c r="A45429" s="131"/>
    </row>
    <row r="45430" spans="1:1" x14ac:dyDescent="0.55000000000000004">
      <c r="A45430" s="131"/>
    </row>
    <row r="45433" spans="1:1" x14ac:dyDescent="0.55000000000000004">
      <c r="A45433" s="131"/>
    </row>
    <row r="45434" spans="1:1" x14ac:dyDescent="0.55000000000000004">
      <c r="A45434" s="131"/>
    </row>
    <row r="45437" spans="1:1" x14ac:dyDescent="0.55000000000000004">
      <c r="A45437" s="131"/>
    </row>
    <row r="45438" spans="1:1" x14ac:dyDescent="0.55000000000000004">
      <c r="A45438" s="131"/>
    </row>
    <row r="45441" spans="1:1" x14ac:dyDescent="0.55000000000000004">
      <c r="A45441" s="131"/>
    </row>
    <row r="45442" spans="1:1" x14ac:dyDescent="0.55000000000000004">
      <c r="A45442" s="131"/>
    </row>
    <row r="45445" spans="1:1" x14ac:dyDescent="0.55000000000000004">
      <c r="A45445" s="131"/>
    </row>
    <row r="45446" spans="1:1" x14ac:dyDescent="0.55000000000000004">
      <c r="A45446" s="131"/>
    </row>
    <row r="45449" spans="1:1" x14ac:dyDescent="0.55000000000000004">
      <c r="A45449" s="131"/>
    </row>
    <row r="45450" spans="1:1" x14ac:dyDescent="0.55000000000000004">
      <c r="A45450" s="131"/>
    </row>
    <row r="45453" spans="1:1" x14ac:dyDescent="0.55000000000000004">
      <c r="A45453" s="131"/>
    </row>
    <row r="45454" spans="1:1" x14ac:dyDescent="0.55000000000000004">
      <c r="A45454" s="131"/>
    </row>
    <row r="45457" spans="1:1" x14ac:dyDescent="0.55000000000000004">
      <c r="A45457" s="131"/>
    </row>
    <row r="45458" spans="1:1" x14ac:dyDescent="0.55000000000000004">
      <c r="A45458" s="131"/>
    </row>
    <row r="45461" spans="1:1" x14ac:dyDescent="0.55000000000000004">
      <c r="A45461" s="131"/>
    </row>
    <row r="45462" spans="1:1" x14ac:dyDescent="0.55000000000000004">
      <c r="A45462" s="131"/>
    </row>
    <row r="45465" spans="1:1" x14ac:dyDescent="0.55000000000000004">
      <c r="A45465" s="131"/>
    </row>
    <row r="45466" spans="1:1" x14ac:dyDescent="0.55000000000000004">
      <c r="A45466" s="131"/>
    </row>
    <row r="45469" spans="1:1" x14ac:dyDescent="0.55000000000000004">
      <c r="A45469" s="131"/>
    </row>
    <row r="45470" spans="1:1" x14ac:dyDescent="0.55000000000000004">
      <c r="A45470" s="131"/>
    </row>
    <row r="45473" spans="1:1" x14ac:dyDescent="0.55000000000000004">
      <c r="A45473" s="131"/>
    </row>
    <row r="45474" spans="1:1" x14ac:dyDescent="0.55000000000000004">
      <c r="A45474" s="131"/>
    </row>
    <row r="45477" spans="1:1" x14ac:dyDescent="0.55000000000000004">
      <c r="A45477" s="131"/>
    </row>
    <row r="45478" spans="1:1" x14ac:dyDescent="0.55000000000000004">
      <c r="A45478" s="131"/>
    </row>
    <row r="45481" spans="1:1" x14ac:dyDescent="0.55000000000000004">
      <c r="A45481" s="131"/>
    </row>
    <row r="45482" spans="1:1" x14ac:dyDescent="0.55000000000000004">
      <c r="A45482" s="131"/>
    </row>
    <row r="45485" spans="1:1" x14ac:dyDescent="0.55000000000000004">
      <c r="A45485" s="131"/>
    </row>
    <row r="45486" spans="1:1" x14ac:dyDescent="0.55000000000000004">
      <c r="A45486" s="131"/>
    </row>
    <row r="45489" spans="1:1" x14ac:dyDescent="0.55000000000000004">
      <c r="A45489" s="131"/>
    </row>
    <row r="45490" spans="1:1" x14ac:dyDescent="0.55000000000000004">
      <c r="A45490" s="131"/>
    </row>
    <row r="45493" spans="1:1" x14ac:dyDescent="0.55000000000000004">
      <c r="A45493" s="131"/>
    </row>
    <row r="45494" spans="1:1" x14ac:dyDescent="0.55000000000000004">
      <c r="A45494" s="131"/>
    </row>
    <row r="45497" spans="1:1" x14ac:dyDescent="0.55000000000000004">
      <c r="A45497" s="131"/>
    </row>
    <row r="45498" spans="1:1" x14ac:dyDescent="0.55000000000000004">
      <c r="A45498" s="131"/>
    </row>
    <row r="45501" spans="1:1" x14ac:dyDescent="0.55000000000000004">
      <c r="A45501" s="131"/>
    </row>
    <row r="45502" spans="1:1" x14ac:dyDescent="0.55000000000000004">
      <c r="A45502" s="131"/>
    </row>
    <row r="45505" spans="1:1" x14ac:dyDescent="0.55000000000000004">
      <c r="A45505" s="131"/>
    </row>
    <row r="45506" spans="1:1" x14ac:dyDescent="0.55000000000000004">
      <c r="A45506" s="131"/>
    </row>
    <row r="45509" spans="1:1" x14ac:dyDescent="0.55000000000000004">
      <c r="A45509" s="131"/>
    </row>
    <row r="45510" spans="1:1" x14ac:dyDescent="0.55000000000000004">
      <c r="A45510" s="131"/>
    </row>
    <row r="45513" spans="1:1" x14ac:dyDescent="0.55000000000000004">
      <c r="A45513" s="131"/>
    </row>
    <row r="45514" spans="1:1" x14ac:dyDescent="0.55000000000000004">
      <c r="A45514" s="131"/>
    </row>
    <row r="45517" spans="1:1" x14ac:dyDescent="0.55000000000000004">
      <c r="A45517" s="131"/>
    </row>
    <row r="45518" spans="1:1" x14ac:dyDescent="0.55000000000000004">
      <c r="A45518" s="131"/>
    </row>
    <row r="45521" spans="1:1" x14ac:dyDescent="0.55000000000000004">
      <c r="A45521" s="131"/>
    </row>
    <row r="45522" spans="1:1" x14ac:dyDescent="0.55000000000000004">
      <c r="A45522" s="131"/>
    </row>
    <row r="45525" spans="1:1" x14ac:dyDescent="0.55000000000000004">
      <c r="A45525" s="131"/>
    </row>
    <row r="45526" spans="1:1" x14ac:dyDescent="0.55000000000000004">
      <c r="A45526" s="131"/>
    </row>
    <row r="45529" spans="1:1" x14ac:dyDescent="0.55000000000000004">
      <c r="A45529" s="131"/>
    </row>
    <row r="45530" spans="1:1" x14ac:dyDescent="0.55000000000000004">
      <c r="A45530" s="131"/>
    </row>
    <row r="45533" spans="1:1" x14ac:dyDescent="0.55000000000000004">
      <c r="A45533" s="131"/>
    </row>
    <row r="45534" spans="1:1" x14ac:dyDescent="0.55000000000000004">
      <c r="A45534" s="131"/>
    </row>
    <row r="45537" spans="1:1" x14ac:dyDescent="0.55000000000000004">
      <c r="A45537" s="131"/>
    </row>
    <row r="45538" spans="1:1" x14ac:dyDescent="0.55000000000000004">
      <c r="A45538" s="131"/>
    </row>
    <row r="45541" spans="1:1" x14ac:dyDescent="0.55000000000000004">
      <c r="A45541" s="131"/>
    </row>
    <row r="45542" spans="1:1" x14ac:dyDescent="0.55000000000000004">
      <c r="A45542" s="131"/>
    </row>
    <row r="45545" spans="1:1" x14ac:dyDescent="0.55000000000000004">
      <c r="A45545" s="131"/>
    </row>
    <row r="45546" spans="1:1" x14ac:dyDescent="0.55000000000000004">
      <c r="A45546" s="131"/>
    </row>
    <row r="45549" spans="1:1" x14ac:dyDescent="0.55000000000000004">
      <c r="A45549" s="131"/>
    </row>
    <row r="45550" spans="1:1" x14ac:dyDescent="0.55000000000000004">
      <c r="A45550" s="131"/>
    </row>
    <row r="45553" spans="1:1" x14ac:dyDescent="0.55000000000000004">
      <c r="A45553" s="131"/>
    </row>
    <row r="45554" spans="1:1" x14ac:dyDescent="0.55000000000000004">
      <c r="A45554" s="131"/>
    </row>
    <row r="45557" spans="1:1" x14ac:dyDescent="0.55000000000000004">
      <c r="A45557" s="131"/>
    </row>
    <row r="45558" spans="1:1" x14ac:dyDescent="0.55000000000000004">
      <c r="A45558" s="131"/>
    </row>
    <row r="45561" spans="1:1" x14ac:dyDescent="0.55000000000000004">
      <c r="A45561" s="131"/>
    </row>
    <row r="45562" spans="1:1" x14ac:dyDescent="0.55000000000000004">
      <c r="A45562" s="131"/>
    </row>
    <row r="45565" spans="1:1" x14ac:dyDescent="0.55000000000000004">
      <c r="A45565" s="131"/>
    </row>
    <row r="45566" spans="1:1" x14ac:dyDescent="0.55000000000000004">
      <c r="A45566" s="131"/>
    </row>
    <row r="45569" spans="1:1" x14ac:dyDescent="0.55000000000000004">
      <c r="A45569" s="131"/>
    </row>
    <row r="45570" spans="1:1" x14ac:dyDescent="0.55000000000000004">
      <c r="A45570" s="131"/>
    </row>
    <row r="45573" spans="1:1" x14ac:dyDescent="0.55000000000000004">
      <c r="A45573" s="131"/>
    </row>
    <row r="45574" spans="1:1" x14ac:dyDescent="0.55000000000000004">
      <c r="A45574" s="131"/>
    </row>
    <row r="45577" spans="1:1" x14ac:dyDescent="0.55000000000000004">
      <c r="A45577" s="131"/>
    </row>
    <row r="45578" spans="1:1" x14ac:dyDescent="0.55000000000000004">
      <c r="A45578" s="131"/>
    </row>
    <row r="45581" spans="1:1" x14ac:dyDescent="0.55000000000000004">
      <c r="A45581" s="131"/>
    </row>
    <row r="45582" spans="1:1" x14ac:dyDescent="0.55000000000000004">
      <c r="A45582" s="131"/>
    </row>
    <row r="45585" spans="1:1" x14ac:dyDescent="0.55000000000000004">
      <c r="A45585" s="131"/>
    </row>
    <row r="45586" spans="1:1" x14ac:dyDescent="0.55000000000000004">
      <c r="A45586" s="131"/>
    </row>
    <row r="45589" spans="1:1" x14ac:dyDescent="0.55000000000000004">
      <c r="A45589" s="131"/>
    </row>
    <row r="45590" spans="1:1" x14ac:dyDescent="0.55000000000000004">
      <c r="A45590" s="131"/>
    </row>
    <row r="45593" spans="1:1" x14ac:dyDescent="0.55000000000000004">
      <c r="A45593" s="131"/>
    </row>
    <row r="45594" spans="1:1" x14ac:dyDescent="0.55000000000000004">
      <c r="A45594" s="131"/>
    </row>
    <row r="45597" spans="1:1" x14ac:dyDescent="0.55000000000000004">
      <c r="A45597" s="131"/>
    </row>
    <row r="45598" spans="1:1" x14ac:dyDescent="0.55000000000000004">
      <c r="A45598" s="131"/>
    </row>
    <row r="45601" spans="1:1" x14ac:dyDescent="0.55000000000000004">
      <c r="A45601" s="131"/>
    </row>
    <row r="45602" spans="1:1" x14ac:dyDescent="0.55000000000000004">
      <c r="A45602" s="131"/>
    </row>
    <row r="45605" spans="1:1" x14ac:dyDescent="0.55000000000000004">
      <c r="A45605" s="131"/>
    </row>
    <row r="45606" spans="1:1" x14ac:dyDescent="0.55000000000000004">
      <c r="A45606" s="131"/>
    </row>
    <row r="45609" spans="1:1" x14ac:dyDescent="0.55000000000000004">
      <c r="A45609" s="131"/>
    </row>
    <row r="45610" spans="1:1" x14ac:dyDescent="0.55000000000000004">
      <c r="A45610" s="131"/>
    </row>
    <row r="45613" spans="1:1" x14ac:dyDescent="0.55000000000000004">
      <c r="A45613" s="131"/>
    </row>
    <row r="45614" spans="1:1" x14ac:dyDescent="0.55000000000000004">
      <c r="A45614" s="131"/>
    </row>
    <row r="45617" spans="1:1" x14ac:dyDescent="0.55000000000000004">
      <c r="A45617" s="131"/>
    </row>
    <row r="45618" spans="1:1" x14ac:dyDescent="0.55000000000000004">
      <c r="A45618" s="131"/>
    </row>
    <row r="45621" spans="1:1" x14ac:dyDescent="0.55000000000000004">
      <c r="A45621" s="131"/>
    </row>
    <row r="45622" spans="1:1" x14ac:dyDescent="0.55000000000000004">
      <c r="A45622" s="131"/>
    </row>
    <row r="45625" spans="1:1" x14ac:dyDescent="0.55000000000000004">
      <c r="A45625" s="131"/>
    </row>
    <row r="45626" spans="1:1" x14ac:dyDescent="0.55000000000000004">
      <c r="A45626" s="131"/>
    </row>
    <row r="45629" spans="1:1" x14ac:dyDescent="0.55000000000000004">
      <c r="A45629" s="131"/>
    </row>
    <row r="45630" spans="1:1" x14ac:dyDescent="0.55000000000000004">
      <c r="A45630" s="131"/>
    </row>
    <row r="45633" spans="1:1" x14ac:dyDescent="0.55000000000000004">
      <c r="A45633" s="131"/>
    </row>
    <row r="45634" spans="1:1" x14ac:dyDescent="0.55000000000000004">
      <c r="A45634" s="131"/>
    </row>
    <row r="45637" spans="1:1" x14ac:dyDescent="0.55000000000000004">
      <c r="A45637" s="131"/>
    </row>
    <row r="45638" spans="1:1" x14ac:dyDescent="0.55000000000000004">
      <c r="A45638" s="131"/>
    </row>
    <row r="45641" spans="1:1" x14ac:dyDescent="0.55000000000000004">
      <c r="A45641" s="131"/>
    </row>
    <row r="45642" spans="1:1" x14ac:dyDescent="0.55000000000000004">
      <c r="A45642" s="131"/>
    </row>
    <row r="45645" spans="1:1" x14ac:dyDescent="0.55000000000000004">
      <c r="A45645" s="131"/>
    </row>
    <row r="45646" spans="1:1" x14ac:dyDescent="0.55000000000000004">
      <c r="A45646" s="131"/>
    </row>
    <row r="45649" spans="1:1" x14ac:dyDescent="0.55000000000000004">
      <c r="A45649" s="131"/>
    </row>
    <row r="45650" spans="1:1" x14ac:dyDescent="0.55000000000000004">
      <c r="A45650" s="131"/>
    </row>
    <row r="45653" spans="1:1" x14ac:dyDescent="0.55000000000000004">
      <c r="A45653" s="131"/>
    </row>
    <row r="45654" spans="1:1" x14ac:dyDescent="0.55000000000000004">
      <c r="A45654" s="131"/>
    </row>
    <row r="45657" spans="1:1" x14ac:dyDescent="0.55000000000000004">
      <c r="A45657" s="131"/>
    </row>
    <row r="45658" spans="1:1" x14ac:dyDescent="0.55000000000000004">
      <c r="A45658" s="131"/>
    </row>
    <row r="45661" spans="1:1" x14ac:dyDescent="0.55000000000000004">
      <c r="A45661" s="131"/>
    </row>
    <row r="45662" spans="1:1" x14ac:dyDescent="0.55000000000000004">
      <c r="A45662" s="131"/>
    </row>
    <row r="45665" spans="1:1" x14ac:dyDescent="0.55000000000000004">
      <c r="A45665" s="131"/>
    </row>
    <row r="45666" spans="1:1" x14ac:dyDescent="0.55000000000000004">
      <c r="A45666" s="131"/>
    </row>
    <row r="45669" spans="1:1" x14ac:dyDescent="0.55000000000000004">
      <c r="A45669" s="131"/>
    </row>
    <row r="45670" spans="1:1" x14ac:dyDescent="0.55000000000000004">
      <c r="A45670" s="131"/>
    </row>
    <row r="45673" spans="1:1" x14ac:dyDescent="0.55000000000000004">
      <c r="A45673" s="131"/>
    </row>
    <row r="45674" spans="1:1" x14ac:dyDescent="0.55000000000000004">
      <c r="A45674" s="131"/>
    </row>
    <row r="45677" spans="1:1" x14ac:dyDescent="0.55000000000000004">
      <c r="A45677" s="131"/>
    </row>
    <row r="45678" spans="1:1" x14ac:dyDescent="0.55000000000000004">
      <c r="A45678" s="131"/>
    </row>
    <row r="45681" spans="1:1" x14ac:dyDescent="0.55000000000000004">
      <c r="A45681" s="131"/>
    </row>
    <row r="45682" spans="1:1" x14ac:dyDescent="0.55000000000000004">
      <c r="A45682" s="131"/>
    </row>
    <row r="45685" spans="1:1" x14ac:dyDescent="0.55000000000000004">
      <c r="A45685" s="131"/>
    </row>
    <row r="45686" spans="1:1" x14ac:dyDescent="0.55000000000000004">
      <c r="A45686" s="131"/>
    </row>
    <row r="45689" spans="1:1" x14ac:dyDescent="0.55000000000000004">
      <c r="A45689" s="131"/>
    </row>
    <row r="45690" spans="1:1" x14ac:dyDescent="0.55000000000000004">
      <c r="A45690" s="131"/>
    </row>
    <row r="45693" spans="1:1" x14ac:dyDescent="0.55000000000000004">
      <c r="A45693" s="131"/>
    </row>
    <row r="45694" spans="1:1" x14ac:dyDescent="0.55000000000000004">
      <c r="A45694" s="131"/>
    </row>
    <row r="45697" spans="1:1" x14ac:dyDescent="0.55000000000000004">
      <c r="A45697" s="131"/>
    </row>
    <row r="45698" spans="1:1" x14ac:dyDescent="0.55000000000000004">
      <c r="A45698" s="131"/>
    </row>
    <row r="45701" spans="1:1" x14ac:dyDescent="0.55000000000000004">
      <c r="A45701" s="131"/>
    </row>
    <row r="45702" spans="1:1" x14ac:dyDescent="0.55000000000000004">
      <c r="A45702" s="131"/>
    </row>
    <row r="45705" spans="1:1" x14ac:dyDescent="0.55000000000000004">
      <c r="A45705" s="131"/>
    </row>
    <row r="45706" spans="1:1" x14ac:dyDescent="0.55000000000000004">
      <c r="A45706" s="131"/>
    </row>
    <row r="45709" spans="1:1" x14ac:dyDescent="0.55000000000000004">
      <c r="A45709" s="131"/>
    </row>
    <row r="45710" spans="1:1" x14ac:dyDescent="0.55000000000000004">
      <c r="A45710" s="131"/>
    </row>
    <row r="45713" spans="1:1" x14ac:dyDescent="0.55000000000000004">
      <c r="A45713" s="131"/>
    </row>
    <row r="45714" spans="1:1" x14ac:dyDescent="0.55000000000000004">
      <c r="A45714" s="131"/>
    </row>
    <row r="45717" spans="1:1" x14ac:dyDescent="0.55000000000000004">
      <c r="A45717" s="131"/>
    </row>
    <row r="45718" spans="1:1" x14ac:dyDescent="0.55000000000000004">
      <c r="A45718" s="131"/>
    </row>
    <row r="45721" spans="1:1" x14ac:dyDescent="0.55000000000000004">
      <c r="A45721" s="131"/>
    </row>
    <row r="45722" spans="1:1" x14ac:dyDescent="0.55000000000000004">
      <c r="A45722" s="131"/>
    </row>
    <row r="45725" spans="1:1" x14ac:dyDescent="0.55000000000000004">
      <c r="A45725" s="131"/>
    </row>
    <row r="45726" spans="1:1" x14ac:dyDescent="0.55000000000000004">
      <c r="A45726" s="131"/>
    </row>
    <row r="45729" spans="1:1" x14ac:dyDescent="0.55000000000000004">
      <c r="A45729" s="131"/>
    </row>
    <row r="45730" spans="1:1" x14ac:dyDescent="0.55000000000000004">
      <c r="A45730" s="131"/>
    </row>
    <row r="45733" spans="1:1" x14ac:dyDescent="0.55000000000000004">
      <c r="A45733" s="131"/>
    </row>
    <row r="45734" spans="1:1" x14ac:dyDescent="0.55000000000000004">
      <c r="A45734" s="131"/>
    </row>
    <row r="45737" spans="1:1" x14ac:dyDescent="0.55000000000000004">
      <c r="A45737" s="131"/>
    </row>
    <row r="45738" spans="1:1" x14ac:dyDescent="0.55000000000000004">
      <c r="A45738" s="131"/>
    </row>
    <row r="45741" spans="1:1" x14ac:dyDescent="0.55000000000000004">
      <c r="A45741" s="131"/>
    </row>
    <row r="45742" spans="1:1" x14ac:dyDescent="0.55000000000000004">
      <c r="A45742" s="131"/>
    </row>
    <row r="45745" spans="1:1" x14ac:dyDescent="0.55000000000000004">
      <c r="A45745" s="131"/>
    </row>
    <row r="45746" spans="1:1" x14ac:dyDescent="0.55000000000000004">
      <c r="A45746" s="131"/>
    </row>
    <row r="45749" spans="1:1" x14ac:dyDescent="0.55000000000000004">
      <c r="A45749" s="131"/>
    </row>
    <row r="45750" spans="1:1" x14ac:dyDescent="0.55000000000000004">
      <c r="A45750" s="131"/>
    </row>
    <row r="45753" spans="1:1" x14ac:dyDescent="0.55000000000000004">
      <c r="A45753" s="131"/>
    </row>
    <row r="45754" spans="1:1" x14ac:dyDescent="0.55000000000000004">
      <c r="A45754" s="131"/>
    </row>
    <row r="45757" spans="1:1" x14ac:dyDescent="0.55000000000000004">
      <c r="A45757" s="131"/>
    </row>
    <row r="45758" spans="1:1" x14ac:dyDescent="0.55000000000000004">
      <c r="A45758" s="131"/>
    </row>
    <row r="45761" spans="1:1" x14ac:dyDescent="0.55000000000000004">
      <c r="A45761" s="131"/>
    </row>
    <row r="45762" spans="1:1" x14ac:dyDescent="0.55000000000000004">
      <c r="A45762" s="131"/>
    </row>
    <row r="45765" spans="1:1" x14ac:dyDescent="0.55000000000000004">
      <c r="A45765" s="131"/>
    </row>
    <row r="45766" spans="1:1" x14ac:dyDescent="0.55000000000000004">
      <c r="A45766" s="131"/>
    </row>
    <row r="45769" spans="1:1" x14ac:dyDescent="0.55000000000000004">
      <c r="A45769" s="131"/>
    </row>
    <row r="45770" spans="1:1" x14ac:dyDescent="0.55000000000000004">
      <c r="A45770" s="131"/>
    </row>
    <row r="45773" spans="1:1" x14ac:dyDescent="0.55000000000000004">
      <c r="A45773" s="131"/>
    </row>
    <row r="45774" spans="1:1" x14ac:dyDescent="0.55000000000000004">
      <c r="A45774" s="131"/>
    </row>
    <row r="45777" spans="1:1" x14ac:dyDescent="0.55000000000000004">
      <c r="A45777" s="131"/>
    </row>
    <row r="45778" spans="1:1" x14ac:dyDescent="0.55000000000000004">
      <c r="A45778" s="131"/>
    </row>
    <row r="45781" spans="1:1" x14ac:dyDescent="0.55000000000000004">
      <c r="A45781" s="131"/>
    </row>
    <row r="45782" spans="1:1" x14ac:dyDescent="0.55000000000000004">
      <c r="A45782" s="131"/>
    </row>
    <row r="45785" spans="1:1" x14ac:dyDescent="0.55000000000000004">
      <c r="A45785" s="131"/>
    </row>
    <row r="45786" spans="1:1" x14ac:dyDescent="0.55000000000000004">
      <c r="A45786" s="131"/>
    </row>
    <row r="45789" spans="1:1" x14ac:dyDescent="0.55000000000000004">
      <c r="A45789" s="131"/>
    </row>
    <row r="45790" spans="1:1" x14ac:dyDescent="0.55000000000000004">
      <c r="A45790" s="131"/>
    </row>
    <row r="45793" spans="1:1" x14ac:dyDescent="0.55000000000000004">
      <c r="A45793" s="131"/>
    </row>
    <row r="45794" spans="1:1" x14ac:dyDescent="0.55000000000000004">
      <c r="A45794" s="131"/>
    </row>
    <row r="45797" spans="1:1" x14ac:dyDescent="0.55000000000000004">
      <c r="A45797" s="131"/>
    </row>
    <row r="45798" spans="1:1" x14ac:dyDescent="0.55000000000000004">
      <c r="A45798" s="131"/>
    </row>
    <row r="45801" spans="1:1" x14ac:dyDescent="0.55000000000000004">
      <c r="A45801" s="131"/>
    </row>
    <row r="45802" spans="1:1" x14ac:dyDescent="0.55000000000000004">
      <c r="A45802" s="131"/>
    </row>
    <row r="45805" spans="1:1" x14ac:dyDescent="0.55000000000000004">
      <c r="A45805" s="131"/>
    </row>
    <row r="45806" spans="1:1" x14ac:dyDescent="0.55000000000000004">
      <c r="A45806" s="131"/>
    </row>
    <row r="45809" spans="1:1" x14ac:dyDescent="0.55000000000000004">
      <c r="A45809" s="131"/>
    </row>
    <row r="45810" spans="1:1" x14ac:dyDescent="0.55000000000000004">
      <c r="A45810" s="131"/>
    </row>
    <row r="45813" spans="1:1" x14ac:dyDescent="0.55000000000000004">
      <c r="A45813" s="131"/>
    </row>
    <row r="45814" spans="1:1" x14ac:dyDescent="0.55000000000000004">
      <c r="A45814" s="131"/>
    </row>
    <row r="45817" spans="1:1" x14ac:dyDescent="0.55000000000000004">
      <c r="A45817" s="131"/>
    </row>
    <row r="45818" spans="1:1" x14ac:dyDescent="0.55000000000000004">
      <c r="A45818" s="131"/>
    </row>
    <row r="45821" spans="1:1" x14ac:dyDescent="0.55000000000000004">
      <c r="A45821" s="131"/>
    </row>
    <row r="45822" spans="1:1" x14ac:dyDescent="0.55000000000000004">
      <c r="A45822" s="131"/>
    </row>
    <row r="45825" spans="1:1" x14ac:dyDescent="0.55000000000000004">
      <c r="A45825" s="131"/>
    </row>
    <row r="45826" spans="1:1" x14ac:dyDescent="0.55000000000000004">
      <c r="A45826" s="131"/>
    </row>
    <row r="45829" spans="1:1" x14ac:dyDescent="0.55000000000000004">
      <c r="A45829" s="131"/>
    </row>
    <row r="45830" spans="1:1" x14ac:dyDescent="0.55000000000000004">
      <c r="A45830" s="131"/>
    </row>
    <row r="45833" spans="1:1" x14ac:dyDescent="0.55000000000000004">
      <c r="A45833" s="131"/>
    </row>
    <row r="45834" spans="1:1" x14ac:dyDescent="0.55000000000000004">
      <c r="A45834" s="131"/>
    </row>
    <row r="45837" spans="1:1" x14ac:dyDescent="0.55000000000000004">
      <c r="A45837" s="131"/>
    </row>
    <row r="45838" spans="1:1" x14ac:dyDescent="0.55000000000000004">
      <c r="A45838" s="131"/>
    </row>
    <row r="45841" spans="1:1" x14ac:dyDescent="0.55000000000000004">
      <c r="A45841" s="131"/>
    </row>
    <row r="45842" spans="1:1" x14ac:dyDescent="0.55000000000000004">
      <c r="A45842" s="131"/>
    </row>
    <row r="45845" spans="1:1" x14ac:dyDescent="0.55000000000000004">
      <c r="A45845" s="131"/>
    </row>
    <row r="45846" spans="1:1" x14ac:dyDescent="0.55000000000000004">
      <c r="A45846" s="131"/>
    </row>
    <row r="45849" spans="1:1" x14ac:dyDescent="0.55000000000000004">
      <c r="A45849" s="131"/>
    </row>
    <row r="45850" spans="1:1" x14ac:dyDescent="0.55000000000000004">
      <c r="A45850" s="131"/>
    </row>
    <row r="45853" spans="1:1" x14ac:dyDescent="0.55000000000000004">
      <c r="A45853" s="131"/>
    </row>
    <row r="45854" spans="1:1" x14ac:dyDescent="0.55000000000000004">
      <c r="A45854" s="131"/>
    </row>
    <row r="45857" spans="1:1" x14ac:dyDescent="0.55000000000000004">
      <c r="A45857" s="131"/>
    </row>
    <row r="45858" spans="1:1" x14ac:dyDescent="0.55000000000000004">
      <c r="A45858" s="131"/>
    </row>
    <row r="45861" spans="1:1" x14ac:dyDescent="0.55000000000000004">
      <c r="A45861" s="131"/>
    </row>
    <row r="45862" spans="1:1" x14ac:dyDescent="0.55000000000000004">
      <c r="A45862" s="131"/>
    </row>
    <row r="45865" spans="1:1" x14ac:dyDescent="0.55000000000000004">
      <c r="A45865" s="131"/>
    </row>
    <row r="45866" spans="1:1" x14ac:dyDescent="0.55000000000000004">
      <c r="A45866" s="131"/>
    </row>
    <row r="45869" spans="1:1" x14ac:dyDescent="0.55000000000000004">
      <c r="A45869" s="131"/>
    </row>
    <row r="45870" spans="1:1" x14ac:dyDescent="0.55000000000000004">
      <c r="A45870" s="131"/>
    </row>
    <row r="45873" spans="1:1" x14ac:dyDescent="0.55000000000000004">
      <c r="A45873" s="131"/>
    </row>
    <row r="45874" spans="1:1" x14ac:dyDescent="0.55000000000000004">
      <c r="A45874" s="131"/>
    </row>
    <row r="45877" spans="1:1" x14ac:dyDescent="0.55000000000000004">
      <c r="A45877" s="131"/>
    </row>
    <row r="45878" spans="1:1" x14ac:dyDescent="0.55000000000000004">
      <c r="A45878" s="131"/>
    </row>
    <row r="45881" spans="1:1" x14ac:dyDescent="0.55000000000000004">
      <c r="A45881" s="131"/>
    </row>
    <row r="45882" spans="1:1" x14ac:dyDescent="0.55000000000000004">
      <c r="A45882" s="131"/>
    </row>
    <row r="45885" spans="1:1" x14ac:dyDescent="0.55000000000000004">
      <c r="A45885" s="131"/>
    </row>
    <row r="45886" spans="1:1" x14ac:dyDescent="0.55000000000000004">
      <c r="A45886" s="131"/>
    </row>
    <row r="45889" spans="1:1" x14ac:dyDescent="0.55000000000000004">
      <c r="A45889" s="131"/>
    </row>
    <row r="45890" spans="1:1" x14ac:dyDescent="0.55000000000000004">
      <c r="A45890" s="131"/>
    </row>
    <row r="45893" spans="1:1" x14ac:dyDescent="0.55000000000000004">
      <c r="A45893" s="131"/>
    </row>
    <row r="45894" spans="1:1" x14ac:dyDescent="0.55000000000000004">
      <c r="A45894" s="131"/>
    </row>
    <row r="45897" spans="1:1" x14ac:dyDescent="0.55000000000000004">
      <c r="A45897" s="131"/>
    </row>
    <row r="45898" spans="1:1" x14ac:dyDescent="0.55000000000000004">
      <c r="A45898" s="131"/>
    </row>
    <row r="45901" spans="1:1" x14ac:dyDescent="0.55000000000000004">
      <c r="A45901" s="131"/>
    </row>
    <row r="45902" spans="1:1" x14ac:dyDescent="0.55000000000000004">
      <c r="A45902" s="131"/>
    </row>
    <row r="45905" spans="1:1" x14ac:dyDescent="0.55000000000000004">
      <c r="A45905" s="131"/>
    </row>
    <row r="45906" spans="1:1" x14ac:dyDescent="0.55000000000000004">
      <c r="A45906" s="131"/>
    </row>
    <row r="45909" spans="1:1" x14ac:dyDescent="0.55000000000000004">
      <c r="A45909" s="131"/>
    </row>
    <row r="45910" spans="1:1" x14ac:dyDescent="0.55000000000000004">
      <c r="A45910" s="131"/>
    </row>
    <row r="45913" spans="1:1" x14ac:dyDescent="0.55000000000000004">
      <c r="A45913" s="131"/>
    </row>
    <row r="45914" spans="1:1" x14ac:dyDescent="0.55000000000000004">
      <c r="A45914" s="131"/>
    </row>
    <row r="45917" spans="1:1" x14ac:dyDescent="0.55000000000000004">
      <c r="A45917" s="131"/>
    </row>
    <row r="45918" spans="1:1" x14ac:dyDescent="0.55000000000000004">
      <c r="A45918" s="131"/>
    </row>
    <row r="45921" spans="1:1" x14ac:dyDescent="0.55000000000000004">
      <c r="A45921" s="131"/>
    </row>
    <row r="45922" spans="1:1" x14ac:dyDescent="0.55000000000000004">
      <c r="A45922" s="131"/>
    </row>
    <row r="45925" spans="1:1" x14ac:dyDescent="0.55000000000000004">
      <c r="A45925" s="131"/>
    </row>
    <row r="45926" spans="1:1" x14ac:dyDescent="0.55000000000000004">
      <c r="A45926" s="131"/>
    </row>
    <row r="45929" spans="1:1" x14ac:dyDescent="0.55000000000000004">
      <c r="A45929" s="131"/>
    </row>
    <row r="45930" spans="1:1" x14ac:dyDescent="0.55000000000000004">
      <c r="A45930" s="131"/>
    </row>
    <row r="45933" spans="1:1" x14ac:dyDescent="0.55000000000000004">
      <c r="A45933" s="131"/>
    </row>
    <row r="45934" spans="1:1" x14ac:dyDescent="0.55000000000000004">
      <c r="A45934" s="131"/>
    </row>
    <row r="45937" spans="1:1" x14ac:dyDescent="0.55000000000000004">
      <c r="A45937" s="131"/>
    </row>
    <row r="45938" spans="1:1" x14ac:dyDescent="0.55000000000000004">
      <c r="A45938" s="131"/>
    </row>
    <row r="45941" spans="1:1" x14ac:dyDescent="0.55000000000000004">
      <c r="A45941" s="131"/>
    </row>
    <row r="45942" spans="1:1" x14ac:dyDescent="0.55000000000000004">
      <c r="A45942" s="131"/>
    </row>
    <row r="45945" spans="1:1" x14ac:dyDescent="0.55000000000000004">
      <c r="A45945" s="131"/>
    </row>
    <row r="45946" spans="1:1" x14ac:dyDescent="0.55000000000000004">
      <c r="A45946" s="131"/>
    </row>
    <row r="45949" spans="1:1" x14ac:dyDescent="0.55000000000000004">
      <c r="A45949" s="131"/>
    </row>
    <row r="45950" spans="1:1" x14ac:dyDescent="0.55000000000000004">
      <c r="A45950" s="131"/>
    </row>
    <row r="45953" spans="1:1" x14ac:dyDescent="0.55000000000000004">
      <c r="A45953" s="131"/>
    </row>
    <row r="45954" spans="1:1" x14ac:dyDescent="0.55000000000000004">
      <c r="A45954" s="131"/>
    </row>
    <row r="45957" spans="1:1" x14ac:dyDescent="0.55000000000000004">
      <c r="A45957" s="131"/>
    </row>
    <row r="45958" spans="1:1" x14ac:dyDescent="0.55000000000000004">
      <c r="A45958" s="131"/>
    </row>
    <row r="45961" spans="1:1" x14ac:dyDescent="0.55000000000000004">
      <c r="A45961" s="131"/>
    </row>
    <row r="45962" spans="1:1" x14ac:dyDescent="0.55000000000000004">
      <c r="A45962" s="131"/>
    </row>
    <row r="45965" spans="1:1" x14ac:dyDescent="0.55000000000000004">
      <c r="A45965" s="131"/>
    </row>
    <row r="45966" spans="1:1" x14ac:dyDescent="0.55000000000000004">
      <c r="A45966" s="131"/>
    </row>
    <row r="45969" spans="1:1" x14ac:dyDescent="0.55000000000000004">
      <c r="A45969" s="131"/>
    </row>
    <row r="45970" spans="1:1" x14ac:dyDescent="0.55000000000000004">
      <c r="A45970" s="131"/>
    </row>
    <row r="45973" spans="1:1" x14ac:dyDescent="0.55000000000000004">
      <c r="A45973" s="131"/>
    </row>
    <row r="45974" spans="1:1" x14ac:dyDescent="0.55000000000000004">
      <c r="A45974" s="131"/>
    </row>
    <row r="45977" spans="1:1" x14ac:dyDescent="0.55000000000000004">
      <c r="A45977" s="131"/>
    </row>
    <row r="45978" spans="1:1" x14ac:dyDescent="0.55000000000000004">
      <c r="A45978" s="131"/>
    </row>
    <row r="45981" spans="1:1" x14ac:dyDescent="0.55000000000000004">
      <c r="A45981" s="131"/>
    </row>
    <row r="45982" spans="1:1" x14ac:dyDescent="0.55000000000000004">
      <c r="A45982" s="131"/>
    </row>
    <row r="45985" spans="1:1" x14ac:dyDescent="0.55000000000000004">
      <c r="A45985" s="131"/>
    </row>
    <row r="45986" spans="1:1" x14ac:dyDescent="0.55000000000000004">
      <c r="A45986" s="131"/>
    </row>
    <row r="45989" spans="1:1" x14ac:dyDescent="0.55000000000000004">
      <c r="A45989" s="131"/>
    </row>
    <row r="45990" spans="1:1" x14ac:dyDescent="0.55000000000000004">
      <c r="A45990" s="131"/>
    </row>
    <row r="45993" spans="1:1" x14ac:dyDescent="0.55000000000000004">
      <c r="A45993" s="131"/>
    </row>
    <row r="45994" spans="1:1" x14ac:dyDescent="0.55000000000000004">
      <c r="A45994" s="131"/>
    </row>
    <row r="45997" spans="1:1" x14ac:dyDescent="0.55000000000000004">
      <c r="A45997" s="131"/>
    </row>
    <row r="45998" spans="1:1" x14ac:dyDescent="0.55000000000000004">
      <c r="A45998" s="131"/>
    </row>
    <row r="46001" spans="1:1" x14ac:dyDescent="0.55000000000000004">
      <c r="A46001" s="131"/>
    </row>
    <row r="46002" spans="1:1" x14ac:dyDescent="0.55000000000000004">
      <c r="A46002" s="131"/>
    </row>
    <row r="46005" spans="1:1" x14ac:dyDescent="0.55000000000000004">
      <c r="A46005" s="131"/>
    </row>
    <row r="46006" spans="1:1" x14ac:dyDescent="0.55000000000000004">
      <c r="A46006" s="131"/>
    </row>
    <row r="46009" spans="1:1" x14ac:dyDescent="0.55000000000000004">
      <c r="A46009" s="131"/>
    </row>
    <row r="46010" spans="1:1" x14ac:dyDescent="0.55000000000000004">
      <c r="A46010" s="131"/>
    </row>
    <row r="46013" spans="1:1" x14ac:dyDescent="0.55000000000000004">
      <c r="A46013" s="131"/>
    </row>
    <row r="46014" spans="1:1" x14ac:dyDescent="0.55000000000000004">
      <c r="A46014" s="131"/>
    </row>
    <row r="46017" spans="1:1" x14ac:dyDescent="0.55000000000000004">
      <c r="A46017" s="131"/>
    </row>
    <row r="46018" spans="1:1" x14ac:dyDescent="0.55000000000000004">
      <c r="A46018" s="131"/>
    </row>
    <row r="46021" spans="1:1" x14ac:dyDescent="0.55000000000000004">
      <c r="A46021" s="131"/>
    </row>
    <row r="46022" spans="1:1" x14ac:dyDescent="0.55000000000000004">
      <c r="A46022" s="131"/>
    </row>
    <row r="46025" spans="1:1" x14ac:dyDescent="0.55000000000000004">
      <c r="A46025" s="131"/>
    </row>
    <row r="46026" spans="1:1" x14ac:dyDescent="0.55000000000000004">
      <c r="A46026" s="131"/>
    </row>
    <row r="46029" spans="1:1" x14ac:dyDescent="0.55000000000000004">
      <c r="A46029" s="131"/>
    </row>
    <row r="46030" spans="1:1" x14ac:dyDescent="0.55000000000000004">
      <c r="A46030" s="131"/>
    </row>
    <row r="46033" spans="1:1" x14ac:dyDescent="0.55000000000000004">
      <c r="A46033" s="131"/>
    </row>
    <row r="46034" spans="1:1" x14ac:dyDescent="0.55000000000000004">
      <c r="A46034" s="131"/>
    </row>
    <row r="46037" spans="1:1" x14ac:dyDescent="0.55000000000000004">
      <c r="A46037" s="131"/>
    </row>
    <row r="46038" spans="1:1" x14ac:dyDescent="0.55000000000000004">
      <c r="A46038" s="131"/>
    </row>
    <row r="46041" spans="1:1" x14ac:dyDescent="0.55000000000000004">
      <c r="A46041" s="131"/>
    </row>
    <row r="46042" spans="1:1" x14ac:dyDescent="0.55000000000000004">
      <c r="A46042" s="131"/>
    </row>
    <row r="46045" spans="1:1" x14ac:dyDescent="0.55000000000000004">
      <c r="A46045" s="131"/>
    </row>
    <row r="46046" spans="1:1" x14ac:dyDescent="0.55000000000000004">
      <c r="A46046" s="131"/>
    </row>
    <row r="46049" spans="1:1" x14ac:dyDescent="0.55000000000000004">
      <c r="A46049" s="131"/>
    </row>
    <row r="46050" spans="1:1" x14ac:dyDescent="0.55000000000000004">
      <c r="A46050" s="131"/>
    </row>
    <row r="46053" spans="1:1" x14ac:dyDescent="0.55000000000000004">
      <c r="A46053" s="131"/>
    </row>
    <row r="46054" spans="1:1" x14ac:dyDescent="0.55000000000000004">
      <c r="A46054" s="131"/>
    </row>
    <row r="46057" spans="1:1" x14ac:dyDescent="0.55000000000000004">
      <c r="A46057" s="131"/>
    </row>
    <row r="46058" spans="1:1" x14ac:dyDescent="0.55000000000000004">
      <c r="A46058" s="131"/>
    </row>
    <row r="46061" spans="1:1" x14ac:dyDescent="0.55000000000000004">
      <c r="A46061" s="131"/>
    </row>
    <row r="46062" spans="1:1" x14ac:dyDescent="0.55000000000000004">
      <c r="A46062" s="131"/>
    </row>
    <row r="46065" spans="1:1" x14ac:dyDescent="0.55000000000000004">
      <c r="A46065" s="131"/>
    </row>
    <row r="46066" spans="1:1" x14ac:dyDescent="0.55000000000000004">
      <c r="A46066" s="131"/>
    </row>
    <row r="46069" spans="1:1" x14ac:dyDescent="0.55000000000000004">
      <c r="A46069" s="131"/>
    </row>
    <row r="46070" spans="1:1" x14ac:dyDescent="0.55000000000000004">
      <c r="A46070" s="131"/>
    </row>
    <row r="46073" spans="1:1" x14ac:dyDescent="0.55000000000000004">
      <c r="A46073" s="131"/>
    </row>
    <row r="46074" spans="1:1" x14ac:dyDescent="0.55000000000000004">
      <c r="A46074" s="131"/>
    </row>
    <row r="46077" spans="1:1" x14ac:dyDescent="0.55000000000000004">
      <c r="A46077" s="131"/>
    </row>
    <row r="46078" spans="1:1" x14ac:dyDescent="0.55000000000000004">
      <c r="A46078" s="131"/>
    </row>
    <row r="46081" spans="1:1" x14ac:dyDescent="0.55000000000000004">
      <c r="A46081" s="131"/>
    </row>
    <row r="46082" spans="1:1" x14ac:dyDescent="0.55000000000000004">
      <c r="A46082" s="131"/>
    </row>
    <row r="46085" spans="1:1" x14ac:dyDescent="0.55000000000000004">
      <c r="A46085" s="131"/>
    </row>
    <row r="46086" spans="1:1" x14ac:dyDescent="0.55000000000000004">
      <c r="A46086" s="131"/>
    </row>
    <row r="46089" spans="1:1" x14ac:dyDescent="0.55000000000000004">
      <c r="A46089" s="131"/>
    </row>
    <row r="46090" spans="1:1" x14ac:dyDescent="0.55000000000000004">
      <c r="A46090" s="131"/>
    </row>
    <row r="46093" spans="1:1" x14ac:dyDescent="0.55000000000000004">
      <c r="A46093" s="131"/>
    </row>
    <row r="46094" spans="1:1" x14ac:dyDescent="0.55000000000000004">
      <c r="A46094" s="131"/>
    </row>
    <row r="46097" spans="1:1" x14ac:dyDescent="0.55000000000000004">
      <c r="A46097" s="131"/>
    </row>
    <row r="46098" spans="1:1" x14ac:dyDescent="0.55000000000000004">
      <c r="A46098" s="131"/>
    </row>
    <row r="46101" spans="1:1" x14ac:dyDescent="0.55000000000000004">
      <c r="A46101" s="131"/>
    </row>
    <row r="46102" spans="1:1" x14ac:dyDescent="0.55000000000000004">
      <c r="A46102" s="131"/>
    </row>
    <row r="46105" spans="1:1" x14ac:dyDescent="0.55000000000000004">
      <c r="A46105" s="131"/>
    </row>
    <row r="46106" spans="1:1" x14ac:dyDescent="0.55000000000000004">
      <c r="A46106" s="131"/>
    </row>
    <row r="46109" spans="1:1" x14ac:dyDescent="0.55000000000000004">
      <c r="A46109" s="131"/>
    </row>
    <row r="46110" spans="1:1" x14ac:dyDescent="0.55000000000000004">
      <c r="A46110" s="131"/>
    </row>
    <row r="46113" spans="1:1" x14ac:dyDescent="0.55000000000000004">
      <c r="A46113" s="131"/>
    </row>
    <row r="46114" spans="1:1" x14ac:dyDescent="0.55000000000000004">
      <c r="A46114" s="131"/>
    </row>
    <row r="46117" spans="1:1" x14ac:dyDescent="0.55000000000000004">
      <c r="A46117" s="131"/>
    </row>
    <row r="46118" spans="1:1" x14ac:dyDescent="0.55000000000000004">
      <c r="A46118" s="131"/>
    </row>
    <row r="46121" spans="1:1" x14ac:dyDescent="0.55000000000000004">
      <c r="A46121" s="131"/>
    </row>
    <row r="46122" spans="1:1" x14ac:dyDescent="0.55000000000000004">
      <c r="A46122" s="131"/>
    </row>
    <row r="46125" spans="1:1" x14ac:dyDescent="0.55000000000000004">
      <c r="A46125" s="131"/>
    </row>
    <row r="46126" spans="1:1" x14ac:dyDescent="0.55000000000000004">
      <c r="A46126" s="131"/>
    </row>
    <row r="46129" spans="1:1" x14ac:dyDescent="0.55000000000000004">
      <c r="A46129" s="131"/>
    </row>
    <row r="46130" spans="1:1" x14ac:dyDescent="0.55000000000000004">
      <c r="A46130" s="131"/>
    </row>
    <row r="46133" spans="1:1" x14ac:dyDescent="0.55000000000000004">
      <c r="A46133" s="131"/>
    </row>
    <row r="46134" spans="1:1" x14ac:dyDescent="0.55000000000000004">
      <c r="A46134" s="131"/>
    </row>
    <row r="46137" spans="1:1" x14ac:dyDescent="0.55000000000000004">
      <c r="A46137" s="131"/>
    </row>
    <row r="46138" spans="1:1" x14ac:dyDescent="0.55000000000000004">
      <c r="A46138" s="131"/>
    </row>
    <row r="46141" spans="1:1" x14ac:dyDescent="0.55000000000000004">
      <c r="A46141" s="131"/>
    </row>
    <row r="46142" spans="1:1" x14ac:dyDescent="0.55000000000000004">
      <c r="A46142" s="131"/>
    </row>
    <row r="46145" spans="1:1" x14ac:dyDescent="0.55000000000000004">
      <c r="A46145" s="131"/>
    </row>
    <row r="46146" spans="1:1" x14ac:dyDescent="0.55000000000000004">
      <c r="A46146" s="131"/>
    </row>
    <row r="46149" spans="1:1" x14ac:dyDescent="0.55000000000000004">
      <c r="A46149" s="131"/>
    </row>
    <row r="46150" spans="1:1" x14ac:dyDescent="0.55000000000000004">
      <c r="A46150" s="131"/>
    </row>
    <row r="46153" spans="1:1" x14ac:dyDescent="0.55000000000000004">
      <c r="A46153" s="131"/>
    </row>
    <row r="46154" spans="1:1" x14ac:dyDescent="0.55000000000000004">
      <c r="A46154" s="131"/>
    </row>
    <row r="46157" spans="1:1" x14ac:dyDescent="0.55000000000000004">
      <c r="A46157" s="131"/>
    </row>
    <row r="46158" spans="1:1" x14ac:dyDescent="0.55000000000000004">
      <c r="A46158" s="131"/>
    </row>
    <row r="46161" spans="1:1" x14ac:dyDescent="0.55000000000000004">
      <c r="A46161" s="131"/>
    </row>
    <row r="46162" spans="1:1" x14ac:dyDescent="0.55000000000000004">
      <c r="A46162" s="131"/>
    </row>
    <row r="46165" spans="1:1" x14ac:dyDescent="0.55000000000000004">
      <c r="A46165" s="131"/>
    </row>
    <row r="46166" spans="1:1" x14ac:dyDescent="0.55000000000000004">
      <c r="A46166" s="131"/>
    </row>
    <row r="46169" spans="1:1" x14ac:dyDescent="0.55000000000000004">
      <c r="A46169" s="131"/>
    </row>
    <row r="46170" spans="1:1" x14ac:dyDescent="0.55000000000000004">
      <c r="A46170" s="131"/>
    </row>
    <row r="46173" spans="1:1" x14ac:dyDescent="0.55000000000000004">
      <c r="A46173" s="131"/>
    </row>
    <row r="46174" spans="1:1" x14ac:dyDescent="0.55000000000000004">
      <c r="A46174" s="131"/>
    </row>
    <row r="46177" spans="1:1" x14ac:dyDescent="0.55000000000000004">
      <c r="A46177" s="131"/>
    </row>
    <row r="46178" spans="1:1" x14ac:dyDescent="0.55000000000000004">
      <c r="A46178" s="131"/>
    </row>
    <row r="46181" spans="1:1" x14ac:dyDescent="0.55000000000000004">
      <c r="A46181" s="131"/>
    </row>
    <row r="46182" spans="1:1" x14ac:dyDescent="0.55000000000000004">
      <c r="A46182" s="131"/>
    </row>
    <row r="46185" spans="1:1" x14ac:dyDescent="0.55000000000000004">
      <c r="A46185" s="131"/>
    </row>
    <row r="46186" spans="1:1" x14ac:dyDescent="0.55000000000000004">
      <c r="A46186" s="131"/>
    </row>
    <row r="46189" spans="1:1" x14ac:dyDescent="0.55000000000000004">
      <c r="A46189" s="131"/>
    </row>
    <row r="46190" spans="1:1" x14ac:dyDescent="0.55000000000000004">
      <c r="A46190" s="131"/>
    </row>
    <row r="46193" spans="1:1" x14ac:dyDescent="0.55000000000000004">
      <c r="A46193" s="131"/>
    </row>
    <row r="46194" spans="1:1" x14ac:dyDescent="0.55000000000000004">
      <c r="A46194" s="131"/>
    </row>
    <row r="46197" spans="1:1" x14ac:dyDescent="0.55000000000000004">
      <c r="A46197" s="131"/>
    </row>
    <row r="46198" spans="1:1" x14ac:dyDescent="0.55000000000000004">
      <c r="A46198" s="131"/>
    </row>
    <row r="46201" spans="1:1" x14ac:dyDescent="0.55000000000000004">
      <c r="A46201" s="131"/>
    </row>
    <row r="46202" spans="1:1" x14ac:dyDescent="0.55000000000000004">
      <c r="A46202" s="131"/>
    </row>
    <row r="46205" spans="1:1" x14ac:dyDescent="0.55000000000000004">
      <c r="A46205" s="131"/>
    </row>
    <row r="46206" spans="1:1" x14ac:dyDescent="0.55000000000000004">
      <c r="A46206" s="131"/>
    </row>
    <row r="46209" spans="1:1" x14ac:dyDescent="0.55000000000000004">
      <c r="A46209" s="131"/>
    </row>
    <row r="46210" spans="1:1" x14ac:dyDescent="0.55000000000000004">
      <c r="A46210" s="131"/>
    </row>
    <row r="46213" spans="1:1" x14ac:dyDescent="0.55000000000000004">
      <c r="A46213" s="131"/>
    </row>
    <row r="46214" spans="1:1" x14ac:dyDescent="0.55000000000000004">
      <c r="A46214" s="131"/>
    </row>
    <row r="46217" spans="1:1" x14ac:dyDescent="0.55000000000000004">
      <c r="A46217" s="131"/>
    </row>
    <row r="46218" spans="1:1" x14ac:dyDescent="0.55000000000000004">
      <c r="A46218" s="131"/>
    </row>
    <row r="46221" spans="1:1" x14ac:dyDescent="0.55000000000000004">
      <c r="A46221" s="131"/>
    </row>
    <row r="46222" spans="1:1" x14ac:dyDescent="0.55000000000000004">
      <c r="A46222" s="131"/>
    </row>
    <row r="46225" spans="1:1" x14ac:dyDescent="0.55000000000000004">
      <c r="A46225" s="131"/>
    </row>
    <row r="46226" spans="1:1" x14ac:dyDescent="0.55000000000000004">
      <c r="A46226" s="131"/>
    </row>
    <row r="46229" spans="1:1" x14ac:dyDescent="0.55000000000000004">
      <c r="A46229" s="131"/>
    </row>
    <row r="46230" spans="1:1" x14ac:dyDescent="0.55000000000000004">
      <c r="A46230" s="131"/>
    </row>
    <row r="46233" spans="1:1" x14ac:dyDescent="0.55000000000000004">
      <c r="A46233" s="131"/>
    </row>
    <row r="46234" spans="1:1" x14ac:dyDescent="0.55000000000000004">
      <c r="A46234" s="131"/>
    </row>
    <row r="46237" spans="1:1" x14ac:dyDescent="0.55000000000000004">
      <c r="A46237" s="131"/>
    </row>
    <row r="46238" spans="1:1" x14ac:dyDescent="0.55000000000000004">
      <c r="A46238" s="131"/>
    </row>
    <row r="46241" spans="1:1" x14ac:dyDescent="0.55000000000000004">
      <c r="A46241" s="131"/>
    </row>
    <row r="46242" spans="1:1" x14ac:dyDescent="0.55000000000000004">
      <c r="A46242" s="131"/>
    </row>
    <row r="46245" spans="1:1" x14ac:dyDescent="0.55000000000000004">
      <c r="A46245" s="131"/>
    </row>
    <row r="46246" spans="1:1" x14ac:dyDescent="0.55000000000000004">
      <c r="A46246" s="131"/>
    </row>
    <row r="46249" spans="1:1" x14ac:dyDescent="0.55000000000000004">
      <c r="A46249" s="131"/>
    </row>
    <row r="46250" spans="1:1" x14ac:dyDescent="0.55000000000000004">
      <c r="A46250" s="131"/>
    </row>
    <row r="46253" spans="1:1" x14ac:dyDescent="0.55000000000000004">
      <c r="A46253" s="131"/>
    </row>
    <row r="46254" spans="1:1" x14ac:dyDescent="0.55000000000000004">
      <c r="A46254" s="131"/>
    </row>
    <row r="46257" spans="1:1" x14ac:dyDescent="0.55000000000000004">
      <c r="A46257" s="131"/>
    </row>
    <row r="46258" spans="1:1" x14ac:dyDescent="0.55000000000000004">
      <c r="A46258" s="131"/>
    </row>
    <row r="46261" spans="1:1" x14ac:dyDescent="0.55000000000000004">
      <c r="A46261" s="131"/>
    </row>
    <row r="46262" spans="1:1" x14ac:dyDescent="0.55000000000000004">
      <c r="A46262" s="131"/>
    </row>
    <row r="46265" spans="1:1" x14ac:dyDescent="0.55000000000000004">
      <c r="A46265" s="131"/>
    </row>
    <row r="46266" spans="1:1" x14ac:dyDescent="0.55000000000000004">
      <c r="A46266" s="131"/>
    </row>
    <row r="46269" spans="1:1" x14ac:dyDescent="0.55000000000000004">
      <c r="A46269" s="131"/>
    </row>
    <row r="46270" spans="1:1" x14ac:dyDescent="0.55000000000000004">
      <c r="A46270" s="131"/>
    </row>
    <row r="46273" spans="1:1" x14ac:dyDescent="0.55000000000000004">
      <c r="A46273" s="131"/>
    </row>
    <row r="46274" spans="1:1" x14ac:dyDescent="0.55000000000000004">
      <c r="A46274" s="131"/>
    </row>
    <row r="46277" spans="1:1" x14ac:dyDescent="0.55000000000000004">
      <c r="A46277" s="131"/>
    </row>
    <row r="46278" spans="1:1" x14ac:dyDescent="0.55000000000000004">
      <c r="A46278" s="131"/>
    </row>
    <row r="46281" spans="1:1" x14ac:dyDescent="0.55000000000000004">
      <c r="A46281" s="131"/>
    </row>
    <row r="46282" spans="1:1" x14ac:dyDescent="0.55000000000000004">
      <c r="A46282" s="131"/>
    </row>
    <row r="46285" spans="1:1" x14ac:dyDescent="0.55000000000000004">
      <c r="A46285" s="131"/>
    </row>
    <row r="46286" spans="1:1" x14ac:dyDescent="0.55000000000000004">
      <c r="A46286" s="131"/>
    </row>
    <row r="46289" spans="1:1" x14ac:dyDescent="0.55000000000000004">
      <c r="A46289" s="131"/>
    </row>
    <row r="46290" spans="1:1" x14ac:dyDescent="0.55000000000000004">
      <c r="A46290" s="131"/>
    </row>
    <row r="46293" spans="1:1" x14ac:dyDescent="0.55000000000000004">
      <c r="A46293" s="131"/>
    </row>
    <row r="46294" spans="1:1" x14ac:dyDescent="0.55000000000000004">
      <c r="A46294" s="131"/>
    </row>
    <row r="46297" spans="1:1" x14ac:dyDescent="0.55000000000000004">
      <c r="A46297" s="131"/>
    </row>
    <row r="46298" spans="1:1" x14ac:dyDescent="0.55000000000000004">
      <c r="A46298" s="131"/>
    </row>
    <row r="46301" spans="1:1" x14ac:dyDescent="0.55000000000000004">
      <c r="A46301" s="131"/>
    </row>
    <row r="46302" spans="1:1" x14ac:dyDescent="0.55000000000000004">
      <c r="A46302" s="131"/>
    </row>
    <row r="46305" spans="1:1" x14ac:dyDescent="0.55000000000000004">
      <c r="A46305" s="131"/>
    </row>
    <row r="46306" spans="1:1" x14ac:dyDescent="0.55000000000000004">
      <c r="A46306" s="131"/>
    </row>
    <row r="46309" spans="1:1" x14ac:dyDescent="0.55000000000000004">
      <c r="A46309" s="131"/>
    </row>
    <row r="46310" spans="1:1" x14ac:dyDescent="0.55000000000000004">
      <c r="A46310" s="131"/>
    </row>
    <row r="46313" spans="1:1" x14ac:dyDescent="0.55000000000000004">
      <c r="A46313" s="131"/>
    </row>
    <row r="46314" spans="1:1" x14ac:dyDescent="0.55000000000000004">
      <c r="A46314" s="131"/>
    </row>
    <row r="46317" spans="1:1" x14ac:dyDescent="0.55000000000000004">
      <c r="A46317" s="131"/>
    </row>
    <row r="46318" spans="1:1" x14ac:dyDescent="0.55000000000000004">
      <c r="A46318" s="131"/>
    </row>
    <row r="46321" spans="1:1" x14ac:dyDescent="0.55000000000000004">
      <c r="A46321" s="131"/>
    </row>
    <row r="46322" spans="1:1" x14ac:dyDescent="0.55000000000000004">
      <c r="A46322" s="131"/>
    </row>
    <row r="46325" spans="1:1" x14ac:dyDescent="0.55000000000000004">
      <c r="A46325" s="131"/>
    </row>
    <row r="46326" spans="1:1" x14ac:dyDescent="0.55000000000000004">
      <c r="A46326" s="131"/>
    </row>
    <row r="46329" spans="1:1" x14ac:dyDescent="0.55000000000000004">
      <c r="A46329" s="131"/>
    </row>
    <row r="46330" spans="1:1" x14ac:dyDescent="0.55000000000000004">
      <c r="A46330" s="131"/>
    </row>
    <row r="46333" spans="1:1" x14ac:dyDescent="0.55000000000000004">
      <c r="A46333" s="131"/>
    </row>
    <row r="46334" spans="1:1" x14ac:dyDescent="0.55000000000000004">
      <c r="A46334" s="131"/>
    </row>
    <row r="46337" spans="1:1" x14ac:dyDescent="0.55000000000000004">
      <c r="A46337" s="131"/>
    </row>
    <row r="46338" spans="1:1" x14ac:dyDescent="0.55000000000000004">
      <c r="A46338" s="131"/>
    </row>
    <row r="46341" spans="1:1" x14ac:dyDescent="0.55000000000000004">
      <c r="A46341" s="131"/>
    </row>
    <row r="46342" spans="1:1" x14ac:dyDescent="0.55000000000000004">
      <c r="A46342" s="131"/>
    </row>
    <row r="46345" spans="1:1" x14ac:dyDescent="0.55000000000000004">
      <c r="A46345" s="131"/>
    </row>
    <row r="46346" spans="1:1" x14ac:dyDescent="0.55000000000000004">
      <c r="A46346" s="131"/>
    </row>
    <row r="46349" spans="1:1" x14ac:dyDescent="0.55000000000000004">
      <c r="A46349" s="131"/>
    </row>
    <row r="46350" spans="1:1" x14ac:dyDescent="0.55000000000000004">
      <c r="A46350" s="131"/>
    </row>
    <row r="46353" spans="1:1" x14ac:dyDescent="0.55000000000000004">
      <c r="A46353" s="131"/>
    </row>
    <row r="46354" spans="1:1" x14ac:dyDescent="0.55000000000000004">
      <c r="A46354" s="131"/>
    </row>
    <row r="46357" spans="1:1" x14ac:dyDescent="0.55000000000000004">
      <c r="A46357" s="131"/>
    </row>
    <row r="46358" spans="1:1" x14ac:dyDescent="0.55000000000000004">
      <c r="A46358" s="131"/>
    </row>
    <row r="46361" spans="1:1" x14ac:dyDescent="0.55000000000000004">
      <c r="A46361" s="131"/>
    </row>
    <row r="46362" spans="1:1" x14ac:dyDescent="0.55000000000000004">
      <c r="A46362" s="131"/>
    </row>
    <row r="46365" spans="1:1" x14ac:dyDescent="0.55000000000000004">
      <c r="A46365" s="131"/>
    </row>
    <row r="46366" spans="1:1" x14ac:dyDescent="0.55000000000000004">
      <c r="A46366" s="131"/>
    </row>
    <row r="46369" spans="1:1" x14ac:dyDescent="0.55000000000000004">
      <c r="A46369" s="131"/>
    </row>
    <row r="46370" spans="1:1" x14ac:dyDescent="0.55000000000000004">
      <c r="A46370" s="131"/>
    </row>
    <row r="46373" spans="1:1" x14ac:dyDescent="0.55000000000000004">
      <c r="A46373" s="131"/>
    </row>
    <row r="46374" spans="1:1" x14ac:dyDescent="0.55000000000000004">
      <c r="A46374" s="131"/>
    </row>
    <row r="46377" spans="1:1" x14ac:dyDescent="0.55000000000000004">
      <c r="A46377" s="131"/>
    </row>
    <row r="46378" spans="1:1" x14ac:dyDescent="0.55000000000000004">
      <c r="A46378" s="131"/>
    </row>
    <row r="46381" spans="1:1" x14ac:dyDescent="0.55000000000000004">
      <c r="A46381" s="131"/>
    </row>
    <row r="46382" spans="1:1" x14ac:dyDescent="0.55000000000000004">
      <c r="A46382" s="131"/>
    </row>
    <row r="46385" spans="1:1" x14ac:dyDescent="0.55000000000000004">
      <c r="A46385" s="131"/>
    </row>
    <row r="46386" spans="1:1" x14ac:dyDescent="0.55000000000000004">
      <c r="A46386" s="131"/>
    </row>
    <row r="46389" spans="1:1" x14ac:dyDescent="0.55000000000000004">
      <c r="A46389" s="131"/>
    </row>
    <row r="46390" spans="1:1" x14ac:dyDescent="0.55000000000000004">
      <c r="A46390" s="131"/>
    </row>
    <row r="46393" spans="1:1" x14ac:dyDescent="0.55000000000000004">
      <c r="A46393" s="131"/>
    </row>
    <row r="46394" spans="1:1" x14ac:dyDescent="0.55000000000000004">
      <c r="A46394" s="131"/>
    </row>
    <row r="46397" spans="1:1" x14ac:dyDescent="0.55000000000000004">
      <c r="A46397" s="131"/>
    </row>
    <row r="46398" spans="1:1" x14ac:dyDescent="0.55000000000000004">
      <c r="A46398" s="131"/>
    </row>
    <row r="46401" spans="1:1" x14ac:dyDescent="0.55000000000000004">
      <c r="A46401" s="131"/>
    </row>
    <row r="46402" spans="1:1" x14ac:dyDescent="0.55000000000000004">
      <c r="A46402" s="131"/>
    </row>
    <row r="46405" spans="1:1" x14ac:dyDescent="0.55000000000000004">
      <c r="A46405" s="131"/>
    </row>
    <row r="46406" spans="1:1" x14ac:dyDescent="0.55000000000000004">
      <c r="A46406" s="131"/>
    </row>
    <row r="46409" spans="1:1" x14ac:dyDescent="0.55000000000000004">
      <c r="A46409" s="131"/>
    </row>
    <row r="46410" spans="1:1" x14ac:dyDescent="0.55000000000000004">
      <c r="A46410" s="131"/>
    </row>
    <row r="46413" spans="1:1" x14ac:dyDescent="0.55000000000000004">
      <c r="A46413" s="131"/>
    </row>
    <row r="46414" spans="1:1" x14ac:dyDescent="0.55000000000000004">
      <c r="A46414" s="131"/>
    </row>
    <row r="46417" spans="1:1" x14ac:dyDescent="0.55000000000000004">
      <c r="A46417" s="131"/>
    </row>
    <row r="46418" spans="1:1" x14ac:dyDescent="0.55000000000000004">
      <c r="A46418" s="131"/>
    </row>
    <row r="46421" spans="1:1" x14ac:dyDescent="0.55000000000000004">
      <c r="A46421" s="131"/>
    </row>
    <row r="46422" spans="1:1" x14ac:dyDescent="0.55000000000000004">
      <c r="A46422" s="131"/>
    </row>
    <row r="46425" spans="1:1" x14ac:dyDescent="0.55000000000000004">
      <c r="A46425" s="131"/>
    </row>
    <row r="46426" spans="1:1" x14ac:dyDescent="0.55000000000000004">
      <c r="A46426" s="131"/>
    </row>
    <row r="46429" spans="1:1" x14ac:dyDescent="0.55000000000000004">
      <c r="A46429" s="131"/>
    </row>
    <row r="46430" spans="1:1" x14ac:dyDescent="0.55000000000000004">
      <c r="A46430" s="131"/>
    </row>
    <row r="46433" spans="1:1" x14ac:dyDescent="0.55000000000000004">
      <c r="A46433" s="131"/>
    </row>
    <row r="46434" spans="1:1" x14ac:dyDescent="0.55000000000000004">
      <c r="A46434" s="131"/>
    </row>
    <row r="46437" spans="1:1" x14ac:dyDescent="0.55000000000000004">
      <c r="A46437" s="131"/>
    </row>
    <row r="46438" spans="1:1" x14ac:dyDescent="0.55000000000000004">
      <c r="A46438" s="131"/>
    </row>
    <row r="46441" spans="1:1" x14ac:dyDescent="0.55000000000000004">
      <c r="A46441" s="131"/>
    </row>
    <row r="46442" spans="1:1" x14ac:dyDescent="0.55000000000000004">
      <c r="A46442" s="131"/>
    </row>
    <row r="46445" spans="1:1" x14ac:dyDescent="0.55000000000000004">
      <c r="A46445" s="131"/>
    </row>
    <row r="46446" spans="1:1" x14ac:dyDescent="0.55000000000000004">
      <c r="A46446" s="131"/>
    </row>
    <row r="46449" spans="1:1" x14ac:dyDescent="0.55000000000000004">
      <c r="A46449" s="131"/>
    </row>
    <row r="46450" spans="1:1" x14ac:dyDescent="0.55000000000000004">
      <c r="A46450" s="131"/>
    </row>
    <row r="46453" spans="1:1" x14ac:dyDescent="0.55000000000000004">
      <c r="A46453" s="131"/>
    </row>
    <row r="46454" spans="1:1" x14ac:dyDescent="0.55000000000000004">
      <c r="A46454" s="131"/>
    </row>
    <row r="46457" spans="1:1" x14ac:dyDescent="0.55000000000000004">
      <c r="A46457" s="131"/>
    </row>
    <row r="46458" spans="1:1" x14ac:dyDescent="0.55000000000000004">
      <c r="A46458" s="131"/>
    </row>
    <row r="46461" spans="1:1" x14ac:dyDescent="0.55000000000000004">
      <c r="A46461" s="131"/>
    </row>
    <row r="46462" spans="1:1" x14ac:dyDescent="0.55000000000000004">
      <c r="A46462" s="131"/>
    </row>
    <row r="46465" spans="1:1" x14ac:dyDescent="0.55000000000000004">
      <c r="A46465" s="131"/>
    </row>
    <row r="46466" spans="1:1" x14ac:dyDescent="0.55000000000000004">
      <c r="A46466" s="131"/>
    </row>
    <row r="46469" spans="1:1" x14ac:dyDescent="0.55000000000000004">
      <c r="A46469" s="131"/>
    </row>
    <row r="46470" spans="1:1" x14ac:dyDescent="0.55000000000000004">
      <c r="A46470" s="131"/>
    </row>
    <row r="46473" spans="1:1" x14ac:dyDescent="0.55000000000000004">
      <c r="A46473" s="131"/>
    </row>
    <row r="46474" spans="1:1" x14ac:dyDescent="0.55000000000000004">
      <c r="A46474" s="131"/>
    </row>
    <row r="46477" spans="1:1" x14ac:dyDescent="0.55000000000000004">
      <c r="A46477" s="131"/>
    </row>
    <row r="46478" spans="1:1" x14ac:dyDescent="0.55000000000000004">
      <c r="A46478" s="131"/>
    </row>
    <row r="46481" spans="1:1" x14ac:dyDescent="0.55000000000000004">
      <c r="A46481" s="131"/>
    </row>
    <row r="46482" spans="1:1" x14ac:dyDescent="0.55000000000000004">
      <c r="A46482" s="131"/>
    </row>
    <row r="46485" spans="1:1" x14ac:dyDescent="0.55000000000000004">
      <c r="A46485" s="131"/>
    </row>
    <row r="46486" spans="1:1" x14ac:dyDescent="0.55000000000000004">
      <c r="A46486" s="131"/>
    </row>
    <row r="46489" spans="1:1" x14ac:dyDescent="0.55000000000000004">
      <c r="A46489" s="131"/>
    </row>
    <row r="46490" spans="1:1" x14ac:dyDescent="0.55000000000000004">
      <c r="A46490" s="131"/>
    </row>
    <row r="46493" spans="1:1" x14ac:dyDescent="0.55000000000000004">
      <c r="A46493" s="131"/>
    </row>
    <row r="46494" spans="1:1" x14ac:dyDescent="0.55000000000000004">
      <c r="A46494" s="131"/>
    </row>
    <row r="46497" spans="1:1" x14ac:dyDescent="0.55000000000000004">
      <c r="A46497" s="131"/>
    </row>
    <row r="46498" spans="1:1" x14ac:dyDescent="0.55000000000000004">
      <c r="A46498" s="131"/>
    </row>
    <row r="46501" spans="1:1" x14ac:dyDescent="0.55000000000000004">
      <c r="A46501" s="131"/>
    </row>
    <row r="46502" spans="1:1" x14ac:dyDescent="0.55000000000000004">
      <c r="A46502" s="131"/>
    </row>
    <row r="46505" spans="1:1" x14ac:dyDescent="0.55000000000000004">
      <c r="A46505" s="131"/>
    </row>
    <row r="46506" spans="1:1" x14ac:dyDescent="0.55000000000000004">
      <c r="A46506" s="131"/>
    </row>
    <row r="46509" spans="1:1" x14ac:dyDescent="0.55000000000000004">
      <c r="A46509" s="131"/>
    </row>
    <row r="46510" spans="1:1" x14ac:dyDescent="0.55000000000000004">
      <c r="A46510" s="131"/>
    </row>
    <row r="46513" spans="1:1" x14ac:dyDescent="0.55000000000000004">
      <c r="A46513" s="131"/>
    </row>
    <row r="46514" spans="1:1" x14ac:dyDescent="0.55000000000000004">
      <c r="A46514" s="131"/>
    </row>
    <row r="46517" spans="1:1" x14ac:dyDescent="0.55000000000000004">
      <c r="A46517" s="131"/>
    </row>
    <row r="46518" spans="1:1" x14ac:dyDescent="0.55000000000000004">
      <c r="A46518" s="131"/>
    </row>
    <row r="46521" spans="1:1" x14ac:dyDescent="0.55000000000000004">
      <c r="A46521" s="131"/>
    </row>
    <row r="46522" spans="1:1" x14ac:dyDescent="0.55000000000000004">
      <c r="A46522" s="131"/>
    </row>
    <row r="46525" spans="1:1" x14ac:dyDescent="0.55000000000000004">
      <c r="A46525" s="131"/>
    </row>
    <row r="46526" spans="1:1" x14ac:dyDescent="0.55000000000000004">
      <c r="A46526" s="131"/>
    </row>
    <row r="46529" spans="1:1" x14ac:dyDescent="0.55000000000000004">
      <c r="A46529" s="131"/>
    </row>
    <row r="46530" spans="1:1" x14ac:dyDescent="0.55000000000000004">
      <c r="A46530" s="131"/>
    </row>
    <row r="46533" spans="1:1" x14ac:dyDescent="0.55000000000000004">
      <c r="A46533" s="131"/>
    </row>
    <row r="46534" spans="1:1" x14ac:dyDescent="0.55000000000000004">
      <c r="A46534" s="131"/>
    </row>
    <row r="46537" spans="1:1" x14ac:dyDescent="0.55000000000000004">
      <c r="A46537" s="131"/>
    </row>
    <row r="46538" spans="1:1" x14ac:dyDescent="0.55000000000000004">
      <c r="A46538" s="131"/>
    </row>
    <row r="46541" spans="1:1" x14ac:dyDescent="0.55000000000000004">
      <c r="A46541" s="131"/>
    </row>
    <row r="46542" spans="1:1" x14ac:dyDescent="0.55000000000000004">
      <c r="A46542" s="131"/>
    </row>
    <row r="46545" spans="1:1" x14ac:dyDescent="0.55000000000000004">
      <c r="A46545" s="131"/>
    </row>
    <row r="46546" spans="1:1" x14ac:dyDescent="0.55000000000000004">
      <c r="A46546" s="131"/>
    </row>
    <row r="46549" spans="1:1" x14ac:dyDescent="0.55000000000000004">
      <c r="A46549" s="131"/>
    </row>
    <row r="46550" spans="1:1" x14ac:dyDescent="0.55000000000000004">
      <c r="A46550" s="131"/>
    </row>
    <row r="46553" spans="1:1" x14ac:dyDescent="0.55000000000000004">
      <c r="A46553" s="131"/>
    </row>
    <row r="46554" spans="1:1" x14ac:dyDescent="0.55000000000000004">
      <c r="A46554" s="131"/>
    </row>
    <row r="46557" spans="1:1" x14ac:dyDescent="0.55000000000000004">
      <c r="A46557" s="131"/>
    </row>
    <row r="46558" spans="1:1" x14ac:dyDescent="0.55000000000000004">
      <c r="A46558" s="131"/>
    </row>
    <row r="46561" spans="1:1" x14ac:dyDescent="0.55000000000000004">
      <c r="A46561" s="131"/>
    </row>
    <row r="46562" spans="1:1" x14ac:dyDescent="0.55000000000000004">
      <c r="A46562" s="131"/>
    </row>
    <row r="46565" spans="1:1" x14ac:dyDescent="0.55000000000000004">
      <c r="A46565" s="131"/>
    </row>
    <row r="46566" spans="1:1" x14ac:dyDescent="0.55000000000000004">
      <c r="A46566" s="131"/>
    </row>
    <row r="46569" spans="1:1" x14ac:dyDescent="0.55000000000000004">
      <c r="A46569" s="131"/>
    </row>
    <row r="46570" spans="1:1" x14ac:dyDescent="0.55000000000000004">
      <c r="A46570" s="131"/>
    </row>
    <row r="46573" spans="1:1" x14ac:dyDescent="0.55000000000000004">
      <c r="A46573" s="131"/>
    </row>
    <row r="46574" spans="1:1" x14ac:dyDescent="0.55000000000000004">
      <c r="A46574" s="131"/>
    </row>
    <row r="46577" spans="1:1" x14ac:dyDescent="0.55000000000000004">
      <c r="A46577" s="131"/>
    </row>
    <row r="46578" spans="1:1" x14ac:dyDescent="0.55000000000000004">
      <c r="A46578" s="131"/>
    </row>
    <row r="46581" spans="1:1" x14ac:dyDescent="0.55000000000000004">
      <c r="A46581" s="131"/>
    </row>
    <row r="46582" spans="1:1" x14ac:dyDescent="0.55000000000000004">
      <c r="A46582" s="131"/>
    </row>
    <row r="46585" spans="1:1" x14ac:dyDescent="0.55000000000000004">
      <c r="A46585" s="131"/>
    </row>
    <row r="46586" spans="1:1" x14ac:dyDescent="0.55000000000000004">
      <c r="A46586" s="131"/>
    </row>
    <row r="46589" spans="1:1" x14ac:dyDescent="0.55000000000000004">
      <c r="A46589" s="131"/>
    </row>
    <row r="46590" spans="1:1" x14ac:dyDescent="0.55000000000000004">
      <c r="A46590" s="131"/>
    </row>
    <row r="46593" spans="1:1" x14ac:dyDescent="0.55000000000000004">
      <c r="A46593" s="131"/>
    </row>
    <row r="46594" spans="1:1" x14ac:dyDescent="0.55000000000000004">
      <c r="A46594" s="131"/>
    </row>
    <row r="46597" spans="1:1" x14ac:dyDescent="0.55000000000000004">
      <c r="A46597" s="131"/>
    </row>
    <row r="46598" spans="1:1" x14ac:dyDescent="0.55000000000000004">
      <c r="A46598" s="131"/>
    </row>
    <row r="46601" spans="1:1" x14ac:dyDescent="0.55000000000000004">
      <c r="A46601" s="131"/>
    </row>
    <row r="46602" spans="1:1" x14ac:dyDescent="0.55000000000000004">
      <c r="A46602" s="131"/>
    </row>
    <row r="46605" spans="1:1" x14ac:dyDescent="0.55000000000000004">
      <c r="A46605" s="131"/>
    </row>
    <row r="46606" spans="1:1" x14ac:dyDescent="0.55000000000000004">
      <c r="A46606" s="131"/>
    </row>
    <row r="46609" spans="1:1" x14ac:dyDescent="0.55000000000000004">
      <c r="A46609" s="131"/>
    </row>
    <row r="46610" spans="1:1" x14ac:dyDescent="0.55000000000000004">
      <c r="A46610" s="131"/>
    </row>
    <row r="46613" spans="1:1" x14ac:dyDescent="0.55000000000000004">
      <c r="A46613" s="131"/>
    </row>
    <row r="46614" spans="1:1" x14ac:dyDescent="0.55000000000000004">
      <c r="A46614" s="131"/>
    </row>
    <row r="46617" spans="1:1" x14ac:dyDescent="0.55000000000000004">
      <c r="A46617" s="131"/>
    </row>
    <row r="46618" spans="1:1" x14ac:dyDescent="0.55000000000000004">
      <c r="A46618" s="131"/>
    </row>
    <row r="46621" spans="1:1" x14ac:dyDescent="0.55000000000000004">
      <c r="A46621" s="131"/>
    </row>
    <row r="46622" spans="1:1" x14ac:dyDescent="0.55000000000000004">
      <c r="A46622" s="131"/>
    </row>
    <row r="46625" spans="1:1" x14ac:dyDescent="0.55000000000000004">
      <c r="A46625" s="131"/>
    </row>
    <row r="46626" spans="1:1" x14ac:dyDescent="0.55000000000000004">
      <c r="A46626" s="131"/>
    </row>
    <row r="46629" spans="1:1" x14ac:dyDescent="0.55000000000000004">
      <c r="A46629" s="131"/>
    </row>
    <row r="46630" spans="1:1" x14ac:dyDescent="0.55000000000000004">
      <c r="A46630" s="131"/>
    </row>
    <row r="46633" spans="1:1" x14ac:dyDescent="0.55000000000000004">
      <c r="A46633" s="131"/>
    </row>
    <row r="46634" spans="1:1" x14ac:dyDescent="0.55000000000000004">
      <c r="A46634" s="131"/>
    </row>
    <row r="46637" spans="1:1" x14ac:dyDescent="0.55000000000000004">
      <c r="A46637" s="131"/>
    </row>
    <row r="46638" spans="1:1" x14ac:dyDescent="0.55000000000000004">
      <c r="A46638" s="131"/>
    </row>
    <row r="46641" spans="1:1" x14ac:dyDescent="0.55000000000000004">
      <c r="A46641" s="131"/>
    </row>
    <row r="46642" spans="1:1" x14ac:dyDescent="0.55000000000000004">
      <c r="A46642" s="131"/>
    </row>
    <row r="46645" spans="1:1" x14ac:dyDescent="0.55000000000000004">
      <c r="A46645" s="131"/>
    </row>
    <row r="46646" spans="1:1" x14ac:dyDescent="0.55000000000000004">
      <c r="A46646" s="131"/>
    </row>
    <row r="46649" spans="1:1" x14ac:dyDescent="0.55000000000000004">
      <c r="A46649" s="131"/>
    </row>
    <row r="46650" spans="1:1" x14ac:dyDescent="0.55000000000000004">
      <c r="A46650" s="131"/>
    </row>
    <row r="46653" spans="1:1" x14ac:dyDescent="0.55000000000000004">
      <c r="A46653" s="131"/>
    </row>
    <row r="46654" spans="1:1" x14ac:dyDescent="0.55000000000000004">
      <c r="A46654" s="131"/>
    </row>
    <row r="46657" spans="1:1" x14ac:dyDescent="0.55000000000000004">
      <c r="A46657" s="131"/>
    </row>
    <row r="46658" spans="1:1" x14ac:dyDescent="0.55000000000000004">
      <c r="A46658" s="131"/>
    </row>
    <row r="46661" spans="1:1" x14ac:dyDescent="0.55000000000000004">
      <c r="A46661" s="131"/>
    </row>
    <row r="46662" spans="1:1" x14ac:dyDescent="0.55000000000000004">
      <c r="A46662" s="131"/>
    </row>
    <row r="46665" spans="1:1" x14ac:dyDescent="0.55000000000000004">
      <c r="A46665" s="131"/>
    </row>
    <row r="46666" spans="1:1" x14ac:dyDescent="0.55000000000000004">
      <c r="A46666" s="131"/>
    </row>
    <row r="46669" spans="1:1" x14ac:dyDescent="0.55000000000000004">
      <c r="A46669" s="131"/>
    </row>
    <row r="46670" spans="1:1" x14ac:dyDescent="0.55000000000000004">
      <c r="A46670" s="131"/>
    </row>
    <row r="46673" spans="1:1" x14ac:dyDescent="0.55000000000000004">
      <c r="A46673" s="131"/>
    </row>
    <row r="46674" spans="1:1" x14ac:dyDescent="0.55000000000000004">
      <c r="A46674" s="131"/>
    </row>
    <row r="46677" spans="1:1" x14ac:dyDescent="0.55000000000000004">
      <c r="A46677" s="131"/>
    </row>
    <row r="46678" spans="1:1" x14ac:dyDescent="0.55000000000000004">
      <c r="A46678" s="131"/>
    </row>
    <row r="46681" spans="1:1" x14ac:dyDescent="0.55000000000000004">
      <c r="A46681" s="131"/>
    </row>
    <row r="46682" spans="1:1" x14ac:dyDescent="0.55000000000000004">
      <c r="A46682" s="131"/>
    </row>
    <row r="46685" spans="1:1" x14ac:dyDescent="0.55000000000000004">
      <c r="A46685" s="131"/>
    </row>
    <row r="46686" spans="1:1" x14ac:dyDescent="0.55000000000000004">
      <c r="A46686" s="131"/>
    </row>
    <row r="46689" spans="1:1" x14ac:dyDescent="0.55000000000000004">
      <c r="A46689" s="131"/>
    </row>
    <row r="46690" spans="1:1" x14ac:dyDescent="0.55000000000000004">
      <c r="A46690" s="131"/>
    </row>
    <row r="46693" spans="1:1" x14ac:dyDescent="0.55000000000000004">
      <c r="A46693" s="131"/>
    </row>
    <row r="46694" spans="1:1" x14ac:dyDescent="0.55000000000000004">
      <c r="A46694" s="131"/>
    </row>
    <row r="46697" spans="1:1" x14ac:dyDescent="0.55000000000000004">
      <c r="A46697" s="131"/>
    </row>
    <row r="46698" spans="1:1" x14ac:dyDescent="0.55000000000000004">
      <c r="A46698" s="131"/>
    </row>
    <row r="46701" spans="1:1" x14ac:dyDescent="0.55000000000000004">
      <c r="A46701" s="131"/>
    </row>
    <row r="46702" spans="1:1" x14ac:dyDescent="0.55000000000000004">
      <c r="A46702" s="131"/>
    </row>
    <row r="46705" spans="1:1" x14ac:dyDescent="0.55000000000000004">
      <c r="A46705" s="131"/>
    </row>
    <row r="46706" spans="1:1" x14ac:dyDescent="0.55000000000000004">
      <c r="A46706" s="131"/>
    </row>
    <row r="46709" spans="1:1" x14ac:dyDescent="0.55000000000000004">
      <c r="A46709" s="131"/>
    </row>
    <row r="46710" spans="1:1" x14ac:dyDescent="0.55000000000000004">
      <c r="A46710" s="131"/>
    </row>
    <row r="46713" spans="1:1" x14ac:dyDescent="0.55000000000000004">
      <c r="A46713" s="131"/>
    </row>
    <row r="46714" spans="1:1" x14ac:dyDescent="0.55000000000000004">
      <c r="A46714" s="131"/>
    </row>
    <row r="46717" spans="1:1" x14ac:dyDescent="0.55000000000000004">
      <c r="A46717" s="131"/>
    </row>
    <row r="46718" spans="1:1" x14ac:dyDescent="0.55000000000000004">
      <c r="A46718" s="131"/>
    </row>
    <row r="46721" spans="1:1" x14ac:dyDescent="0.55000000000000004">
      <c r="A46721" s="131"/>
    </row>
    <row r="46722" spans="1:1" x14ac:dyDescent="0.55000000000000004">
      <c r="A46722" s="131"/>
    </row>
    <row r="46725" spans="1:1" x14ac:dyDescent="0.55000000000000004">
      <c r="A46725" s="131"/>
    </row>
    <row r="46726" spans="1:1" x14ac:dyDescent="0.55000000000000004">
      <c r="A46726" s="131"/>
    </row>
    <row r="46729" spans="1:1" x14ac:dyDescent="0.55000000000000004">
      <c r="A46729" s="131"/>
    </row>
    <row r="46730" spans="1:1" x14ac:dyDescent="0.55000000000000004">
      <c r="A46730" s="131"/>
    </row>
    <row r="46733" spans="1:1" x14ac:dyDescent="0.55000000000000004">
      <c r="A46733" s="131"/>
    </row>
    <row r="46734" spans="1:1" x14ac:dyDescent="0.55000000000000004">
      <c r="A46734" s="131"/>
    </row>
    <row r="46737" spans="1:1" x14ac:dyDescent="0.55000000000000004">
      <c r="A46737" s="131"/>
    </row>
    <row r="46738" spans="1:1" x14ac:dyDescent="0.55000000000000004">
      <c r="A46738" s="131"/>
    </row>
    <row r="46741" spans="1:1" x14ac:dyDescent="0.55000000000000004">
      <c r="A46741" s="131"/>
    </row>
    <row r="46742" spans="1:1" x14ac:dyDescent="0.55000000000000004">
      <c r="A46742" s="131"/>
    </row>
    <row r="46745" spans="1:1" x14ac:dyDescent="0.55000000000000004">
      <c r="A46745" s="131"/>
    </row>
    <row r="46746" spans="1:1" x14ac:dyDescent="0.55000000000000004">
      <c r="A46746" s="131"/>
    </row>
    <row r="46749" spans="1:1" x14ac:dyDescent="0.55000000000000004">
      <c r="A46749" s="131"/>
    </row>
    <row r="46750" spans="1:1" x14ac:dyDescent="0.55000000000000004">
      <c r="A46750" s="131"/>
    </row>
    <row r="46753" spans="1:1" x14ac:dyDescent="0.55000000000000004">
      <c r="A46753" s="131"/>
    </row>
    <row r="46754" spans="1:1" x14ac:dyDescent="0.55000000000000004">
      <c r="A46754" s="131"/>
    </row>
    <row r="46757" spans="1:1" x14ac:dyDescent="0.55000000000000004">
      <c r="A46757" s="131"/>
    </row>
    <row r="46758" spans="1:1" x14ac:dyDescent="0.55000000000000004">
      <c r="A46758" s="131"/>
    </row>
    <row r="46761" spans="1:1" x14ac:dyDescent="0.55000000000000004">
      <c r="A46761" s="131"/>
    </row>
    <row r="46762" spans="1:1" x14ac:dyDescent="0.55000000000000004">
      <c r="A46762" s="131"/>
    </row>
    <row r="46765" spans="1:1" x14ac:dyDescent="0.55000000000000004">
      <c r="A46765" s="131"/>
    </row>
    <row r="46766" spans="1:1" x14ac:dyDescent="0.55000000000000004">
      <c r="A46766" s="131"/>
    </row>
    <row r="46769" spans="1:1" x14ac:dyDescent="0.55000000000000004">
      <c r="A46769" s="131"/>
    </row>
    <row r="46770" spans="1:1" x14ac:dyDescent="0.55000000000000004">
      <c r="A46770" s="131"/>
    </row>
    <row r="46773" spans="1:1" x14ac:dyDescent="0.55000000000000004">
      <c r="A46773" s="131"/>
    </row>
    <row r="46774" spans="1:1" x14ac:dyDescent="0.55000000000000004">
      <c r="A46774" s="131"/>
    </row>
    <row r="46777" spans="1:1" x14ac:dyDescent="0.55000000000000004">
      <c r="A46777" s="131"/>
    </row>
    <row r="46778" spans="1:1" x14ac:dyDescent="0.55000000000000004">
      <c r="A46778" s="131"/>
    </row>
    <row r="46781" spans="1:1" x14ac:dyDescent="0.55000000000000004">
      <c r="A46781" s="131"/>
    </row>
    <row r="46782" spans="1:1" x14ac:dyDescent="0.55000000000000004">
      <c r="A46782" s="131"/>
    </row>
    <row r="46785" spans="1:1" x14ac:dyDescent="0.55000000000000004">
      <c r="A46785" s="131"/>
    </row>
    <row r="46786" spans="1:1" x14ac:dyDescent="0.55000000000000004">
      <c r="A46786" s="131"/>
    </row>
    <row r="46789" spans="1:1" x14ac:dyDescent="0.55000000000000004">
      <c r="A46789" s="131"/>
    </row>
    <row r="46790" spans="1:1" x14ac:dyDescent="0.55000000000000004">
      <c r="A46790" s="131"/>
    </row>
    <row r="46793" spans="1:1" x14ac:dyDescent="0.55000000000000004">
      <c r="A46793" s="131"/>
    </row>
    <row r="46794" spans="1:1" x14ac:dyDescent="0.55000000000000004">
      <c r="A46794" s="131"/>
    </row>
    <row r="46797" spans="1:1" x14ac:dyDescent="0.55000000000000004">
      <c r="A46797" s="131"/>
    </row>
    <row r="46798" spans="1:1" x14ac:dyDescent="0.55000000000000004">
      <c r="A46798" s="131"/>
    </row>
    <row r="46801" spans="1:1" x14ac:dyDescent="0.55000000000000004">
      <c r="A46801" s="131"/>
    </row>
    <row r="46802" spans="1:1" x14ac:dyDescent="0.55000000000000004">
      <c r="A46802" s="131"/>
    </row>
    <row r="46805" spans="1:1" x14ac:dyDescent="0.55000000000000004">
      <c r="A46805" s="131"/>
    </row>
    <row r="46806" spans="1:1" x14ac:dyDescent="0.55000000000000004">
      <c r="A46806" s="131"/>
    </row>
    <row r="46809" spans="1:1" x14ac:dyDescent="0.55000000000000004">
      <c r="A46809" s="131"/>
    </row>
    <row r="46810" spans="1:1" x14ac:dyDescent="0.55000000000000004">
      <c r="A46810" s="131"/>
    </row>
    <row r="46813" spans="1:1" x14ac:dyDescent="0.55000000000000004">
      <c r="A46813" s="131"/>
    </row>
    <row r="46814" spans="1:1" x14ac:dyDescent="0.55000000000000004">
      <c r="A46814" s="131"/>
    </row>
    <row r="46817" spans="1:1" x14ac:dyDescent="0.55000000000000004">
      <c r="A46817" s="131"/>
    </row>
    <row r="46818" spans="1:1" x14ac:dyDescent="0.55000000000000004">
      <c r="A46818" s="131"/>
    </row>
    <row r="46821" spans="1:1" x14ac:dyDescent="0.55000000000000004">
      <c r="A46821" s="131"/>
    </row>
    <row r="46822" spans="1:1" x14ac:dyDescent="0.55000000000000004">
      <c r="A46822" s="131"/>
    </row>
    <row r="46825" spans="1:1" x14ac:dyDescent="0.55000000000000004">
      <c r="A46825" s="131"/>
    </row>
    <row r="46826" spans="1:1" x14ac:dyDescent="0.55000000000000004">
      <c r="A46826" s="131"/>
    </row>
    <row r="46829" spans="1:1" x14ac:dyDescent="0.55000000000000004">
      <c r="A46829" s="131"/>
    </row>
    <row r="46830" spans="1:1" x14ac:dyDescent="0.55000000000000004">
      <c r="A46830" s="131"/>
    </row>
    <row r="46833" spans="1:1" x14ac:dyDescent="0.55000000000000004">
      <c r="A46833" s="131"/>
    </row>
    <row r="46834" spans="1:1" x14ac:dyDescent="0.55000000000000004">
      <c r="A46834" s="131"/>
    </row>
    <row r="46837" spans="1:1" x14ac:dyDescent="0.55000000000000004">
      <c r="A46837" s="131"/>
    </row>
    <row r="46838" spans="1:1" x14ac:dyDescent="0.55000000000000004">
      <c r="A46838" s="131"/>
    </row>
    <row r="46841" spans="1:1" x14ac:dyDescent="0.55000000000000004">
      <c r="A46841" s="131"/>
    </row>
    <row r="46842" spans="1:1" x14ac:dyDescent="0.55000000000000004">
      <c r="A46842" s="131"/>
    </row>
    <row r="46845" spans="1:1" x14ac:dyDescent="0.55000000000000004">
      <c r="A46845" s="131"/>
    </row>
    <row r="46846" spans="1:1" x14ac:dyDescent="0.55000000000000004">
      <c r="A46846" s="131"/>
    </row>
    <row r="46849" spans="1:1" x14ac:dyDescent="0.55000000000000004">
      <c r="A46849" s="131"/>
    </row>
    <row r="46850" spans="1:1" x14ac:dyDescent="0.55000000000000004">
      <c r="A46850" s="131"/>
    </row>
    <row r="46853" spans="1:1" x14ac:dyDescent="0.55000000000000004">
      <c r="A46853" s="131"/>
    </row>
    <row r="46854" spans="1:1" x14ac:dyDescent="0.55000000000000004">
      <c r="A46854" s="131"/>
    </row>
    <row r="46857" spans="1:1" x14ac:dyDescent="0.55000000000000004">
      <c r="A46857" s="131"/>
    </row>
    <row r="46858" spans="1:1" x14ac:dyDescent="0.55000000000000004">
      <c r="A46858" s="131"/>
    </row>
    <row r="46861" spans="1:1" x14ac:dyDescent="0.55000000000000004">
      <c r="A46861" s="131"/>
    </row>
    <row r="46862" spans="1:1" x14ac:dyDescent="0.55000000000000004">
      <c r="A46862" s="131"/>
    </row>
    <row r="46865" spans="1:1" x14ac:dyDescent="0.55000000000000004">
      <c r="A46865" s="131"/>
    </row>
    <row r="46866" spans="1:1" x14ac:dyDescent="0.55000000000000004">
      <c r="A46866" s="131"/>
    </row>
    <row r="46869" spans="1:1" x14ac:dyDescent="0.55000000000000004">
      <c r="A46869" s="131"/>
    </row>
    <row r="46870" spans="1:1" x14ac:dyDescent="0.55000000000000004">
      <c r="A46870" s="131"/>
    </row>
    <row r="46873" spans="1:1" x14ac:dyDescent="0.55000000000000004">
      <c r="A46873" s="131"/>
    </row>
    <row r="46874" spans="1:1" x14ac:dyDescent="0.55000000000000004">
      <c r="A46874" s="131"/>
    </row>
    <row r="46877" spans="1:1" x14ac:dyDescent="0.55000000000000004">
      <c r="A46877" s="131"/>
    </row>
    <row r="46878" spans="1:1" x14ac:dyDescent="0.55000000000000004">
      <c r="A46878" s="131"/>
    </row>
    <row r="46881" spans="1:1" x14ac:dyDescent="0.55000000000000004">
      <c r="A46881" s="131"/>
    </row>
    <row r="46882" spans="1:1" x14ac:dyDescent="0.55000000000000004">
      <c r="A46882" s="131"/>
    </row>
    <row r="46885" spans="1:1" x14ac:dyDescent="0.55000000000000004">
      <c r="A46885" s="131"/>
    </row>
    <row r="46886" spans="1:1" x14ac:dyDescent="0.55000000000000004">
      <c r="A46886" s="131"/>
    </row>
    <row r="46889" spans="1:1" x14ac:dyDescent="0.55000000000000004">
      <c r="A46889" s="131"/>
    </row>
    <row r="46890" spans="1:1" x14ac:dyDescent="0.55000000000000004">
      <c r="A46890" s="131"/>
    </row>
    <row r="46893" spans="1:1" x14ac:dyDescent="0.55000000000000004">
      <c r="A46893" s="131"/>
    </row>
    <row r="46894" spans="1:1" x14ac:dyDescent="0.55000000000000004">
      <c r="A46894" s="131"/>
    </row>
    <row r="46897" spans="1:1" x14ac:dyDescent="0.55000000000000004">
      <c r="A46897" s="131"/>
    </row>
    <row r="46898" spans="1:1" x14ac:dyDescent="0.55000000000000004">
      <c r="A46898" s="131"/>
    </row>
    <row r="46901" spans="1:1" x14ac:dyDescent="0.55000000000000004">
      <c r="A46901" s="131"/>
    </row>
    <row r="46902" spans="1:1" x14ac:dyDescent="0.55000000000000004">
      <c r="A46902" s="131"/>
    </row>
    <row r="46905" spans="1:1" x14ac:dyDescent="0.55000000000000004">
      <c r="A46905" s="131"/>
    </row>
    <row r="46906" spans="1:1" x14ac:dyDescent="0.55000000000000004">
      <c r="A46906" s="131"/>
    </row>
    <row r="46909" spans="1:1" x14ac:dyDescent="0.55000000000000004">
      <c r="A46909" s="131"/>
    </row>
    <row r="46910" spans="1:1" x14ac:dyDescent="0.55000000000000004">
      <c r="A46910" s="131"/>
    </row>
    <row r="46913" spans="1:1" x14ac:dyDescent="0.55000000000000004">
      <c r="A46913" s="131"/>
    </row>
    <row r="46914" spans="1:1" x14ac:dyDescent="0.55000000000000004">
      <c r="A46914" s="131"/>
    </row>
    <row r="46917" spans="1:1" x14ac:dyDescent="0.55000000000000004">
      <c r="A46917" s="131"/>
    </row>
    <row r="46918" spans="1:1" x14ac:dyDescent="0.55000000000000004">
      <c r="A46918" s="131"/>
    </row>
    <row r="46921" spans="1:1" x14ac:dyDescent="0.55000000000000004">
      <c r="A46921" s="131"/>
    </row>
    <row r="46922" spans="1:1" x14ac:dyDescent="0.55000000000000004">
      <c r="A46922" s="131"/>
    </row>
    <row r="46925" spans="1:1" x14ac:dyDescent="0.55000000000000004">
      <c r="A46925" s="131"/>
    </row>
    <row r="46926" spans="1:1" x14ac:dyDescent="0.55000000000000004">
      <c r="A46926" s="131"/>
    </row>
    <row r="46929" spans="1:1" x14ac:dyDescent="0.55000000000000004">
      <c r="A46929" s="131"/>
    </row>
    <row r="46930" spans="1:1" x14ac:dyDescent="0.55000000000000004">
      <c r="A46930" s="131"/>
    </row>
    <row r="46933" spans="1:1" x14ac:dyDescent="0.55000000000000004">
      <c r="A46933" s="131"/>
    </row>
    <row r="46934" spans="1:1" x14ac:dyDescent="0.55000000000000004">
      <c r="A46934" s="131"/>
    </row>
    <row r="46937" spans="1:1" x14ac:dyDescent="0.55000000000000004">
      <c r="A46937" s="131"/>
    </row>
    <row r="46938" spans="1:1" x14ac:dyDescent="0.55000000000000004">
      <c r="A46938" s="131"/>
    </row>
    <row r="46941" spans="1:1" x14ac:dyDescent="0.55000000000000004">
      <c r="A46941" s="131"/>
    </row>
    <row r="46942" spans="1:1" x14ac:dyDescent="0.55000000000000004">
      <c r="A46942" s="131"/>
    </row>
    <row r="46945" spans="1:1" x14ac:dyDescent="0.55000000000000004">
      <c r="A46945" s="131"/>
    </row>
    <row r="46946" spans="1:1" x14ac:dyDescent="0.55000000000000004">
      <c r="A46946" s="131"/>
    </row>
    <row r="46949" spans="1:1" x14ac:dyDescent="0.55000000000000004">
      <c r="A46949" s="131"/>
    </row>
    <row r="46950" spans="1:1" x14ac:dyDescent="0.55000000000000004">
      <c r="A46950" s="131"/>
    </row>
    <row r="46953" spans="1:1" x14ac:dyDescent="0.55000000000000004">
      <c r="A46953" s="131"/>
    </row>
    <row r="46954" spans="1:1" x14ac:dyDescent="0.55000000000000004">
      <c r="A46954" s="131"/>
    </row>
    <row r="46957" spans="1:1" x14ac:dyDescent="0.55000000000000004">
      <c r="A46957" s="131"/>
    </row>
    <row r="46958" spans="1:1" x14ac:dyDescent="0.55000000000000004">
      <c r="A46958" s="131"/>
    </row>
    <row r="46961" spans="1:1" x14ac:dyDescent="0.55000000000000004">
      <c r="A46961" s="131"/>
    </row>
    <row r="46962" spans="1:1" x14ac:dyDescent="0.55000000000000004">
      <c r="A46962" s="131"/>
    </row>
    <row r="46965" spans="1:1" x14ac:dyDescent="0.55000000000000004">
      <c r="A46965" s="131"/>
    </row>
    <row r="46966" spans="1:1" x14ac:dyDescent="0.55000000000000004">
      <c r="A46966" s="131"/>
    </row>
    <row r="46969" spans="1:1" x14ac:dyDescent="0.55000000000000004">
      <c r="A46969" s="131"/>
    </row>
    <row r="46970" spans="1:1" x14ac:dyDescent="0.55000000000000004">
      <c r="A46970" s="131"/>
    </row>
    <row r="46973" spans="1:1" x14ac:dyDescent="0.55000000000000004">
      <c r="A46973" s="131"/>
    </row>
    <row r="46974" spans="1:1" x14ac:dyDescent="0.55000000000000004">
      <c r="A46974" s="131"/>
    </row>
    <row r="46977" spans="1:1" x14ac:dyDescent="0.55000000000000004">
      <c r="A46977" s="131"/>
    </row>
    <row r="46978" spans="1:1" x14ac:dyDescent="0.55000000000000004">
      <c r="A46978" s="131"/>
    </row>
    <row r="46981" spans="1:1" x14ac:dyDescent="0.55000000000000004">
      <c r="A46981" s="131"/>
    </row>
    <row r="46982" spans="1:1" x14ac:dyDescent="0.55000000000000004">
      <c r="A46982" s="131"/>
    </row>
    <row r="46985" spans="1:1" x14ac:dyDescent="0.55000000000000004">
      <c r="A46985" s="131"/>
    </row>
    <row r="46986" spans="1:1" x14ac:dyDescent="0.55000000000000004">
      <c r="A46986" s="131"/>
    </row>
    <row r="46989" spans="1:1" x14ac:dyDescent="0.55000000000000004">
      <c r="A46989" s="131"/>
    </row>
    <row r="46990" spans="1:1" x14ac:dyDescent="0.55000000000000004">
      <c r="A46990" s="131"/>
    </row>
    <row r="46993" spans="1:1" x14ac:dyDescent="0.55000000000000004">
      <c r="A46993" s="131"/>
    </row>
    <row r="46994" spans="1:1" x14ac:dyDescent="0.55000000000000004">
      <c r="A46994" s="131"/>
    </row>
    <row r="46997" spans="1:1" x14ac:dyDescent="0.55000000000000004">
      <c r="A46997" s="131"/>
    </row>
    <row r="46998" spans="1:1" x14ac:dyDescent="0.55000000000000004">
      <c r="A46998" s="131"/>
    </row>
    <row r="47001" spans="1:1" x14ac:dyDescent="0.55000000000000004">
      <c r="A47001" s="131"/>
    </row>
    <row r="47002" spans="1:1" x14ac:dyDescent="0.55000000000000004">
      <c r="A47002" s="131"/>
    </row>
    <row r="47005" spans="1:1" x14ac:dyDescent="0.55000000000000004">
      <c r="A47005" s="131"/>
    </row>
    <row r="47006" spans="1:1" x14ac:dyDescent="0.55000000000000004">
      <c r="A47006" s="131"/>
    </row>
    <row r="47009" spans="1:1" x14ac:dyDescent="0.55000000000000004">
      <c r="A47009" s="131"/>
    </row>
    <row r="47010" spans="1:1" x14ac:dyDescent="0.55000000000000004">
      <c r="A47010" s="131"/>
    </row>
    <row r="47013" spans="1:1" x14ac:dyDescent="0.55000000000000004">
      <c r="A47013" s="131"/>
    </row>
    <row r="47014" spans="1:1" x14ac:dyDescent="0.55000000000000004">
      <c r="A47014" s="131"/>
    </row>
    <row r="47017" spans="1:1" x14ac:dyDescent="0.55000000000000004">
      <c r="A47017" s="131"/>
    </row>
    <row r="47018" spans="1:1" x14ac:dyDescent="0.55000000000000004">
      <c r="A47018" s="131"/>
    </row>
    <row r="47021" spans="1:1" x14ac:dyDescent="0.55000000000000004">
      <c r="A47021" s="131"/>
    </row>
    <row r="47022" spans="1:1" x14ac:dyDescent="0.55000000000000004">
      <c r="A47022" s="131"/>
    </row>
    <row r="47025" spans="1:1" x14ac:dyDescent="0.55000000000000004">
      <c r="A47025" s="131"/>
    </row>
    <row r="47026" spans="1:1" x14ac:dyDescent="0.55000000000000004">
      <c r="A47026" s="131"/>
    </row>
    <row r="47029" spans="1:1" x14ac:dyDescent="0.55000000000000004">
      <c r="A47029" s="131"/>
    </row>
    <row r="47030" spans="1:1" x14ac:dyDescent="0.55000000000000004">
      <c r="A47030" s="131"/>
    </row>
    <row r="47033" spans="1:1" x14ac:dyDescent="0.55000000000000004">
      <c r="A47033" s="131"/>
    </row>
    <row r="47034" spans="1:1" x14ac:dyDescent="0.55000000000000004">
      <c r="A47034" s="131"/>
    </row>
    <row r="47037" spans="1:1" x14ac:dyDescent="0.55000000000000004">
      <c r="A47037" s="131"/>
    </row>
    <row r="47038" spans="1:1" x14ac:dyDescent="0.55000000000000004">
      <c r="A47038" s="131"/>
    </row>
    <row r="47041" spans="1:1" x14ac:dyDescent="0.55000000000000004">
      <c r="A47041" s="131"/>
    </row>
    <row r="47042" spans="1:1" x14ac:dyDescent="0.55000000000000004">
      <c r="A47042" s="131"/>
    </row>
    <row r="47045" spans="1:1" x14ac:dyDescent="0.55000000000000004">
      <c r="A47045" s="131"/>
    </row>
    <row r="47046" spans="1:1" x14ac:dyDescent="0.55000000000000004">
      <c r="A47046" s="131"/>
    </row>
    <row r="47049" spans="1:1" x14ac:dyDescent="0.55000000000000004">
      <c r="A47049" s="131"/>
    </row>
    <row r="47050" spans="1:1" x14ac:dyDescent="0.55000000000000004">
      <c r="A47050" s="131"/>
    </row>
    <row r="47053" spans="1:1" x14ac:dyDescent="0.55000000000000004">
      <c r="A47053" s="131"/>
    </row>
    <row r="47054" spans="1:1" x14ac:dyDescent="0.55000000000000004">
      <c r="A47054" s="131"/>
    </row>
    <row r="47057" spans="1:1" x14ac:dyDescent="0.55000000000000004">
      <c r="A47057" s="131"/>
    </row>
    <row r="47058" spans="1:1" x14ac:dyDescent="0.55000000000000004">
      <c r="A47058" s="131"/>
    </row>
    <row r="47061" spans="1:1" x14ac:dyDescent="0.55000000000000004">
      <c r="A47061" s="131"/>
    </row>
    <row r="47062" spans="1:1" x14ac:dyDescent="0.55000000000000004">
      <c r="A47062" s="131"/>
    </row>
    <row r="47065" spans="1:1" x14ac:dyDescent="0.55000000000000004">
      <c r="A47065" s="131"/>
    </row>
    <row r="47066" spans="1:1" x14ac:dyDescent="0.55000000000000004">
      <c r="A47066" s="131"/>
    </row>
    <row r="47069" spans="1:1" x14ac:dyDescent="0.55000000000000004">
      <c r="A47069" s="131"/>
    </row>
    <row r="47070" spans="1:1" x14ac:dyDescent="0.55000000000000004">
      <c r="A47070" s="131"/>
    </row>
    <row r="47073" spans="1:1" x14ac:dyDescent="0.55000000000000004">
      <c r="A47073" s="131"/>
    </row>
    <row r="47074" spans="1:1" x14ac:dyDescent="0.55000000000000004">
      <c r="A47074" s="131"/>
    </row>
    <row r="47077" spans="1:1" x14ac:dyDescent="0.55000000000000004">
      <c r="A47077" s="131"/>
    </row>
    <row r="47078" spans="1:1" x14ac:dyDescent="0.55000000000000004">
      <c r="A47078" s="131"/>
    </row>
    <row r="47081" spans="1:1" x14ac:dyDescent="0.55000000000000004">
      <c r="A47081" s="131"/>
    </row>
    <row r="47082" spans="1:1" x14ac:dyDescent="0.55000000000000004">
      <c r="A47082" s="131"/>
    </row>
    <row r="47085" spans="1:1" x14ac:dyDescent="0.55000000000000004">
      <c r="A47085" s="131"/>
    </row>
    <row r="47086" spans="1:1" x14ac:dyDescent="0.55000000000000004">
      <c r="A47086" s="131"/>
    </row>
    <row r="47089" spans="1:1" x14ac:dyDescent="0.55000000000000004">
      <c r="A47089" s="131"/>
    </row>
    <row r="47090" spans="1:1" x14ac:dyDescent="0.55000000000000004">
      <c r="A47090" s="131"/>
    </row>
    <row r="47093" spans="1:1" x14ac:dyDescent="0.55000000000000004">
      <c r="A47093" s="131"/>
    </row>
    <row r="47094" spans="1:1" x14ac:dyDescent="0.55000000000000004">
      <c r="A47094" s="131"/>
    </row>
    <row r="47097" spans="1:1" x14ac:dyDescent="0.55000000000000004">
      <c r="A47097" s="131"/>
    </row>
    <row r="47098" spans="1:1" x14ac:dyDescent="0.55000000000000004">
      <c r="A47098" s="131"/>
    </row>
    <row r="47101" spans="1:1" x14ac:dyDescent="0.55000000000000004">
      <c r="A47101" s="131"/>
    </row>
    <row r="47102" spans="1:1" x14ac:dyDescent="0.55000000000000004">
      <c r="A47102" s="131"/>
    </row>
    <row r="47105" spans="1:1" x14ac:dyDescent="0.55000000000000004">
      <c r="A47105" s="131"/>
    </row>
    <row r="47106" spans="1:1" x14ac:dyDescent="0.55000000000000004">
      <c r="A47106" s="131"/>
    </row>
    <row r="47109" spans="1:1" x14ac:dyDescent="0.55000000000000004">
      <c r="A47109" s="131"/>
    </row>
    <row r="47110" spans="1:1" x14ac:dyDescent="0.55000000000000004">
      <c r="A47110" s="131"/>
    </row>
    <row r="47113" spans="1:1" x14ac:dyDescent="0.55000000000000004">
      <c r="A47113" s="131"/>
    </row>
    <row r="47114" spans="1:1" x14ac:dyDescent="0.55000000000000004">
      <c r="A47114" s="131"/>
    </row>
    <row r="47117" spans="1:1" x14ac:dyDescent="0.55000000000000004">
      <c r="A47117" s="131"/>
    </row>
    <row r="47118" spans="1:1" x14ac:dyDescent="0.55000000000000004">
      <c r="A47118" s="131"/>
    </row>
    <row r="47121" spans="1:1" x14ac:dyDescent="0.55000000000000004">
      <c r="A47121" s="131"/>
    </row>
    <row r="47122" spans="1:1" x14ac:dyDescent="0.55000000000000004">
      <c r="A47122" s="131"/>
    </row>
    <row r="47125" spans="1:1" x14ac:dyDescent="0.55000000000000004">
      <c r="A47125" s="131"/>
    </row>
    <row r="47126" spans="1:1" x14ac:dyDescent="0.55000000000000004">
      <c r="A47126" s="131"/>
    </row>
    <row r="47129" spans="1:1" x14ac:dyDescent="0.55000000000000004">
      <c r="A47129" s="131"/>
    </row>
    <row r="47130" spans="1:1" x14ac:dyDescent="0.55000000000000004">
      <c r="A47130" s="131"/>
    </row>
    <row r="47133" spans="1:1" x14ac:dyDescent="0.55000000000000004">
      <c r="A47133" s="131"/>
    </row>
    <row r="47134" spans="1:1" x14ac:dyDescent="0.55000000000000004">
      <c r="A47134" s="131"/>
    </row>
    <row r="47137" spans="1:1" x14ac:dyDescent="0.55000000000000004">
      <c r="A47137" s="131"/>
    </row>
    <row r="47138" spans="1:1" x14ac:dyDescent="0.55000000000000004">
      <c r="A47138" s="131"/>
    </row>
    <row r="47141" spans="1:1" x14ac:dyDescent="0.55000000000000004">
      <c r="A47141" s="131"/>
    </row>
    <row r="47142" spans="1:1" x14ac:dyDescent="0.55000000000000004">
      <c r="A47142" s="131"/>
    </row>
    <row r="47145" spans="1:1" x14ac:dyDescent="0.55000000000000004">
      <c r="A47145" s="131"/>
    </row>
    <row r="47146" spans="1:1" x14ac:dyDescent="0.55000000000000004">
      <c r="A47146" s="131"/>
    </row>
    <row r="47149" spans="1:1" x14ac:dyDescent="0.55000000000000004">
      <c r="A47149" s="131"/>
    </row>
    <row r="47150" spans="1:1" x14ac:dyDescent="0.55000000000000004">
      <c r="A47150" s="131"/>
    </row>
    <row r="47153" spans="1:1" x14ac:dyDescent="0.55000000000000004">
      <c r="A47153" s="131"/>
    </row>
    <row r="47154" spans="1:1" x14ac:dyDescent="0.55000000000000004">
      <c r="A47154" s="131"/>
    </row>
    <row r="47157" spans="1:1" x14ac:dyDescent="0.55000000000000004">
      <c r="A47157" s="131"/>
    </row>
    <row r="47158" spans="1:1" x14ac:dyDescent="0.55000000000000004">
      <c r="A47158" s="131"/>
    </row>
    <row r="47161" spans="1:1" x14ac:dyDescent="0.55000000000000004">
      <c r="A47161" s="131"/>
    </row>
    <row r="47162" spans="1:1" x14ac:dyDescent="0.55000000000000004">
      <c r="A47162" s="131"/>
    </row>
    <row r="47165" spans="1:1" x14ac:dyDescent="0.55000000000000004">
      <c r="A47165" s="131"/>
    </row>
    <row r="47166" spans="1:1" x14ac:dyDescent="0.55000000000000004">
      <c r="A47166" s="131"/>
    </row>
    <row r="47169" spans="1:1" x14ac:dyDescent="0.55000000000000004">
      <c r="A47169" s="131"/>
    </row>
    <row r="47170" spans="1:1" x14ac:dyDescent="0.55000000000000004">
      <c r="A47170" s="131"/>
    </row>
    <row r="47173" spans="1:1" x14ac:dyDescent="0.55000000000000004">
      <c r="A47173" s="131"/>
    </row>
    <row r="47174" spans="1:1" x14ac:dyDescent="0.55000000000000004">
      <c r="A47174" s="131"/>
    </row>
    <row r="47177" spans="1:1" x14ac:dyDescent="0.55000000000000004">
      <c r="A47177" s="131"/>
    </row>
    <row r="47178" spans="1:1" x14ac:dyDescent="0.55000000000000004">
      <c r="A47178" s="131"/>
    </row>
    <row r="47181" spans="1:1" x14ac:dyDescent="0.55000000000000004">
      <c r="A47181" s="131"/>
    </row>
    <row r="47182" spans="1:1" x14ac:dyDescent="0.55000000000000004">
      <c r="A47182" s="131"/>
    </row>
    <row r="47185" spans="1:1" x14ac:dyDescent="0.55000000000000004">
      <c r="A47185" s="131"/>
    </row>
    <row r="47186" spans="1:1" x14ac:dyDescent="0.55000000000000004">
      <c r="A47186" s="131"/>
    </row>
    <row r="47189" spans="1:1" x14ac:dyDescent="0.55000000000000004">
      <c r="A47189" s="131"/>
    </row>
    <row r="47190" spans="1:1" x14ac:dyDescent="0.55000000000000004">
      <c r="A47190" s="131"/>
    </row>
    <row r="47193" spans="1:1" x14ac:dyDescent="0.55000000000000004">
      <c r="A47193" s="131"/>
    </row>
    <row r="47194" spans="1:1" x14ac:dyDescent="0.55000000000000004">
      <c r="A47194" s="131"/>
    </row>
    <row r="47197" spans="1:1" x14ac:dyDescent="0.55000000000000004">
      <c r="A47197" s="131"/>
    </row>
    <row r="47198" spans="1:1" x14ac:dyDescent="0.55000000000000004">
      <c r="A47198" s="131"/>
    </row>
    <row r="47201" spans="1:1" x14ac:dyDescent="0.55000000000000004">
      <c r="A47201" s="131"/>
    </row>
    <row r="47202" spans="1:1" x14ac:dyDescent="0.55000000000000004">
      <c r="A47202" s="131"/>
    </row>
    <row r="47205" spans="1:1" x14ac:dyDescent="0.55000000000000004">
      <c r="A47205" s="131"/>
    </row>
    <row r="47206" spans="1:1" x14ac:dyDescent="0.55000000000000004">
      <c r="A47206" s="131"/>
    </row>
    <row r="47209" spans="1:1" x14ac:dyDescent="0.55000000000000004">
      <c r="A47209" s="131"/>
    </row>
    <row r="47210" spans="1:1" x14ac:dyDescent="0.55000000000000004">
      <c r="A47210" s="131"/>
    </row>
    <row r="47213" spans="1:1" x14ac:dyDescent="0.55000000000000004">
      <c r="A47213" s="131"/>
    </row>
    <row r="47214" spans="1:1" x14ac:dyDescent="0.55000000000000004">
      <c r="A47214" s="131"/>
    </row>
    <row r="47217" spans="1:1" x14ac:dyDescent="0.55000000000000004">
      <c r="A47217" s="131"/>
    </row>
    <row r="47218" spans="1:1" x14ac:dyDescent="0.55000000000000004">
      <c r="A47218" s="131"/>
    </row>
    <row r="47221" spans="1:1" x14ac:dyDescent="0.55000000000000004">
      <c r="A47221" s="131"/>
    </row>
    <row r="47222" spans="1:1" x14ac:dyDescent="0.55000000000000004">
      <c r="A47222" s="131"/>
    </row>
    <row r="47225" spans="1:1" x14ac:dyDescent="0.55000000000000004">
      <c r="A47225" s="131"/>
    </row>
    <row r="47226" spans="1:1" x14ac:dyDescent="0.55000000000000004">
      <c r="A47226" s="131"/>
    </row>
    <row r="47229" spans="1:1" x14ac:dyDescent="0.55000000000000004">
      <c r="A47229" s="131"/>
    </row>
    <row r="47230" spans="1:1" x14ac:dyDescent="0.55000000000000004">
      <c r="A47230" s="131"/>
    </row>
    <row r="47233" spans="1:1" x14ac:dyDescent="0.55000000000000004">
      <c r="A47233" s="131"/>
    </row>
    <row r="47234" spans="1:1" x14ac:dyDescent="0.55000000000000004">
      <c r="A47234" s="131"/>
    </row>
    <row r="47237" spans="1:1" x14ac:dyDescent="0.55000000000000004">
      <c r="A47237" s="131"/>
    </row>
    <row r="47238" spans="1:1" x14ac:dyDescent="0.55000000000000004">
      <c r="A47238" s="131"/>
    </row>
    <row r="47241" spans="1:1" x14ac:dyDescent="0.55000000000000004">
      <c r="A47241" s="131"/>
    </row>
    <row r="47242" spans="1:1" x14ac:dyDescent="0.55000000000000004">
      <c r="A47242" s="131"/>
    </row>
    <row r="47245" spans="1:1" x14ac:dyDescent="0.55000000000000004">
      <c r="A47245" s="131"/>
    </row>
    <row r="47246" spans="1:1" x14ac:dyDescent="0.55000000000000004">
      <c r="A47246" s="131"/>
    </row>
    <row r="47249" spans="1:1" x14ac:dyDescent="0.55000000000000004">
      <c r="A47249" s="131"/>
    </row>
    <row r="47250" spans="1:1" x14ac:dyDescent="0.55000000000000004">
      <c r="A47250" s="131"/>
    </row>
    <row r="47253" spans="1:1" x14ac:dyDescent="0.55000000000000004">
      <c r="A47253" s="131"/>
    </row>
    <row r="47254" spans="1:1" x14ac:dyDescent="0.55000000000000004">
      <c r="A47254" s="131"/>
    </row>
    <row r="47257" spans="1:1" x14ac:dyDescent="0.55000000000000004">
      <c r="A47257" s="131"/>
    </row>
    <row r="47258" spans="1:1" x14ac:dyDescent="0.55000000000000004">
      <c r="A47258" s="131"/>
    </row>
    <row r="47261" spans="1:1" x14ac:dyDescent="0.55000000000000004">
      <c r="A47261" s="131"/>
    </row>
    <row r="47262" spans="1:1" x14ac:dyDescent="0.55000000000000004">
      <c r="A47262" s="131"/>
    </row>
    <row r="47265" spans="1:1" x14ac:dyDescent="0.55000000000000004">
      <c r="A47265" s="131"/>
    </row>
    <row r="47266" spans="1:1" x14ac:dyDescent="0.55000000000000004">
      <c r="A47266" s="131"/>
    </row>
    <row r="47269" spans="1:1" x14ac:dyDescent="0.55000000000000004">
      <c r="A47269" s="131"/>
    </row>
    <row r="47270" spans="1:1" x14ac:dyDescent="0.55000000000000004">
      <c r="A47270" s="131"/>
    </row>
    <row r="47273" spans="1:1" x14ac:dyDescent="0.55000000000000004">
      <c r="A47273" s="131"/>
    </row>
    <row r="47274" spans="1:1" x14ac:dyDescent="0.55000000000000004">
      <c r="A47274" s="131"/>
    </row>
    <row r="47277" spans="1:1" x14ac:dyDescent="0.55000000000000004">
      <c r="A47277" s="131"/>
    </row>
    <row r="47278" spans="1:1" x14ac:dyDescent="0.55000000000000004">
      <c r="A47278" s="131"/>
    </row>
    <row r="47281" spans="1:1" x14ac:dyDescent="0.55000000000000004">
      <c r="A47281" s="131"/>
    </row>
    <row r="47282" spans="1:1" x14ac:dyDescent="0.55000000000000004">
      <c r="A47282" s="131"/>
    </row>
    <row r="47285" spans="1:1" x14ac:dyDescent="0.55000000000000004">
      <c r="A47285" s="131"/>
    </row>
    <row r="47286" spans="1:1" x14ac:dyDescent="0.55000000000000004">
      <c r="A47286" s="131"/>
    </row>
    <row r="47289" spans="1:1" x14ac:dyDescent="0.55000000000000004">
      <c r="A47289" s="131"/>
    </row>
    <row r="47290" spans="1:1" x14ac:dyDescent="0.55000000000000004">
      <c r="A47290" s="131"/>
    </row>
    <row r="47293" spans="1:1" x14ac:dyDescent="0.55000000000000004">
      <c r="A47293" s="131"/>
    </row>
    <row r="47294" spans="1:1" x14ac:dyDescent="0.55000000000000004">
      <c r="A47294" s="131"/>
    </row>
    <row r="47297" spans="1:1" x14ac:dyDescent="0.55000000000000004">
      <c r="A47297" s="131"/>
    </row>
    <row r="47298" spans="1:1" x14ac:dyDescent="0.55000000000000004">
      <c r="A47298" s="131"/>
    </row>
    <row r="47301" spans="1:1" x14ac:dyDescent="0.55000000000000004">
      <c r="A47301" s="131"/>
    </row>
    <row r="47302" spans="1:1" x14ac:dyDescent="0.55000000000000004">
      <c r="A47302" s="131"/>
    </row>
    <row r="47305" spans="1:1" x14ac:dyDescent="0.55000000000000004">
      <c r="A47305" s="131"/>
    </row>
    <row r="47306" spans="1:1" x14ac:dyDescent="0.55000000000000004">
      <c r="A47306" s="131"/>
    </row>
    <row r="47309" spans="1:1" x14ac:dyDescent="0.55000000000000004">
      <c r="A47309" s="131"/>
    </row>
    <row r="47310" spans="1:1" x14ac:dyDescent="0.55000000000000004">
      <c r="A47310" s="131"/>
    </row>
    <row r="47313" spans="1:1" x14ac:dyDescent="0.55000000000000004">
      <c r="A47313" s="131"/>
    </row>
    <row r="47314" spans="1:1" x14ac:dyDescent="0.55000000000000004">
      <c r="A47314" s="131"/>
    </row>
    <row r="47317" spans="1:1" x14ac:dyDescent="0.55000000000000004">
      <c r="A47317" s="131"/>
    </row>
    <row r="47318" spans="1:1" x14ac:dyDescent="0.55000000000000004">
      <c r="A47318" s="131"/>
    </row>
    <row r="47321" spans="1:1" x14ac:dyDescent="0.55000000000000004">
      <c r="A47321" s="131"/>
    </row>
    <row r="47322" spans="1:1" x14ac:dyDescent="0.55000000000000004">
      <c r="A47322" s="131"/>
    </row>
    <row r="47325" spans="1:1" x14ac:dyDescent="0.55000000000000004">
      <c r="A47325" s="131"/>
    </row>
    <row r="47326" spans="1:1" x14ac:dyDescent="0.55000000000000004">
      <c r="A47326" s="131"/>
    </row>
    <row r="47329" spans="1:1" x14ac:dyDescent="0.55000000000000004">
      <c r="A47329" s="131"/>
    </row>
    <row r="47330" spans="1:1" x14ac:dyDescent="0.55000000000000004">
      <c r="A47330" s="131"/>
    </row>
    <row r="47333" spans="1:1" x14ac:dyDescent="0.55000000000000004">
      <c r="A47333" s="131"/>
    </row>
    <row r="47334" spans="1:1" x14ac:dyDescent="0.55000000000000004">
      <c r="A47334" s="131"/>
    </row>
    <row r="47337" spans="1:1" x14ac:dyDescent="0.55000000000000004">
      <c r="A47337" s="131"/>
    </row>
    <row r="47338" spans="1:1" x14ac:dyDescent="0.55000000000000004">
      <c r="A47338" s="131"/>
    </row>
    <row r="47341" spans="1:1" x14ac:dyDescent="0.55000000000000004">
      <c r="A47341" s="131"/>
    </row>
    <row r="47342" spans="1:1" x14ac:dyDescent="0.55000000000000004">
      <c r="A47342" s="131"/>
    </row>
    <row r="47345" spans="1:1" x14ac:dyDescent="0.55000000000000004">
      <c r="A47345" s="131"/>
    </row>
    <row r="47346" spans="1:1" x14ac:dyDescent="0.55000000000000004">
      <c r="A47346" s="131"/>
    </row>
    <row r="47349" spans="1:1" x14ac:dyDescent="0.55000000000000004">
      <c r="A47349" s="131"/>
    </row>
    <row r="47350" spans="1:1" x14ac:dyDescent="0.55000000000000004">
      <c r="A47350" s="131"/>
    </row>
    <row r="47353" spans="1:1" x14ac:dyDescent="0.55000000000000004">
      <c r="A47353" s="131"/>
    </row>
    <row r="47354" spans="1:1" x14ac:dyDescent="0.55000000000000004">
      <c r="A47354" s="131"/>
    </row>
    <row r="47357" spans="1:1" x14ac:dyDescent="0.55000000000000004">
      <c r="A47357" s="131"/>
    </row>
    <row r="47358" spans="1:1" x14ac:dyDescent="0.55000000000000004">
      <c r="A47358" s="131"/>
    </row>
    <row r="47361" spans="1:1" x14ac:dyDescent="0.55000000000000004">
      <c r="A47361" s="131"/>
    </row>
    <row r="47362" spans="1:1" x14ac:dyDescent="0.55000000000000004">
      <c r="A47362" s="131"/>
    </row>
    <row r="47365" spans="1:1" x14ac:dyDescent="0.55000000000000004">
      <c r="A47365" s="131"/>
    </row>
    <row r="47366" spans="1:1" x14ac:dyDescent="0.55000000000000004">
      <c r="A47366" s="131"/>
    </row>
    <row r="47369" spans="1:1" x14ac:dyDescent="0.55000000000000004">
      <c r="A47369" s="131"/>
    </row>
    <row r="47370" spans="1:1" x14ac:dyDescent="0.55000000000000004">
      <c r="A47370" s="131"/>
    </row>
    <row r="47373" spans="1:1" x14ac:dyDescent="0.55000000000000004">
      <c r="A47373" s="131"/>
    </row>
    <row r="47374" spans="1:1" x14ac:dyDescent="0.55000000000000004">
      <c r="A47374" s="131"/>
    </row>
    <row r="47377" spans="1:1" x14ac:dyDescent="0.55000000000000004">
      <c r="A47377" s="131"/>
    </row>
    <row r="47378" spans="1:1" x14ac:dyDescent="0.55000000000000004">
      <c r="A47378" s="131"/>
    </row>
    <row r="47381" spans="1:1" x14ac:dyDescent="0.55000000000000004">
      <c r="A47381" s="131"/>
    </row>
    <row r="47382" spans="1:1" x14ac:dyDescent="0.55000000000000004">
      <c r="A47382" s="131"/>
    </row>
    <row r="47385" spans="1:1" x14ac:dyDescent="0.55000000000000004">
      <c r="A47385" s="131"/>
    </row>
    <row r="47386" spans="1:1" x14ac:dyDescent="0.55000000000000004">
      <c r="A47386" s="131"/>
    </row>
    <row r="47389" spans="1:1" x14ac:dyDescent="0.55000000000000004">
      <c r="A47389" s="131"/>
    </row>
    <row r="47390" spans="1:1" x14ac:dyDescent="0.55000000000000004">
      <c r="A47390" s="131"/>
    </row>
    <row r="47393" spans="1:1" x14ac:dyDescent="0.55000000000000004">
      <c r="A47393" s="131"/>
    </row>
    <row r="47394" spans="1:1" x14ac:dyDescent="0.55000000000000004">
      <c r="A47394" s="131"/>
    </row>
    <row r="47397" spans="1:1" x14ac:dyDescent="0.55000000000000004">
      <c r="A47397" s="131"/>
    </row>
    <row r="47398" spans="1:1" x14ac:dyDescent="0.55000000000000004">
      <c r="A47398" s="131"/>
    </row>
    <row r="47401" spans="1:1" x14ac:dyDescent="0.55000000000000004">
      <c r="A47401" s="131"/>
    </row>
    <row r="47402" spans="1:1" x14ac:dyDescent="0.55000000000000004">
      <c r="A47402" s="131"/>
    </row>
    <row r="47405" spans="1:1" x14ac:dyDescent="0.55000000000000004">
      <c r="A47405" s="131"/>
    </row>
    <row r="47406" spans="1:1" x14ac:dyDescent="0.55000000000000004">
      <c r="A47406" s="131"/>
    </row>
    <row r="47409" spans="1:1" x14ac:dyDescent="0.55000000000000004">
      <c r="A47409" s="131"/>
    </row>
    <row r="47410" spans="1:1" x14ac:dyDescent="0.55000000000000004">
      <c r="A47410" s="131"/>
    </row>
    <row r="47413" spans="1:1" x14ac:dyDescent="0.55000000000000004">
      <c r="A47413" s="131"/>
    </row>
    <row r="47414" spans="1:1" x14ac:dyDescent="0.55000000000000004">
      <c r="A47414" s="131"/>
    </row>
    <row r="47417" spans="1:1" x14ac:dyDescent="0.55000000000000004">
      <c r="A47417" s="131"/>
    </row>
    <row r="47418" spans="1:1" x14ac:dyDescent="0.55000000000000004">
      <c r="A47418" s="131"/>
    </row>
    <row r="47421" spans="1:1" x14ac:dyDescent="0.55000000000000004">
      <c r="A47421" s="131"/>
    </row>
    <row r="47422" spans="1:1" x14ac:dyDescent="0.55000000000000004">
      <c r="A47422" s="131"/>
    </row>
    <row r="47425" spans="1:1" x14ac:dyDescent="0.55000000000000004">
      <c r="A47425" s="131"/>
    </row>
    <row r="47426" spans="1:1" x14ac:dyDescent="0.55000000000000004">
      <c r="A47426" s="131"/>
    </row>
    <row r="47429" spans="1:1" x14ac:dyDescent="0.55000000000000004">
      <c r="A47429" s="131"/>
    </row>
    <row r="47430" spans="1:1" x14ac:dyDescent="0.55000000000000004">
      <c r="A47430" s="131"/>
    </row>
    <row r="47433" spans="1:1" x14ac:dyDescent="0.55000000000000004">
      <c r="A47433" s="131"/>
    </row>
    <row r="47434" spans="1:1" x14ac:dyDescent="0.55000000000000004">
      <c r="A47434" s="131"/>
    </row>
    <row r="47437" spans="1:1" x14ac:dyDescent="0.55000000000000004">
      <c r="A47437" s="131"/>
    </row>
    <row r="47438" spans="1:1" x14ac:dyDescent="0.55000000000000004">
      <c r="A47438" s="131"/>
    </row>
    <row r="47441" spans="1:1" x14ac:dyDescent="0.55000000000000004">
      <c r="A47441" s="131"/>
    </row>
    <row r="47442" spans="1:1" x14ac:dyDescent="0.55000000000000004">
      <c r="A47442" s="131"/>
    </row>
    <row r="47445" spans="1:1" x14ac:dyDescent="0.55000000000000004">
      <c r="A47445" s="131"/>
    </row>
    <row r="47446" spans="1:1" x14ac:dyDescent="0.55000000000000004">
      <c r="A47446" s="131"/>
    </row>
    <row r="47449" spans="1:1" x14ac:dyDescent="0.55000000000000004">
      <c r="A47449" s="131"/>
    </row>
    <row r="47450" spans="1:1" x14ac:dyDescent="0.55000000000000004">
      <c r="A47450" s="131"/>
    </row>
    <row r="47453" spans="1:1" x14ac:dyDescent="0.55000000000000004">
      <c r="A47453" s="131"/>
    </row>
    <row r="47454" spans="1:1" x14ac:dyDescent="0.55000000000000004">
      <c r="A47454" s="131"/>
    </row>
    <row r="47457" spans="1:1" x14ac:dyDescent="0.55000000000000004">
      <c r="A47457" s="131"/>
    </row>
    <row r="47458" spans="1:1" x14ac:dyDescent="0.55000000000000004">
      <c r="A47458" s="131"/>
    </row>
    <row r="47461" spans="1:1" x14ac:dyDescent="0.55000000000000004">
      <c r="A47461" s="131"/>
    </row>
    <row r="47462" spans="1:1" x14ac:dyDescent="0.55000000000000004">
      <c r="A47462" s="131"/>
    </row>
    <row r="47465" spans="1:1" x14ac:dyDescent="0.55000000000000004">
      <c r="A47465" s="131"/>
    </row>
    <row r="47466" spans="1:1" x14ac:dyDescent="0.55000000000000004">
      <c r="A47466" s="131"/>
    </row>
    <row r="47469" spans="1:1" x14ac:dyDescent="0.55000000000000004">
      <c r="A47469" s="131"/>
    </row>
    <row r="47470" spans="1:1" x14ac:dyDescent="0.55000000000000004">
      <c r="A47470" s="131"/>
    </row>
    <row r="47473" spans="1:1" x14ac:dyDescent="0.55000000000000004">
      <c r="A47473" s="131"/>
    </row>
    <row r="47474" spans="1:1" x14ac:dyDescent="0.55000000000000004">
      <c r="A47474" s="131"/>
    </row>
    <row r="47477" spans="1:1" x14ac:dyDescent="0.55000000000000004">
      <c r="A47477" s="131"/>
    </row>
    <row r="47478" spans="1:1" x14ac:dyDescent="0.55000000000000004">
      <c r="A47478" s="131"/>
    </row>
    <row r="47481" spans="1:1" x14ac:dyDescent="0.55000000000000004">
      <c r="A47481" s="131"/>
    </row>
    <row r="47482" spans="1:1" x14ac:dyDescent="0.55000000000000004">
      <c r="A47482" s="131"/>
    </row>
    <row r="47485" spans="1:1" x14ac:dyDescent="0.55000000000000004">
      <c r="A47485" s="131"/>
    </row>
    <row r="47486" spans="1:1" x14ac:dyDescent="0.55000000000000004">
      <c r="A47486" s="131"/>
    </row>
    <row r="47489" spans="1:1" x14ac:dyDescent="0.55000000000000004">
      <c r="A47489" s="131"/>
    </row>
    <row r="47490" spans="1:1" x14ac:dyDescent="0.55000000000000004">
      <c r="A47490" s="131"/>
    </row>
    <row r="47493" spans="1:1" x14ac:dyDescent="0.55000000000000004">
      <c r="A47493" s="131"/>
    </row>
    <row r="47494" spans="1:1" x14ac:dyDescent="0.55000000000000004">
      <c r="A47494" s="131"/>
    </row>
    <row r="47497" spans="1:1" x14ac:dyDescent="0.55000000000000004">
      <c r="A47497" s="131"/>
    </row>
    <row r="47498" spans="1:1" x14ac:dyDescent="0.55000000000000004">
      <c r="A47498" s="131"/>
    </row>
    <row r="47501" spans="1:1" x14ac:dyDescent="0.55000000000000004">
      <c r="A47501" s="131"/>
    </row>
    <row r="47502" spans="1:1" x14ac:dyDescent="0.55000000000000004">
      <c r="A47502" s="131"/>
    </row>
    <row r="47505" spans="1:1" x14ac:dyDescent="0.55000000000000004">
      <c r="A47505" s="131"/>
    </row>
    <row r="47506" spans="1:1" x14ac:dyDescent="0.55000000000000004">
      <c r="A47506" s="131"/>
    </row>
    <row r="47509" spans="1:1" x14ac:dyDescent="0.55000000000000004">
      <c r="A47509" s="131"/>
    </row>
    <row r="47510" spans="1:1" x14ac:dyDescent="0.55000000000000004">
      <c r="A47510" s="131"/>
    </row>
    <row r="47513" spans="1:1" x14ac:dyDescent="0.55000000000000004">
      <c r="A47513" s="131"/>
    </row>
    <row r="47514" spans="1:1" x14ac:dyDescent="0.55000000000000004">
      <c r="A47514" s="131"/>
    </row>
    <row r="47517" spans="1:1" x14ac:dyDescent="0.55000000000000004">
      <c r="A47517" s="131"/>
    </row>
    <row r="47518" spans="1:1" x14ac:dyDescent="0.55000000000000004">
      <c r="A47518" s="131"/>
    </row>
    <row r="47521" spans="1:1" x14ac:dyDescent="0.55000000000000004">
      <c r="A47521" s="131"/>
    </row>
    <row r="47522" spans="1:1" x14ac:dyDescent="0.55000000000000004">
      <c r="A47522" s="131"/>
    </row>
    <row r="47525" spans="1:1" x14ac:dyDescent="0.55000000000000004">
      <c r="A47525" s="131"/>
    </row>
    <row r="47526" spans="1:1" x14ac:dyDescent="0.55000000000000004">
      <c r="A47526" s="131"/>
    </row>
    <row r="47529" spans="1:1" x14ac:dyDescent="0.55000000000000004">
      <c r="A47529" s="131"/>
    </row>
    <row r="47530" spans="1:1" x14ac:dyDescent="0.55000000000000004">
      <c r="A47530" s="131"/>
    </row>
    <row r="47533" spans="1:1" x14ac:dyDescent="0.55000000000000004">
      <c r="A47533" s="131"/>
    </row>
    <row r="47534" spans="1:1" x14ac:dyDescent="0.55000000000000004">
      <c r="A47534" s="131"/>
    </row>
    <row r="47537" spans="1:1" x14ac:dyDescent="0.55000000000000004">
      <c r="A47537" s="131"/>
    </row>
    <row r="47538" spans="1:1" x14ac:dyDescent="0.55000000000000004">
      <c r="A47538" s="131"/>
    </row>
    <row r="47541" spans="1:1" x14ac:dyDescent="0.55000000000000004">
      <c r="A47541" s="131"/>
    </row>
    <row r="47542" spans="1:1" x14ac:dyDescent="0.55000000000000004">
      <c r="A47542" s="131"/>
    </row>
    <row r="47545" spans="1:1" x14ac:dyDescent="0.55000000000000004">
      <c r="A47545" s="131"/>
    </row>
    <row r="47546" spans="1:1" x14ac:dyDescent="0.55000000000000004">
      <c r="A47546" s="131"/>
    </row>
    <row r="47549" spans="1:1" x14ac:dyDescent="0.55000000000000004">
      <c r="A47549" s="131"/>
    </row>
    <row r="47550" spans="1:1" x14ac:dyDescent="0.55000000000000004">
      <c r="A47550" s="131"/>
    </row>
    <row r="47553" spans="1:1" x14ac:dyDescent="0.55000000000000004">
      <c r="A47553" s="131"/>
    </row>
    <row r="47554" spans="1:1" x14ac:dyDescent="0.55000000000000004">
      <c r="A47554" s="131"/>
    </row>
    <row r="47557" spans="1:1" x14ac:dyDescent="0.55000000000000004">
      <c r="A47557" s="131"/>
    </row>
    <row r="47558" spans="1:1" x14ac:dyDescent="0.55000000000000004">
      <c r="A47558" s="131"/>
    </row>
    <row r="47561" spans="1:1" x14ac:dyDescent="0.55000000000000004">
      <c r="A47561" s="131"/>
    </row>
    <row r="47562" spans="1:1" x14ac:dyDescent="0.55000000000000004">
      <c r="A47562" s="131"/>
    </row>
    <row r="47565" spans="1:1" x14ac:dyDescent="0.55000000000000004">
      <c r="A47565" s="131"/>
    </row>
    <row r="47566" spans="1:1" x14ac:dyDescent="0.55000000000000004">
      <c r="A47566" s="131"/>
    </row>
    <row r="47569" spans="1:1" x14ac:dyDescent="0.55000000000000004">
      <c r="A47569" s="131"/>
    </row>
    <row r="47570" spans="1:1" x14ac:dyDescent="0.55000000000000004">
      <c r="A47570" s="131"/>
    </row>
    <row r="47573" spans="1:1" x14ac:dyDescent="0.55000000000000004">
      <c r="A47573" s="131"/>
    </row>
    <row r="47574" spans="1:1" x14ac:dyDescent="0.55000000000000004">
      <c r="A47574" s="131"/>
    </row>
    <row r="47577" spans="1:1" x14ac:dyDescent="0.55000000000000004">
      <c r="A47577" s="131"/>
    </row>
    <row r="47578" spans="1:1" x14ac:dyDescent="0.55000000000000004">
      <c r="A47578" s="131"/>
    </row>
    <row r="47581" spans="1:1" x14ac:dyDescent="0.55000000000000004">
      <c r="A47581" s="131"/>
    </row>
    <row r="47582" spans="1:1" x14ac:dyDescent="0.55000000000000004">
      <c r="A47582" s="131"/>
    </row>
    <row r="47585" spans="1:1" x14ac:dyDescent="0.55000000000000004">
      <c r="A47585" s="131"/>
    </row>
    <row r="47586" spans="1:1" x14ac:dyDescent="0.55000000000000004">
      <c r="A47586" s="131"/>
    </row>
    <row r="47589" spans="1:1" x14ac:dyDescent="0.55000000000000004">
      <c r="A47589" s="131"/>
    </row>
    <row r="47590" spans="1:1" x14ac:dyDescent="0.55000000000000004">
      <c r="A47590" s="131"/>
    </row>
    <row r="47593" spans="1:1" x14ac:dyDescent="0.55000000000000004">
      <c r="A47593" s="131"/>
    </row>
    <row r="47594" spans="1:1" x14ac:dyDescent="0.55000000000000004">
      <c r="A47594" s="131"/>
    </row>
    <row r="47597" spans="1:1" x14ac:dyDescent="0.55000000000000004">
      <c r="A47597" s="131"/>
    </row>
    <row r="47598" spans="1:1" x14ac:dyDescent="0.55000000000000004">
      <c r="A47598" s="131"/>
    </row>
    <row r="47601" spans="1:1" x14ac:dyDescent="0.55000000000000004">
      <c r="A47601" s="131"/>
    </row>
    <row r="47602" spans="1:1" x14ac:dyDescent="0.55000000000000004">
      <c r="A47602" s="131"/>
    </row>
    <row r="47605" spans="1:1" x14ac:dyDescent="0.55000000000000004">
      <c r="A47605" s="131"/>
    </row>
    <row r="47606" spans="1:1" x14ac:dyDescent="0.55000000000000004">
      <c r="A47606" s="131"/>
    </row>
    <row r="47609" spans="1:1" x14ac:dyDescent="0.55000000000000004">
      <c r="A47609" s="131"/>
    </row>
    <row r="47610" spans="1:1" x14ac:dyDescent="0.55000000000000004">
      <c r="A47610" s="131"/>
    </row>
    <row r="47613" spans="1:1" x14ac:dyDescent="0.55000000000000004">
      <c r="A47613" s="131"/>
    </row>
    <row r="47614" spans="1:1" x14ac:dyDescent="0.55000000000000004">
      <c r="A47614" s="131"/>
    </row>
    <row r="47617" spans="1:1" x14ac:dyDescent="0.55000000000000004">
      <c r="A47617" s="131"/>
    </row>
    <row r="47618" spans="1:1" x14ac:dyDescent="0.55000000000000004">
      <c r="A47618" s="131"/>
    </row>
    <row r="47621" spans="1:1" x14ac:dyDescent="0.55000000000000004">
      <c r="A47621" s="131"/>
    </row>
    <row r="47622" spans="1:1" x14ac:dyDescent="0.55000000000000004">
      <c r="A47622" s="131"/>
    </row>
    <row r="47625" spans="1:1" x14ac:dyDescent="0.55000000000000004">
      <c r="A47625" s="131"/>
    </row>
    <row r="47626" spans="1:1" x14ac:dyDescent="0.55000000000000004">
      <c r="A47626" s="131"/>
    </row>
    <row r="47629" spans="1:1" x14ac:dyDescent="0.55000000000000004">
      <c r="A47629" s="131"/>
    </row>
    <row r="47630" spans="1:1" x14ac:dyDescent="0.55000000000000004">
      <c r="A47630" s="131"/>
    </row>
    <row r="47633" spans="1:1" x14ac:dyDescent="0.55000000000000004">
      <c r="A47633" s="131"/>
    </row>
    <row r="47634" spans="1:1" x14ac:dyDescent="0.55000000000000004">
      <c r="A47634" s="131"/>
    </row>
    <row r="47637" spans="1:1" x14ac:dyDescent="0.55000000000000004">
      <c r="A47637" s="131"/>
    </row>
    <row r="47638" spans="1:1" x14ac:dyDescent="0.55000000000000004">
      <c r="A47638" s="131"/>
    </row>
    <row r="47641" spans="1:1" x14ac:dyDescent="0.55000000000000004">
      <c r="A47641" s="131"/>
    </row>
    <row r="47642" spans="1:1" x14ac:dyDescent="0.55000000000000004">
      <c r="A47642" s="131"/>
    </row>
    <row r="47645" spans="1:1" x14ac:dyDescent="0.55000000000000004">
      <c r="A47645" s="131"/>
    </row>
    <row r="47646" spans="1:1" x14ac:dyDescent="0.55000000000000004">
      <c r="A47646" s="131"/>
    </row>
    <row r="47649" spans="1:1" x14ac:dyDescent="0.55000000000000004">
      <c r="A47649" s="131"/>
    </row>
    <row r="47650" spans="1:1" x14ac:dyDescent="0.55000000000000004">
      <c r="A47650" s="131"/>
    </row>
    <row r="47653" spans="1:1" x14ac:dyDescent="0.55000000000000004">
      <c r="A47653" s="131"/>
    </row>
    <row r="47654" spans="1:1" x14ac:dyDescent="0.55000000000000004">
      <c r="A47654" s="131"/>
    </row>
    <row r="47657" spans="1:1" x14ac:dyDescent="0.55000000000000004">
      <c r="A47657" s="131"/>
    </row>
    <row r="47658" spans="1:1" x14ac:dyDescent="0.55000000000000004">
      <c r="A47658" s="131"/>
    </row>
    <row r="47661" spans="1:1" x14ac:dyDescent="0.55000000000000004">
      <c r="A47661" s="131"/>
    </row>
    <row r="47662" spans="1:1" x14ac:dyDescent="0.55000000000000004">
      <c r="A47662" s="131"/>
    </row>
    <row r="47665" spans="1:1" x14ac:dyDescent="0.55000000000000004">
      <c r="A47665" s="131"/>
    </row>
    <row r="47666" spans="1:1" x14ac:dyDescent="0.55000000000000004">
      <c r="A47666" s="131"/>
    </row>
    <row r="47669" spans="1:1" x14ac:dyDescent="0.55000000000000004">
      <c r="A47669" s="131"/>
    </row>
    <row r="47670" spans="1:1" x14ac:dyDescent="0.55000000000000004">
      <c r="A47670" s="131"/>
    </row>
    <row r="47673" spans="1:1" x14ac:dyDescent="0.55000000000000004">
      <c r="A47673" s="131"/>
    </row>
    <row r="47674" spans="1:1" x14ac:dyDescent="0.55000000000000004">
      <c r="A47674" s="131"/>
    </row>
    <row r="47677" spans="1:1" x14ac:dyDescent="0.55000000000000004">
      <c r="A47677" s="131"/>
    </row>
    <row r="47678" spans="1:1" x14ac:dyDescent="0.55000000000000004">
      <c r="A47678" s="131"/>
    </row>
    <row r="47681" spans="1:1" x14ac:dyDescent="0.55000000000000004">
      <c r="A47681" s="131"/>
    </row>
    <row r="47682" spans="1:1" x14ac:dyDescent="0.55000000000000004">
      <c r="A47682" s="131"/>
    </row>
    <row r="47685" spans="1:1" x14ac:dyDescent="0.55000000000000004">
      <c r="A47685" s="131"/>
    </row>
    <row r="47686" spans="1:1" x14ac:dyDescent="0.55000000000000004">
      <c r="A47686" s="131"/>
    </row>
    <row r="47689" spans="1:1" x14ac:dyDescent="0.55000000000000004">
      <c r="A47689" s="131"/>
    </row>
    <row r="47690" spans="1:1" x14ac:dyDescent="0.55000000000000004">
      <c r="A47690" s="131"/>
    </row>
    <row r="47693" spans="1:1" x14ac:dyDescent="0.55000000000000004">
      <c r="A47693" s="131"/>
    </row>
    <row r="47694" spans="1:1" x14ac:dyDescent="0.55000000000000004">
      <c r="A47694" s="131"/>
    </row>
    <row r="47697" spans="1:1" x14ac:dyDescent="0.55000000000000004">
      <c r="A47697" s="131"/>
    </row>
    <row r="47698" spans="1:1" x14ac:dyDescent="0.55000000000000004">
      <c r="A47698" s="131"/>
    </row>
    <row r="47701" spans="1:1" x14ac:dyDescent="0.55000000000000004">
      <c r="A47701" s="131"/>
    </row>
    <row r="47702" spans="1:1" x14ac:dyDescent="0.55000000000000004">
      <c r="A47702" s="131"/>
    </row>
    <row r="47705" spans="1:1" x14ac:dyDescent="0.55000000000000004">
      <c r="A47705" s="131"/>
    </row>
    <row r="47706" spans="1:1" x14ac:dyDescent="0.55000000000000004">
      <c r="A47706" s="131"/>
    </row>
    <row r="47709" spans="1:1" x14ac:dyDescent="0.55000000000000004">
      <c r="A47709" s="131"/>
    </row>
    <row r="47710" spans="1:1" x14ac:dyDescent="0.55000000000000004">
      <c r="A47710" s="131"/>
    </row>
    <row r="47713" spans="1:1" x14ac:dyDescent="0.55000000000000004">
      <c r="A47713" s="131"/>
    </row>
    <row r="47714" spans="1:1" x14ac:dyDescent="0.55000000000000004">
      <c r="A47714" s="131"/>
    </row>
    <row r="47717" spans="1:1" x14ac:dyDescent="0.55000000000000004">
      <c r="A47717" s="131"/>
    </row>
    <row r="47718" spans="1:1" x14ac:dyDescent="0.55000000000000004">
      <c r="A47718" s="131"/>
    </row>
    <row r="47721" spans="1:1" x14ac:dyDescent="0.55000000000000004">
      <c r="A47721" s="131"/>
    </row>
    <row r="47722" spans="1:1" x14ac:dyDescent="0.55000000000000004">
      <c r="A47722" s="131"/>
    </row>
    <row r="47725" spans="1:1" x14ac:dyDescent="0.55000000000000004">
      <c r="A47725" s="131"/>
    </row>
    <row r="47726" spans="1:1" x14ac:dyDescent="0.55000000000000004">
      <c r="A47726" s="131"/>
    </row>
    <row r="47729" spans="1:1" x14ac:dyDescent="0.55000000000000004">
      <c r="A47729" s="131"/>
    </row>
    <row r="47730" spans="1:1" x14ac:dyDescent="0.55000000000000004">
      <c r="A47730" s="131"/>
    </row>
    <row r="47733" spans="1:1" x14ac:dyDescent="0.55000000000000004">
      <c r="A47733" s="131"/>
    </row>
    <row r="47734" spans="1:1" x14ac:dyDescent="0.55000000000000004">
      <c r="A47734" s="131"/>
    </row>
    <row r="47737" spans="1:1" x14ac:dyDescent="0.55000000000000004">
      <c r="A47737" s="131"/>
    </row>
    <row r="47738" spans="1:1" x14ac:dyDescent="0.55000000000000004">
      <c r="A47738" s="131"/>
    </row>
    <row r="47741" spans="1:1" x14ac:dyDescent="0.55000000000000004">
      <c r="A47741" s="131"/>
    </row>
    <row r="47742" spans="1:1" x14ac:dyDescent="0.55000000000000004">
      <c r="A47742" s="131"/>
    </row>
    <row r="47745" spans="1:1" x14ac:dyDescent="0.55000000000000004">
      <c r="A47745" s="131"/>
    </row>
    <row r="47746" spans="1:1" x14ac:dyDescent="0.55000000000000004">
      <c r="A47746" s="131"/>
    </row>
    <row r="47749" spans="1:1" x14ac:dyDescent="0.55000000000000004">
      <c r="A47749" s="131"/>
    </row>
    <row r="47750" spans="1:1" x14ac:dyDescent="0.55000000000000004">
      <c r="A47750" s="131"/>
    </row>
    <row r="47753" spans="1:1" x14ac:dyDescent="0.55000000000000004">
      <c r="A47753" s="131"/>
    </row>
    <row r="47754" spans="1:1" x14ac:dyDescent="0.55000000000000004">
      <c r="A47754" s="131"/>
    </row>
    <row r="47757" spans="1:1" x14ac:dyDescent="0.55000000000000004">
      <c r="A47757" s="131"/>
    </row>
    <row r="47758" spans="1:1" x14ac:dyDescent="0.55000000000000004">
      <c r="A47758" s="131"/>
    </row>
    <row r="47761" spans="1:1" x14ac:dyDescent="0.55000000000000004">
      <c r="A47761" s="131"/>
    </row>
    <row r="47762" spans="1:1" x14ac:dyDescent="0.55000000000000004">
      <c r="A47762" s="131"/>
    </row>
    <row r="47765" spans="1:1" x14ac:dyDescent="0.55000000000000004">
      <c r="A47765" s="131"/>
    </row>
    <row r="47766" spans="1:1" x14ac:dyDescent="0.55000000000000004">
      <c r="A47766" s="131"/>
    </row>
    <row r="47769" spans="1:1" x14ac:dyDescent="0.55000000000000004">
      <c r="A47769" s="131"/>
    </row>
    <row r="47770" spans="1:1" x14ac:dyDescent="0.55000000000000004">
      <c r="A47770" s="131"/>
    </row>
    <row r="47773" spans="1:1" x14ac:dyDescent="0.55000000000000004">
      <c r="A47773" s="131"/>
    </row>
    <row r="47774" spans="1:1" x14ac:dyDescent="0.55000000000000004">
      <c r="A47774" s="131"/>
    </row>
    <row r="47777" spans="1:1" x14ac:dyDescent="0.55000000000000004">
      <c r="A47777" s="131"/>
    </row>
    <row r="47778" spans="1:1" x14ac:dyDescent="0.55000000000000004">
      <c r="A47778" s="131"/>
    </row>
    <row r="47781" spans="1:1" x14ac:dyDescent="0.55000000000000004">
      <c r="A47781" s="131"/>
    </row>
    <row r="47782" spans="1:1" x14ac:dyDescent="0.55000000000000004">
      <c r="A47782" s="131"/>
    </row>
    <row r="47785" spans="1:1" x14ac:dyDescent="0.55000000000000004">
      <c r="A47785" s="131"/>
    </row>
    <row r="47786" spans="1:1" x14ac:dyDescent="0.55000000000000004">
      <c r="A47786" s="131"/>
    </row>
    <row r="47789" spans="1:1" x14ac:dyDescent="0.55000000000000004">
      <c r="A47789" s="131"/>
    </row>
    <row r="47790" spans="1:1" x14ac:dyDescent="0.55000000000000004">
      <c r="A47790" s="131"/>
    </row>
    <row r="47793" spans="1:1" x14ac:dyDescent="0.55000000000000004">
      <c r="A47793" s="131"/>
    </row>
    <row r="47794" spans="1:1" x14ac:dyDescent="0.55000000000000004">
      <c r="A47794" s="131"/>
    </row>
    <row r="47797" spans="1:1" x14ac:dyDescent="0.55000000000000004">
      <c r="A47797" s="131"/>
    </row>
    <row r="47798" spans="1:1" x14ac:dyDescent="0.55000000000000004">
      <c r="A47798" s="131"/>
    </row>
    <row r="47801" spans="1:1" x14ac:dyDescent="0.55000000000000004">
      <c r="A47801" s="131"/>
    </row>
    <row r="47802" spans="1:1" x14ac:dyDescent="0.55000000000000004">
      <c r="A47802" s="131"/>
    </row>
    <row r="47805" spans="1:1" x14ac:dyDescent="0.55000000000000004">
      <c r="A47805" s="131"/>
    </row>
    <row r="47806" spans="1:1" x14ac:dyDescent="0.55000000000000004">
      <c r="A47806" s="131"/>
    </row>
    <row r="47809" spans="1:1" x14ac:dyDescent="0.55000000000000004">
      <c r="A47809" s="131"/>
    </row>
    <row r="47810" spans="1:1" x14ac:dyDescent="0.55000000000000004">
      <c r="A47810" s="131"/>
    </row>
    <row r="47813" spans="1:1" x14ac:dyDescent="0.55000000000000004">
      <c r="A47813" s="131"/>
    </row>
    <row r="47814" spans="1:1" x14ac:dyDescent="0.55000000000000004">
      <c r="A47814" s="131"/>
    </row>
    <row r="47817" spans="1:1" x14ac:dyDescent="0.55000000000000004">
      <c r="A47817" s="131"/>
    </row>
    <row r="47818" spans="1:1" x14ac:dyDescent="0.55000000000000004">
      <c r="A47818" s="131"/>
    </row>
    <row r="47821" spans="1:1" x14ac:dyDescent="0.55000000000000004">
      <c r="A47821" s="131"/>
    </row>
    <row r="47822" spans="1:1" x14ac:dyDescent="0.55000000000000004">
      <c r="A47822" s="131"/>
    </row>
    <row r="47825" spans="1:1" x14ac:dyDescent="0.55000000000000004">
      <c r="A47825" s="131"/>
    </row>
    <row r="47826" spans="1:1" x14ac:dyDescent="0.55000000000000004">
      <c r="A47826" s="131"/>
    </row>
    <row r="47829" spans="1:1" x14ac:dyDescent="0.55000000000000004">
      <c r="A47829" s="131"/>
    </row>
    <row r="47830" spans="1:1" x14ac:dyDescent="0.55000000000000004">
      <c r="A47830" s="131"/>
    </row>
    <row r="47833" spans="1:1" x14ac:dyDescent="0.55000000000000004">
      <c r="A47833" s="131"/>
    </row>
    <row r="47834" spans="1:1" x14ac:dyDescent="0.55000000000000004">
      <c r="A47834" s="131"/>
    </row>
    <row r="47837" spans="1:1" x14ac:dyDescent="0.55000000000000004">
      <c r="A47837" s="131"/>
    </row>
    <row r="47838" spans="1:1" x14ac:dyDescent="0.55000000000000004">
      <c r="A47838" s="131"/>
    </row>
    <row r="47841" spans="1:1" x14ac:dyDescent="0.55000000000000004">
      <c r="A47841" s="131"/>
    </row>
    <row r="47842" spans="1:1" x14ac:dyDescent="0.55000000000000004">
      <c r="A47842" s="131"/>
    </row>
    <row r="47845" spans="1:1" x14ac:dyDescent="0.55000000000000004">
      <c r="A47845" s="131"/>
    </row>
    <row r="47846" spans="1:1" x14ac:dyDescent="0.55000000000000004">
      <c r="A47846" s="131"/>
    </row>
    <row r="47849" spans="1:1" x14ac:dyDescent="0.55000000000000004">
      <c r="A47849" s="131"/>
    </row>
    <row r="47850" spans="1:1" x14ac:dyDescent="0.55000000000000004">
      <c r="A47850" s="131"/>
    </row>
    <row r="47853" spans="1:1" x14ac:dyDescent="0.55000000000000004">
      <c r="A47853" s="131"/>
    </row>
    <row r="47854" spans="1:1" x14ac:dyDescent="0.55000000000000004">
      <c r="A47854" s="131"/>
    </row>
    <row r="47857" spans="1:1" x14ac:dyDescent="0.55000000000000004">
      <c r="A47857" s="131"/>
    </row>
    <row r="47858" spans="1:1" x14ac:dyDescent="0.55000000000000004">
      <c r="A47858" s="131"/>
    </row>
    <row r="47861" spans="1:1" x14ac:dyDescent="0.55000000000000004">
      <c r="A47861" s="131"/>
    </row>
    <row r="47862" spans="1:1" x14ac:dyDescent="0.55000000000000004">
      <c r="A47862" s="131"/>
    </row>
    <row r="47865" spans="1:1" x14ac:dyDescent="0.55000000000000004">
      <c r="A47865" s="131"/>
    </row>
    <row r="47866" spans="1:1" x14ac:dyDescent="0.55000000000000004">
      <c r="A47866" s="131"/>
    </row>
    <row r="47869" spans="1:1" x14ac:dyDescent="0.55000000000000004">
      <c r="A47869" s="131"/>
    </row>
    <row r="47870" spans="1:1" x14ac:dyDescent="0.55000000000000004">
      <c r="A47870" s="131"/>
    </row>
    <row r="47873" spans="1:1" x14ac:dyDescent="0.55000000000000004">
      <c r="A47873" s="131"/>
    </row>
    <row r="47874" spans="1:1" x14ac:dyDescent="0.55000000000000004">
      <c r="A47874" s="131"/>
    </row>
    <row r="47877" spans="1:1" x14ac:dyDescent="0.55000000000000004">
      <c r="A47877" s="131"/>
    </row>
    <row r="47878" spans="1:1" x14ac:dyDescent="0.55000000000000004">
      <c r="A47878" s="131"/>
    </row>
    <row r="47881" spans="1:1" x14ac:dyDescent="0.55000000000000004">
      <c r="A47881" s="131"/>
    </row>
    <row r="47882" spans="1:1" x14ac:dyDescent="0.55000000000000004">
      <c r="A47882" s="131"/>
    </row>
    <row r="47885" spans="1:1" x14ac:dyDescent="0.55000000000000004">
      <c r="A47885" s="131"/>
    </row>
    <row r="47886" spans="1:1" x14ac:dyDescent="0.55000000000000004">
      <c r="A47886" s="131"/>
    </row>
    <row r="47889" spans="1:1" x14ac:dyDescent="0.55000000000000004">
      <c r="A47889" s="131"/>
    </row>
    <row r="47890" spans="1:1" x14ac:dyDescent="0.55000000000000004">
      <c r="A47890" s="131"/>
    </row>
    <row r="47893" spans="1:1" x14ac:dyDescent="0.55000000000000004">
      <c r="A47893" s="131"/>
    </row>
    <row r="47894" spans="1:1" x14ac:dyDescent="0.55000000000000004">
      <c r="A47894" s="131"/>
    </row>
    <row r="47897" spans="1:1" x14ac:dyDescent="0.55000000000000004">
      <c r="A47897" s="131"/>
    </row>
    <row r="47898" spans="1:1" x14ac:dyDescent="0.55000000000000004">
      <c r="A47898" s="131"/>
    </row>
    <row r="47901" spans="1:1" x14ac:dyDescent="0.55000000000000004">
      <c r="A47901" s="131"/>
    </row>
    <row r="47902" spans="1:1" x14ac:dyDescent="0.55000000000000004">
      <c r="A47902" s="131"/>
    </row>
    <row r="47905" spans="1:1" x14ac:dyDescent="0.55000000000000004">
      <c r="A47905" s="131"/>
    </row>
    <row r="47906" spans="1:1" x14ac:dyDescent="0.55000000000000004">
      <c r="A47906" s="131"/>
    </row>
    <row r="47909" spans="1:1" x14ac:dyDescent="0.55000000000000004">
      <c r="A47909" s="131"/>
    </row>
    <row r="47910" spans="1:1" x14ac:dyDescent="0.55000000000000004">
      <c r="A47910" s="131"/>
    </row>
    <row r="47913" spans="1:1" x14ac:dyDescent="0.55000000000000004">
      <c r="A47913" s="131"/>
    </row>
    <row r="47914" spans="1:1" x14ac:dyDescent="0.55000000000000004">
      <c r="A47914" s="131"/>
    </row>
    <row r="47917" spans="1:1" x14ac:dyDescent="0.55000000000000004">
      <c r="A47917" s="131"/>
    </row>
    <row r="47918" spans="1:1" x14ac:dyDescent="0.55000000000000004">
      <c r="A47918" s="131"/>
    </row>
    <row r="47921" spans="1:1" x14ac:dyDescent="0.55000000000000004">
      <c r="A47921" s="131"/>
    </row>
    <row r="47922" spans="1:1" x14ac:dyDescent="0.55000000000000004">
      <c r="A47922" s="131"/>
    </row>
    <row r="47925" spans="1:1" x14ac:dyDescent="0.55000000000000004">
      <c r="A47925" s="131"/>
    </row>
    <row r="47926" spans="1:1" x14ac:dyDescent="0.55000000000000004">
      <c r="A47926" s="131"/>
    </row>
    <row r="47929" spans="1:1" x14ac:dyDescent="0.55000000000000004">
      <c r="A47929" s="131"/>
    </row>
    <row r="47930" spans="1:1" x14ac:dyDescent="0.55000000000000004">
      <c r="A47930" s="131"/>
    </row>
    <row r="47933" spans="1:1" x14ac:dyDescent="0.55000000000000004">
      <c r="A47933" s="131"/>
    </row>
    <row r="47934" spans="1:1" x14ac:dyDescent="0.55000000000000004">
      <c r="A47934" s="131"/>
    </row>
    <row r="47937" spans="1:1" x14ac:dyDescent="0.55000000000000004">
      <c r="A47937" s="131"/>
    </row>
    <row r="47938" spans="1:1" x14ac:dyDescent="0.55000000000000004">
      <c r="A47938" s="131"/>
    </row>
    <row r="47941" spans="1:1" x14ac:dyDescent="0.55000000000000004">
      <c r="A47941" s="131"/>
    </row>
    <row r="47942" spans="1:1" x14ac:dyDescent="0.55000000000000004">
      <c r="A47942" s="131"/>
    </row>
    <row r="47945" spans="1:1" x14ac:dyDescent="0.55000000000000004">
      <c r="A47945" s="131"/>
    </row>
    <row r="47946" spans="1:1" x14ac:dyDescent="0.55000000000000004">
      <c r="A47946" s="131"/>
    </row>
    <row r="47949" spans="1:1" x14ac:dyDescent="0.55000000000000004">
      <c r="A47949" s="131"/>
    </row>
    <row r="47950" spans="1:1" x14ac:dyDescent="0.55000000000000004">
      <c r="A47950" s="131"/>
    </row>
    <row r="47953" spans="1:1" x14ac:dyDescent="0.55000000000000004">
      <c r="A47953" s="131"/>
    </row>
    <row r="47954" spans="1:1" x14ac:dyDescent="0.55000000000000004">
      <c r="A47954" s="131"/>
    </row>
    <row r="47957" spans="1:1" x14ac:dyDescent="0.55000000000000004">
      <c r="A47957" s="131"/>
    </row>
    <row r="47958" spans="1:1" x14ac:dyDescent="0.55000000000000004">
      <c r="A47958" s="131"/>
    </row>
    <row r="47961" spans="1:1" x14ac:dyDescent="0.55000000000000004">
      <c r="A47961" s="131"/>
    </row>
    <row r="47962" spans="1:1" x14ac:dyDescent="0.55000000000000004">
      <c r="A47962" s="131"/>
    </row>
    <row r="47965" spans="1:1" x14ac:dyDescent="0.55000000000000004">
      <c r="A47965" s="131"/>
    </row>
    <row r="47966" spans="1:1" x14ac:dyDescent="0.55000000000000004">
      <c r="A47966" s="131"/>
    </row>
    <row r="47969" spans="1:1" x14ac:dyDescent="0.55000000000000004">
      <c r="A47969" s="131"/>
    </row>
    <row r="47970" spans="1:1" x14ac:dyDescent="0.55000000000000004">
      <c r="A47970" s="131"/>
    </row>
    <row r="47973" spans="1:1" x14ac:dyDescent="0.55000000000000004">
      <c r="A47973" s="131"/>
    </row>
    <row r="47974" spans="1:1" x14ac:dyDescent="0.55000000000000004">
      <c r="A47974" s="131"/>
    </row>
    <row r="47977" spans="1:1" x14ac:dyDescent="0.55000000000000004">
      <c r="A47977" s="131"/>
    </row>
    <row r="47978" spans="1:1" x14ac:dyDescent="0.55000000000000004">
      <c r="A47978" s="131"/>
    </row>
    <row r="47981" spans="1:1" x14ac:dyDescent="0.55000000000000004">
      <c r="A47981" s="131"/>
    </row>
    <row r="47982" spans="1:1" x14ac:dyDescent="0.55000000000000004">
      <c r="A47982" s="131"/>
    </row>
    <row r="47985" spans="1:1" x14ac:dyDescent="0.55000000000000004">
      <c r="A47985" s="131"/>
    </row>
    <row r="47986" spans="1:1" x14ac:dyDescent="0.55000000000000004">
      <c r="A47986" s="131"/>
    </row>
    <row r="47989" spans="1:1" x14ac:dyDescent="0.55000000000000004">
      <c r="A47989" s="131"/>
    </row>
    <row r="47990" spans="1:1" x14ac:dyDescent="0.55000000000000004">
      <c r="A47990" s="131"/>
    </row>
    <row r="47993" spans="1:1" x14ac:dyDescent="0.55000000000000004">
      <c r="A47993" s="131"/>
    </row>
    <row r="47994" spans="1:1" x14ac:dyDescent="0.55000000000000004">
      <c r="A47994" s="131"/>
    </row>
    <row r="47997" spans="1:1" x14ac:dyDescent="0.55000000000000004">
      <c r="A47997" s="131"/>
    </row>
    <row r="47998" spans="1:1" x14ac:dyDescent="0.55000000000000004">
      <c r="A47998" s="131"/>
    </row>
    <row r="48001" spans="1:1" x14ac:dyDescent="0.55000000000000004">
      <c r="A48001" s="131"/>
    </row>
    <row r="48002" spans="1:1" x14ac:dyDescent="0.55000000000000004">
      <c r="A48002" s="131"/>
    </row>
    <row r="48005" spans="1:1" x14ac:dyDescent="0.55000000000000004">
      <c r="A48005" s="131"/>
    </row>
    <row r="48006" spans="1:1" x14ac:dyDescent="0.55000000000000004">
      <c r="A48006" s="131"/>
    </row>
    <row r="48009" spans="1:1" x14ac:dyDescent="0.55000000000000004">
      <c r="A48009" s="131"/>
    </row>
    <row r="48010" spans="1:1" x14ac:dyDescent="0.55000000000000004">
      <c r="A48010" s="131"/>
    </row>
    <row r="48013" spans="1:1" x14ac:dyDescent="0.55000000000000004">
      <c r="A48013" s="131"/>
    </row>
    <row r="48014" spans="1:1" x14ac:dyDescent="0.55000000000000004">
      <c r="A48014" s="131"/>
    </row>
    <row r="48017" spans="1:1" x14ac:dyDescent="0.55000000000000004">
      <c r="A48017" s="131"/>
    </row>
    <row r="48018" spans="1:1" x14ac:dyDescent="0.55000000000000004">
      <c r="A48018" s="131"/>
    </row>
    <row r="48021" spans="1:1" x14ac:dyDescent="0.55000000000000004">
      <c r="A48021" s="131"/>
    </row>
    <row r="48022" spans="1:1" x14ac:dyDescent="0.55000000000000004">
      <c r="A48022" s="131"/>
    </row>
    <row r="48025" spans="1:1" x14ac:dyDescent="0.55000000000000004">
      <c r="A48025" s="131"/>
    </row>
    <row r="48026" spans="1:1" x14ac:dyDescent="0.55000000000000004">
      <c r="A48026" s="131"/>
    </row>
    <row r="48029" spans="1:1" x14ac:dyDescent="0.55000000000000004">
      <c r="A48029" s="131"/>
    </row>
    <row r="48030" spans="1:1" x14ac:dyDescent="0.55000000000000004">
      <c r="A48030" s="131"/>
    </row>
    <row r="48033" spans="1:1" x14ac:dyDescent="0.55000000000000004">
      <c r="A48033" s="131"/>
    </row>
    <row r="48034" spans="1:1" x14ac:dyDescent="0.55000000000000004">
      <c r="A48034" s="131"/>
    </row>
    <row r="48037" spans="1:1" x14ac:dyDescent="0.55000000000000004">
      <c r="A48037" s="131"/>
    </row>
    <row r="48038" spans="1:1" x14ac:dyDescent="0.55000000000000004">
      <c r="A48038" s="131"/>
    </row>
    <row r="48041" spans="1:1" x14ac:dyDescent="0.55000000000000004">
      <c r="A48041" s="131"/>
    </row>
    <row r="48042" spans="1:1" x14ac:dyDescent="0.55000000000000004">
      <c r="A48042" s="131"/>
    </row>
    <row r="48045" spans="1:1" x14ac:dyDescent="0.55000000000000004">
      <c r="A48045" s="131"/>
    </row>
    <row r="48046" spans="1:1" x14ac:dyDescent="0.55000000000000004">
      <c r="A48046" s="131"/>
    </row>
    <row r="48049" spans="1:1" x14ac:dyDescent="0.55000000000000004">
      <c r="A48049" s="131"/>
    </row>
    <row r="48050" spans="1:1" x14ac:dyDescent="0.55000000000000004">
      <c r="A48050" s="131"/>
    </row>
    <row r="48053" spans="1:1" x14ac:dyDescent="0.55000000000000004">
      <c r="A48053" s="131"/>
    </row>
    <row r="48054" spans="1:1" x14ac:dyDescent="0.55000000000000004">
      <c r="A48054" s="131"/>
    </row>
    <row r="48057" spans="1:1" x14ac:dyDescent="0.55000000000000004">
      <c r="A48057" s="131"/>
    </row>
    <row r="48058" spans="1:1" x14ac:dyDescent="0.55000000000000004">
      <c r="A48058" s="131"/>
    </row>
    <row r="48061" spans="1:1" x14ac:dyDescent="0.55000000000000004">
      <c r="A48061" s="131"/>
    </row>
    <row r="48062" spans="1:1" x14ac:dyDescent="0.55000000000000004">
      <c r="A48062" s="131"/>
    </row>
    <row r="48065" spans="1:1" x14ac:dyDescent="0.55000000000000004">
      <c r="A48065" s="131"/>
    </row>
    <row r="48066" spans="1:1" x14ac:dyDescent="0.55000000000000004">
      <c r="A48066" s="131"/>
    </row>
    <row r="48069" spans="1:1" x14ac:dyDescent="0.55000000000000004">
      <c r="A48069" s="131"/>
    </row>
    <row r="48070" spans="1:1" x14ac:dyDescent="0.55000000000000004">
      <c r="A48070" s="131"/>
    </row>
    <row r="48073" spans="1:1" x14ac:dyDescent="0.55000000000000004">
      <c r="A48073" s="131"/>
    </row>
    <row r="48074" spans="1:1" x14ac:dyDescent="0.55000000000000004">
      <c r="A48074" s="131"/>
    </row>
    <row r="48077" spans="1:1" x14ac:dyDescent="0.55000000000000004">
      <c r="A48077" s="131"/>
    </row>
    <row r="48078" spans="1:1" x14ac:dyDescent="0.55000000000000004">
      <c r="A48078" s="131"/>
    </row>
    <row r="48081" spans="1:1" x14ac:dyDescent="0.55000000000000004">
      <c r="A48081" s="131"/>
    </row>
    <row r="48082" spans="1:1" x14ac:dyDescent="0.55000000000000004">
      <c r="A48082" s="131"/>
    </row>
    <row r="48085" spans="1:1" x14ac:dyDescent="0.55000000000000004">
      <c r="A48085" s="131"/>
    </row>
    <row r="48086" spans="1:1" x14ac:dyDescent="0.55000000000000004">
      <c r="A48086" s="131"/>
    </row>
    <row r="48089" spans="1:1" x14ac:dyDescent="0.55000000000000004">
      <c r="A48089" s="131"/>
    </row>
    <row r="48090" spans="1:1" x14ac:dyDescent="0.55000000000000004">
      <c r="A48090" s="131"/>
    </row>
    <row r="48093" spans="1:1" x14ac:dyDescent="0.55000000000000004">
      <c r="A48093" s="131"/>
    </row>
    <row r="48094" spans="1:1" x14ac:dyDescent="0.55000000000000004">
      <c r="A48094" s="131"/>
    </row>
    <row r="48097" spans="1:1" x14ac:dyDescent="0.55000000000000004">
      <c r="A48097" s="131"/>
    </row>
    <row r="48098" spans="1:1" x14ac:dyDescent="0.55000000000000004">
      <c r="A48098" s="131"/>
    </row>
    <row r="48101" spans="1:1" x14ac:dyDescent="0.55000000000000004">
      <c r="A48101" s="131"/>
    </row>
    <row r="48102" spans="1:1" x14ac:dyDescent="0.55000000000000004">
      <c r="A48102" s="131"/>
    </row>
    <row r="48105" spans="1:1" x14ac:dyDescent="0.55000000000000004">
      <c r="A48105" s="131"/>
    </row>
    <row r="48106" spans="1:1" x14ac:dyDescent="0.55000000000000004">
      <c r="A48106" s="131"/>
    </row>
    <row r="48109" spans="1:1" x14ac:dyDescent="0.55000000000000004">
      <c r="A48109" s="131"/>
    </row>
    <row r="48110" spans="1:1" x14ac:dyDescent="0.55000000000000004">
      <c r="A48110" s="131"/>
    </row>
    <row r="48113" spans="1:1" x14ac:dyDescent="0.55000000000000004">
      <c r="A48113" s="131"/>
    </row>
    <row r="48114" spans="1:1" x14ac:dyDescent="0.55000000000000004">
      <c r="A48114" s="131"/>
    </row>
    <row r="48117" spans="1:1" x14ac:dyDescent="0.55000000000000004">
      <c r="A48117" s="131"/>
    </row>
    <row r="48118" spans="1:1" x14ac:dyDescent="0.55000000000000004">
      <c r="A48118" s="131"/>
    </row>
    <row r="48121" spans="1:1" x14ac:dyDescent="0.55000000000000004">
      <c r="A48121" s="131"/>
    </row>
    <row r="48122" spans="1:1" x14ac:dyDescent="0.55000000000000004">
      <c r="A48122" s="131"/>
    </row>
    <row r="48125" spans="1:1" x14ac:dyDescent="0.55000000000000004">
      <c r="A48125" s="131"/>
    </row>
    <row r="48126" spans="1:1" x14ac:dyDescent="0.55000000000000004">
      <c r="A48126" s="131"/>
    </row>
    <row r="48129" spans="1:1" x14ac:dyDescent="0.55000000000000004">
      <c r="A48129" s="131"/>
    </row>
    <row r="48130" spans="1:1" x14ac:dyDescent="0.55000000000000004">
      <c r="A48130" s="131"/>
    </row>
    <row r="48133" spans="1:1" x14ac:dyDescent="0.55000000000000004">
      <c r="A48133" s="131"/>
    </row>
    <row r="48134" spans="1:1" x14ac:dyDescent="0.55000000000000004">
      <c r="A48134" s="131"/>
    </row>
    <row r="48137" spans="1:1" x14ac:dyDescent="0.55000000000000004">
      <c r="A48137" s="131"/>
    </row>
    <row r="48138" spans="1:1" x14ac:dyDescent="0.55000000000000004">
      <c r="A48138" s="131"/>
    </row>
    <row r="48141" spans="1:1" x14ac:dyDescent="0.55000000000000004">
      <c r="A48141" s="131"/>
    </row>
    <row r="48142" spans="1:1" x14ac:dyDescent="0.55000000000000004">
      <c r="A48142" s="131"/>
    </row>
    <row r="48145" spans="1:1" x14ac:dyDescent="0.55000000000000004">
      <c r="A48145" s="131"/>
    </row>
    <row r="48146" spans="1:1" x14ac:dyDescent="0.55000000000000004">
      <c r="A48146" s="131"/>
    </row>
    <row r="48149" spans="1:1" x14ac:dyDescent="0.55000000000000004">
      <c r="A48149" s="131"/>
    </row>
    <row r="48150" spans="1:1" x14ac:dyDescent="0.55000000000000004">
      <c r="A48150" s="131"/>
    </row>
    <row r="48153" spans="1:1" x14ac:dyDescent="0.55000000000000004">
      <c r="A48153" s="131"/>
    </row>
    <row r="48154" spans="1:1" x14ac:dyDescent="0.55000000000000004">
      <c r="A48154" s="131"/>
    </row>
    <row r="48157" spans="1:1" x14ac:dyDescent="0.55000000000000004">
      <c r="A48157" s="131"/>
    </row>
    <row r="48158" spans="1:1" x14ac:dyDescent="0.55000000000000004">
      <c r="A48158" s="131"/>
    </row>
    <row r="48161" spans="1:1" x14ac:dyDescent="0.55000000000000004">
      <c r="A48161" s="131"/>
    </row>
    <row r="48162" spans="1:1" x14ac:dyDescent="0.55000000000000004">
      <c r="A48162" s="131"/>
    </row>
    <row r="48165" spans="1:1" x14ac:dyDescent="0.55000000000000004">
      <c r="A48165" s="131"/>
    </row>
    <row r="48166" spans="1:1" x14ac:dyDescent="0.55000000000000004">
      <c r="A48166" s="131"/>
    </row>
    <row r="48169" spans="1:1" x14ac:dyDescent="0.55000000000000004">
      <c r="A48169" s="131"/>
    </row>
    <row r="48170" spans="1:1" x14ac:dyDescent="0.55000000000000004">
      <c r="A48170" s="131"/>
    </row>
    <row r="48173" spans="1:1" x14ac:dyDescent="0.55000000000000004">
      <c r="A48173" s="131"/>
    </row>
    <row r="48174" spans="1:1" x14ac:dyDescent="0.55000000000000004">
      <c r="A48174" s="131"/>
    </row>
    <row r="48177" spans="1:1" x14ac:dyDescent="0.55000000000000004">
      <c r="A48177" s="131"/>
    </row>
    <row r="48178" spans="1:1" x14ac:dyDescent="0.55000000000000004">
      <c r="A48178" s="131"/>
    </row>
    <row r="48181" spans="1:1" x14ac:dyDescent="0.55000000000000004">
      <c r="A48181" s="131"/>
    </row>
    <row r="48182" spans="1:1" x14ac:dyDescent="0.55000000000000004">
      <c r="A48182" s="131"/>
    </row>
    <row r="48185" spans="1:1" x14ac:dyDescent="0.55000000000000004">
      <c r="A48185" s="131"/>
    </row>
    <row r="48186" spans="1:1" x14ac:dyDescent="0.55000000000000004">
      <c r="A48186" s="131"/>
    </row>
    <row r="48189" spans="1:1" x14ac:dyDescent="0.55000000000000004">
      <c r="A48189" s="131"/>
    </row>
    <row r="48190" spans="1:1" x14ac:dyDescent="0.55000000000000004">
      <c r="A48190" s="131"/>
    </row>
    <row r="48193" spans="1:1" x14ac:dyDescent="0.55000000000000004">
      <c r="A48193" s="131"/>
    </row>
    <row r="48194" spans="1:1" x14ac:dyDescent="0.55000000000000004">
      <c r="A48194" s="131"/>
    </row>
    <row r="48197" spans="1:1" x14ac:dyDescent="0.55000000000000004">
      <c r="A48197" s="131"/>
    </row>
    <row r="48198" spans="1:1" x14ac:dyDescent="0.55000000000000004">
      <c r="A48198" s="131"/>
    </row>
    <row r="48201" spans="1:1" x14ac:dyDescent="0.55000000000000004">
      <c r="A48201" s="131"/>
    </row>
    <row r="48202" spans="1:1" x14ac:dyDescent="0.55000000000000004">
      <c r="A48202" s="131"/>
    </row>
    <row r="48205" spans="1:1" x14ac:dyDescent="0.55000000000000004">
      <c r="A48205" s="131"/>
    </row>
    <row r="48206" spans="1:1" x14ac:dyDescent="0.55000000000000004">
      <c r="A48206" s="131"/>
    </row>
    <row r="48209" spans="1:1" x14ac:dyDescent="0.55000000000000004">
      <c r="A48209" s="131"/>
    </row>
    <row r="48210" spans="1:1" x14ac:dyDescent="0.55000000000000004">
      <c r="A48210" s="131"/>
    </row>
    <row r="48213" spans="1:1" x14ac:dyDescent="0.55000000000000004">
      <c r="A48213" s="131"/>
    </row>
    <row r="48214" spans="1:1" x14ac:dyDescent="0.55000000000000004">
      <c r="A48214" s="131"/>
    </row>
    <row r="48217" spans="1:1" x14ac:dyDescent="0.55000000000000004">
      <c r="A48217" s="131"/>
    </row>
    <row r="48218" spans="1:1" x14ac:dyDescent="0.55000000000000004">
      <c r="A48218" s="131"/>
    </row>
    <row r="48221" spans="1:1" x14ac:dyDescent="0.55000000000000004">
      <c r="A48221" s="131"/>
    </row>
    <row r="48222" spans="1:1" x14ac:dyDescent="0.55000000000000004">
      <c r="A48222" s="131"/>
    </row>
    <row r="48225" spans="1:1" x14ac:dyDescent="0.55000000000000004">
      <c r="A48225" s="131"/>
    </row>
    <row r="48226" spans="1:1" x14ac:dyDescent="0.55000000000000004">
      <c r="A48226" s="131"/>
    </row>
    <row r="48229" spans="1:1" x14ac:dyDescent="0.55000000000000004">
      <c r="A48229" s="131"/>
    </row>
    <row r="48230" spans="1:1" x14ac:dyDescent="0.55000000000000004">
      <c r="A48230" s="131"/>
    </row>
    <row r="48233" spans="1:1" x14ac:dyDescent="0.55000000000000004">
      <c r="A48233" s="131"/>
    </row>
    <row r="48234" spans="1:1" x14ac:dyDescent="0.55000000000000004">
      <c r="A48234" s="131"/>
    </row>
    <row r="48237" spans="1:1" x14ac:dyDescent="0.55000000000000004">
      <c r="A48237" s="131"/>
    </row>
    <row r="48238" spans="1:1" x14ac:dyDescent="0.55000000000000004">
      <c r="A48238" s="131"/>
    </row>
    <row r="48241" spans="1:1" x14ac:dyDescent="0.55000000000000004">
      <c r="A48241" s="131"/>
    </row>
    <row r="48242" spans="1:1" x14ac:dyDescent="0.55000000000000004">
      <c r="A48242" s="131"/>
    </row>
    <row r="48245" spans="1:1" x14ac:dyDescent="0.55000000000000004">
      <c r="A48245" s="131"/>
    </row>
    <row r="48246" spans="1:1" x14ac:dyDescent="0.55000000000000004">
      <c r="A48246" s="131"/>
    </row>
    <row r="48249" spans="1:1" x14ac:dyDescent="0.55000000000000004">
      <c r="A48249" s="131"/>
    </row>
    <row r="48250" spans="1:1" x14ac:dyDescent="0.55000000000000004">
      <c r="A48250" s="131"/>
    </row>
    <row r="48253" spans="1:1" x14ac:dyDescent="0.55000000000000004">
      <c r="A48253" s="131"/>
    </row>
    <row r="48254" spans="1:1" x14ac:dyDescent="0.55000000000000004">
      <c r="A48254" s="131"/>
    </row>
    <row r="48257" spans="1:1" x14ac:dyDescent="0.55000000000000004">
      <c r="A48257" s="131"/>
    </row>
    <row r="48258" spans="1:1" x14ac:dyDescent="0.55000000000000004">
      <c r="A48258" s="131"/>
    </row>
    <row r="48261" spans="1:1" x14ac:dyDescent="0.55000000000000004">
      <c r="A48261" s="131"/>
    </row>
    <row r="48262" spans="1:1" x14ac:dyDescent="0.55000000000000004">
      <c r="A48262" s="131"/>
    </row>
    <row r="48265" spans="1:1" x14ac:dyDescent="0.55000000000000004">
      <c r="A48265" s="131"/>
    </row>
    <row r="48266" spans="1:1" x14ac:dyDescent="0.55000000000000004">
      <c r="A48266" s="131"/>
    </row>
    <row r="48269" spans="1:1" x14ac:dyDescent="0.55000000000000004">
      <c r="A48269" s="131"/>
    </row>
    <row r="48270" spans="1:1" x14ac:dyDescent="0.55000000000000004">
      <c r="A48270" s="131"/>
    </row>
    <row r="48273" spans="1:1" x14ac:dyDescent="0.55000000000000004">
      <c r="A48273" s="131"/>
    </row>
    <row r="48274" spans="1:1" x14ac:dyDescent="0.55000000000000004">
      <c r="A48274" s="131"/>
    </row>
    <row r="48277" spans="1:1" x14ac:dyDescent="0.55000000000000004">
      <c r="A48277" s="131"/>
    </row>
    <row r="48278" spans="1:1" x14ac:dyDescent="0.55000000000000004">
      <c r="A48278" s="131"/>
    </row>
    <row r="48281" spans="1:1" x14ac:dyDescent="0.55000000000000004">
      <c r="A48281" s="131"/>
    </row>
    <row r="48282" spans="1:1" x14ac:dyDescent="0.55000000000000004">
      <c r="A48282" s="131"/>
    </row>
    <row r="48285" spans="1:1" x14ac:dyDescent="0.55000000000000004">
      <c r="A48285" s="131"/>
    </row>
    <row r="48286" spans="1:1" x14ac:dyDescent="0.55000000000000004">
      <c r="A48286" s="131"/>
    </row>
    <row r="48289" spans="1:1" x14ac:dyDescent="0.55000000000000004">
      <c r="A48289" s="131"/>
    </row>
    <row r="48290" spans="1:1" x14ac:dyDescent="0.55000000000000004">
      <c r="A48290" s="131"/>
    </row>
    <row r="48293" spans="1:1" x14ac:dyDescent="0.55000000000000004">
      <c r="A48293" s="131"/>
    </row>
    <row r="48294" spans="1:1" x14ac:dyDescent="0.55000000000000004">
      <c r="A48294" s="131"/>
    </row>
    <row r="48297" spans="1:1" x14ac:dyDescent="0.55000000000000004">
      <c r="A48297" s="131"/>
    </row>
    <row r="48298" spans="1:1" x14ac:dyDescent="0.55000000000000004">
      <c r="A48298" s="131"/>
    </row>
    <row r="48301" spans="1:1" x14ac:dyDescent="0.55000000000000004">
      <c r="A48301" s="131"/>
    </row>
    <row r="48302" spans="1:1" x14ac:dyDescent="0.55000000000000004">
      <c r="A48302" s="131"/>
    </row>
    <row r="48305" spans="1:1" x14ac:dyDescent="0.55000000000000004">
      <c r="A48305" s="131"/>
    </row>
    <row r="48306" spans="1:1" x14ac:dyDescent="0.55000000000000004">
      <c r="A48306" s="131"/>
    </row>
    <row r="48309" spans="1:1" x14ac:dyDescent="0.55000000000000004">
      <c r="A48309" s="131"/>
    </row>
    <row r="48310" spans="1:1" x14ac:dyDescent="0.55000000000000004">
      <c r="A48310" s="131"/>
    </row>
    <row r="48313" spans="1:1" x14ac:dyDescent="0.55000000000000004">
      <c r="A48313" s="131"/>
    </row>
    <row r="48314" spans="1:1" x14ac:dyDescent="0.55000000000000004">
      <c r="A48314" s="131"/>
    </row>
    <row r="48317" spans="1:1" x14ac:dyDescent="0.55000000000000004">
      <c r="A48317" s="131"/>
    </row>
    <row r="48318" spans="1:1" x14ac:dyDescent="0.55000000000000004">
      <c r="A48318" s="131"/>
    </row>
    <row r="48321" spans="1:1" x14ac:dyDescent="0.55000000000000004">
      <c r="A48321" s="131"/>
    </row>
    <row r="48322" spans="1:1" x14ac:dyDescent="0.55000000000000004">
      <c r="A48322" s="131"/>
    </row>
    <row r="48325" spans="1:1" x14ac:dyDescent="0.55000000000000004">
      <c r="A48325" s="131"/>
    </row>
    <row r="48326" spans="1:1" x14ac:dyDescent="0.55000000000000004">
      <c r="A48326" s="131"/>
    </row>
    <row r="48329" spans="1:1" x14ac:dyDescent="0.55000000000000004">
      <c r="A48329" s="131"/>
    </row>
    <row r="48330" spans="1:1" x14ac:dyDescent="0.55000000000000004">
      <c r="A48330" s="131"/>
    </row>
    <row r="48333" spans="1:1" x14ac:dyDescent="0.55000000000000004">
      <c r="A48333" s="131"/>
    </row>
    <row r="48334" spans="1:1" x14ac:dyDescent="0.55000000000000004">
      <c r="A48334" s="131"/>
    </row>
    <row r="48337" spans="1:1" x14ac:dyDescent="0.55000000000000004">
      <c r="A48337" s="131"/>
    </row>
    <row r="48338" spans="1:1" x14ac:dyDescent="0.55000000000000004">
      <c r="A48338" s="131"/>
    </row>
    <row r="48341" spans="1:1" x14ac:dyDescent="0.55000000000000004">
      <c r="A48341" s="131"/>
    </row>
    <row r="48342" spans="1:1" x14ac:dyDescent="0.55000000000000004">
      <c r="A48342" s="131"/>
    </row>
    <row r="48345" spans="1:1" x14ac:dyDescent="0.55000000000000004">
      <c r="A48345" s="131"/>
    </row>
    <row r="48346" spans="1:1" x14ac:dyDescent="0.55000000000000004">
      <c r="A48346" s="131"/>
    </row>
    <row r="48349" spans="1:1" x14ac:dyDescent="0.55000000000000004">
      <c r="A48349" s="131"/>
    </row>
    <row r="48350" spans="1:1" x14ac:dyDescent="0.55000000000000004">
      <c r="A48350" s="131"/>
    </row>
    <row r="48353" spans="1:1" x14ac:dyDescent="0.55000000000000004">
      <c r="A48353" s="131"/>
    </row>
    <row r="48354" spans="1:1" x14ac:dyDescent="0.55000000000000004">
      <c r="A48354" s="131"/>
    </row>
    <row r="48357" spans="1:1" x14ac:dyDescent="0.55000000000000004">
      <c r="A48357" s="131"/>
    </row>
    <row r="48358" spans="1:1" x14ac:dyDescent="0.55000000000000004">
      <c r="A48358" s="131"/>
    </row>
    <row r="48361" spans="1:1" x14ac:dyDescent="0.55000000000000004">
      <c r="A48361" s="131"/>
    </row>
    <row r="48362" spans="1:1" x14ac:dyDescent="0.55000000000000004">
      <c r="A48362" s="131"/>
    </row>
    <row r="48365" spans="1:1" x14ac:dyDescent="0.55000000000000004">
      <c r="A48365" s="131"/>
    </row>
    <row r="48366" spans="1:1" x14ac:dyDescent="0.55000000000000004">
      <c r="A48366" s="131"/>
    </row>
    <row r="48369" spans="1:1" x14ac:dyDescent="0.55000000000000004">
      <c r="A48369" s="131"/>
    </row>
    <row r="48370" spans="1:1" x14ac:dyDescent="0.55000000000000004">
      <c r="A48370" s="131"/>
    </row>
    <row r="48373" spans="1:1" x14ac:dyDescent="0.55000000000000004">
      <c r="A48373" s="131"/>
    </row>
    <row r="48374" spans="1:1" x14ac:dyDescent="0.55000000000000004">
      <c r="A48374" s="131"/>
    </row>
    <row r="48377" spans="1:1" x14ac:dyDescent="0.55000000000000004">
      <c r="A48377" s="131"/>
    </row>
    <row r="48378" spans="1:1" x14ac:dyDescent="0.55000000000000004">
      <c r="A48378" s="131"/>
    </row>
    <row r="48381" spans="1:1" x14ac:dyDescent="0.55000000000000004">
      <c r="A48381" s="131"/>
    </row>
    <row r="48382" spans="1:1" x14ac:dyDescent="0.55000000000000004">
      <c r="A48382" s="131"/>
    </row>
    <row r="48385" spans="1:1" x14ac:dyDescent="0.55000000000000004">
      <c r="A48385" s="131"/>
    </row>
    <row r="48386" spans="1:1" x14ac:dyDescent="0.55000000000000004">
      <c r="A48386" s="131"/>
    </row>
    <row r="48389" spans="1:1" x14ac:dyDescent="0.55000000000000004">
      <c r="A48389" s="131"/>
    </row>
    <row r="48390" spans="1:1" x14ac:dyDescent="0.55000000000000004">
      <c r="A48390" s="131"/>
    </row>
    <row r="48393" spans="1:1" x14ac:dyDescent="0.55000000000000004">
      <c r="A48393" s="131"/>
    </row>
    <row r="48394" spans="1:1" x14ac:dyDescent="0.55000000000000004">
      <c r="A48394" s="131"/>
    </row>
    <row r="48397" spans="1:1" x14ac:dyDescent="0.55000000000000004">
      <c r="A48397" s="131"/>
    </row>
    <row r="48398" spans="1:1" x14ac:dyDescent="0.55000000000000004">
      <c r="A48398" s="131"/>
    </row>
    <row r="48401" spans="1:1" x14ac:dyDescent="0.55000000000000004">
      <c r="A48401" s="131"/>
    </row>
    <row r="48402" spans="1:1" x14ac:dyDescent="0.55000000000000004">
      <c r="A48402" s="131"/>
    </row>
    <row r="48405" spans="1:1" x14ac:dyDescent="0.55000000000000004">
      <c r="A48405" s="131"/>
    </row>
    <row r="48406" spans="1:1" x14ac:dyDescent="0.55000000000000004">
      <c r="A48406" s="131"/>
    </row>
    <row r="48409" spans="1:1" x14ac:dyDescent="0.55000000000000004">
      <c r="A48409" s="131"/>
    </row>
    <row r="48410" spans="1:1" x14ac:dyDescent="0.55000000000000004">
      <c r="A48410" s="131"/>
    </row>
    <row r="48413" spans="1:1" x14ac:dyDescent="0.55000000000000004">
      <c r="A48413" s="131"/>
    </row>
    <row r="48414" spans="1:1" x14ac:dyDescent="0.55000000000000004">
      <c r="A48414" s="131"/>
    </row>
    <row r="48417" spans="1:1" x14ac:dyDescent="0.55000000000000004">
      <c r="A48417" s="131"/>
    </row>
    <row r="48418" spans="1:1" x14ac:dyDescent="0.55000000000000004">
      <c r="A48418" s="131"/>
    </row>
    <row r="48421" spans="1:1" x14ac:dyDescent="0.55000000000000004">
      <c r="A48421" s="131"/>
    </row>
    <row r="48422" spans="1:1" x14ac:dyDescent="0.55000000000000004">
      <c r="A48422" s="131"/>
    </row>
    <row r="48425" spans="1:1" x14ac:dyDescent="0.55000000000000004">
      <c r="A48425" s="131"/>
    </row>
    <row r="48426" spans="1:1" x14ac:dyDescent="0.55000000000000004">
      <c r="A48426" s="131"/>
    </row>
    <row r="48429" spans="1:1" x14ac:dyDescent="0.55000000000000004">
      <c r="A48429" s="131"/>
    </row>
    <row r="48430" spans="1:1" x14ac:dyDescent="0.55000000000000004">
      <c r="A48430" s="131"/>
    </row>
    <row r="48433" spans="1:1" x14ac:dyDescent="0.55000000000000004">
      <c r="A48433" s="131"/>
    </row>
    <row r="48434" spans="1:1" x14ac:dyDescent="0.55000000000000004">
      <c r="A48434" s="131"/>
    </row>
    <row r="48437" spans="1:1" x14ac:dyDescent="0.55000000000000004">
      <c r="A48437" s="131"/>
    </row>
    <row r="48438" spans="1:1" x14ac:dyDescent="0.55000000000000004">
      <c r="A48438" s="131"/>
    </row>
    <row r="48441" spans="1:1" x14ac:dyDescent="0.55000000000000004">
      <c r="A48441" s="131"/>
    </row>
    <row r="48442" spans="1:1" x14ac:dyDescent="0.55000000000000004">
      <c r="A48442" s="131"/>
    </row>
    <row r="48445" spans="1:1" x14ac:dyDescent="0.55000000000000004">
      <c r="A48445" s="131"/>
    </row>
    <row r="48446" spans="1:1" x14ac:dyDescent="0.55000000000000004">
      <c r="A48446" s="131"/>
    </row>
    <row r="48449" spans="1:1" x14ac:dyDescent="0.55000000000000004">
      <c r="A48449" s="131"/>
    </row>
    <row r="48450" spans="1:1" x14ac:dyDescent="0.55000000000000004">
      <c r="A48450" s="131"/>
    </row>
    <row r="48453" spans="1:1" x14ac:dyDescent="0.55000000000000004">
      <c r="A48453" s="131"/>
    </row>
    <row r="48454" spans="1:1" x14ac:dyDescent="0.55000000000000004">
      <c r="A48454" s="131"/>
    </row>
    <row r="48457" spans="1:1" x14ac:dyDescent="0.55000000000000004">
      <c r="A48457" s="131"/>
    </row>
    <row r="48458" spans="1:1" x14ac:dyDescent="0.55000000000000004">
      <c r="A48458" s="131"/>
    </row>
    <row r="48461" spans="1:1" x14ac:dyDescent="0.55000000000000004">
      <c r="A48461" s="131"/>
    </row>
    <row r="48462" spans="1:1" x14ac:dyDescent="0.55000000000000004">
      <c r="A48462" s="131"/>
    </row>
    <row r="48465" spans="1:1" x14ac:dyDescent="0.55000000000000004">
      <c r="A48465" s="131"/>
    </row>
    <row r="48466" spans="1:1" x14ac:dyDescent="0.55000000000000004">
      <c r="A48466" s="131"/>
    </row>
    <row r="48469" spans="1:1" x14ac:dyDescent="0.55000000000000004">
      <c r="A48469" s="131"/>
    </row>
    <row r="48470" spans="1:1" x14ac:dyDescent="0.55000000000000004">
      <c r="A48470" s="131"/>
    </row>
    <row r="48473" spans="1:1" x14ac:dyDescent="0.55000000000000004">
      <c r="A48473" s="131"/>
    </row>
    <row r="48474" spans="1:1" x14ac:dyDescent="0.55000000000000004">
      <c r="A48474" s="131"/>
    </row>
    <row r="48477" spans="1:1" x14ac:dyDescent="0.55000000000000004">
      <c r="A48477" s="131"/>
    </row>
    <row r="48478" spans="1:1" x14ac:dyDescent="0.55000000000000004">
      <c r="A48478" s="131"/>
    </row>
    <row r="48481" spans="1:1" x14ac:dyDescent="0.55000000000000004">
      <c r="A48481" s="131"/>
    </row>
    <row r="48482" spans="1:1" x14ac:dyDescent="0.55000000000000004">
      <c r="A48482" s="131"/>
    </row>
    <row r="48485" spans="1:1" x14ac:dyDescent="0.55000000000000004">
      <c r="A48485" s="131"/>
    </row>
    <row r="48486" spans="1:1" x14ac:dyDescent="0.55000000000000004">
      <c r="A48486" s="131"/>
    </row>
    <row r="48489" spans="1:1" x14ac:dyDescent="0.55000000000000004">
      <c r="A48489" s="131"/>
    </row>
    <row r="48490" spans="1:1" x14ac:dyDescent="0.55000000000000004">
      <c r="A48490" s="131"/>
    </row>
    <row r="48493" spans="1:1" x14ac:dyDescent="0.55000000000000004">
      <c r="A48493" s="131"/>
    </row>
    <row r="48494" spans="1:1" x14ac:dyDescent="0.55000000000000004">
      <c r="A48494" s="131"/>
    </row>
    <row r="48497" spans="1:1" x14ac:dyDescent="0.55000000000000004">
      <c r="A48497" s="131"/>
    </row>
    <row r="48498" spans="1:1" x14ac:dyDescent="0.55000000000000004">
      <c r="A48498" s="131"/>
    </row>
    <row r="48501" spans="1:1" x14ac:dyDescent="0.55000000000000004">
      <c r="A48501" s="131"/>
    </row>
    <row r="48502" spans="1:1" x14ac:dyDescent="0.55000000000000004">
      <c r="A48502" s="131"/>
    </row>
    <row r="48505" spans="1:1" x14ac:dyDescent="0.55000000000000004">
      <c r="A48505" s="131"/>
    </row>
    <row r="48506" spans="1:1" x14ac:dyDescent="0.55000000000000004">
      <c r="A48506" s="131"/>
    </row>
    <row r="48509" spans="1:1" x14ac:dyDescent="0.55000000000000004">
      <c r="A48509" s="131"/>
    </row>
    <row r="48510" spans="1:1" x14ac:dyDescent="0.55000000000000004">
      <c r="A48510" s="131"/>
    </row>
    <row r="48513" spans="1:1" x14ac:dyDescent="0.55000000000000004">
      <c r="A48513" s="131"/>
    </row>
    <row r="48514" spans="1:1" x14ac:dyDescent="0.55000000000000004">
      <c r="A48514" s="131"/>
    </row>
    <row r="48517" spans="1:1" x14ac:dyDescent="0.55000000000000004">
      <c r="A48517" s="131"/>
    </row>
    <row r="48518" spans="1:1" x14ac:dyDescent="0.55000000000000004">
      <c r="A48518" s="131"/>
    </row>
    <row r="48521" spans="1:1" x14ac:dyDescent="0.55000000000000004">
      <c r="A48521" s="131"/>
    </row>
    <row r="48522" spans="1:1" x14ac:dyDescent="0.55000000000000004">
      <c r="A48522" s="131"/>
    </row>
    <row r="48525" spans="1:1" x14ac:dyDescent="0.55000000000000004">
      <c r="A48525" s="131"/>
    </row>
    <row r="48526" spans="1:1" x14ac:dyDescent="0.55000000000000004">
      <c r="A48526" s="131"/>
    </row>
    <row r="48529" spans="1:1" x14ac:dyDescent="0.55000000000000004">
      <c r="A48529" s="131"/>
    </row>
    <row r="48530" spans="1:1" x14ac:dyDescent="0.55000000000000004">
      <c r="A48530" s="131"/>
    </row>
    <row r="48533" spans="1:1" x14ac:dyDescent="0.55000000000000004">
      <c r="A48533" s="131"/>
    </row>
    <row r="48534" spans="1:1" x14ac:dyDescent="0.55000000000000004">
      <c r="A48534" s="131"/>
    </row>
    <row r="48537" spans="1:1" x14ac:dyDescent="0.55000000000000004">
      <c r="A48537" s="131"/>
    </row>
    <row r="48538" spans="1:1" x14ac:dyDescent="0.55000000000000004">
      <c r="A48538" s="131"/>
    </row>
    <row r="48541" spans="1:1" x14ac:dyDescent="0.55000000000000004">
      <c r="A48541" s="131"/>
    </row>
    <row r="48542" spans="1:1" x14ac:dyDescent="0.55000000000000004">
      <c r="A48542" s="131"/>
    </row>
    <row r="48545" spans="1:1" x14ac:dyDescent="0.55000000000000004">
      <c r="A48545" s="131"/>
    </row>
    <row r="48546" spans="1:1" x14ac:dyDescent="0.55000000000000004">
      <c r="A48546" s="131"/>
    </row>
    <row r="48549" spans="1:1" x14ac:dyDescent="0.55000000000000004">
      <c r="A48549" s="131"/>
    </row>
    <row r="48550" spans="1:1" x14ac:dyDescent="0.55000000000000004">
      <c r="A48550" s="131"/>
    </row>
    <row r="48553" spans="1:1" x14ac:dyDescent="0.55000000000000004">
      <c r="A48553" s="131"/>
    </row>
    <row r="48554" spans="1:1" x14ac:dyDescent="0.55000000000000004">
      <c r="A48554" s="131"/>
    </row>
    <row r="48557" spans="1:1" x14ac:dyDescent="0.55000000000000004">
      <c r="A48557" s="131"/>
    </row>
    <row r="48558" spans="1:1" x14ac:dyDescent="0.55000000000000004">
      <c r="A48558" s="131"/>
    </row>
    <row r="48561" spans="1:1" x14ac:dyDescent="0.55000000000000004">
      <c r="A48561" s="131"/>
    </row>
    <row r="48562" spans="1:1" x14ac:dyDescent="0.55000000000000004">
      <c r="A48562" s="131"/>
    </row>
    <row r="48565" spans="1:1" x14ac:dyDescent="0.55000000000000004">
      <c r="A48565" s="131"/>
    </row>
    <row r="48566" spans="1:1" x14ac:dyDescent="0.55000000000000004">
      <c r="A48566" s="131"/>
    </row>
    <row r="48569" spans="1:1" x14ac:dyDescent="0.55000000000000004">
      <c r="A48569" s="131"/>
    </row>
    <row r="48570" spans="1:1" x14ac:dyDescent="0.55000000000000004">
      <c r="A48570" s="131"/>
    </row>
    <row r="48573" spans="1:1" x14ac:dyDescent="0.55000000000000004">
      <c r="A48573" s="131"/>
    </row>
    <row r="48574" spans="1:1" x14ac:dyDescent="0.55000000000000004">
      <c r="A48574" s="131"/>
    </row>
    <row r="48577" spans="1:1" x14ac:dyDescent="0.55000000000000004">
      <c r="A48577" s="131"/>
    </row>
    <row r="48578" spans="1:1" x14ac:dyDescent="0.55000000000000004">
      <c r="A48578" s="131"/>
    </row>
    <row r="48581" spans="1:1" x14ac:dyDescent="0.55000000000000004">
      <c r="A48581" s="131"/>
    </row>
    <row r="48582" spans="1:1" x14ac:dyDescent="0.55000000000000004">
      <c r="A48582" s="131"/>
    </row>
    <row r="48585" spans="1:1" x14ac:dyDescent="0.55000000000000004">
      <c r="A48585" s="131"/>
    </row>
    <row r="48586" spans="1:1" x14ac:dyDescent="0.55000000000000004">
      <c r="A48586" s="131"/>
    </row>
    <row r="48589" spans="1:1" x14ac:dyDescent="0.55000000000000004">
      <c r="A48589" s="131"/>
    </row>
    <row r="48590" spans="1:1" x14ac:dyDescent="0.55000000000000004">
      <c r="A48590" s="131"/>
    </row>
    <row r="48593" spans="1:1" x14ac:dyDescent="0.55000000000000004">
      <c r="A48593" s="131"/>
    </row>
    <row r="48594" spans="1:1" x14ac:dyDescent="0.55000000000000004">
      <c r="A48594" s="131"/>
    </row>
    <row r="48597" spans="1:1" x14ac:dyDescent="0.55000000000000004">
      <c r="A48597" s="131"/>
    </row>
    <row r="48598" spans="1:1" x14ac:dyDescent="0.55000000000000004">
      <c r="A48598" s="131"/>
    </row>
    <row r="48601" spans="1:1" x14ac:dyDescent="0.55000000000000004">
      <c r="A48601" s="131"/>
    </row>
    <row r="48602" spans="1:1" x14ac:dyDescent="0.55000000000000004">
      <c r="A48602" s="131"/>
    </row>
    <row r="48605" spans="1:1" x14ac:dyDescent="0.55000000000000004">
      <c r="A48605" s="131"/>
    </row>
    <row r="48606" spans="1:1" x14ac:dyDescent="0.55000000000000004">
      <c r="A48606" s="131"/>
    </row>
    <row r="48609" spans="1:1" x14ac:dyDescent="0.55000000000000004">
      <c r="A48609" s="131"/>
    </row>
    <row r="48610" spans="1:1" x14ac:dyDescent="0.55000000000000004">
      <c r="A48610" s="131"/>
    </row>
    <row r="48613" spans="1:1" x14ac:dyDescent="0.55000000000000004">
      <c r="A48613" s="131"/>
    </row>
    <row r="48614" spans="1:1" x14ac:dyDescent="0.55000000000000004">
      <c r="A48614" s="131"/>
    </row>
    <row r="48617" spans="1:1" x14ac:dyDescent="0.55000000000000004">
      <c r="A48617" s="131"/>
    </row>
    <row r="48618" spans="1:1" x14ac:dyDescent="0.55000000000000004">
      <c r="A48618" s="131"/>
    </row>
    <row r="48621" spans="1:1" x14ac:dyDescent="0.55000000000000004">
      <c r="A48621" s="131"/>
    </row>
    <row r="48622" spans="1:1" x14ac:dyDescent="0.55000000000000004">
      <c r="A48622" s="131"/>
    </row>
    <row r="48625" spans="1:1" x14ac:dyDescent="0.55000000000000004">
      <c r="A48625" s="131"/>
    </row>
    <row r="48626" spans="1:1" x14ac:dyDescent="0.55000000000000004">
      <c r="A48626" s="131"/>
    </row>
    <row r="48629" spans="1:1" x14ac:dyDescent="0.55000000000000004">
      <c r="A48629" s="131"/>
    </row>
    <row r="48630" spans="1:1" x14ac:dyDescent="0.55000000000000004">
      <c r="A48630" s="131"/>
    </row>
    <row r="48633" spans="1:1" x14ac:dyDescent="0.55000000000000004">
      <c r="A48633" s="131"/>
    </row>
    <row r="48634" spans="1:1" x14ac:dyDescent="0.55000000000000004">
      <c r="A48634" s="131"/>
    </row>
    <row r="48637" spans="1:1" x14ac:dyDescent="0.55000000000000004">
      <c r="A48637" s="131"/>
    </row>
    <row r="48638" spans="1:1" x14ac:dyDescent="0.55000000000000004">
      <c r="A48638" s="131"/>
    </row>
    <row r="48641" spans="1:1" x14ac:dyDescent="0.55000000000000004">
      <c r="A48641" s="131"/>
    </row>
    <row r="48642" spans="1:1" x14ac:dyDescent="0.55000000000000004">
      <c r="A48642" s="131"/>
    </row>
    <row r="48645" spans="1:1" x14ac:dyDescent="0.55000000000000004">
      <c r="A48645" s="131"/>
    </row>
    <row r="48646" spans="1:1" x14ac:dyDescent="0.55000000000000004">
      <c r="A48646" s="131"/>
    </row>
    <row r="48649" spans="1:1" x14ac:dyDescent="0.55000000000000004">
      <c r="A48649" s="131"/>
    </row>
    <row r="48650" spans="1:1" x14ac:dyDescent="0.55000000000000004">
      <c r="A48650" s="131"/>
    </row>
    <row r="48653" spans="1:1" x14ac:dyDescent="0.55000000000000004">
      <c r="A48653" s="131"/>
    </row>
    <row r="48654" spans="1:1" x14ac:dyDescent="0.55000000000000004">
      <c r="A48654" s="131"/>
    </row>
    <row r="48657" spans="1:1" x14ac:dyDescent="0.55000000000000004">
      <c r="A48657" s="131"/>
    </row>
    <row r="48658" spans="1:1" x14ac:dyDescent="0.55000000000000004">
      <c r="A48658" s="131"/>
    </row>
    <row r="48661" spans="1:1" x14ac:dyDescent="0.55000000000000004">
      <c r="A48661" s="131"/>
    </row>
    <row r="48662" spans="1:1" x14ac:dyDescent="0.55000000000000004">
      <c r="A48662" s="131"/>
    </row>
    <row r="48665" spans="1:1" x14ac:dyDescent="0.55000000000000004">
      <c r="A48665" s="131"/>
    </row>
    <row r="48666" spans="1:1" x14ac:dyDescent="0.55000000000000004">
      <c r="A48666" s="131"/>
    </row>
    <row r="48669" spans="1:1" x14ac:dyDescent="0.55000000000000004">
      <c r="A48669" s="131"/>
    </row>
    <row r="48670" spans="1:1" x14ac:dyDescent="0.55000000000000004">
      <c r="A48670" s="131"/>
    </row>
    <row r="48673" spans="1:1" x14ac:dyDescent="0.55000000000000004">
      <c r="A48673" s="131"/>
    </row>
    <row r="48674" spans="1:1" x14ac:dyDescent="0.55000000000000004">
      <c r="A48674" s="131"/>
    </row>
    <row r="48677" spans="1:1" x14ac:dyDescent="0.55000000000000004">
      <c r="A48677" s="131"/>
    </row>
    <row r="48678" spans="1:1" x14ac:dyDescent="0.55000000000000004">
      <c r="A48678" s="131"/>
    </row>
    <row r="48681" spans="1:1" x14ac:dyDescent="0.55000000000000004">
      <c r="A48681" s="131"/>
    </row>
    <row r="48682" spans="1:1" x14ac:dyDescent="0.55000000000000004">
      <c r="A48682" s="131"/>
    </row>
    <row r="48685" spans="1:1" x14ac:dyDescent="0.55000000000000004">
      <c r="A48685" s="131"/>
    </row>
    <row r="48686" spans="1:1" x14ac:dyDescent="0.55000000000000004">
      <c r="A48686" s="131"/>
    </row>
    <row r="48689" spans="1:1" x14ac:dyDescent="0.55000000000000004">
      <c r="A48689" s="131"/>
    </row>
    <row r="48690" spans="1:1" x14ac:dyDescent="0.55000000000000004">
      <c r="A48690" s="131"/>
    </row>
    <row r="48693" spans="1:1" x14ac:dyDescent="0.55000000000000004">
      <c r="A48693" s="131"/>
    </row>
    <row r="48694" spans="1:1" x14ac:dyDescent="0.55000000000000004">
      <c r="A48694" s="131"/>
    </row>
    <row r="48697" spans="1:1" x14ac:dyDescent="0.55000000000000004">
      <c r="A48697" s="131"/>
    </row>
    <row r="48698" spans="1:1" x14ac:dyDescent="0.55000000000000004">
      <c r="A48698" s="131"/>
    </row>
    <row r="48701" spans="1:1" x14ac:dyDescent="0.55000000000000004">
      <c r="A48701" s="131"/>
    </row>
    <row r="48702" spans="1:1" x14ac:dyDescent="0.55000000000000004">
      <c r="A48702" s="131"/>
    </row>
    <row r="48705" spans="1:1" x14ac:dyDescent="0.55000000000000004">
      <c r="A48705" s="131"/>
    </row>
    <row r="48706" spans="1:1" x14ac:dyDescent="0.55000000000000004">
      <c r="A48706" s="131"/>
    </row>
    <row r="48709" spans="1:1" x14ac:dyDescent="0.55000000000000004">
      <c r="A48709" s="131"/>
    </row>
    <row r="48710" spans="1:1" x14ac:dyDescent="0.55000000000000004">
      <c r="A48710" s="131"/>
    </row>
    <row r="48713" spans="1:1" x14ac:dyDescent="0.55000000000000004">
      <c r="A48713" s="131"/>
    </row>
    <row r="48714" spans="1:1" x14ac:dyDescent="0.55000000000000004">
      <c r="A48714" s="131"/>
    </row>
    <row r="48717" spans="1:1" x14ac:dyDescent="0.55000000000000004">
      <c r="A48717" s="131"/>
    </row>
    <row r="48718" spans="1:1" x14ac:dyDescent="0.55000000000000004">
      <c r="A48718" s="131"/>
    </row>
    <row r="48721" spans="1:1" x14ac:dyDescent="0.55000000000000004">
      <c r="A48721" s="131"/>
    </row>
    <row r="48722" spans="1:1" x14ac:dyDescent="0.55000000000000004">
      <c r="A48722" s="131"/>
    </row>
    <row r="48725" spans="1:1" x14ac:dyDescent="0.55000000000000004">
      <c r="A48725" s="131"/>
    </row>
    <row r="48726" spans="1:1" x14ac:dyDescent="0.55000000000000004">
      <c r="A48726" s="131"/>
    </row>
    <row r="48729" spans="1:1" x14ac:dyDescent="0.55000000000000004">
      <c r="A48729" s="131"/>
    </row>
    <row r="48730" spans="1:1" x14ac:dyDescent="0.55000000000000004">
      <c r="A48730" s="131"/>
    </row>
    <row r="48733" spans="1:1" x14ac:dyDescent="0.55000000000000004">
      <c r="A48733" s="131"/>
    </row>
    <row r="48734" spans="1:1" x14ac:dyDescent="0.55000000000000004">
      <c r="A48734" s="131"/>
    </row>
    <row r="48737" spans="1:1" x14ac:dyDescent="0.55000000000000004">
      <c r="A48737" s="131"/>
    </row>
    <row r="48738" spans="1:1" x14ac:dyDescent="0.55000000000000004">
      <c r="A48738" s="131"/>
    </row>
    <row r="48741" spans="1:1" x14ac:dyDescent="0.55000000000000004">
      <c r="A48741" s="131"/>
    </row>
    <row r="48742" spans="1:1" x14ac:dyDescent="0.55000000000000004">
      <c r="A48742" s="131"/>
    </row>
    <row r="48745" spans="1:1" x14ac:dyDescent="0.55000000000000004">
      <c r="A48745" s="131"/>
    </row>
    <row r="48746" spans="1:1" x14ac:dyDescent="0.55000000000000004">
      <c r="A48746" s="131"/>
    </row>
    <row r="48749" spans="1:1" x14ac:dyDescent="0.55000000000000004">
      <c r="A48749" s="131"/>
    </row>
    <row r="48750" spans="1:1" x14ac:dyDescent="0.55000000000000004">
      <c r="A48750" s="131"/>
    </row>
    <row r="48753" spans="1:1" x14ac:dyDescent="0.55000000000000004">
      <c r="A48753" s="131"/>
    </row>
    <row r="48754" spans="1:1" x14ac:dyDescent="0.55000000000000004">
      <c r="A48754" s="131"/>
    </row>
    <row r="48757" spans="1:1" x14ac:dyDescent="0.55000000000000004">
      <c r="A48757" s="131"/>
    </row>
    <row r="48758" spans="1:1" x14ac:dyDescent="0.55000000000000004">
      <c r="A48758" s="131"/>
    </row>
    <row r="48761" spans="1:1" x14ac:dyDescent="0.55000000000000004">
      <c r="A48761" s="131"/>
    </row>
    <row r="48762" spans="1:1" x14ac:dyDescent="0.55000000000000004">
      <c r="A48762" s="131"/>
    </row>
    <row r="48765" spans="1:1" x14ac:dyDescent="0.55000000000000004">
      <c r="A48765" s="131"/>
    </row>
    <row r="48766" spans="1:1" x14ac:dyDescent="0.55000000000000004">
      <c r="A48766" s="131"/>
    </row>
    <row r="48769" spans="1:1" x14ac:dyDescent="0.55000000000000004">
      <c r="A48769" s="131"/>
    </row>
    <row r="48770" spans="1:1" x14ac:dyDescent="0.55000000000000004">
      <c r="A48770" s="131"/>
    </row>
    <row r="48773" spans="1:1" x14ac:dyDescent="0.55000000000000004">
      <c r="A48773" s="131"/>
    </row>
    <row r="48774" spans="1:1" x14ac:dyDescent="0.55000000000000004">
      <c r="A48774" s="131"/>
    </row>
    <row r="48777" spans="1:1" x14ac:dyDescent="0.55000000000000004">
      <c r="A48777" s="131"/>
    </row>
    <row r="48778" spans="1:1" x14ac:dyDescent="0.55000000000000004">
      <c r="A48778" s="131"/>
    </row>
    <row r="48781" spans="1:1" x14ac:dyDescent="0.55000000000000004">
      <c r="A48781" s="131"/>
    </row>
    <row r="48782" spans="1:1" x14ac:dyDescent="0.55000000000000004">
      <c r="A48782" s="131"/>
    </row>
    <row r="48785" spans="1:1" x14ac:dyDescent="0.55000000000000004">
      <c r="A48785" s="131"/>
    </row>
    <row r="48786" spans="1:1" x14ac:dyDescent="0.55000000000000004">
      <c r="A48786" s="131"/>
    </row>
    <row r="48789" spans="1:1" x14ac:dyDescent="0.55000000000000004">
      <c r="A48789" s="131"/>
    </row>
    <row r="48790" spans="1:1" x14ac:dyDescent="0.55000000000000004">
      <c r="A48790" s="131"/>
    </row>
    <row r="48793" spans="1:1" x14ac:dyDescent="0.55000000000000004">
      <c r="A48793" s="131"/>
    </row>
    <row r="48794" spans="1:1" x14ac:dyDescent="0.55000000000000004">
      <c r="A48794" s="131"/>
    </row>
    <row r="48797" spans="1:1" x14ac:dyDescent="0.55000000000000004">
      <c r="A48797" s="131"/>
    </row>
    <row r="48798" spans="1:1" x14ac:dyDescent="0.55000000000000004">
      <c r="A48798" s="131"/>
    </row>
    <row r="48801" spans="1:1" x14ac:dyDescent="0.55000000000000004">
      <c r="A48801" s="131"/>
    </row>
    <row r="48802" spans="1:1" x14ac:dyDescent="0.55000000000000004">
      <c r="A48802" s="131"/>
    </row>
    <row r="48805" spans="1:1" x14ac:dyDescent="0.55000000000000004">
      <c r="A48805" s="131"/>
    </row>
    <row r="48806" spans="1:1" x14ac:dyDescent="0.55000000000000004">
      <c r="A48806" s="131"/>
    </row>
    <row r="48809" spans="1:1" x14ac:dyDescent="0.55000000000000004">
      <c r="A48809" s="131"/>
    </row>
    <row r="48810" spans="1:1" x14ac:dyDescent="0.55000000000000004">
      <c r="A48810" s="131"/>
    </row>
    <row r="48813" spans="1:1" x14ac:dyDescent="0.55000000000000004">
      <c r="A48813" s="131"/>
    </row>
    <row r="48814" spans="1:1" x14ac:dyDescent="0.55000000000000004">
      <c r="A48814" s="131"/>
    </row>
    <row r="48817" spans="1:1" x14ac:dyDescent="0.55000000000000004">
      <c r="A48817" s="131"/>
    </row>
    <row r="48818" spans="1:1" x14ac:dyDescent="0.55000000000000004">
      <c r="A48818" s="131"/>
    </row>
    <row r="48821" spans="1:1" x14ac:dyDescent="0.55000000000000004">
      <c r="A48821" s="131"/>
    </row>
    <row r="48822" spans="1:1" x14ac:dyDescent="0.55000000000000004">
      <c r="A48822" s="131"/>
    </row>
    <row r="48825" spans="1:1" x14ac:dyDescent="0.55000000000000004">
      <c r="A48825" s="131"/>
    </row>
    <row r="48826" spans="1:1" x14ac:dyDescent="0.55000000000000004">
      <c r="A48826" s="131"/>
    </row>
    <row r="48829" spans="1:1" x14ac:dyDescent="0.55000000000000004">
      <c r="A48829" s="131"/>
    </row>
    <row r="48830" spans="1:1" x14ac:dyDescent="0.55000000000000004">
      <c r="A48830" s="131"/>
    </row>
    <row r="48833" spans="1:1" x14ac:dyDescent="0.55000000000000004">
      <c r="A48833" s="131"/>
    </row>
    <row r="48834" spans="1:1" x14ac:dyDescent="0.55000000000000004">
      <c r="A48834" s="131"/>
    </row>
    <row r="48837" spans="1:1" x14ac:dyDescent="0.55000000000000004">
      <c r="A48837" s="131"/>
    </row>
    <row r="48838" spans="1:1" x14ac:dyDescent="0.55000000000000004">
      <c r="A48838" s="131"/>
    </row>
    <row r="48841" spans="1:1" x14ac:dyDescent="0.55000000000000004">
      <c r="A48841" s="131"/>
    </row>
    <row r="48842" spans="1:1" x14ac:dyDescent="0.55000000000000004">
      <c r="A48842" s="131"/>
    </row>
    <row r="48845" spans="1:1" x14ac:dyDescent="0.55000000000000004">
      <c r="A48845" s="131"/>
    </row>
    <row r="48846" spans="1:1" x14ac:dyDescent="0.55000000000000004">
      <c r="A48846" s="131"/>
    </row>
    <row r="48849" spans="1:1" x14ac:dyDescent="0.55000000000000004">
      <c r="A48849" s="131"/>
    </row>
    <row r="48850" spans="1:1" x14ac:dyDescent="0.55000000000000004">
      <c r="A48850" s="131"/>
    </row>
    <row r="48853" spans="1:1" x14ac:dyDescent="0.55000000000000004">
      <c r="A48853" s="131"/>
    </row>
    <row r="48854" spans="1:1" x14ac:dyDescent="0.55000000000000004">
      <c r="A48854" s="131"/>
    </row>
    <row r="48857" spans="1:1" x14ac:dyDescent="0.55000000000000004">
      <c r="A48857" s="131"/>
    </row>
    <row r="48858" spans="1:1" x14ac:dyDescent="0.55000000000000004">
      <c r="A48858" s="131"/>
    </row>
    <row r="48861" spans="1:1" x14ac:dyDescent="0.55000000000000004">
      <c r="A48861" s="131"/>
    </row>
    <row r="48862" spans="1:1" x14ac:dyDescent="0.55000000000000004">
      <c r="A48862" s="131"/>
    </row>
    <row r="48865" spans="1:1" x14ac:dyDescent="0.55000000000000004">
      <c r="A48865" s="131"/>
    </row>
    <row r="48866" spans="1:1" x14ac:dyDescent="0.55000000000000004">
      <c r="A48866" s="131"/>
    </row>
    <row r="48869" spans="1:1" x14ac:dyDescent="0.55000000000000004">
      <c r="A48869" s="131"/>
    </row>
    <row r="48870" spans="1:1" x14ac:dyDescent="0.55000000000000004">
      <c r="A48870" s="131"/>
    </row>
    <row r="48873" spans="1:1" x14ac:dyDescent="0.55000000000000004">
      <c r="A48873" s="131"/>
    </row>
    <row r="48874" spans="1:1" x14ac:dyDescent="0.55000000000000004">
      <c r="A48874" s="131"/>
    </row>
    <row r="48877" spans="1:1" x14ac:dyDescent="0.55000000000000004">
      <c r="A48877" s="131"/>
    </row>
    <row r="48878" spans="1:1" x14ac:dyDescent="0.55000000000000004">
      <c r="A48878" s="131"/>
    </row>
    <row r="48881" spans="1:1" x14ac:dyDescent="0.55000000000000004">
      <c r="A48881" s="131"/>
    </row>
    <row r="48882" spans="1:1" x14ac:dyDescent="0.55000000000000004">
      <c r="A48882" s="131"/>
    </row>
    <row r="48885" spans="1:1" x14ac:dyDescent="0.55000000000000004">
      <c r="A48885" s="131"/>
    </row>
    <row r="48886" spans="1:1" x14ac:dyDescent="0.55000000000000004">
      <c r="A48886" s="131"/>
    </row>
    <row r="48889" spans="1:1" x14ac:dyDescent="0.55000000000000004">
      <c r="A48889" s="131"/>
    </row>
    <row r="48890" spans="1:1" x14ac:dyDescent="0.55000000000000004">
      <c r="A48890" s="131"/>
    </row>
    <row r="48893" spans="1:1" x14ac:dyDescent="0.55000000000000004">
      <c r="A48893" s="131"/>
    </row>
    <row r="48894" spans="1:1" x14ac:dyDescent="0.55000000000000004">
      <c r="A48894" s="131"/>
    </row>
    <row r="48897" spans="1:1" x14ac:dyDescent="0.55000000000000004">
      <c r="A48897" s="131"/>
    </row>
    <row r="48898" spans="1:1" x14ac:dyDescent="0.55000000000000004">
      <c r="A48898" s="131"/>
    </row>
    <row r="48901" spans="1:1" x14ac:dyDescent="0.55000000000000004">
      <c r="A48901" s="131"/>
    </row>
    <row r="48902" spans="1:1" x14ac:dyDescent="0.55000000000000004">
      <c r="A48902" s="131"/>
    </row>
    <row r="48905" spans="1:1" x14ac:dyDescent="0.55000000000000004">
      <c r="A48905" s="131"/>
    </row>
    <row r="48906" spans="1:1" x14ac:dyDescent="0.55000000000000004">
      <c r="A48906" s="131"/>
    </row>
    <row r="48909" spans="1:1" x14ac:dyDescent="0.55000000000000004">
      <c r="A48909" s="131"/>
    </row>
    <row r="48910" spans="1:1" x14ac:dyDescent="0.55000000000000004">
      <c r="A48910" s="131"/>
    </row>
    <row r="48913" spans="1:1" x14ac:dyDescent="0.55000000000000004">
      <c r="A48913" s="131"/>
    </row>
    <row r="48914" spans="1:1" x14ac:dyDescent="0.55000000000000004">
      <c r="A48914" s="131"/>
    </row>
    <row r="48917" spans="1:1" x14ac:dyDescent="0.55000000000000004">
      <c r="A48917" s="131"/>
    </row>
    <row r="48918" spans="1:1" x14ac:dyDescent="0.55000000000000004">
      <c r="A48918" s="131"/>
    </row>
    <row r="48921" spans="1:1" x14ac:dyDescent="0.55000000000000004">
      <c r="A48921" s="131"/>
    </row>
    <row r="48922" spans="1:1" x14ac:dyDescent="0.55000000000000004">
      <c r="A48922" s="131"/>
    </row>
    <row r="48925" spans="1:1" x14ac:dyDescent="0.55000000000000004">
      <c r="A48925" s="131"/>
    </row>
    <row r="48926" spans="1:1" x14ac:dyDescent="0.55000000000000004">
      <c r="A48926" s="131"/>
    </row>
    <row r="48929" spans="1:1" x14ac:dyDescent="0.55000000000000004">
      <c r="A48929" s="131"/>
    </row>
    <row r="48930" spans="1:1" x14ac:dyDescent="0.55000000000000004">
      <c r="A48930" s="131"/>
    </row>
    <row r="48933" spans="1:1" x14ac:dyDescent="0.55000000000000004">
      <c r="A48933" s="131"/>
    </row>
    <row r="48934" spans="1:1" x14ac:dyDescent="0.55000000000000004">
      <c r="A48934" s="131"/>
    </row>
    <row r="48937" spans="1:1" x14ac:dyDescent="0.55000000000000004">
      <c r="A48937" s="131"/>
    </row>
    <row r="48938" spans="1:1" x14ac:dyDescent="0.55000000000000004">
      <c r="A48938" s="131"/>
    </row>
    <row r="48941" spans="1:1" x14ac:dyDescent="0.55000000000000004">
      <c r="A48941" s="131"/>
    </row>
    <row r="48942" spans="1:1" x14ac:dyDescent="0.55000000000000004">
      <c r="A48942" s="131"/>
    </row>
    <row r="48945" spans="1:1" x14ac:dyDescent="0.55000000000000004">
      <c r="A48945" s="131"/>
    </row>
    <row r="48946" spans="1:1" x14ac:dyDescent="0.55000000000000004">
      <c r="A48946" s="131"/>
    </row>
    <row r="48949" spans="1:1" x14ac:dyDescent="0.55000000000000004">
      <c r="A48949" s="131"/>
    </row>
    <row r="48950" spans="1:1" x14ac:dyDescent="0.55000000000000004">
      <c r="A48950" s="131"/>
    </row>
    <row r="48953" spans="1:1" x14ac:dyDescent="0.55000000000000004">
      <c r="A48953" s="131"/>
    </row>
    <row r="48954" spans="1:1" x14ac:dyDescent="0.55000000000000004">
      <c r="A48954" s="131"/>
    </row>
    <row r="48957" spans="1:1" x14ac:dyDescent="0.55000000000000004">
      <c r="A48957" s="131"/>
    </row>
    <row r="48958" spans="1:1" x14ac:dyDescent="0.55000000000000004">
      <c r="A48958" s="131"/>
    </row>
    <row r="48961" spans="1:1" x14ac:dyDescent="0.55000000000000004">
      <c r="A48961" s="131"/>
    </row>
    <row r="48962" spans="1:1" x14ac:dyDescent="0.55000000000000004">
      <c r="A48962" s="131"/>
    </row>
    <row r="48965" spans="1:1" x14ac:dyDescent="0.55000000000000004">
      <c r="A48965" s="131"/>
    </row>
    <row r="48966" spans="1:1" x14ac:dyDescent="0.55000000000000004">
      <c r="A48966" s="131"/>
    </row>
    <row r="48969" spans="1:1" x14ac:dyDescent="0.55000000000000004">
      <c r="A48969" s="131"/>
    </row>
    <row r="48970" spans="1:1" x14ac:dyDescent="0.55000000000000004">
      <c r="A48970" s="131"/>
    </row>
    <row r="48973" spans="1:1" x14ac:dyDescent="0.55000000000000004">
      <c r="A48973" s="131"/>
    </row>
    <row r="48974" spans="1:1" x14ac:dyDescent="0.55000000000000004">
      <c r="A48974" s="131"/>
    </row>
    <row r="48977" spans="1:1" x14ac:dyDescent="0.55000000000000004">
      <c r="A48977" s="131"/>
    </row>
    <row r="48978" spans="1:1" x14ac:dyDescent="0.55000000000000004">
      <c r="A48978" s="131"/>
    </row>
    <row r="48981" spans="1:1" x14ac:dyDescent="0.55000000000000004">
      <c r="A48981" s="131"/>
    </row>
    <row r="48982" spans="1:1" x14ac:dyDescent="0.55000000000000004">
      <c r="A48982" s="131"/>
    </row>
    <row r="48985" spans="1:1" x14ac:dyDescent="0.55000000000000004">
      <c r="A48985" s="131"/>
    </row>
    <row r="48986" spans="1:1" x14ac:dyDescent="0.55000000000000004">
      <c r="A48986" s="131"/>
    </row>
    <row r="48989" spans="1:1" x14ac:dyDescent="0.55000000000000004">
      <c r="A48989" s="131"/>
    </row>
    <row r="48990" spans="1:1" x14ac:dyDescent="0.55000000000000004">
      <c r="A48990" s="131"/>
    </row>
    <row r="48993" spans="1:1" x14ac:dyDescent="0.55000000000000004">
      <c r="A48993" s="131"/>
    </row>
    <row r="48994" spans="1:1" x14ac:dyDescent="0.55000000000000004">
      <c r="A48994" s="131"/>
    </row>
    <row r="48997" spans="1:1" x14ac:dyDescent="0.55000000000000004">
      <c r="A48997" s="131"/>
    </row>
    <row r="48998" spans="1:1" x14ac:dyDescent="0.55000000000000004">
      <c r="A48998" s="131"/>
    </row>
    <row r="49001" spans="1:1" x14ac:dyDescent="0.55000000000000004">
      <c r="A49001" s="131"/>
    </row>
    <row r="49002" spans="1:1" x14ac:dyDescent="0.55000000000000004">
      <c r="A49002" s="131"/>
    </row>
    <row r="49005" spans="1:1" x14ac:dyDescent="0.55000000000000004">
      <c r="A49005" s="131"/>
    </row>
    <row r="49006" spans="1:1" x14ac:dyDescent="0.55000000000000004">
      <c r="A49006" s="131"/>
    </row>
    <row r="49009" spans="1:1" x14ac:dyDescent="0.55000000000000004">
      <c r="A49009" s="131"/>
    </row>
    <row r="49010" spans="1:1" x14ac:dyDescent="0.55000000000000004">
      <c r="A49010" s="131"/>
    </row>
    <row r="49013" spans="1:1" x14ac:dyDescent="0.55000000000000004">
      <c r="A49013" s="131"/>
    </row>
    <row r="49014" spans="1:1" x14ac:dyDescent="0.55000000000000004">
      <c r="A49014" s="131"/>
    </row>
    <row r="49017" spans="1:1" x14ac:dyDescent="0.55000000000000004">
      <c r="A49017" s="131"/>
    </row>
    <row r="49018" spans="1:1" x14ac:dyDescent="0.55000000000000004">
      <c r="A49018" s="131"/>
    </row>
    <row r="49021" spans="1:1" x14ac:dyDescent="0.55000000000000004">
      <c r="A49021" s="131"/>
    </row>
    <row r="49022" spans="1:1" x14ac:dyDescent="0.55000000000000004">
      <c r="A49022" s="131"/>
    </row>
    <row r="49025" spans="1:1" x14ac:dyDescent="0.55000000000000004">
      <c r="A49025" s="131"/>
    </row>
    <row r="49026" spans="1:1" x14ac:dyDescent="0.55000000000000004">
      <c r="A49026" s="131"/>
    </row>
    <row r="49029" spans="1:1" x14ac:dyDescent="0.55000000000000004">
      <c r="A49029" s="131"/>
    </row>
    <row r="49030" spans="1:1" x14ac:dyDescent="0.55000000000000004">
      <c r="A49030" s="131"/>
    </row>
    <row r="49033" spans="1:1" x14ac:dyDescent="0.55000000000000004">
      <c r="A49033" s="131"/>
    </row>
    <row r="49034" spans="1:1" x14ac:dyDescent="0.55000000000000004">
      <c r="A49034" s="131"/>
    </row>
    <row r="49037" spans="1:1" x14ac:dyDescent="0.55000000000000004">
      <c r="A49037" s="131"/>
    </row>
    <row r="49038" spans="1:1" x14ac:dyDescent="0.55000000000000004">
      <c r="A49038" s="131"/>
    </row>
    <row r="49041" spans="1:1" x14ac:dyDescent="0.55000000000000004">
      <c r="A49041" s="131"/>
    </row>
    <row r="49042" spans="1:1" x14ac:dyDescent="0.55000000000000004">
      <c r="A49042" s="131"/>
    </row>
    <row r="49045" spans="1:1" x14ac:dyDescent="0.55000000000000004">
      <c r="A49045" s="131"/>
    </row>
    <row r="49046" spans="1:1" x14ac:dyDescent="0.55000000000000004">
      <c r="A49046" s="131"/>
    </row>
    <row r="49049" spans="1:1" x14ac:dyDescent="0.55000000000000004">
      <c r="A49049" s="131"/>
    </row>
    <row r="49050" spans="1:1" x14ac:dyDescent="0.55000000000000004">
      <c r="A49050" s="131"/>
    </row>
    <row r="49053" spans="1:1" x14ac:dyDescent="0.55000000000000004">
      <c r="A49053" s="131"/>
    </row>
    <row r="49054" spans="1:1" x14ac:dyDescent="0.55000000000000004">
      <c r="A49054" s="131"/>
    </row>
    <row r="49057" spans="1:1" x14ac:dyDescent="0.55000000000000004">
      <c r="A49057" s="131"/>
    </row>
    <row r="49058" spans="1:1" x14ac:dyDescent="0.55000000000000004">
      <c r="A49058" s="131"/>
    </row>
    <row r="49061" spans="1:1" x14ac:dyDescent="0.55000000000000004">
      <c r="A49061" s="131"/>
    </row>
    <row r="49062" spans="1:1" x14ac:dyDescent="0.55000000000000004">
      <c r="A49062" s="131"/>
    </row>
    <row r="49065" spans="1:1" x14ac:dyDescent="0.55000000000000004">
      <c r="A49065" s="131"/>
    </row>
    <row r="49066" spans="1:1" x14ac:dyDescent="0.55000000000000004">
      <c r="A49066" s="131"/>
    </row>
    <row r="49069" spans="1:1" x14ac:dyDescent="0.55000000000000004">
      <c r="A49069" s="131"/>
    </row>
    <row r="49070" spans="1:1" x14ac:dyDescent="0.55000000000000004">
      <c r="A49070" s="131"/>
    </row>
    <row r="49073" spans="1:1" x14ac:dyDescent="0.55000000000000004">
      <c r="A49073" s="131"/>
    </row>
    <row r="49074" spans="1:1" x14ac:dyDescent="0.55000000000000004">
      <c r="A49074" s="131"/>
    </row>
    <row r="49077" spans="1:1" x14ac:dyDescent="0.55000000000000004">
      <c r="A49077" s="131"/>
    </row>
    <row r="49078" spans="1:1" x14ac:dyDescent="0.55000000000000004">
      <c r="A49078" s="131"/>
    </row>
    <row r="49081" spans="1:1" x14ac:dyDescent="0.55000000000000004">
      <c r="A49081" s="131"/>
    </row>
    <row r="49082" spans="1:1" x14ac:dyDescent="0.55000000000000004">
      <c r="A49082" s="131"/>
    </row>
    <row r="49085" spans="1:1" x14ac:dyDescent="0.55000000000000004">
      <c r="A49085" s="131"/>
    </row>
    <row r="49086" spans="1:1" x14ac:dyDescent="0.55000000000000004">
      <c r="A49086" s="131"/>
    </row>
    <row r="49089" spans="1:1" x14ac:dyDescent="0.55000000000000004">
      <c r="A49089" s="131"/>
    </row>
    <row r="49090" spans="1:1" x14ac:dyDescent="0.55000000000000004">
      <c r="A49090" s="131"/>
    </row>
    <row r="49093" spans="1:1" x14ac:dyDescent="0.55000000000000004">
      <c r="A49093" s="131"/>
    </row>
    <row r="49094" spans="1:1" x14ac:dyDescent="0.55000000000000004">
      <c r="A49094" s="131"/>
    </row>
    <row r="49097" spans="1:1" x14ac:dyDescent="0.55000000000000004">
      <c r="A49097" s="131"/>
    </row>
    <row r="49098" spans="1:1" x14ac:dyDescent="0.55000000000000004">
      <c r="A49098" s="131"/>
    </row>
    <row r="49101" spans="1:1" x14ac:dyDescent="0.55000000000000004">
      <c r="A49101" s="131"/>
    </row>
    <row r="49102" spans="1:1" x14ac:dyDescent="0.55000000000000004">
      <c r="A49102" s="131"/>
    </row>
    <row r="49105" spans="1:1" x14ac:dyDescent="0.55000000000000004">
      <c r="A49105" s="131"/>
    </row>
    <row r="49106" spans="1:1" x14ac:dyDescent="0.55000000000000004">
      <c r="A49106" s="131"/>
    </row>
    <row r="49109" spans="1:1" x14ac:dyDescent="0.55000000000000004">
      <c r="A49109" s="131"/>
    </row>
    <row r="49110" spans="1:1" x14ac:dyDescent="0.55000000000000004">
      <c r="A49110" s="131"/>
    </row>
    <row r="49113" spans="1:1" x14ac:dyDescent="0.55000000000000004">
      <c r="A49113" s="131"/>
    </row>
    <row r="49114" spans="1:1" x14ac:dyDescent="0.55000000000000004">
      <c r="A49114" s="131"/>
    </row>
    <row r="49117" spans="1:1" x14ac:dyDescent="0.55000000000000004">
      <c r="A49117" s="131"/>
    </row>
    <row r="49118" spans="1:1" x14ac:dyDescent="0.55000000000000004">
      <c r="A49118" s="131"/>
    </row>
    <row r="49121" spans="1:1" x14ac:dyDescent="0.55000000000000004">
      <c r="A49121" s="131"/>
    </row>
    <row r="49122" spans="1:1" x14ac:dyDescent="0.55000000000000004">
      <c r="A49122" s="131"/>
    </row>
    <row r="49125" spans="1:1" x14ac:dyDescent="0.55000000000000004">
      <c r="A49125" s="131"/>
    </row>
    <row r="49126" spans="1:1" x14ac:dyDescent="0.55000000000000004">
      <c r="A49126" s="131"/>
    </row>
    <row r="49129" spans="1:1" x14ac:dyDescent="0.55000000000000004">
      <c r="A49129" s="131"/>
    </row>
    <row r="49130" spans="1:1" x14ac:dyDescent="0.55000000000000004">
      <c r="A49130" s="131"/>
    </row>
    <row r="49133" spans="1:1" x14ac:dyDescent="0.55000000000000004">
      <c r="A49133" s="131"/>
    </row>
    <row r="49134" spans="1:1" x14ac:dyDescent="0.55000000000000004">
      <c r="A49134" s="131"/>
    </row>
    <row r="49137" spans="1:1" x14ac:dyDescent="0.55000000000000004">
      <c r="A49137" s="131"/>
    </row>
    <row r="49138" spans="1:1" x14ac:dyDescent="0.55000000000000004">
      <c r="A49138" s="131"/>
    </row>
    <row r="49141" spans="1:1" x14ac:dyDescent="0.55000000000000004">
      <c r="A49141" s="131"/>
    </row>
    <row r="49142" spans="1:1" x14ac:dyDescent="0.55000000000000004">
      <c r="A49142" s="131"/>
    </row>
    <row r="49145" spans="1:1" x14ac:dyDescent="0.55000000000000004">
      <c r="A49145" s="131"/>
    </row>
    <row r="49146" spans="1:1" x14ac:dyDescent="0.55000000000000004">
      <c r="A49146" s="131"/>
    </row>
    <row r="49149" spans="1:1" x14ac:dyDescent="0.55000000000000004">
      <c r="A49149" s="131"/>
    </row>
    <row r="49150" spans="1:1" x14ac:dyDescent="0.55000000000000004">
      <c r="A49150" s="131"/>
    </row>
    <row r="49153" spans="1:1" x14ac:dyDescent="0.55000000000000004">
      <c r="A49153" s="131"/>
    </row>
    <row r="49154" spans="1:1" x14ac:dyDescent="0.55000000000000004">
      <c r="A49154" s="131"/>
    </row>
    <row r="49157" spans="1:1" x14ac:dyDescent="0.55000000000000004">
      <c r="A49157" s="131"/>
    </row>
    <row r="49158" spans="1:1" x14ac:dyDescent="0.55000000000000004">
      <c r="A49158" s="131"/>
    </row>
    <row r="49161" spans="1:1" x14ac:dyDescent="0.55000000000000004">
      <c r="A49161" s="131"/>
    </row>
    <row r="49162" spans="1:1" x14ac:dyDescent="0.55000000000000004">
      <c r="A49162" s="131"/>
    </row>
    <row r="49165" spans="1:1" x14ac:dyDescent="0.55000000000000004">
      <c r="A49165" s="131"/>
    </row>
    <row r="49166" spans="1:1" x14ac:dyDescent="0.55000000000000004">
      <c r="A49166" s="131"/>
    </row>
    <row r="49169" spans="1:1" x14ac:dyDescent="0.55000000000000004">
      <c r="A49169" s="131"/>
    </row>
    <row r="49170" spans="1:1" x14ac:dyDescent="0.55000000000000004">
      <c r="A49170" s="131"/>
    </row>
    <row r="49173" spans="1:1" x14ac:dyDescent="0.55000000000000004">
      <c r="A49173" s="131"/>
    </row>
    <row r="49174" spans="1:1" x14ac:dyDescent="0.55000000000000004">
      <c r="A49174" s="131"/>
    </row>
    <row r="49177" spans="1:1" x14ac:dyDescent="0.55000000000000004">
      <c r="A49177" s="131"/>
    </row>
    <row r="49178" spans="1:1" x14ac:dyDescent="0.55000000000000004">
      <c r="A49178" s="131"/>
    </row>
    <row r="49181" spans="1:1" x14ac:dyDescent="0.55000000000000004">
      <c r="A49181" s="131"/>
    </row>
    <row r="49182" spans="1:1" x14ac:dyDescent="0.55000000000000004">
      <c r="A49182" s="131"/>
    </row>
    <row r="49185" spans="1:1" x14ac:dyDescent="0.55000000000000004">
      <c r="A49185" s="131"/>
    </row>
    <row r="49186" spans="1:1" x14ac:dyDescent="0.55000000000000004">
      <c r="A49186" s="131"/>
    </row>
    <row r="49189" spans="1:1" x14ac:dyDescent="0.55000000000000004">
      <c r="A49189" s="131"/>
    </row>
    <row r="49190" spans="1:1" x14ac:dyDescent="0.55000000000000004">
      <c r="A49190" s="131"/>
    </row>
    <row r="49193" spans="1:1" x14ac:dyDescent="0.55000000000000004">
      <c r="A49193" s="131"/>
    </row>
    <row r="49194" spans="1:1" x14ac:dyDescent="0.55000000000000004">
      <c r="A49194" s="131"/>
    </row>
    <row r="49197" spans="1:1" x14ac:dyDescent="0.55000000000000004">
      <c r="A49197" s="131"/>
    </row>
    <row r="49198" spans="1:1" x14ac:dyDescent="0.55000000000000004">
      <c r="A49198" s="131"/>
    </row>
    <row r="49201" spans="1:1" x14ac:dyDescent="0.55000000000000004">
      <c r="A49201" s="131"/>
    </row>
    <row r="49202" spans="1:1" x14ac:dyDescent="0.55000000000000004">
      <c r="A49202" s="131"/>
    </row>
    <row r="49205" spans="1:1" x14ac:dyDescent="0.55000000000000004">
      <c r="A49205" s="131"/>
    </row>
    <row r="49206" spans="1:1" x14ac:dyDescent="0.55000000000000004">
      <c r="A49206" s="131"/>
    </row>
    <row r="49209" spans="1:1" x14ac:dyDescent="0.55000000000000004">
      <c r="A49209" s="131"/>
    </row>
    <row r="49210" spans="1:1" x14ac:dyDescent="0.55000000000000004">
      <c r="A49210" s="131"/>
    </row>
    <row r="49213" spans="1:1" x14ac:dyDescent="0.55000000000000004">
      <c r="A49213" s="131"/>
    </row>
    <row r="49214" spans="1:1" x14ac:dyDescent="0.55000000000000004">
      <c r="A49214" s="131"/>
    </row>
    <row r="49217" spans="1:1" x14ac:dyDescent="0.55000000000000004">
      <c r="A49217" s="131"/>
    </row>
    <row r="49218" spans="1:1" x14ac:dyDescent="0.55000000000000004">
      <c r="A49218" s="131"/>
    </row>
    <row r="49221" spans="1:1" x14ac:dyDescent="0.55000000000000004">
      <c r="A49221" s="131"/>
    </row>
    <row r="49222" spans="1:1" x14ac:dyDescent="0.55000000000000004">
      <c r="A49222" s="131"/>
    </row>
    <row r="49225" spans="1:1" x14ac:dyDescent="0.55000000000000004">
      <c r="A49225" s="131"/>
    </row>
    <row r="49226" spans="1:1" x14ac:dyDescent="0.55000000000000004">
      <c r="A49226" s="131"/>
    </row>
    <row r="49229" spans="1:1" x14ac:dyDescent="0.55000000000000004">
      <c r="A49229" s="131"/>
    </row>
    <row r="49230" spans="1:1" x14ac:dyDescent="0.55000000000000004">
      <c r="A49230" s="131"/>
    </row>
    <row r="49233" spans="1:1" x14ac:dyDescent="0.55000000000000004">
      <c r="A49233" s="131"/>
    </row>
    <row r="49234" spans="1:1" x14ac:dyDescent="0.55000000000000004">
      <c r="A49234" s="131"/>
    </row>
    <row r="49237" spans="1:1" x14ac:dyDescent="0.55000000000000004">
      <c r="A49237" s="131"/>
    </row>
    <row r="49238" spans="1:1" x14ac:dyDescent="0.55000000000000004">
      <c r="A49238" s="131"/>
    </row>
    <row r="49241" spans="1:1" x14ac:dyDescent="0.55000000000000004">
      <c r="A49241" s="131"/>
    </row>
    <row r="49242" spans="1:1" x14ac:dyDescent="0.55000000000000004">
      <c r="A49242" s="131"/>
    </row>
    <row r="49245" spans="1:1" x14ac:dyDescent="0.55000000000000004">
      <c r="A49245" s="131"/>
    </row>
    <row r="49246" spans="1:1" x14ac:dyDescent="0.55000000000000004">
      <c r="A49246" s="131"/>
    </row>
    <row r="49249" spans="1:1" x14ac:dyDescent="0.55000000000000004">
      <c r="A49249" s="131"/>
    </row>
    <row r="49250" spans="1:1" x14ac:dyDescent="0.55000000000000004">
      <c r="A49250" s="131"/>
    </row>
    <row r="49253" spans="1:1" x14ac:dyDescent="0.55000000000000004">
      <c r="A49253" s="131"/>
    </row>
    <row r="49254" spans="1:1" x14ac:dyDescent="0.55000000000000004">
      <c r="A49254" s="131"/>
    </row>
    <row r="49257" spans="1:1" x14ac:dyDescent="0.55000000000000004">
      <c r="A49257" s="131"/>
    </row>
    <row r="49258" spans="1:1" x14ac:dyDescent="0.55000000000000004">
      <c r="A49258" s="131"/>
    </row>
    <row r="49261" spans="1:1" x14ac:dyDescent="0.55000000000000004">
      <c r="A49261" s="131"/>
    </row>
    <row r="49262" spans="1:1" x14ac:dyDescent="0.55000000000000004">
      <c r="A49262" s="131"/>
    </row>
    <row r="49265" spans="1:1" x14ac:dyDescent="0.55000000000000004">
      <c r="A49265" s="131"/>
    </row>
    <row r="49266" spans="1:1" x14ac:dyDescent="0.55000000000000004">
      <c r="A49266" s="131"/>
    </row>
    <row r="49269" spans="1:1" x14ac:dyDescent="0.55000000000000004">
      <c r="A49269" s="131"/>
    </row>
    <row r="49270" spans="1:1" x14ac:dyDescent="0.55000000000000004">
      <c r="A49270" s="131"/>
    </row>
    <row r="49273" spans="1:1" x14ac:dyDescent="0.55000000000000004">
      <c r="A49273" s="131"/>
    </row>
    <row r="49274" spans="1:1" x14ac:dyDescent="0.55000000000000004">
      <c r="A49274" s="131"/>
    </row>
    <row r="49277" spans="1:1" x14ac:dyDescent="0.55000000000000004">
      <c r="A49277" s="131"/>
    </row>
    <row r="49278" spans="1:1" x14ac:dyDescent="0.55000000000000004">
      <c r="A49278" s="131"/>
    </row>
    <row r="49281" spans="1:1" x14ac:dyDescent="0.55000000000000004">
      <c r="A49281" s="131"/>
    </row>
    <row r="49282" spans="1:1" x14ac:dyDescent="0.55000000000000004">
      <c r="A49282" s="131"/>
    </row>
    <row r="49285" spans="1:1" x14ac:dyDescent="0.55000000000000004">
      <c r="A49285" s="131"/>
    </row>
    <row r="49286" spans="1:1" x14ac:dyDescent="0.55000000000000004">
      <c r="A49286" s="131"/>
    </row>
    <row r="49289" spans="1:1" x14ac:dyDescent="0.55000000000000004">
      <c r="A49289" s="131"/>
    </row>
    <row r="49290" spans="1:1" x14ac:dyDescent="0.55000000000000004">
      <c r="A49290" s="131"/>
    </row>
    <row r="49293" spans="1:1" x14ac:dyDescent="0.55000000000000004">
      <c r="A49293" s="131"/>
    </row>
    <row r="49294" spans="1:1" x14ac:dyDescent="0.55000000000000004">
      <c r="A49294" s="131"/>
    </row>
    <row r="49297" spans="1:1" x14ac:dyDescent="0.55000000000000004">
      <c r="A49297" s="131"/>
    </row>
    <row r="49298" spans="1:1" x14ac:dyDescent="0.55000000000000004">
      <c r="A49298" s="131"/>
    </row>
    <row r="49301" spans="1:1" x14ac:dyDescent="0.55000000000000004">
      <c r="A49301" s="131"/>
    </row>
    <row r="49302" spans="1:1" x14ac:dyDescent="0.55000000000000004">
      <c r="A49302" s="131"/>
    </row>
    <row r="49305" spans="1:1" x14ac:dyDescent="0.55000000000000004">
      <c r="A49305" s="131"/>
    </row>
    <row r="49306" spans="1:1" x14ac:dyDescent="0.55000000000000004">
      <c r="A49306" s="131"/>
    </row>
    <row r="49309" spans="1:1" x14ac:dyDescent="0.55000000000000004">
      <c r="A49309" s="131"/>
    </row>
    <row r="49310" spans="1:1" x14ac:dyDescent="0.55000000000000004">
      <c r="A49310" s="131"/>
    </row>
    <row r="49313" spans="1:1" x14ac:dyDescent="0.55000000000000004">
      <c r="A49313" s="131"/>
    </row>
    <row r="49314" spans="1:1" x14ac:dyDescent="0.55000000000000004">
      <c r="A49314" s="131"/>
    </row>
    <row r="49317" spans="1:1" x14ac:dyDescent="0.55000000000000004">
      <c r="A49317" s="131"/>
    </row>
    <row r="49318" spans="1:1" x14ac:dyDescent="0.55000000000000004">
      <c r="A49318" s="131"/>
    </row>
    <row r="49321" spans="1:1" x14ac:dyDescent="0.55000000000000004">
      <c r="A49321" s="131"/>
    </row>
    <row r="49322" spans="1:1" x14ac:dyDescent="0.55000000000000004">
      <c r="A49322" s="131"/>
    </row>
    <row r="49325" spans="1:1" x14ac:dyDescent="0.55000000000000004">
      <c r="A49325" s="131"/>
    </row>
    <row r="49326" spans="1:1" x14ac:dyDescent="0.55000000000000004">
      <c r="A49326" s="131"/>
    </row>
    <row r="49329" spans="1:1" x14ac:dyDescent="0.55000000000000004">
      <c r="A49329" s="131"/>
    </row>
    <row r="49330" spans="1:1" x14ac:dyDescent="0.55000000000000004">
      <c r="A49330" s="131"/>
    </row>
    <row r="49333" spans="1:1" x14ac:dyDescent="0.55000000000000004">
      <c r="A49333" s="131"/>
    </row>
    <row r="49334" spans="1:1" x14ac:dyDescent="0.55000000000000004">
      <c r="A49334" s="131"/>
    </row>
    <row r="49337" spans="1:1" x14ac:dyDescent="0.55000000000000004">
      <c r="A49337" s="131"/>
    </row>
    <row r="49338" spans="1:1" x14ac:dyDescent="0.55000000000000004">
      <c r="A49338" s="131"/>
    </row>
    <row r="49341" spans="1:1" x14ac:dyDescent="0.55000000000000004">
      <c r="A49341" s="131"/>
    </row>
    <row r="49342" spans="1:1" x14ac:dyDescent="0.55000000000000004">
      <c r="A49342" s="131"/>
    </row>
    <row r="49345" spans="1:1" x14ac:dyDescent="0.55000000000000004">
      <c r="A49345" s="131"/>
    </row>
    <row r="49346" spans="1:1" x14ac:dyDescent="0.55000000000000004">
      <c r="A49346" s="131"/>
    </row>
    <row r="49349" spans="1:1" x14ac:dyDescent="0.55000000000000004">
      <c r="A49349" s="131"/>
    </row>
    <row r="49350" spans="1:1" x14ac:dyDescent="0.55000000000000004">
      <c r="A49350" s="131"/>
    </row>
    <row r="49353" spans="1:1" x14ac:dyDescent="0.55000000000000004">
      <c r="A49353" s="131"/>
    </row>
    <row r="49354" spans="1:1" x14ac:dyDescent="0.55000000000000004">
      <c r="A49354" s="131"/>
    </row>
    <row r="49357" spans="1:1" x14ac:dyDescent="0.55000000000000004">
      <c r="A49357" s="131"/>
    </row>
    <row r="49358" spans="1:1" x14ac:dyDescent="0.55000000000000004">
      <c r="A49358" s="131"/>
    </row>
    <row r="49361" spans="1:1" x14ac:dyDescent="0.55000000000000004">
      <c r="A49361" s="131"/>
    </row>
    <row r="49362" spans="1:1" x14ac:dyDescent="0.55000000000000004">
      <c r="A49362" s="131"/>
    </row>
    <row r="49365" spans="1:1" x14ac:dyDescent="0.55000000000000004">
      <c r="A49365" s="131"/>
    </row>
    <row r="49366" spans="1:1" x14ac:dyDescent="0.55000000000000004">
      <c r="A49366" s="131"/>
    </row>
    <row r="49369" spans="1:1" x14ac:dyDescent="0.55000000000000004">
      <c r="A49369" s="131"/>
    </row>
    <row r="49370" spans="1:1" x14ac:dyDescent="0.55000000000000004">
      <c r="A49370" s="131"/>
    </row>
    <row r="49373" spans="1:1" x14ac:dyDescent="0.55000000000000004">
      <c r="A49373" s="131"/>
    </row>
    <row r="49374" spans="1:1" x14ac:dyDescent="0.55000000000000004">
      <c r="A49374" s="131"/>
    </row>
    <row r="49377" spans="1:1" x14ac:dyDescent="0.55000000000000004">
      <c r="A49377" s="131"/>
    </row>
    <row r="49378" spans="1:1" x14ac:dyDescent="0.55000000000000004">
      <c r="A49378" s="131"/>
    </row>
    <row r="49381" spans="1:1" x14ac:dyDescent="0.55000000000000004">
      <c r="A49381" s="131"/>
    </row>
    <row r="49382" spans="1:1" x14ac:dyDescent="0.55000000000000004">
      <c r="A49382" s="131"/>
    </row>
    <row r="49385" spans="1:1" x14ac:dyDescent="0.55000000000000004">
      <c r="A49385" s="131"/>
    </row>
    <row r="49386" spans="1:1" x14ac:dyDescent="0.55000000000000004">
      <c r="A49386" s="131"/>
    </row>
    <row r="49389" spans="1:1" x14ac:dyDescent="0.55000000000000004">
      <c r="A49389" s="131"/>
    </row>
    <row r="49390" spans="1:1" x14ac:dyDescent="0.55000000000000004">
      <c r="A49390" s="131"/>
    </row>
    <row r="49393" spans="1:1" x14ac:dyDescent="0.55000000000000004">
      <c r="A49393" s="131"/>
    </row>
    <row r="49394" spans="1:1" x14ac:dyDescent="0.55000000000000004">
      <c r="A49394" s="131"/>
    </row>
    <row r="49397" spans="1:1" x14ac:dyDescent="0.55000000000000004">
      <c r="A49397" s="131"/>
    </row>
    <row r="49398" spans="1:1" x14ac:dyDescent="0.55000000000000004">
      <c r="A49398" s="131"/>
    </row>
    <row r="49401" spans="1:1" x14ac:dyDescent="0.55000000000000004">
      <c r="A49401" s="131"/>
    </row>
    <row r="49402" spans="1:1" x14ac:dyDescent="0.55000000000000004">
      <c r="A49402" s="131"/>
    </row>
    <row r="49405" spans="1:1" x14ac:dyDescent="0.55000000000000004">
      <c r="A49405" s="131"/>
    </row>
    <row r="49406" spans="1:1" x14ac:dyDescent="0.55000000000000004">
      <c r="A49406" s="131"/>
    </row>
    <row r="49409" spans="1:1" x14ac:dyDescent="0.55000000000000004">
      <c r="A49409" s="131"/>
    </row>
    <row r="49410" spans="1:1" x14ac:dyDescent="0.55000000000000004">
      <c r="A49410" s="131"/>
    </row>
    <row r="49413" spans="1:1" x14ac:dyDescent="0.55000000000000004">
      <c r="A49413" s="131"/>
    </row>
    <row r="49414" spans="1:1" x14ac:dyDescent="0.55000000000000004">
      <c r="A49414" s="131"/>
    </row>
    <row r="49417" spans="1:1" x14ac:dyDescent="0.55000000000000004">
      <c r="A49417" s="131"/>
    </row>
    <row r="49418" spans="1:1" x14ac:dyDescent="0.55000000000000004">
      <c r="A49418" s="131"/>
    </row>
    <row r="49421" spans="1:1" x14ac:dyDescent="0.55000000000000004">
      <c r="A49421" s="131"/>
    </row>
    <row r="49422" spans="1:1" x14ac:dyDescent="0.55000000000000004">
      <c r="A49422" s="131"/>
    </row>
    <row r="49425" spans="1:1" x14ac:dyDescent="0.55000000000000004">
      <c r="A49425" s="131"/>
    </row>
    <row r="49426" spans="1:1" x14ac:dyDescent="0.55000000000000004">
      <c r="A49426" s="131"/>
    </row>
    <row r="49429" spans="1:1" x14ac:dyDescent="0.55000000000000004">
      <c r="A49429" s="131"/>
    </row>
    <row r="49430" spans="1:1" x14ac:dyDescent="0.55000000000000004">
      <c r="A49430" s="131"/>
    </row>
    <row r="49433" spans="1:1" x14ac:dyDescent="0.55000000000000004">
      <c r="A49433" s="131"/>
    </row>
    <row r="49434" spans="1:1" x14ac:dyDescent="0.55000000000000004">
      <c r="A49434" s="131"/>
    </row>
    <row r="49437" spans="1:1" x14ac:dyDescent="0.55000000000000004">
      <c r="A49437" s="131"/>
    </row>
    <row r="49438" spans="1:1" x14ac:dyDescent="0.55000000000000004">
      <c r="A49438" s="131"/>
    </row>
    <row r="49441" spans="1:1" x14ac:dyDescent="0.55000000000000004">
      <c r="A49441" s="131"/>
    </row>
    <row r="49442" spans="1:1" x14ac:dyDescent="0.55000000000000004">
      <c r="A49442" s="131"/>
    </row>
    <row r="49445" spans="1:1" x14ac:dyDescent="0.55000000000000004">
      <c r="A49445" s="131"/>
    </row>
    <row r="49446" spans="1:1" x14ac:dyDescent="0.55000000000000004">
      <c r="A49446" s="131"/>
    </row>
    <row r="49449" spans="1:1" x14ac:dyDescent="0.55000000000000004">
      <c r="A49449" s="131"/>
    </row>
    <row r="49450" spans="1:1" x14ac:dyDescent="0.55000000000000004">
      <c r="A49450" s="131"/>
    </row>
    <row r="49453" spans="1:1" x14ac:dyDescent="0.55000000000000004">
      <c r="A49453" s="131"/>
    </row>
    <row r="49454" spans="1:1" x14ac:dyDescent="0.55000000000000004">
      <c r="A49454" s="131"/>
    </row>
    <row r="49457" spans="1:1" x14ac:dyDescent="0.55000000000000004">
      <c r="A49457" s="131"/>
    </row>
    <row r="49458" spans="1:1" x14ac:dyDescent="0.55000000000000004">
      <c r="A49458" s="131"/>
    </row>
    <row r="49461" spans="1:1" x14ac:dyDescent="0.55000000000000004">
      <c r="A49461" s="131"/>
    </row>
    <row r="49462" spans="1:1" x14ac:dyDescent="0.55000000000000004">
      <c r="A49462" s="131"/>
    </row>
    <row r="49465" spans="1:1" x14ac:dyDescent="0.55000000000000004">
      <c r="A49465" s="131"/>
    </row>
    <row r="49466" spans="1:1" x14ac:dyDescent="0.55000000000000004">
      <c r="A49466" s="131"/>
    </row>
    <row r="49469" spans="1:1" x14ac:dyDescent="0.55000000000000004">
      <c r="A49469" s="131"/>
    </row>
    <row r="49470" spans="1:1" x14ac:dyDescent="0.55000000000000004">
      <c r="A49470" s="131"/>
    </row>
    <row r="49473" spans="1:1" x14ac:dyDescent="0.55000000000000004">
      <c r="A49473" s="131"/>
    </row>
    <row r="49474" spans="1:1" x14ac:dyDescent="0.55000000000000004">
      <c r="A49474" s="131"/>
    </row>
    <row r="49477" spans="1:1" x14ac:dyDescent="0.55000000000000004">
      <c r="A49477" s="131"/>
    </row>
    <row r="49478" spans="1:1" x14ac:dyDescent="0.55000000000000004">
      <c r="A49478" s="131"/>
    </row>
    <row r="49481" spans="1:1" x14ac:dyDescent="0.55000000000000004">
      <c r="A49481" s="131"/>
    </row>
    <row r="49482" spans="1:1" x14ac:dyDescent="0.55000000000000004">
      <c r="A49482" s="131"/>
    </row>
    <row r="49485" spans="1:1" x14ac:dyDescent="0.55000000000000004">
      <c r="A49485" s="131"/>
    </row>
    <row r="49486" spans="1:1" x14ac:dyDescent="0.55000000000000004">
      <c r="A49486" s="131"/>
    </row>
    <row r="49489" spans="1:1" x14ac:dyDescent="0.55000000000000004">
      <c r="A49489" s="131"/>
    </row>
    <row r="49490" spans="1:1" x14ac:dyDescent="0.55000000000000004">
      <c r="A49490" s="131"/>
    </row>
    <row r="49493" spans="1:1" x14ac:dyDescent="0.55000000000000004">
      <c r="A49493" s="131"/>
    </row>
    <row r="49494" spans="1:1" x14ac:dyDescent="0.55000000000000004">
      <c r="A49494" s="131"/>
    </row>
    <row r="49497" spans="1:1" x14ac:dyDescent="0.55000000000000004">
      <c r="A49497" s="131"/>
    </row>
    <row r="49498" spans="1:1" x14ac:dyDescent="0.55000000000000004">
      <c r="A49498" s="131"/>
    </row>
    <row r="49501" spans="1:1" x14ac:dyDescent="0.55000000000000004">
      <c r="A49501" s="131"/>
    </row>
    <row r="49502" spans="1:1" x14ac:dyDescent="0.55000000000000004">
      <c r="A49502" s="131"/>
    </row>
    <row r="49505" spans="1:1" x14ac:dyDescent="0.55000000000000004">
      <c r="A49505" s="131"/>
    </row>
    <row r="49506" spans="1:1" x14ac:dyDescent="0.55000000000000004">
      <c r="A49506" s="131"/>
    </row>
    <row r="49509" spans="1:1" x14ac:dyDescent="0.55000000000000004">
      <c r="A49509" s="131"/>
    </row>
    <row r="49510" spans="1:1" x14ac:dyDescent="0.55000000000000004">
      <c r="A49510" s="131"/>
    </row>
    <row r="49513" spans="1:1" x14ac:dyDescent="0.55000000000000004">
      <c r="A49513" s="131"/>
    </row>
    <row r="49514" spans="1:1" x14ac:dyDescent="0.55000000000000004">
      <c r="A49514" s="131"/>
    </row>
    <row r="49517" spans="1:1" x14ac:dyDescent="0.55000000000000004">
      <c r="A49517" s="131"/>
    </row>
    <row r="49518" spans="1:1" x14ac:dyDescent="0.55000000000000004">
      <c r="A49518" s="131"/>
    </row>
    <row r="49521" spans="1:1" x14ac:dyDescent="0.55000000000000004">
      <c r="A49521" s="131"/>
    </row>
    <row r="49522" spans="1:1" x14ac:dyDescent="0.55000000000000004">
      <c r="A49522" s="131"/>
    </row>
    <row r="49525" spans="1:1" x14ac:dyDescent="0.55000000000000004">
      <c r="A49525" s="131"/>
    </row>
    <row r="49526" spans="1:1" x14ac:dyDescent="0.55000000000000004">
      <c r="A49526" s="131"/>
    </row>
    <row r="49529" spans="1:1" x14ac:dyDescent="0.55000000000000004">
      <c r="A49529" s="131"/>
    </row>
    <row r="49530" spans="1:1" x14ac:dyDescent="0.55000000000000004">
      <c r="A49530" s="131"/>
    </row>
    <row r="49533" spans="1:1" x14ac:dyDescent="0.55000000000000004">
      <c r="A49533" s="131"/>
    </row>
    <row r="49534" spans="1:1" x14ac:dyDescent="0.55000000000000004">
      <c r="A49534" s="131"/>
    </row>
    <row r="49537" spans="1:1" x14ac:dyDescent="0.55000000000000004">
      <c r="A49537" s="131"/>
    </row>
    <row r="49538" spans="1:1" x14ac:dyDescent="0.55000000000000004">
      <c r="A49538" s="131"/>
    </row>
    <row r="49541" spans="1:1" x14ac:dyDescent="0.55000000000000004">
      <c r="A49541" s="131"/>
    </row>
    <row r="49542" spans="1:1" x14ac:dyDescent="0.55000000000000004">
      <c r="A49542" s="131"/>
    </row>
    <row r="49545" spans="1:1" x14ac:dyDescent="0.55000000000000004">
      <c r="A49545" s="131"/>
    </row>
    <row r="49546" spans="1:1" x14ac:dyDescent="0.55000000000000004">
      <c r="A49546" s="131"/>
    </row>
    <row r="49549" spans="1:1" x14ac:dyDescent="0.55000000000000004">
      <c r="A49549" s="131"/>
    </row>
    <row r="49550" spans="1:1" x14ac:dyDescent="0.55000000000000004">
      <c r="A49550" s="131"/>
    </row>
    <row r="49553" spans="1:1" x14ac:dyDescent="0.55000000000000004">
      <c r="A49553" s="131"/>
    </row>
    <row r="49554" spans="1:1" x14ac:dyDescent="0.55000000000000004">
      <c r="A49554" s="131"/>
    </row>
    <row r="49557" spans="1:1" x14ac:dyDescent="0.55000000000000004">
      <c r="A49557" s="131"/>
    </row>
    <row r="49558" spans="1:1" x14ac:dyDescent="0.55000000000000004">
      <c r="A49558" s="131"/>
    </row>
    <row r="49561" spans="1:1" x14ac:dyDescent="0.55000000000000004">
      <c r="A49561" s="131"/>
    </row>
    <row r="49562" spans="1:1" x14ac:dyDescent="0.55000000000000004">
      <c r="A49562" s="131"/>
    </row>
    <row r="49565" spans="1:1" x14ac:dyDescent="0.55000000000000004">
      <c r="A49565" s="131"/>
    </row>
    <row r="49566" spans="1:1" x14ac:dyDescent="0.55000000000000004">
      <c r="A49566" s="131"/>
    </row>
    <row r="49569" spans="1:1" x14ac:dyDescent="0.55000000000000004">
      <c r="A49569" s="131"/>
    </row>
    <row r="49570" spans="1:1" x14ac:dyDescent="0.55000000000000004">
      <c r="A49570" s="131"/>
    </row>
    <row r="49573" spans="1:1" x14ac:dyDescent="0.55000000000000004">
      <c r="A49573" s="131"/>
    </row>
    <row r="49574" spans="1:1" x14ac:dyDescent="0.55000000000000004">
      <c r="A49574" s="131"/>
    </row>
    <row r="49577" spans="1:1" x14ac:dyDescent="0.55000000000000004">
      <c r="A49577" s="131"/>
    </row>
    <row r="49578" spans="1:1" x14ac:dyDescent="0.55000000000000004">
      <c r="A49578" s="131"/>
    </row>
    <row r="49581" spans="1:1" x14ac:dyDescent="0.55000000000000004">
      <c r="A49581" s="131"/>
    </row>
    <row r="49582" spans="1:1" x14ac:dyDescent="0.55000000000000004">
      <c r="A49582" s="131"/>
    </row>
    <row r="49585" spans="1:1" x14ac:dyDescent="0.55000000000000004">
      <c r="A49585" s="131"/>
    </row>
    <row r="49586" spans="1:1" x14ac:dyDescent="0.55000000000000004">
      <c r="A49586" s="131"/>
    </row>
    <row r="49589" spans="1:1" x14ac:dyDescent="0.55000000000000004">
      <c r="A49589" s="131"/>
    </row>
    <row r="49590" spans="1:1" x14ac:dyDescent="0.55000000000000004">
      <c r="A49590" s="131"/>
    </row>
    <row r="49593" spans="1:1" x14ac:dyDescent="0.55000000000000004">
      <c r="A49593" s="131"/>
    </row>
    <row r="49594" spans="1:1" x14ac:dyDescent="0.55000000000000004">
      <c r="A49594" s="131"/>
    </row>
    <row r="49597" spans="1:1" x14ac:dyDescent="0.55000000000000004">
      <c r="A49597" s="131"/>
    </row>
    <row r="49598" spans="1:1" x14ac:dyDescent="0.55000000000000004">
      <c r="A49598" s="131"/>
    </row>
    <row r="49601" spans="1:1" x14ac:dyDescent="0.55000000000000004">
      <c r="A49601" s="131"/>
    </row>
    <row r="49602" spans="1:1" x14ac:dyDescent="0.55000000000000004">
      <c r="A49602" s="131"/>
    </row>
    <row r="49605" spans="1:1" x14ac:dyDescent="0.55000000000000004">
      <c r="A49605" s="131"/>
    </row>
    <row r="49606" spans="1:1" x14ac:dyDescent="0.55000000000000004">
      <c r="A49606" s="131"/>
    </row>
    <row r="49609" spans="1:1" x14ac:dyDescent="0.55000000000000004">
      <c r="A49609" s="131"/>
    </row>
    <row r="49610" spans="1:1" x14ac:dyDescent="0.55000000000000004">
      <c r="A49610" s="131"/>
    </row>
    <row r="49613" spans="1:1" x14ac:dyDescent="0.55000000000000004">
      <c r="A49613" s="131"/>
    </row>
    <row r="49614" spans="1:1" x14ac:dyDescent="0.55000000000000004">
      <c r="A49614" s="131"/>
    </row>
    <row r="49617" spans="1:1" x14ac:dyDescent="0.55000000000000004">
      <c r="A49617" s="131"/>
    </row>
    <row r="49618" spans="1:1" x14ac:dyDescent="0.55000000000000004">
      <c r="A49618" s="131"/>
    </row>
    <row r="49621" spans="1:1" x14ac:dyDescent="0.55000000000000004">
      <c r="A49621" s="131"/>
    </row>
    <row r="49622" spans="1:1" x14ac:dyDescent="0.55000000000000004">
      <c r="A49622" s="131"/>
    </row>
    <row r="49625" spans="1:1" x14ac:dyDescent="0.55000000000000004">
      <c r="A49625" s="131"/>
    </row>
    <row r="49626" spans="1:1" x14ac:dyDescent="0.55000000000000004">
      <c r="A49626" s="131"/>
    </row>
    <row r="49629" spans="1:1" x14ac:dyDescent="0.55000000000000004">
      <c r="A49629" s="131"/>
    </row>
    <row r="49630" spans="1:1" x14ac:dyDescent="0.55000000000000004">
      <c r="A49630" s="131"/>
    </row>
    <row r="49633" spans="1:1" x14ac:dyDescent="0.55000000000000004">
      <c r="A49633" s="131"/>
    </row>
    <row r="49634" spans="1:1" x14ac:dyDescent="0.55000000000000004">
      <c r="A49634" s="131"/>
    </row>
    <row r="49637" spans="1:1" x14ac:dyDescent="0.55000000000000004">
      <c r="A49637" s="131"/>
    </row>
    <row r="49638" spans="1:1" x14ac:dyDescent="0.55000000000000004">
      <c r="A49638" s="131"/>
    </row>
    <row r="49641" spans="1:1" x14ac:dyDescent="0.55000000000000004">
      <c r="A49641" s="131"/>
    </row>
    <row r="49642" spans="1:1" x14ac:dyDescent="0.55000000000000004">
      <c r="A49642" s="131"/>
    </row>
    <row r="49645" spans="1:1" x14ac:dyDescent="0.55000000000000004">
      <c r="A49645" s="131"/>
    </row>
    <row r="49646" spans="1:1" x14ac:dyDescent="0.55000000000000004">
      <c r="A49646" s="131"/>
    </row>
    <row r="49649" spans="1:1" x14ac:dyDescent="0.55000000000000004">
      <c r="A49649" s="131"/>
    </row>
    <row r="49650" spans="1:1" x14ac:dyDescent="0.55000000000000004">
      <c r="A49650" s="131"/>
    </row>
    <row r="49653" spans="1:1" x14ac:dyDescent="0.55000000000000004">
      <c r="A49653" s="131"/>
    </row>
    <row r="49654" spans="1:1" x14ac:dyDescent="0.55000000000000004">
      <c r="A49654" s="131"/>
    </row>
    <row r="49657" spans="1:1" x14ac:dyDescent="0.55000000000000004">
      <c r="A49657" s="131"/>
    </row>
    <row r="49658" spans="1:1" x14ac:dyDescent="0.55000000000000004">
      <c r="A49658" s="131"/>
    </row>
    <row r="49661" spans="1:1" x14ac:dyDescent="0.55000000000000004">
      <c r="A49661" s="131"/>
    </row>
    <row r="49662" spans="1:1" x14ac:dyDescent="0.55000000000000004">
      <c r="A49662" s="131"/>
    </row>
    <row r="49665" spans="1:1" x14ac:dyDescent="0.55000000000000004">
      <c r="A49665" s="131"/>
    </row>
    <row r="49666" spans="1:1" x14ac:dyDescent="0.55000000000000004">
      <c r="A49666" s="131"/>
    </row>
    <row r="49669" spans="1:1" x14ac:dyDescent="0.55000000000000004">
      <c r="A49669" s="131"/>
    </row>
    <row r="49670" spans="1:1" x14ac:dyDescent="0.55000000000000004">
      <c r="A49670" s="131"/>
    </row>
    <row r="49673" spans="1:1" x14ac:dyDescent="0.55000000000000004">
      <c r="A49673" s="131"/>
    </row>
    <row r="49674" spans="1:1" x14ac:dyDescent="0.55000000000000004">
      <c r="A49674" s="131"/>
    </row>
    <row r="49677" spans="1:1" x14ac:dyDescent="0.55000000000000004">
      <c r="A49677" s="131"/>
    </row>
    <row r="49678" spans="1:1" x14ac:dyDescent="0.55000000000000004">
      <c r="A49678" s="131"/>
    </row>
    <row r="49681" spans="1:1" x14ac:dyDescent="0.55000000000000004">
      <c r="A49681" s="131"/>
    </row>
    <row r="49682" spans="1:1" x14ac:dyDescent="0.55000000000000004">
      <c r="A49682" s="131"/>
    </row>
    <row r="49685" spans="1:1" x14ac:dyDescent="0.55000000000000004">
      <c r="A49685" s="131"/>
    </row>
    <row r="49686" spans="1:1" x14ac:dyDescent="0.55000000000000004">
      <c r="A49686" s="131"/>
    </row>
    <row r="49689" spans="1:1" x14ac:dyDescent="0.55000000000000004">
      <c r="A49689" s="131"/>
    </row>
    <row r="49690" spans="1:1" x14ac:dyDescent="0.55000000000000004">
      <c r="A49690" s="131"/>
    </row>
    <row r="49693" spans="1:1" x14ac:dyDescent="0.55000000000000004">
      <c r="A49693" s="131"/>
    </row>
    <row r="49694" spans="1:1" x14ac:dyDescent="0.55000000000000004">
      <c r="A49694" s="131"/>
    </row>
    <row r="49697" spans="1:1" x14ac:dyDescent="0.55000000000000004">
      <c r="A49697" s="131"/>
    </row>
    <row r="49698" spans="1:1" x14ac:dyDescent="0.55000000000000004">
      <c r="A49698" s="131"/>
    </row>
    <row r="49701" spans="1:1" x14ac:dyDescent="0.55000000000000004">
      <c r="A49701" s="131"/>
    </row>
    <row r="49702" spans="1:1" x14ac:dyDescent="0.55000000000000004">
      <c r="A49702" s="131"/>
    </row>
    <row r="49705" spans="1:1" x14ac:dyDescent="0.55000000000000004">
      <c r="A49705" s="131"/>
    </row>
    <row r="49706" spans="1:1" x14ac:dyDescent="0.55000000000000004">
      <c r="A49706" s="131"/>
    </row>
    <row r="49709" spans="1:1" x14ac:dyDescent="0.55000000000000004">
      <c r="A49709" s="131"/>
    </row>
    <row r="49710" spans="1:1" x14ac:dyDescent="0.55000000000000004">
      <c r="A49710" s="131"/>
    </row>
    <row r="49713" spans="1:1" x14ac:dyDescent="0.55000000000000004">
      <c r="A49713" s="131"/>
    </row>
    <row r="49714" spans="1:1" x14ac:dyDescent="0.55000000000000004">
      <c r="A49714" s="131"/>
    </row>
    <row r="49717" spans="1:1" x14ac:dyDescent="0.55000000000000004">
      <c r="A49717" s="131"/>
    </row>
    <row r="49718" spans="1:1" x14ac:dyDescent="0.55000000000000004">
      <c r="A49718" s="131"/>
    </row>
    <row r="49721" spans="1:1" x14ac:dyDescent="0.55000000000000004">
      <c r="A49721" s="131"/>
    </row>
    <row r="49722" spans="1:1" x14ac:dyDescent="0.55000000000000004">
      <c r="A49722" s="131"/>
    </row>
    <row r="49725" spans="1:1" x14ac:dyDescent="0.55000000000000004">
      <c r="A49725" s="131"/>
    </row>
    <row r="49726" spans="1:1" x14ac:dyDescent="0.55000000000000004">
      <c r="A49726" s="131"/>
    </row>
    <row r="49729" spans="1:1" x14ac:dyDescent="0.55000000000000004">
      <c r="A49729" s="131"/>
    </row>
    <row r="49730" spans="1:1" x14ac:dyDescent="0.55000000000000004">
      <c r="A49730" s="131"/>
    </row>
    <row r="49733" spans="1:1" x14ac:dyDescent="0.55000000000000004">
      <c r="A49733" s="131"/>
    </row>
    <row r="49734" spans="1:1" x14ac:dyDescent="0.55000000000000004">
      <c r="A49734" s="131"/>
    </row>
    <row r="49737" spans="1:1" x14ac:dyDescent="0.55000000000000004">
      <c r="A49737" s="131"/>
    </row>
    <row r="49738" spans="1:1" x14ac:dyDescent="0.55000000000000004">
      <c r="A49738" s="131"/>
    </row>
    <row r="49741" spans="1:1" x14ac:dyDescent="0.55000000000000004">
      <c r="A49741" s="131"/>
    </row>
    <row r="49742" spans="1:1" x14ac:dyDescent="0.55000000000000004">
      <c r="A49742" s="131"/>
    </row>
    <row r="49745" spans="1:1" x14ac:dyDescent="0.55000000000000004">
      <c r="A49745" s="131"/>
    </row>
    <row r="49746" spans="1:1" x14ac:dyDescent="0.55000000000000004">
      <c r="A49746" s="131"/>
    </row>
    <row r="49749" spans="1:1" x14ac:dyDescent="0.55000000000000004">
      <c r="A49749" s="131"/>
    </row>
    <row r="49750" spans="1:1" x14ac:dyDescent="0.55000000000000004">
      <c r="A49750" s="131"/>
    </row>
    <row r="49753" spans="1:1" x14ac:dyDescent="0.55000000000000004">
      <c r="A49753" s="131"/>
    </row>
    <row r="49754" spans="1:1" x14ac:dyDescent="0.55000000000000004">
      <c r="A49754" s="131"/>
    </row>
    <row r="49757" spans="1:1" x14ac:dyDescent="0.55000000000000004">
      <c r="A49757" s="131"/>
    </row>
    <row r="49758" spans="1:1" x14ac:dyDescent="0.55000000000000004">
      <c r="A49758" s="131"/>
    </row>
    <row r="49761" spans="1:1" x14ac:dyDescent="0.55000000000000004">
      <c r="A49761" s="131"/>
    </row>
    <row r="49762" spans="1:1" x14ac:dyDescent="0.55000000000000004">
      <c r="A49762" s="131"/>
    </row>
    <row r="49765" spans="1:1" x14ac:dyDescent="0.55000000000000004">
      <c r="A49765" s="131"/>
    </row>
    <row r="49766" spans="1:1" x14ac:dyDescent="0.55000000000000004">
      <c r="A49766" s="131"/>
    </row>
    <row r="49769" spans="1:1" x14ac:dyDescent="0.55000000000000004">
      <c r="A49769" s="131"/>
    </row>
    <row r="49770" spans="1:1" x14ac:dyDescent="0.55000000000000004">
      <c r="A49770" s="131"/>
    </row>
    <row r="49773" spans="1:1" x14ac:dyDescent="0.55000000000000004">
      <c r="A49773" s="131"/>
    </row>
    <row r="49774" spans="1:1" x14ac:dyDescent="0.55000000000000004">
      <c r="A49774" s="131"/>
    </row>
    <row r="49777" spans="1:1" x14ac:dyDescent="0.55000000000000004">
      <c r="A49777" s="131"/>
    </row>
    <row r="49778" spans="1:1" x14ac:dyDescent="0.55000000000000004">
      <c r="A49778" s="131"/>
    </row>
    <row r="49781" spans="1:1" x14ac:dyDescent="0.55000000000000004">
      <c r="A49781" s="131"/>
    </row>
    <row r="49782" spans="1:1" x14ac:dyDescent="0.55000000000000004">
      <c r="A49782" s="131"/>
    </row>
    <row r="49785" spans="1:1" x14ac:dyDescent="0.55000000000000004">
      <c r="A49785" s="131"/>
    </row>
    <row r="49786" spans="1:1" x14ac:dyDescent="0.55000000000000004">
      <c r="A49786" s="131"/>
    </row>
    <row r="49789" spans="1:1" x14ac:dyDescent="0.55000000000000004">
      <c r="A49789" s="131"/>
    </row>
    <row r="49790" spans="1:1" x14ac:dyDescent="0.55000000000000004">
      <c r="A49790" s="131"/>
    </row>
    <row r="49793" spans="1:1" x14ac:dyDescent="0.55000000000000004">
      <c r="A49793" s="131"/>
    </row>
    <row r="49794" spans="1:1" x14ac:dyDescent="0.55000000000000004">
      <c r="A49794" s="131"/>
    </row>
    <row r="49797" spans="1:1" x14ac:dyDescent="0.55000000000000004">
      <c r="A49797" s="131"/>
    </row>
    <row r="49798" spans="1:1" x14ac:dyDescent="0.55000000000000004">
      <c r="A49798" s="131"/>
    </row>
    <row r="49801" spans="1:1" x14ac:dyDescent="0.55000000000000004">
      <c r="A49801" s="131"/>
    </row>
    <row r="49802" spans="1:1" x14ac:dyDescent="0.55000000000000004">
      <c r="A49802" s="131"/>
    </row>
    <row r="49805" spans="1:1" x14ac:dyDescent="0.55000000000000004">
      <c r="A49805" s="131"/>
    </row>
    <row r="49806" spans="1:1" x14ac:dyDescent="0.55000000000000004">
      <c r="A49806" s="131"/>
    </row>
    <row r="49809" spans="1:1" x14ac:dyDescent="0.55000000000000004">
      <c r="A49809" s="131"/>
    </row>
    <row r="49810" spans="1:1" x14ac:dyDescent="0.55000000000000004">
      <c r="A49810" s="131"/>
    </row>
    <row r="49813" spans="1:1" x14ac:dyDescent="0.55000000000000004">
      <c r="A49813" s="131"/>
    </row>
    <row r="49814" spans="1:1" x14ac:dyDescent="0.55000000000000004">
      <c r="A49814" s="131"/>
    </row>
    <row r="49817" spans="1:1" x14ac:dyDescent="0.55000000000000004">
      <c r="A49817" s="131"/>
    </row>
    <row r="49818" spans="1:1" x14ac:dyDescent="0.55000000000000004">
      <c r="A49818" s="131"/>
    </row>
    <row r="49821" spans="1:1" x14ac:dyDescent="0.55000000000000004">
      <c r="A49821" s="131"/>
    </row>
    <row r="49822" spans="1:1" x14ac:dyDescent="0.55000000000000004">
      <c r="A49822" s="131"/>
    </row>
    <row r="49825" spans="1:1" x14ac:dyDescent="0.55000000000000004">
      <c r="A49825" s="131"/>
    </row>
    <row r="49826" spans="1:1" x14ac:dyDescent="0.55000000000000004">
      <c r="A49826" s="131"/>
    </row>
    <row r="49829" spans="1:1" x14ac:dyDescent="0.55000000000000004">
      <c r="A49829" s="131"/>
    </row>
    <row r="49830" spans="1:1" x14ac:dyDescent="0.55000000000000004">
      <c r="A49830" s="131"/>
    </row>
    <row r="49833" spans="1:1" x14ac:dyDescent="0.55000000000000004">
      <c r="A49833" s="131"/>
    </row>
    <row r="49834" spans="1:1" x14ac:dyDescent="0.55000000000000004">
      <c r="A49834" s="131"/>
    </row>
    <row r="49837" spans="1:1" x14ac:dyDescent="0.55000000000000004">
      <c r="A49837" s="131"/>
    </row>
    <row r="49838" spans="1:1" x14ac:dyDescent="0.55000000000000004">
      <c r="A49838" s="131"/>
    </row>
    <row r="49841" spans="1:1" x14ac:dyDescent="0.55000000000000004">
      <c r="A49841" s="131"/>
    </row>
    <row r="49842" spans="1:1" x14ac:dyDescent="0.55000000000000004">
      <c r="A49842" s="131"/>
    </row>
    <row r="49845" spans="1:1" x14ac:dyDescent="0.55000000000000004">
      <c r="A49845" s="131"/>
    </row>
    <row r="49846" spans="1:1" x14ac:dyDescent="0.55000000000000004">
      <c r="A49846" s="131"/>
    </row>
    <row r="49849" spans="1:1" x14ac:dyDescent="0.55000000000000004">
      <c r="A49849" s="131"/>
    </row>
    <row r="49850" spans="1:1" x14ac:dyDescent="0.55000000000000004">
      <c r="A49850" s="131"/>
    </row>
    <row r="49853" spans="1:1" x14ac:dyDescent="0.55000000000000004">
      <c r="A49853" s="131"/>
    </row>
    <row r="49854" spans="1:1" x14ac:dyDescent="0.55000000000000004">
      <c r="A49854" s="131"/>
    </row>
    <row r="49857" spans="1:1" x14ac:dyDescent="0.55000000000000004">
      <c r="A49857" s="131"/>
    </row>
    <row r="49858" spans="1:1" x14ac:dyDescent="0.55000000000000004">
      <c r="A49858" s="131"/>
    </row>
    <row r="49861" spans="1:1" x14ac:dyDescent="0.55000000000000004">
      <c r="A49861" s="131"/>
    </row>
    <row r="49862" spans="1:1" x14ac:dyDescent="0.55000000000000004">
      <c r="A49862" s="131"/>
    </row>
    <row r="49865" spans="1:1" x14ac:dyDescent="0.55000000000000004">
      <c r="A49865" s="131"/>
    </row>
    <row r="49866" spans="1:1" x14ac:dyDescent="0.55000000000000004">
      <c r="A49866" s="131"/>
    </row>
    <row r="49869" spans="1:1" x14ac:dyDescent="0.55000000000000004">
      <c r="A49869" s="131"/>
    </row>
    <row r="49870" spans="1:1" x14ac:dyDescent="0.55000000000000004">
      <c r="A49870" s="131"/>
    </row>
    <row r="49873" spans="1:1" x14ac:dyDescent="0.55000000000000004">
      <c r="A49873" s="131"/>
    </row>
    <row r="49874" spans="1:1" x14ac:dyDescent="0.55000000000000004">
      <c r="A49874" s="131"/>
    </row>
    <row r="49877" spans="1:1" x14ac:dyDescent="0.55000000000000004">
      <c r="A49877" s="131"/>
    </row>
    <row r="49878" spans="1:1" x14ac:dyDescent="0.55000000000000004">
      <c r="A49878" s="131"/>
    </row>
    <row r="49881" spans="1:1" x14ac:dyDescent="0.55000000000000004">
      <c r="A49881" s="131"/>
    </row>
    <row r="49882" spans="1:1" x14ac:dyDescent="0.55000000000000004">
      <c r="A49882" s="131"/>
    </row>
    <row r="49885" spans="1:1" x14ac:dyDescent="0.55000000000000004">
      <c r="A49885" s="131"/>
    </row>
    <row r="49886" spans="1:1" x14ac:dyDescent="0.55000000000000004">
      <c r="A49886" s="131"/>
    </row>
    <row r="49889" spans="1:1" x14ac:dyDescent="0.55000000000000004">
      <c r="A49889" s="131"/>
    </row>
    <row r="49890" spans="1:1" x14ac:dyDescent="0.55000000000000004">
      <c r="A49890" s="131"/>
    </row>
    <row r="49893" spans="1:1" x14ac:dyDescent="0.55000000000000004">
      <c r="A49893" s="131"/>
    </row>
    <row r="49894" spans="1:1" x14ac:dyDescent="0.55000000000000004">
      <c r="A49894" s="131"/>
    </row>
    <row r="49897" spans="1:1" x14ac:dyDescent="0.55000000000000004">
      <c r="A49897" s="131"/>
    </row>
    <row r="49898" spans="1:1" x14ac:dyDescent="0.55000000000000004">
      <c r="A49898" s="131"/>
    </row>
    <row r="49901" spans="1:1" x14ac:dyDescent="0.55000000000000004">
      <c r="A49901" s="131"/>
    </row>
    <row r="49902" spans="1:1" x14ac:dyDescent="0.55000000000000004">
      <c r="A49902" s="131"/>
    </row>
    <row r="49905" spans="1:1" x14ac:dyDescent="0.55000000000000004">
      <c r="A49905" s="131"/>
    </row>
    <row r="49906" spans="1:1" x14ac:dyDescent="0.55000000000000004">
      <c r="A49906" s="131"/>
    </row>
    <row r="49909" spans="1:1" x14ac:dyDescent="0.55000000000000004">
      <c r="A49909" s="131"/>
    </row>
    <row r="49910" spans="1:1" x14ac:dyDescent="0.55000000000000004">
      <c r="A49910" s="131"/>
    </row>
    <row r="49913" spans="1:1" x14ac:dyDescent="0.55000000000000004">
      <c r="A49913" s="131"/>
    </row>
    <row r="49914" spans="1:1" x14ac:dyDescent="0.55000000000000004">
      <c r="A49914" s="131"/>
    </row>
    <row r="49917" spans="1:1" x14ac:dyDescent="0.55000000000000004">
      <c r="A49917" s="131"/>
    </row>
    <row r="49918" spans="1:1" x14ac:dyDescent="0.55000000000000004">
      <c r="A49918" s="131"/>
    </row>
    <row r="49921" spans="1:1" x14ac:dyDescent="0.55000000000000004">
      <c r="A49921" s="131"/>
    </row>
    <row r="49922" spans="1:1" x14ac:dyDescent="0.55000000000000004">
      <c r="A49922" s="131"/>
    </row>
    <row r="49925" spans="1:1" x14ac:dyDescent="0.55000000000000004">
      <c r="A49925" s="131"/>
    </row>
    <row r="49926" spans="1:1" x14ac:dyDescent="0.55000000000000004">
      <c r="A49926" s="131"/>
    </row>
    <row r="49929" spans="1:1" x14ac:dyDescent="0.55000000000000004">
      <c r="A49929" s="131"/>
    </row>
    <row r="49930" spans="1:1" x14ac:dyDescent="0.55000000000000004">
      <c r="A49930" s="131"/>
    </row>
    <row r="49933" spans="1:1" x14ac:dyDescent="0.55000000000000004">
      <c r="A49933" s="131"/>
    </row>
    <row r="49934" spans="1:1" x14ac:dyDescent="0.55000000000000004">
      <c r="A49934" s="131"/>
    </row>
    <row r="49937" spans="1:1" x14ac:dyDescent="0.55000000000000004">
      <c r="A49937" s="131"/>
    </row>
    <row r="49938" spans="1:1" x14ac:dyDescent="0.55000000000000004">
      <c r="A49938" s="131"/>
    </row>
    <row r="49941" spans="1:1" x14ac:dyDescent="0.55000000000000004">
      <c r="A49941" s="131"/>
    </row>
    <row r="49942" spans="1:1" x14ac:dyDescent="0.55000000000000004">
      <c r="A49942" s="131"/>
    </row>
    <row r="49945" spans="1:1" x14ac:dyDescent="0.55000000000000004">
      <c r="A49945" s="131"/>
    </row>
    <row r="49946" spans="1:1" x14ac:dyDescent="0.55000000000000004">
      <c r="A49946" s="131"/>
    </row>
    <row r="49949" spans="1:1" x14ac:dyDescent="0.55000000000000004">
      <c r="A49949" s="131"/>
    </row>
    <row r="49950" spans="1:1" x14ac:dyDescent="0.55000000000000004">
      <c r="A49950" s="131"/>
    </row>
    <row r="49953" spans="1:1" x14ac:dyDescent="0.55000000000000004">
      <c r="A49953" s="131"/>
    </row>
    <row r="49954" spans="1:1" x14ac:dyDescent="0.55000000000000004">
      <c r="A49954" s="131"/>
    </row>
    <row r="49957" spans="1:1" x14ac:dyDescent="0.55000000000000004">
      <c r="A49957" s="131"/>
    </row>
    <row r="49958" spans="1:1" x14ac:dyDescent="0.55000000000000004">
      <c r="A49958" s="131"/>
    </row>
    <row r="49961" spans="1:1" x14ac:dyDescent="0.55000000000000004">
      <c r="A49961" s="131"/>
    </row>
    <row r="49962" spans="1:1" x14ac:dyDescent="0.55000000000000004">
      <c r="A49962" s="131"/>
    </row>
    <row r="49965" spans="1:1" x14ac:dyDescent="0.55000000000000004">
      <c r="A49965" s="131"/>
    </row>
    <row r="49966" spans="1:1" x14ac:dyDescent="0.55000000000000004">
      <c r="A49966" s="131"/>
    </row>
    <row r="49969" spans="1:1" x14ac:dyDescent="0.55000000000000004">
      <c r="A49969" s="131"/>
    </row>
    <row r="49970" spans="1:1" x14ac:dyDescent="0.55000000000000004">
      <c r="A49970" s="131"/>
    </row>
    <row r="49973" spans="1:1" x14ac:dyDescent="0.55000000000000004">
      <c r="A49973" s="131"/>
    </row>
    <row r="49974" spans="1:1" x14ac:dyDescent="0.55000000000000004">
      <c r="A49974" s="131"/>
    </row>
    <row r="49977" spans="1:1" x14ac:dyDescent="0.55000000000000004">
      <c r="A49977" s="131"/>
    </row>
    <row r="49978" spans="1:1" x14ac:dyDescent="0.55000000000000004">
      <c r="A49978" s="131"/>
    </row>
    <row r="49981" spans="1:1" x14ac:dyDescent="0.55000000000000004">
      <c r="A49981" s="131"/>
    </row>
    <row r="49982" spans="1:1" x14ac:dyDescent="0.55000000000000004">
      <c r="A49982" s="131"/>
    </row>
    <row r="49985" spans="1:1" x14ac:dyDescent="0.55000000000000004">
      <c r="A49985" s="131"/>
    </row>
    <row r="49986" spans="1:1" x14ac:dyDescent="0.55000000000000004">
      <c r="A49986" s="131"/>
    </row>
    <row r="49989" spans="1:1" x14ac:dyDescent="0.55000000000000004">
      <c r="A49989" s="131"/>
    </row>
    <row r="49990" spans="1:1" x14ac:dyDescent="0.55000000000000004">
      <c r="A49990" s="131"/>
    </row>
    <row r="49993" spans="1:1" x14ac:dyDescent="0.55000000000000004">
      <c r="A49993" s="131"/>
    </row>
    <row r="49994" spans="1:1" x14ac:dyDescent="0.55000000000000004">
      <c r="A49994" s="131"/>
    </row>
    <row r="49997" spans="1:1" x14ac:dyDescent="0.55000000000000004">
      <c r="A49997" s="131"/>
    </row>
    <row r="49998" spans="1:1" x14ac:dyDescent="0.55000000000000004">
      <c r="A49998" s="131"/>
    </row>
    <row r="50001" spans="1:1" x14ac:dyDescent="0.55000000000000004">
      <c r="A50001" s="131"/>
    </row>
    <row r="50002" spans="1:1" x14ac:dyDescent="0.55000000000000004">
      <c r="A50002" s="131"/>
    </row>
    <row r="50005" spans="1:1" x14ac:dyDescent="0.55000000000000004">
      <c r="A50005" s="131"/>
    </row>
    <row r="50006" spans="1:1" x14ac:dyDescent="0.55000000000000004">
      <c r="A50006" s="131"/>
    </row>
    <row r="50009" spans="1:1" x14ac:dyDescent="0.55000000000000004">
      <c r="A50009" s="131"/>
    </row>
    <row r="50010" spans="1:1" x14ac:dyDescent="0.55000000000000004">
      <c r="A50010" s="131"/>
    </row>
    <row r="50013" spans="1:1" x14ac:dyDescent="0.55000000000000004">
      <c r="A50013" s="131"/>
    </row>
    <row r="50014" spans="1:1" x14ac:dyDescent="0.55000000000000004">
      <c r="A50014" s="131"/>
    </row>
    <row r="50017" spans="1:1" x14ac:dyDescent="0.55000000000000004">
      <c r="A50017" s="131"/>
    </row>
    <row r="50018" spans="1:1" x14ac:dyDescent="0.55000000000000004">
      <c r="A50018" s="131"/>
    </row>
    <row r="50021" spans="1:1" x14ac:dyDescent="0.55000000000000004">
      <c r="A50021" s="131"/>
    </row>
    <row r="50022" spans="1:1" x14ac:dyDescent="0.55000000000000004">
      <c r="A50022" s="131"/>
    </row>
    <row r="50025" spans="1:1" x14ac:dyDescent="0.55000000000000004">
      <c r="A50025" s="131"/>
    </row>
    <row r="50026" spans="1:1" x14ac:dyDescent="0.55000000000000004">
      <c r="A50026" s="131"/>
    </row>
    <row r="50029" spans="1:1" x14ac:dyDescent="0.55000000000000004">
      <c r="A50029" s="131"/>
    </row>
    <row r="50030" spans="1:1" x14ac:dyDescent="0.55000000000000004">
      <c r="A50030" s="131"/>
    </row>
    <row r="50033" spans="1:1" x14ac:dyDescent="0.55000000000000004">
      <c r="A50033" s="131"/>
    </row>
    <row r="50034" spans="1:1" x14ac:dyDescent="0.55000000000000004">
      <c r="A50034" s="131"/>
    </row>
    <row r="50037" spans="1:1" x14ac:dyDescent="0.55000000000000004">
      <c r="A50037" s="131"/>
    </row>
    <row r="50038" spans="1:1" x14ac:dyDescent="0.55000000000000004">
      <c r="A50038" s="131"/>
    </row>
    <row r="50041" spans="1:1" x14ac:dyDescent="0.55000000000000004">
      <c r="A50041" s="131"/>
    </row>
    <row r="50042" spans="1:1" x14ac:dyDescent="0.55000000000000004">
      <c r="A50042" s="131"/>
    </row>
    <row r="50045" spans="1:1" x14ac:dyDescent="0.55000000000000004">
      <c r="A50045" s="131"/>
    </row>
    <row r="50046" spans="1:1" x14ac:dyDescent="0.55000000000000004">
      <c r="A50046" s="131"/>
    </row>
    <row r="50049" spans="1:1" x14ac:dyDescent="0.55000000000000004">
      <c r="A50049" s="131"/>
    </row>
    <row r="50050" spans="1:1" x14ac:dyDescent="0.55000000000000004">
      <c r="A50050" s="131"/>
    </row>
    <row r="50053" spans="1:1" x14ac:dyDescent="0.55000000000000004">
      <c r="A50053" s="131"/>
    </row>
    <row r="50054" spans="1:1" x14ac:dyDescent="0.55000000000000004">
      <c r="A50054" s="131"/>
    </row>
    <row r="50057" spans="1:1" x14ac:dyDescent="0.55000000000000004">
      <c r="A50057" s="131"/>
    </row>
    <row r="50058" spans="1:1" x14ac:dyDescent="0.55000000000000004">
      <c r="A50058" s="131"/>
    </row>
    <row r="50061" spans="1:1" x14ac:dyDescent="0.55000000000000004">
      <c r="A50061" s="131"/>
    </row>
    <row r="50062" spans="1:1" x14ac:dyDescent="0.55000000000000004">
      <c r="A50062" s="131"/>
    </row>
    <row r="50065" spans="1:1" x14ac:dyDescent="0.55000000000000004">
      <c r="A50065" s="131"/>
    </row>
    <row r="50066" spans="1:1" x14ac:dyDescent="0.55000000000000004">
      <c r="A50066" s="131"/>
    </row>
    <row r="50069" spans="1:1" x14ac:dyDescent="0.55000000000000004">
      <c r="A50069" s="131"/>
    </row>
    <row r="50070" spans="1:1" x14ac:dyDescent="0.55000000000000004">
      <c r="A50070" s="131"/>
    </row>
    <row r="50073" spans="1:1" x14ac:dyDescent="0.55000000000000004">
      <c r="A50073" s="131"/>
    </row>
    <row r="50074" spans="1:1" x14ac:dyDescent="0.55000000000000004">
      <c r="A50074" s="131"/>
    </row>
    <row r="50077" spans="1:1" x14ac:dyDescent="0.55000000000000004">
      <c r="A50077" s="131"/>
    </row>
    <row r="50078" spans="1:1" x14ac:dyDescent="0.55000000000000004">
      <c r="A50078" s="131"/>
    </row>
    <row r="50081" spans="1:1" x14ac:dyDescent="0.55000000000000004">
      <c r="A50081" s="131"/>
    </row>
    <row r="50082" spans="1:1" x14ac:dyDescent="0.55000000000000004">
      <c r="A50082" s="131"/>
    </row>
    <row r="50085" spans="1:1" x14ac:dyDescent="0.55000000000000004">
      <c r="A50085" s="131"/>
    </row>
    <row r="50086" spans="1:1" x14ac:dyDescent="0.55000000000000004">
      <c r="A50086" s="131"/>
    </row>
    <row r="50089" spans="1:1" x14ac:dyDescent="0.55000000000000004">
      <c r="A50089" s="131"/>
    </row>
    <row r="50090" spans="1:1" x14ac:dyDescent="0.55000000000000004">
      <c r="A50090" s="131"/>
    </row>
    <row r="50093" spans="1:1" x14ac:dyDescent="0.55000000000000004">
      <c r="A50093" s="131"/>
    </row>
    <row r="50094" spans="1:1" x14ac:dyDescent="0.55000000000000004">
      <c r="A50094" s="131"/>
    </row>
    <row r="50097" spans="1:1" x14ac:dyDescent="0.55000000000000004">
      <c r="A50097" s="131"/>
    </row>
    <row r="50098" spans="1:1" x14ac:dyDescent="0.55000000000000004">
      <c r="A50098" s="131"/>
    </row>
    <row r="50101" spans="1:1" x14ac:dyDescent="0.55000000000000004">
      <c r="A50101" s="131"/>
    </row>
    <row r="50102" spans="1:1" x14ac:dyDescent="0.55000000000000004">
      <c r="A50102" s="131"/>
    </row>
    <row r="50105" spans="1:1" x14ac:dyDescent="0.55000000000000004">
      <c r="A50105" s="131"/>
    </row>
    <row r="50106" spans="1:1" x14ac:dyDescent="0.55000000000000004">
      <c r="A50106" s="131"/>
    </row>
    <row r="50109" spans="1:1" x14ac:dyDescent="0.55000000000000004">
      <c r="A50109" s="131"/>
    </row>
    <row r="50110" spans="1:1" x14ac:dyDescent="0.55000000000000004">
      <c r="A50110" s="131"/>
    </row>
    <row r="50113" spans="1:1" x14ac:dyDescent="0.55000000000000004">
      <c r="A50113" s="131"/>
    </row>
    <row r="50114" spans="1:1" x14ac:dyDescent="0.55000000000000004">
      <c r="A50114" s="131"/>
    </row>
    <row r="50117" spans="1:1" x14ac:dyDescent="0.55000000000000004">
      <c r="A50117" s="131"/>
    </row>
    <row r="50118" spans="1:1" x14ac:dyDescent="0.55000000000000004">
      <c r="A50118" s="131"/>
    </row>
    <row r="50121" spans="1:1" x14ac:dyDescent="0.55000000000000004">
      <c r="A50121" s="131"/>
    </row>
    <row r="50122" spans="1:1" x14ac:dyDescent="0.55000000000000004">
      <c r="A50122" s="131"/>
    </row>
    <row r="50125" spans="1:1" x14ac:dyDescent="0.55000000000000004">
      <c r="A50125" s="131"/>
    </row>
    <row r="50126" spans="1:1" x14ac:dyDescent="0.55000000000000004">
      <c r="A50126" s="131"/>
    </row>
    <row r="50129" spans="1:1" x14ac:dyDescent="0.55000000000000004">
      <c r="A50129" s="131"/>
    </row>
    <row r="50130" spans="1:1" x14ac:dyDescent="0.55000000000000004">
      <c r="A50130" s="131"/>
    </row>
    <row r="50133" spans="1:1" x14ac:dyDescent="0.55000000000000004">
      <c r="A50133" s="131"/>
    </row>
    <row r="50134" spans="1:1" x14ac:dyDescent="0.55000000000000004">
      <c r="A50134" s="131"/>
    </row>
    <row r="50137" spans="1:1" x14ac:dyDescent="0.55000000000000004">
      <c r="A50137" s="131"/>
    </row>
    <row r="50138" spans="1:1" x14ac:dyDescent="0.55000000000000004">
      <c r="A50138" s="131"/>
    </row>
    <row r="50141" spans="1:1" x14ac:dyDescent="0.55000000000000004">
      <c r="A50141" s="131"/>
    </row>
    <row r="50142" spans="1:1" x14ac:dyDescent="0.55000000000000004">
      <c r="A50142" s="131"/>
    </row>
    <row r="50145" spans="1:1" x14ac:dyDescent="0.55000000000000004">
      <c r="A50145" s="131"/>
    </row>
    <row r="50146" spans="1:1" x14ac:dyDescent="0.55000000000000004">
      <c r="A50146" s="131"/>
    </row>
    <row r="50149" spans="1:1" x14ac:dyDescent="0.55000000000000004">
      <c r="A50149" s="131"/>
    </row>
    <row r="50150" spans="1:1" x14ac:dyDescent="0.55000000000000004">
      <c r="A50150" s="131"/>
    </row>
    <row r="50153" spans="1:1" x14ac:dyDescent="0.55000000000000004">
      <c r="A50153" s="131"/>
    </row>
    <row r="50154" spans="1:1" x14ac:dyDescent="0.55000000000000004">
      <c r="A50154" s="131"/>
    </row>
    <row r="50157" spans="1:1" x14ac:dyDescent="0.55000000000000004">
      <c r="A50157" s="131"/>
    </row>
    <row r="50158" spans="1:1" x14ac:dyDescent="0.55000000000000004">
      <c r="A50158" s="131"/>
    </row>
    <row r="50161" spans="1:1" x14ac:dyDescent="0.55000000000000004">
      <c r="A50161" s="131"/>
    </row>
    <row r="50162" spans="1:1" x14ac:dyDescent="0.55000000000000004">
      <c r="A50162" s="131"/>
    </row>
    <row r="50165" spans="1:1" x14ac:dyDescent="0.55000000000000004">
      <c r="A50165" s="131"/>
    </row>
    <row r="50166" spans="1:1" x14ac:dyDescent="0.55000000000000004">
      <c r="A50166" s="131"/>
    </row>
    <row r="50169" spans="1:1" x14ac:dyDescent="0.55000000000000004">
      <c r="A50169" s="131"/>
    </row>
    <row r="50170" spans="1:1" x14ac:dyDescent="0.55000000000000004">
      <c r="A50170" s="131"/>
    </row>
    <row r="50173" spans="1:1" x14ac:dyDescent="0.55000000000000004">
      <c r="A50173" s="131"/>
    </row>
    <row r="50174" spans="1:1" x14ac:dyDescent="0.55000000000000004">
      <c r="A50174" s="131"/>
    </row>
    <row r="50177" spans="1:1" x14ac:dyDescent="0.55000000000000004">
      <c r="A50177" s="131"/>
    </row>
    <row r="50178" spans="1:1" x14ac:dyDescent="0.55000000000000004">
      <c r="A50178" s="131"/>
    </row>
    <row r="50181" spans="1:1" x14ac:dyDescent="0.55000000000000004">
      <c r="A50181" s="131"/>
    </row>
    <row r="50182" spans="1:1" x14ac:dyDescent="0.55000000000000004">
      <c r="A50182" s="131"/>
    </row>
    <row r="50185" spans="1:1" x14ac:dyDescent="0.55000000000000004">
      <c r="A50185" s="131"/>
    </row>
    <row r="50186" spans="1:1" x14ac:dyDescent="0.55000000000000004">
      <c r="A50186" s="131"/>
    </row>
    <row r="50189" spans="1:1" x14ac:dyDescent="0.55000000000000004">
      <c r="A50189" s="131"/>
    </row>
    <row r="50190" spans="1:1" x14ac:dyDescent="0.55000000000000004">
      <c r="A50190" s="131"/>
    </row>
    <row r="50193" spans="1:1" x14ac:dyDescent="0.55000000000000004">
      <c r="A50193" s="131"/>
    </row>
    <row r="50194" spans="1:1" x14ac:dyDescent="0.55000000000000004">
      <c r="A50194" s="131"/>
    </row>
    <row r="50197" spans="1:1" x14ac:dyDescent="0.55000000000000004">
      <c r="A50197" s="131"/>
    </row>
    <row r="50198" spans="1:1" x14ac:dyDescent="0.55000000000000004">
      <c r="A50198" s="131"/>
    </row>
    <row r="50201" spans="1:1" x14ac:dyDescent="0.55000000000000004">
      <c r="A50201" s="131"/>
    </row>
    <row r="50202" spans="1:1" x14ac:dyDescent="0.55000000000000004">
      <c r="A50202" s="131"/>
    </row>
    <row r="50205" spans="1:1" x14ac:dyDescent="0.55000000000000004">
      <c r="A50205" s="131"/>
    </row>
    <row r="50206" spans="1:1" x14ac:dyDescent="0.55000000000000004">
      <c r="A50206" s="131"/>
    </row>
    <row r="50209" spans="1:1" x14ac:dyDescent="0.55000000000000004">
      <c r="A50209" s="131"/>
    </row>
    <row r="50210" spans="1:1" x14ac:dyDescent="0.55000000000000004">
      <c r="A50210" s="131"/>
    </row>
    <row r="50213" spans="1:1" x14ac:dyDescent="0.55000000000000004">
      <c r="A50213" s="131"/>
    </row>
    <row r="50214" spans="1:1" x14ac:dyDescent="0.55000000000000004">
      <c r="A50214" s="131"/>
    </row>
    <row r="50217" spans="1:1" x14ac:dyDescent="0.55000000000000004">
      <c r="A50217" s="131"/>
    </row>
    <row r="50218" spans="1:1" x14ac:dyDescent="0.55000000000000004">
      <c r="A50218" s="131"/>
    </row>
    <row r="50221" spans="1:1" x14ac:dyDescent="0.55000000000000004">
      <c r="A50221" s="131"/>
    </row>
    <row r="50222" spans="1:1" x14ac:dyDescent="0.55000000000000004">
      <c r="A50222" s="131"/>
    </row>
    <row r="50225" spans="1:1" x14ac:dyDescent="0.55000000000000004">
      <c r="A50225" s="131"/>
    </row>
    <row r="50226" spans="1:1" x14ac:dyDescent="0.55000000000000004">
      <c r="A50226" s="131"/>
    </row>
    <row r="50229" spans="1:1" x14ac:dyDescent="0.55000000000000004">
      <c r="A50229" s="131"/>
    </row>
    <row r="50230" spans="1:1" x14ac:dyDescent="0.55000000000000004">
      <c r="A50230" s="131"/>
    </row>
    <row r="50233" spans="1:1" x14ac:dyDescent="0.55000000000000004">
      <c r="A50233" s="131"/>
    </row>
    <row r="50234" spans="1:1" x14ac:dyDescent="0.55000000000000004">
      <c r="A50234" s="131"/>
    </row>
    <row r="50237" spans="1:1" x14ac:dyDescent="0.55000000000000004">
      <c r="A50237" s="131"/>
    </row>
    <row r="50238" spans="1:1" x14ac:dyDescent="0.55000000000000004">
      <c r="A50238" s="131"/>
    </row>
    <row r="50241" spans="1:1" x14ac:dyDescent="0.55000000000000004">
      <c r="A50241" s="131"/>
    </row>
    <row r="50242" spans="1:1" x14ac:dyDescent="0.55000000000000004">
      <c r="A50242" s="131"/>
    </row>
    <row r="50245" spans="1:1" x14ac:dyDescent="0.55000000000000004">
      <c r="A50245" s="131"/>
    </row>
    <row r="50246" spans="1:1" x14ac:dyDescent="0.55000000000000004">
      <c r="A50246" s="131"/>
    </row>
    <row r="50249" spans="1:1" x14ac:dyDescent="0.55000000000000004">
      <c r="A50249" s="131"/>
    </row>
    <row r="50250" spans="1:1" x14ac:dyDescent="0.55000000000000004">
      <c r="A50250" s="131"/>
    </row>
    <row r="50253" spans="1:1" x14ac:dyDescent="0.55000000000000004">
      <c r="A50253" s="131"/>
    </row>
    <row r="50254" spans="1:1" x14ac:dyDescent="0.55000000000000004">
      <c r="A50254" s="131"/>
    </row>
    <row r="50257" spans="1:1" x14ac:dyDescent="0.55000000000000004">
      <c r="A50257" s="131"/>
    </row>
    <row r="50258" spans="1:1" x14ac:dyDescent="0.55000000000000004">
      <c r="A50258" s="131"/>
    </row>
    <row r="50261" spans="1:1" x14ac:dyDescent="0.55000000000000004">
      <c r="A50261" s="131"/>
    </row>
    <row r="50262" spans="1:1" x14ac:dyDescent="0.55000000000000004">
      <c r="A50262" s="131"/>
    </row>
    <row r="50265" spans="1:1" x14ac:dyDescent="0.55000000000000004">
      <c r="A50265" s="131"/>
    </row>
    <row r="50266" spans="1:1" x14ac:dyDescent="0.55000000000000004">
      <c r="A50266" s="131"/>
    </row>
    <row r="50269" spans="1:1" x14ac:dyDescent="0.55000000000000004">
      <c r="A50269" s="131"/>
    </row>
    <row r="50270" spans="1:1" x14ac:dyDescent="0.55000000000000004">
      <c r="A50270" s="131"/>
    </row>
    <row r="50273" spans="1:1" x14ac:dyDescent="0.55000000000000004">
      <c r="A50273" s="131"/>
    </row>
    <row r="50274" spans="1:1" x14ac:dyDescent="0.55000000000000004">
      <c r="A50274" s="131"/>
    </row>
    <row r="50277" spans="1:1" x14ac:dyDescent="0.55000000000000004">
      <c r="A50277" s="131"/>
    </row>
    <row r="50278" spans="1:1" x14ac:dyDescent="0.55000000000000004">
      <c r="A50278" s="131"/>
    </row>
    <row r="50281" spans="1:1" x14ac:dyDescent="0.55000000000000004">
      <c r="A50281" s="131"/>
    </row>
    <row r="50282" spans="1:1" x14ac:dyDescent="0.55000000000000004">
      <c r="A50282" s="131"/>
    </row>
    <row r="50285" spans="1:1" x14ac:dyDescent="0.55000000000000004">
      <c r="A50285" s="131"/>
    </row>
    <row r="50286" spans="1:1" x14ac:dyDescent="0.55000000000000004">
      <c r="A50286" s="131"/>
    </row>
    <row r="50289" spans="1:1" x14ac:dyDescent="0.55000000000000004">
      <c r="A50289" s="131"/>
    </row>
    <row r="50290" spans="1:1" x14ac:dyDescent="0.55000000000000004">
      <c r="A50290" s="131"/>
    </row>
    <row r="50293" spans="1:1" x14ac:dyDescent="0.55000000000000004">
      <c r="A50293" s="131"/>
    </row>
    <row r="50294" spans="1:1" x14ac:dyDescent="0.55000000000000004">
      <c r="A50294" s="131"/>
    </row>
    <row r="50297" spans="1:1" x14ac:dyDescent="0.55000000000000004">
      <c r="A50297" s="131"/>
    </row>
    <row r="50298" spans="1:1" x14ac:dyDescent="0.55000000000000004">
      <c r="A50298" s="131"/>
    </row>
    <row r="50301" spans="1:1" x14ac:dyDescent="0.55000000000000004">
      <c r="A50301" s="131"/>
    </row>
    <row r="50302" spans="1:1" x14ac:dyDescent="0.55000000000000004">
      <c r="A50302" s="131"/>
    </row>
    <row r="50305" spans="1:1" x14ac:dyDescent="0.55000000000000004">
      <c r="A50305" s="131"/>
    </row>
    <row r="50306" spans="1:1" x14ac:dyDescent="0.55000000000000004">
      <c r="A50306" s="131"/>
    </row>
    <row r="50309" spans="1:1" x14ac:dyDescent="0.55000000000000004">
      <c r="A50309" s="131"/>
    </row>
    <row r="50310" spans="1:1" x14ac:dyDescent="0.55000000000000004">
      <c r="A50310" s="131"/>
    </row>
    <row r="50313" spans="1:1" x14ac:dyDescent="0.55000000000000004">
      <c r="A50313" s="131"/>
    </row>
    <row r="50314" spans="1:1" x14ac:dyDescent="0.55000000000000004">
      <c r="A50314" s="131"/>
    </row>
    <row r="50317" spans="1:1" x14ac:dyDescent="0.55000000000000004">
      <c r="A50317" s="131"/>
    </row>
    <row r="50318" spans="1:1" x14ac:dyDescent="0.55000000000000004">
      <c r="A50318" s="131"/>
    </row>
    <row r="50321" spans="1:1" x14ac:dyDescent="0.55000000000000004">
      <c r="A50321" s="131"/>
    </row>
    <row r="50322" spans="1:1" x14ac:dyDescent="0.55000000000000004">
      <c r="A50322" s="131"/>
    </row>
    <row r="50325" spans="1:1" x14ac:dyDescent="0.55000000000000004">
      <c r="A50325" s="131"/>
    </row>
    <row r="50326" spans="1:1" x14ac:dyDescent="0.55000000000000004">
      <c r="A50326" s="131"/>
    </row>
    <row r="50329" spans="1:1" x14ac:dyDescent="0.55000000000000004">
      <c r="A50329" s="131"/>
    </row>
    <row r="50330" spans="1:1" x14ac:dyDescent="0.55000000000000004">
      <c r="A50330" s="131"/>
    </row>
    <row r="50333" spans="1:1" x14ac:dyDescent="0.55000000000000004">
      <c r="A50333" s="131"/>
    </row>
    <row r="50334" spans="1:1" x14ac:dyDescent="0.55000000000000004">
      <c r="A50334" s="131"/>
    </row>
    <row r="50337" spans="1:1" x14ac:dyDescent="0.55000000000000004">
      <c r="A50337" s="131"/>
    </row>
    <row r="50338" spans="1:1" x14ac:dyDescent="0.55000000000000004">
      <c r="A50338" s="131"/>
    </row>
    <row r="50341" spans="1:1" x14ac:dyDescent="0.55000000000000004">
      <c r="A50341" s="131"/>
    </row>
    <row r="50342" spans="1:1" x14ac:dyDescent="0.55000000000000004">
      <c r="A50342" s="131"/>
    </row>
    <row r="50345" spans="1:1" x14ac:dyDescent="0.55000000000000004">
      <c r="A50345" s="131"/>
    </row>
    <row r="50346" spans="1:1" x14ac:dyDescent="0.55000000000000004">
      <c r="A50346" s="131"/>
    </row>
    <row r="50349" spans="1:1" x14ac:dyDescent="0.55000000000000004">
      <c r="A50349" s="131"/>
    </row>
    <row r="50350" spans="1:1" x14ac:dyDescent="0.55000000000000004">
      <c r="A50350" s="131"/>
    </row>
    <row r="50353" spans="1:1" x14ac:dyDescent="0.55000000000000004">
      <c r="A50353" s="131"/>
    </row>
    <row r="50354" spans="1:1" x14ac:dyDescent="0.55000000000000004">
      <c r="A50354" s="131"/>
    </row>
    <row r="50357" spans="1:1" x14ac:dyDescent="0.55000000000000004">
      <c r="A50357" s="131"/>
    </row>
    <row r="50358" spans="1:1" x14ac:dyDescent="0.55000000000000004">
      <c r="A50358" s="131"/>
    </row>
    <row r="50361" spans="1:1" x14ac:dyDescent="0.55000000000000004">
      <c r="A50361" s="131"/>
    </row>
    <row r="50362" spans="1:1" x14ac:dyDescent="0.55000000000000004">
      <c r="A50362" s="131"/>
    </row>
    <row r="50365" spans="1:1" x14ac:dyDescent="0.55000000000000004">
      <c r="A50365" s="131"/>
    </row>
    <row r="50366" spans="1:1" x14ac:dyDescent="0.55000000000000004">
      <c r="A50366" s="131"/>
    </row>
    <row r="50369" spans="1:1" x14ac:dyDescent="0.55000000000000004">
      <c r="A50369" s="131"/>
    </row>
    <row r="50370" spans="1:1" x14ac:dyDescent="0.55000000000000004">
      <c r="A50370" s="131"/>
    </row>
    <row r="50373" spans="1:1" x14ac:dyDescent="0.55000000000000004">
      <c r="A50373" s="131"/>
    </row>
    <row r="50374" spans="1:1" x14ac:dyDescent="0.55000000000000004">
      <c r="A50374" s="131"/>
    </row>
    <row r="50377" spans="1:1" x14ac:dyDescent="0.55000000000000004">
      <c r="A50377" s="131"/>
    </row>
    <row r="50378" spans="1:1" x14ac:dyDescent="0.55000000000000004">
      <c r="A50378" s="131"/>
    </row>
    <row r="50381" spans="1:1" x14ac:dyDescent="0.55000000000000004">
      <c r="A50381" s="131"/>
    </row>
    <row r="50382" spans="1:1" x14ac:dyDescent="0.55000000000000004">
      <c r="A50382" s="131"/>
    </row>
    <row r="50385" spans="1:1" x14ac:dyDescent="0.55000000000000004">
      <c r="A50385" s="131"/>
    </row>
    <row r="50386" spans="1:1" x14ac:dyDescent="0.55000000000000004">
      <c r="A50386" s="131"/>
    </row>
    <row r="50389" spans="1:1" x14ac:dyDescent="0.55000000000000004">
      <c r="A50389" s="131"/>
    </row>
    <row r="50390" spans="1:1" x14ac:dyDescent="0.55000000000000004">
      <c r="A50390" s="131"/>
    </row>
    <row r="50393" spans="1:1" x14ac:dyDescent="0.55000000000000004">
      <c r="A50393" s="131"/>
    </row>
    <row r="50394" spans="1:1" x14ac:dyDescent="0.55000000000000004">
      <c r="A50394" s="131"/>
    </row>
    <row r="50397" spans="1:1" x14ac:dyDescent="0.55000000000000004">
      <c r="A50397" s="131"/>
    </row>
    <row r="50398" spans="1:1" x14ac:dyDescent="0.55000000000000004">
      <c r="A50398" s="131"/>
    </row>
    <row r="50401" spans="1:1" x14ac:dyDescent="0.55000000000000004">
      <c r="A50401" s="131"/>
    </row>
    <row r="50402" spans="1:1" x14ac:dyDescent="0.55000000000000004">
      <c r="A50402" s="131"/>
    </row>
    <row r="50405" spans="1:1" x14ac:dyDescent="0.55000000000000004">
      <c r="A50405" s="131"/>
    </row>
    <row r="50406" spans="1:1" x14ac:dyDescent="0.55000000000000004">
      <c r="A50406" s="131"/>
    </row>
    <row r="50409" spans="1:1" x14ac:dyDescent="0.55000000000000004">
      <c r="A50409" s="131"/>
    </row>
    <row r="50410" spans="1:1" x14ac:dyDescent="0.55000000000000004">
      <c r="A50410" s="131"/>
    </row>
    <row r="50413" spans="1:1" x14ac:dyDescent="0.55000000000000004">
      <c r="A50413" s="131"/>
    </row>
    <row r="50414" spans="1:1" x14ac:dyDescent="0.55000000000000004">
      <c r="A50414" s="131"/>
    </row>
    <row r="50417" spans="1:1" x14ac:dyDescent="0.55000000000000004">
      <c r="A50417" s="131"/>
    </row>
    <row r="50418" spans="1:1" x14ac:dyDescent="0.55000000000000004">
      <c r="A50418" s="131"/>
    </row>
    <row r="50421" spans="1:1" x14ac:dyDescent="0.55000000000000004">
      <c r="A50421" s="131"/>
    </row>
    <row r="50422" spans="1:1" x14ac:dyDescent="0.55000000000000004">
      <c r="A50422" s="131"/>
    </row>
    <row r="50425" spans="1:1" x14ac:dyDescent="0.55000000000000004">
      <c r="A50425" s="131"/>
    </row>
    <row r="50426" spans="1:1" x14ac:dyDescent="0.55000000000000004">
      <c r="A50426" s="131"/>
    </row>
    <row r="50429" spans="1:1" x14ac:dyDescent="0.55000000000000004">
      <c r="A50429" s="131"/>
    </row>
    <row r="50430" spans="1:1" x14ac:dyDescent="0.55000000000000004">
      <c r="A50430" s="131"/>
    </row>
    <row r="50433" spans="1:1" x14ac:dyDescent="0.55000000000000004">
      <c r="A50433" s="131"/>
    </row>
    <row r="50434" spans="1:1" x14ac:dyDescent="0.55000000000000004">
      <c r="A50434" s="131"/>
    </row>
    <row r="50437" spans="1:1" x14ac:dyDescent="0.55000000000000004">
      <c r="A50437" s="131"/>
    </row>
    <row r="50438" spans="1:1" x14ac:dyDescent="0.55000000000000004">
      <c r="A50438" s="131"/>
    </row>
    <row r="50441" spans="1:1" x14ac:dyDescent="0.55000000000000004">
      <c r="A50441" s="131"/>
    </row>
    <row r="50442" spans="1:1" x14ac:dyDescent="0.55000000000000004">
      <c r="A50442" s="131"/>
    </row>
    <row r="50445" spans="1:1" x14ac:dyDescent="0.55000000000000004">
      <c r="A50445" s="131"/>
    </row>
    <row r="50446" spans="1:1" x14ac:dyDescent="0.55000000000000004">
      <c r="A50446" s="131"/>
    </row>
    <row r="50449" spans="1:1" x14ac:dyDescent="0.55000000000000004">
      <c r="A50449" s="131"/>
    </row>
    <row r="50450" spans="1:1" x14ac:dyDescent="0.55000000000000004">
      <c r="A50450" s="131"/>
    </row>
    <row r="50453" spans="1:1" x14ac:dyDescent="0.55000000000000004">
      <c r="A50453" s="131"/>
    </row>
    <row r="50454" spans="1:1" x14ac:dyDescent="0.55000000000000004">
      <c r="A50454" s="131"/>
    </row>
    <row r="50457" spans="1:1" x14ac:dyDescent="0.55000000000000004">
      <c r="A50457" s="131"/>
    </row>
    <row r="50458" spans="1:1" x14ac:dyDescent="0.55000000000000004">
      <c r="A50458" s="131"/>
    </row>
    <row r="50461" spans="1:1" x14ac:dyDescent="0.55000000000000004">
      <c r="A50461" s="131"/>
    </row>
    <row r="50462" spans="1:1" x14ac:dyDescent="0.55000000000000004">
      <c r="A50462" s="131"/>
    </row>
    <row r="50465" spans="1:1" x14ac:dyDescent="0.55000000000000004">
      <c r="A50465" s="131"/>
    </row>
    <row r="50466" spans="1:1" x14ac:dyDescent="0.55000000000000004">
      <c r="A50466" s="131"/>
    </row>
    <row r="50469" spans="1:1" x14ac:dyDescent="0.55000000000000004">
      <c r="A50469" s="131"/>
    </row>
    <row r="50470" spans="1:1" x14ac:dyDescent="0.55000000000000004">
      <c r="A50470" s="131"/>
    </row>
    <row r="50473" spans="1:1" x14ac:dyDescent="0.55000000000000004">
      <c r="A50473" s="131"/>
    </row>
    <row r="50474" spans="1:1" x14ac:dyDescent="0.55000000000000004">
      <c r="A50474" s="131"/>
    </row>
    <row r="50477" spans="1:1" x14ac:dyDescent="0.55000000000000004">
      <c r="A50477" s="131"/>
    </row>
    <row r="50478" spans="1:1" x14ac:dyDescent="0.55000000000000004">
      <c r="A50478" s="131"/>
    </row>
    <row r="50481" spans="1:1" x14ac:dyDescent="0.55000000000000004">
      <c r="A50481" s="131"/>
    </row>
    <row r="50482" spans="1:1" x14ac:dyDescent="0.55000000000000004">
      <c r="A50482" s="131"/>
    </row>
    <row r="50485" spans="1:1" x14ac:dyDescent="0.55000000000000004">
      <c r="A50485" s="131"/>
    </row>
    <row r="50486" spans="1:1" x14ac:dyDescent="0.55000000000000004">
      <c r="A50486" s="131"/>
    </row>
    <row r="50489" spans="1:1" x14ac:dyDescent="0.55000000000000004">
      <c r="A50489" s="131"/>
    </row>
    <row r="50490" spans="1:1" x14ac:dyDescent="0.55000000000000004">
      <c r="A50490" s="131"/>
    </row>
    <row r="50493" spans="1:1" x14ac:dyDescent="0.55000000000000004">
      <c r="A50493" s="131"/>
    </row>
    <row r="50494" spans="1:1" x14ac:dyDescent="0.55000000000000004">
      <c r="A50494" s="131"/>
    </row>
    <row r="50497" spans="1:1" x14ac:dyDescent="0.55000000000000004">
      <c r="A50497" s="131"/>
    </row>
    <row r="50498" spans="1:1" x14ac:dyDescent="0.55000000000000004">
      <c r="A50498" s="131"/>
    </row>
    <row r="50501" spans="1:1" x14ac:dyDescent="0.55000000000000004">
      <c r="A50501" s="131"/>
    </row>
    <row r="50502" spans="1:1" x14ac:dyDescent="0.55000000000000004">
      <c r="A50502" s="131"/>
    </row>
    <row r="50505" spans="1:1" x14ac:dyDescent="0.55000000000000004">
      <c r="A50505" s="131"/>
    </row>
    <row r="50506" spans="1:1" x14ac:dyDescent="0.55000000000000004">
      <c r="A50506" s="131"/>
    </row>
    <row r="50509" spans="1:1" x14ac:dyDescent="0.55000000000000004">
      <c r="A50509" s="131"/>
    </row>
    <row r="50510" spans="1:1" x14ac:dyDescent="0.55000000000000004">
      <c r="A50510" s="131"/>
    </row>
    <row r="50513" spans="1:1" x14ac:dyDescent="0.55000000000000004">
      <c r="A50513" s="131"/>
    </row>
    <row r="50514" spans="1:1" x14ac:dyDescent="0.55000000000000004">
      <c r="A50514" s="131"/>
    </row>
    <row r="50517" spans="1:1" x14ac:dyDescent="0.55000000000000004">
      <c r="A50517" s="131"/>
    </row>
    <row r="50518" spans="1:1" x14ac:dyDescent="0.55000000000000004">
      <c r="A50518" s="131"/>
    </row>
    <row r="50521" spans="1:1" x14ac:dyDescent="0.55000000000000004">
      <c r="A50521" s="131"/>
    </row>
    <row r="50522" spans="1:1" x14ac:dyDescent="0.55000000000000004">
      <c r="A50522" s="131"/>
    </row>
    <row r="50525" spans="1:1" x14ac:dyDescent="0.55000000000000004">
      <c r="A50525" s="131"/>
    </row>
    <row r="50526" spans="1:1" x14ac:dyDescent="0.55000000000000004">
      <c r="A50526" s="131"/>
    </row>
    <row r="50529" spans="1:1" x14ac:dyDescent="0.55000000000000004">
      <c r="A50529" s="131"/>
    </row>
    <row r="50530" spans="1:1" x14ac:dyDescent="0.55000000000000004">
      <c r="A50530" s="131"/>
    </row>
    <row r="50533" spans="1:1" x14ac:dyDescent="0.55000000000000004">
      <c r="A50533" s="131"/>
    </row>
    <row r="50534" spans="1:1" x14ac:dyDescent="0.55000000000000004">
      <c r="A50534" s="131"/>
    </row>
    <row r="50537" spans="1:1" x14ac:dyDescent="0.55000000000000004">
      <c r="A50537" s="131"/>
    </row>
    <row r="50538" spans="1:1" x14ac:dyDescent="0.55000000000000004">
      <c r="A50538" s="131"/>
    </row>
    <row r="50541" spans="1:1" x14ac:dyDescent="0.55000000000000004">
      <c r="A50541" s="131"/>
    </row>
    <row r="50542" spans="1:1" x14ac:dyDescent="0.55000000000000004">
      <c r="A50542" s="131"/>
    </row>
    <row r="50545" spans="1:1" x14ac:dyDescent="0.55000000000000004">
      <c r="A50545" s="131"/>
    </row>
    <row r="50546" spans="1:1" x14ac:dyDescent="0.55000000000000004">
      <c r="A50546" s="131"/>
    </row>
    <row r="50549" spans="1:1" x14ac:dyDescent="0.55000000000000004">
      <c r="A50549" s="131"/>
    </row>
    <row r="50550" spans="1:1" x14ac:dyDescent="0.55000000000000004">
      <c r="A50550" s="131"/>
    </row>
    <row r="50553" spans="1:1" x14ac:dyDescent="0.55000000000000004">
      <c r="A50553" s="131"/>
    </row>
    <row r="50554" spans="1:1" x14ac:dyDescent="0.55000000000000004">
      <c r="A50554" s="131"/>
    </row>
    <row r="50557" spans="1:1" x14ac:dyDescent="0.55000000000000004">
      <c r="A50557" s="131"/>
    </row>
    <row r="50558" spans="1:1" x14ac:dyDescent="0.55000000000000004">
      <c r="A50558" s="131"/>
    </row>
    <row r="50561" spans="1:1" x14ac:dyDescent="0.55000000000000004">
      <c r="A50561" s="131"/>
    </row>
    <row r="50562" spans="1:1" x14ac:dyDescent="0.55000000000000004">
      <c r="A50562" s="131"/>
    </row>
    <row r="50565" spans="1:1" x14ac:dyDescent="0.55000000000000004">
      <c r="A50565" s="131"/>
    </row>
    <row r="50566" spans="1:1" x14ac:dyDescent="0.55000000000000004">
      <c r="A50566" s="131"/>
    </row>
    <row r="50569" spans="1:1" x14ac:dyDescent="0.55000000000000004">
      <c r="A50569" s="131"/>
    </row>
    <row r="50570" spans="1:1" x14ac:dyDescent="0.55000000000000004">
      <c r="A50570" s="131"/>
    </row>
    <row r="50573" spans="1:1" x14ac:dyDescent="0.55000000000000004">
      <c r="A50573" s="131"/>
    </row>
    <row r="50574" spans="1:1" x14ac:dyDescent="0.55000000000000004">
      <c r="A50574" s="131"/>
    </row>
    <row r="50577" spans="1:1" x14ac:dyDescent="0.55000000000000004">
      <c r="A50577" s="131"/>
    </row>
    <row r="50578" spans="1:1" x14ac:dyDescent="0.55000000000000004">
      <c r="A50578" s="131"/>
    </row>
    <row r="50581" spans="1:1" x14ac:dyDescent="0.55000000000000004">
      <c r="A50581" s="131"/>
    </row>
    <row r="50582" spans="1:1" x14ac:dyDescent="0.55000000000000004">
      <c r="A50582" s="131"/>
    </row>
    <row r="50585" spans="1:1" x14ac:dyDescent="0.55000000000000004">
      <c r="A50585" s="131"/>
    </row>
    <row r="50586" spans="1:1" x14ac:dyDescent="0.55000000000000004">
      <c r="A50586" s="131"/>
    </row>
    <row r="50589" spans="1:1" x14ac:dyDescent="0.55000000000000004">
      <c r="A50589" s="131"/>
    </row>
    <row r="50590" spans="1:1" x14ac:dyDescent="0.55000000000000004">
      <c r="A50590" s="131"/>
    </row>
    <row r="50593" spans="1:1" x14ac:dyDescent="0.55000000000000004">
      <c r="A50593" s="131"/>
    </row>
    <row r="50594" spans="1:1" x14ac:dyDescent="0.55000000000000004">
      <c r="A50594" s="131"/>
    </row>
    <row r="50597" spans="1:1" x14ac:dyDescent="0.55000000000000004">
      <c r="A50597" s="131"/>
    </row>
    <row r="50598" spans="1:1" x14ac:dyDescent="0.55000000000000004">
      <c r="A50598" s="131"/>
    </row>
    <row r="50601" spans="1:1" x14ac:dyDescent="0.55000000000000004">
      <c r="A50601" s="131"/>
    </row>
    <row r="50602" spans="1:1" x14ac:dyDescent="0.55000000000000004">
      <c r="A50602" s="131"/>
    </row>
    <row r="50605" spans="1:1" x14ac:dyDescent="0.55000000000000004">
      <c r="A50605" s="131"/>
    </row>
    <row r="50606" spans="1:1" x14ac:dyDescent="0.55000000000000004">
      <c r="A50606" s="131"/>
    </row>
    <row r="50609" spans="1:1" x14ac:dyDescent="0.55000000000000004">
      <c r="A50609" s="131"/>
    </row>
    <row r="50610" spans="1:1" x14ac:dyDescent="0.55000000000000004">
      <c r="A50610" s="131"/>
    </row>
    <row r="50613" spans="1:1" x14ac:dyDescent="0.55000000000000004">
      <c r="A50613" s="131"/>
    </row>
    <row r="50614" spans="1:1" x14ac:dyDescent="0.55000000000000004">
      <c r="A50614" s="131"/>
    </row>
    <row r="50617" spans="1:1" x14ac:dyDescent="0.55000000000000004">
      <c r="A50617" s="131"/>
    </row>
    <row r="50618" spans="1:1" x14ac:dyDescent="0.55000000000000004">
      <c r="A50618" s="131"/>
    </row>
    <row r="50621" spans="1:1" x14ac:dyDescent="0.55000000000000004">
      <c r="A50621" s="131"/>
    </row>
    <row r="50622" spans="1:1" x14ac:dyDescent="0.55000000000000004">
      <c r="A50622" s="131"/>
    </row>
    <row r="50625" spans="1:1" x14ac:dyDescent="0.55000000000000004">
      <c r="A50625" s="131"/>
    </row>
    <row r="50626" spans="1:1" x14ac:dyDescent="0.55000000000000004">
      <c r="A50626" s="131"/>
    </row>
    <row r="50629" spans="1:1" x14ac:dyDescent="0.55000000000000004">
      <c r="A50629" s="131"/>
    </row>
    <row r="50630" spans="1:1" x14ac:dyDescent="0.55000000000000004">
      <c r="A50630" s="131"/>
    </row>
    <row r="50633" spans="1:1" x14ac:dyDescent="0.55000000000000004">
      <c r="A50633" s="131"/>
    </row>
    <row r="50634" spans="1:1" x14ac:dyDescent="0.55000000000000004">
      <c r="A50634" s="131"/>
    </row>
    <row r="50637" spans="1:1" x14ac:dyDescent="0.55000000000000004">
      <c r="A50637" s="131"/>
    </row>
    <row r="50638" spans="1:1" x14ac:dyDescent="0.55000000000000004">
      <c r="A50638" s="131"/>
    </row>
    <row r="50641" spans="1:1" x14ac:dyDescent="0.55000000000000004">
      <c r="A50641" s="131"/>
    </row>
    <row r="50642" spans="1:1" x14ac:dyDescent="0.55000000000000004">
      <c r="A50642" s="131"/>
    </row>
    <row r="50645" spans="1:1" x14ac:dyDescent="0.55000000000000004">
      <c r="A50645" s="131"/>
    </row>
    <row r="50646" spans="1:1" x14ac:dyDescent="0.55000000000000004">
      <c r="A50646" s="131"/>
    </row>
    <row r="50649" spans="1:1" x14ac:dyDescent="0.55000000000000004">
      <c r="A50649" s="131"/>
    </row>
    <row r="50650" spans="1:1" x14ac:dyDescent="0.55000000000000004">
      <c r="A50650" s="131"/>
    </row>
    <row r="50653" spans="1:1" x14ac:dyDescent="0.55000000000000004">
      <c r="A50653" s="131"/>
    </row>
    <row r="50654" spans="1:1" x14ac:dyDescent="0.55000000000000004">
      <c r="A50654" s="131"/>
    </row>
    <row r="50657" spans="1:1" x14ac:dyDescent="0.55000000000000004">
      <c r="A50657" s="131"/>
    </row>
    <row r="50658" spans="1:1" x14ac:dyDescent="0.55000000000000004">
      <c r="A50658" s="131"/>
    </row>
    <row r="50661" spans="1:1" x14ac:dyDescent="0.55000000000000004">
      <c r="A50661" s="131"/>
    </row>
    <row r="50662" spans="1:1" x14ac:dyDescent="0.55000000000000004">
      <c r="A50662" s="131"/>
    </row>
    <row r="50665" spans="1:1" x14ac:dyDescent="0.55000000000000004">
      <c r="A50665" s="131"/>
    </row>
    <row r="50666" spans="1:1" x14ac:dyDescent="0.55000000000000004">
      <c r="A50666" s="131"/>
    </row>
    <row r="50669" spans="1:1" x14ac:dyDescent="0.55000000000000004">
      <c r="A50669" s="131"/>
    </row>
    <row r="50670" spans="1:1" x14ac:dyDescent="0.55000000000000004">
      <c r="A50670" s="131"/>
    </row>
    <row r="50673" spans="1:1" x14ac:dyDescent="0.55000000000000004">
      <c r="A50673" s="131"/>
    </row>
    <row r="50674" spans="1:1" x14ac:dyDescent="0.55000000000000004">
      <c r="A50674" s="131"/>
    </row>
    <row r="50677" spans="1:1" x14ac:dyDescent="0.55000000000000004">
      <c r="A50677" s="131"/>
    </row>
    <row r="50678" spans="1:1" x14ac:dyDescent="0.55000000000000004">
      <c r="A50678" s="131"/>
    </row>
    <row r="50681" spans="1:1" x14ac:dyDescent="0.55000000000000004">
      <c r="A50681" s="131"/>
    </row>
    <row r="50682" spans="1:1" x14ac:dyDescent="0.55000000000000004">
      <c r="A50682" s="131"/>
    </row>
    <row r="50685" spans="1:1" x14ac:dyDescent="0.55000000000000004">
      <c r="A50685" s="131"/>
    </row>
    <row r="50686" spans="1:1" x14ac:dyDescent="0.55000000000000004">
      <c r="A50686" s="131"/>
    </row>
    <row r="50689" spans="1:1" x14ac:dyDescent="0.55000000000000004">
      <c r="A50689" s="131"/>
    </row>
    <row r="50690" spans="1:1" x14ac:dyDescent="0.55000000000000004">
      <c r="A50690" s="131"/>
    </row>
    <row r="50693" spans="1:1" x14ac:dyDescent="0.55000000000000004">
      <c r="A50693" s="131"/>
    </row>
    <row r="50694" spans="1:1" x14ac:dyDescent="0.55000000000000004">
      <c r="A50694" s="131"/>
    </row>
    <row r="50697" spans="1:1" x14ac:dyDescent="0.55000000000000004">
      <c r="A50697" s="131"/>
    </row>
    <row r="50698" spans="1:1" x14ac:dyDescent="0.55000000000000004">
      <c r="A50698" s="131"/>
    </row>
    <row r="50701" spans="1:1" x14ac:dyDescent="0.55000000000000004">
      <c r="A50701" s="131"/>
    </row>
    <row r="50702" spans="1:1" x14ac:dyDescent="0.55000000000000004">
      <c r="A50702" s="131"/>
    </row>
    <row r="50705" spans="1:1" x14ac:dyDescent="0.55000000000000004">
      <c r="A50705" s="131"/>
    </row>
    <row r="50706" spans="1:1" x14ac:dyDescent="0.55000000000000004">
      <c r="A50706" s="131"/>
    </row>
    <row r="50709" spans="1:1" x14ac:dyDescent="0.55000000000000004">
      <c r="A50709" s="131"/>
    </row>
    <row r="50710" spans="1:1" x14ac:dyDescent="0.55000000000000004">
      <c r="A50710" s="131"/>
    </row>
    <row r="50713" spans="1:1" x14ac:dyDescent="0.55000000000000004">
      <c r="A50713" s="131"/>
    </row>
    <row r="50714" spans="1:1" x14ac:dyDescent="0.55000000000000004">
      <c r="A50714" s="131"/>
    </row>
    <row r="50717" spans="1:1" x14ac:dyDescent="0.55000000000000004">
      <c r="A50717" s="131"/>
    </row>
    <row r="50718" spans="1:1" x14ac:dyDescent="0.55000000000000004">
      <c r="A50718" s="131"/>
    </row>
    <row r="50721" spans="1:1" x14ac:dyDescent="0.55000000000000004">
      <c r="A50721" s="131"/>
    </row>
    <row r="50722" spans="1:1" x14ac:dyDescent="0.55000000000000004">
      <c r="A50722" s="131"/>
    </row>
    <row r="50725" spans="1:1" x14ac:dyDescent="0.55000000000000004">
      <c r="A50725" s="131"/>
    </row>
    <row r="50726" spans="1:1" x14ac:dyDescent="0.55000000000000004">
      <c r="A50726" s="131"/>
    </row>
    <row r="50729" spans="1:1" x14ac:dyDescent="0.55000000000000004">
      <c r="A50729" s="131"/>
    </row>
    <row r="50730" spans="1:1" x14ac:dyDescent="0.55000000000000004">
      <c r="A50730" s="131"/>
    </row>
    <row r="50733" spans="1:1" x14ac:dyDescent="0.55000000000000004">
      <c r="A50733" s="131"/>
    </row>
    <row r="50734" spans="1:1" x14ac:dyDescent="0.55000000000000004">
      <c r="A50734" s="131"/>
    </row>
    <row r="50737" spans="1:1" x14ac:dyDescent="0.55000000000000004">
      <c r="A50737" s="131"/>
    </row>
    <row r="50738" spans="1:1" x14ac:dyDescent="0.55000000000000004">
      <c r="A50738" s="131"/>
    </row>
    <row r="50741" spans="1:1" x14ac:dyDescent="0.55000000000000004">
      <c r="A50741" s="131"/>
    </row>
    <row r="50742" spans="1:1" x14ac:dyDescent="0.55000000000000004">
      <c r="A50742" s="131"/>
    </row>
    <row r="50745" spans="1:1" x14ac:dyDescent="0.55000000000000004">
      <c r="A50745" s="131"/>
    </row>
    <row r="50746" spans="1:1" x14ac:dyDescent="0.55000000000000004">
      <c r="A50746" s="131"/>
    </row>
    <row r="50749" spans="1:1" x14ac:dyDescent="0.55000000000000004">
      <c r="A50749" s="131"/>
    </row>
    <row r="50750" spans="1:1" x14ac:dyDescent="0.55000000000000004">
      <c r="A50750" s="131"/>
    </row>
    <row r="50753" spans="1:1" x14ac:dyDescent="0.55000000000000004">
      <c r="A50753" s="131"/>
    </row>
    <row r="50754" spans="1:1" x14ac:dyDescent="0.55000000000000004">
      <c r="A50754" s="131"/>
    </row>
    <row r="50757" spans="1:1" x14ac:dyDescent="0.55000000000000004">
      <c r="A50757" s="131"/>
    </row>
    <row r="50758" spans="1:1" x14ac:dyDescent="0.55000000000000004">
      <c r="A50758" s="131"/>
    </row>
    <row r="50761" spans="1:1" x14ac:dyDescent="0.55000000000000004">
      <c r="A50761" s="131"/>
    </row>
    <row r="50762" spans="1:1" x14ac:dyDescent="0.55000000000000004">
      <c r="A50762" s="131"/>
    </row>
    <row r="50765" spans="1:1" x14ac:dyDescent="0.55000000000000004">
      <c r="A50765" s="131"/>
    </row>
    <row r="50766" spans="1:1" x14ac:dyDescent="0.55000000000000004">
      <c r="A50766" s="131"/>
    </row>
    <row r="50769" spans="1:1" x14ac:dyDescent="0.55000000000000004">
      <c r="A50769" s="131"/>
    </row>
    <row r="50770" spans="1:1" x14ac:dyDescent="0.55000000000000004">
      <c r="A50770" s="131"/>
    </row>
    <row r="50773" spans="1:1" x14ac:dyDescent="0.55000000000000004">
      <c r="A50773" s="131"/>
    </row>
    <row r="50774" spans="1:1" x14ac:dyDescent="0.55000000000000004">
      <c r="A50774" s="131"/>
    </row>
    <row r="50777" spans="1:1" x14ac:dyDescent="0.55000000000000004">
      <c r="A50777" s="131"/>
    </row>
    <row r="50778" spans="1:1" x14ac:dyDescent="0.55000000000000004">
      <c r="A50778" s="131"/>
    </row>
    <row r="50781" spans="1:1" x14ac:dyDescent="0.55000000000000004">
      <c r="A50781" s="131"/>
    </row>
    <row r="50782" spans="1:1" x14ac:dyDescent="0.55000000000000004">
      <c r="A50782" s="131"/>
    </row>
    <row r="50785" spans="1:1" x14ac:dyDescent="0.55000000000000004">
      <c r="A50785" s="131"/>
    </row>
    <row r="50786" spans="1:1" x14ac:dyDescent="0.55000000000000004">
      <c r="A50786" s="131"/>
    </row>
    <row r="50789" spans="1:1" x14ac:dyDescent="0.55000000000000004">
      <c r="A50789" s="131"/>
    </row>
    <row r="50790" spans="1:1" x14ac:dyDescent="0.55000000000000004">
      <c r="A50790" s="131"/>
    </row>
    <row r="50793" spans="1:1" x14ac:dyDescent="0.55000000000000004">
      <c r="A50793" s="131"/>
    </row>
    <row r="50794" spans="1:1" x14ac:dyDescent="0.55000000000000004">
      <c r="A50794" s="131"/>
    </row>
    <row r="50797" spans="1:1" x14ac:dyDescent="0.55000000000000004">
      <c r="A50797" s="131"/>
    </row>
    <row r="50798" spans="1:1" x14ac:dyDescent="0.55000000000000004">
      <c r="A50798" s="131"/>
    </row>
    <row r="50801" spans="1:1" x14ac:dyDescent="0.55000000000000004">
      <c r="A50801" s="131"/>
    </row>
    <row r="50802" spans="1:1" x14ac:dyDescent="0.55000000000000004">
      <c r="A50802" s="131"/>
    </row>
    <row r="50805" spans="1:1" x14ac:dyDescent="0.55000000000000004">
      <c r="A50805" s="131"/>
    </row>
    <row r="50806" spans="1:1" x14ac:dyDescent="0.55000000000000004">
      <c r="A50806" s="131"/>
    </row>
    <row r="50809" spans="1:1" x14ac:dyDescent="0.55000000000000004">
      <c r="A50809" s="131"/>
    </row>
    <row r="50810" spans="1:1" x14ac:dyDescent="0.55000000000000004">
      <c r="A50810" s="131"/>
    </row>
    <row r="50813" spans="1:1" x14ac:dyDescent="0.55000000000000004">
      <c r="A50813" s="131"/>
    </row>
    <row r="50814" spans="1:1" x14ac:dyDescent="0.55000000000000004">
      <c r="A50814" s="131"/>
    </row>
    <row r="50817" spans="1:1" x14ac:dyDescent="0.55000000000000004">
      <c r="A50817" s="131"/>
    </row>
    <row r="50818" spans="1:1" x14ac:dyDescent="0.55000000000000004">
      <c r="A50818" s="131"/>
    </row>
    <row r="50821" spans="1:1" x14ac:dyDescent="0.55000000000000004">
      <c r="A50821" s="131"/>
    </row>
    <row r="50822" spans="1:1" x14ac:dyDescent="0.55000000000000004">
      <c r="A50822" s="131"/>
    </row>
    <row r="50825" spans="1:1" x14ac:dyDescent="0.55000000000000004">
      <c r="A50825" s="131"/>
    </row>
    <row r="50826" spans="1:1" x14ac:dyDescent="0.55000000000000004">
      <c r="A50826" s="131"/>
    </row>
    <row r="50829" spans="1:1" x14ac:dyDescent="0.55000000000000004">
      <c r="A50829" s="131"/>
    </row>
    <row r="50830" spans="1:1" x14ac:dyDescent="0.55000000000000004">
      <c r="A50830" s="131"/>
    </row>
    <row r="50833" spans="1:1" x14ac:dyDescent="0.55000000000000004">
      <c r="A50833" s="131"/>
    </row>
    <row r="50834" spans="1:1" x14ac:dyDescent="0.55000000000000004">
      <c r="A50834" s="131"/>
    </row>
    <row r="50837" spans="1:1" x14ac:dyDescent="0.55000000000000004">
      <c r="A50837" s="131"/>
    </row>
    <row r="50838" spans="1:1" x14ac:dyDescent="0.55000000000000004">
      <c r="A50838" s="131"/>
    </row>
    <row r="50841" spans="1:1" x14ac:dyDescent="0.55000000000000004">
      <c r="A50841" s="131"/>
    </row>
    <row r="50842" spans="1:1" x14ac:dyDescent="0.55000000000000004">
      <c r="A50842" s="131"/>
    </row>
    <row r="50845" spans="1:1" x14ac:dyDescent="0.55000000000000004">
      <c r="A50845" s="131"/>
    </row>
    <row r="50846" spans="1:1" x14ac:dyDescent="0.55000000000000004">
      <c r="A50846" s="131"/>
    </row>
    <row r="50849" spans="1:1" x14ac:dyDescent="0.55000000000000004">
      <c r="A50849" s="131"/>
    </row>
    <row r="50850" spans="1:1" x14ac:dyDescent="0.55000000000000004">
      <c r="A50850" s="131"/>
    </row>
    <row r="50853" spans="1:1" x14ac:dyDescent="0.55000000000000004">
      <c r="A50853" s="131"/>
    </row>
    <row r="50854" spans="1:1" x14ac:dyDescent="0.55000000000000004">
      <c r="A50854" s="131"/>
    </row>
    <row r="50857" spans="1:1" x14ac:dyDescent="0.55000000000000004">
      <c r="A50857" s="131"/>
    </row>
    <row r="50858" spans="1:1" x14ac:dyDescent="0.55000000000000004">
      <c r="A50858" s="131"/>
    </row>
    <row r="50861" spans="1:1" x14ac:dyDescent="0.55000000000000004">
      <c r="A50861" s="131"/>
    </row>
    <row r="50862" spans="1:1" x14ac:dyDescent="0.55000000000000004">
      <c r="A50862" s="131"/>
    </row>
    <row r="50865" spans="1:1" x14ac:dyDescent="0.55000000000000004">
      <c r="A50865" s="131"/>
    </row>
    <row r="50866" spans="1:1" x14ac:dyDescent="0.55000000000000004">
      <c r="A50866" s="131"/>
    </row>
    <row r="50869" spans="1:1" x14ac:dyDescent="0.55000000000000004">
      <c r="A50869" s="131"/>
    </row>
    <row r="50870" spans="1:1" x14ac:dyDescent="0.55000000000000004">
      <c r="A50870" s="131"/>
    </row>
    <row r="50873" spans="1:1" x14ac:dyDescent="0.55000000000000004">
      <c r="A50873" s="131"/>
    </row>
    <row r="50874" spans="1:1" x14ac:dyDescent="0.55000000000000004">
      <c r="A50874" s="131"/>
    </row>
    <row r="50877" spans="1:1" x14ac:dyDescent="0.55000000000000004">
      <c r="A50877" s="131"/>
    </row>
    <row r="50878" spans="1:1" x14ac:dyDescent="0.55000000000000004">
      <c r="A50878" s="131"/>
    </row>
    <row r="50881" spans="1:1" x14ac:dyDescent="0.55000000000000004">
      <c r="A50881" s="131"/>
    </row>
    <row r="50882" spans="1:1" x14ac:dyDescent="0.55000000000000004">
      <c r="A50882" s="131"/>
    </row>
    <row r="50885" spans="1:1" x14ac:dyDescent="0.55000000000000004">
      <c r="A50885" s="131"/>
    </row>
    <row r="50886" spans="1:1" x14ac:dyDescent="0.55000000000000004">
      <c r="A50886" s="131"/>
    </row>
    <row r="50889" spans="1:1" x14ac:dyDescent="0.55000000000000004">
      <c r="A50889" s="131"/>
    </row>
    <row r="50890" spans="1:1" x14ac:dyDescent="0.55000000000000004">
      <c r="A50890" s="131"/>
    </row>
    <row r="50893" spans="1:1" x14ac:dyDescent="0.55000000000000004">
      <c r="A50893" s="131"/>
    </row>
    <row r="50894" spans="1:1" x14ac:dyDescent="0.55000000000000004">
      <c r="A50894" s="131"/>
    </row>
    <row r="50897" spans="1:1" x14ac:dyDescent="0.55000000000000004">
      <c r="A50897" s="131"/>
    </row>
    <row r="50898" spans="1:1" x14ac:dyDescent="0.55000000000000004">
      <c r="A50898" s="131"/>
    </row>
    <row r="50901" spans="1:1" x14ac:dyDescent="0.55000000000000004">
      <c r="A50901" s="131"/>
    </row>
    <row r="50902" spans="1:1" x14ac:dyDescent="0.55000000000000004">
      <c r="A50902" s="131"/>
    </row>
    <row r="50905" spans="1:1" x14ac:dyDescent="0.55000000000000004">
      <c r="A50905" s="131"/>
    </row>
    <row r="50906" spans="1:1" x14ac:dyDescent="0.55000000000000004">
      <c r="A50906" s="131"/>
    </row>
    <row r="50909" spans="1:1" x14ac:dyDescent="0.55000000000000004">
      <c r="A50909" s="131"/>
    </row>
    <row r="50910" spans="1:1" x14ac:dyDescent="0.55000000000000004">
      <c r="A50910" s="131"/>
    </row>
    <row r="50913" spans="1:1" x14ac:dyDescent="0.55000000000000004">
      <c r="A50913" s="131"/>
    </row>
    <row r="50914" spans="1:1" x14ac:dyDescent="0.55000000000000004">
      <c r="A50914" s="131"/>
    </row>
    <row r="50917" spans="1:1" x14ac:dyDescent="0.55000000000000004">
      <c r="A50917" s="131"/>
    </row>
    <row r="50918" spans="1:1" x14ac:dyDescent="0.55000000000000004">
      <c r="A50918" s="131"/>
    </row>
    <row r="50921" spans="1:1" x14ac:dyDescent="0.55000000000000004">
      <c r="A50921" s="131"/>
    </row>
    <row r="50922" spans="1:1" x14ac:dyDescent="0.55000000000000004">
      <c r="A50922" s="131"/>
    </row>
    <row r="50925" spans="1:1" x14ac:dyDescent="0.55000000000000004">
      <c r="A50925" s="131"/>
    </row>
    <row r="50926" spans="1:1" x14ac:dyDescent="0.55000000000000004">
      <c r="A50926" s="131"/>
    </row>
    <row r="50929" spans="1:1" x14ac:dyDescent="0.55000000000000004">
      <c r="A50929" s="131"/>
    </row>
    <row r="50930" spans="1:1" x14ac:dyDescent="0.55000000000000004">
      <c r="A50930" s="131"/>
    </row>
    <row r="50933" spans="1:1" x14ac:dyDescent="0.55000000000000004">
      <c r="A50933" s="131"/>
    </row>
    <row r="50934" spans="1:1" x14ac:dyDescent="0.55000000000000004">
      <c r="A50934" s="131"/>
    </row>
    <row r="50937" spans="1:1" x14ac:dyDescent="0.55000000000000004">
      <c r="A50937" s="131"/>
    </row>
    <row r="50938" spans="1:1" x14ac:dyDescent="0.55000000000000004">
      <c r="A50938" s="131"/>
    </row>
    <row r="50941" spans="1:1" x14ac:dyDescent="0.55000000000000004">
      <c r="A50941" s="131"/>
    </row>
    <row r="50942" spans="1:1" x14ac:dyDescent="0.55000000000000004">
      <c r="A50942" s="131"/>
    </row>
    <row r="50945" spans="1:1" x14ac:dyDescent="0.55000000000000004">
      <c r="A50945" s="131"/>
    </row>
    <row r="50946" spans="1:1" x14ac:dyDescent="0.55000000000000004">
      <c r="A50946" s="131"/>
    </row>
    <row r="50949" spans="1:1" x14ac:dyDescent="0.55000000000000004">
      <c r="A50949" s="131"/>
    </row>
    <row r="50950" spans="1:1" x14ac:dyDescent="0.55000000000000004">
      <c r="A50950" s="131"/>
    </row>
    <row r="50953" spans="1:1" x14ac:dyDescent="0.55000000000000004">
      <c r="A50953" s="131"/>
    </row>
    <row r="50954" spans="1:1" x14ac:dyDescent="0.55000000000000004">
      <c r="A50954" s="131"/>
    </row>
    <row r="50957" spans="1:1" x14ac:dyDescent="0.55000000000000004">
      <c r="A50957" s="131"/>
    </row>
    <row r="50958" spans="1:1" x14ac:dyDescent="0.55000000000000004">
      <c r="A50958" s="131"/>
    </row>
    <row r="50961" spans="1:1" x14ac:dyDescent="0.55000000000000004">
      <c r="A50961" s="131"/>
    </row>
    <row r="50962" spans="1:1" x14ac:dyDescent="0.55000000000000004">
      <c r="A50962" s="131"/>
    </row>
    <row r="50965" spans="1:1" x14ac:dyDescent="0.55000000000000004">
      <c r="A50965" s="131"/>
    </row>
    <row r="50966" spans="1:1" x14ac:dyDescent="0.55000000000000004">
      <c r="A50966" s="131"/>
    </row>
    <row r="50969" spans="1:1" x14ac:dyDescent="0.55000000000000004">
      <c r="A50969" s="131"/>
    </row>
    <row r="50970" spans="1:1" x14ac:dyDescent="0.55000000000000004">
      <c r="A50970" s="131"/>
    </row>
    <row r="50973" spans="1:1" x14ac:dyDescent="0.55000000000000004">
      <c r="A50973" s="131"/>
    </row>
    <row r="50974" spans="1:1" x14ac:dyDescent="0.55000000000000004">
      <c r="A50974" s="131"/>
    </row>
    <row r="50977" spans="1:1" x14ac:dyDescent="0.55000000000000004">
      <c r="A50977" s="131"/>
    </row>
    <row r="50978" spans="1:1" x14ac:dyDescent="0.55000000000000004">
      <c r="A50978" s="131"/>
    </row>
    <row r="50981" spans="1:1" x14ac:dyDescent="0.55000000000000004">
      <c r="A50981" s="131"/>
    </row>
    <row r="50982" spans="1:1" x14ac:dyDescent="0.55000000000000004">
      <c r="A50982" s="131"/>
    </row>
    <row r="50985" spans="1:1" x14ac:dyDescent="0.55000000000000004">
      <c r="A50985" s="131"/>
    </row>
    <row r="50986" spans="1:1" x14ac:dyDescent="0.55000000000000004">
      <c r="A50986" s="131"/>
    </row>
    <row r="50989" spans="1:1" x14ac:dyDescent="0.55000000000000004">
      <c r="A50989" s="131"/>
    </row>
    <row r="50990" spans="1:1" x14ac:dyDescent="0.55000000000000004">
      <c r="A50990" s="131"/>
    </row>
    <row r="50993" spans="1:1" x14ac:dyDescent="0.55000000000000004">
      <c r="A50993" s="131"/>
    </row>
    <row r="50994" spans="1:1" x14ac:dyDescent="0.55000000000000004">
      <c r="A50994" s="131"/>
    </row>
    <row r="50997" spans="1:1" x14ac:dyDescent="0.55000000000000004">
      <c r="A50997" s="131"/>
    </row>
    <row r="50998" spans="1:1" x14ac:dyDescent="0.55000000000000004">
      <c r="A50998" s="131"/>
    </row>
    <row r="51001" spans="1:1" x14ac:dyDescent="0.55000000000000004">
      <c r="A51001" s="131"/>
    </row>
    <row r="51002" spans="1:1" x14ac:dyDescent="0.55000000000000004">
      <c r="A51002" s="131"/>
    </row>
    <row r="51005" spans="1:1" x14ac:dyDescent="0.55000000000000004">
      <c r="A51005" s="131"/>
    </row>
    <row r="51006" spans="1:1" x14ac:dyDescent="0.55000000000000004">
      <c r="A51006" s="131"/>
    </row>
    <row r="51009" spans="1:1" x14ac:dyDescent="0.55000000000000004">
      <c r="A51009" s="131"/>
    </row>
    <row r="51010" spans="1:1" x14ac:dyDescent="0.55000000000000004">
      <c r="A51010" s="131"/>
    </row>
    <row r="51013" spans="1:1" x14ac:dyDescent="0.55000000000000004">
      <c r="A51013" s="131"/>
    </row>
    <row r="51014" spans="1:1" x14ac:dyDescent="0.55000000000000004">
      <c r="A51014" s="131"/>
    </row>
    <row r="51017" spans="1:1" x14ac:dyDescent="0.55000000000000004">
      <c r="A51017" s="131"/>
    </row>
    <row r="51018" spans="1:1" x14ac:dyDescent="0.55000000000000004">
      <c r="A51018" s="131"/>
    </row>
    <row r="51021" spans="1:1" x14ac:dyDescent="0.55000000000000004">
      <c r="A51021" s="131"/>
    </row>
    <row r="51022" spans="1:1" x14ac:dyDescent="0.55000000000000004">
      <c r="A51022" s="131"/>
    </row>
    <row r="51025" spans="1:1" x14ac:dyDescent="0.55000000000000004">
      <c r="A51025" s="131"/>
    </row>
    <row r="51026" spans="1:1" x14ac:dyDescent="0.55000000000000004">
      <c r="A51026" s="131"/>
    </row>
    <row r="51029" spans="1:1" x14ac:dyDescent="0.55000000000000004">
      <c r="A51029" s="131"/>
    </row>
    <row r="51030" spans="1:1" x14ac:dyDescent="0.55000000000000004">
      <c r="A51030" s="131"/>
    </row>
    <row r="51033" spans="1:1" x14ac:dyDescent="0.55000000000000004">
      <c r="A51033" s="131"/>
    </row>
    <row r="51034" spans="1:1" x14ac:dyDescent="0.55000000000000004">
      <c r="A51034" s="131"/>
    </row>
    <row r="51037" spans="1:1" x14ac:dyDescent="0.55000000000000004">
      <c r="A51037" s="131"/>
    </row>
    <row r="51038" spans="1:1" x14ac:dyDescent="0.55000000000000004">
      <c r="A51038" s="131"/>
    </row>
    <row r="51041" spans="1:1" x14ac:dyDescent="0.55000000000000004">
      <c r="A51041" s="131"/>
    </row>
    <row r="51042" spans="1:1" x14ac:dyDescent="0.55000000000000004">
      <c r="A51042" s="131"/>
    </row>
    <row r="51045" spans="1:1" x14ac:dyDescent="0.55000000000000004">
      <c r="A51045" s="131"/>
    </row>
    <row r="51046" spans="1:1" x14ac:dyDescent="0.55000000000000004">
      <c r="A51046" s="131"/>
    </row>
    <row r="51049" spans="1:1" x14ac:dyDescent="0.55000000000000004">
      <c r="A51049" s="131"/>
    </row>
    <row r="51050" spans="1:1" x14ac:dyDescent="0.55000000000000004">
      <c r="A51050" s="131"/>
    </row>
    <row r="51053" spans="1:1" x14ac:dyDescent="0.55000000000000004">
      <c r="A51053" s="131"/>
    </row>
    <row r="51054" spans="1:1" x14ac:dyDescent="0.55000000000000004">
      <c r="A51054" s="131"/>
    </row>
    <row r="51057" spans="1:1" x14ac:dyDescent="0.55000000000000004">
      <c r="A51057" s="131"/>
    </row>
    <row r="51058" spans="1:1" x14ac:dyDescent="0.55000000000000004">
      <c r="A51058" s="131"/>
    </row>
    <row r="51061" spans="1:1" x14ac:dyDescent="0.55000000000000004">
      <c r="A51061" s="131"/>
    </row>
    <row r="51062" spans="1:1" x14ac:dyDescent="0.55000000000000004">
      <c r="A51062" s="131"/>
    </row>
    <row r="51065" spans="1:1" x14ac:dyDescent="0.55000000000000004">
      <c r="A51065" s="131"/>
    </row>
    <row r="51066" spans="1:1" x14ac:dyDescent="0.55000000000000004">
      <c r="A51066" s="131"/>
    </row>
    <row r="51069" spans="1:1" x14ac:dyDescent="0.55000000000000004">
      <c r="A51069" s="131"/>
    </row>
    <row r="51070" spans="1:1" x14ac:dyDescent="0.55000000000000004">
      <c r="A51070" s="131"/>
    </row>
    <row r="51073" spans="1:1" x14ac:dyDescent="0.55000000000000004">
      <c r="A51073" s="131"/>
    </row>
    <row r="51074" spans="1:1" x14ac:dyDescent="0.55000000000000004">
      <c r="A51074" s="131"/>
    </row>
    <row r="51077" spans="1:1" x14ac:dyDescent="0.55000000000000004">
      <c r="A51077" s="131"/>
    </row>
    <row r="51078" spans="1:1" x14ac:dyDescent="0.55000000000000004">
      <c r="A51078" s="131"/>
    </row>
    <row r="51081" spans="1:1" x14ac:dyDescent="0.55000000000000004">
      <c r="A51081" s="131"/>
    </row>
    <row r="51082" spans="1:1" x14ac:dyDescent="0.55000000000000004">
      <c r="A51082" s="131"/>
    </row>
    <row r="51085" spans="1:1" x14ac:dyDescent="0.55000000000000004">
      <c r="A51085" s="131"/>
    </row>
    <row r="51086" spans="1:1" x14ac:dyDescent="0.55000000000000004">
      <c r="A51086" s="131"/>
    </row>
    <row r="51089" spans="1:1" x14ac:dyDescent="0.55000000000000004">
      <c r="A51089" s="131"/>
    </row>
    <row r="51090" spans="1:1" x14ac:dyDescent="0.55000000000000004">
      <c r="A51090" s="131"/>
    </row>
    <row r="51093" spans="1:1" x14ac:dyDescent="0.55000000000000004">
      <c r="A51093" s="131"/>
    </row>
    <row r="51094" spans="1:1" x14ac:dyDescent="0.55000000000000004">
      <c r="A51094" s="131"/>
    </row>
    <row r="51097" spans="1:1" x14ac:dyDescent="0.55000000000000004">
      <c r="A51097" s="131"/>
    </row>
    <row r="51098" spans="1:1" x14ac:dyDescent="0.55000000000000004">
      <c r="A51098" s="131"/>
    </row>
    <row r="51101" spans="1:1" x14ac:dyDescent="0.55000000000000004">
      <c r="A51101" s="131"/>
    </row>
    <row r="51102" spans="1:1" x14ac:dyDescent="0.55000000000000004">
      <c r="A51102" s="131"/>
    </row>
    <row r="51105" spans="1:1" x14ac:dyDescent="0.55000000000000004">
      <c r="A51105" s="131"/>
    </row>
    <row r="51106" spans="1:1" x14ac:dyDescent="0.55000000000000004">
      <c r="A51106" s="131"/>
    </row>
    <row r="51109" spans="1:1" x14ac:dyDescent="0.55000000000000004">
      <c r="A51109" s="131"/>
    </row>
    <row r="51110" spans="1:1" x14ac:dyDescent="0.55000000000000004">
      <c r="A51110" s="131"/>
    </row>
    <row r="51113" spans="1:1" x14ac:dyDescent="0.55000000000000004">
      <c r="A51113" s="131"/>
    </row>
    <row r="51114" spans="1:1" x14ac:dyDescent="0.55000000000000004">
      <c r="A51114" s="131"/>
    </row>
    <row r="51117" spans="1:1" x14ac:dyDescent="0.55000000000000004">
      <c r="A51117" s="131"/>
    </row>
    <row r="51118" spans="1:1" x14ac:dyDescent="0.55000000000000004">
      <c r="A51118" s="131"/>
    </row>
    <row r="51121" spans="1:1" x14ac:dyDescent="0.55000000000000004">
      <c r="A51121" s="131"/>
    </row>
    <row r="51122" spans="1:1" x14ac:dyDescent="0.55000000000000004">
      <c r="A51122" s="131"/>
    </row>
    <row r="51125" spans="1:1" x14ac:dyDescent="0.55000000000000004">
      <c r="A51125" s="131"/>
    </row>
    <row r="51126" spans="1:1" x14ac:dyDescent="0.55000000000000004">
      <c r="A51126" s="131"/>
    </row>
    <row r="51129" spans="1:1" x14ac:dyDescent="0.55000000000000004">
      <c r="A51129" s="131"/>
    </row>
    <row r="51130" spans="1:1" x14ac:dyDescent="0.55000000000000004">
      <c r="A51130" s="131"/>
    </row>
    <row r="51133" spans="1:1" x14ac:dyDescent="0.55000000000000004">
      <c r="A51133" s="131"/>
    </row>
    <row r="51134" spans="1:1" x14ac:dyDescent="0.55000000000000004">
      <c r="A51134" s="131"/>
    </row>
    <row r="51137" spans="1:1" x14ac:dyDescent="0.55000000000000004">
      <c r="A51137" s="131"/>
    </row>
    <row r="51138" spans="1:1" x14ac:dyDescent="0.55000000000000004">
      <c r="A51138" s="131"/>
    </row>
    <row r="51141" spans="1:1" x14ac:dyDescent="0.55000000000000004">
      <c r="A51141" s="131"/>
    </row>
    <row r="51142" spans="1:1" x14ac:dyDescent="0.55000000000000004">
      <c r="A51142" s="131"/>
    </row>
    <row r="51145" spans="1:1" x14ac:dyDescent="0.55000000000000004">
      <c r="A51145" s="131"/>
    </row>
    <row r="51146" spans="1:1" x14ac:dyDescent="0.55000000000000004">
      <c r="A51146" s="131"/>
    </row>
    <row r="51149" spans="1:1" x14ac:dyDescent="0.55000000000000004">
      <c r="A51149" s="131"/>
    </row>
    <row r="51150" spans="1:1" x14ac:dyDescent="0.55000000000000004">
      <c r="A51150" s="131"/>
    </row>
    <row r="51153" spans="1:1" x14ac:dyDescent="0.55000000000000004">
      <c r="A51153" s="131"/>
    </row>
    <row r="51154" spans="1:1" x14ac:dyDescent="0.55000000000000004">
      <c r="A51154" s="131"/>
    </row>
    <row r="51157" spans="1:1" x14ac:dyDescent="0.55000000000000004">
      <c r="A51157" s="131"/>
    </row>
    <row r="51158" spans="1:1" x14ac:dyDescent="0.55000000000000004">
      <c r="A51158" s="131"/>
    </row>
    <row r="51161" spans="1:1" x14ac:dyDescent="0.55000000000000004">
      <c r="A51161" s="131"/>
    </row>
    <row r="51162" spans="1:1" x14ac:dyDescent="0.55000000000000004">
      <c r="A51162" s="131"/>
    </row>
    <row r="51165" spans="1:1" x14ac:dyDescent="0.55000000000000004">
      <c r="A51165" s="131"/>
    </row>
    <row r="51166" spans="1:1" x14ac:dyDescent="0.55000000000000004">
      <c r="A51166" s="131"/>
    </row>
    <row r="51169" spans="1:1" x14ac:dyDescent="0.55000000000000004">
      <c r="A51169" s="131"/>
    </row>
    <row r="51170" spans="1:1" x14ac:dyDescent="0.55000000000000004">
      <c r="A51170" s="131"/>
    </row>
    <row r="51173" spans="1:1" x14ac:dyDescent="0.55000000000000004">
      <c r="A51173" s="131"/>
    </row>
    <row r="51174" spans="1:1" x14ac:dyDescent="0.55000000000000004">
      <c r="A51174" s="131"/>
    </row>
    <row r="51177" spans="1:1" x14ac:dyDescent="0.55000000000000004">
      <c r="A51177" s="131"/>
    </row>
    <row r="51178" spans="1:1" x14ac:dyDescent="0.55000000000000004">
      <c r="A51178" s="131"/>
    </row>
    <row r="51181" spans="1:1" x14ac:dyDescent="0.55000000000000004">
      <c r="A51181" s="131"/>
    </row>
    <row r="51182" spans="1:1" x14ac:dyDescent="0.55000000000000004">
      <c r="A51182" s="131"/>
    </row>
    <row r="51185" spans="1:1" x14ac:dyDescent="0.55000000000000004">
      <c r="A51185" s="131"/>
    </row>
    <row r="51186" spans="1:1" x14ac:dyDescent="0.55000000000000004">
      <c r="A51186" s="131"/>
    </row>
    <row r="51189" spans="1:1" x14ac:dyDescent="0.55000000000000004">
      <c r="A51189" s="131"/>
    </row>
    <row r="51190" spans="1:1" x14ac:dyDescent="0.55000000000000004">
      <c r="A51190" s="131"/>
    </row>
    <row r="51193" spans="1:1" x14ac:dyDescent="0.55000000000000004">
      <c r="A51193" s="131"/>
    </row>
    <row r="51194" spans="1:1" x14ac:dyDescent="0.55000000000000004">
      <c r="A51194" s="131"/>
    </row>
    <row r="51197" spans="1:1" x14ac:dyDescent="0.55000000000000004">
      <c r="A51197" s="131"/>
    </row>
    <row r="51198" spans="1:1" x14ac:dyDescent="0.55000000000000004">
      <c r="A51198" s="131"/>
    </row>
    <row r="51201" spans="1:1" x14ac:dyDescent="0.55000000000000004">
      <c r="A51201" s="131"/>
    </row>
    <row r="51202" spans="1:1" x14ac:dyDescent="0.55000000000000004">
      <c r="A51202" s="131"/>
    </row>
    <row r="51205" spans="1:1" x14ac:dyDescent="0.55000000000000004">
      <c r="A51205" s="131"/>
    </row>
    <row r="51206" spans="1:1" x14ac:dyDescent="0.55000000000000004">
      <c r="A51206" s="131"/>
    </row>
    <row r="51209" spans="1:1" x14ac:dyDescent="0.55000000000000004">
      <c r="A51209" s="131"/>
    </row>
    <row r="51210" spans="1:1" x14ac:dyDescent="0.55000000000000004">
      <c r="A51210" s="131"/>
    </row>
    <row r="51213" spans="1:1" x14ac:dyDescent="0.55000000000000004">
      <c r="A51213" s="131"/>
    </row>
    <row r="51214" spans="1:1" x14ac:dyDescent="0.55000000000000004">
      <c r="A51214" s="131"/>
    </row>
    <row r="51217" spans="1:1" x14ac:dyDescent="0.55000000000000004">
      <c r="A51217" s="131"/>
    </row>
    <row r="51218" spans="1:1" x14ac:dyDescent="0.55000000000000004">
      <c r="A51218" s="131"/>
    </row>
    <row r="51221" spans="1:1" x14ac:dyDescent="0.55000000000000004">
      <c r="A51221" s="131"/>
    </row>
    <row r="51222" spans="1:1" x14ac:dyDescent="0.55000000000000004">
      <c r="A51222" s="131"/>
    </row>
    <row r="51225" spans="1:1" x14ac:dyDescent="0.55000000000000004">
      <c r="A51225" s="131"/>
    </row>
    <row r="51226" spans="1:1" x14ac:dyDescent="0.55000000000000004">
      <c r="A51226" s="131"/>
    </row>
    <row r="51229" spans="1:1" x14ac:dyDescent="0.55000000000000004">
      <c r="A51229" s="131"/>
    </row>
    <row r="51230" spans="1:1" x14ac:dyDescent="0.55000000000000004">
      <c r="A51230" s="131"/>
    </row>
    <row r="51233" spans="1:1" x14ac:dyDescent="0.55000000000000004">
      <c r="A51233" s="131"/>
    </row>
    <row r="51234" spans="1:1" x14ac:dyDescent="0.55000000000000004">
      <c r="A51234" s="131"/>
    </row>
    <row r="51237" spans="1:1" x14ac:dyDescent="0.55000000000000004">
      <c r="A51237" s="131"/>
    </row>
    <row r="51238" spans="1:1" x14ac:dyDescent="0.55000000000000004">
      <c r="A51238" s="131"/>
    </row>
    <row r="51241" spans="1:1" x14ac:dyDescent="0.55000000000000004">
      <c r="A51241" s="131"/>
    </row>
    <row r="51242" spans="1:1" x14ac:dyDescent="0.55000000000000004">
      <c r="A51242" s="131"/>
    </row>
    <row r="51245" spans="1:1" x14ac:dyDescent="0.55000000000000004">
      <c r="A51245" s="131"/>
    </row>
    <row r="51246" spans="1:1" x14ac:dyDescent="0.55000000000000004">
      <c r="A51246" s="131"/>
    </row>
    <row r="51249" spans="1:1" x14ac:dyDescent="0.55000000000000004">
      <c r="A51249" s="131"/>
    </row>
    <row r="51250" spans="1:1" x14ac:dyDescent="0.55000000000000004">
      <c r="A51250" s="131"/>
    </row>
    <row r="51253" spans="1:1" x14ac:dyDescent="0.55000000000000004">
      <c r="A51253" s="131"/>
    </row>
    <row r="51254" spans="1:1" x14ac:dyDescent="0.55000000000000004">
      <c r="A51254" s="131"/>
    </row>
    <row r="51257" spans="1:1" x14ac:dyDescent="0.55000000000000004">
      <c r="A51257" s="131"/>
    </row>
    <row r="51258" spans="1:1" x14ac:dyDescent="0.55000000000000004">
      <c r="A51258" s="131"/>
    </row>
    <row r="51261" spans="1:1" x14ac:dyDescent="0.55000000000000004">
      <c r="A51261" s="131"/>
    </row>
    <row r="51262" spans="1:1" x14ac:dyDescent="0.55000000000000004">
      <c r="A51262" s="131"/>
    </row>
    <row r="51265" spans="1:1" x14ac:dyDescent="0.55000000000000004">
      <c r="A51265" s="131"/>
    </row>
    <row r="51266" spans="1:1" x14ac:dyDescent="0.55000000000000004">
      <c r="A51266" s="131"/>
    </row>
    <row r="51269" spans="1:1" x14ac:dyDescent="0.55000000000000004">
      <c r="A51269" s="131"/>
    </row>
    <row r="51270" spans="1:1" x14ac:dyDescent="0.55000000000000004">
      <c r="A51270" s="131"/>
    </row>
    <row r="51273" spans="1:1" x14ac:dyDescent="0.55000000000000004">
      <c r="A51273" s="131"/>
    </row>
    <row r="51274" spans="1:1" x14ac:dyDescent="0.55000000000000004">
      <c r="A51274" s="131"/>
    </row>
    <row r="51277" spans="1:1" x14ac:dyDescent="0.55000000000000004">
      <c r="A51277" s="131"/>
    </row>
    <row r="51278" spans="1:1" x14ac:dyDescent="0.55000000000000004">
      <c r="A51278" s="131"/>
    </row>
    <row r="51281" spans="1:1" x14ac:dyDescent="0.55000000000000004">
      <c r="A51281" s="131"/>
    </row>
    <row r="51282" spans="1:1" x14ac:dyDescent="0.55000000000000004">
      <c r="A51282" s="131"/>
    </row>
    <row r="51285" spans="1:1" x14ac:dyDescent="0.55000000000000004">
      <c r="A51285" s="131"/>
    </row>
    <row r="51286" spans="1:1" x14ac:dyDescent="0.55000000000000004">
      <c r="A51286" s="131"/>
    </row>
    <row r="51289" spans="1:1" x14ac:dyDescent="0.55000000000000004">
      <c r="A51289" s="131"/>
    </row>
    <row r="51290" spans="1:1" x14ac:dyDescent="0.55000000000000004">
      <c r="A51290" s="131"/>
    </row>
    <row r="51293" spans="1:1" x14ac:dyDescent="0.55000000000000004">
      <c r="A51293" s="131"/>
    </row>
    <row r="51294" spans="1:1" x14ac:dyDescent="0.55000000000000004">
      <c r="A51294" s="131"/>
    </row>
    <row r="51297" spans="1:1" x14ac:dyDescent="0.55000000000000004">
      <c r="A51297" s="131"/>
    </row>
    <row r="51298" spans="1:1" x14ac:dyDescent="0.55000000000000004">
      <c r="A51298" s="131"/>
    </row>
    <row r="51301" spans="1:1" x14ac:dyDescent="0.55000000000000004">
      <c r="A51301" s="131"/>
    </row>
    <row r="51302" spans="1:1" x14ac:dyDescent="0.55000000000000004">
      <c r="A51302" s="131"/>
    </row>
    <row r="51305" spans="1:1" x14ac:dyDescent="0.55000000000000004">
      <c r="A51305" s="131"/>
    </row>
    <row r="51306" spans="1:1" x14ac:dyDescent="0.55000000000000004">
      <c r="A51306" s="131"/>
    </row>
    <row r="51309" spans="1:1" x14ac:dyDescent="0.55000000000000004">
      <c r="A51309" s="131"/>
    </row>
    <row r="51310" spans="1:1" x14ac:dyDescent="0.55000000000000004">
      <c r="A51310" s="131"/>
    </row>
    <row r="51313" spans="1:1" x14ac:dyDescent="0.55000000000000004">
      <c r="A51313" s="131"/>
    </row>
    <row r="51314" spans="1:1" x14ac:dyDescent="0.55000000000000004">
      <c r="A51314" s="131"/>
    </row>
    <row r="51317" spans="1:1" x14ac:dyDescent="0.55000000000000004">
      <c r="A51317" s="131"/>
    </row>
    <row r="51318" spans="1:1" x14ac:dyDescent="0.55000000000000004">
      <c r="A51318" s="131"/>
    </row>
    <row r="51321" spans="1:1" x14ac:dyDescent="0.55000000000000004">
      <c r="A51321" s="131"/>
    </row>
    <row r="51322" spans="1:1" x14ac:dyDescent="0.55000000000000004">
      <c r="A51322" s="131"/>
    </row>
    <row r="51325" spans="1:1" x14ac:dyDescent="0.55000000000000004">
      <c r="A51325" s="131"/>
    </row>
    <row r="51326" spans="1:1" x14ac:dyDescent="0.55000000000000004">
      <c r="A51326" s="131"/>
    </row>
    <row r="51329" spans="1:1" x14ac:dyDescent="0.55000000000000004">
      <c r="A51329" s="131"/>
    </row>
    <row r="51330" spans="1:1" x14ac:dyDescent="0.55000000000000004">
      <c r="A51330" s="131"/>
    </row>
    <row r="51333" spans="1:1" x14ac:dyDescent="0.55000000000000004">
      <c r="A51333" s="131"/>
    </row>
    <row r="51334" spans="1:1" x14ac:dyDescent="0.55000000000000004">
      <c r="A51334" s="131"/>
    </row>
    <row r="51337" spans="1:1" x14ac:dyDescent="0.55000000000000004">
      <c r="A51337" s="131"/>
    </row>
    <row r="51338" spans="1:1" x14ac:dyDescent="0.55000000000000004">
      <c r="A51338" s="131"/>
    </row>
    <row r="51341" spans="1:1" x14ac:dyDescent="0.55000000000000004">
      <c r="A51341" s="131"/>
    </row>
    <row r="51342" spans="1:1" x14ac:dyDescent="0.55000000000000004">
      <c r="A51342" s="131"/>
    </row>
    <row r="51345" spans="1:1" x14ac:dyDescent="0.55000000000000004">
      <c r="A51345" s="131"/>
    </row>
    <row r="51346" spans="1:1" x14ac:dyDescent="0.55000000000000004">
      <c r="A51346" s="131"/>
    </row>
    <row r="51349" spans="1:1" x14ac:dyDescent="0.55000000000000004">
      <c r="A51349" s="131"/>
    </row>
    <row r="51350" spans="1:1" x14ac:dyDescent="0.55000000000000004">
      <c r="A51350" s="131"/>
    </row>
    <row r="51353" spans="1:1" x14ac:dyDescent="0.55000000000000004">
      <c r="A51353" s="131"/>
    </row>
    <row r="51354" spans="1:1" x14ac:dyDescent="0.55000000000000004">
      <c r="A51354" s="131"/>
    </row>
    <row r="51357" spans="1:1" x14ac:dyDescent="0.55000000000000004">
      <c r="A51357" s="131"/>
    </row>
    <row r="51358" spans="1:1" x14ac:dyDescent="0.55000000000000004">
      <c r="A51358" s="131"/>
    </row>
    <row r="51361" spans="1:1" x14ac:dyDescent="0.55000000000000004">
      <c r="A51361" s="131"/>
    </row>
    <row r="51362" spans="1:1" x14ac:dyDescent="0.55000000000000004">
      <c r="A51362" s="131"/>
    </row>
    <row r="51365" spans="1:1" x14ac:dyDescent="0.55000000000000004">
      <c r="A51365" s="131"/>
    </row>
    <row r="51366" spans="1:1" x14ac:dyDescent="0.55000000000000004">
      <c r="A51366" s="131"/>
    </row>
    <row r="51369" spans="1:1" x14ac:dyDescent="0.55000000000000004">
      <c r="A51369" s="131"/>
    </row>
    <row r="51370" spans="1:1" x14ac:dyDescent="0.55000000000000004">
      <c r="A51370" s="131"/>
    </row>
    <row r="51373" spans="1:1" x14ac:dyDescent="0.55000000000000004">
      <c r="A51373" s="131"/>
    </row>
    <row r="51374" spans="1:1" x14ac:dyDescent="0.55000000000000004">
      <c r="A51374" s="131"/>
    </row>
    <row r="51377" spans="1:1" x14ac:dyDescent="0.55000000000000004">
      <c r="A51377" s="131"/>
    </row>
    <row r="51378" spans="1:1" x14ac:dyDescent="0.55000000000000004">
      <c r="A51378" s="131"/>
    </row>
    <row r="51381" spans="1:1" x14ac:dyDescent="0.55000000000000004">
      <c r="A51381" s="131"/>
    </row>
    <row r="51382" spans="1:1" x14ac:dyDescent="0.55000000000000004">
      <c r="A51382" s="131"/>
    </row>
    <row r="51385" spans="1:1" x14ac:dyDescent="0.55000000000000004">
      <c r="A51385" s="131"/>
    </row>
    <row r="51386" spans="1:1" x14ac:dyDescent="0.55000000000000004">
      <c r="A51386" s="131"/>
    </row>
    <row r="51389" spans="1:1" x14ac:dyDescent="0.55000000000000004">
      <c r="A51389" s="131"/>
    </row>
    <row r="51390" spans="1:1" x14ac:dyDescent="0.55000000000000004">
      <c r="A51390" s="131"/>
    </row>
    <row r="51393" spans="1:1" x14ac:dyDescent="0.55000000000000004">
      <c r="A51393" s="131"/>
    </row>
    <row r="51394" spans="1:1" x14ac:dyDescent="0.55000000000000004">
      <c r="A51394" s="131"/>
    </row>
    <row r="51397" spans="1:1" x14ac:dyDescent="0.55000000000000004">
      <c r="A51397" s="131"/>
    </row>
    <row r="51398" spans="1:1" x14ac:dyDescent="0.55000000000000004">
      <c r="A51398" s="131"/>
    </row>
    <row r="51401" spans="1:1" x14ac:dyDescent="0.55000000000000004">
      <c r="A51401" s="131"/>
    </row>
    <row r="51402" spans="1:1" x14ac:dyDescent="0.55000000000000004">
      <c r="A51402" s="131"/>
    </row>
    <row r="51405" spans="1:1" x14ac:dyDescent="0.55000000000000004">
      <c r="A51405" s="131"/>
    </row>
    <row r="51406" spans="1:1" x14ac:dyDescent="0.55000000000000004">
      <c r="A51406" s="131"/>
    </row>
    <row r="51409" spans="1:1" x14ac:dyDescent="0.55000000000000004">
      <c r="A51409" s="131"/>
    </row>
    <row r="51410" spans="1:1" x14ac:dyDescent="0.55000000000000004">
      <c r="A51410" s="131"/>
    </row>
    <row r="51413" spans="1:1" x14ac:dyDescent="0.55000000000000004">
      <c r="A51413" s="131"/>
    </row>
    <row r="51414" spans="1:1" x14ac:dyDescent="0.55000000000000004">
      <c r="A51414" s="131"/>
    </row>
    <row r="51417" spans="1:1" x14ac:dyDescent="0.55000000000000004">
      <c r="A51417" s="131"/>
    </row>
    <row r="51418" spans="1:1" x14ac:dyDescent="0.55000000000000004">
      <c r="A51418" s="131"/>
    </row>
    <row r="51421" spans="1:1" x14ac:dyDescent="0.55000000000000004">
      <c r="A51421" s="131"/>
    </row>
    <row r="51422" spans="1:1" x14ac:dyDescent="0.55000000000000004">
      <c r="A51422" s="131"/>
    </row>
    <row r="51425" spans="1:1" x14ac:dyDescent="0.55000000000000004">
      <c r="A51425" s="131"/>
    </row>
    <row r="51426" spans="1:1" x14ac:dyDescent="0.55000000000000004">
      <c r="A51426" s="131"/>
    </row>
    <row r="51429" spans="1:1" x14ac:dyDescent="0.55000000000000004">
      <c r="A51429" s="131"/>
    </row>
    <row r="51430" spans="1:1" x14ac:dyDescent="0.55000000000000004">
      <c r="A51430" s="131"/>
    </row>
    <row r="51433" spans="1:1" x14ac:dyDescent="0.55000000000000004">
      <c r="A51433" s="131"/>
    </row>
    <row r="51434" spans="1:1" x14ac:dyDescent="0.55000000000000004">
      <c r="A51434" s="131"/>
    </row>
    <row r="51437" spans="1:1" x14ac:dyDescent="0.55000000000000004">
      <c r="A51437" s="131"/>
    </row>
    <row r="51438" spans="1:1" x14ac:dyDescent="0.55000000000000004">
      <c r="A51438" s="131"/>
    </row>
    <row r="51441" spans="1:1" x14ac:dyDescent="0.55000000000000004">
      <c r="A51441" s="131"/>
    </row>
    <row r="51442" spans="1:1" x14ac:dyDescent="0.55000000000000004">
      <c r="A51442" s="131"/>
    </row>
    <row r="51445" spans="1:1" x14ac:dyDescent="0.55000000000000004">
      <c r="A51445" s="131"/>
    </row>
    <row r="51446" spans="1:1" x14ac:dyDescent="0.55000000000000004">
      <c r="A51446" s="131"/>
    </row>
    <row r="51449" spans="1:1" x14ac:dyDescent="0.55000000000000004">
      <c r="A51449" s="131"/>
    </row>
    <row r="51450" spans="1:1" x14ac:dyDescent="0.55000000000000004">
      <c r="A51450" s="131"/>
    </row>
    <row r="51453" spans="1:1" x14ac:dyDescent="0.55000000000000004">
      <c r="A51453" s="131"/>
    </row>
    <row r="51454" spans="1:1" x14ac:dyDescent="0.55000000000000004">
      <c r="A51454" s="131"/>
    </row>
    <row r="51457" spans="1:1" x14ac:dyDescent="0.55000000000000004">
      <c r="A51457" s="131"/>
    </row>
    <row r="51458" spans="1:1" x14ac:dyDescent="0.55000000000000004">
      <c r="A51458" s="131"/>
    </row>
    <row r="51461" spans="1:1" x14ac:dyDescent="0.55000000000000004">
      <c r="A51461" s="131"/>
    </row>
    <row r="51462" spans="1:1" x14ac:dyDescent="0.55000000000000004">
      <c r="A51462" s="131"/>
    </row>
    <row r="51465" spans="1:1" x14ac:dyDescent="0.55000000000000004">
      <c r="A51465" s="131"/>
    </row>
    <row r="51466" spans="1:1" x14ac:dyDescent="0.55000000000000004">
      <c r="A51466" s="131"/>
    </row>
    <row r="51469" spans="1:1" x14ac:dyDescent="0.55000000000000004">
      <c r="A51469" s="131"/>
    </row>
    <row r="51470" spans="1:1" x14ac:dyDescent="0.55000000000000004">
      <c r="A51470" s="131"/>
    </row>
    <row r="51473" spans="1:1" x14ac:dyDescent="0.55000000000000004">
      <c r="A51473" s="131"/>
    </row>
    <row r="51474" spans="1:1" x14ac:dyDescent="0.55000000000000004">
      <c r="A51474" s="131"/>
    </row>
    <row r="51477" spans="1:1" x14ac:dyDescent="0.55000000000000004">
      <c r="A51477" s="131"/>
    </row>
    <row r="51478" spans="1:1" x14ac:dyDescent="0.55000000000000004">
      <c r="A51478" s="131"/>
    </row>
    <row r="51481" spans="1:1" x14ac:dyDescent="0.55000000000000004">
      <c r="A51481" s="131"/>
    </row>
    <row r="51482" spans="1:1" x14ac:dyDescent="0.55000000000000004">
      <c r="A51482" s="131"/>
    </row>
    <row r="51485" spans="1:1" x14ac:dyDescent="0.55000000000000004">
      <c r="A51485" s="131"/>
    </row>
    <row r="51486" spans="1:1" x14ac:dyDescent="0.55000000000000004">
      <c r="A51486" s="131"/>
    </row>
    <row r="51489" spans="1:1" x14ac:dyDescent="0.55000000000000004">
      <c r="A51489" s="131"/>
    </row>
    <row r="51490" spans="1:1" x14ac:dyDescent="0.55000000000000004">
      <c r="A51490" s="131"/>
    </row>
    <row r="51493" spans="1:1" x14ac:dyDescent="0.55000000000000004">
      <c r="A51493" s="131"/>
    </row>
    <row r="51494" spans="1:1" x14ac:dyDescent="0.55000000000000004">
      <c r="A51494" s="131"/>
    </row>
    <row r="51497" spans="1:1" x14ac:dyDescent="0.55000000000000004">
      <c r="A51497" s="131"/>
    </row>
    <row r="51498" spans="1:1" x14ac:dyDescent="0.55000000000000004">
      <c r="A51498" s="131"/>
    </row>
    <row r="51501" spans="1:1" x14ac:dyDescent="0.55000000000000004">
      <c r="A51501" s="131"/>
    </row>
    <row r="51502" spans="1:1" x14ac:dyDescent="0.55000000000000004">
      <c r="A51502" s="131"/>
    </row>
    <row r="51505" spans="1:1" x14ac:dyDescent="0.55000000000000004">
      <c r="A51505" s="131"/>
    </row>
    <row r="51506" spans="1:1" x14ac:dyDescent="0.55000000000000004">
      <c r="A51506" s="131"/>
    </row>
    <row r="51509" spans="1:1" x14ac:dyDescent="0.55000000000000004">
      <c r="A51509" s="131"/>
    </row>
    <row r="51510" spans="1:1" x14ac:dyDescent="0.55000000000000004">
      <c r="A51510" s="131"/>
    </row>
    <row r="51513" spans="1:1" x14ac:dyDescent="0.55000000000000004">
      <c r="A51513" s="131"/>
    </row>
    <row r="51514" spans="1:1" x14ac:dyDescent="0.55000000000000004">
      <c r="A51514" s="131"/>
    </row>
    <row r="51517" spans="1:1" x14ac:dyDescent="0.55000000000000004">
      <c r="A51517" s="131"/>
    </row>
    <row r="51518" spans="1:1" x14ac:dyDescent="0.55000000000000004">
      <c r="A51518" s="131"/>
    </row>
    <row r="51521" spans="1:1" x14ac:dyDescent="0.55000000000000004">
      <c r="A51521" s="131"/>
    </row>
    <row r="51522" spans="1:1" x14ac:dyDescent="0.55000000000000004">
      <c r="A51522" s="131"/>
    </row>
    <row r="51525" spans="1:1" x14ac:dyDescent="0.55000000000000004">
      <c r="A51525" s="131"/>
    </row>
    <row r="51526" spans="1:1" x14ac:dyDescent="0.55000000000000004">
      <c r="A51526" s="131"/>
    </row>
    <row r="51529" spans="1:1" x14ac:dyDescent="0.55000000000000004">
      <c r="A51529" s="131"/>
    </row>
    <row r="51530" spans="1:1" x14ac:dyDescent="0.55000000000000004">
      <c r="A51530" s="131"/>
    </row>
    <row r="51533" spans="1:1" x14ac:dyDescent="0.55000000000000004">
      <c r="A51533" s="131"/>
    </row>
    <row r="51534" spans="1:1" x14ac:dyDescent="0.55000000000000004">
      <c r="A51534" s="131"/>
    </row>
    <row r="51537" spans="1:1" x14ac:dyDescent="0.55000000000000004">
      <c r="A51537" s="131"/>
    </row>
    <row r="51538" spans="1:1" x14ac:dyDescent="0.55000000000000004">
      <c r="A51538" s="131"/>
    </row>
    <row r="51541" spans="1:1" x14ac:dyDescent="0.55000000000000004">
      <c r="A51541" s="131"/>
    </row>
    <row r="51542" spans="1:1" x14ac:dyDescent="0.55000000000000004">
      <c r="A51542" s="131"/>
    </row>
    <row r="51545" spans="1:1" x14ac:dyDescent="0.55000000000000004">
      <c r="A51545" s="131"/>
    </row>
    <row r="51546" spans="1:1" x14ac:dyDescent="0.55000000000000004">
      <c r="A51546" s="131"/>
    </row>
    <row r="51549" spans="1:1" x14ac:dyDescent="0.55000000000000004">
      <c r="A51549" s="131"/>
    </row>
    <row r="51550" spans="1:1" x14ac:dyDescent="0.55000000000000004">
      <c r="A51550" s="131"/>
    </row>
    <row r="51553" spans="1:1" x14ac:dyDescent="0.55000000000000004">
      <c r="A51553" s="131"/>
    </row>
    <row r="51554" spans="1:1" x14ac:dyDescent="0.55000000000000004">
      <c r="A51554" s="131"/>
    </row>
    <row r="51557" spans="1:1" x14ac:dyDescent="0.55000000000000004">
      <c r="A51557" s="131"/>
    </row>
    <row r="51558" spans="1:1" x14ac:dyDescent="0.55000000000000004">
      <c r="A51558" s="131"/>
    </row>
    <row r="51561" spans="1:1" x14ac:dyDescent="0.55000000000000004">
      <c r="A51561" s="131"/>
    </row>
    <row r="51562" spans="1:1" x14ac:dyDescent="0.55000000000000004">
      <c r="A51562" s="131"/>
    </row>
    <row r="51565" spans="1:1" x14ac:dyDescent="0.55000000000000004">
      <c r="A51565" s="131"/>
    </row>
    <row r="51566" spans="1:1" x14ac:dyDescent="0.55000000000000004">
      <c r="A51566" s="131"/>
    </row>
    <row r="51569" spans="1:1" x14ac:dyDescent="0.55000000000000004">
      <c r="A51569" s="131"/>
    </row>
    <row r="51570" spans="1:1" x14ac:dyDescent="0.55000000000000004">
      <c r="A51570" s="131"/>
    </row>
    <row r="51573" spans="1:1" x14ac:dyDescent="0.55000000000000004">
      <c r="A51573" s="131"/>
    </row>
    <row r="51574" spans="1:1" x14ac:dyDescent="0.55000000000000004">
      <c r="A51574" s="131"/>
    </row>
    <row r="51577" spans="1:1" x14ac:dyDescent="0.55000000000000004">
      <c r="A51577" s="131"/>
    </row>
    <row r="51578" spans="1:1" x14ac:dyDescent="0.55000000000000004">
      <c r="A51578" s="131"/>
    </row>
    <row r="51581" spans="1:1" x14ac:dyDescent="0.55000000000000004">
      <c r="A51581" s="131"/>
    </row>
    <row r="51582" spans="1:1" x14ac:dyDescent="0.55000000000000004">
      <c r="A51582" s="131"/>
    </row>
    <row r="51585" spans="1:1" x14ac:dyDescent="0.55000000000000004">
      <c r="A51585" s="131"/>
    </row>
    <row r="51586" spans="1:1" x14ac:dyDescent="0.55000000000000004">
      <c r="A51586" s="131"/>
    </row>
    <row r="51589" spans="1:1" x14ac:dyDescent="0.55000000000000004">
      <c r="A51589" s="131"/>
    </row>
    <row r="51590" spans="1:1" x14ac:dyDescent="0.55000000000000004">
      <c r="A51590" s="131"/>
    </row>
    <row r="51593" spans="1:1" x14ac:dyDescent="0.55000000000000004">
      <c r="A51593" s="131"/>
    </row>
    <row r="51594" spans="1:1" x14ac:dyDescent="0.55000000000000004">
      <c r="A51594" s="131"/>
    </row>
    <row r="51597" spans="1:1" x14ac:dyDescent="0.55000000000000004">
      <c r="A51597" s="131"/>
    </row>
    <row r="51598" spans="1:1" x14ac:dyDescent="0.55000000000000004">
      <c r="A51598" s="131"/>
    </row>
    <row r="51601" spans="1:1" x14ac:dyDescent="0.55000000000000004">
      <c r="A51601" s="131"/>
    </row>
    <row r="51602" spans="1:1" x14ac:dyDescent="0.55000000000000004">
      <c r="A51602" s="131"/>
    </row>
    <row r="51605" spans="1:1" x14ac:dyDescent="0.55000000000000004">
      <c r="A51605" s="131"/>
    </row>
    <row r="51606" spans="1:1" x14ac:dyDescent="0.55000000000000004">
      <c r="A51606" s="131"/>
    </row>
    <row r="51609" spans="1:1" x14ac:dyDescent="0.55000000000000004">
      <c r="A51609" s="131"/>
    </row>
    <row r="51610" spans="1:1" x14ac:dyDescent="0.55000000000000004">
      <c r="A51610" s="131"/>
    </row>
    <row r="51613" spans="1:1" x14ac:dyDescent="0.55000000000000004">
      <c r="A51613" s="131"/>
    </row>
    <row r="51614" spans="1:1" x14ac:dyDescent="0.55000000000000004">
      <c r="A51614" s="131"/>
    </row>
    <row r="51617" spans="1:1" x14ac:dyDescent="0.55000000000000004">
      <c r="A51617" s="131"/>
    </row>
    <row r="51618" spans="1:1" x14ac:dyDescent="0.55000000000000004">
      <c r="A51618" s="131"/>
    </row>
    <row r="51621" spans="1:1" x14ac:dyDescent="0.55000000000000004">
      <c r="A51621" s="131"/>
    </row>
    <row r="51622" spans="1:1" x14ac:dyDescent="0.55000000000000004">
      <c r="A51622" s="131"/>
    </row>
    <row r="51625" spans="1:1" x14ac:dyDescent="0.55000000000000004">
      <c r="A51625" s="131"/>
    </row>
    <row r="51626" spans="1:1" x14ac:dyDescent="0.55000000000000004">
      <c r="A51626" s="131"/>
    </row>
    <row r="51629" spans="1:1" x14ac:dyDescent="0.55000000000000004">
      <c r="A51629" s="131"/>
    </row>
    <row r="51630" spans="1:1" x14ac:dyDescent="0.55000000000000004">
      <c r="A51630" s="131"/>
    </row>
    <row r="51633" spans="1:1" x14ac:dyDescent="0.55000000000000004">
      <c r="A51633" s="131"/>
    </row>
    <row r="51634" spans="1:1" x14ac:dyDescent="0.55000000000000004">
      <c r="A51634" s="131"/>
    </row>
    <row r="51637" spans="1:1" x14ac:dyDescent="0.55000000000000004">
      <c r="A51637" s="131"/>
    </row>
    <row r="51638" spans="1:1" x14ac:dyDescent="0.55000000000000004">
      <c r="A51638" s="131"/>
    </row>
    <row r="51641" spans="1:1" x14ac:dyDescent="0.55000000000000004">
      <c r="A51641" s="131"/>
    </row>
    <row r="51642" spans="1:1" x14ac:dyDescent="0.55000000000000004">
      <c r="A51642" s="131"/>
    </row>
    <row r="51645" spans="1:1" x14ac:dyDescent="0.55000000000000004">
      <c r="A51645" s="131"/>
    </row>
    <row r="51646" spans="1:1" x14ac:dyDescent="0.55000000000000004">
      <c r="A51646" s="131"/>
    </row>
    <row r="51649" spans="1:1" x14ac:dyDescent="0.55000000000000004">
      <c r="A51649" s="131"/>
    </row>
    <row r="51650" spans="1:1" x14ac:dyDescent="0.55000000000000004">
      <c r="A51650" s="131"/>
    </row>
    <row r="51653" spans="1:1" x14ac:dyDescent="0.55000000000000004">
      <c r="A51653" s="131"/>
    </row>
    <row r="51654" spans="1:1" x14ac:dyDescent="0.55000000000000004">
      <c r="A51654" s="131"/>
    </row>
    <row r="51657" spans="1:1" x14ac:dyDescent="0.55000000000000004">
      <c r="A51657" s="131"/>
    </row>
    <row r="51658" spans="1:1" x14ac:dyDescent="0.55000000000000004">
      <c r="A51658" s="131"/>
    </row>
    <row r="51661" spans="1:1" x14ac:dyDescent="0.55000000000000004">
      <c r="A51661" s="131"/>
    </row>
    <row r="51662" spans="1:1" x14ac:dyDescent="0.55000000000000004">
      <c r="A51662" s="131"/>
    </row>
    <row r="51665" spans="1:1" x14ac:dyDescent="0.55000000000000004">
      <c r="A51665" s="131"/>
    </row>
    <row r="51666" spans="1:1" x14ac:dyDescent="0.55000000000000004">
      <c r="A51666" s="131"/>
    </row>
    <row r="51669" spans="1:1" x14ac:dyDescent="0.55000000000000004">
      <c r="A51669" s="131"/>
    </row>
    <row r="51670" spans="1:1" x14ac:dyDescent="0.55000000000000004">
      <c r="A51670" s="131"/>
    </row>
    <row r="51673" spans="1:1" x14ac:dyDescent="0.55000000000000004">
      <c r="A51673" s="131"/>
    </row>
    <row r="51674" spans="1:1" x14ac:dyDescent="0.55000000000000004">
      <c r="A51674" s="131"/>
    </row>
    <row r="51677" spans="1:1" x14ac:dyDescent="0.55000000000000004">
      <c r="A51677" s="131"/>
    </row>
    <row r="51678" spans="1:1" x14ac:dyDescent="0.55000000000000004">
      <c r="A51678" s="131"/>
    </row>
    <row r="51681" spans="1:1" x14ac:dyDescent="0.55000000000000004">
      <c r="A51681" s="131"/>
    </row>
    <row r="51682" spans="1:1" x14ac:dyDescent="0.55000000000000004">
      <c r="A51682" s="131"/>
    </row>
    <row r="51685" spans="1:1" x14ac:dyDescent="0.55000000000000004">
      <c r="A51685" s="131"/>
    </row>
    <row r="51686" spans="1:1" x14ac:dyDescent="0.55000000000000004">
      <c r="A51686" s="131"/>
    </row>
    <row r="51689" spans="1:1" x14ac:dyDescent="0.55000000000000004">
      <c r="A51689" s="131"/>
    </row>
    <row r="51690" spans="1:1" x14ac:dyDescent="0.55000000000000004">
      <c r="A51690" s="131"/>
    </row>
    <row r="51693" spans="1:1" x14ac:dyDescent="0.55000000000000004">
      <c r="A51693" s="131"/>
    </row>
    <row r="51694" spans="1:1" x14ac:dyDescent="0.55000000000000004">
      <c r="A51694" s="131"/>
    </row>
    <row r="51697" spans="1:1" x14ac:dyDescent="0.55000000000000004">
      <c r="A51697" s="131"/>
    </row>
    <row r="51698" spans="1:1" x14ac:dyDescent="0.55000000000000004">
      <c r="A51698" s="131"/>
    </row>
    <row r="51701" spans="1:1" x14ac:dyDescent="0.55000000000000004">
      <c r="A51701" s="131"/>
    </row>
    <row r="51702" spans="1:1" x14ac:dyDescent="0.55000000000000004">
      <c r="A51702" s="131"/>
    </row>
    <row r="51705" spans="1:1" x14ac:dyDescent="0.55000000000000004">
      <c r="A51705" s="131"/>
    </row>
    <row r="51706" spans="1:1" x14ac:dyDescent="0.55000000000000004">
      <c r="A51706" s="131"/>
    </row>
    <row r="51709" spans="1:1" x14ac:dyDescent="0.55000000000000004">
      <c r="A51709" s="131"/>
    </row>
    <row r="51710" spans="1:1" x14ac:dyDescent="0.55000000000000004">
      <c r="A51710" s="131"/>
    </row>
    <row r="51713" spans="1:1" x14ac:dyDescent="0.55000000000000004">
      <c r="A51713" s="131"/>
    </row>
    <row r="51714" spans="1:1" x14ac:dyDescent="0.55000000000000004">
      <c r="A51714" s="131"/>
    </row>
    <row r="51717" spans="1:1" x14ac:dyDescent="0.55000000000000004">
      <c r="A51717" s="131"/>
    </row>
    <row r="51718" spans="1:1" x14ac:dyDescent="0.55000000000000004">
      <c r="A51718" s="131"/>
    </row>
    <row r="51721" spans="1:1" x14ac:dyDescent="0.55000000000000004">
      <c r="A51721" s="131"/>
    </row>
    <row r="51722" spans="1:1" x14ac:dyDescent="0.55000000000000004">
      <c r="A51722" s="131"/>
    </row>
    <row r="51725" spans="1:1" x14ac:dyDescent="0.55000000000000004">
      <c r="A51725" s="131"/>
    </row>
    <row r="51726" spans="1:1" x14ac:dyDescent="0.55000000000000004">
      <c r="A51726" s="131"/>
    </row>
    <row r="51729" spans="1:1" x14ac:dyDescent="0.55000000000000004">
      <c r="A51729" s="131"/>
    </row>
    <row r="51730" spans="1:1" x14ac:dyDescent="0.55000000000000004">
      <c r="A51730" s="131"/>
    </row>
    <row r="51733" spans="1:1" x14ac:dyDescent="0.55000000000000004">
      <c r="A51733" s="131"/>
    </row>
    <row r="51734" spans="1:1" x14ac:dyDescent="0.55000000000000004">
      <c r="A51734" s="131"/>
    </row>
    <row r="51737" spans="1:1" x14ac:dyDescent="0.55000000000000004">
      <c r="A51737" s="131"/>
    </row>
    <row r="51738" spans="1:1" x14ac:dyDescent="0.55000000000000004">
      <c r="A51738" s="131"/>
    </row>
    <row r="51741" spans="1:1" x14ac:dyDescent="0.55000000000000004">
      <c r="A51741" s="131"/>
    </row>
    <row r="51742" spans="1:1" x14ac:dyDescent="0.55000000000000004">
      <c r="A51742" s="131"/>
    </row>
    <row r="51745" spans="1:1" x14ac:dyDescent="0.55000000000000004">
      <c r="A51745" s="131"/>
    </row>
    <row r="51746" spans="1:1" x14ac:dyDescent="0.55000000000000004">
      <c r="A51746" s="131"/>
    </row>
    <row r="51749" spans="1:1" x14ac:dyDescent="0.55000000000000004">
      <c r="A51749" s="131"/>
    </row>
    <row r="51750" spans="1:1" x14ac:dyDescent="0.55000000000000004">
      <c r="A51750" s="131"/>
    </row>
    <row r="51753" spans="1:1" x14ac:dyDescent="0.55000000000000004">
      <c r="A51753" s="131"/>
    </row>
    <row r="51754" spans="1:1" x14ac:dyDescent="0.55000000000000004">
      <c r="A51754" s="131"/>
    </row>
    <row r="51757" spans="1:1" x14ac:dyDescent="0.55000000000000004">
      <c r="A51757" s="131"/>
    </row>
    <row r="51758" spans="1:1" x14ac:dyDescent="0.55000000000000004">
      <c r="A51758" s="131"/>
    </row>
    <row r="51761" spans="1:1" x14ac:dyDescent="0.55000000000000004">
      <c r="A51761" s="131"/>
    </row>
    <row r="51762" spans="1:1" x14ac:dyDescent="0.55000000000000004">
      <c r="A51762" s="131"/>
    </row>
    <row r="51765" spans="1:1" x14ac:dyDescent="0.55000000000000004">
      <c r="A51765" s="131"/>
    </row>
    <row r="51766" spans="1:1" x14ac:dyDescent="0.55000000000000004">
      <c r="A51766" s="131"/>
    </row>
    <row r="51769" spans="1:1" x14ac:dyDescent="0.55000000000000004">
      <c r="A51769" s="131"/>
    </row>
    <row r="51770" spans="1:1" x14ac:dyDescent="0.55000000000000004">
      <c r="A51770" s="131"/>
    </row>
    <row r="51773" spans="1:1" x14ac:dyDescent="0.55000000000000004">
      <c r="A51773" s="131"/>
    </row>
    <row r="51774" spans="1:1" x14ac:dyDescent="0.55000000000000004">
      <c r="A51774" s="131"/>
    </row>
    <row r="51777" spans="1:1" x14ac:dyDescent="0.55000000000000004">
      <c r="A51777" s="131"/>
    </row>
    <row r="51778" spans="1:1" x14ac:dyDescent="0.55000000000000004">
      <c r="A51778" s="131"/>
    </row>
    <row r="51781" spans="1:1" x14ac:dyDescent="0.55000000000000004">
      <c r="A51781" s="131"/>
    </row>
    <row r="51782" spans="1:1" x14ac:dyDescent="0.55000000000000004">
      <c r="A51782" s="131"/>
    </row>
    <row r="51785" spans="1:1" x14ac:dyDescent="0.55000000000000004">
      <c r="A51785" s="131"/>
    </row>
    <row r="51786" spans="1:1" x14ac:dyDescent="0.55000000000000004">
      <c r="A51786" s="131"/>
    </row>
    <row r="51789" spans="1:1" x14ac:dyDescent="0.55000000000000004">
      <c r="A51789" s="131"/>
    </row>
    <row r="51790" spans="1:1" x14ac:dyDescent="0.55000000000000004">
      <c r="A51790" s="131"/>
    </row>
    <row r="51793" spans="1:1" x14ac:dyDescent="0.55000000000000004">
      <c r="A51793" s="131"/>
    </row>
    <row r="51794" spans="1:1" x14ac:dyDescent="0.55000000000000004">
      <c r="A51794" s="131"/>
    </row>
    <row r="51797" spans="1:1" x14ac:dyDescent="0.55000000000000004">
      <c r="A51797" s="131"/>
    </row>
    <row r="51798" spans="1:1" x14ac:dyDescent="0.55000000000000004">
      <c r="A51798" s="131"/>
    </row>
    <row r="51801" spans="1:1" x14ac:dyDescent="0.55000000000000004">
      <c r="A51801" s="131"/>
    </row>
    <row r="51802" spans="1:1" x14ac:dyDescent="0.55000000000000004">
      <c r="A51802" s="131"/>
    </row>
    <row r="51805" spans="1:1" x14ac:dyDescent="0.55000000000000004">
      <c r="A51805" s="131"/>
    </row>
    <row r="51806" spans="1:1" x14ac:dyDescent="0.55000000000000004">
      <c r="A51806" s="131"/>
    </row>
    <row r="51809" spans="1:1" x14ac:dyDescent="0.55000000000000004">
      <c r="A51809" s="131"/>
    </row>
    <row r="51810" spans="1:1" x14ac:dyDescent="0.55000000000000004">
      <c r="A51810" s="131"/>
    </row>
    <row r="51813" spans="1:1" x14ac:dyDescent="0.55000000000000004">
      <c r="A51813" s="131"/>
    </row>
    <row r="51814" spans="1:1" x14ac:dyDescent="0.55000000000000004">
      <c r="A51814" s="131"/>
    </row>
    <row r="51817" spans="1:1" x14ac:dyDescent="0.55000000000000004">
      <c r="A51817" s="131"/>
    </row>
    <row r="51818" spans="1:1" x14ac:dyDescent="0.55000000000000004">
      <c r="A51818" s="131"/>
    </row>
    <row r="51821" spans="1:1" x14ac:dyDescent="0.55000000000000004">
      <c r="A51821" s="131"/>
    </row>
    <row r="51822" spans="1:1" x14ac:dyDescent="0.55000000000000004">
      <c r="A51822" s="131"/>
    </row>
    <row r="51825" spans="1:1" x14ac:dyDescent="0.55000000000000004">
      <c r="A51825" s="131"/>
    </row>
    <row r="51826" spans="1:1" x14ac:dyDescent="0.55000000000000004">
      <c r="A51826" s="131"/>
    </row>
    <row r="51829" spans="1:1" x14ac:dyDescent="0.55000000000000004">
      <c r="A51829" s="131"/>
    </row>
    <row r="51830" spans="1:1" x14ac:dyDescent="0.55000000000000004">
      <c r="A51830" s="131"/>
    </row>
    <row r="51833" spans="1:1" x14ac:dyDescent="0.55000000000000004">
      <c r="A51833" s="131"/>
    </row>
    <row r="51834" spans="1:1" x14ac:dyDescent="0.55000000000000004">
      <c r="A51834" s="131"/>
    </row>
    <row r="51837" spans="1:1" x14ac:dyDescent="0.55000000000000004">
      <c r="A51837" s="131"/>
    </row>
    <row r="51838" spans="1:1" x14ac:dyDescent="0.55000000000000004">
      <c r="A51838" s="131"/>
    </row>
    <row r="51841" spans="1:1" x14ac:dyDescent="0.55000000000000004">
      <c r="A51841" s="131"/>
    </row>
    <row r="51842" spans="1:1" x14ac:dyDescent="0.55000000000000004">
      <c r="A51842" s="131"/>
    </row>
    <row r="51845" spans="1:1" x14ac:dyDescent="0.55000000000000004">
      <c r="A51845" s="131"/>
    </row>
    <row r="51846" spans="1:1" x14ac:dyDescent="0.55000000000000004">
      <c r="A51846" s="131"/>
    </row>
    <row r="51849" spans="1:1" x14ac:dyDescent="0.55000000000000004">
      <c r="A51849" s="131"/>
    </row>
    <row r="51850" spans="1:1" x14ac:dyDescent="0.55000000000000004">
      <c r="A51850" s="131"/>
    </row>
    <row r="51853" spans="1:1" x14ac:dyDescent="0.55000000000000004">
      <c r="A51853" s="131"/>
    </row>
    <row r="51854" spans="1:1" x14ac:dyDescent="0.55000000000000004">
      <c r="A51854" s="131"/>
    </row>
    <row r="51857" spans="1:1" x14ac:dyDescent="0.55000000000000004">
      <c r="A51857" s="131"/>
    </row>
    <row r="51858" spans="1:1" x14ac:dyDescent="0.55000000000000004">
      <c r="A51858" s="131"/>
    </row>
    <row r="51861" spans="1:1" x14ac:dyDescent="0.55000000000000004">
      <c r="A51861" s="131"/>
    </row>
    <row r="51862" spans="1:1" x14ac:dyDescent="0.55000000000000004">
      <c r="A51862" s="131"/>
    </row>
    <row r="51865" spans="1:1" x14ac:dyDescent="0.55000000000000004">
      <c r="A51865" s="131"/>
    </row>
    <row r="51866" spans="1:1" x14ac:dyDescent="0.55000000000000004">
      <c r="A51866" s="131"/>
    </row>
    <row r="51869" spans="1:1" x14ac:dyDescent="0.55000000000000004">
      <c r="A51869" s="131"/>
    </row>
    <row r="51870" spans="1:1" x14ac:dyDescent="0.55000000000000004">
      <c r="A51870" s="131"/>
    </row>
    <row r="51873" spans="1:1" x14ac:dyDescent="0.55000000000000004">
      <c r="A51873" s="131"/>
    </row>
    <row r="51874" spans="1:1" x14ac:dyDescent="0.55000000000000004">
      <c r="A51874" s="131"/>
    </row>
    <row r="51877" spans="1:1" x14ac:dyDescent="0.55000000000000004">
      <c r="A51877" s="131"/>
    </row>
    <row r="51878" spans="1:1" x14ac:dyDescent="0.55000000000000004">
      <c r="A51878" s="131"/>
    </row>
    <row r="51881" spans="1:1" x14ac:dyDescent="0.55000000000000004">
      <c r="A51881" s="131"/>
    </row>
    <row r="51882" spans="1:1" x14ac:dyDescent="0.55000000000000004">
      <c r="A51882" s="131"/>
    </row>
    <row r="51885" spans="1:1" x14ac:dyDescent="0.55000000000000004">
      <c r="A51885" s="131"/>
    </row>
    <row r="51886" spans="1:1" x14ac:dyDescent="0.55000000000000004">
      <c r="A51886" s="131"/>
    </row>
    <row r="51889" spans="1:1" x14ac:dyDescent="0.55000000000000004">
      <c r="A51889" s="131"/>
    </row>
    <row r="51890" spans="1:1" x14ac:dyDescent="0.55000000000000004">
      <c r="A51890" s="131"/>
    </row>
    <row r="51893" spans="1:1" x14ac:dyDescent="0.55000000000000004">
      <c r="A51893" s="131"/>
    </row>
    <row r="51894" spans="1:1" x14ac:dyDescent="0.55000000000000004">
      <c r="A51894" s="131"/>
    </row>
    <row r="51897" spans="1:1" x14ac:dyDescent="0.55000000000000004">
      <c r="A51897" s="131"/>
    </row>
    <row r="51898" spans="1:1" x14ac:dyDescent="0.55000000000000004">
      <c r="A51898" s="131"/>
    </row>
    <row r="51901" spans="1:1" x14ac:dyDescent="0.55000000000000004">
      <c r="A51901" s="131"/>
    </row>
    <row r="51902" spans="1:1" x14ac:dyDescent="0.55000000000000004">
      <c r="A51902" s="131"/>
    </row>
    <row r="51905" spans="1:1" x14ac:dyDescent="0.55000000000000004">
      <c r="A51905" s="131"/>
    </row>
    <row r="51906" spans="1:1" x14ac:dyDescent="0.55000000000000004">
      <c r="A51906" s="131"/>
    </row>
    <row r="51909" spans="1:1" x14ac:dyDescent="0.55000000000000004">
      <c r="A51909" s="131"/>
    </row>
    <row r="51910" spans="1:1" x14ac:dyDescent="0.55000000000000004">
      <c r="A51910" s="131"/>
    </row>
    <row r="51913" spans="1:1" x14ac:dyDescent="0.55000000000000004">
      <c r="A51913" s="131"/>
    </row>
    <row r="51914" spans="1:1" x14ac:dyDescent="0.55000000000000004">
      <c r="A51914" s="131"/>
    </row>
    <row r="51917" spans="1:1" x14ac:dyDescent="0.55000000000000004">
      <c r="A51917" s="131"/>
    </row>
    <row r="51918" spans="1:1" x14ac:dyDescent="0.55000000000000004">
      <c r="A51918" s="131"/>
    </row>
    <row r="51921" spans="1:1" x14ac:dyDescent="0.55000000000000004">
      <c r="A51921" s="131"/>
    </row>
    <row r="51922" spans="1:1" x14ac:dyDescent="0.55000000000000004">
      <c r="A51922" s="131"/>
    </row>
    <row r="51925" spans="1:1" x14ac:dyDescent="0.55000000000000004">
      <c r="A51925" s="131"/>
    </row>
    <row r="51926" spans="1:1" x14ac:dyDescent="0.55000000000000004">
      <c r="A51926" s="131"/>
    </row>
    <row r="51929" spans="1:1" x14ac:dyDescent="0.55000000000000004">
      <c r="A51929" s="131"/>
    </row>
    <row r="51930" spans="1:1" x14ac:dyDescent="0.55000000000000004">
      <c r="A51930" s="131"/>
    </row>
    <row r="51933" spans="1:1" x14ac:dyDescent="0.55000000000000004">
      <c r="A51933" s="131"/>
    </row>
    <row r="51934" spans="1:1" x14ac:dyDescent="0.55000000000000004">
      <c r="A51934" s="131"/>
    </row>
    <row r="51937" spans="1:1" x14ac:dyDescent="0.55000000000000004">
      <c r="A51937" s="131"/>
    </row>
    <row r="51938" spans="1:1" x14ac:dyDescent="0.55000000000000004">
      <c r="A51938" s="131"/>
    </row>
    <row r="51941" spans="1:1" x14ac:dyDescent="0.55000000000000004">
      <c r="A51941" s="131"/>
    </row>
    <row r="51942" spans="1:1" x14ac:dyDescent="0.55000000000000004">
      <c r="A51942" s="131"/>
    </row>
    <row r="51945" spans="1:1" x14ac:dyDescent="0.55000000000000004">
      <c r="A51945" s="131"/>
    </row>
    <row r="51946" spans="1:1" x14ac:dyDescent="0.55000000000000004">
      <c r="A51946" s="131"/>
    </row>
    <row r="51949" spans="1:1" x14ac:dyDescent="0.55000000000000004">
      <c r="A51949" s="131"/>
    </row>
    <row r="51950" spans="1:1" x14ac:dyDescent="0.55000000000000004">
      <c r="A51950" s="131"/>
    </row>
    <row r="51953" spans="1:1" x14ac:dyDescent="0.55000000000000004">
      <c r="A51953" s="131"/>
    </row>
    <row r="51954" spans="1:1" x14ac:dyDescent="0.55000000000000004">
      <c r="A51954" s="131"/>
    </row>
    <row r="51957" spans="1:1" x14ac:dyDescent="0.55000000000000004">
      <c r="A51957" s="131"/>
    </row>
    <row r="51958" spans="1:1" x14ac:dyDescent="0.55000000000000004">
      <c r="A51958" s="131"/>
    </row>
    <row r="51961" spans="1:1" x14ac:dyDescent="0.55000000000000004">
      <c r="A51961" s="131"/>
    </row>
    <row r="51962" spans="1:1" x14ac:dyDescent="0.55000000000000004">
      <c r="A51962" s="131"/>
    </row>
    <row r="51965" spans="1:1" x14ac:dyDescent="0.55000000000000004">
      <c r="A51965" s="131"/>
    </row>
    <row r="51966" spans="1:1" x14ac:dyDescent="0.55000000000000004">
      <c r="A51966" s="131"/>
    </row>
    <row r="51969" spans="1:1" x14ac:dyDescent="0.55000000000000004">
      <c r="A51969" s="131"/>
    </row>
    <row r="51970" spans="1:1" x14ac:dyDescent="0.55000000000000004">
      <c r="A51970" s="131"/>
    </row>
    <row r="51973" spans="1:1" x14ac:dyDescent="0.55000000000000004">
      <c r="A51973" s="131"/>
    </row>
    <row r="51974" spans="1:1" x14ac:dyDescent="0.55000000000000004">
      <c r="A51974" s="131"/>
    </row>
    <row r="51977" spans="1:1" x14ac:dyDescent="0.55000000000000004">
      <c r="A51977" s="131"/>
    </row>
    <row r="51978" spans="1:1" x14ac:dyDescent="0.55000000000000004">
      <c r="A51978" s="131"/>
    </row>
    <row r="51981" spans="1:1" x14ac:dyDescent="0.55000000000000004">
      <c r="A51981" s="131"/>
    </row>
    <row r="51982" spans="1:1" x14ac:dyDescent="0.55000000000000004">
      <c r="A51982" s="131"/>
    </row>
    <row r="51985" spans="1:1" x14ac:dyDescent="0.55000000000000004">
      <c r="A51985" s="131"/>
    </row>
    <row r="51986" spans="1:1" x14ac:dyDescent="0.55000000000000004">
      <c r="A51986" s="131"/>
    </row>
    <row r="51989" spans="1:1" x14ac:dyDescent="0.55000000000000004">
      <c r="A51989" s="131"/>
    </row>
    <row r="51990" spans="1:1" x14ac:dyDescent="0.55000000000000004">
      <c r="A51990" s="131"/>
    </row>
    <row r="51993" spans="1:1" x14ac:dyDescent="0.55000000000000004">
      <c r="A51993" s="131"/>
    </row>
    <row r="51994" spans="1:1" x14ac:dyDescent="0.55000000000000004">
      <c r="A51994" s="131"/>
    </row>
    <row r="51997" spans="1:1" x14ac:dyDescent="0.55000000000000004">
      <c r="A51997" s="131"/>
    </row>
    <row r="51998" spans="1:1" x14ac:dyDescent="0.55000000000000004">
      <c r="A51998" s="131"/>
    </row>
    <row r="52001" spans="1:1" x14ac:dyDescent="0.55000000000000004">
      <c r="A52001" s="131"/>
    </row>
    <row r="52002" spans="1:1" x14ac:dyDescent="0.55000000000000004">
      <c r="A52002" s="131"/>
    </row>
    <row r="52005" spans="1:1" x14ac:dyDescent="0.55000000000000004">
      <c r="A52005" s="131"/>
    </row>
    <row r="52006" spans="1:1" x14ac:dyDescent="0.55000000000000004">
      <c r="A52006" s="131"/>
    </row>
    <row r="52009" spans="1:1" x14ac:dyDescent="0.55000000000000004">
      <c r="A52009" s="131"/>
    </row>
    <row r="52010" spans="1:1" x14ac:dyDescent="0.55000000000000004">
      <c r="A52010" s="131"/>
    </row>
    <row r="52013" spans="1:1" x14ac:dyDescent="0.55000000000000004">
      <c r="A52013" s="131"/>
    </row>
    <row r="52014" spans="1:1" x14ac:dyDescent="0.55000000000000004">
      <c r="A52014" s="131"/>
    </row>
    <row r="52017" spans="1:1" x14ac:dyDescent="0.55000000000000004">
      <c r="A52017" s="131"/>
    </row>
    <row r="52018" spans="1:1" x14ac:dyDescent="0.55000000000000004">
      <c r="A52018" s="131"/>
    </row>
    <row r="52021" spans="1:1" x14ac:dyDescent="0.55000000000000004">
      <c r="A52021" s="131"/>
    </row>
    <row r="52022" spans="1:1" x14ac:dyDescent="0.55000000000000004">
      <c r="A52022" s="131"/>
    </row>
    <row r="52025" spans="1:1" x14ac:dyDescent="0.55000000000000004">
      <c r="A52025" s="131"/>
    </row>
    <row r="52026" spans="1:1" x14ac:dyDescent="0.55000000000000004">
      <c r="A52026" s="131"/>
    </row>
    <row r="52029" spans="1:1" x14ac:dyDescent="0.55000000000000004">
      <c r="A52029" s="131"/>
    </row>
    <row r="52030" spans="1:1" x14ac:dyDescent="0.55000000000000004">
      <c r="A52030" s="131"/>
    </row>
    <row r="52033" spans="1:1" x14ac:dyDescent="0.55000000000000004">
      <c r="A52033" s="131"/>
    </row>
    <row r="52034" spans="1:1" x14ac:dyDescent="0.55000000000000004">
      <c r="A52034" s="131"/>
    </row>
    <row r="52037" spans="1:1" x14ac:dyDescent="0.55000000000000004">
      <c r="A52037" s="131"/>
    </row>
    <row r="52038" spans="1:1" x14ac:dyDescent="0.55000000000000004">
      <c r="A52038" s="131"/>
    </row>
    <row r="52041" spans="1:1" x14ac:dyDescent="0.55000000000000004">
      <c r="A52041" s="131"/>
    </row>
    <row r="52042" spans="1:1" x14ac:dyDescent="0.55000000000000004">
      <c r="A52042" s="131"/>
    </row>
    <row r="52045" spans="1:1" x14ac:dyDescent="0.55000000000000004">
      <c r="A52045" s="131"/>
    </row>
    <row r="52046" spans="1:1" x14ac:dyDescent="0.55000000000000004">
      <c r="A52046" s="131"/>
    </row>
    <row r="52049" spans="1:1" x14ac:dyDescent="0.55000000000000004">
      <c r="A52049" s="131"/>
    </row>
    <row r="52050" spans="1:1" x14ac:dyDescent="0.55000000000000004">
      <c r="A52050" s="131"/>
    </row>
    <row r="52053" spans="1:1" x14ac:dyDescent="0.55000000000000004">
      <c r="A52053" s="131"/>
    </row>
    <row r="52054" spans="1:1" x14ac:dyDescent="0.55000000000000004">
      <c r="A52054" s="131"/>
    </row>
    <row r="52057" spans="1:1" x14ac:dyDescent="0.55000000000000004">
      <c r="A52057" s="131"/>
    </row>
    <row r="52058" spans="1:1" x14ac:dyDescent="0.55000000000000004">
      <c r="A52058" s="131"/>
    </row>
    <row r="52061" spans="1:1" x14ac:dyDescent="0.55000000000000004">
      <c r="A52061" s="131"/>
    </row>
    <row r="52062" spans="1:1" x14ac:dyDescent="0.55000000000000004">
      <c r="A52062" s="131"/>
    </row>
    <row r="52065" spans="1:1" x14ac:dyDescent="0.55000000000000004">
      <c r="A52065" s="131"/>
    </row>
    <row r="52066" spans="1:1" x14ac:dyDescent="0.55000000000000004">
      <c r="A52066" s="131"/>
    </row>
    <row r="52069" spans="1:1" x14ac:dyDescent="0.55000000000000004">
      <c r="A52069" s="131"/>
    </row>
    <row r="52070" spans="1:1" x14ac:dyDescent="0.55000000000000004">
      <c r="A52070" s="131"/>
    </row>
    <row r="52073" spans="1:1" x14ac:dyDescent="0.55000000000000004">
      <c r="A52073" s="131"/>
    </row>
    <row r="52074" spans="1:1" x14ac:dyDescent="0.55000000000000004">
      <c r="A52074" s="131"/>
    </row>
    <row r="52077" spans="1:1" x14ac:dyDescent="0.55000000000000004">
      <c r="A52077" s="131"/>
    </row>
    <row r="52078" spans="1:1" x14ac:dyDescent="0.55000000000000004">
      <c r="A52078" s="131"/>
    </row>
    <row r="52081" spans="1:1" x14ac:dyDescent="0.55000000000000004">
      <c r="A52081" s="131"/>
    </row>
    <row r="52082" spans="1:1" x14ac:dyDescent="0.55000000000000004">
      <c r="A52082" s="131"/>
    </row>
    <row r="52085" spans="1:1" x14ac:dyDescent="0.55000000000000004">
      <c r="A52085" s="131"/>
    </row>
    <row r="52086" spans="1:1" x14ac:dyDescent="0.55000000000000004">
      <c r="A52086" s="131"/>
    </row>
    <row r="52089" spans="1:1" x14ac:dyDescent="0.55000000000000004">
      <c r="A52089" s="131"/>
    </row>
    <row r="52090" spans="1:1" x14ac:dyDescent="0.55000000000000004">
      <c r="A52090" s="131"/>
    </row>
    <row r="52093" spans="1:1" x14ac:dyDescent="0.55000000000000004">
      <c r="A52093" s="131"/>
    </row>
    <row r="52094" spans="1:1" x14ac:dyDescent="0.55000000000000004">
      <c r="A52094" s="131"/>
    </row>
    <row r="52097" spans="1:1" x14ac:dyDescent="0.55000000000000004">
      <c r="A52097" s="131"/>
    </row>
    <row r="52098" spans="1:1" x14ac:dyDescent="0.55000000000000004">
      <c r="A52098" s="131"/>
    </row>
    <row r="52101" spans="1:1" x14ac:dyDescent="0.55000000000000004">
      <c r="A52101" s="131"/>
    </row>
    <row r="52102" spans="1:1" x14ac:dyDescent="0.55000000000000004">
      <c r="A52102" s="131"/>
    </row>
    <row r="52105" spans="1:1" x14ac:dyDescent="0.55000000000000004">
      <c r="A52105" s="131"/>
    </row>
    <row r="52106" spans="1:1" x14ac:dyDescent="0.55000000000000004">
      <c r="A52106" s="131"/>
    </row>
    <row r="52109" spans="1:1" x14ac:dyDescent="0.55000000000000004">
      <c r="A52109" s="131"/>
    </row>
    <row r="52110" spans="1:1" x14ac:dyDescent="0.55000000000000004">
      <c r="A52110" s="131"/>
    </row>
    <row r="52113" spans="1:1" x14ac:dyDescent="0.55000000000000004">
      <c r="A52113" s="131"/>
    </row>
    <row r="52114" spans="1:1" x14ac:dyDescent="0.55000000000000004">
      <c r="A52114" s="131"/>
    </row>
    <row r="52117" spans="1:1" x14ac:dyDescent="0.55000000000000004">
      <c r="A52117" s="131"/>
    </row>
    <row r="52118" spans="1:1" x14ac:dyDescent="0.55000000000000004">
      <c r="A52118" s="131"/>
    </row>
    <row r="52121" spans="1:1" x14ac:dyDescent="0.55000000000000004">
      <c r="A52121" s="131"/>
    </row>
    <row r="52122" spans="1:1" x14ac:dyDescent="0.55000000000000004">
      <c r="A52122" s="131"/>
    </row>
    <row r="52125" spans="1:1" x14ac:dyDescent="0.55000000000000004">
      <c r="A52125" s="131"/>
    </row>
    <row r="52126" spans="1:1" x14ac:dyDescent="0.55000000000000004">
      <c r="A52126" s="131"/>
    </row>
    <row r="52129" spans="1:1" x14ac:dyDescent="0.55000000000000004">
      <c r="A52129" s="131"/>
    </row>
    <row r="52130" spans="1:1" x14ac:dyDescent="0.55000000000000004">
      <c r="A52130" s="131"/>
    </row>
    <row r="52133" spans="1:1" x14ac:dyDescent="0.55000000000000004">
      <c r="A52133" s="131"/>
    </row>
    <row r="52134" spans="1:1" x14ac:dyDescent="0.55000000000000004">
      <c r="A52134" s="131"/>
    </row>
    <row r="52137" spans="1:1" x14ac:dyDescent="0.55000000000000004">
      <c r="A52137" s="131"/>
    </row>
    <row r="52138" spans="1:1" x14ac:dyDescent="0.55000000000000004">
      <c r="A52138" s="131"/>
    </row>
    <row r="52141" spans="1:1" x14ac:dyDescent="0.55000000000000004">
      <c r="A52141" s="131"/>
    </row>
    <row r="52142" spans="1:1" x14ac:dyDescent="0.55000000000000004">
      <c r="A52142" s="131"/>
    </row>
    <row r="52145" spans="1:1" x14ac:dyDescent="0.55000000000000004">
      <c r="A52145" s="131"/>
    </row>
    <row r="52146" spans="1:1" x14ac:dyDescent="0.55000000000000004">
      <c r="A52146" s="131"/>
    </row>
    <row r="52149" spans="1:1" x14ac:dyDescent="0.55000000000000004">
      <c r="A52149" s="131"/>
    </row>
    <row r="52150" spans="1:1" x14ac:dyDescent="0.55000000000000004">
      <c r="A52150" s="131"/>
    </row>
    <row r="52153" spans="1:1" x14ac:dyDescent="0.55000000000000004">
      <c r="A52153" s="131"/>
    </row>
    <row r="52154" spans="1:1" x14ac:dyDescent="0.55000000000000004">
      <c r="A52154" s="131"/>
    </row>
    <row r="52157" spans="1:1" x14ac:dyDescent="0.55000000000000004">
      <c r="A52157" s="131"/>
    </row>
    <row r="52158" spans="1:1" x14ac:dyDescent="0.55000000000000004">
      <c r="A52158" s="131"/>
    </row>
    <row r="52161" spans="1:1" x14ac:dyDescent="0.55000000000000004">
      <c r="A52161" s="131"/>
    </row>
    <row r="52162" spans="1:1" x14ac:dyDescent="0.55000000000000004">
      <c r="A52162" s="131"/>
    </row>
    <row r="52165" spans="1:1" x14ac:dyDescent="0.55000000000000004">
      <c r="A52165" s="131"/>
    </row>
    <row r="52166" spans="1:1" x14ac:dyDescent="0.55000000000000004">
      <c r="A52166" s="131"/>
    </row>
    <row r="52169" spans="1:1" x14ac:dyDescent="0.55000000000000004">
      <c r="A52169" s="131"/>
    </row>
    <row r="52170" spans="1:1" x14ac:dyDescent="0.55000000000000004">
      <c r="A52170" s="131"/>
    </row>
    <row r="52173" spans="1:1" x14ac:dyDescent="0.55000000000000004">
      <c r="A52173" s="131"/>
    </row>
    <row r="52174" spans="1:1" x14ac:dyDescent="0.55000000000000004">
      <c r="A52174" s="131"/>
    </row>
    <row r="52177" spans="1:1" x14ac:dyDescent="0.55000000000000004">
      <c r="A52177" s="131"/>
    </row>
    <row r="52178" spans="1:1" x14ac:dyDescent="0.55000000000000004">
      <c r="A52178" s="131"/>
    </row>
    <row r="52181" spans="1:1" x14ac:dyDescent="0.55000000000000004">
      <c r="A52181" s="131"/>
    </row>
    <row r="52182" spans="1:1" x14ac:dyDescent="0.55000000000000004">
      <c r="A52182" s="131"/>
    </row>
    <row r="52185" spans="1:1" x14ac:dyDescent="0.55000000000000004">
      <c r="A52185" s="131"/>
    </row>
    <row r="52186" spans="1:1" x14ac:dyDescent="0.55000000000000004">
      <c r="A52186" s="131"/>
    </row>
    <row r="52189" spans="1:1" x14ac:dyDescent="0.55000000000000004">
      <c r="A52189" s="131"/>
    </row>
    <row r="52190" spans="1:1" x14ac:dyDescent="0.55000000000000004">
      <c r="A52190" s="131"/>
    </row>
    <row r="52193" spans="1:1" x14ac:dyDescent="0.55000000000000004">
      <c r="A52193" s="131"/>
    </row>
    <row r="52194" spans="1:1" x14ac:dyDescent="0.55000000000000004">
      <c r="A52194" s="131"/>
    </row>
    <row r="52197" spans="1:1" x14ac:dyDescent="0.55000000000000004">
      <c r="A52197" s="131"/>
    </row>
    <row r="52198" spans="1:1" x14ac:dyDescent="0.55000000000000004">
      <c r="A52198" s="131"/>
    </row>
    <row r="52201" spans="1:1" x14ac:dyDescent="0.55000000000000004">
      <c r="A52201" s="131"/>
    </row>
    <row r="52202" spans="1:1" x14ac:dyDescent="0.55000000000000004">
      <c r="A52202" s="131"/>
    </row>
    <row r="52205" spans="1:1" x14ac:dyDescent="0.55000000000000004">
      <c r="A52205" s="131"/>
    </row>
    <row r="52206" spans="1:1" x14ac:dyDescent="0.55000000000000004">
      <c r="A52206" s="131"/>
    </row>
    <row r="52209" spans="1:1" x14ac:dyDescent="0.55000000000000004">
      <c r="A52209" s="131"/>
    </row>
    <row r="52210" spans="1:1" x14ac:dyDescent="0.55000000000000004">
      <c r="A52210" s="131"/>
    </row>
    <row r="52213" spans="1:1" x14ac:dyDescent="0.55000000000000004">
      <c r="A52213" s="131"/>
    </row>
    <row r="52214" spans="1:1" x14ac:dyDescent="0.55000000000000004">
      <c r="A52214" s="131"/>
    </row>
    <row r="52217" spans="1:1" x14ac:dyDescent="0.55000000000000004">
      <c r="A52217" s="131"/>
    </row>
    <row r="52218" spans="1:1" x14ac:dyDescent="0.55000000000000004">
      <c r="A52218" s="131"/>
    </row>
    <row r="52221" spans="1:1" x14ac:dyDescent="0.55000000000000004">
      <c r="A52221" s="131"/>
    </row>
    <row r="52222" spans="1:1" x14ac:dyDescent="0.55000000000000004">
      <c r="A52222" s="131"/>
    </row>
    <row r="52225" spans="1:1" x14ac:dyDescent="0.55000000000000004">
      <c r="A52225" s="131"/>
    </row>
    <row r="52226" spans="1:1" x14ac:dyDescent="0.55000000000000004">
      <c r="A52226" s="131"/>
    </row>
    <row r="52229" spans="1:1" x14ac:dyDescent="0.55000000000000004">
      <c r="A52229" s="131"/>
    </row>
    <row r="52230" spans="1:1" x14ac:dyDescent="0.55000000000000004">
      <c r="A52230" s="131"/>
    </row>
    <row r="52233" spans="1:1" x14ac:dyDescent="0.55000000000000004">
      <c r="A52233" s="131"/>
    </row>
    <row r="52234" spans="1:1" x14ac:dyDescent="0.55000000000000004">
      <c r="A52234" s="131"/>
    </row>
    <row r="52237" spans="1:1" x14ac:dyDescent="0.55000000000000004">
      <c r="A52237" s="131"/>
    </row>
    <row r="52238" spans="1:1" x14ac:dyDescent="0.55000000000000004">
      <c r="A52238" s="131"/>
    </row>
    <row r="52241" spans="1:1" x14ac:dyDescent="0.55000000000000004">
      <c r="A52241" s="131"/>
    </row>
    <row r="52242" spans="1:1" x14ac:dyDescent="0.55000000000000004">
      <c r="A52242" s="131"/>
    </row>
    <row r="52245" spans="1:1" x14ac:dyDescent="0.55000000000000004">
      <c r="A52245" s="131"/>
    </row>
    <row r="52246" spans="1:1" x14ac:dyDescent="0.55000000000000004">
      <c r="A52246" s="131"/>
    </row>
    <row r="52249" spans="1:1" x14ac:dyDescent="0.55000000000000004">
      <c r="A52249" s="131"/>
    </row>
    <row r="52250" spans="1:1" x14ac:dyDescent="0.55000000000000004">
      <c r="A52250" s="131"/>
    </row>
    <row r="52253" spans="1:1" x14ac:dyDescent="0.55000000000000004">
      <c r="A52253" s="131"/>
    </row>
    <row r="52254" spans="1:1" x14ac:dyDescent="0.55000000000000004">
      <c r="A52254" s="131"/>
    </row>
    <row r="52257" spans="1:1" x14ac:dyDescent="0.55000000000000004">
      <c r="A52257" s="131"/>
    </row>
    <row r="52258" spans="1:1" x14ac:dyDescent="0.55000000000000004">
      <c r="A52258" s="131"/>
    </row>
    <row r="52261" spans="1:1" x14ac:dyDescent="0.55000000000000004">
      <c r="A52261" s="131"/>
    </row>
    <row r="52262" spans="1:1" x14ac:dyDescent="0.55000000000000004">
      <c r="A52262" s="131"/>
    </row>
    <row r="52265" spans="1:1" x14ac:dyDescent="0.55000000000000004">
      <c r="A52265" s="131"/>
    </row>
    <row r="52266" spans="1:1" x14ac:dyDescent="0.55000000000000004">
      <c r="A52266" s="131"/>
    </row>
    <row r="52269" spans="1:1" x14ac:dyDescent="0.55000000000000004">
      <c r="A52269" s="131"/>
    </row>
    <row r="52270" spans="1:1" x14ac:dyDescent="0.55000000000000004">
      <c r="A52270" s="131"/>
    </row>
    <row r="52273" spans="1:1" x14ac:dyDescent="0.55000000000000004">
      <c r="A52273" s="131"/>
    </row>
    <row r="52274" spans="1:1" x14ac:dyDescent="0.55000000000000004">
      <c r="A52274" s="131"/>
    </row>
    <row r="52277" spans="1:1" x14ac:dyDescent="0.55000000000000004">
      <c r="A52277" s="131"/>
    </row>
    <row r="52278" spans="1:1" x14ac:dyDescent="0.55000000000000004">
      <c r="A52278" s="131"/>
    </row>
    <row r="52281" spans="1:1" x14ac:dyDescent="0.55000000000000004">
      <c r="A52281" s="131"/>
    </row>
    <row r="52282" spans="1:1" x14ac:dyDescent="0.55000000000000004">
      <c r="A52282" s="131"/>
    </row>
    <row r="52285" spans="1:1" x14ac:dyDescent="0.55000000000000004">
      <c r="A52285" s="131"/>
    </row>
    <row r="52286" spans="1:1" x14ac:dyDescent="0.55000000000000004">
      <c r="A52286" s="131"/>
    </row>
    <row r="52289" spans="1:1" x14ac:dyDescent="0.55000000000000004">
      <c r="A52289" s="131"/>
    </row>
    <row r="52290" spans="1:1" x14ac:dyDescent="0.55000000000000004">
      <c r="A52290" s="131"/>
    </row>
    <row r="52293" spans="1:1" x14ac:dyDescent="0.55000000000000004">
      <c r="A52293" s="131"/>
    </row>
    <row r="52294" spans="1:1" x14ac:dyDescent="0.55000000000000004">
      <c r="A52294" s="131"/>
    </row>
    <row r="52297" spans="1:1" x14ac:dyDescent="0.55000000000000004">
      <c r="A52297" s="131"/>
    </row>
    <row r="52298" spans="1:1" x14ac:dyDescent="0.55000000000000004">
      <c r="A52298" s="131"/>
    </row>
    <row r="52301" spans="1:1" x14ac:dyDescent="0.55000000000000004">
      <c r="A52301" s="131"/>
    </row>
    <row r="52302" spans="1:1" x14ac:dyDescent="0.55000000000000004">
      <c r="A52302" s="131"/>
    </row>
    <row r="52305" spans="1:1" x14ac:dyDescent="0.55000000000000004">
      <c r="A52305" s="131"/>
    </row>
    <row r="52306" spans="1:1" x14ac:dyDescent="0.55000000000000004">
      <c r="A52306" s="131"/>
    </row>
    <row r="52309" spans="1:1" x14ac:dyDescent="0.55000000000000004">
      <c r="A52309" s="131"/>
    </row>
    <row r="52310" spans="1:1" x14ac:dyDescent="0.55000000000000004">
      <c r="A52310" s="131"/>
    </row>
    <row r="52313" spans="1:1" x14ac:dyDescent="0.55000000000000004">
      <c r="A52313" s="131"/>
    </row>
    <row r="52314" spans="1:1" x14ac:dyDescent="0.55000000000000004">
      <c r="A52314" s="131"/>
    </row>
    <row r="52317" spans="1:1" x14ac:dyDescent="0.55000000000000004">
      <c r="A52317" s="131"/>
    </row>
    <row r="52318" spans="1:1" x14ac:dyDescent="0.55000000000000004">
      <c r="A52318" s="131"/>
    </row>
    <row r="52321" spans="1:1" x14ac:dyDescent="0.55000000000000004">
      <c r="A52321" s="131"/>
    </row>
    <row r="52322" spans="1:1" x14ac:dyDescent="0.55000000000000004">
      <c r="A52322" s="131"/>
    </row>
    <row r="52325" spans="1:1" x14ac:dyDescent="0.55000000000000004">
      <c r="A52325" s="131"/>
    </row>
    <row r="52326" spans="1:1" x14ac:dyDescent="0.55000000000000004">
      <c r="A52326" s="131"/>
    </row>
    <row r="52329" spans="1:1" x14ac:dyDescent="0.55000000000000004">
      <c r="A52329" s="131"/>
    </row>
    <row r="52330" spans="1:1" x14ac:dyDescent="0.55000000000000004">
      <c r="A52330" s="131"/>
    </row>
    <row r="52333" spans="1:1" x14ac:dyDescent="0.55000000000000004">
      <c r="A52333" s="131"/>
    </row>
    <row r="52334" spans="1:1" x14ac:dyDescent="0.55000000000000004">
      <c r="A52334" s="131"/>
    </row>
    <row r="52337" spans="1:1" x14ac:dyDescent="0.55000000000000004">
      <c r="A52337" s="131"/>
    </row>
    <row r="52338" spans="1:1" x14ac:dyDescent="0.55000000000000004">
      <c r="A52338" s="131"/>
    </row>
    <row r="52341" spans="1:1" x14ac:dyDescent="0.55000000000000004">
      <c r="A52341" s="131"/>
    </row>
    <row r="52342" spans="1:1" x14ac:dyDescent="0.55000000000000004">
      <c r="A52342" s="131"/>
    </row>
    <row r="52345" spans="1:1" x14ac:dyDescent="0.55000000000000004">
      <c r="A52345" s="131"/>
    </row>
    <row r="52346" spans="1:1" x14ac:dyDescent="0.55000000000000004">
      <c r="A52346" s="131"/>
    </row>
    <row r="52349" spans="1:1" x14ac:dyDescent="0.55000000000000004">
      <c r="A52349" s="131"/>
    </row>
    <row r="52350" spans="1:1" x14ac:dyDescent="0.55000000000000004">
      <c r="A52350" s="131"/>
    </row>
    <row r="52353" spans="1:1" x14ac:dyDescent="0.55000000000000004">
      <c r="A52353" s="131"/>
    </row>
    <row r="52354" spans="1:1" x14ac:dyDescent="0.55000000000000004">
      <c r="A52354" s="131"/>
    </row>
    <row r="52357" spans="1:1" x14ac:dyDescent="0.55000000000000004">
      <c r="A52357" s="131"/>
    </row>
    <row r="52358" spans="1:1" x14ac:dyDescent="0.55000000000000004">
      <c r="A52358" s="131"/>
    </row>
    <row r="52361" spans="1:1" x14ac:dyDescent="0.55000000000000004">
      <c r="A52361" s="131"/>
    </row>
    <row r="52362" spans="1:1" x14ac:dyDescent="0.55000000000000004">
      <c r="A52362" s="131"/>
    </row>
    <row r="52365" spans="1:1" x14ac:dyDescent="0.55000000000000004">
      <c r="A52365" s="131"/>
    </row>
    <row r="52366" spans="1:1" x14ac:dyDescent="0.55000000000000004">
      <c r="A52366" s="131"/>
    </row>
    <row r="52369" spans="1:1" x14ac:dyDescent="0.55000000000000004">
      <c r="A52369" s="131"/>
    </row>
    <row r="52370" spans="1:1" x14ac:dyDescent="0.55000000000000004">
      <c r="A52370" s="131"/>
    </row>
    <row r="52373" spans="1:1" x14ac:dyDescent="0.55000000000000004">
      <c r="A52373" s="131"/>
    </row>
    <row r="52374" spans="1:1" x14ac:dyDescent="0.55000000000000004">
      <c r="A52374" s="131"/>
    </row>
    <row r="52377" spans="1:1" x14ac:dyDescent="0.55000000000000004">
      <c r="A52377" s="131"/>
    </row>
    <row r="52378" spans="1:1" x14ac:dyDescent="0.55000000000000004">
      <c r="A52378" s="131"/>
    </row>
    <row r="52381" spans="1:1" x14ac:dyDescent="0.55000000000000004">
      <c r="A52381" s="131"/>
    </row>
    <row r="52382" spans="1:1" x14ac:dyDescent="0.55000000000000004">
      <c r="A52382" s="131"/>
    </row>
    <row r="52385" spans="1:1" x14ac:dyDescent="0.55000000000000004">
      <c r="A52385" s="131"/>
    </row>
    <row r="52386" spans="1:1" x14ac:dyDescent="0.55000000000000004">
      <c r="A52386" s="131"/>
    </row>
    <row r="52389" spans="1:1" x14ac:dyDescent="0.55000000000000004">
      <c r="A52389" s="131"/>
    </row>
    <row r="52390" spans="1:1" x14ac:dyDescent="0.55000000000000004">
      <c r="A52390" s="131"/>
    </row>
    <row r="52393" spans="1:1" x14ac:dyDescent="0.55000000000000004">
      <c r="A52393" s="131"/>
    </row>
    <row r="52394" spans="1:1" x14ac:dyDescent="0.55000000000000004">
      <c r="A52394" s="131"/>
    </row>
    <row r="52397" spans="1:1" x14ac:dyDescent="0.55000000000000004">
      <c r="A52397" s="131"/>
    </row>
    <row r="52398" spans="1:1" x14ac:dyDescent="0.55000000000000004">
      <c r="A52398" s="131"/>
    </row>
    <row r="52401" spans="1:1" x14ac:dyDescent="0.55000000000000004">
      <c r="A52401" s="131"/>
    </row>
    <row r="52402" spans="1:1" x14ac:dyDescent="0.55000000000000004">
      <c r="A52402" s="131"/>
    </row>
    <row r="52405" spans="1:1" x14ac:dyDescent="0.55000000000000004">
      <c r="A52405" s="131"/>
    </row>
    <row r="52406" spans="1:1" x14ac:dyDescent="0.55000000000000004">
      <c r="A52406" s="131"/>
    </row>
    <row r="52409" spans="1:1" x14ac:dyDescent="0.55000000000000004">
      <c r="A52409" s="131"/>
    </row>
    <row r="52410" spans="1:1" x14ac:dyDescent="0.55000000000000004">
      <c r="A52410" s="131"/>
    </row>
    <row r="52413" spans="1:1" x14ac:dyDescent="0.55000000000000004">
      <c r="A52413" s="131"/>
    </row>
    <row r="52414" spans="1:1" x14ac:dyDescent="0.55000000000000004">
      <c r="A52414" s="131"/>
    </row>
    <row r="52417" spans="1:1" x14ac:dyDescent="0.55000000000000004">
      <c r="A52417" s="131"/>
    </row>
    <row r="52418" spans="1:1" x14ac:dyDescent="0.55000000000000004">
      <c r="A52418" s="131"/>
    </row>
    <row r="52421" spans="1:1" x14ac:dyDescent="0.55000000000000004">
      <c r="A52421" s="131"/>
    </row>
    <row r="52422" spans="1:1" x14ac:dyDescent="0.55000000000000004">
      <c r="A52422" s="131"/>
    </row>
    <row r="52425" spans="1:1" x14ac:dyDescent="0.55000000000000004">
      <c r="A52425" s="131"/>
    </row>
    <row r="52426" spans="1:1" x14ac:dyDescent="0.55000000000000004">
      <c r="A52426" s="131"/>
    </row>
    <row r="52429" spans="1:1" x14ac:dyDescent="0.55000000000000004">
      <c r="A52429" s="131"/>
    </row>
    <row r="52430" spans="1:1" x14ac:dyDescent="0.55000000000000004">
      <c r="A52430" s="131"/>
    </row>
    <row r="52433" spans="1:1" x14ac:dyDescent="0.55000000000000004">
      <c r="A52433" s="131"/>
    </row>
    <row r="52434" spans="1:1" x14ac:dyDescent="0.55000000000000004">
      <c r="A52434" s="131"/>
    </row>
    <row r="52437" spans="1:1" x14ac:dyDescent="0.55000000000000004">
      <c r="A52437" s="131"/>
    </row>
    <row r="52438" spans="1:1" x14ac:dyDescent="0.55000000000000004">
      <c r="A52438" s="131"/>
    </row>
    <row r="52441" spans="1:1" x14ac:dyDescent="0.55000000000000004">
      <c r="A52441" s="131"/>
    </row>
    <row r="52442" spans="1:1" x14ac:dyDescent="0.55000000000000004">
      <c r="A52442" s="131"/>
    </row>
    <row r="52445" spans="1:1" x14ac:dyDescent="0.55000000000000004">
      <c r="A52445" s="131"/>
    </row>
    <row r="52446" spans="1:1" x14ac:dyDescent="0.55000000000000004">
      <c r="A52446" s="131"/>
    </row>
    <row r="52449" spans="1:1" x14ac:dyDescent="0.55000000000000004">
      <c r="A52449" s="131"/>
    </row>
    <row r="52450" spans="1:1" x14ac:dyDescent="0.55000000000000004">
      <c r="A52450" s="131"/>
    </row>
    <row r="52453" spans="1:1" x14ac:dyDescent="0.55000000000000004">
      <c r="A52453" s="131"/>
    </row>
    <row r="52454" spans="1:1" x14ac:dyDescent="0.55000000000000004">
      <c r="A52454" s="131"/>
    </row>
    <row r="52457" spans="1:1" x14ac:dyDescent="0.55000000000000004">
      <c r="A52457" s="131"/>
    </row>
    <row r="52458" spans="1:1" x14ac:dyDescent="0.55000000000000004">
      <c r="A52458" s="131"/>
    </row>
    <row r="52461" spans="1:1" x14ac:dyDescent="0.55000000000000004">
      <c r="A52461" s="131"/>
    </row>
    <row r="52462" spans="1:1" x14ac:dyDescent="0.55000000000000004">
      <c r="A52462" s="131"/>
    </row>
    <row r="52465" spans="1:1" x14ac:dyDescent="0.55000000000000004">
      <c r="A52465" s="131"/>
    </row>
    <row r="52466" spans="1:1" x14ac:dyDescent="0.55000000000000004">
      <c r="A52466" s="131"/>
    </row>
    <row r="52469" spans="1:1" x14ac:dyDescent="0.55000000000000004">
      <c r="A52469" s="131"/>
    </row>
    <row r="52470" spans="1:1" x14ac:dyDescent="0.55000000000000004">
      <c r="A52470" s="131"/>
    </row>
    <row r="52473" spans="1:1" x14ac:dyDescent="0.55000000000000004">
      <c r="A52473" s="131"/>
    </row>
    <row r="52474" spans="1:1" x14ac:dyDescent="0.55000000000000004">
      <c r="A52474" s="131"/>
    </row>
    <row r="52477" spans="1:1" x14ac:dyDescent="0.55000000000000004">
      <c r="A52477" s="131"/>
    </row>
    <row r="52478" spans="1:1" x14ac:dyDescent="0.55000000000000004">
      <c r="A52478" s="131"/>
    </row>
    <row r="52481" spans="1:1" x14ac:dyDescent="0.55000000000000004">
      <c r="A52481" s="131"/>
    </row>
    <row r="52482" spans="1:1" x14ac:dyDescent="0.55000000000000004">
      <c r="A52482" s="131"/>
    </row>
    <row r="52485" spans="1:1" x14ac:dyDescent="0.55000000000000004">
      <c r="A52485" s="131"/>
    </row>
    <row r="52486" spans="1:1" x14ac:dyDescent="0.55000000000000004">
      <c r="A52486" s="131"/>
    </row>
    <row r="52489" spans="1:1" x14ac:dyDescent="0.55000000000000004">
      <c r="A52489" s="131"/>
    </row>
    <row r="52490" spans="1:1" x14ac:dyDescent="0.55000000000000004">
      <c r="A52490" s="131"/>
    </row>
    <row r="52493" spans="1:1" x14ac:dyDescent="0.55000000000000004">
      <c r="A52493" s="131"/>
    </row>
    <row r="52494" spans="1:1" x14ac:dyDescent="0.55000000000000004">
      <c r="A52494" s="131"/>
    </row>
    <row r="52497" spans="1:1" x14ac:dyDescent="0.55000000000000004">
      <c r="A52497" s="131"/>
    </row>
    <row r="52498" spans="1:1" x14ac:dyDescent="0.55000000000000004">
      <c r="A52498" s="131"/>
    </row>
    <row r="52501" spans="1:1" x14ac:dyDescent="0.55000000000000004">
      <c r="A52501" s="131"/>
    </row>
    <row r="52502" spans="1:1" x14ac:dyDescent="0.55000000000000004">
      <c r="A52502" s="131"/>
    </row>
    <row r="52505" spans="1:1" x14ac:dyDescent="0.55000000000000004">
      <c r="A52505" s="131"/>
    </row>
    <row r="52506" spans="1:1" x14ac:dyDescent="0.55000000000000004">
      <c r="A52506" s="131"/>
    </row>
    <row r="52509" spans="1:1" x14ac:dyDescent="0.55000000000000004">
      <c r="A52509" s="131"/>
    </row>
    <row r="52510" spans="1:1" x14ac:dyDescent="0.55000000000000004">
      <c r="A52510" s="131"/>
    </row>
    <row r="52513" spans="1:1" x14ac:dyDescent="0.55000000000000004">
      <c r="A52513" s="131"/>
    </row>
    <row r="52514" spans="1:1" x14ac:dyDescent="0.55000000000000004">
      <c r="A52514" s="131"/>
    </row>
    <row r="52517" spans="1:1" x14ac:dyDescent="0.55000000000000004">
      <c r="A52517" s="131"/>
    </row>
    <row r="52518" spans="1:1" x14ac:dyDescent="0.55000000000000004">
      <c r="A52518" s="131"/>
    </row>
    <row r="52521" spans="1:1" x14ac:dyDescent="0.55000000000000004">
      <c r="A52521" s="131"/>
    </row>
    <row r="52522" spans="1:1" x14ac:dyDescent="0.55000000000000004">
      <c r="A52522" s="131"/>
    </row>
    <row r="52525" spans="1:1" x14ac:dyDescent="0.55000000000000004">
      <c r="A52525" s="131"/>
    </row>
    <row r="52526" spans="1:1" x14ac:dyDescent="0.55000000000000004">
      <c r="A52526" s="131"/>
    </row>
    <row r="52529" spans="1:1" x14ac:dyDescent="0.55000000000000004">
      <c r="A52529" s="131"/>
    </row>
    <row r="52530" spans="1:1" x14ac:dyDescent="0.55000000000000004">
      <c r="A52530" s="131"/>
    </row>
    <row r="52533" spans="1:1" x14ac:dyDescent="0.55000000000000004">
      <c r="A52533" s="131"/>
    </row>
    <row r="52534" spans="1:1" x14ac:dyDescent="0.55000000000000004">
      <c r="A52534" s="131"/>
    </row>
    <row r="52537" spans="1:1" x14ac:dyDescent="0.55000000000000004">
      <c r="A52537" s="131"/>
    </row>
    <row r="52538" spans="1:1" x14ac:dyDescent="0.55000000000000004">
      <c r="A52538" s="131"/>
    </row>
    <row r="52541" spans="1:1" x14ac:dyDescent="0.55000000000000004">
      <c r="A52541" s="131"/>
    </row>
    <row r="52542" spans="1:1" x14ac:dyDescent="0.55000000000000004">
      <c r="A52542" s="131"/>
    </row>
    <row r="52545" spans="1:1" x14ac:dyDescent="0.55000000000000004">
      <c r="A52545" s="131"/>
    </row>
    <row r="52546" spans="1:1" x14ac:dyDescent="0.55000000000000004">
      <c r="A52546" s="131"/>
    </row>
    <row r="52549" spans="1:1" x14ac:dyDescent="0.55000000000000004">
      <c r="A52549" s="131"/>
    </row>
    <row r="52550" spans="1:1" x14ac:dyDescent="0.55000000000000004">
      <c r="A52550" s="131"/>
    </row>
    <row r="52553" spans="1:1" x14ac:dyDescent="0.55000000000000004">
      <c r="A52553" s="131"/>
    </row>
    <row r="52554" spans="1:1" x14ac:dyDescent="0.55000000000000004">
      <c r="A52554" s="131"/>
    </row>
    <row r="52557" spans="1:1" x14ac:dyDescent="0.55000000000000004">
      <c r="A52557" s="131"/>
    </row>
    <row r="52558" spans="1:1" x14ac:dyDescent="0.55000000000000004">
      <c r="A52558" s="131"/>
    </row>
    <row r="52561" spans="1:1" x14ac:dyDescent="0.55000000000000004">
      <c r="A52561" s="131"/>
    </row>
    <row r="52562" spans="1:1" x14ac:dyDescent="0.55000000000000004">
      <c r="A52562" s="131"/>
    </row>
    <row r="52565" spans="1:1" x14ac:dyDescent="0.55000000000000004">
      <c r="A52565" s="131"/>
    </row>
    <row r="52566" spans="1:1" x14ac:dyDescent="0.55000000000000004">
      <c r="A52566" s="131"/>
    </row>
    <row r="52569" spans="1:1" x14ac:dyDescent="0.55000000000000004">
      <c r="A52569" s="131"/>
    </row>
    <row r="52570" spans="1:1" x14ac:dyDescent="0.55000000000000004">
      <c r="A52570" s="131"/>
    </row>
    <row r="52573" spans="1:1" x14ac:dyDescent="0.55000000000000004">
      <c r="A52573" s="131"/>
    </row>
    <row r="52574" spans="1:1" x14ac:dyDescent="0.55000000000000004">
      <c r="A52574" s="131"/>
    </row>
    <row r="52577" spans="1:1" x14ac:dyDescent="0.55000000000000004">
      <c r="A52577" s="131"/>
    </row>
    <row r="52578" spans="1:1" x14ac:dyDescent="0.55000000000000004">
      <c r="A52578" s="131"/>
    </row>
    <row r="52581" spans="1:1" x14ac:dyDescent="0.55000000000000004">
      <c r="A52581" s="131"/>
    </row>
    <row r="52582" spans="1:1" x14ac:dyDescent="0.55000000000000004">
      <c r="A52582" s="131"/>
    </row>
    <row r="52585" spans="1:1" x14ac:dyDescent="0.55000000000000004">
      <c r="A52585" s="131"/>
    </row>
    <row r="52586" spans="1:1" x14ac:dyDescent="0.55000000000000004">
      <c r="A52586" s="131"/>
    </row>
    <row r="52589" spans="1:1" x14ac:dyDescent="0.55000000000000004">
      <c r="A52589" s="131"/>
    </row>
    <row r="52590" spans="1:1" x14ac:dyDescent="0.55000000000000004">
      <c r="A52590" s="131"/>
    </row>
    <row r="52593" spans="1:1" x14ac:dyDescent="0.55000000000000004">
      <c r="A52593" s="131"/>
    </row>
    <row r="52594" spans="1:1" x14ac:dyDescent="0.55000000000000004">
      <c r="A52594" s="131"/>
    </row>
    <row r="52597" spans="1:1" x14ac:dyDescent="0.55000000000000004">
      <c r="A52597" s="131"/>
    </row>
    <row r="52598" spans="1:1" x14ac:dyDescent="0.55000000000000004">
      <c r="A52598" s="131"/>
    </row>
    <row r="52601" spans="1:1" x14ac:dyDescent="0.55000000000000004">
      <c r="A52601" s="131"/>
    </row>
    <row r="52602" spans="1:1" x14ac:dyDescent="0.55000000000000004">
      <c r="A52602" s="131"/>
    </row>
    <row r="52605" spans="1:1" x14ac:dyDescent="0.55000000000000004">
      <c r="A52605" s="131"/>
    </row>
    <row r="52606" spans="1:1" x14ac:dyDescent="0.55000000000000004">
      <c r="A52606" s="131"/>
    </row>
    <row r="52609" spans="1:1" x14ac:dyDescent="0.55000000000000004">
      <c r="A52609" s="131"/>
    </row>
    <row r="52610" spans="1:1" x14ac:dyDescent="0.55000000000000004">
      <c r="A52610" s="131"/>
    </row>
    <row r="52613" spans="1:1" x14ac:dyDescent="0.55000000000000004">
      <c r="A52613" s="131"/>
    </row>
    <row r="52614" spans="1:1" x14ac:dyDescent="0.55000000000000004">
      <c r="A52614" s="131"/>
    </row>
    <row r="52617" spans="1:1" x14ac:dyDescent="0.55000000000000004">
      <c r="A52617" s="131"/>
    </row>
    <row r="52618" spans="1:1" x14ac:dyDescent="0.55000000000000004">
      <c r="A52618" s="131"/>
    </row>
    <row r="52621" spans="1:1" x14ac:dyDescent="0.55000000000000004">
      <c r="A52621" s="131"/>
    </row>
    <row r="52622" spans="1:1" x14ac:dyDescent="0.55000000000000004">
      <c r="A52622" s="131"/>
    </row>
    <row r="52625" spans="1:1" x14ac:dyDescent="0.55000000000000004">
      <c r="A52625" s="131"/>
    </row>
    <row r="52626" spans="1:1" x14ac:dyDescent="0.55000000000000004">
      <c r="A52626" s="131"/>
    </row>
    <row r="52629" spans="1:1" x14ac:dyDescent="0.55000000000000004">
      <c r="A52629" s="131"/>
    </row>
    <row r="52630" spans="1:1" x14ac:dyDescent="0.55000000000000004">
      <c r="A52630" s="131"/>
    </row>
    <row r="52633" spans="1:1" x14ac:dyDescent="0.55000000000000004">
      <c r="A52633" s="131"/>
    </row>
    <row r="52634" spans="1:1" x14ac:dyDescent="0.55000000000000004">
      <c r="A52634" s="131"/>
    </row>
    <row r="52637" spans="1:1" x14ac:dyDescent="0.55000000000000004">
      <c r="A52637" s="131"/>
    </row>
    <row r="52638" spans="1:1" x14ac:dyDescent="0.55000000000000004">
      <c r="A52638" s="131"/>
    </row>
    <row r="52641" spans="1:1" x14ac:dyDescent="0.55000000000000004">
      <c r="A52641" s="131"/>
    </row>
    <row r="52642" spans="1:1" x14ac:dyDescent="0.55000000000000004">
      <c r="A52642" s="131"/>
    </row>
    <row r="52645" spans="1:1" x14ac:dyDescent="0.55000000000000004">
      <c r="A52645" s="131"/>
    </row>
    <row r="52646" spans="1:1" x14ac:dyDescent="0.55000000000000004">
      <c r="A52646" s="131"/>
    </row>
    <row r="52649" spans="1:1" x14ac:dyDescent="0.55000000000000004">
      <c r="A52649" s="131"/>
    </row>
    <row r="52650" spans="1:1" x14ac:dyDescent="0.55000000000000004">
      <c r="A52650" s="131"/>
    </row>
    <row r="52653" spans="1:1" x14ac:dyDescent="0.55000000000000004">
      <c r="A52653" s="131"/>
    </row>
    <row r="52654" spans="1:1" x14ac:dyDescent="0.55000000000000004">
      <c r="A52654" s="131"/>
    </row>
    <row r="52657" spans="1:1" x14ac:dyDescent="0.55000000000000004">
      <c r="A52657" s="131"/>
    </row>
    <row r="52658" spans="1:1" x14ac:dyDescent="0.55000000000000004">
      <c r="A52658" s="131"/>
    </row>
    <row r="52661" spans="1:1" x14ac:dyDescent="0.55000000000000004">
      <c r="A52661" s="131"/>
    </row>
    <row r="52662" spans="1:1" x14ac:dyDescent="0.55000000000000004">
      <c r="A52662" s="131"/>
    </row>
    <row r="52665" spans="1:1" x14ac:dyDescent="0.55000000000000004">
      <c r="A52665" s="131"/>
    </row>
    <row r="52666" spans="1:1" x14ac:dyDescent="0.55000000000000004">
      <c r="A52666" s="131"/>
    </row>
    <row r="52669" spans="1:1" x14ac:dyDescent="0.55000000000000004">
      <c r="A52669" s="131"/>
    </row>
    <row r="52670" spans="1:1" x14ac:dyDescent="0.55000000000000004">
      <c r="A52670" s="131"/>
    </row>
    <row r="52673" spans="1:1" x14ac:dyDescent="0.55000000000000004">
      <c r="A52673" s="131"/>
    </row>
    <row r="52674" spans="1:1" x14ac:dyDescent="0.55000000000000004">
      <c r="A52674" s="131"/>
    </row>
    <row r="52677" spans="1:1" x14ac:dyDescent="0.55000000000000004">
      <c r="A52677" s="131"/>
    </row>
    <row r="52678" spans="1:1" x14ac:dyDescent="0.55000000000000004">
      <c r="A52678" s="131"/>
    </row>
    <row r="52681" spans="1:1" x14ac:dyDescent="0.55000000000000004">
      <c r="A52681" s="131"/>
    </row>
    <row r="52682" spans="1:1" x14ac:dyDescent="0.55000000000000004">
      <c r="A52682" s="131"/>
    </row>
    <row r="52685" spans="1:1" x14ac:dyDescent="0.55000000000000004">
      <c r="A52685" s="131"/>
    </row>
    <row r="52686" spans="1:1" x14ac:dyDescent="0.55000000000000004">
      <c r="A52686" s="131"/>
    </row>
    <row r="52689" spans="1:1" x14ac:dyDescent="0.55000000000000004">
      <c r="A52689" s="131"/>
    </row>
    <row r="52690" spans="1:1" x14ac:dyDescent="0.55000000000000004">
      <c r="A52690" s="131"/>
    </row>
    <row r="52693" spans="1:1" x14ac:dyDescent="0.55000000000000004">
      <c r="A52693" s="131"/>
    </row>
    <row r="52694" spans="1:1" x14ac:dyDescent="0.55000000000000004">
      <c r="A52694" s="131"/>
    </row>
    <row r="52697" spans="1:1" x14ac:dyDescent="0.55000000000000004">
      <c r="A52697" s="131"/>
    </row>
    <row r="52698" spans="1:1" x14ac:dyDescent="0.55000000000000004">
      <c r="A52698" s="131"/>
    </row>
    <row r="52701" spans="1:1" x14ac:dyDescent="0.55000000000000004">
      <c r="A52701" s="131"/>
    </row>
    <row r="52702" spans="1:1" x14ac:dyDescent="0.55000000000000004">
      <c r="A52702" s="131"/>
    </row>
    <row r="52705" spans="1:1" x14ac:dyDescent="0.55000000000000004">
      <c r="A52705" s="131"/>
    </row>
    <row r="52706" spans="1:1" x14ac:dyDescent="0.55000000000000004">
      <c r="A52706" s="131"/>
    </row>
    <row r="52709" spans="1:1" x14ac:dyDescent="0.55000000000000004">
      <c r="A52709" s="131"/>
    </row>
    <row r="52710" spans="1:1" x14ac:dyDescent="0.55000000000000004">
      <c r="A52710" s="131"/>
    </row>
    <row r="52713" spans="1:1" x14ac:dyDescent="0.55000000000000004">
      <c r="A52713" s="131"/>
    </row>
    <row r="52714" spans="1:1" x14ac:dyDescent="0.55000000000000004">
      <c r="A52714" s="131"/>
    </row>
    <row r="52717" spans="1:1" x14ac:dyDescent="0.55000000000000004">
      <c r="A52717" s="131"/>
    </row>
    <row r="52718" spans="1:1" x14ac:dyDescent="0.55000000000000004">
      <c r="A52718" s="131"/>
    </row>
    <row r="52721" spans="1:1" x14ac:dyDescent="0.55000000000000004">
      <c r="A52721" s="131"/>
    </row>
    <row r="52722" spans="1:1" x14ac:dyDescent="0.55000000000000004">
      <c r="A52722" s="131"/>
    </row>
    <row r="52725" spans="1:1" x14ac:dyDescent="0.55000000000000004">
      <c r="A52725" s="131"/>
    </row>
    <row r="52726" spans="1:1" x14ac:dyDescent="0.55000000000000004">
      <c r="A52726" s="131"/>
    </row>
    <row r="52729" spans="1:1" x14ac:dyDescent="0.55000000000000004">
      <c r="A52729" s="131"/>
    </row>
    <row r="52730" spans="1:1" x14ac:dyDescent="0.55000000000000004">
      <c r="A52730" s="131"/>
    </row>
    <row r="52733" spans="1:1" x14ac:dyDescent="0.55000000000000004">
      <c r="A52733" s="131"/>
    </row>
    <row r="52734" spans="1:1" x14ac:dyDescent="0.55000000000000004">
      <c r="A52734" s="131"/>
    </row>
    <row r="52737" spans="1:1" x14ac:dyDescent="0.55000000000000004">
      <c r="A52737" s="131"/>
    </row>
    <row r="52738" spans="1:1" x14ac:dyDescent="0.55000000000000004">
      <c r="A52738" s="131"/>
    </row>
    <row r="52741" spans="1:1" x14ac:dyDescent="0.55000000000000004">
      <c r="A52741" s="131"/>
    </row>
    <row r="52742" spans="1:1" x14ac:dyDescent="0.55000000000000004">
      <c r="A52742" s="131"/>
    </row>
    <row r="52745" spans="1:1" x14ac:dyDescent="0.55000000000000004">
      <c r="A52745" s="131"/>
    </row>
    <row r="52746" spans="1:1" x14ac:dyDescent="0.55000000000000004">
      <c r="A52746" s="131"/>
    </row>
    <row r="52749" spans="1:1" x14ac:dyDescent="0.55000000000000004">
      <c r="A52749" s="131"/>
    </row>
    <row r="52750" spans="1:1" x14ac:dyDescent="0.55000000000000004">
      <c r="A52750" s="131"/>
    </row>
    <row r="52753" spans="1:1" x14ac:dyDescent="0.55000000000000004">
      <c r="A52753" s="131"/>
    </row>
    <row r="52754" spans="1:1" x14ac:dyDescent="0.55000000000000004">
      <c r="A52754" s="131"/>
    </row>
    <row r="52757" spans="1:1" x14ac:dyDescent="0.55000000000000004">
      <c r="A52757" s="131"/>
    </row>
    <row r="52758" spans="1:1" x14ac:dyDescent="0.55000000000000004">
      <c r="A52758" s="131"/>
    </row>
    <row r="52761" spans="1:1" x14ac:dyDescent="0.55000000000000004">
      <c r="A52761" s="131"/>
    </row>
    <row r="52762" spans="1:1" x14ac:dyDescent="0.55000000000000004">
      <c r="A52762" s="131"/>
    </row>
    <row r="52765" spans="1:1" x14ac:dyDescent="0.55000000000000004">
      <c r="A52765" s="131"/>
    </row>
    <row r="52766" spans="1:1" x14ac:dyDescent="0.55000000000000004">
      <c r="A52766" s="131"/>
    </row>
    <row r="52769" spans="1:1" x14ac:dyDescent="0.55000000000000004">
      <c r="A52769" s="131"/>
    </row>
    <row r="52770" spans="1:1" x14ac:dyDescent="0.55000000000000004">
      <c r="A52770" s="131"/>
    </row>
    <row r="52773" spans="1:1" x14ac:dyDescent="0.55000000000000004">
      <c r="A52773" s="131"/>
    </row>
    <row r="52774" spans="1:1" x14ac:dyDescent="0.55000000000000004">
      <c r="A52774" s="131"/>
    </row>
    <row r="52777" spans="1:1" x14ac:dyDescent="0.55000000000000004">
      <c r="A52777" s="131"/>
    </row>
    <row r="52778" spans="1:1" x14ac:dyDescent="0.55000000000000004">
      <c r="A52778" s="131"/>
    </row>
    <row r="52781" spans="1:1" x14ac:dyDescent="0.55000000000000004">
      <c r="A52781" s="131"/>
    </row>
    <row r="52782" spans="1:1" x14ac:dyDescent="0.55000000000000004">
      <c r="A52782" s="131"/>
    </row>
    <row r="52785" spans="1:1" x14ac:dyDescent="0.55000000000000004">
      <c r="A52785" s="131"/>
    </row>
    <row r="52786" spans="1:1" x14ac:dyDescent="0.55000000000000004">
      <c r="A52786" s="131"/>
    </row>
    <row r="52789" spans="1:1" x14ac:dyDescent="0.55000000000000004">
      <c r="A52789" s="131"/>
    </row>
    <row r="52790" spans="1:1" x14ac:dyDescent="0.55000000000000004">
      <c r="A52790" s="131"/>
    </row>
    <row r="52793" spans="1:1" x14ac:dyDescent="0.55000000000000004">
      <c r="A52793" s="131"/>
    </row>
    <row r="52794" spans="1:1" x14ac:dyDescent="0.55000000000000004">
      <c r="A52794" s="131"/>
    </row>
    <row r="52797" spans="1:1" x14ac:dyDescent="0.55000000000000004">
      <c r="A52797" s="131"/>
    </row>
    <row r="52798" spans="1:1" x14ac:dyDescent="0.55000000000000004">
      <c r="A52798" s="131"/>
    </row>
    <row r="52801" spans="1:1" x14ac:dyDescent="0.55000000000000004">
      <c r="A52801" s="131"/>
    </row>
    <row r="52802" spans="1:1" x14ac:dyDescent="0.55000000000000004">
      <c r="A52802" s="131"/>
    </row>
    <row r="52805" spans="1:1" x14ac:dyDescent="0.55000000000000004">
      <c r="A52805" s="131"/>
    </row>
    <row r="52806" spans="1:1" x14ac:dyDescent="0.55000000000000004">
      <c r="A52806" s="131"/>
    </row>
    <row r="52809" spans="1:1" x14ac:dyDescent="0.55000000000000004">
      <c r="A52809" s="131"/>
    </row>
    <row r="52810" spans="1:1" x14ac:dyDescent="0.55000000000000004">
      <c r="A52810" s="131"/>
    </row>
    <row r="52813" spans="1:1" x14ac:dyDescent="0.55000000000000004">
      <c r="A52813" s="131"/>
    </row>
    <row r="52814" spans="1:1" x14ac:dyDescent="0.55000000000000004">
      <c r="A52814" s="131"/>
    </row>
    <row r="52817" spans="1:1" x14ac:dyDescent="0.55000000000000004">
      <c r="A52817" s="131"/>
    </row>
    <row r="52818" spans="1:1" x14ac:dyDescent="0.55000000000000004">
      <c r="A52818" s="131"/>
    </row>
    <row r="52821" spans="1:1" x14ac:dyDescent="0.55000000000000004">
      <c r="A52821" s="131"/>
    </row>
    <row r="52822" spans="1:1" x14ac:dyDescent="0.55000000000000004">
      <c r="A52822" s="131"/>
    </row>
    <row r="52825" spans="1:1" x14ac:dyDescent="0.55000000000000004">
      <c r="A52825" s="131"/>
    </row>
    <row r="52826" spans="1:1" x14ac:dyDescent="0.55000000000000004">
      <c r="A52826" s="131"/>
    </row>
    <row r="52829" spans="1:1" x14ac:dyDescent="0.55000000000000004">
      <c r="A52829" s="131"/>
    </row>
    <row r="52830" spans="1:1" x14ac:dyDescent="0.55000000000000004">
      <c r="A52830" s="131"/>
    </row>
    <row r="52833" spans="1:1" x14ac:dyDescent="0.55000000000000004">
      <c r="A52833" s="131"/>
    </row>
    <row r="52834" spans="1:1" x14ac:dyDescent="0.55000000000000004">
      <c r="A52834" s="131"/>
    </row>
    <row r="52837" spans="1:1" x14ac:dyDescent="0.55000000000000004">
      <c r="A52837" s="131"/>
    </row>
    <row r="52838" spans="1:1" x14ac:dyDescent="0.55000000000000004">
      <c r="A52838" s="131"/>
    </row>
    <row r="52841" spans="1:1" x14ac:dyDescent="0.55000000000000004">
      <c r="A52841" s="131"/>
    </row>
    <row r="52842" spans="1:1" x14ac:dyDescent="0.55000000000000004">
      <c r="A52842" s="131"/>
    </row>
    <row r="52845" spans="1:1" x14ac:dyDescent="0.55000000000000004">
      <c r="A52845" s="131"/>
    </row>
    <row r="52846" spans="1:1" x14ac:dyDescent="0.55000000000000004">
      <c r="A52846" s="131"/>
    </row>
    <row r="52849" spans="1:1" x14ac:dyDescent="0.55000000000000004">
      <c r="A52849" s="131"/>
    </row>
    <row r="52850" spans="1:1" x14ac:dyDescent="0.55000000000000004">
      <c r="A52850" s="131"/>
    </row>
    <row r="52853" spans="1:1" x14ac:dyDescent="0.55000000000000004">
      <c r="A52853" s="131"/>
    </row>
    <row r="52854" spans="1:1" x14ac:dyDescent="0.55000000000000004">
      <c r="A52854" s="131"/>
    </row>
    <row r="52857" spans="1:1" x14ac:dyDescent="0.55000000000000004">
      <c r="A52857" s="131"/>
    </row>
    <row r="52858" spans="1:1" x14ac:dyDescent="0.55000000000000004">
      <c r="A52858" s="131"/>
    </row>
    <row r="52861" spans="1:1" x14ac:dyDescent="0.55000000000000004">
      <c r="A52861" s="131"/>
    </row>
    <row r="52862" spans="1:1" x14ac:dyDescent="0.55000000000000004">
      <c r="A52862" s="131"/>
    </row>
    <row r="52865" spans="1:1" x14ac:dyDescent="0.55000000000000004">
      <c r="A52865" s="131"/>
    </row>
    <row r="52866" spans="1:1" x14ac:dyDescent="0.55000000000000004">
      <c r="A52866" s="131"/>
    </row>
    <row r="52869" spans="1:1" x14ac:dyDescent="0.55000000000000004">
      <c r="A52869" s="131"/>
    </row>
    <row r="52870" spans="1:1" x14ac:dyDescent="0.55000000000000004">
      <c r="A52870" s="131"/>
    </row>
    <row r="52873" spans="1:1" x14ac:dyDescent="0.55000000000000004">
      <c r="A52873" s="131"/>
    </row>
    <row r="52874" spans="1:1" x14ac:dyDescent="0.55000000000000004">
      <c r="A52874" s="131"/>
    </row>
    <row r="52877" spans="1:1" x14ac:dyDescent="0.55000000000000004">
      <c r="A52877" s="131"/>
    </row>
    <row r="52878" spans="1:1" x14ac:dyDescent="0.55000000000000004">
      <c r="A52878" s="131"/>
    </row>
    <row r="52881" spans="1:1" x14ac:dyDescent="0.55000000000000004">
      <c r="A52881" s="131"/>
    </row>
    <row r="52882" spans="1:1" x14ac:dyDescent="0.55000000000000004">
      <c r="A52882" s="131"/>
    </row>
    <row r="52885" spans="1:1" x14ac:dyDescent="0.55000000000000004">
      <c r="A52885" s="131"/>
    </row>
    <row r="52886" spans="1:1" x14ac:dyDescent="0.55000000000000004">
      <c r="A52886" s="131"/>
    </row>
    <row r="52889" spans="1:1" x14ac:dyDescent="0.55000000000000004">
      <c r="A52889" s="131"/>
    </row>
    <row r="52890" spans="1:1" x14ac:dyDescent="0.55000000000000004">
      <c r="A52890" s="131"/>
    </row>
    <row r="52893" spans="1:1" x14ac:dyDescent="0.55000000000000004">
      <c r="A52893" s="131"/>
    </row>
    <row r="52894" spans="1:1" x14ac:dyDescent="0.55000000000000004">
      <c r="A52894" s="131"/>
    </row>
    <row r="52897" spans="1:1" x14ac:dyDescent="0.55000000000000004">
      <c r="A52897" s="131"/>
    </row>
    <row r="52898" spans="1:1" x14ac:dyDescent="0.55000000000000004">
      <c r="A52898" s="131"/>
    </row>
    <row r="52901" spans="1:1" x14ac:dyDescent="0.55000000000000004">
      <c r="A52901" s="131"/>
    </row>
    <row r="52902" spans="1:1" x14ac:dyDescent="0.55000000000000004">
      <c r="A52902" s="131"/>
    </row>
    <row r="52905" spans="1:1" x14ac:dyDescent="0.55000000000000004">
      <c r="A52905" s="131"/>
    </row>
    <row r="52906" spans="1:1" x14ac:dyDescent="0.55000000000000004">
      <c r="A52906" s="131"/>
    </row>
    <row r="52909" spans="1:1" x14ac:dyDescent="0.55000000000000004">
      <c r="A52909" s="131"/>
    </row>
    <row r="52910" spans="1:1" x14ac:dyDescent="0.55000000000000004">
      <c r="A52910" s="131"/>
    </row>
    <row r="52913" spans="1:1" x14ac:dyDescent="0.55000000000000004">
      <c r="A52913" s="131"/>
    </row>
    <row r="52914" spans="1:1" x14ac:dyDescent="0.55000000000000004">
      <c r="A52914" s="131"/>
    </row>
    <row r="52917" spans="1:1" x14ac:dyDescent="0.55000000000000004">
      <c r="A52917" s="131"/>
    </row>
    <row r="52918" spans="1:1" x14ac:dyDescent="0.55000000000000004">
      <c r="A52918" s="131"/>
    </row>
    <row r="52921" spans="1:1" x14ac:dyDescent="0.55000000000000004">
      <c r="A52921" s="131"/>
    </row>
    <row r="52922" spans="1:1" x14ac:dyDescent="0.55000000000000004">
      <c r="A52922" s="131"/>
    </row>
    <row r="52925" spans="1:1" x14ac:dyDescent="0.55000000000000004">
      <c r="A52925" s="131"/>
    </row>
    <row r="52926" spans="1:1" x14ac:dyDescent="0.55000000000000004">
      <c r="A52926" s="131"/>
    </row>
    <row r="52929" spans="1:1" x14ac:dyDescent="0.55000000000000004">
      <c r="A52929" s="131"/>
    </row>
    <row r="52930" spans="1:1" x14ac:dyDescent="0.55000000000000004">
      <c r="A52930" s="131"/>
    </row>
    <row r="52933" spans="1:1" x14ac:dyDescent="0.55000000000000004">
      <c r="A52933" s="131"/>
    </row>
    <row r="52934" spans="1:1" x14ac:dyDescent="0.55000000000000004">
      <c r="A52934" s="131"/>
    </row>
    <row r="52937" spans="1:1" x14ac:dyDescent="0.55000000000000004">
      <c r="A52937" s="131"/>
    </row>
    <row r="52938" spans="1:1" x14ac:dyDescent="0.55000000000000004">
      <c r="A52938" s="131"/>
    </row>
    <row r="52941" spans="1:1" x14ac:dyDescent="0.55000000000000004">
      <c r="A52941" s="131"/>
    </row>
    <row r="52942" spans="1:1" x14ac:dyDescent="0.55000000000000004">
      <c r="A52942" s="131"/>
    </row>
    <row r="52945" spans="1:1" x14ac:dyDescent="0.55000000000000004">
      <c r="A52945" s="131"/>
    </row>
    <row r="52946" spans="1:1" x14ac:dyDescent="0.55000000000000004">
      <c r="A52946" s="131"/>
    </row>
    <row r="52949" spans="1:1" x14ac:dyDescent="0.55000000000000004">
      <c r="A52949" s="131"/>
    </row>
    <row r="52950" spans="1:1" x14ac:dyDescent="0.55000000000000004">
      <c r="A52950" s="131"/>
    </row>
    <row r="52953" spans="1:1" x14ac:dyDescent="0.55000000000000004">
      <c r="A52953" s="131"/>
    </row>
    <row r="52954" spans="1:1" x14ac:dyDescent="0.55000000000000004">
      <c r="A52954" s="131"/>
    </row>
    <row r="52957" spans="1:1" x14ac:dyDescent="0.55000000000000004">
      <c r="A52957" s="131"/>
    </row>
    <row r="52958" spans="1:1" x14ac:dyDescent="0.55000000000000004">
      <c r="A52958" s="131"/>
    </row>
    <row r="52961" spans="1:1" x14ac:dyDescent="0.55000000000000004">
      <c r="A52961" s="131"/>
    </row>
    <row r="52962" spans="1:1" x14ac:dyDescent="0.55000000000000004">
      <c r="A52962" s="131"/>
    </row>
    <row r="52965" spans="1:1" x14ac:dyDescent="0.55000000000000004">
      <c r="A52965" s="131"/>
    </row>
    <row r="52966" spans="1:1" x14ac:dyDescent="0.55000000000000004">
      <c r="A52966" s="131"/>
    </row>
    <row r="52969" spans="1:1" x14ac:dyDescent="0.55000000000000004">
      <c r="A52969" s="131"/>
    </row>
    <row r="52970" spans="1:1" x14ac:dyDescent="0.55000000000000004">
      <c r="A52970" s="131"/>
    </row>
    <row r="52973" spans="1:1" x14ac:dyDescent="0.55000000000000004">
      <c r="A52973" s="131"/>
    </row>
    <row r="52974" spans="1:1" x14ac:dyDescent="0.55000000000000004">
      <c r="A52974" s="131"/>
    </row>
    <row r="52977" spans="1:1" x14ac:dyDescent="0.55000000000000004">
      <c r="A52977" s="131"/>
    </row>
    <row r="52978" spans="1:1" x14ac:dyDescent="0.55000000000000004">
      <c r="A52978" s="131"/>
    </row>
    <row r="52981" spans="1:1" x14ac:dyDescent="0.55000000000000004">
      <c r="A52981" s="131"/>
    </row>
    <row r="52982" spans="1:1" x14ac:dyDescent="0.55000000000000004">
      <c r="A52982" s="131"/>
    </row>
    <row r="52985" spans="1:1" x14ac:dyDescent="0.55000000000000004">
      <c r="A52985" s="131"/>
    </row>
    <row r="52986" spans="1:1" x14ac:dyDescent="0.55000000000000004">
      <c r="A52986" s="131"/>
    </row>
    <row r="52989" spans="1:1" x14ac:dyDescent="0.55000000000000004">
      <c r="A52989" s="131"/>
    </row>
    <row r="52990" spans="1:1" x14ac:dyDescent="0.55000000000000004">
      <c r="A52990" s="131"/>
    </row>
    <row r="52993" spans="1:1" x14ac:dyDescent="0.55000000000000004">
      <c r="A52993" s="131"/>
    </row>
    <row r="52994" spans="1:1" x14ac:dyDescent="0.55000000000000004">
      <c r="A52994" s="131"/>
    </row>
    <row r="52997" spans="1:1" x14ac:dyDescent="0.55000000000000004">
      <c r="A52997" s="131"/>
    </row>
    <row r="52998" spans="1:1" x14ac:dyDescent="0.55000000000000004">
      <c r="A52998" s="131"/>
    </row>
    <row r="53001" spans="1:1" x14ac:dyDescent="0.55000000000000004">
      <c r="A53001" s="131"/>
    </row>
    <row r="53002" spans="1:1" x14ac:dyDescent="0.55000000000000004">
      <c r="A53002" s="131"/>
    </row>
    <row r="53005" spans="1:1" x14ac:dyDescent="0.55000000000000004">
      <c r="A53005" s="131"/>
    </row>
    <row r="53006" spans="1:1" x14ac:dyDescent="0.55000000000000004">
      <c r="A53006" s="131"/>
    </row>
    <row r="53009" spans="1:1" x14ac:dyDescent="0.55000000000000004">
      <c r="A53009" s="131"/>
    </row>
    <row r="53010" spans="1:1" x14ac:dyDescent="0.55000000000000004">
      <c r="A53010" s="131"/>
    </row>
    <row r="53013" spans="1:1" x14ac:dyDescent="0.55000000000000004">
      <c r="A53013" s="131"/>
    </row>
    <row r="53014" spans="1:1" x14ac:dyDescent="0.55000000000000004">
      <c r="A53014" s="131"/>
    </row>
    <row r="53017" spans="1:1" x14ac:dyDescent="0.55000000000000004">
      <c r="A53017" s="131"/>
    </row>
    <row r="53018" spans="1:1" x14ac:dyDescent="0.55000000000000004">
      <c r="A53018" s="131"/>
    </row>
    <row r="53021" spans="1:1" x14ac:dyDescent="0.55000000000000004">
      <c r="A53021" s="131"/>
    </row>
    <row r="53022" spans="1:1" x14ac:dyDescent="0.55000000000000004">
      <c r="A53022" s="131"/>
    </row>
    <row r="53025" spans="1:1" x14ac:dyDescent="0.55000000000000004">
      <c r="A53025" s="131"/>
    </row>
    <row r="53026" spans="1:1" x14ac:dyDescent="0.55000000000000004">
      <c r="A53026" s="131"/>
    </row>
    <row r="53029" spans="1:1" x14ac:dyDescent="0.55000000000000004">
      <c r="A53029" s="131"/>
    </row>
    <row r="53030" spans="1:1" x14ac:dyDescent="0.55000000000000004">
      <c r="A53030" s="131"/>
    </row>
    <row r="53033" spans="1:1" x14ac:dyDescent="0.55000000000000004">
      <c r="A53033" s="131"/>
    </row>
    <row r="53034" spans="1:1" x14ac:dyDescent="0.55000000000000004">
      <c r="A53034" s="131"/>
    </row>
    <row r="53037" spans="1:1" x14ac:dyDescent="0.55000000000000004">
      <c r="A53037" s="131"/>
    </row>
    <row r="53038" spans="1:1" x14ac:dyDescent="0.55000000000000004">
      <c r="A53038" s="131"/>
    </row>
    <row r="53041" spans="1:1" x14ac:dyDescent="0.55000000000000004">
      <c r="A53041" s="131"/>
    </row>
    <row r="53042" spans="1:1" x14ac:dyDescent="0.55000000000000004">
      <c r="A53042" s="131"/>
    </row>
    <row r="53045" spans="1:1" x14ac:dyDescent="0.55000000000000004">
      <c r="A53045" s="131"/>
    </row>
    <row r="53046" spans="1:1" x14ac:dyDescent="0.55000000000000004">
      <c r="A53046" s="131"/>
    </row>
    <row r="53049" spans="1:1" x14ac:dyDescent="0.55000000000000004">
      <c r="A53049" s="131"/>
    </row>
    <row r="53050" spans="1:1" x14ac:dyDescent="0.55000000000000004">
      <c r="A53050" s="131"/>
    </row>
    <row r="53053" spans="1:1" x14ac:dyDescent="0.55000000000000004">
      <c r="A53053" s="131"/>
    </row>
    <row r="53054" spans="1:1" x14ac:dyDescent="0.55000000000000004">
      <c r="A53054" s="131"/>
    </row>
    <row r="53057" spans="1:1" x14ac:dyDescent="0.55000000000000004">
      <c r="A53057" s="131"/>
    </row>
    <row r="53058" spans="1:1" x14ac:dyDescent="0.55000000000000004">
      <c r="A53058" s="131"/>
    </row>
    <row r="53061" spans="1:1" x14ac:dyDescent="0.55000000000000004">
      <c r="A53061" s="131"/>
    </row>
    <row r="53062" spans="1:1" x14ac:dyDescent="0.55000000000000004">
      <c r="A53062" s="131"/>
    </row>
    <row r="53065" spans="1:1" x14ac:dyDescent="0.55000000000000004">
      <c r="A53065" s="131"/>
    </row>
    <row r="53066" spans="1:1" x14ac:dyDescent="0.55000000000000004">
      <c r="A53066" s="131"/>
    </row>
    <row r="53069" spans="1:1" x14ac:dyDescent="0.55000000000000004">
      <c r="A53069" s="131"/>
    </row>
    <row r="53070" spans="1:1" x14ac:dyDescent="0.55000000000000004">
      <c r="A53070" s="131"/>
    </row>
    <row r="53073" spans="1:1" x14ac:dyDescent="0.55000000000000004">
      <c r="A53073" s="131"/>
    </row>
    <row r="53074" spans="1:1" x14ac:dyDescent="0.55000000000000004">
      <c r="A53074" s="131"/>
    </row>
    <row r="53077" spans="1:1" x14ac:dyDescent="0.55000000000000004">
      <c r="A53077" s="131"/>
    </row>
    <row r="53078" spans="1:1" x14ac:dyDescent="0.55000000000000004">
      <c r="A53078" s="131"/>
    </row>
    <row r="53081" spans="1:1" x14ac:dyDescent="0.55000000000000004">
      <c r="A53081" s="131"/>
    </row>
    <row r="53082" spans="1:1" x14ac:dyDescent="0.55000000000000004">
      <c r="A53082" s="131"/>
    </row>
    <row r="53085" spans="1:1" x14ac:dyDescent="0.55000000000000004">
      <c r="A53085" s="131"/>
    </row>
    <row r="53086" spans="1:1" x14ac:dyDescent="0.55000000000000004">
      <c r="A53086" s="131"/>
    </row>
    <row r="53089" spans="1:1" x14ac:dyDescent="0.55000000000000004">
      <c r="A53089" s="131"/>
    </row>
    <row r="53090" spans="1:1" x14ac:dyDescent="0.55000000000000004">
      <c r="A53090" s="131"/>
    </row>
    <row r="53093" spans="1:1" x14ac:dyDescent="0.55000000000000004">
      <c r="A53093" s="131"/>
    </row>
    <row r="53094" spans="1:1" x14ac:dyDescent="0.55000000000000004">
      <c r="A53094" s="131"/>
    </row>
    <row r="53097" spans="1:1" x14ac:dyDescent="0.55000000000000004">
      <c r="A53097" s="131"/>
    </row>
    <row r="53098" spans="1:1" x14ac:dyDescent="0.55000000000000004">
      <c r="A53098" s="131"/>
    </row>
    <row r="53101" spans="1:1" x14ac:dyDescent="0.55000000000000004">
      <c r="A53101" s="131"/>
    </row>
    <row r="53102" spans="1:1" x14ac:dyDescent="0.55000000000000004">
      <c r="A53102" s="131"/>
    </row>
    <row r="53105" spans="1:1" x14ac:dyDescent="0.55000000000000004">
      <c r="A53105" s="131"/>
    </row>
    <row r="53106" spans="1:1" x14ac:dyDescent="0.55000000000000004">
      <c r="A53106" s="131"/>
    </row>
    <row r="53109" spans="1:1" x14ac:dyDescent="0.55000000000000004">
      <c r="A53109" s="131"/>
    </row>
    <row r="53110" spans="1:1" x14ac:dyDescent="0.55000000000000004">
      <c r="A53110" s="131"/>
    </row>
    <row r="53113" spans="1:1" x14ac:dyDescent="0.55000000000000004">
      <c r="A53113" s="131"/>
    </row>
    <row r="53114" spans="1:1" x14ac:dyDescent="0.55000000000000004">
      <c r="A53114" s="131"/>
    </row>
    <row r="53117" spans="1:1" x14ac:dyDescent="0.55000000000000004">
      <c r="A53117" s="131"/>
    </row>
    <row r="53118" spans="1:1" x14ac:dyDescent="0.55000000000000004">
      <c r="A53118" s="131"/>
    </row>
    <row r="53121" spans="1:1" x14ac:dyDescent="0.55000000000000004">
      <c r="A53121" s="131"/>
    </row>
    <row r="53122" spans="1:1" x14ac:dyDescent="0.55000000000000004">
      <c r="A53122" s="131"/>
    </row>
    <row r="53125" spans="1:1" x14ac:dyDescent="0.55000000000000004">
      <c r="A53125" s="131"/>
    </row>
    <row r="53126" spans="1:1" x14ac:dyDescent="0.55000000000000004">
      <c r="A53126" s="131"/>
    </row>
    <row r="53129" spans="1:1" x14ac:dyDescent="0.55000000000000004">
      <c r="A53129" s="131"/>
    </row>
    <row r="53130" spans="1:1" x14ac:dyDescent="0.55000000000000004">
      <c r="A53130" s="131"/>
    </row>
    <row r="53133" spans="1:1" x14ac:dyDescent="0.55000000000000004">
      <c r="A53133" s="131"/>
    </row>
    <row r="53134" spans="1:1" x14ac:dyDescent="0.55000000000000004">
      <c r="A53134" s="131"/>
    </row>
    <row r="53137" spans="1:1" x14ac:dyDescent="0.55000000000000004">
      <c r="A53137" s="131"/>
    </row>
    <row r="53138" spans="1:1" x14ac:dyDescent="0.55000000000000004">
      <c r="A53138" s="131"/>
    </row>
    <row r="53141" spans="1:1" x14ac:dyDescent="0.55000000000000004">
      <c r="A53141" s="131"/>
    </row>
    <row r="53142" spans="1:1" x14ac:dyDescent="0.55000000000000004">
      <c r="A53142" s="131"/>
    </row>
    <row r="53145" spans="1:1" x14ac:dyDescent="0.55000000000000004">
      <c r="A53145" s="131"/>
    </row>
    <row r="53146" spans="1:1" x14ac:dyDescent="0.55000000000000004">
      <c r="A53146" s="131"/>
    </row>
    <row r="53149" spans="1:1" x14ac:dyDescent="0.55000000000000004">
      <c r="A53149" s="131"/>
    </row>
    <row r="53150" spans="1:1" x14ac:dyDescent="0.55000000000000004">
      <c r="A53150" s="131"/>
    </row>
    <row r="53153" spans="1:1" x14ac:dyDescent="0.55000000000000004">
      <c r="A53153" s="131"/>
    </row>
    <row r="53154" spans="1:1" x14ac:dyDescent="0.55000000000000004">
      <c r="A53154" s="131"/>
    </row>
    <row r="53157" spans="1:1" x14ac:dyDescent="0.55000000000000004">
      <c r="A53157" s="131"/>
    </row>
    <row r="53158" spans="1:1" x14ac:dyDescent="0.55000000000000004">
      <c r="A53158" s="131"/>
    </row>
    <row r="53161" spans="1:1" x14ac:dyDescent="0.55000000000000004">
      <c r="A53161" s="131"/>
    </row>
    <row r="53162" spans="1:1" x14ac:dyDescent="0.55000000000000004">
      <c r="A53162" s="131"/>
    </row>
    <row r="53165" spans="1:1" x14ac:dyDescent="0.55000000000000004">
      <c r="A53165" s="131"/>
    </row>
    <row r="53166" spans="1:1" x14ac:dyDescent="0.55000000000000004">
      <c r="A53166" s="131"/>
    </row>
    <row r="53169" spans="1:1" x14ac:dyDescent="0.55000000000000004">
      <c r="A53169" s="131"/>
    </row>
    <row r="53170" spans="1:1" x14ac:dyDescent="0.55000000000000004">
      <c r="A53170" s="131"/>
    </row>
    <row r="53173" spans="1:1" x14ac:dyDescent="0.55000000000000004">
      <c r="A53173" s="131"/>
    </row>
    <row r="53174" spans="1:1" x14ac:dyDescent="0.55000000000000004">
      <c r="A53174" s="131"/>
    </row>
    <row r="53177" spans="1:1" x14ac:dyDescent="0.55000000000000004">
      <c r="A53177" s="131"/>
    </row>
    <row r="53178" spans="1:1" x14ac:dyDescent="0.55000000000000004">
      <c r="A53178" s="131"/>
    </row>
    <row r="53181" spans="1:1" x14ac:dyDescent="0.55000000000000004">
      <c r="A53181" s="131"/>
    </row>
    <row r="53182" spans="1:1" x14ac:dyDescent="0.55000000000000004">
      <c r="A53182" s="131"/>
    </row>
    <row r="53185" spans="1:1" x14ac:dyDescent="0.55000000000000004">
      <c r="A53185" s="131"/>
    </row>
    <row r="53186" spans="1:1" x14ac:dyDescent="0.55000000000000004">
      <c r="A53186" s="131"/>
    </row>
    <row r="53189" spans="1:1" x14ac:dyDescent="0.55000000000000004">
      <c r="A53189" s="131"/>
    </row>
    <row r="53190" spans="1:1" x14ac:dyDescent="0.55000000000000004">
      <c r="A53190" s="131"/>
    </row>
    <row r="53193" spans="1:1" x14ac:dyDescent="0.55000000000000004">
      <c r="A53193" s="131"/>
    </row>
    <row r="53194" spans="1:1" x14ac:dyDescent="0.55000000000000004">
      <c r="A53194" s="131"/>
    </row>
    <row r="53197" spans="1:1" x14ac:dyDescent="0.55000000000000004">
      <c r="A53197" s="131"/>
    </row>
    <row r="53198" spans="1:1" x14ac:dyDescent="0.55000000000000004">
      <c r="A53198" s="131"/>
    </row>
    <row r="53201" spans="1:1" x14ac:dyDescent="0.55000000000000004">
      <c r="A53201" s="131"/>
    </row>
    <row r="53202" spans="1:1" x14ac:dyDescent="0.55000000000000004">
      <c r="A53202" s="131"/>
    </row>
    <row r="53205" spans="1:1" x14ac:dyDescent="0.55000000000000004">
      <c r="A53205" s="131"/>
    </row>
    <row r="53206" spans="1:1" x14ac:dyDescent="0.55000000000000004">
      <c r="A53206" s="131"/>
    </row>
    <row r="53209" spans="1:1" x14ac:dyDescent="0.55000000000000004">
      <c r="A53209" s="131"/>
    </row>
    <row r="53210" spans="1:1" x14ac:dyDescent="0.55000000000000004">
      <c r="A53210" s="131"/>
    </row>
    <row r="53213" spans="1:1" x14ac:dyDescent="0.55000000000000004">
      <c r="A53213" s="131"/>
    </row>
    <row r="53214" spans="1:1" x14ac:dyDescent="0.55000000000000004">
      <c r="A53214" s="131"/>
    </row>
    <row r="53217" spans="1:1" x14ac:dyDescent="0.55000000000000004">
      <c r="A53217" s="131"/>
    </row>
    <row r="53218" spans="1:1" x14ac:dyDescent="0.55000000000000004">
      <c r="A53218" s="131"/>
    </row>
    <row r="53221" spans="1:1" x14ac:dyDescent="0.55000000000000004">
      <c r="A53221" s="131"/>
    </row>
    <row r="53222" spans="1:1" x14ac:dyDescent="0.55000000000000004">
      <c r="A53222" s="131"/>
    </row>
    <row r="53225" spans="1:1" x14ac:dyDescent="0.55000000000000004">
      <c r="A53225" s="131"/>
    </row>
    <row r="53226" spans="1:1" x14ac:dyDescent="0.55000000000000004">
      <c r="A53226" s="131"/>
    </row>
    <row r="53229" spans="1:1" x14ac:dyDescent="0.55000000000000004">
      <c r="A53229" s="131"/>
    </row>
    <row r="53230" spans="1:1" x14ac:dyDescent="0.55000000000000004">
      <c r="A53230" s="131"/>
    </row>
    <row r="53233" spans="1:1" x14ac:dyDescent="0.55000000000000004">
      <c r="A53233" s="131"/>
    </row>
    <row r="53234" spans="1:1" x14ac:dyDescent="0.55000000000000004">
      <c r="A53234" s="131"/>
    </row>
    <row r="53237" spans="1:1" x14ac:dyDescent="0.55000000000000004">
      <c r="A53237" s="131"/>
    </row>
    <row r="53238" spans="1:1" x14ac:dyDescent="0.55000000000000004">
      <c r="A53238" s="131"/>
    </row>
    <row r="53241" spans="1:1" x14ac:dyDescent="0.55000000000000004">
      <c r="A53241" s="131"/>
    </row>
    <row r="53242" spans="1:1" x14ac:dyDescent="0.55000000000000004">
      <c r="A53242" s="131"/>
    </row>
    <row r="53245" spans="1:1" x14ac:dyDescent="0.55000000000000004">
      <c r="A53245" s="131"/>
    </row>
    <row r="53246" spans="1:1" x14ac:dyDescent="0.55000000000000004">
      <c r="A53246" s="131"/>
    </row>
    <row r="53249" spans="1:1" x14ac:dyDescent="0.55000000000000004">
      <c r="A53249" s="131"/>
    </row>
    <row r="53250" spans="1:1" x14ac:dyDescent="0.55000000000000004">
      <c r="A53250" s="131"/>
    </row>
    <row r="53253" spans="1:1" x14ac:dyDescent="0.55000000000000004">
      <c r="A53253" s="131"/>
    </row>
    <row r="53254" spans="1:1" x14ac:dyDescent="0.55000000000000004">
      <c r="A53254" s="131"/>
    </row>
    <row r="53257" spans="1:1" x14ac:dyDescent="0.55000000000000004">
      <c r="A53257" s="131"/>
    </row>
    <row r="53258" spans="1:1" x14ac:dyDescent="0.55000000000000004">
      <c r="A53258" s="131"/>
    </row>
    <row r="53261" spans="1:1" x14ac:dyDescent="0.55000000000000004">
      <c r="A53261" s="131"/>
    </row>
    <row r="53262" spans="1:1" x14ac:dyDescent="0.55000000000000004">
      <c r="A53262" s="131"/>
    </row>
    <row r="53265" spans="1:1" x14ac:dyDescent="0.55000000000000004">
      <c r="A53265" s="131"/>
    </row>
    <row r="53266" spans="1:1" x14ac:dyDescent="0.55000000000000004">
      <c r="A53266" s="131"/>
    </row>
    <row r="53269" spans="1:1" x14ac:dyDescent="0.55000000000000004">
      <c r="A53269" s="131"/>
    </row>
    <row r="53270" spans="1:1" x14ac:dyDescent="0.55000000000000004">
      <c r="A53270" s="131"/>
    </row>
    <row r="53273" spans="1:1" x14ac:dyDescent="0.55000000000000004">
      <c r="A53273" s="131"/>
    </row>
    <row r="53274" spans="1:1" x14ac:dyDescent="0.55000000000000004">
      <c r="A53274" s="131"/>
    </row>
    <row r="53277" spans="1:1" x14ac:dyDescent="0.55000000000000004">
      <c r="A53277" s="131"/>
    </row>
    <row r="53278" spans="1:1" x14ac:dyDescent="0.55000000000000004">
      <c r="A53278" s="131"/>
    </row>
    <row r="53281" spans="1:1" x14ac:dyDescent="0.55000000000000004">
      <c r="A53281" s="131"/>
    </row>
    <row r="53282" spans="1:1" x14ac:dyDescent="0.55000000000000004">
      <c r="A53282" s="131"/>
    </row>
    <row r="53285" spans="1:1" x14ac:dyDescent="0.55000000000000004">
      <c r="A53285" s="131"/>
    </row>
    <row r="53286" spans="1:1" x14ac:dyDescent="0.55000000000000004">
      <c r="A53286" s="131"/>
    </row>
    <row r="53289" spans="1:1" x14ac:dyDescent="0.55000000000000004">
      <c r="A53289" s="131"/>
    </row>
    <row r="53290" spans="1:1" x14ac:dyDescent="0.55000000000000004">
      <c r="A53290" s="131"/>
    </row>
    <row r="53293" spans="1:1" x14ac:dyDescent="0.55000000000000004">
      <c r="A53293" s="131"/>
    </row>
    <row r="53294" spans="1:1" x14ac:dyDescent="0.55000000000000004">
      <c r="A53294" s="131"/>
    </row>
    <row r="53297" spans="1:1" x14ac:dyDescent="0.55000000000000004">
      <c r="A53297" s="131"/>
    </row>
    <row r="53298" spans="1:1" x14ac:dyDescent="0.55000000000000004">
      <c r="A53298" s="131"/>
    </row>
    <row r="53301" spans="1:1" x14ac:dyDescent="0.55000000000000004">
      <c r="A53301" s="131"/>
    </row>
    <row r="53302" spans="1:1" x14ac:dyDescent="0.55000000000000004">
      <c r="A53302" s="131"/>
    </row>
    <row r="53305" spans="1:1" x14ac:dyDescent="0.55000000000000004">
      <c r="A53305" s="131"/>
    </row>
    <row r="53306" spans="1:1" x14ac:dyDescent="0.55000000000000004">
      <c r="A53306" s="131"/>
    </row>
    <row r="53309" spans="1:1" x14ac:dyDescent="0.55000000000000004">
      <c r="A53309" s="131"/>
    </row>
    <row r="53310" spans="1:1" x14ac:dyDescent="0.55000000000000004">
      <c r="A53310" s="131"/>
    </row>
    <row r="53313" spans="1:1" x14ac:dyDescent="0.55000000000000004">
      <c r="A53313" s="131"/>
    </row>
    <row r="53314" spans="1:1" x14ac:dyDescent="0.55000000000000004">
      <c r="A53314" s="131"/>
    </row>
    <row r="53317" spans="1:1" x14ac:dyDescent="0.55000000000000004">
      <c r="A53317" s="131"/>
    </row>
    <row r="53318" spans="1:1" x14ac:dyDescent="0.55000000000000004">
      <c r="A53318" s="131"/>
    </row>
    <row r="53321" spans="1:1" x14ac:dyDescent="0.55000000000000004">
      <c r="A53321" s="131"/>
    </row>
    <row r="53322" spans="1:1" x14ac:dyDescent="0.55000000000000004">
      <c r="A53322" s="131"/>
    </row>
    <row r="53325" spans="1:1" x14ac:dyDescent="0.55000000000000004">
      <c r="A53325" s="131"/>
    </row>
    <row r="53326" spans="1:1" x14ac:dyDescent="0.55000000000000004">
      <c r="A53326" s="131"/>
    </row>
    <row r="53329" spans="1:1" x14ac:dyDescent="0.55000000000000004">
      <c r="A53329" s="131"/>
    </row>
    <row r="53330" spans="1:1" x14ac:dyDescent="0.55000000000000004">
      <c r="A53330" s="131"/>
    </row>
    <row r="53333" spans="1:1" x14ac:dyDescent="0.55000000000000004">
      <c r="A53333" s="131"/>
    </row>
    <row r="53334" spans="1:1" x14ac:dyDescent="0.55000000000000004">
      <c r="A53334" s="131"/>
    </row>
    <row r="53337" spans="1:1" x14ac:dyDescent="0.55000000000000004">
      <c r="A53337" s="131"/>
    </row>
    <row r="53338" spans="1:1" x14ac:dyDescent="0.55000000000000004">
      <c r="A53338" s="131"/>
    </row>
    <row r="53341" spans="1:1" x14ac:dyDescent="0.55000000000000004">
      <c r="A53341" s="131"/>
    </row>
    <row r="53342" spans="1:1" x14ac:dyDescent="0.55000000000000004">
      <c r="A53342" s="131"/>
    </row>
    <row r="53345" spans="1:1" x14ac:dyDescent="0.55000000000000004">
      <c r="A53345" s="131"/>
    </row>
    <row r="53346" spans="1:1" x14ac:dyDescent="0.55000000000000004">
      <c r="A53346" s="131"/>
    </row>
    <row r="53349" spans="1:1" x14ac:dyDescent="0.55000000000000004">
      <c r="A53349" s="131"/>
    </row>
    <row r="53350" spans="1:1" x14ac:dyDescent="0.55000000000000004">
      <c r="A53350" s="131"/>
    </row>
    <row r="53353" spans="1:1" x14ac:dyDescent="0.55000000000000004">
      <c r="A53353" s="131"/>
    </row>
    <row r="53354" spans="1:1" x14ac:dyDescent="0.55000000000000004">
      <c r="A53354" s="131"/>
    </row>
    <row r="53357" spans="1:1" x14ac:dyDescent="0.55000000000000004">
      <c r="A53357" s="131"/>
    </row>
    <row r="53358" spans="1:1" x14ac:dyDescent="0.55000000000000004">
      <c r="A53358" s="131"/>
    </row>
    <row r="53361" spans="1:1" x14ac:dyDescent="0.55000000000000004">
      <c r="A53361" s="131"/>
    </row>
    <row r="53362" spans="1:1" x14ac:dyDescent="0.55000000000000004">
      <c r="A53362" s="131"/>
    </row>
    <row r="53365" spans="1:1" x14ac:dyDescent="0.55000000000000004">
      <c r="A53365" s="131"/>
    </row>
    <row r="53366" spans="1:1" x14ac:dyDescent="0.55000000000000004">
      <c r="A53366" s="131"/>
    </row>
    <row r="53369" spans="1:1" x14ac:dyDescent="0.55000000000000004">
      <c r="A53369" s="131"/>
    </row>
    <row r="53370" spans="1:1" x14ac:dyDescent="0.55000000000000004">
      <c r="A53370" s="131"/>
    </row>
    <row r="53373" spans="1:1" x14ac:dyDescent="0.55000000000000004">
      <c r="A53373" s="131"/>
    </row>
    <row r="53374" spans="1:1" x14ac:dyDescent="0.55000000000000004">
      <c r="A53374" s="131"/>
    </row>
    <row r="53377" spans="1:1" x14ac:dyDescent="0.55000000000000004">
      <c r="A53377" s="131"/>
    </row>
    <row r="53378" spans="1:1" x14ac:dyDescent="0.55000000000000004">
      <c r="A53378" s="131"/>
    </row>
    <row r="53381" spans="1:1" x14ac:dyDescent="0.55000000000000004">
      <c r="A53381" s="131"/>
    </row>
    <row r="53382" spans="1:1" x14ac:dyDescent="0.55000000000000004">
      <c r="A53382" s="131"/>
    </row>
    <row r="53385" spans="1:1" x14ac:dyDescent="0.55000000000000004">
      <c r="A53385" s="131"/>
    </row>
    <row r="53386" spans="1:1" x14ac:dyDescent="0.55000000000000004">
      <c r="A53386" s="131"/>
    </row>
    <row r="53389" spans="1:1" x14ac:dyDescent="0.55000000000000004">
      <c r="A53389" s="131"/>
    </row>
    <row r="53390" spans="1:1" x14ac:dyDescent="0.55000000000000004">
      <c r="A53390" s="131"/>
    </row>
    <row r="53393" spans="1:1" x14ac:dyDescent="0.55000000000000004">
      <c r="A53393" s="131"/>
    </row>
    <row r="53394" spans="1:1" x14ac:dyDescent="0.55000000000000004">
      <c r="A53394" s="131"/>
    </row>
    <row r="53397" spans="1:1" x14ac:dyDescent="0.55000000000000004">
      <c r="A53397" s="131"/>
    </row>
    <row r="53398" spans="1:1" x14ac:dyDescent="0.55000000000000004">
      <c r="A53398" s="131"/>
    </row>
    <row r="53401" spans="1:1" x14ac:dyDescent="0.55000000000000004">
      <c r="A53401" s="131"/>
    </row>
    <row r="53402" spans="1:1" x14ac:dyDescent="0.55000000000000004">
      <c r="A53402" s="131"/>
    </row>
    <row r="53405" spans="1:1" x14ac:dyDescent="0.55000000000000004">
      <c r="A53405" s="131"/>
    </row>
    <row r="53406" spans="1:1" x14ac:dyDescent="0.55000000000000004">
      <c r="A53406" s="131"/>
    </row>
    <row r="53409" spans="1:1" x14ac:dyDescent="0.55000000000000004">
      <c r="A53409" s="131"/>
    </row>
    <row r="53410" spans="1:1" x14ac:dyDescent="0.55000000000000004">
      <c r="A53410" s="131"/>
    </row>
    <row r="53413" spans="1:1" x14ac:dyDescent="0.55000000000000004">
      <c r="A53413" s="131"/>
    </row>
    <row r="53414" spans="1:1" x14ac:dyDescent="0.55000000000000004">
      <c r="A53414" s="131"/>
    </row>
    <row r="53417" spans="1:1" x14ac:dyDescent="0.55000000000000004">
      <c r="A53417" s="131"/>
    </row>
    <row r="53418" spans="1:1" x14ac:dyDescent="0.55000000000000004">
      <c r="A53418" s="131"/>
    </row>
    <row r="53421" spans="1:1" x14ac:dyDescent="0.55000000000000004">
      <c r="A53421" s="131"/>
    </row>
    <row r="53422" spans="1:1" x14ac:dyDescent="0.55000000000000004">
      <c r="A53422" s="131"/>
    </row>
    <row r="53425" spans="1:1" x14ac:dyDescent="0.55000000000000004">
      <c r="A53425" s="131"/>
    </row>
    <row r="53426" spans="1:1" x14ac:dyDescent="0.55000000000000004">
      <c r="A53426" s="131"/>
    </row>
    <row r="53429" spans="1:1" x14ac:dyDescent="0.55000000000000004">
      <c r="A53429" s="131"/>
    </row>
    <row r="53430" spans="1:1" x14ac:dyDescent="0.55000000000000004">
      <c r="A53430" s="131"/>
    </row>
    <row r="53433" spans="1:1" x14ac:dyDescent="0.55000000000000004">
      <c r="A53433" s="131"/>
    </row>
    <row r="53434" spans="1:1" x14ac:dyDescent="0.55000000000000004">
      <c r="A53434" s="131"/>
    </row>
    <row r="53437" spans="1:1" x14ac:dyDescent="0.55000000000000004">
      <c r="A53437" s="131"/>
    </row>
    <row r="53438" spans="1:1" x14ac:dyDescent="0.55000000000000004">
      <c r="A53438" s="131"/>
    </row>
    <row r="53441" spans="1:1" x14ac:dyDescent="0.55000000000000004">
      <c r="A53441" s="131"/>
    </row>
    <row r="53442" spans="1:1" x14ac:dyDescent="0.55000000000000004">
      <c r="A53442" s="131"/>
    </row>
    <row r="53445" spans="1:1" x14ac:dyDescent="0.55000000000000004">
      <c r="A53445" s="131"/>
    </row>
    <row r="53446" spans="1:1" x14ac:dyDescent="0.55000000000000004">
      <c r="A53446" s="131"/>
    </row>
    <row r="53449" spans="1:1" x14ac:dyDescent="0.55000000000000004">
      <c r="A53449" s="131"/>
    </row>
    <row r="53450" spans="1:1" x14ac:dyDescent="0.55000000000000004">
      <c r="A53450" s="131"/>
    </row>
    <row r="53453" spans="1:1" x14ac:dyDescent="0.55000000000000004">
      <c r="A53453" s="131"/>
    </row>
    <row r="53454" spans="1:1" x14ac:dyDescent="0.55000000000000004">
      <c r="A53454" s="131"/>
    </row>
    <row r="53457" spans="1:1" x14ac:dyDescent="0.55000000000000004">
      <c r="A53457" s="131"/>
    </row>
    <row r="53458" spans="1:1" x14ac:dyDescent="0.55000000000000004">
      <c r="A53458" s="131"/>
    </row>
    <row r="53461" spans="1:1" x14ac:dyDescent="0.55000000000000004">
      <c r="A53461" s="131"/>
    </row>
    <row r="53462" spans="1:1" x14ac:dyDescent="0.55000000000000004">
      <c r="A53462" s="131"/>
    </row>
    <row r="53465" spans="1:1" x14ac:dyDescent="0.55000000000000004">
      <c r="A53465" s="131"/>
    </row>
    <row r="53466" spans="1:1" x14ac:dyDescent="0.55000000000000004">
      <c r="A53466" s="131"/>
    </row>
    <row r="53469" spans="1:1" x14ac:dyDescent="0.55000000000000004">
      <c r="A53469" s="131"/>
    </row>
    <row r="53470" spans="1:1" x14ac:dyDescent="0.55000000000000004">
      <c r="A53470" s="131"/>
    </row>
    <row r="53473" spans="1:1" x14ac:dyDescent="0.55000000000000004">
      <c r="A53473" s="131"/>
    </row>
    <row r="53474" spans="1:1" x14ac:dyDescent="0.55000000000000004">
      <c r="A53474" s="131"/>
    </row>
    <row r="53477" spans="1:1" x14ac:dyDescent="0.55000000000000004">
      <c r="A53477" s="131"/>
    </row>
    <row r="53478" spans="1:1" x14ac:dyDescent="0.55000000000000004">
      <c r="A53478" s="131"/>
    </row>
    <row r="53481" spans="1:1" x14ac:dyDescent="0.55000000000000004">
      <c r="A53481" s="131"/>
    </row>
    <row r="53482" spans="1:1" x14ac:dyDescent="0.55000000000000004">
      <c r="A53482" s="131"/>
    </row>
    <row r="53485" spans="1:1" x14ac:dyDescent="0.55000000000000004">
      <c r="A53485" s="131"/>
    </row>
    <row r="53486" spans="1:1" x14ac:dyDescent="0.55000000000000004">
      <c r="A53486" s="131"/>
    </row>
    <row r="53489" spans="1:1" x14ac:dyDescent="0.55000000000000004">
      <c r="A53489" s="131"/>
    </row>
    <row r="53490" spans="1:1" x14ac:dyDescent="0.55000000000000004">
      <c r="A53490" s="131"/>
    </row>
    <row r="53493" spans="1:1" x14ac:dyDescent="0.55000000000000004">
      <c r="A53493" s="131"/>
    </row>
    <row r="53494" spans="1:1" x14ac:dyDescent="0.55000000000000004">
      <c r="A53494" s="131"/>
    </row>
    <row r="53497" spans="1:1" x14ac:dyDescent="0.55000000000000004">
      <c r="A53497" s="131"/>
    </row>
    <row r="53498" spans="1:1" x14ac:dyDescent="0.55000000000000004">
      <c r="A53498" s="131"/>
    </row>
    <row r="53501" spans="1:1" x14ac:dyDescent="0.55000000000000004">
      <c r="A53501" s="131"/>
    </row>
    <row r="53502" spans="1:1" x14ac:dyDescent="0.55000000000000004">
      <c r="A53502" s="131"/>
    </row>
    <row r="53505" spans="1:1" x14ac:dyDescent="0.55000000000000004">
      <c r="A53505" s="131"/>
    </row>
    <row r="53506" spans="1:1" x14ac:dyDescent="0.55000000000000004">
      <c r="A53506" s="131"/>
    </row>
    <row r="53509" spans="1:1" x14ac:dyDescent="0.55000000000000004">
      <c r="A53509" s="131"/>
    </row>
    <row r="53510" spans="1:1" x14ac:dyDescent="0.55000000000000004">
      <c r="A53510" s="131"/>
    </row>
    <row r="53513" spans="1:1" x14ac:dyDescent="0.55000000000000004">
      <c r="A53513" s="131"/>
    </row>
    <row r="53514" spans="1:1" x14ac:dyDescent="0.55000000000000004">
      <c r="A53514" s="131"/>
    </row>
    <row r="53517" spans="1:1" x14ac:dyDescent="0.55000000000000004">
      <c r="A53517" s="131"/>
    </row>
    <row r="53518" spans="1:1" x14ac:dyDescent="0.55000000000000004">
      <c r="A53518" s="131"/>
    </row>
    <row r="53521" spans="1:1" x14ac:dyDescent="0.55000000000000004">
      <c r="A53521" s="131"/>
    </row>
    <row r="53522" spans="1:1" x14ac:dyDescent="0.55000000000000004">
      <c r="A53522" s="131"/>
    </row>
    <row r="53525" spans="1:1" x14ac:dyDescent="0.55000000000000004">
      <c r="A53525" s="131"/>
    </row>
    <row r="53526" spans="1:1" x14ac:dyDescent="0.55000000000000004">
      <c r="A53526" s="131"/>
    </row>
    <row r="53529" spans="1:1" x14ac:dyDescent="0.55000000000000004">
      <c r="A53529" s="131"/>
    </row>
    <row r="53530" spans="1:1" x14ac:dyDescent="0.55000000000000004">
      <c r="A53530" s="131"/>
    </row>
    <row r="53533" spans="1:1" x14ac:dyDescent="0.55000000000000004">
      <c r="A53533" s="131"/>
    </row>
    <row r="53534" spans="1:1" x14ac:dyDescent="0.55000000000000004">
      <c r="A53534" s="131"/>
    </row>
    <row r="53537" spans="1:1" x14ac:dyDescent="0.55000000000000004">
      <c r="A53537" s="131"/>
    </row>
    <row r="53538" spans="1:1" x14ac:dyDescent="0.55000000000000004">
      <c r="A53538" s="131"/>
    </row>
    <row r="53541" spans="1:1" x14ac:dyDescent="0.55000000000000004">
      <c r="A53541" s="131"/>
    </row>
    <row r="53542" spans="1:1" x14ac:dyDescent="0.55000000000000004">
      <c r="A53542" s="131"/>
    </row>
    <row r="53545" spans="1:1" x14ac:dyDescent="0.55000000000000004">
      <c r="A53545" s="131"/>
    </row>
    <row r="53546" spans="1:1" x14ac:dyDescent="0.55000000000000004">
      <c r="A53546" s="131"/>
    </row>
    <row r="53549" spans="1:1" x14ac:dyDescent="0.55000000000000004">
      <c r="A53549" s="131"/>
    </row>
    <row r="53550" spans="1:1" x14ac:dyDescent="0.55000000000000004">
      <c r="A53550" s="131"/>
    </row>
    <row r="53553" spans="1:1" x14ac:dyDescent="0.55000000000000004">
      <c r="A53553" s="131"/>
    </row>
    <row r="53554" spans="1:1" x14ac:dyDescent="0.55000000000000004">
      <c r="A53554" s="131"/>
    </row>
    <row r="53557" spans="1:1" x14ac:dyDescent="0.55000000000000004">
      <c r="A53557" s="131"/>
    </row>
    <row r="53558" spans="1:1" x14ac:dyDescent="0.55000000000000004">
      <c r="A53558" s="131"/>
    </row>
    <row r="53561" spans="1:1" x14ac:dyDescent="0.55000000000000004">
      <c r="A53561" s="131"/>
    </row>
    <row r="53562" spans="1:1" x14ac:dyDescent="0.55000000000000004">
      <c r="A53562" s="131"/>
    </row>
    <row r="53565" spans="1:1" x14ac:dyDescent="0.55000000000000004">
      <c r="A53565" s="131"/>
    </row>
    <row r="53566" spans="1:1" x14ac:dyDescent="0.55000000000000004">
      <c r="A53566" s="131"/>
    </row>
    <row r="53569" spans="1:1" x14ac:dyDescent="0.55000000000000004">
      <c r="A53569" s="131"/>
    </row>
    <row r="53570" spans="1:1" x14ac:dyDescent="0.55000000000000004">
      <c r="A53570" s="131"/>
    </row>
    <row r="53573" spans="1:1" x14ac:dyDescent="0.55000000000000004">
      <c r="A53573" s="131"/>
    </row>
    <row r="53574" spans="1:1" x14ac:dyDescent="0.55000000000000004">
      <c r="A53574" s="131"/>
    </row>
    <row r="53577" spans="1:1" x14ac:dyDescent="0.55000000000000004">
      <c r="A53577" s="131"/>
    </row>
    <row r="53578" spans="1:1" x14ac:dyDescent="0.55000000000000004">
      <c r="A53578" s="131"/>
    </row>
    <row r="53581" spans="1:1" x14ac:dyDescent="0.55000000000000004">
      <c r="A53581" s="131"/>
    </row>
    <row r="53582" spans="1:1" x14ac:dyDescent="0.55000000000000004">
      <c r="A53582" s="131"/>
    </row>
    <row r="53585" spans="1:1" x14ac:dyDescent="0.55000000000000004">
      <c r="A53585" s="131"/>
    </row>
    <row r="53586" spans="1:1" x14ac:dyDescent="0.55000000000000004">
      <c r="A53586" s="131"/>
    </row>
    <row r="53589" spans="1:1" x14ac:dyDescent="0.55000000000000004">
      <c r="A53589" s="131"/>
    </row>
    <row r="53590" spans="1:1" x14ac:dyDescent="0.55000000000000004">
      <c r="A53590" s="131"/>
    </row>
    <row r="53593" spans="1:1" x14ac:dyDescent="0.55000000000000004">
      <c r="A53593" s="131"/>
    </row>
    <row r="53594" spans="1:1" x14ac:dyDescent="0.55000000000000004">
      <c r="A53594" s="131"/>
    </row>
    <row r="53597" spans="1:1" x14ac:dyDescent="0.55000000000000004">
      <c r="A53597" s="131"/>
    </row>
    <row r="53598" spans="1:1" x14ac:dyDescent="0.55000000000000004">
      <c r="A53598" s="131"/>
    </row>
    <row r="53601" spans="1:1" x14ac:dyDescent="0.55000000000000004">
      <c r="A53601" s="131"/>
    </row>
    <row r="53602" spans="1:1" x14ac:dyDescent="0.55000000000000004">
      <c r="A53602" s="131"/>
    </row>
    <row r="53605" spans="1:1" x14ac:dyDescent="0.55000000000000004">
      <c r="A53605" s="131"/>
    </row>
    <row r="53606" spans="1:1" x14ac:dyDescent="0.55000000000000004">
      <c r="A53606" s="131"/>
    </row>
    <row r="53609" spans="1:1" x14ac:dyDescent="0.55000000000000004">
      <c r="A53609" s="131"/>
    </row>
    <row r="53610" spans="1:1" x14ac:dyDescent="0.55000000000000004">
      <c r="A53610" s="131"/>
    </row>
    <row r="53613" spans="1:1" x14ac:dyDescent="0.55000000000000004">
      <c r="A53613" s="131"/>
    </row>
    <row r="53614" spans="1:1" x14ac:dyDescent="0.55000000000000004">
      <c r="A53614" s="131"/>
    </row>
    <row r="53617" spans="1:1" x14ac:dyDescent="0.55000000000000004">
      <c r="A53617" s="131"/>
    </row>
    <row r="53618" spans="1:1" x14ac:dyDescent="0.55000000000000004">
      <c r="A53618" s="131"/>
    </row>
    <row r="53621" spans="1:1" x14ac:dyDescent="0.55000000000000004">
      <c r="A53621" s="131"/>
    </row>
    <row r="53622" spans="1:1" x14ac:dyDescent="0.55000000000000004">
      <c r="A53622" s="131"/>
    </row>
    <row r="53625" spans="1:1" x14ac:dyDescent="0.55000000000000004">
      <c r="A53625" s="131"/>
    </row>
    <row r="53626" spans="1:1" x14ac:dyDescent="0.55000000000000004">
      <c r="A53626" s="131"/>
    </row>
    <row r="53629" spans="1:1" x14ac:dyDescent="0.55000000000000004">
      <c r="A53629" s="131"/>
    </row>
    <row r="53630" spans="1:1" x14ac:dyDescent="0.55000000000000004">
      <c r="A53630" s="131"/>
    </row>
    <row r="53633" spans="1:1" x14ac:dyDescent="0.55000000000000004">
      <c r="A53633" s="131"/>
    </row>
    <row r="53634" spans="1:1" x14ac:dyDescent="0.55000000000000004">
      <c r="A53634" s="131"/>
    </row>
    <row r="53637" spans="1:1" x14ac:dyDescent="0.55000000000000004">
      <c r="A53637" s="131"/>
    </row>
    <row r="53638" spans="1:1" x14ac:dyDescent="0.55000000000000004">
      <c r="A53638" s="131"/>
    </row>
    <row r="53641" spans="1:1" x14ac:dyDescent="0.55000000000000004">
      <c r="A53641" s="131"/>
    </row>
    <row r="53642" spans="1:1" x14ac:dyDescent="0.55000000000000004">
      <c r="A53642" s="131"/>
    </row>
    <row r="53645" spans="1:1" x14ac:dyDescent="0.55000000000000004">
      <c r="A53645" s="131"/>
    </row>
    <row r="53646" spans="1:1" x14ac:dyDescent="0.55000000000000004">
      <c r="A53646" s="131"/>
    </row>
    <row r="53649" spans="1:1" x14ac:dyDescent="0.55000000000000004">
      <c r="A53649" s="131"/>
    </row>
    <row r="53650" spans="1:1" x14ac:dyDescent="0.55000000000000004">
      <c r="A53650" s="131"/>
    </row>
    <row r="53653" spans="1:1" x14ac:dyDescent="0.55000000000000004">
      <c r="A53653" s="131"/>
    </row>
    <row r="53654" spans="1:1" x14ac:dyDescent="0.55000000000000004">
      <c r="A53654" s="131"/>
    </row>
    <row r="53657" spans="1:1" x14ac:dyDescent="0.55000000000000004">
      <c r="A53657" s="131"/>
    </row>
    <row r="53658" spans="1:1" x14ac:dyDescent="0.55000000000000004">
      <c r="A53658" s="131"/>
    </row>
    <row r="53661" spans="1:1" x14ac:dyDescent="0.55000000000000004">
      <c r="A53661" s="131"/>
    </row>
    <row r="53662" spans="1:1" x14ac:dyDescent="0.55000000000000004">
      <c r="A53662" s="131"/>
    </row>
    <row r="53665" spans="1:1" x14ac:dyDescent="0.55000000000000004">
      <c r="A53665" s="131"/>
    </row>
    <row r="53666" spans="1:1" x14ac:dyDescent="0.55000000000000004">
      <c r="A53666" s="131"/>
    </row>
    <row r="53669" spans="1:1" x14ac:dyDescent="0.55000000000000004">
      <c r="A53669" s="131"/>
    </row>
    <row r="53670" spans="1:1" x14ac:dyDescent="0.55000000000000004">
      <c r="A53670" s="131"/>
    </row>
    <row r="53673" spans="1:1" x14ac:dyDescent="0.55000000000000004">
      <c r="A53673" s="131"/>
    </row>
    <row r="53674" spans="1:1" x14ac:dyDescent="0.55000000000000004">
      <c r="A53674" s="131"/>
    </row>
    <row r="53677" spans="1:1" x14ac:dyDescent="0.55000000000000004">
      <c r="A53677" s="131"/>
    </row>
    <row r="53678" spans="1:1" x14ac:dyDescent="0.55000000000000004">
      <c r="A53678" s="131"/>
    </row>
    <row r="53681" spans="1:1" x14ac:dyDescent="0.55000000000000004">
      <c r="A53681" s="131"/>
    </row>
    <row r="53682" spans="1:1" x14ac:dyDescent="0.55000000000000004">
      <c r="A53682" s="131"/>
    </row>
    <row r="53685" spans="1:1" x14ac:dyDescent="0.55000000000000004">
      <c r="A53685" s="131"/>
    </row>
    <row r="53686" spans="1:1" x14ac:dyDescent="0.55000000000000004">
      <c r="A53686" s="131"/>
    </row>
    <row r="53689" spans="1:1" x14ac:dyDescent="0.55000000000000004">
      <c r="A53689" s="131"/>
    </row>
    <row r="53690" spans="1:1" x14ac:dyDescent="0.55000000000000004">
      <c r="A53690" s="131"/>
    </row>
    <row r="53693" spans="1:1" x14ac:dyDescent="0.55000000000000004">
      <c r="A53693" s="131"/>
    </row>
    <row r="53694" spans="1:1" x14ac:dyDescent="0.55000000000000004">
      <c r="A53694" s="131"/>
    </row>
    <row r="53697" spans="1:1" x14ac:dyDescent="0.55000000000000004">
      <c r="A53697" s="131"/>
    </row>
    <row r="53698" spans="1:1" x14ac:dyDescent="0.55000000000000004">
      <c r="A53698" s="131"/>
    </row>
    <row r="53701" spans="1:1" x14ac:dyDescent="0.55000000000000004">
      <c r="A53701" s="131"/>
    </row>
    <row r="53702" spans="1:1" x14ac:dyDescent="0.55000000000000004">
      <c r="A53702" s="131"/>
    </row>
    <row r="53705" spans="1:1" x14ac:dyDescent="0.55000000000000004">
      <c r="A53705" s="131"/>
    </row>
    <row r="53706" spans="1:1" x14ac:dyDescent="0.55000000000000004">
      <c r="A53706" s="131"/>
    </row>
    <row r="53709" spans="1:1" x14ac:dyDescent="0.55000000000000004">
      <c r="A53709" s="131"/>
    </row>
    <row r="53710" spans="1:1" x14ac:dyDescent="0.55000000000000004">
      <c r="A53710" s="131"/>
    </row>
    <row r="53713" spans="1:1" x14ac:dyDescent="0.55000000000000004">
      <c r="A53713" s="131"/>
    </row>
    <row r="53714" spans="1:1" x14ac:dyDescent="0.55000000000000004">
      <c r="A53714" s="131"/>
    </row>
    <row r="53717" spans="1:1" x14ac:dyDescent="0.55000000000000004">
      <c r="A53717" s="131"/>
    </row>
    <row r="53718" spans="1:1" x14ac:dyDescent="0.55000000000000004">
      <c r="A53718" s="131"/>
    </row>
    <row r="53721" spans="1:1" x14ac:dyDescent="0.55000000000000004">
      <c r="A53721" s="131"/>
    </row>
    <row r="53722" spans="1:1" x14ac:dyDescent="0.55000000000000004">
      <c r="A53722" s="131"/>
    </row>
    <row r="53725" spans="1:1" x14ac:dyDescent="0.55000000000000004">
      <c r="A53725" s="131"/>
    </row>
    <row r="53726" spans="1:1" x14ac:dyDescent="0.55000000000000004">
      <c r="A53726" s="131"/>
    </row>
    <row r="53729" spans="1:1" x14ac:dyDescent="0.55000000000000004">
      <c r="A53729" s="131"/>
    </row>
    <row r="53730" spans="1:1" x14ac:dyDescent="0.55000000000000004">
      <c r="A53730" s="131"/>
    </row>
    <row r="53733" spans="1:1" x14ac:dyDescent="0.55000000000000004">
      <c r="A53733" s="131"/>
    </row>
    <row r="53734" spans="1:1" x14ac:dyDescent="0.55000000000000004">
      <c r="A53734" s="131"/>
    </row>
    <row r="53737" spans="1:1" x14ac:dyDescent="0.55000000000000004">
      <c r="A53737" s="131"/>
    </row>
    <row r="53738" spans="1:1" x14ac:dyDescent="0.55000000000000004">
      <c r="A53738" s="131"/>
    </row>
    <row r="53741" spans="1:1" x14ac:dyDescent="0.55000000000000004">
      <c r="A53741" s="131"/>
    </row>
    <row r="53742" spans="1:1" x14ac:dyDescent="0.55000000000000004">
      <c r="A53742" s="131"/>
    </row>
    <row r="53745" spans="1:1" x14ac:dyDescent="0.55000000000000004">
      <c r="A53745" s="131"/>
    </row>
    <row r="53746" spans="1:1" x14ac:dyDescent="0.55000000000000004">
      <c r="A53746" s="131"/>
    </row>
    <row r="53749" spans="1:1" x14ac:dyDescent="0.55000000000000004">
      <c r="A53749" s="131"/>
    </row>
    <row r="53750" spans="1:1" x14ac:dyDescent="0.55000000000000004">
      <c r="A53750" s="131"/>
    </row>
    <row r="53753" spans="1:1" x14ac:dyDescent="0.55000000000000004">
      <c r="A53753" s="131"/>
    </row>
    <row r="53754" spans="1:1" x14ac:dyDescent="0.55000000000000004">
      <c r="A53754" s="131"/>
    </row>
    <row r="53757" spans="1:1" x14ac:dyDescent="0.55000000000000004">
      <c r="A53757" s="131"/>
    </row>
    <row r="53758" spans="1:1" x14ac:dyDescent="0.55000000000000004">
      <c r="A53758" s="131"/>
    </row>
    <row r="53761" spans="1:1" x14ac:dyDescent="0.55000000000000004">
      <c r="A53761" s="131"/>
    </row>
    <row r="53762" spans="1:1" x14ac:dyDescent="0.55000000000000004">
      <c r="A53762" s="131"/>
    </row>
    <row r="53765" spans="1:1" x14ac:dyDescent="0.55000000000000004">
      <c r="A53765" s="131"/>
    </row>
    <row r="53766" spans="1:1" x14ac:dyDescent="0.55000000000000004">
      <c r="A53766" s="131"/>
    </row>
    <row r="53769" spans="1:1" x14ac:dyDescent="0.55000000000000004">
      <c r="A53769" s="131"/>
    </row>
    <row r="53770" spans="1:1" x14ac:dyDescent="0.55000000000000004">
      <c r="A53770" s="131"/>
    </row>
    <row r="53773" spans="1:1" x14ac:dyDescent="0.55000000000000004">
      <c r="A53773" s="131"/>
    </row>
    <row r="53774" spans="1:1" x14ac:dyDescent="0.55000000000000004">
      <c r="A53774" s="131"/>
    </row>
    <row r="53777" spans="1:1" x14ac:dyDescent="0.55000000000000004">
      <c r="A53777" s="131"/>
    </row>
    <row r="53778" spans="1:1" x14ac:dyDescent="0.55000000000000004">
      <c r="A53778" s="131"/>
    </row>
    <row r="53781" spans="1:1" x14ac:dyDescent="0.55000000000000004">
      <c r="A53781" s="131"/>
    </row>
    <row r="53782" spans="1:1" x14ac:dyDescent="0.55000000000000004">
      <c r="A53782" s="131"/>
    </row>
    <row r="53785" spans="1:1" x14ac:dyDescent="0.55000000000000004">
      <c r="A53785" s="131"/>
    </row>
    <row r="53786" spans="1:1" x14ac:dyDescent="0.55000000000000004">
      <c r="A53786" s="131"/>
    </row>
    <row r="53789" spans="1:1" x14ac:dyDescent="0.55000000000000004">
      <c r="A53789" s="131"/>
    </row>
    <row r="53790" spans="1:1" x14ac:dyDescent="0.55000000000000004">
      <c r="A53790" s="131"/>
    </row>
    <row r="53793" spans="1:1" x14ac:dyDescent="0.55000000000000004">
      <c r="A53793" s="131"/>
    </row>
    <row r="53794" spans="1:1" x14ac:dyDescent="0.55000000000000004">
      <c r="A53794" s="131"/>
    </row>
    <row r="53797" spans="1:1" x14ac:dyDescent="0.55000000000000004">
      <c r="A53797" s="131"/>
    </row>
    <row r="53798" spans="1:1" x14ac:dyDescent="0.55000000000000004">
      <c r="A53798" s="131"/>
    </row>
    <row r="53801" spans="1:1" x14ac:dyDescent="0.55000000000000004">
      <c r="A53801" s="131"/>
    </row>
    <row r="53802" spans="1:1" x14ac:dyDescent="0.55000000000000004">
      <c r="A53802" s="131"/>
    </row>
    <row r="53805" spans="1:1" x14ac:dyDescent="0.55000000000000004">
      <c r="A53805" s="131"/>
    </row>
    <row r="53806" spans="1:1" x14ac:dyDescent="0.55000000000000004">
      <c r="A53806" s="131"/>
    </row>
    <row r="53809" spans="1:1" x14ac:dyDescent="0.55000000000000004">
      <c r="A53809" s="131"/>
    </row>
    <row r="53810" spans="1:1" x14ac:dyDescent="0.55000000000000004">
      <c r="A53810" s="131"/>
    </row>
    <row r="53813" spans="1:1" x14ac:dyDescent="0.55000000000000004">
      <c r="A53813" s="131"/>
    </row>
    <row r="53814" spans="1:1" x14ac:dyDescent="0.55000000000000004">
      <c r="A53814" s="131"/>
    </row>
    <row r="53817" spans="1:1" x14ac:dyDescent="0.55000000000000004">
      <c r="A53817" s="131"/>
    </row>
    <row r="53818" spans="1:1" x14ac:dyDescent="0.55000000000000004">
      <c r="A53818" s="131"/>
    </row>
    <row r="53821" spans="1:1" x14ac:dyDescent="0.55000000000000004">
      <c r="A53821" s="131"/>
    </row>
    <row r="53822" spans="1:1" x14ac:dyDescent="0.55000000000000004">
      <c r="A53822" s="131"/>
    </row>
    <row r="53825" spans="1:1" x14ac:dyDescent="0.55000000000000004">
      <c r="A53825" s="131"/>
    </row>
    <row r="53826" spans="1:1" x14ac:dyDescent="0.55000000000000004">
      <c r="A53826" s="131"/>
    </row>
    <row r="53829" spans="1:1" x14ac:dyDescent="0.55000000000000004">
      <c r="A53829" s="131"/>
    </row>
    <row r="53830" spans="1:1" x14ac:dyDescent="0.55000000000000004">
      <c r="A53830" s="131"/>
    </row>
    <row r="53833" spans="1:1" x14ac:dyDescent="0.55000000000000004">
      <c r="A53833" s="131"/>
    </row>
    <row r="53834" spans="1:1" x14ac:dyDescent="0.55000000000000004">
      <c r="A53834" s="131"/>
    </row>
    <row r="53837" spans="1:1" x14ac:dyDescent="0.55000000000000004">
      <c r="A53837" s="131"/>
    </row>
    <row r="53838" spans="1:1" x14ac:dyDescent="0.55000000000000004">
      <c r="A53838" s="131"/>
    </row>
    <row r="53841" spans="1:1" x14ac:dyDescent="0.55000000000000004">
      <c r="A53841" s="131"/>
    </row>
    <row r="53842" spans="1:1" x14ac:dyDescent="0.55000000000000004">
      <c r="A53842" s="131"/>
    </row>
    <row r="53845" spans="1:1" x14ac:dyDescent="0.55000000000000004">
      <c r="A53845" s="131"/>
    </row>
    <row r="53846" spans="1:1" x14ac:dyDescent="0.55000000000000004">
      <c r="A53846" s="131"/>
    </row>
    <row r="53849" spans="1:1" x14ac:dyDescent="0.55000000000000004">
      <c r="A53849" s="131"/>
    </row>
    <row r="53850" spans="1:1" x14ac:dyDescent="0.55000000000000004">
      <c r="A53850" s="131"/>
    </row>
    <row r="53853" spans="1:1" x14ac:dyDescent="0.55000000000000004">
      <c r="A53853" s="131"/>
    </row>
    <row r="53854" spans="1:1" x14ac:dyDescent="0.55000000000000004">
      <c r="A53854" s="131"/>
    </row>
    <row r="53857" spans="1:1" x14ac:dyDescent="0.55000000000000004">
      <c r="A53857" s="131"/>
    </row>
    <row r="53858" spans="1:1" x14ac:dyDescent="0.55000000000000004">
      <c r="A53858" s="131"/>
    </row>
    <row r="53861" spans="1:1" x14ac:dyDescent="0.55000000000000004">
      <c r="A53861" s="131"/>
    </row>
    <row r="53862" spans="1:1" x14ac:dyDescent="0.55000000000000004">
      <c r="A53862" s="131"/>
    </row>
    <row r="53865" spans="1:1" x14ac:dyDescent="0.55000000000000004">
      <c r="A53865" s="131"/>
    </row>
    <row r="53866" spans="1:1" x14ac:dyDescent="0.55000000000000004">
      <c r="A53866" s="131"/>
    </row>
    <row r="53869" spans="1:1" x14ac:dyDescent="0.55000000000000004">
      <c r="A53869" s="131"/>
    </row>
    <row r="53870" spans="1:1" x14ac:dyDescent="0.55000000000000004">
      <c r="A53870" s="131"/>
    </row>
    <row r="53873" spans="1:1" x14ac:dyDescent="0.55000000000000004">
      <c r="A53873" s="131"/>
    </row>
    <row r="53874" spans="1:1" x14ac:dyDescent="0.55000000000000004">
      <c r="A53874" s="131"/>
    </row>
    <row r="53877" spans="1:1" x14ac:dyDescent="0.55000000000000004">
      <c r="A53877" s="131"/>
    </row>
    <row r="53878" spans="1:1" x14ac:dyDescent="0.55000000000000004">
      <c r="A53878" s="131"/>
    </row>
    <row r="53881" spans="1:1" x14ac:dyDescent="0.55000000000000004">
      <c r="A53881" s="131"/>
    </row>
    <row r="53882" spans="1:1" x14ac:dyDescent="0.55000000000000004">
      <c r="A53882" s="131"/>
    </row>
    <row r="53885" spans="1:1" x14ac:dyDescent="0.55000000000000004">
      <c r="A53885" s="131"/>
    </row>
    <row r="53886" spans="1:1" x14ac:dyDescent="0.55000000000000004">
      <c r="A53886" s="131"/>
    </row>
    <row r="53889" spans="1:1" x14ac:dyDescent="0.55000000000000004">
      <c r="A53889" s="131"/>
    </row>
    <row r="53890" spans="1:1" x14ac:dyDescent="0.55000000000000004">
      <c r="A53890" s="131"/>
    </row>
    <row r="53893" spans="1:1" x14ac:dyDescent="0.55000000000000004">
      <c r="A53893" s="131"/>
    </row>
    <row r="53894" spans="1:1" x14ac:dyDescent="0.55000000000000004">
      <c r="A53894" s="131"/>
    </row>
    <row r="53897" spans="1:1" x14ac:dyDescent="0.55000000000000004">
      <c r="A53897" s="131"/>
    </row>
    <row r="53898" spans="1:1" x14ac:dyDescent="0.55000000000000004">
      <c r="A53898" s="131"/>
    </row>
    <row r="53901" spans="1:1" x14ac:dyDescent="0.55000000000000004">
      <c r="A53901" s="131"/>
    </row>
    <row r="53902" spans="1:1" x14ac:dyDescent="0.55000000000000004">
      <c r="A53902" s="131"/>
    </row>
    <row r="53905" spans="1:1" x14ac:dyDescent="0.55000000000000004">
      <c r="A53905" s="131"/>
    </row>
    <row r="53906" spans="1:1" x14ac:dyDescent="0.55000000000000004">
      <c r="A53906" s="131"/>
    </row>
    <row r="53909" spans="1:1" x14ac:dyDescent="0.55000000000000004">
      <c r="A53909" s="131"/>
    </row>
    <row r="53910" spans="1:1" x14ac:dyDescent="0.55000000000000004">
      <c r="A53910" s="131"/>
    </row>
    <row r="53913" spans="1:1" x14ac:dyDescent="0.55000000000000004">
      <c r="A53913" s="131"/>
    </row>
    <row r="53914" spans="1:1" x14ac:dyDescent="0.55000000000000004">
      <c r="A53914" s="131"/>
    </row>
    <row r="53917" spans="1:1" x14ac:dyDescent="0.55000000000000004">
      <c r="A53917" s="131"/>
    </row>
    <row r="53918" spans="1:1" x14ac:dyDescent="0.55000000000000004">
      <c r="A53918" s="131"/>
    </row>
    <row r="53921" spans="1:1" x14ac:dyDescent="0.55000000000000004">
      <c r="A53921" s="131"/>
    </row>
    <row r="53922" spans="1:1" x14ac:dyDescent="0.55000000000000004">
      <c r="A53922" s="131"/>
    </row>
    <row r="53925" spans="1:1" x14ac:dyDescent="0.55000000000000004">
      <c r="A53925" s="131"/>
    </row>
    <row r="53926" spans="1:1" x14ac:dyDescent="0.55000000000000004">
      <c r="A53926" s="131"/>
    </row>
    <row r="53929" spans="1:1" x14ac:dyDescent="0.55000000000000004">
      <c r="A53929" s="131"/>
    </row>
    <row r="53930" spans="1:1" x14ac:dyDescent="0.55000000000000004">
      <c r="A53930" s="131"/>
    </row>
    <row r="53933" spans="1:1" x14ac:dyDescent="0.55000000000000004">
      <c r="A53933" s="131"/>
    </row>
    <row r="53934" spans="1:1" x14ac:dyDescent="0.55000000000000004">
      <c r="A53934" s="131"/>
    </row>
    <row r="53937" spans="1:1" x14ac:dyDescent="0.55000000000000004">
      <c r="A53937" s="131"/>
    </row>
    <row r="53938" spans="1:1" x14ac:dyDescent="0.55000000000000004">
      <c r="A53938" s="131"/>
    </row>
    <row r="53941" spans="1:1" x14ac:dyDescent="0.55000000000000004">
      <c r="A53941" s="131"/>
    </row>
    <row r="53942" spans="1:1" x14ac:dyDescent="0.55000000000000004">
      <c r="A53942" s="131"/>
    </row>
    <row r="53945" spans="1:1" x14ac:dyDescent="0.55000000000000004">
      <c r="A53945" s="131"/>
    </row>
    <row r="53946" spans="1:1" x14ac:dyDescent="0.55000000000000004">
      <c r="A53946" s="131"/>
    </row>
    <row r="53949" spans="1:1" x14ac:dyDescent="0.55000000000000004">
      <c r="A53949" s="131"/>
    </row>
    <row r="53950" spans="1:1" x14ac:dyDescent="0.55000000000000004">
      <c r="A53950" s="131"/>
    </row>
    <row r="53953" spans="1:1" x14ac:dyDescent="0.55000000000000004">
      <c r="A53953" s="131"/>
    </row>
    <row r="53954" spans="1:1" x14ac:dyDescent="0.55000000000000004">
      <c r="A53954" s="131"/>
    </row>
    <row r="53957" spans="1:1" x14ac:dyDescent="0.55000000000000004">
      <c r="A53957" s="131"/>
    </row>
    <row r="53958" spans="1:1" x14ac:dyDescent="0.55000000000000004">
      <c r="A53958" s="131"/>
    </row>
    <row r="53961" spans="1:1" x14ac:dyDescent="0.55000000000000004">
      <c r="A53961" s="131"/>
    </row>
    <row r="53962" spans="1:1" x14ac:dyDescent="0.55000000000000004">
      <c r="A53962" s="131"/>
    </row>
    <row r="53965" spans="1:1" x14ac:dyDescent="0.55000000000000004">
      <c r="A53965" s="131"/>
    </row>
    <row r="53966" spans="1:1" x14ac:dyDescent="0.55000000000000004">
      <c r="A53966" s="131"/>
    </row>
    <row r="53969" spans="1:1" x14ac:dyDescent="0.55000000000000004">
      <c r="A53969" s="131"/>
    </row>
    <row r="53970" spans="1:1" x14ac:dyDescent="0.55000000000000004">
      <c r="A53970" s="131"/>
    </row>
    <row r="53973" spans="1:1" x14ac:dyDescent="0.55000000000000004">
      <c r="A53973" s="131"/>
    </row>
    <row r="53974" spans="1:1" x14ac:dyDescent="0.55000000000000004">
      <c r="A53974" s="131"/>
    </row>
    <row r="53977" spans="1:1" x14ac:dyDescent="0.55000000000000004">
      <c r="A53977" s="131"/>
    </row>
    <row r="53978" spans="1:1" x14ac:dyDescent="0.55000000000000004">
      <c r="A53978" s="131"/>
    </row>
    <row r="53981" spans="1:1" x14ac:dyDescent="0.55000000000000004">
      <c r="A53981" s="131"/>
    </row>
    <row r="53982" spans="1:1" x14ac:dyDescent="0.55000000000000004">
      <c r="A53982" s="131"/>
    </row>
    <row r="53985" spans="1:1" x14ac:dyDescent="0.55000000000000004">
      <c r="A53985" s="131"/>
    </row>
    <row r="53986" spans="1:1" x14ac:dyDescent="0.55000000000000004">
      <c r="A53986" s="131"/>
    </row>
    <row r="53989" spans="1:1" x14ac:dyDescent="0.55000000000000004">
      <c r="A53989" s="131"/>
    </row>
    <row r="53990" spans="1:1" x14ac:dyDescent="0.55000000000000004">
      <c r="A53990" s="131"/>
    </row>
    <row r="53993" spans="1:1" x14ac:dyDescent="0.55000000000000004">
      <c r="A53993" s="131"/>
    </row>
    <row r="53994" spans="1:1" x14ac:dyDescent="0.55000000000000004">
      <c r="A53994" s="131"/>
    </row>
    <row r="53997" spans="1:1" x14ac:dyDescent="0.55000000000000004">
      <c r="A53997" s="131"/>
    </row>
    <row r="53998" spans="1:1" x14ac:dyDescent="0.55000000000000004">
      <c r="A53998" s="131"/>
    </row>
    <row r="54001" spans="1:1" x14ac:dyDescent="0.55000000000000004">
      <c r="A54001" s="131"/>
    </row>
    <row r="54002" spans="1:1" x14ac:dyDescent="0.55000000000000004">
      <c r="A54002" s="131"/>
    </row>
    <row r="54005" spans="1:1" x14ac:dyDescent="0.55000000000000004">
      <c r="A54005" s="131"/>
    </row>
    <row r="54006" spans="1:1" x14ac:dyDescent="0.55000000000000004">
      <c r="A54006" s="131"/>
    </row>
    <row r="54009" spans="1:1" x14ac:dyDescent="0.55000000000000004">
      <c r="A54009" s="131"/>
    </row>
    <row r="54010" spans="1:1" x14ac:dyDescent="0.55000000000000004">
      <c r="A54010" s="131"/>
    </row>
    <row r="54013" spans="1:1" x14ac:dyDescent="0.55000000000000004">
      <c r="A54013" s="131"/>
    </row>
    <row r="54014" spans="1:1" x14ac:dyDescent="0.55000000000000004">
      <c r="A54014" s="131"/>
    </row>
    <row r="54017" spans="1:1" x14ac:dyDescent="0.55000000000000004">
      <c r="A54017" s="131"/>
    </row>
    <row r="54018" spans="1:1" x14ac:dyDescent="0.55000000000000004">
      <c r="A54018" s="131"/>
    </row>
    <row r="54021" spans="1:1" x14ac:dyDescent="0.55000000000000004">
      <c r="A54021" s="131"/>
    </row>
    <row r="54022" spans="1:1" x14ac:dyDescent="0.55000000000000004">
      <c r="A54022" s="131"/>
    </row>
    <row r="54025" spans="1:1" x14ac:dyDescent="0.55000000000000004">
      <c r="A54025" s="131"/>
    </row>
    <row r="54026" spans="1:1" x14ac:dyDescent="0.55000000000000004">
      <c r="A54026" s="131"/>
    </row>
    <row r="54029" spans="1:1" x14ac:dyDescent="0.55000000000000004">
      <c r="A54029" s="131"/>
    </row>
    <row r="54030" spans="1:1" x14ac:dyDescent="0.55000000000000004">
      <c r="A54030" s="131"/>
    </row>
    <row r="54033" spans="1:1" x14ac:dyDescent="0.55000000000000004">
      <c r="A54033" s="131"/>
    </row>
    <row r="54034" spans="1:1" x14ac:dyDescent="0.55000000000000004">
      <c r="A54034" s="131"/>
    </row>
    <row r="54037" spans="1:1" x14ac:dyDescent="0.55000000000000004">
      <c r="A54037" s="131"/>
    </row>
    <row r="54038" spans="1:1" x14ac:dyDescent="0.55000000000000004">
      <c r="A54038" s="131"/>
    </row>
    <row r="54041" spans="1:1" x14ac:dyDescent="0.55000000000000004">
      <c r="A54041" s="131"/>
    </row>
    <row r="54042" spans="1:1" x14ac:dyDescent="0.55000000000000004">
      <c r="A54042" s="131"/>
    </row>
    <row r="54045" spans="1:1" x14ac:dyDescent="0.55000000000000004">
      <c r="A54045" s="131"/>
    </row>
    <row r="54046" spans="1:1" x14ac:dyDescent="0.55000000000000004">
      <c r="A54046" s="131"/>
    </row>
    <row r="54049" spans="1:1" x14ac:dyDescent="0.55000000000000004">
      <c r="A54049" s="131"/>
    </row>
    <row r="54050" spans="1:1" x14ac:dyDescent="0.55000000000000004">
      <c r="A54050" s="131"/>
    </row>
    <row r="54053" spans="1:1" x14ac:dyDescent="0.55000000000000004">
      <c r="A54053" s="131"/>
    </row>
    <row r="54054" spans="1:1" x14ac:dyDescent="0.55000000000000004">
      <c r="A54054" s="131"/>
    </row>
    <row r="54057" spans="1:1" x14ac:dyDescent="0.55000000000000004">
      <c r="A54057" s="131"/>
    </row>
    <row r="54058" spans="1:1" x14ac:dyDescent="0.55000000000000004">
      <c r="A54058" s="131"/>
    </row>
    <row r="54061" spans="1:1" x14ac:dyDescent="0.55000000000000004">
      <c r="A54061" s="131"/>
    </row>
    <row r="54062" spans="1:1" x14ac:dyDescent="0.55000000000000004">
      <c r="A54062" s="131"/>
    </row>
    <row r="54065" spans="1:1" x14ac:dyDescent="0.55000000000000004">
      <c r="A54065" s="131"/>
    </row>
    <row r="54066" spans="1:1" x14ac:dyDescent="0.55000000000000004">
      <c r="A54066" s="131"/>
    </row>
    <row r="54069" spans="1:1" x14ac:dyDescent="0.55000000000000004">
      <c r="A54069" s="131"/>
    </row>
    <row r="54070" spans="1:1" x14ac:dyDescent="0.55000000000000004">
      <c r="A54070" s="131"/>
    </row>
    <row r="54073" spans="1:1" x14ac:dyDescent="0.55000000000000004">
      <c r="A54073" s="131"/>
    </row>
    <row r="54074" spans="1:1" x14ac:dyDescent="0.55000000000000004">
      <c r="A54074" s="131"/>
    </row>
    <row r="54077" spans="1:1" x14ac:dyDescent="0.55000000000000004">
      <c r="A54077" s="131"/>
    </row>
    <row r="54078" spans="1:1" x14ac:dyDescent="0.55000000000000004">
      <c r="A54078" s="131"/>
    </row>
    <row r="54081" spans="1:1" x14ac:dyDescent="0.55000000000000004">
      <c r="A54081" s="131"/>
    </row>
    <row r="54082" spans="1:1" x14ac:dyDescent="0.55000000000000004">
      <c r="A54082" s="131"/>
    </row>
    <row r="54085" spans="1:1" x14ac:dyDescent="0.55000000000000004">
      <c r="A54085" s="131"/>
    </row>
    <row r="54086" spans="1:1" x14ac:dyDescent="0.55000000000000004">
      <c r="A54086" s="131"/>
    </row>
    <row r="54089" spans="1:1" x14ac:dyDescent="0.55000000000000004">
      <c r="A54089" s="131"/>
    </row>
    <row r="54090" spans="1:1" x14ac:dyDescent="0.55000000000000004">
      <c r="A54090" s="131"/>
    </row>
    <row r="54093" spans="1:1" x14ac:dyDescent="0.55000000000000004">
      <c r="A54093" s="131"/>
    </row>
    <row r="54094" spans="1:1" x14ac:dyDescent="0.55000000000000004">
      <c r="A54094" s="131"/>
    </row>
    <row r="54097" spans="1:1" x14ac:dyDescent="0.55000000000000004">
      <c r="A54097" s="131"/>
    </row>
    <row r="54098" spans="1:1" x14ac:dyDescent="0.55000000000000004">
      <c r="A54098" s="131"/>
    </row>
    <row r="54101" spans="1:1" x14ac:dyDescent="0.55000000000000004">
      <c r="A54101" s="131"/>
    </row>
    <row r="54102" spans="1:1" x14ac:dyDescent="0.55000000000000004">
      <c r="A54102" s="131"/>
    </row>
    <row r="54105" spans="1:1" x14ac:dyDescent="0.55000000000000004">
      <c r="A54105" s="131"/>
    </row>
    <row r="54106" spans="1:1" x14ac:dyDescent="0.55000000000000004">
      <c r="A54106" s="131"/>
    </row>
    <row r="54109" spans="1:1" x14ac:dyDescent="0.55000000000000004">
      <c r="A54109" s="131"/>
    </row>
    <row r="54110" spans="1:1" x14ac:dyDescent="0.55000000000000004">
      <c r="A54110" s="131"/>
    </row>
    <row r="54113" spans="1:1" x14ac:dyDescent="0.55000000000000004">
      <c r="A54113" s="131"/>
    </row>
    <row r="54114" spans="1:1" x14ac:dyDescent="0.55000000000000004">
      <c r="A54114" s="131"/>
    </row>
    <row r="54117" spans="1:1" x14ac:dyDescent="0.55000000000000004">
      <c r="A54117" s="131"/>
    </row>
    <row r="54118" spans="1:1" x14ac:dyDescent="0.55000000000000004">
      <c r="A54118" s="131"/>
    </row>
    <row r="54121" spans="1:1" x14ac:dyDescent="0.55000000000000004">
      <c r="A54121" s="131"/>
    </row>
    <row r="54122" spans="1:1" x14ac:dyDescent="0.55000000000000004">
      <c r="A54122" s="131"/>
    </row>
    <row r="54125" spans="1:1" x14ac:dyDescent="0.55000000000000004">
      <c r="A54125" s="131"/>
    </row>
    <row r="54126" spans="1:1" x14ac:dyDescent="0.55000000000000004">
      <c r="A54126" s="131"/>
    </row>
    <row r="54129" spans="1:1" x14ac:dyDescent="0.55000000000000004">
      <c r="A54129" s="131"/>
    </row>
    <row r="54130" spans="1:1" x14ac:dyDescent="0.55000000000000004">
      <c r="A54130" s="131"/>
    </row>
    <row r="54133" spans="1:1" x14ac:dyDescent="0.55000000000000004">
      <c r="A54133" s="131"/>
    </row>
    <row r="54134" spans="1:1" x14ac:dyDescent="0.55000000000000004">
      <c r="A54134" s="131"/>
    </row>
    <row r="54137" spans="1:1" x14ac:dyDescent="0.55000000000000004">
      <c r="A54137" s="131"/>
    </row>
    <row r="54138" spans="1:1" x14ac:dyDescent="0.55000000000000004">
      <c r="A54138" s="131"/>
    </row>
    <row r="54141" spans="1:1" x14ac:dyDescent="0.55000000000000004">
      <c r="A54141" s="131"/>
    </row>
    <row r="54142" spans="1:1" x14ac:dyDescent="0.55000000000000004">
      <c r="A54142" s="131"/>
    </row>
    <row r="54145" spans="1:1" x14ac:dyDescent="0.55000000000000004">
      <c r="A54145" s="131"/>
    </row>
    <row r="54146" spans="1:1" x14ac:dyDescent="0.55000000000000004">
      <c r="A54146" s="131"/>
    </row>
    <row r="54149" spans="1:1" x14ac:dyDescent="0.55000000000000004">
      <c r="A54149" s="131"/>
    </row>
    <row r="54150" spans="1:1" x14ac:dyDescent="0.55000000000000004">
      <c r="A54150" s="131"/>
    </row>
    <row r="54153" spans="1:1" x14ac:dyDescent="0.55000000000000004">
      <c r="A54153" s="131"/>
    </row>
    <row r="54154" spans="1:1" x14ac:dyDescent="0.55000000000000004">
      <c r="A54154" s="131"/>
    </row>
    <row r="54157" spans="1:1" x14ac:dyDescent="0.55000000000000004">
      <c r="A54157" s="131"/>
    </row>
    <row r="54158" spans="1:1" x14ac:dyDescent="0.55000000000000004">
      <c r="A54158" s="131"/>
    </row>
    <row r="54161" spans="1:1" x14ac:dyDescent="0.55000000000000004">
      <c r="A54161" s="131"/>
    </row>
    <row r="54162" spans="1:1" x14ac:dyDescent="0.55000000000000004">
      <c r="A54162" s="131"/>
    </row>
    <row r="54165" spans="1:1" x14ac:dyDescent="0.55000000000000004">
      <c r="A54165" s="131"/>
    </row>
    <row r="54166" spans="1:1" x14ac:dyDescent="0.55000000000000004">
      <c r="A54166" s="131"/>
    </row>
    <row r="54169" spans="1:1" x14ac:dyDescent="0.55000000000000004">
      <c r="A54169" s="131"/>
    </row>
    <row r="54170" spans="1:1" x14ac:dyDescent="0.55000000000000004">
      <c r="A54170" s="131"/>
    </row>
    <row r="54173" spans="1:1" x14ac:dyDescent="0.55000000000000004">
      <c r="A54173" s="131"/>
    </row>
    <row r="54174" spans="1:1" x14ac:dyDescent="0.55000000000000004">
      <c r="A54174" s="131"/>
    </row>
    <row r="54177" spans="1:1" x14ac:dyDescent="0.55000000000000004">
      <c r="A54177" s="131"/>
    </row>
    <row r="54178" spans="1:1" x14ac:dyDescent="0.55000000000000004">
      <c r="A54178" s="131"/>
    </row>
    <row r="54181" spans="1:1" x14ac:dyDescent="0.55000000000000004">
      <c r="A54181" s="131"/>
    </row>
    <row r="54182" spans="1:1" x14ac:dyDescent="0.55000000000000004">
      <c r="A54182" s="131"/>
    </row>
    <row r="54185" spans="1:1" x14ac:dyDescent="0.55000000000000004">
      <c r="A54185" s="131"/>
    </row>
    <row r="54186" spans="1:1" x14ac:dyDescent="0.55000000000000004">
      <c r="A54186" s="131"/>
    </row>
    <row r="54189" spans="1:1" x14ac:dyDescent="0.55000000000000004">
      <c r="A54189" s="131"/>
    </row>
    <row r="54190" spans="1:1" x14ac:dyDescent="0.55000000000000004">
      <c r="A54190" s="131"/>
    </row>
    <row r="54193" spans="1:1" x14ac:dyDescent="0.55000000000000004">
      <c r="A54193" s="131"/>
    </row>
    <row r="54194" spans="1:1" x14ac:dyDescent="0.55000000000000004">
      <c r="A54194" s="131"/>
    </row>
    <row r="54197" spans="1:1" x14ac:dyDescent="0.55000000000000004">
      <c r="A54197" s="131"/>
    </row>
    <row r="54198" spans="1:1" x14ac:dyDescent="0.55000000000000004">
      <c r="A54198" s="131"/>
    </row>
    <row r="54201" spans="1:1" x14ac:dyDescent="0.55000000000000004">
      <c r="A54201" s="131"/>
    </row>
    <row r="54202" spans="1:1" x14ac:dyDescent="0.55000000000000004">
      <c r="A54202" s="131"/>
    </row>
    <row r="54205" spans="1:1" x14ac:dyDescent="0.55000000000000004">
      <c r="A54205" s="131"/>
    </row>
    <row r="54206" spans="1:1" x14ac:dyDescent="0.55000000000000004">
      <c r="A54206" s="131"/>
    </row>
    <row r="54209" spans="1:1" x14ac:dyDescent="0.55000000000000004">
      <c r="A54209" s="131"/>
    </row>
    <row r="54210" spans="1:1" x14ac:dyDescent="0.55000000000000004">
      <c r="A54210" s="131"/>
    </row>
    <row r="54213" spans="1:1" x14ac:dyDescent="0.55000000000000004">
      <c r="A54213" s="131"/>
    </row>
    <row r="54214" spans="1:1" x14ac:dyDescent="0.55000000000000004">
      <c r="A54214" s="131"/>
    </row>
    <row r="54217" spans="1:1" x14ac:dyDescent="0.55000000000000004">
      <c r="A54217" s="131"/>
    </row>
    <row r="54218" spans="1:1" x14ac:dyDescent="0.55000000000000004">
      <c r="A54218" s="131"/>
    </row>
    <row r="54221" spans="1:1" x14ac:dyDescent="0.55000000000000004">
      <c r="A54221" s="131"/>
    </row>
    <row r="54222" spans="1:1" x14ac:dyDescent="0.55000000000000004">
      <c r="A54222" s="131"/>
    </row>
    <row r="54225" spans="1:1" x14ac:dyDescent="0.55000000000000004">
      <c r="A54225" s="131"/>
    </row>
    <row r="54226" spans="1:1" x14ac:dyDescent="0.55000000000000004">
      <c r="A54226" s="131"/>
    </row>
    <row r="54229" spans="1:1" x14ac:dyDescent="0.55000000000000004">
      <c r="A54229" s="131"/>
    </row>
    <row r="54230" spans="1:1" x14ac:dyDescent="0.55000000000000004">
      <c r="A54230" s="131"/>
    </row>
    <row r="54233" spans="1:1" x14ac:dyDescent="0.55000000000000004">
      <c r="A54233" s="131"/>
    </row>
    <row r="54234" spans="1:1" x14ac:dyDescent="0.55000000000000004">
      <c r="A54234" s="131"/>
    </row>
    <row r="54237" spans="1:1" x14ac:dyDescent="0.55000000000000004">
      <c r="A54237" s="131"/>
    </row>
    <row r="54238" spans="1:1" x14ac:dyDescent="0.55000000000000004">
      <c r="A54238" s="131"/>
    </row>
    <row r="54241" spans="1:1" x14ac:dyDescent="0.55000000000000004">
      <c r="A54241" s="131"/>
    </row>
    <row r="54242" spans="1:1" x14ac:dyDescent="0.55000000000000004">
      <c r="A54242" s="131"/>
    </row>
    <row r="54245" spans="1:1" x14ac:dyDescent="0.55000000000000004">
      <c r="A54245" s="131"/>
    </row>
    <row r="54246" spans="1:1" x14ac:dyDescent="0.55000000000000004">
      <c r="A54246" s="131"/>
    </row>
    <row r="54249" spans="1:1" x14ac:dyDescent="0.55000000000000004">
      <c r="A54249" s="131"/>
    </row>
    <row r="54250" spans="1:1" x14ac:dyDescent="0.55000000000000004">
      <c r="A54250" s="131"/>
    </row>
    <row r="54253" spans="1:1" x14ac:dyDescent="0.55000000000000004">
      <c r="A54253" s="131"/>
    </row>
    <row r="54254" spans="1:1" x14ac:dyDescent="0.55000000000000004">
      <c r="A54254" s="131"/>
    </row>
    <row r="54257" spans="1:1" x14ac:dyDescent="0.55000000000000004">
      <c r="A54257" s="131"/>
    </row>
    <row r="54258" spans="1:1" x14ac:dyDescent="0.55000000000000004">
      <c r="A54258" s="131"/>
    </row>
    <row r="54261" spans="1:1" x14ac:dyDescent="0.55000000000000004">
      <c r="A54261" s="131"/>
    </row>
    <row r="54262" spans="1:1" x14ac:dyDescent="0.55000000000000004">
      <c r="A54262" s="131"/>
    </row>
    <row r="54265" spans="1:1" x14ac:dyDescent="0.55000000000000004">
      <c r="A54265" s="131"/>
    </row>
    <row r="54266" spans="1:1" x14ac:dyDescent="0.55000000000000004">
      <c r="A54266" s="131"/>
    </row>
    <row r="54269" spans="1:1" x14ac:dyDescent="0.55000000000000004">
      <c r="A54269" s="131"/>
    </row>
    <row r="54270" spans="1:1" x14ac:dyDescent="0.55000000000000004">
      <c r="A54270" s="131"/>
    </row>
    <row r="54273" spans="1:1" x14ac:dyDescent="0.55000000000000004">
      <c r="A54273" s="131"/>
    </row>
    <row r="54274" spans="1:1" x14ac:dyDescent="0.55000000000000004">
      <c r="A54274" s="131"/>
    </row>
    <row r="54277" spans="1:1" x14ac:dyDescent="0.55000000000000004">
      <c r="A54277" s="131"/>
    </row>
    <row r="54278" spans="1:1" x14ac:dyDescent="0.55000000000000004">
      <c r="A54278" s="131"/>
    </row>
    <row r="54281" spans="1:1" x14ac:dyDescent="0.55000000000000004">
      <c r="A54281" s="131"/>
    </row>
    <row r="54282" spans="1:1" x14ac:dyDescent="0.55000000000000004">
      <c r="A54282" s="131"/>
    </row>
    <row r="54285" spans="1:1" x14ac:dyDescent="0.55000000000000004">
      <c r="A54285" s="131"/>
    </row>
    <row r="54286" spans="1:1" x14ac:dyDescent="0.55000000000000004">
      <c r="A54286" s="131"/>
    </row>
    <row r="54289" spans="1:1" x14ac:dyDescent="0.55000000000000004">
      <c r="A54289" s="131"/>
    </row>
    <row r="54290" spans="1:1" x14ac:dyDescent="0.55000000000000004">
      <c r="A54290" s="131"/>
    </row>
    <row r="54293" spans="1:1" x14ac:dyDescent="0.55000000000000004">
      <c r="A54293" s="131"/>
    </row>
    <row r="54294" spans="1:1" x14ac:dyDescent="0.55000000000000004">
      <c r="A54294" s="131"/>
    </row>
    <row r="54297" spans="1:1" x14ac:dyDescent="0.55000000000000004">
      <c r="A54297" s="131"/>
    </row>
    <row r="54298" spans="1:1" x14ac:dyDescent="0.55000000000000004">
      <c r="A54298" s="131"/>
    </row>
    <row r="54301" spans="1:1" x14ac:dyDescent="0.55000000000000004">
      <c r="A54301" s="131"/>
    </row>
    <row r="54302" spans="1:1" x14ac:dyDescent="0.55000000000000004">
      <c r="A54302" s="131"/>
    </row>
    <row r="54305" spans="1:1" x14ac:dyDescent="0.55000000000000004">
      <c r="A54305" s="131"/>
    </row>
    <row r="54306" spans="1:1" x14ac:dyDescent="0.55000000000000004">
      <c r="A54306" s="131"/>
    </row>
    <row r="54309" spans="1:1" x14ac:dyDescent="0.55000000000000004">
      <c r="A54309" s="131"/>
    </row>
    <row r="54310" spans="1:1" x14ac:dyDescent="0.55000000000000004">
      <c r="A54310" s="131"/>
    </row>
    <row r="54313" spans="1:1" x14ac:dyDescent="0.55000000000000004">
      <c r="A54313" s="131"/>
    </row>
    <row r="54314" spans="1:1" x14ac:dyDescent="0.55000000000000004">
      <c r="A54314" s="131"/>
    </row>
    <row r="54317" spans="1:1" x14ac:dyDescent="0.55000000000000004">
      <c r="A54317" s="131"/>
    </row>
    <row r="54318" spans="1:1" x14ac:dyDescent="0.55000000000000004">
      <c r="A54318" s="131"/>
    </row>
    <row r="54321" spans="1:1" x14ac:dyDescent="0.55000000000000004">
      <c r="A54321" s="131"/>
    </row>
    <row r="54322" spans="1:1" x14ac:dyDescent="0.55000000000000004">
      <c r="A54322" s="131"/>
    </row>
    <row r="54325" spans="1:1" x14ac:dyDescent="0.55000000000000004">
      <c r="A54325" s="131"/>
    </row>
    <row r="54326" spans="1:1" x14ac:dyDescent="0.55000000000000004">
      <c r="A54326" s="131"/>
    </row>
    <row r="54329" spans="1:1" x14ac:dyDescent="0.55000000000000004">
      <c r="A54329" s="131"/>
    </row>
    <row r="54330" spans="1:1" x14ac:dyDescent="0.55000000000000004">
      <c r="A54330" s="131"/>
    </row>
    <row r="54333" spans="1:1" x14ac:dyDescent="0.55000000000000004">
      <c r="A54333" s="131"/>
    </row>
    <row r="54334" spans="1:1" x14ac:dyDescent="0.55000000000000004">
      <c r="A54334" s="131"/>
    </row>
    <row r="54337" spans="1:1" x14ac:dyDescent="0.55000000000000004">
      <c r="A54337" s="131"/>
    </row>
    <row r="54338" spans="1:1" x14ac:dyDescent="0.55000000000000004">
      <c r="A54338" s="131"/>
    </row>
    <row r="54341" spans="1:1" x14ac:dyDescent="0.55000000000000004">
      <c r="A54341" s="131"/>
    </row>
    <row r="54342" spans="1:1" x14ac:dyDescent="0.55000000000000004">
      <c r="A54342" s="131"/>
    </row>
    <row r="54345" spans="1:1" x14ac:dyDescent="0.55000000000000004">
      <c r="A54345" s="131"/>
    </row>
    <row r="54346" spans="1:1" x14ac:dyDescent="0.55000000000000004">
      <c r="A54346" s="131"/>
    </row>
    <row r="54349" spans="1:1" x14ac:dyDescent="0.55000000000000004">
      <c r="A54349" s="131"/>
    </row>
    <row r="54350" spans="1:1" x14ac:dyDescent="0.55000000000000004">
      <c r="A54350" s="131"/>
    </row>
    <row r="54353" spans="1:1" x14ac:dyDescent="0.55000000000000004">
      <c r="A54353" s="131"/>
    </row>
    <row r="54354" spans="1:1" x14ac:dyDescent="0.55000000000000004">
      <c r="A54354" s="131"/>
    </row>
    <row r="54357" spans="1:1" x14ac:dyDescent="0.55000000000000004">
      <c r="A54357" s="131"/>
    </row>
    <row r="54358" spans="1:1" x14ac:dyDescent="0.55000000000000004">
      <c r="A54358" s="131"/>
    </row>
    <row r="54361" spans="1:1" x14ac:dyDescent="0.55000000000000004">
      <c r="A54361" s="131"/>
    </row>
    <row r="54362" spans="1:1" x14ac:dyDescent="0.55000000000000004">
      <c r="A54362" s="131"/>
    </row>
    <row r="54365" spans="1:1" x14ac:dyDescent="0.55000000000000004">
      <c r="A54365" s="131"/>
    </row>
    <row r="54366" spans="1:1" x14ac:dyDescent="0.55000000000000004">
      <c r="A54366" s="131"/>
    </row>
    <row r="54369" spans="1:1" x14ac:dyDescent="0.55000000000000004">
      <c r="A54369" s="131"/>
    </row>
    <row r="54370" spans="1:1" x14ac:dyDescent="0.55000000000000004">
      <c r="A54370" s="131"/>
    </row>
    <row r="54373" spans="1:1" x14ac:dyDescent="0.55000000000000004">
      <c r="A54373" s="131"/>
    </row>
    <row r="54374" spans="1:1" x14ac:dyDescent="0.55000000000000004">
      <c r="A54374" s="131"/>
    </row>
    <row r="54377" spans="1:1" x14ac:dyDescent="0.55000000000000004">
      <c r="A54377" s="131"/>
    </row>
    <row r="54378" spans="1:1" x14ac:dyDescent="0.55000000000000004">
      <c r="A54378" s="131"/>
    </row>
    <row r="54381" spans="1:1" x14ac:dyDescent="0.55000000000000004">
      <c r="A54381" s="131"/>
    </row>
    <row r="54382" spans="1:1" x14ac:dyDescent="0.55000000000000004">
      <c r="A54382" s="131"/>
    </row>
    <row r="54385" spans="1:1" x14ac:dyDescent="0.55000000000000004">
      <c r="A54385" s="131"/>
    </row>
    <row r="54386" spans="1:1" x14ac:dyDescent="0.55000000000000004">
      <c r="A54386" s="131"/>
    </row>
    <row r="54389" spans="1:1" x14ac:dyDescent="0.55000000000000004">
      <c r="A54389" s="131"/>
    </row>
    <row r="54390" spans="1:1" x14ac:dyDescent="0.55000000000000004">
      <c r="A54390" s="131"/>
    </row>
    <row r="54393" spans="1:1" x14ac:dyDescent="0.55000000000000004">
      <c r="A54393" s="131"/>
    </row>
    <row r="54394" spans="1:1" x14ac:dyDescent="0.55000000000000004">
      <c r="A54394" s="131"/>
    </row>
    <row r="54397" spans="1:1" x14ac:dyDescent="0.55000000000000004">
      <c r="A54397" s="131"/>
    </row>
    <row r="54398" spans="1:1" x14ac:dyDescent="0.55000000000000004">
      <c r="A54398" s="131"/>
    </row>
    <row r="54401" spans="1:1" x14ac:dyDescent="0.55000000000000004">
      <c r="A54401" s="131"/>
    </row>
    <row r="54402" spans="1:1" x14ac:dyDescent="0.55000000000000004">
      <c r="A54402" s="131"/>
    </row>
    <row r="54405" spans="1:1" x14ac:dyDescent="0.55000000000000004">
      <c r="A54405" s="131"/>
    </row>
    <row r="54406" spans="1:1" x14ac:dyDescent="0.55000000000000004">
      <c r="A54406" s="131"/>
    </row>
    <row r="54409" spans="1:1" x14ac:dyDescent="0.55000000000000004">
      <c r="A54409" s="131"/>
    </row>
    <row r="54410" spans="1:1" x14ac:dyDescent="0.55000000000000004">
      <c r="A54410" s="131"/>
    </row>
    <row r="54413" spans="1:1" x14ac:dyDescent="0.55000000000000004">
      <c r="A54413" s="131"/>
    </row>
    <row r="54414" spans="1:1" x14ac:dyDescent="0.55000000000000004">
      <c r="A54414" s="131"/>
    </row>
    <row r="54417" spans="1:1" x14ac:dyDescent="0.55000000000000004">
      <c r="A54417" s="131"/>
    </row>
    <row r="54418" spans="1:1" x14ac:dyDescent="0.55000000000000004">
      <c r="A54418" s="131"/>
    </row>
    <row r="54421" spans="1:1" x14ac:dyDescent="0.55000000000000004">
      <c r="A54421" s="131"/>
    </row>
    <row r="54422" spans="1:1" x14ac:dyDescent="0.55000000000000004">
      <c r="A54422" s="131"/>
    </row>
    <row r="54425" spans="1:1" x14ac:dyDescent="0.55000000000000004">
      <c r="A54425" s="131"/>
    </row>
    <row r="54426" spans="1:1" x14ac:dyDescent="0.55000000000000004">
      <c r="A54426" s="131"/>
    </row>
    <row r="54429" spans="1:1" x14ac:dyDescent="0.55000000000000004">
      <c r="A54429" s="131"/>
    </row>
    <row r="54430" spans="1:1" x14ac:dyDescent="0.55000000000000004">
      <c r="A54430" s="131"/>
    </row>
    <row r="54433" spans="1:1" x14ac:dyDescent="0.55000000000000004">
      <c r="A54433" s="131"/>
    </row>
    <row r="54434" spans="1:1" x14ac:dyDescent="0.55000000000000004">
      <c r="A54434" s="131"/>
    </row>
    <row r="54437" spans="1:1" x14ac:dyDescent="0.55000000000000004">
      <c r="A54437" s="131"/>
    </row>
    <row r="54438" spans="1:1" x14ac:dyDescent="0.55000000000000004">
      <c r="A54438" s="131"/>
    </row>
    <row r="54441" spans="1:1" x14ac:dyDescent="0.55000000000000004">
      <c r="A54441" s="131"/>
    </row>
    <row r="54442" spans="1:1" x14ac:dyDescent="0.55000000000000004">
      <c r="A54442" s="131"/>
    </row>
    <row r="54445" spans="1:1" x14ac:dyDescent="0.55000000000000004">
      <c r="A54445" s="131"/>
    </row>
    <row r="54446" spans="1:1" x14ac:dyDescent="0.55000000000000004">
      <c r="A54446" s="131"/>
    </row>
    <row r="54449" spans="1:1" x14ac:dyDescent="0.55000000000000004">
      <c r="A54449" s="131"/>
    </row>
    <row r="54450" spans="1:1" x14ac:dyDescent="0.55000000000000004">
      <c r="A54450" s="131"/>
    </row>
    <row r="54453" spans="1:1" x14ac:dyDescent="0.55000000000000004">
      <c r="A54453" s="131"/>
    </row>
    <row r="54454" spans="1:1" x14ac:dyDescent="0.55000000000000004">
      <c r="A54454" s="131"/>
    </row>
    <row r="54457" spans="1:1" x14ac:dyDescent="0.55000000000000004">
      <c r="A54457" s="131"/>
    </row>
    <row r="54458" spans="1:1" x14ac:dyDescent="0.55000000000000004">
      <c r="A54458" s="131"/>
    </row>
    <row r="54461" spans="1:1" x14ac:dyDescent="0.55000000000000004">
      <c r="A54461" s="131"/>
    </row>
    <row r="54462" spans="1:1" x14ac:dyDescent="0.55000000000000004">
      <c r="A54462" s="131"/>
    </row>
    <row r="54465" spans="1:1" x14ac:dyDescent="0.55000000000000004">
      <c r="A54465" s="131"/>
    </row>
    <row r="54466" spans="1:1" x14ac:dyDescent="0.55000000000000004">
      <c r="A54466" s="131"/>
    </row>
    <row r="54469" spans="1:1" x14ac:dyDescent="0.55000000000000004">
      <c r="A54469" s="131"/>
    </row>
    <row r="54470" spans="1:1" x14ac:dyDescent="0.55000000000000004">
      <c r="A54470" s="131"/>
    </row>
    <row r="54473" spans="1:1" x14ac:dyDescent="0.55000000000000004">
      <c r="A54473" s="131"/>
    </row>
    <row r="54474" spans="1:1" x14ac:dyDescent="0.55000000000000004">
      <c r="A54474" s="131"/>
    </row>
    <row r="54477" spans="1:1" x14ac:dyDescent="0.55000000000000004">
      <c r="A54477" s="131"/>
    </row>
    <row r="54478" spans="1:1" x14ac:dyDescent="0.55000000000000004">
      <c r="A54478" s="131"/>
    </row>
    <row r="54481" spans="1:1" x14ac:dyDescent="0.55000000000000004">
      <c r="A54481" s="131"/>
    </row>
    <row r="54482" spans="1:1" x14ac:dyDescent="0.55000000000000004">
      <c r="A54482" s="131"/>
    </row>
    <row r="54485" spans="1:1" x14ac:dyDescent="0.55000000000000004">
      <c r="A54485" s="131"/>
    </row>
    <row r="54486" spans="1:1" x14ac:dyDescent="0.55000000000000004">
      <c r="A54486" s="131"/>
    </row>
    <row r="54489" spans="1:1" x14ac:dyDescent="0.55000000000000004">
      <c r="A54489" s="131"/>
    </row>
    <row r="54490" spans="1:1" x14ac:dyDescent="0.55000000000000004">
      <c r="A54490" s="131"/>
    </row>
    <row r="54493" spans="1:1" x14ac:dyDescent="0.55000000000000004">
      <c r="A54493" s="131"/>
    </row>
    <row r="54494" spans="1:1" x14ac:dyDescent="0.55000000000000004">
      <c r="A54494" s="131"/>
    </row>
    <row r="54497" spans="1:1" x14ac:dyDescent="0.55000000000000004">
      <c r="A54497" s="131"/>
    </row>
    <row r="54498" spans="1:1" x14ac:dyDescent="0.55000000000000004">
      <c r="A54498" s="131"/>
    </row>
    <row r="54501" spans="1:1" x14ac:dyDescent="0.55000000000000004">
      <c r="A54501" s="131"/>
    </row>
    <row r="54502" spans="1:1" x14ac:dyDescent="0.55000000000000004">
      <c r="A54502" s="131"/>
    </row>
    <row r="54505" spans="1:1" x14ac:dyDescent="0.55000000000000004">
      <c r="A54505" s="131"/>
    </row>
    <row r="54506" spans="1:1" x14ac:dyDescent="0.55000000000000004">
      <c r="A54506" s="131"/>
    </row>
    <row r="54509" spans="1:1" x14ac:dyDescent="0.55000000000000004">
      <c r="A54509" s="131"/>
    </row>
    <row r="54510" spans="1:1" x14ac:dyDescent="0.55000000000000004">
      <c r="A54510" s="131"/>
    </row>
    <row r="54513" spans="1:1" x14ac:dyDescent="0.55000000000000004">
      <c r="A54513" s="131"/>
    </row>
    <row r="54514" spans="1:1" x14ac:dyDescent="0.55000000000000004">
      <c r="A54514" s="131"/>
    </row>
    <row r="54517" spans="1:1" x14ac:dyDescent="0.55000000000000004">
      <c r="A54517" s="131"/>
    </row>
    <row r="54518" spans="1:1" x14ac:dyDescent="0.55000000000000004">
      <c r="A54518" s="131"/>
    </row>
    <row r="54521" spans="1:1" x14ac:dyDescent="0.55000000000000004">
      <c r="A54521" s="131"/>
    </row>
    <row r="54522" spans="1:1" x14ac:dyDescent="0.55000000000000004">
      <c r="A54522" s="131"/>
    </row>
    <row r="54525" spans="1:1" x14ac:dyDescent="0.55000000000000004">
      <c r="A54525" s="131"/>
    </row>
    <row r="54526" spans="1:1" x14ac:dyDescent="0.55000000000000004">
      <c r="A54526" s="131"/>
    </row>
    <row r="54529" spans="1:1" x14ac:dyDescent="0.55000000000000004">
      <c r="A54529" s="131"/>
    </row>
    <row r="54530" spans="1:1" x14ac:dyDescent="0.55000000000000004">
      <c r="A54530" s="131"/>
    </row>
    <row r="54533" spans="1:1" x14ac:dyDescent="0.55000000000000004">
      <c r="A54533" s="131"/>
    </row>
    <row r="54534" spans="1:1" x14ac:dyDescent="0.55000000000000004">
      <c r="A54534" s="131"/>
    </row>
    <row r="54537" spans="1:1" x14ac:dyDescent="0.55000000000000004">
      <c r="A54537" s="131"/>
    </row>
    <row r="54538" spans="1:1" x14ac:dyDescent="0.55000000000000004">
      <c r="A54538" s="131"/>
    </row>
    <row r="54541" spans="1:1" x14ac:dyDescent="0.55000000000000004">
      <c r="A54541" s="131"/>
    </row>
    <row r="54542" spans="1:1" x14ac:dyDescent="0.55000000000000004">
      <c r="A54542" s="131"/>
    </row>
    <row r="54545" spans="1:1" x14ac:dyDescent="0.55000000000000004">
      <c r="A54545" s="131"/>
    </row>
    <row r="54546" spans="1:1" x14ac:dyDescent="0.55000000000000004">
      <c r="A54546" s="131"/>
    </row>
    <row r="54549" spans="1:1" x14ac:dyDescent="0.55000000000000004">
      <c r="A54549" s="131"/>
    </row>
    <row r="54550" spans="1:1" x14ac:dyDescent="0.55000000000000004">
      <c r="A54550" s="131"/>
    </row>
    <row r="54553" spans="1:1" x14ac:dyDescent="0.55000000000000004">
      <c r="A54553" s="131"/>
    </row>
    <row r="54554" spans="1:1" x14ac:dyDescent="0.55000000000000004">
      <c r="A54554" s="131"/>
    </row>
    <row r="54557" spans="1:1" x14ac:dyDescent="0.55000000000000004">
      <c r="A54557" s="131"/>
    </row>
    <row r="54558" spans="1:1" x14ac:dyDescent="0.55000000000000004">
      <c r="A54558" s="131"/>
    </row>
    <row r="54561" spans="1:1" x14ac:dyDescent="0.55000000000000004">
      <c r="A54561" s="131"/>
    </row>
    <row r="54562" spans="1:1" x14ac:dyDescent="0.55000000000000004">
      <c r="A54562" s="131"/>
    </row>
    <row r="54565" spans="1:1" x14ac:dyDescent="0.55000000000000004">
      <c r="A54565" s="131"/>
    </row>
    <row r="54566" spans="1:1" x14ac:dyDescent="0.55000000000000004">
      <c r="A54566" s="131"/>
    </row>
    <row r="54569" spans="1:1" x14ac:dyDescent="0.55000000000000004">
      <c r="A54569" s="131"/>
    </row>
    <row r="54570" spans="1:1" x14ac:dyDescent="0.55000000000000004">
      <c r="A54570" s="131"/>
    </row>
    <row r="54573" spans="1:1" x14ac:dyDescent="0.55000000000000004">
      <c r="A54573" s="131"/>
    </row>
    <row r="54574" spans="1:1" x14ac:dyDescent="0.55000000000000004">
      <c r="A54574" s="131"/>
    </row>
    <row r="54577" spans="1:1" x14ac:dyDescent="0.55000000000000004">
      <c r="A54577" s="131"/>
    </row>
    <row r="54578" spans="1:1" x14ac:dyDescent="0.55000000000000004">
      <c r="A54578" s="131"/>
    </row>
    <row r="54581" spans="1:1" x14ac:dyDescent="0.55000000000000004">
      <c r="A54581" s="131"/>
    </row>
    <row r="54582" spans="1:1" x14ac:dyDescent="0.55000000000000004">
      <c r="A54582" s="131"/>
    </row>
    <row r="54585" spans="1:1" x14ac:dyDescent="0.55000000000000004">
      <c r="A54585" s="131"/>
    </row>
    <row r="54586" spans="1:1" x14ac:dyDescent="0.55000000000000004">
      <c r="A54586" s="131"/>
    </row>
    <row r="54589" spans="1:1" x14ac:dyDescent="0.55000000000000004">
      <c r="A54589" s="131"/>
    </row>
    <row r="54590" spans="1:1" x14ac:dyDescent="0.55000000000000004">
      <c r="A54590" s="131"/>
    </row>
    <row r="54593" spans="1:1" x14ac:dyDescent="0.55000000000000004">
      <c r="A54593" s="131"/>
    </row>
    <row r="54594" spans="1:1" x14ac:dyDescent="0.55000000000000004">
      <c r="A54594" s="131"/>
    </row>
    <row r="54597" spans="1:1" x14ac:dyDescent="0.55000000000000004">
      <c r="A54597" s="131"/>
    </row>
    <row r="54598" spans="1:1" x14ac:dyDescent="0.55000000000000004">
      <c r="A54598" s="131"/>
    </row>
    <row r="54601" spans="1:1" x14ac:dyDescent="0.55000000000000004">
      <c r="A54601" s="131"/>
    </row>
    <row r="54602" spans="1:1" x14ac:dyDescent="0.55000000000000004">
      <c r="A54602" s="131"/>
    </row>
    <row r="54605" spans="1:1" x14ac:dyDescent="0.55000000000000004">
      <c r="A54605" s="131"/>
    </row>
    <row r="54606" spans="1:1" x14ac:dyDescent="0.55000000000000004">
      <c r="A54606" s="131"/>
    </row>
    <row r="54609" spans="1:1" x14ac:dyDescent="0.55000000000000004">
      <c r="A54609" s="131"/>
    </row>
    <row r="54610" spans="1:1" x14ac:dyDescent="0.55000000000000004">
      <c r="A54610" s="131"/>
    </row>
    <row r="54613" spans="1:1" x14ac:dyDescent="0.55000000000000004">
      <c r="A54613" s="131"/>
    </row>
    <row r="54614" spans="1:1" x14ac:dyDescent="0.55000000000000004">
      <c r="A54614" s="131"/>
    </row>
    <row r="54617" spans="1:1" x14ac:dyDescent="0.55000000000000004">
      <c r="A54617" s="131"/>
    </row>
    <row r="54618" spans="1:1" x14ac:dyDescent="0.55000000000000004">
      <c r="A54618" s="131"/>
    </row>
    <row r="54621" spans="1:1" x14ac:dyDescent="0.55000000000000004">
      <c r="A54621" s="131"/>
    </row>
    <row r="54622" spans="1:1" x14ac:dyDescent="0.55000000000000004">
      <c r="A54622" s="131"/>
    </row>
    <row r="54625" spans="1:1" x14ac:dyDescent="0.55000000000000004">
      <c r="A54625" s="131"/>
    </row>
    <row r="54626" spans="1:1" x14ac:dyDescent="0.55000000000000004">
      <c r="A54626" s="131"/>
    </row>
    <row r="54629" spans="1:1" x14ac:dyDescent="0.55000000000000004">
      <c r="A54629" s="131"/>
    </row>
    <row r="54630" spans="1:1" x14ac:dyDescent="0.55000000000000004">
      <c r="A54630" s="131"/>
    </row>
    <row r="54633" spans="1:1" x14ac:dyDescent="0.55000000000000004">
      <c r="A54633" s="131"/>
    </row>
    <row r="54634" spans="1:1" x14ac:dyDescent="0.55000000000000004">
      <c r="A54634" s="131"/>
    </row>
    <row r="54637" spans="1:1" x14ac:dyDescent="0.55000000000000004">
      <c r="A54637" s="131"/>
    </row>
    <row r="54638" spans="1:1" x14ac:dyDescent="0.55000000000000004">
      <c r="A54638" s="131"/>
    </row>
    <row r="54641" spans="1:1" x14ac:dyDescent="0.55000000000000004">
      <c r="A54641" s="131"/>
    </row>
    <row r="54642" spans="1:1" x14ac:dyDescent="0.55000000000000004">
      <c r="A54642" s="131"/>
    </row>
    <row r="54645" spans="1:1" x14ac:dyDescent="0.55000000000000004">
      <c r="A54645" s="131"/>
    </row>
    <row r="54646" spans="1:1" x14ac:dyDescent="0.55000000000000004">
      <c r="A54646" s="131"/>
    </row>
    <row r="54649" spans="1:1" x14ac:dyDescent="0.55000000000000004">
      <c r="A54649" s="131"/>
    </row>
    <row r="54650" spans="1:1" x14ac:dyDescent="0.55000000000000004">
      <c r="A54650" s="131"/>
    </row>
    <row r="54653" spans="1:1" x14ac:dyDescent="0.55000000000000004">
      <c r="A54653" s="131"/>
    </row>
    <row r="54654" spans="1:1" x14ac:dyDescent="0.55000000000000004">
      <c r="A54654" s="131"/>
    </row>
    <row r="54657" spans="1:1" x14ac:dyDescent="0.55000000000000004">
      <c r="A54657" s="131"/>
    </row>
    <row r="54658" spans="1:1" x14ac:dyDescent="0.55000000000000004">
      <c r="A54658" s="131"/>
    </row>
    <row r="54661" spans="1:1" x14ac:dyDescent="0.55000000000000004">
      <c r="A54661" s="131"/>
    </row>
    <row r="54662" spans="1:1" x14ac:dyDescent="0.55000000000000004">
      <c r="A54662" s="131"/>
    </row>
    <row r="54665" spans="1:1" x14ac:dyDescent="0.55000000000000004">
      <c r="A54665" s="131"/>
    </row>
    <row r="54666" spans="1:1" x14ac:dyDescent="0.55000000000000004">
      <c r="A54666" s="131"/>
    </row>
    <row r="54669" spans="1:1" x14ac:dyDescent="0.55000000000000004">
      <c r="A54669" s="131"/>
    </row>
    <row r="54670" spans="1:1" x14ac:dyDescent="0.55000000000000004">
      <c r="A54670" s="131"/>
    </row>
    <row r="54673" spans="1:1" x14ac:dyDescent="0.55000000000000004">
      <c r="A54673" s="131"/>
    </row>
    <row r="54674" spans="1:1" x14ac:dyDescent="0.55000000000000004">
      <c r="A54674" s="131"/>
    </row>
    <row r="54677" spans="1:1" x14ac:dyDescent="0.55000000000000004">
      <c r="A54677" s="131"/>
    </row>
    <row r="54678" spans="1:1" x14ac:dyDescent="0.55000000000000004">
      <c r="A54678" s="131"/>
    </row>
    <row r="54681" spans="1:1" x14ac:dyDescent="0.55000000000000004">
      <c r="A54681" s="131"/>
    </row>
    <row r="54682" spans="1:1" x14ac:dyDescent="0.55000000000000004">
      <c r="A54682" s="131"/>
    </row>
    <row r="54685" spans="1:1" x14ac:dyDescent="0.55000000000000004">
      <c r="A54685" s="131"/>
    </row>
    <row r="54686" spans="1:1" x14ac:dyDescent="0.55000000000000004">
      <c r="A54686" s="131"/>
    </row>
    <row r="54689" spans="1:1" x14ac:dyDescent="0.55000000000000004">
      <c r="A54689" s="131"/>
    </row>
    <row r="54690" spans="1:1" x14ac:dyDescent="0.55000000000000004">
      <c r="A54690" s="131"/>
    </row>
    <row r="54693" spans="1:1" x14ac:dyDescent="0.55000000000000004">
      <c r="A54693" s="131"/>
    </row>
    <row r="54694" spans="1:1" x14ac:dyDescent="0.55000000000000004">
      <c r="A54694" s="131"/>
    </row>
    <row r="54697" spans="1:1" x14ac:dyDescent="0.55000000000000004">
      <c r="A54697" s="131"/>
    </row>
    <row r="54698" spans="1:1" x14ac:dyDescent="0.55000000000000004">
      <c r="A54698" s="131"/>
    </row>
    <row r="54701" spans="1:1" x14ac:dyDescent="0.55000000000000004">
      <c r="A54701" s="131"/>
    </row>
    <row r="54702" spans="1:1" x14ac:dyDescent="0.55000000000000004">
      <c r="A54702" s="131"/>
    </row>
    <row r="54705" spans="1:1" x14ac:dyDescent="0.55000000000000004">
      <c r="A54705" s="131"/>
    </row>
    <row r="54706" spans="1:1" x14ac:dyDescent="0.55000000000000004">
      <c r="A54706" s="131"/>
    </row>
    <row r="54709" spans="1:1" x14ac:dyDescent="0.55000000000000004">
      <c r="A54709" s="131"/>
    </row>
    <row r="54710" spans="1:1" x14ac:dyDescent="0.55000000000000004">
      <c r="A54710" s="131"/>
    </row>
    <row r="54713" spans="1:1" x14ac:dyDescent="0.55000000000000004">
      <c r="A54713" s="131"/>
    </row>
    <row r="54714" spans="1:1" x14ac:dyDescent="0.55000000000000004">
      <c r="A54714" s="131"/>
    </row>
    <row r="54717" spans="1:1" x14ac:dyDescent="0.55000000000000004">
      <c r="A54717" s="131"/>
    </row>
    <row r="54718" spans="1:1" x14ac:dyDescent="0.55000000000000004">
      <c r="A54718" s="131"/>
    </row>
    <row r="54721" spans="1:1" x14ac:dyDescent="0.55000000000000004">
      <c r="A54721" s="131"/>
    </row>
    <row r="54722" spans="1:1" x14ac:dyDescent="0.55000000000000004">
      <c r="A54722" s="131"/>
    </row>
    <row r="54725" spans="1:1" x14ac:dyDescent="0.55000000000000004">
      <c r="A54725" s="131"/>
    </row>
    <row r="54726" spans="1:1" x14ac:dyDescent="0.55000000000000004">
      <c r="A54726" s="131"/>
    </row>
    <row r="54729" spans="1:1" x14ac:dyDescent="0.55000000000000004">
      <c r="A54729" s="131"/>
    </row>
    <row r="54730" spans="1:1" x14ac:dyDescent="0.55000000000000004">
      <c r="A54730" s="131"/>
    </row>
    <row r="54733" spans="1:1" x14ac:dyDescent="0.55000000000000004">
      <c r="A54733" s="131"/>
    </row>
    <row r="54734" spans="1:1" x14ac:dyDescent="0.55000000000000004">
      <c r="A54734" s="131"/>
    </row>
    <row r="54737" spans="1:1" x14ac:dyDescent="0.55000000000000004">
      <c r="A54737" s="131"/>
    </row>
    <row r="54738" spans="1:1" x14ac:dyDescent="0.55000000000000004">
      <c r="A54738" s="131"/>
    </row>
    <row r="54741" spans="1:1" x14ac:dyDescent="0.55000000000000004">
      <c r="A54741" s="131"/>
    </row>
    <row r="54742" spans="1:1" x14ac:dyDescent="0.55000000000000004">
      <c r="A54742" s="131"/>
    </row>
    <row r="54745" spans="1:1" x14ac:dyDescent="0.55000000000000004">
      <c r="A54745" s="131"/>
    </row>
    <row r="54746" spans="1:1" x14ac:dyDescent="0.55000000000000004">
      <c r="A54746" s="131"/>
    </row>
    <row r="54749" spans="1:1" x14ac:dyDescent="0.55000000000000004">
      <c r="A54749" s="131"/>
    </row>
    <row r="54750" spans="1:1" x14ac:dyDescent="0.55000000000000004">
      <c r="A54750" s="131"/>
    </row>
    <row r="54753" spans="1:1" x14ac:dyDescent="0.55000000000000004">
      <c r="A54753" s="131"/>
    </row>
    <row r="54754" spans="1:1" x14ac:dyDescent="0.55000000000000004">
      <c r="A54754" s="131"/>
    </row>
    <row r="54757" spans="1:1" x14ac:dyDescent="0.55000000000000004">
      <c r="A54757" s="131"/>
    </row>
    <row r="54758" spans="1:1" x14ac:dyDescent="0.55000000000000004">
      <c r="A54758" s="131"/>
    </row>
    <row r="54761" spans="1:1" x14ac:dyDescent="0.55000000000000004">
      <c r="A54761" s="131"/>
    </row>
    <row r="54762" spans="1:1" x14ac:dyDescent="0.55000000000000004">
      <c r="A54762" s="131"/>
    </row>
    <row r="54765" spans="1:1" x14ac:dyDescent="0.55000000000000004">
      <c r="A54765" s="131"/>
    </row>
    <row r="54766" spans="1:1" x14ac:dyDescent="0.55000000000000004">
      <c r="A54766" s="131"/>
    </row>
    <row r="54769" spans="1:1" x14ac:dyDescent="0.55000000000000004">
      <c r="A54769" s="131"/>
    </row>
    <row r="54770" spans="1:1" x14ac:dyDescent="0.55000000000000004">
      <c r="A54770" s="131"/>
    </row>
    <row r="54773" spans="1:1" x14ac:dyDescent="0.55000000000000004">
      <c r="A54773" s="131"/>
    </row>
    <row r="54774" spans="1:1" x14ac:dyDescent="0.55000000000000004">
      <c r="A54774" s="131"/>
    </row>
    <row r="54777" spans="1:1" x14ac:dyDescent="0.55000000000000004">
      <c r="A54777" s="131"/>
    </row>
    <row r="54778" spans="1:1" x14ac:dyDescent="0.55000000000000004">
      <c r="A54778" s="131"/>
    </row>
    <row r="54781" spans="1:1" x14ac:dyDescent="0.55000000000000004">
      <c r="A54781" s="131"/>
    </row>
    <row r="54782" spans="1:1" x14ac:dyDescent="0.55000000000000004">
      <c r="A54782" s="131"/>
    </row>
    <row r="54785" spans="1:1" x14ac:dyDescent="0.55000000000000004">
      <c r="A54785" s="131"/>
    </row>
    <row r="54786" spans="1:1" x14ac:dyDescent="0.55000000000000004">
      <c r="A54786" s="131"/>
    </row>
    <row r="54789" spans="1:1" x14ac:dyDescent="0.55000000000000004">
      <c r="A54789" s="131"/>
    </row>
    <row r="54790" spans="1:1" x14ac:dyDescent="0.55000000000000004">
      <c r="A54790" s="131"/>
    </row>
    <row r="54793" spans="1:1" x14ac:dyDescent="0.55000000000000004">
      <c r="A54793" s="131"/>
    </row>
    <row r="54794" spans="1:1" x14ac:dyDescent="0.55000000000000004">
      <c r="A54794" s="131"/>
    </row>
    <row r="54797" spans="1:1" x14ac:dyDescent="0.55000000000000004">
      <c r="A54797" s="131"/>
    </row>
    <row r="54798" spans="1:1" x14ac:dyDescent="0.55000000000000004">
      <c r="A54798" s="131"/>
    </row>
    <row r="54801" spans="1:1" x14ac:dyDescent="0.55000000000000004">
      <c r="A54801" s="131"/>
    </row>
    <row r="54802" spans="1:1" x14ac:dyDescent="0.55000000000000004">
      <c r="A54802" s="131"/>
    </row>
    <row r="54805" spans="1:1" x14ac:dyDescent="0.55000000000000004">
      <c r="A54805" s="131"/>
    </row>
    <row r="54806" spans="1:1" x14ac:dyDescent="0.55000000000000004">
      <c r="A54806" s="131"/>
    </row>
    <row r="54809" spans="1:1" x14ac:dyDescent="0.55000000000000004">
      <c r="A54809" s="131"/>
    </row>
    <row r="54810" spans="1:1" x14ac:dyDescent="0.55000000000000004">
      <c r="A54810" s="131"/>
    </row>
    <row r="54813" spans="1:1" x14ac:dyDescent="0.55000000000000004">
      <c r="A54813" s="131"/>
    </row>
    <row r="54814" spans="1:1" x14ac:dyDescent="0.55000000000000004">
      <c r="A54814" s="131"/>
    </row>
    <row r="54817" spans="1:1" x14ac:dyDescent="0.55000000000000004">
      <c r="A54817" s="131"/>
    </row>
    <row r="54818" spans="1:1" x14ac:dyDescent="0.55000000000000004">
      <c r="A54818" s="131"/>
    </row>
    <row r="54821" spans="1:1" x14ac:dyDescent="0.55000000000000004">
      <c r="A54821" s="131"/>
    </row>
    <row r="54822" spans="1:1" x14ac:dyDescent="0.55000000000000004">
      <c r="A54822" s="131"/>
    </row>
    <row r="54825" spans="1:1" x14ac:dyDescent="0.55000000000000004">
      <c r="A54825" s="131"/>
    </row>
    <row r="54826" spans="1:1" x14ac:dyDescent="0.55000000000000004">
      <c r="A54826" s="131"/>
    </row>
    <row r="54829" spans="1:1" x14ac:dyDescent="0.55000000000000004">
      <c r="A54829" s="131"/>
    </row>
    <row r="54830" spans="1:1" x14ac:dyDescent="0.55000000000000004">
      <c r="A54830" s="131"/>
    </row>
    <row r="54833" spans="1:1" x14ac:dyDescent="0.55000000000000004">
      <c r="A54833" s="131"/>
    </row>
    <row r="54834" spans="1:1" x14ac:dyDescent="0.55000000000000004">
      <c r="A54834" s="131"/>
    </row>
    <row r="54837" spans="1:1" x14ac:dyDescent="0.55000000000000004">
      <c r="A54837" s="131"/>
    </row>
    <row r="54838" spans="1:1" x14ac:dyDescent="0.55000000000000004">
      <c r="A54838" s="131"/>
    </row>
    <row r="54841" spans="1:1" x14ac:dyDescent="0.55000000000000004">
      <c r="A54841" s="131"/>
    </row>
    <row r="54842" spans="1:1" x14ac:dyDescent="0.55000000000000004">
      <c r="A54842" s="131"/>
    </row>
    <row r="54845" spans="1:1" x14ac:dyDescent="0.55000000000000004">
      <c r="A54845" s="131"/>
    </row>
    <row r="54846" spans="1:1" x14ac:dyDescent="0.55000000000000004">
      <c r="A54846" s="131"/>
    </row>
    <row r="54849" spans="1:1" x14ac:dyDescent="0.55000000000000004">
      <c r="A54849" s="131"/>
    </row>
    <row r="54850" spans="1:1" x14ac:dyDescent="0.55000000000000004">
      <c r="A54850" s="131"/>
    </row>
    <row r="54853" spans="1:1" x14ac:dyDescent="0.55000000000000004">
      <c r="A54853" s="131"/>
    </row>
    <row r="54854" spans="1:1" x14ac:dyDescent="0.55000000000000004">
      <c r="A54854" s="131"/>
    </row>
    <row r="54857" spans="1:1" x14ac:dyDescent="0.55000000000000004">
      <c r="A54857" s="131"/>
    </row>
    <row r="54858" spans="1:1" x14ac:dyDescent="0.55000000000000004">
      <c r="A54858" s="131"/>
    </row>
    <row r="54861" spans="1:1" x14ac:dyDescent="0.55000000000000004">
      <c r="A54861" s="131"/>
    </row>
    <row r="54862" spans="1:1" x14ac:dyDescent="0.55000000000000004">
      <c r="A54862" s="131"/>
    </row>
    <row r="54865" spans="1:1" x14ac:dyDescent="0.55000000000000004">
      <c r="A54865" s="131"/>
    </row>
    <row r="54866" spans="1:1" x14ac:dyDescent="0.55000000000000004">
      <c r="A54866" s="131"/>
    </row>
    <row r="54869" spans="1:1" x14ac:dyDescent="0.55000000000000004">
      <c r="A54869" s="131"/>
    </row>
    <row r="54870" spans="1:1" x14ac:dyDescent="0.55000000000000004">
      <c r="A54870" s="131"/>
    </row>
    <row r="54873" spans="1:1" x14ac:dyDescent="0.55000000000000004">
      <c r="A54873" s="131"/>
    </row>
    <row r="54874" spans="1:1" x14ac:dyDescent="0.55000000000000004">
      <c r="A54874" s="131"/>
    </row>
    <row r="54877" spans="1:1" x14ac:dyDescent="0.55000000000000004">
      <c r="A54877" s="131"/>
    </row>
    <row r="54878" spans="1:1" x14ac:dyDescent="0.55000000000000004">
      <c r="A54878" s="131"/>
    </row>
    <row r="54881" spans="1:1" x14ac:dyDescent="0.55000000000000004">
      <c r="A54881" s="131"/>
    </row>
    <row r="54882" spans="1:1" x14ac:dyDescent="0.55000000000000004">
      <c r="A54882" s="131"/>
    </row>
    <row r="54885" spans="1:1" x14ac:dyDescent="0.55000000000000004">
      <c r="A54885" s="131"/>
    </row>
    <row r="54886" spans="1:1" x14ac:dyDescent="0.55000000000000004">
      <c r="A54886" s="131"/>
    </row>
    <row r="54889" spans="1:1" x14ac:dyDescent="0.55000000000000004">
      <c r="A54889" s="131"/>
    </row>
    <row r="54890" spans="1:1" x14ac:dyDescent="0.55000000000000004">
      <c r="A54890" s="131"/>
    </row>
    <row r="54893" spans="1:1" x14ac:dyDescent="0.55000000000000004">
      <c r="A54893" s="131"/>
    </row>
    <row r="54894" spans="1:1" x14ac:dyDescent="0.55000000000000004">
      <c r="A54894" s="131"/>
    </row>
    <row r="54897" spans="1:1" x14ac:dyDescent="0.55000000000000004">
      <c r="A54897" s="131"/>
    </row>
    <row r="54898" spans="1:1" x14ac:dyDescent="0.55000000000000004">
      <c r="A54898" s="131"/>
    </row>
    <row r="54901" spans="1:1" x14ac:dyDescent="0.55000000000000004">
      <c r="A54901" s="131"/>
    </row>
    <row r="54902" spans="1:1" x14ac:dyDescent="0.55000000000000004">
      <c r="A54902" s="131"/>
    </row>
    <row r="54905" spans="1:1" x14ac:dyDescent="0.55000000000000004">
      <c r="A54905" s="131"/>
    </row>
    <row r="54906" spans="1:1" x14ac:dyDescent="0.55000000000000004">
      <c r="A54906" s="131"/>
    </row>
    <row r="54909" spans="1:1" x14ac:dyDescent="0.55000000000000004">
      <c r="A54909" s="131"/>
    </row>
    <row r="54910" spans="1:1" x14ac:dyDescent="0.55000000000000004">
      <c r="A54910" s="131"/>
    </row>
    <row r="54913" spans="1:1" x14ac:dyDescent="0.55000000000000004">
      <c r="A54913" s="131"/>
    </row>
    <row r="54914" spans="1:1" x14ac:dyDescent="0.55000000000000004">
      <c r="A54914" s="131"/>
    </row>
    <row r="54917" spans="1:1" x14ac:dyDescent="0.55000000000000004">
      <c r="A54917" s="131"/>
    </row>
    <row r="54918" spans="1:1" x14ac:dyDescent="0.55000000000000004">
      <c r="A54918" s="131"/>
    </row>
    <row r="54921" spans="1:1" x14ac:dyDescent="0.55000000000000004">
      <c r="A54921" s="131"/>
    </row>
    <row r="54922" spans="1:1" x14ac:dyDescent="0.55000000000000004">
      <c r="A54922" s="131"/>
    </row>
    <row r="54925" spans="1:1" x14ac:dyDescent="0.55000000000000004">
      <c r="A54925" s="131"/>
    </row>
    <row r="54926" spans="1:1" x14ac:dyDescent="0.55000000000000004">
      <c r="A54926" s="131"/>
    </row>
    <row r="54929" spans="1:1" x14ac:dyDescent="0.55000000000000004">
      <c r="A54929" s="131"/>
    </row>
    <row r="54930" spans="1:1" x14ac:dyDescent="0.55000000000000004">
      <c r="A54930" s="131"/>
    </row>
    <row r="54933" spans="1:1" x14ac:dyDescent="0.55000000000000004">
      <c r="A54933" s="131"/>
    </row>
    <row r="54934" spans="1:1" x14ac:dyDescent="0.55000000000000004">
      <c r="A54934" s="131"/>
    </row>
    <row r="54937" spans="1:1" x14ac:dyDescent="0.55000000000000004">
      <c r="A54937" s="131"/>
    </row>
    <row r="54938" spans="1:1" x14ac:dyDescent="0.55000000000000004">
      <c r="A54938" s="131"/>
    </row>
    <row r="54941" spans="1:1" x14ac:dyDescent="0.55000000000000004">
      <c r="A54941" s="131"/>
    </row>
    <row r="54942" spans="1:1" x14ac:dyDescent="0.55000000000000004">
      <c r="A54942" s="131"/>
    </row>
    <row r="54945" spans="1:1" x14ac:dyDescent="0.55000000000000004">
      <c r="A54945" s="131"/>
    </row>
    <row r="54946" spans="1:1" x14ac:dyDescent="0.55000000000000004">
      <c r="A54946" s="131"/>
    </row>
    <row r="54949" spans="1:1" x14ac:dyDescent="0.55000000000000004">
      <c r="A54949" s="131"/>
    </row>
    <row r="54950" spans="1:1" x14ac:dyDescent="0.55000000000000004">
      <c r="A54950" s="131"/>
    </row>
    <row r="54953" spans="1:1" x14ac:dyDescent="0.55000000000000004">
      <c r="A54953" s="131"/>
    </row>
    <row r="54954" spans="1:1" x14ac:dyDescent="0.55000000000000004">
      <c r="A54954" s="131"/>
    </row>
    <row r="54957" spans="1:1" x14ac:dyDescent="0.55000000000000004">
      <c r="A54957" s="131"/>
    </row>
    <row r="54958" spans="1:1" x14ac:dyDescent="0.55000000000000004">
      <c r="A54958" s="131"/>
    </row>
    <row r="54961" spans="1:1" x14ac:dyDescent="0.55000000000000004">
      <c r="A54961" s="131"/>
    </row>
    <row r="54962" spans="1:1" x14ac:dyDescent="0.55000000000000004">
      <c r="A54962" s="131"/>
    </row>
    <row r="54965" spans="1:1" x14ac:dyDescent="0.55000000000000004">
      <c r="A54965" s="131"/>
    </row>
    <row r="54966" spans="1:1" x14ac:dyDescent="0.55000000000000004">
      <c r="A54966" s="131"/>
    </row>
    <row r="54969" spans="1:1" x14ac:dyDescent="0.55000000000000004">
      <c r="A54969" s="131"/>
    </row>
    <row r="54970" spans="1:1" x14ac:dyDescent="0.55000000000000004">
      <c r="A54970" s="131"/>
    </row>
    <row r="54973" spans="1:1" x14ac:dyDescent="0.55000000000000004">
      <c r="A54973" s="131"/>
    </row>
    <row r="54974" spans="1:1" x14ac:dyDescent="0.55000000000000004">
      <c r="A54974" s="131"/>
    </row>
    <row r="54977" spans="1:1" x14ac:dyDescent="0.55000000000000004">
      <c r="A54977" s="131"/>
    </row>
    <row r="54978" spans="1:1" x14ac:dyDescent="0.55000000000000004">
      <c r="A54978" s="131"/>
    </row>
    <row r="54981" spans="1:1" x14ac:dyDescent="0.55000000000000004">
      <c r="A54981" s="131"/>
    </row>
    <row r="54982" spans="1:1" x14ac:dyDescent="0.55000000000000004">
      <c r="A54982" s="131"/>
    </row>
    <row r="54985" spans="1:1" x14ac:dyDescent="0.55000000000000004">
      <c r="A54985" s="131"/>
    </row>
    <row r="54986" spans="1:1" x14ac:dyDescent="0.55000000000000004">
      <c r="A54986" s="131"/>
    </row>
    <row r="54989" spans="1:1" x14ac:dyDescent="0.55000000000000004">
      <c r="A54989" s="131"/>
    </row>
    <row r="54990" spans="1:1" x14ac:dyDescent="0.55000000000000004">
      <c r="A54990" s="131"/>
    </row>
    <row r="54993" spans="1:1" x14ac:dyDescent="0.55000000000000004">
      <c r="A54993" s="131"/>
    </row>
    <row r="54994" spans="1:1" x14ac:dyDescent="0.55000000000000004">
      <c r="A54994" s="131"/>
    </row>
    <row r="54997" spans="1:1" x14ac:dyDescent="0.55000000000000004">
      <c r="A54997" s="131"/>
    </row>
    <row r="54998" spans="1:1" x14ac:dyDescent="0.55000000000000004">
      <c r="A54998" s="131"/>
    </row>
    <row r="55001" spans="1:1" x14ac:dyDescent="0.55000000000000004">
      <c r="A55001" s="131"/>
    </row>
    <row r="55002" spans="1:1" x14ac:dyDescent="0.55000000000000004">
      <c r="A55002" s="131"/>
    </row>
    <row r="55005" spans="1:1" x14ac:dyDescent="0.55000000000000004">
      <c r="A55005" s="131"/>
    </row>
    <row r="55006" spans="1:1" x14ac:dyDescent="0.55000000000000004">
      <c r="A55006" s="131"/>
    </row>
    <row r="55009" spans="1:1" x14ac:dyDescent="0.55000000000000004">
      <c r="A55009" s="131"/>
    </row>
    <row r="55010" spans="1:1" x14ac:dyDescent="0.55000000000000004">
      <c r="A55010" s="131"/>
    </row>
    <row r="55013" spans="1:1" x14ac:dyDescent="0.55000000000000004">
      <c r="A55013" s="131"/>
    </row>
    <row r="55014" spans="1:1" x14ac:dyDescent="0.55000000000000004">
      <c r="A55014" s="131"/>
    </row>
    <row r="55017" spans="1:1" x14ac:dyDescent="0.55000000000000004">
      <c r="A55017" s="131"/>
    </row>
    <row r="55018" spans="1:1" x14ac:dyDescent="0.55000000000000004">
      <c r="A55018" s="131"/>
    </row>
    <row r="55021" spans="1:1" x14ac:dyDescent="0.55000000000000004">
      <c r="A55021" s="131"/>
    </row>
    <row r="55022" spans="1:1" x14ac:dyDescent="0.55000000000000004">
      <c r="A55022" s="131"/>
    </row>
    <row r="55025" spans="1:1" x14ac:dyDescent="0.55000000000000004">
      <c r="A55025" s="131"/>
    </row>
    <row r="55026" spans="1:1" x14ac:dyDescent="0.55000000000000004">
      <c r="A55026" s="131"/>
    </row>
    <row r="55029" spans="1:1" x14ac:dyDescent="0.55000000000000004">
      <c r="A55029" s="131"/>
    </row>
    <row r="55030" spans="1:1" x14ac:dyDescent="0.55000000000000004">
      <c r="A55030" s="131"/>
    </row>
    <row r="55033" spans="1:1" x14ac:dyDescent="0.55000000000000004">
      <c r="A55033" s="131"/>
    </row>
    <row r="55034" spans="1:1" x14ac:dyDescent="0.55000000000000004">
      <c r="A55034" s="131"/>
    </row>
    <row r="55037" spans="1:1" x14ac:dyDescent="0.55000000000000004">
      <c r="A55037" s="131"/>
    </row>
    <row r="55038" spans="1:1" x14ac:dyDescent="0.55000000000000004">
      <c r="A55038" s="131"/>
    </row>
    <row r="55041" spans="1:1" x14ac:dyDescent="0.55000000000000004">
      <c r="A55041" s="131"/>
    </row>
    <row r="55042" spans="1:1" x14ac:dyDescent="0.55000000000000004">
      <c r="A55042" s="131"/>
    </row>
    <row r="55045" spans="1:1" x14ac:dyDescent="0.55000000000000004">
      <c r="A55045" s="131"/>
    </row>
    <row r="55046" spans="1:1" x14ac:dyDescent="0.55000000000000004">
      <c r="A55046" s="131"/>
    </row>
    <row r="55049" spans="1:1" x14ac:dyDescent="0.55000000000000004">
      <c r="A55049" s="131"/>
    </row>
    <row r="55050" spans="1:1" x14ac:dyDescent="0.55000000000000004">
      <c r="A55050" s="131"/>
    </row>
    <row r="55053" spans="1:1" x14ac:dyDescent="0.55000000000000004">
      <c r="A55053" s="131"/>
    </row>
    <row r="55054" spans="1:1" x14ac:dyDescent="0.55000000000000004">
      <c r="A55054" s="131"/>
    </row>
    <row r="55057" spans="1:1" x14ac:dyDescent="0.55000000000000004">
      <c r="A55057" s="131"/>
    </row>
    <row r="55058" spans="1:1" x14ac:dyDescent="0.55000000000000004">
      <c r="A55058" s="131"/>
    </row>
    <row r="55061" spans="1:1" x14ac:dyDescent="0.55000000000000004">
      <c r="A55061" s="131"/>
    </row>
    <row r="55062" spans="1:1" x14ac:dyDescent="0.55000000000000004">
      <c r="A55062" s="131"/>
    </row>
    <row r="55065" spans="1:1" x14ac:dyDescent="0.55000000000000004">
      <c r="A55065" s="131"/>
    </row>
    <row r="55066" spans="1:1" x14ac:dyDescent="0.55000000000000004">
      <c r="A55066" s="131"/>
    </row>
    <row r="55069" spans="1:1" x14ac:dyDescent="0.55000000000000004">
      <c r="A55069" s="131"/>
    </row>
    <row r="55070" spans="1:1" x14ac:dyDescent="0.55000000000000004">
      <c r="A55070" s="131"/>
    </row>
    <row r="55073" spans="1:1" x14ac:dyDescent="0.55000000000000004">
      <c r="A55073" s="131"/>
    </row>
    <row r="55074" spans="1:1" x14ac:dyDescent="0.55000000000000004">
      <c r="A55074" s="131"/>
    </row>
    <row r="55077" spans="1:1" x14ac:dyDescent="0.55000000000000004">
      <c r="A55077" s="131"/>
    </row>
    <row r="55078" spans="1:1" x14ac:dyDescent="0.55000000000000004">
      <c r="A55078" s="131"/>
    </row>
    <row r="55081" spans="1:1" x14ac:dyDescent="0.55000000000000004">
      <c r="A55081" s="131"/>
    </row>
    <row r="55082" spans="1:1" x14ac:dyDescent="0.55000000000000004">
      <c r="A55082" s="131"/>
    </row>
    <row r="55085" spans="1:1" x14ac:dyDescent="0.55000000000000004">
      <c r="A55085" s="131"/>
    </row>
    <row r="55086" spans="1:1" x14ac:dyDescent="0.55000000000000004">
      <c r="A55086" s="131"/>
    </row>
    <row r="55089" spans="1:1" x14ac:dyDescent="0.55000000000000004">
      <c r="A55089" s="131"/>
    </row>
    <row r="55090" spans="1:1" x14ac:dyDescent="0.55000000000000004">
      <c r="A55090" s="131"/>
    </row>
    <row r="55093" spans="1:1" x14ac:dyDescent="0.55000000000000004">
      <c r="A55093" s="131"/>
    </row>
    <row r="55094" spans="1:1" x14ac:dyDescent="0.55000000000000004">
      <c r="A55094" s="131"/>
    </row>
    <row r="55097" spans="1:1" x14ac:dyDescent="0.55000000000000004">
      <c r="A55097" s="131"/>
    </row>
    <row r="55098" spans="1:1" x14ac:dyDescent="0.55000000000000004">
      <c r="A55098" s="131"/>
    </row>
    <row r="55101" spans="1:1" x14ac:dyDescent="0.55000000000000004">
      <c r="A55101" s="131"/>
    </row>
    <row r="55102" spans="1:1" x14ac:dyDescent="0.55000000000000004">
      <c r="A55102" s="131"/>
    </row>
    <row r="55105" spans="1:1" x14ac:dyDescent="0.55000000000000004">
      <c r="A55105" s="131"/>
    </row>
    <row r="55106" spans="1:1" x14ac:dyDescent="0.55000000000000004">
      <c r="A55106" s="131"/>
    </row>
    <row r="55109" spans="1:1" x14ac:dyDescent="0.55000000000000004">
      <c r="A55109" s="131"/>
    </row>
    <row r="55110" spans="1:1" x14ac:dyDescent="0.55000000000000004">
      <c r="A55110" s="131"/>
    </row>
    <row r="55113" spans="1:1" x14ac:dyDescent="0.55000000000000004">
      <c r="A55113" s="131"/>
    </row>
    <row r="55114" spans="1:1" x14ac:dyDescent="0.55000000000000004">
      <c r="A55114" s="131"/>
    </row>
    <row r="55117" spans="1:1" x14ac:dyDescent="0.55000000000000004">
      <c r="A55117" s="131"/>
    </row>
    <row r="55118" spans="1:1" x14ac:dyDescent="0.55000000000000004">
      <c r="A55118" s="131"/>
    </row>
    <row r="55121" spans="1:1" x14ac:dyDescent="0.55000000000000004">
      <c r="A55121" s="131"/>
    </row>
    <row r="55122" spans="1:1" x14ac:dyDescent="0.55000000000000004">
      <c r="A55122" s="131"/>
    </row>
    <row r="55125" spans="1:1" x14ac:dyDescent="0.55000000000000004">
      <c r="A55125" s="131"/>
    </row>
    <row r="55126" spans="1:1" x14ac:dyDescent="0.55000000000000004">
      <c r="A55126" s="131"/>
    </row>
    <row r="55129" spans="1:1" x14ac:dyDescent="0.55000000000000004">
      <c r="A55129" s="131"/>
    </row>
    <row r="55130" spans="1:1" x14ac:dyDescent="0.55000000000000004">
      <c r="A55130" s="131"/>
    </row>
    <row r="55133" spans="1:1" x14ac:dyDescent="0.55000000000000004">
      <c r="A55133" s="131"/>
    </row>
    <row r="55134" spans="1:1" x14ac:dyDescent="0.55000000000000004">
      <c r="A55134" s="131"/>
    </row>
    <row r="55137" spans="1:1" x14ac:dyDescent="0.55000000000000004">
      <c r="A55137" s="131"/>
    </row>
    <row r="55138" spans="1:1" x14ac:dyDescent="0.55000000000000004">
      <c r="A55138" s="131"/>
    </row>
    <row r="55141" spans="1:1" x14ac:dyDescent="0.55000000000000004">
      <c r="A55141" s="131"/>
    </row>
    <row r="55142" spans="1:1" x14ac:dyDescent="0.55000000000000004">
      <c r="A55142" s="131"/>
    </row>
    <row r="55145" spans="1:1" x14ac:dyDescent="0.55000000000000004">
      <c r="A55145" s="131"/>
    </row>
    <row r="55146" spans="1:1" x14ac:dyDescent="0.55000000000000004">
      <c r="A55146" s="131"/>
    </row>
    <row r="55149" spans="1:1" x14ac:dyDescent="0.55000000000000004">
      <c r="A55149" s="131"/>
    </row>
    <row r="55150" spans="1:1" x14ac:dyDescent="0.55000000000000004">
      <c r="A55150" s="131"/>
    </row>
    <row r="55153" spans="1:1" x14ac:dyDescent="0.55000000000000004">
      <c r="A55153" s="131"/>
    </row>
    <row r="55154" spans="1:1" x14ac:dyDescent="0.55000000000000004">
      <c r="A55154" s="131"/>
    </row>
    <row r="55157" spans="1:1" x14ac:dyDescent="0.55000000000000004">
      <c r="A55157" s="131"/>
    </row>
    <row r="55158" spans="1:1" x14ac:dyDescent="0.55000000000000004">
      <c r="A55158" s="131"/>
    </row>
    <row r="55161" spans="1:1" x14ac:dyDescent="0.55000000000000004">
      <c r="A55161" s="131"/>
    </row>
    <row r="55162" spans="1:1" x14ac:dyDescent="0.55000000000000004">
      <c r="A55162" s="131"/>
    </row>
    <row r="55165" spans="1:1" x14ac:dyDescent="0.55000000000000004">
      <c r="A55165" s="131"/>
    </row>
    <row r="55166" spans="1:1" x14ac:dyDescent="0.55000000000000004">
      <c r="A55166" s="131"/>
    </row>
    <row r="55169" spans="1:1" x14ac:dyDescent="0.55000000000000004">
      <c r="A55169" s="131"/>
    </row>
    <row r="55170" spans="1:1" x14ac:dyDescent="0.55000000000000004">
      <c r="A55170" s="131"/>
    </row>
    <row r="55173" spans="1:1" x14ac:dyDescent="0.55000000000000004">
      <c r="A55173" s="131"/>
    </row>
    <row r="55174" spans="1:1" x14ac:dyDescent="0.55000000000000004">
      <c r="A55174" s="131"/>
    </row>
    <row r="55177" spans="1:1" x14ac:dyDescent="0.55000000000000004">
      <c r="A55177" s="131"/>
    </row>
    <row r="55178" spans="1:1" x14ac:dyDescent="0.55000000000000004">
      <c r="A55178" s="131"/>
    </row>
    <row r="55181" spans="1:1" x14ac:dyDescent="0.55000000000000004">
      <c r="A55181" s="131"/>
    </row>
    <row r="55182" spans="1:1" x14ac:dyDescent="0.55000000000000004">
      <c r="A55182" s="131"/>
    </row>
    <row r="55185" spans="1:1" x14ac:dyDescent="0.55000000000000004">
      <c r="A55185" s="131"/>
    </row>
    <row r="55186" spans="1:1" x14ac:dyDescent="0.55000000000000004">
      <c r="A55186" s="131"/>
    </row>
    <row r="55189" spans="1:1" x14ac:dyDescent="0.55000000000000004">
      <c r="A55189" s="131"/>
    </row>
    <row r="55190" spans="1:1" x14ac:dyDescent="0.55000000000000004">
      <c r="A55190" s="131"/>
    </row>
    <row r="55193" spans="1:1" x14ac:dyDescent="0.55000000000000004">
      <c r="A55193" s="131"/>
    </row>
    <row r="55194" spans="1:1" x14ac:dyDescent="0.55000000000000004">
      <c r="A55194" s="131"/>
    </row>
    <row r="55197" spans="1:1" x14ac:dyDescent="0.55000000000000004">
      <c r="A55197" s="131"/>
    </row>
    <row r="55198" spans="1:1" x14ac:dyDescent="0.55000000000000004">
      <c r="A55198" s="131"/>
    </row>
    <row r="55201" spans="1:1" x14ac:dyDescent="0.55000000000000004">
      <c r="A55201" s="131"/>
    </row>
    <row r="55202" spans="1:1" x14ac:dyDescent="0.55000000000000004">
      <c r="A55202" s="131"/>
    </row>
    <row r="55205" spans="1:1" x14ac:dyDescent="0.55000000000000004">
      <c r="A55205" s="131"/>
    </row>
    <row r="55206" spans="1:1" x14ac:dyDescent="0.55000000000000004">
      <c r="A55206" s="131"/>
    </row>
    <row r="55209" spans="1:1" x14ac:dyDescent="0.55000000000000004">
      <c r="A55209" s="131"/>
    </row>
    <row r="55210" spans="1:1" x14ac:dyDescent="0.55000000000000004">
      <c r="A55210" s="131"/>
    </row>
    <row r="55213" spans="1:1" x14ac:dyDescent="0.55000000000000004">
      <c r="A55213" s="131"/>
    </row>
    <row r="55214" spans="1:1" x14ac:dyDescent="0.55000000000000004">
      <c r="A55214" s="131"/>
    </row>
    <row r="55217" spans="1:1" x14ac:dyDescent="0.55000000000000004">
      <c r="A55217" s="131"/>
    </row>
    <row r="55218" spans="1:1" x14ac:dyDescent="0.55000000000000004">
      <c r="A55218" s="131"/>
    </row>
    <row r="55221" spans="1:1" x14ac:dyDescent="0.55000000000000004">
      <c r="A55221" s="131"/>
    </row>
    <row r="55222" spans="1:1" x14ac:dyDescent="0.55000000000000004">
      <c r="A55222" s="131"/>
    </row>
    <row r="55225" spans="1:1" x14ac:dyDescent="0.55000000000000004">
      <c r="A55225" s="131"/>
    </row>
    <row r="55226" spans="1:1" x14ac:dyDescent="0.55000000000000004">
      <c r="A55226" s="131"/>
    </row>
    <row r="55229" spans="1:1" x14ac:dyDescent="0.55000000000000004">
      <c r="A55229" s="131"/>
    </row>
    <row r="55230" spans="1:1" x14ac:dyDescent="0.55000000000000004">
      <c r="A55230" s="131"/>
    </row>
    <row r="55233" spans="1:1" x14ac:dyDescent="0.55000000000000004">
      <c r="A55233" s="131"/>
    </row>
    <row r="55234" spans="1:1" x14ac:dyDescent="0.55000000000000004">
      <c r="A55234" s="131"/>
    </row>
    <row r="55237" spans="1:1" x14ac:dyDescent="0.55000000000000004">
      <c r="A55237" s="131"/>
    </row>
    <row r="55238" spans="1:1" x14ac:dyDescent="0.55000000000000004">
      <c r="A55238" s="131"/>
    </row>
    <row r="55241" spans="1:1" x14ac:dyDescent="0.55000000000000004">
      <c r="A55241" s="131"/>
    </row>
    <row r="55242" spans="1:1" x14ac:dyDescent="0.55000000000000004">
      <c r="A55242" s="131"/>
    </row>
    <row r="55245" spans="1:1" x14ac:dyDescent="0.55000000000000004">
      <c r="A55245" s="131"/>
    </row>
    <row r="55246" spans="1:1" x14ac:dyDescent="0.55000000000000004">
      <c r="A55246" s="131"/>
    </row>
    <row r="55249" spans="1:1" x14ac:dyDescent="0.55000000000000004">
      <c r="A55249" s="131"/>
    </row>
    <row r="55250" spans="1:1" x14ac:dyDescent="0.55000000000000004">
      <c r="A55250" s="131"/>
    </row>
    <row r="55253" spans="1:1" x14ac:dyDescent="0.55000000000000004">
      <c r="A55253" s="131"/>
    </row>
    <row r="55254" spans="1:1" x14ac:dyDescent="0.55000000000000004">
      <c r="A55254" s="131"/>
    </row>
    <row r="55257" spans="1:1" x14ac:dyDescent="0.55000000000000004">
      <c r="A55257" s="131"/>
    </row>
    <row r="55258" spans="1:1" x14ac:dyDescent="0.55000000000000004">
      <c r="A55258" s="131"/>
    </row>
    <row r="55261" spans="1:1" x14ac:dyDescent="0.55000000000000004">
      <c r="A55261" s="131"/>
    </row>
    <row r="55262" spans="1:1" x14ac:dyDescent="0.55000000000000004">
      <c r="A55262" s="131"/>
    </row>
    <row r="55265" spans="1:1" x14ac:dyDescent="0.55000000000000004">
      <c r="A55265" s="131"/>
    </row>
    <row r="55266" spans="1:1" x14ac:dyDescent="0.55000000000000004">
      <c r="A55266" s="131"/>
    </row>
    <row r="55269" spans="1:1" x14ac:dyDescent="0.55000000000000004">
      <c r="A55269" s="131"/>
    </row>
    <row r="55270" spans="1:1" x14ac:dyDescent="0.55000000000000004">
      <c r="A55270" s="131"/>
    </row>
    <row r="55273" spans="1:1" x14ac:dyDescent="0.55000000000000004">
      <c r="A55273" s="131"/>
    </row>
    <row r="55274" spans="1:1" x14ac:dyDescent="0.55000000000000004">
      <c r="A55274" s="131"/>
    </row>
    <row r="55277" spans="1:1" x14ac:dyDescent="0.55000000000000004">
      <c r="A55277" s="131"/>
    </row>
    <row r="55278" spans="1:1" x14ac:dyDescent="0.55000000000000004">
      <c r="A55278" s="131"/>
    </row>
    <row r="55281" spans="1:1" x14ac:dyDescent="0.55000000000000004">
      <c r="A55281" s="131"/>
    </row>
    <row r="55282" spans="1:1" x14ac:dyDescent="0.55000000000000004">
      <c r="A55282" s="131"/>
    </row>
    <row r="55285" spans="1:1" x14ac:dyDescent="0.55000000000000004">
      <c r="A55285" s="131"/>
    </row>
    <row r="55286" spans="1:1" x14ac:dyDescent="0.55000000000000004">
      <c r="A55286" s="131"/>
    </row>
    <row r="55289" spans="1:1" x14ac:dyDescent="0.55000000000000004">
      <c r="A55289" s="131"/>
    </row>
    <row r="55290" spans="1:1" x14ac:dyDescent="0.55000000000000004">
      <c r="A55290" s="131"/>
    </row>
    <row r="55293" spans="1:1" x14ac:dyDescent="0.55000000000000004">
      <c r="A55293" s="131"/>
    </row>
    <row r="55294" spans="1:1" x14ac:dyDescent="0.55000000000000004">
      <c r="A55294" s="131"/>
    </row>
    <row r="55297" spans="1:1" x14ac:dyDescent="0.55000000000000004">
      <c r="A55297" s="131"/>
    </row>
    <row r="55298" spans="1:1" x14ac:dyDescent="0.55000000000000004">
      <c r="A55298" s="131"/>
    </row>
    <row r="55301" spans="1:1" x14ac:dyDescent="0.55000000000000004">
      <c r="A55301" s="131"/>
    </row>
    <row r="55302" spans="1:1" x14ac:dyDescent="0.55000000000000004">
      <c r="A55302" s="131"/>
    </row>
    <row r="55305" spans="1:1" x14ac:dyDescent="0.55000000000000004">
      <c r="A55305" s="131"/>
    </row>
    <row r="55306" spans="1:1" x14ac:dyDescent="0.55000000000000004">
      <c r="A55306" s="131"/>
    </row>
    <row r="55309" spans="1:1" x14ac:dyDescent="0.55000000000000004">
      <c r="A55309" s="131"/>
    </row>
    <row r="55310" spans="1:1" x14ac:dyDescent="0.55000000000000004">
      <c r="A55310" s="131"/>
    </row>
    <row r="55313" spans="1:1" x14ac:dyDescent="0.55000000000000004">
      <c r="A55313" s="131"/>
    </row>
    <row r="55314" spans="1:1" x14ac:dyDescent="0.55000000000000004">
      <c r="A55314" s="131"/>
    </row>
    <row r="55317" spans="1:1" x14ac:dyDescent="0.55000000000000004">
      <c r="A55317" s="131"/>
    </row>
    <row r="55318" spans="1:1" x14ac:dyDescent="0.55000000000000004">
      <c r="A55318" s="131"/>
    </row>
    <row r="55321" spans="1:1" x14ac:dyDescent="0.55000000000000004">
      <c r="A55321" s="131"/>
    </row>
    <row r="55322" spans="1:1" x14ac:dyDescent="0.55000000000000004">
      <c r="A55322" s="131"/>
    </row>
    <row r="55325" spans="1:1" x14ac:dyDescent="0.55000000000000004">
      <c r="A55325" s="131"/>
    </row>
    <row r="55326" spans="1:1" x14ac:dyDescent="0.55000000000000004">
      <c r="A55326" s="131"/>
    </row>
    <row r="55329" spans="1:1" x14ac:dyDescent="0.55000000000000004">
      <c r="A55329" s="131"/>
    </row>
    <row r="55330" spans="1:1" x14ac:dyDescent="0.55000000000000004">
      <c r="A55330" s="131"/>
    </row>
    <row r="55333" spans="1:1" x14ac:dyDescent="0.55000000000000004">
      <c r="A55333" s="131"/>
    </row>
    <row r="55334" spans="1:1" x14ac:dyDescent="0.55000000000000004">
      <c r="A55334" s="131"/>
    </row>
    <row r="55337" spans="1:1" x14ac:dyDescent="0.55000000000000004">
      <c r="A55337" s="131"/>
    </row>
    <row r="55338" spans="1:1" x14ac:dyDescent="0.55000000000000004">
      <c r="A55338" s="131"/>
    </row>
    <row r="55341" spans="1:1" x14ac:dyDescent="0.55000000000000004">
      <c r="A55341" s="131"/>
    </row>
    <row r="55342" spans="1:1" x14ac:dyDescent="0.55000000000000004">
      <c r="A55342" s="131"/>
    </row>
    <row r="55345" spans="1:1" x14ac:dyDescent="0.55000000000000004">
      <c r="A55345" s="131"/>
    </row>
    <row r="55346" spans="1:1" x14ac:dyDescent="0.55000000000000004">
      <c r="A55346" s="131"/>
    </row>
    <row r="55349" spans="1:1" x14ac:dyDescent="0.55000000000000004">
      <c r="A55349" s="131"/>
    </row>
    <row r="55350" spans="1:1" x14ac:dyDescent="0.55000000000000004">
      <c r="A55350" s="131"/>
    </row>
    <row r="55353" spans="1:1" x14ac:dyDescent="0.55000000000000004">
      <c r="A55353" s="131"/>
    </row>
    <row r="55354" spans="1:1" x14ac:dyDescent="0.55000000000000004">
      <c r="A55354" s="131"/>
    </row>
    <row r="55357" spans="1:1" x14ac:dyDescent="0.55000000000000004">
      <c r="A55357" s="131"/>
    </row>
    <row r="55358" spans="1:1" x14ac:dyDescent="0.55000000000000004">
      <c r="A55358" s="131"/>
    </row>
    <row r="55361" spans="1:1" x14ac:dyDescent="0.55000000000000004">
      <c r="A55361" s="131"/>
    </row>
    <row r="55362" spans="1:1" x14ac:dyDescent="0.55000000000000004">
      <c r="A55362" s="131"/>
    </row>
    <row r="55365" spans="1:1" x14ac:dyDescent="0.55000000000000004">
      <c r="A55365" s="131"/>
    </row>
    <row r="55366" spans="1:1" x14ac:dyDescent="0.55000000000000004">
      <c r="A55366" s="131"/>
    </row>
    <row r="55369" spans="1:1" x14ac:dyDescent="0.55000000000000004">
      <c r="A55369" s="131"/>
    </row>
    <row r="55370" spans="1:1" x14ac:dyDescent="0.55000000000000004">
      <c r="A55370" s="131"/>
    </row>
    <row r="55373" spans="1:1" x14ac:dyDescent="0.55000000000000004">
      <c r="A55373" s="131"/>
    </row>
    <row r="55374" spans="1:1" x14ac:dyDescent="0.55000000000000004">
      <c r="A55374" s="131"/>
    </row>
    <row r="55377" spans="1:1" x14ac:dyDescent="0.55000000000000004">
      <c r="A55377" s="131"/>
    </row>
    <row r="55378" spans="1:1" x14ac:dyDescent="0.55000000000000004">
      <c r="A55378" s="131"/>
    </row>
    <row r="55381" spans="1:1" x14ac:dyDescent="0.55000000000000004">
      <c r="A55381" s="131"/>
    </row>
    <row r="55382" spans="1:1" x14ac:dyDescent="0.55000000000000004">
      <c r="A55382" s="131"/>
    </row>
    <row r="55385" spans="1:1" x14ac:dyDescent="0.55000000000000004">
      <c r="A55385" s="131"/>
    </row>
    <row r="55386" spans="1:1" x14ac:dyDescent="0.55000000000000004">
      <c r="A55386" s="131"/>
    </row>
    <row r="55389" spans="1:1" x14ac:dyDescent="0.55000000000000004">
      <c r="A55389" s="131"/>
    </row>
    <row r="55390" spans="1:1" x14ac:dyDescent="0.55000000000000004">
      <c r="A55390" s="131"/>
    </row>
    <row r="55393" spans="1:1" x14ac:dyDescent="0.55000000000000004">
      <c r="A55393" s="131"/>
    </row>
    <row r="55394" spans="1:1" x14ac:dyDescent="0.55000000000000004">
      <c r="A55394" s="131"/>
    </row>
    <row r="55397" spans="1:1" x14ac:dyDescent="0.55000000000000004">
      <c r="A55397" s="131"/>
    </row>
    <row r="55398" spans="1:1" x14ac:dyDescent="0.55000000000000004">
      <c r="A55398" s="131"/>
    </row>
    <row r="55401" spans="1:1" x14ac:dyDescent="0.55000000000000004">
      <c r="A55401" s="131"/>
    </row>
    <row r="55402" spans="1:1" x14ac:dyDescent="0.55000000000000004">
      <c r="A55402" s="131"/>
    </row>
    <row r="55405" spans="1:1" x14ac:dyDescent="0.55000000000000004">
      <c r="A55405" s="131"/>
    </row>
    <row r="55406" spans="1:1" x14ac:dyDescent="0.55000000000000004">
      <c r="A55406" s="131"/>
    </row>
    <row r="55409" spans="1:1" x14ac:dyDescent="0.55000000000000004">
      <c r="A55409" s="131"/>
    </row>
    <row r="55410" spans="1:1" x14ac:dyDescent="0.55000000000000004">
      <c r="A55410" s="131"/>
    </row>
    <row r="55413" spans="1:1" x14ac:dyDescent="0.55000000000000004">
      <c r="A55413" s="131"/>
    </row>
    <row r="55414" spans="1:1" x14ac:dyDescent="0.55000000000000004">
      <c r="A55414" s="131"/>
    </row>
    <row r="55417" spans="1:1" x14ac:dyDescent="0.55000000000000004">
      <c r="A55417" s="131"/>
    </row>
    <row r="55418" spans="1:1" x14ac:dyDescent="0.55000000000000004">
      <c r="A55418" s="131"/>
    </row>
    <row r="55421" spans="1:1" x14ac:dyDescent="0.55000000000000004">
      <c r="A55421" s="131"/>
    </row>
    <row r="55422" spans="1:1" x14ac:dyDescent="0.55000000000000004">
      <c r="A55422" s="131"/>
    </row>
    <row r="55425" spans="1:1" x14ac:dyDescent="0.55000000000000004">
      <c r="A55425" s="131"/>
    </row>
    <row r="55426" spans="1:1" x14ac:dyDescent="0.55000000000000004">
      <c r="A55426" s="131"/>
    </row>
    <row r="55429" spans="1:1" x14ac:dyDescent="0.55000000000000004">
      <c r="A55429" s="131"/>
    </row>
    <row r="55430" spans="1:1" x14ac:dyDescent="0.55000000000000004">
      <c r="A55430" s="131"/>
    </row>
    <row r="55433" spans="1:1" x14ac:dyDescent="0.55000000000000004">
      <c r="A55433" s="131"/>
    </row>
    <row r="55434" spans="1:1" x14ac:dyDescent="0.55000000000000004">
      <c r="A55434" s="131"/>
    </row>
    <row r="55437" spans="1:1" x14ac:dyDescent="0.55000000000000004">
      <c r="A55437" s="131"/>
    </row>
    <row r="55438" spans="1:1" x14ac:dyDescent="0.55000000000000004">
      <c r="A55438" s="131"/>
    </row>
    <row r="55441" spans="1:1" x14ac:dyDescent="0.55000000000000004">
      <c r="A55441" s="131"/>
    </row>
    <row r="55442" spans="1:1" x14ac:dyDescent="0.55000000000000004">
      <c r="A55442" s="131"/>
    </row>
    <row r="55445" spans="1:1" x14ac:dyDescent="0.55000000000000004">
      <c r="A55445" s="131"/>
    </row>
    <row r="55446" spans="1:1" x14ac:dyDescent="0.55000000000000004">
      <c r="A55446" s="131"/>
    </row>
    <row r="55449" spans="1:1" x14ac:dyDescent="0.55000000000000004">
      <c r="A55449" s="131"/>
    </row>
    <row r="55450" spans="1:1" x14ac:dyDescent="0.55000000000000004">
      <c r="A55450" s="131"/>
    </row>
    <row r="55453" spans="1:1" x14ac:dyDescent="0.55000000000000004">
      <c r="A55453" s="131"/>
    </row>
    <row r="55454" spans="1:1" x14ac:dyDescent="0.55000000000000004">
      <c r="A55454" s="131"/>
    </row>
    <row r="55457" spans="1:1" x14ac:dyDescent="0.55000000000000004">
      <c r="A55457" s="131"/>
    </row>
    <row r="55458" spans="1:1" x14ac:dyDescent="0.55000000000000004">
      <c r="A55458" s="131"/>
    </row>
    <row r="55461" spans="1:1" x14ac:dyDescent="0.55000000000000004">
      <c r="A55461" s="131"/>
    </row>
    <row r="55462" spans="1:1" x14ac:dyDescent="0.55000000000000004">
      <c r="A55462" s="131"/>
    </row>
    <row r="55465" spans="1:1" x14ac:dyDescent="0.55000000000000004">
      <c r="A55465" s="131"/>
    </row>
    <row r="55466" spans="1:1" x14ac:dyDescent="0.55000000000000004">
      <c r="A55466" s="131"/>
    </row>
    <row r="55469" spans="1:1" x14ac:dyDescent="0.55000000000000004">
      <c r="A55469" s="131"/>
    </row>
    <row r="55470" spans="1:1" x14ac:dyDescent="0.55000000000000004">
      <c r="A55470" s="131"/>
    </row>
    <row r="55473" spans="1:1" x14ac:dyDescent="0.55000000000000004">
      <c r="A55473" s="131"/>
    </row>
    <row r="55474" spans="1:1" x14ac:dyDescent="0.55000000000000004">
      <c r="A55474" s="131"/>
    </row>
    <row r="55477" spans="1:1" x14ac:dyDescent="0.55000000000000004">
      <c r="A55477" s="131"/>
    </row>
    <row r="55478" spans="1:1" x14ac:dyDescent="0.55000000000000004">
      <c r="A55478" s="131"/>
    </row>
    <row r="55481" spans="1:1" x14ac:dyDescent="0.55000000000000004">
      <c r="A55481" s="131"/>
    </row>
    <row r="55482" spans="1:1" x14ac:dyDescent="0.55000000000000004">
      <c r="A55482" s="131"/>
    </row>
    <row r="55485" spans="1:1" x14ac:dyDescent="0.55000000000000004">
      <c r="A55485" s="131"/>
    </row>
    <row r="55486" spans="1:1" x14ac:dyDescent="0.55000000000000004">
      <c r="A55486" s="131"/>
    </row>
    <row r="55489" spans="1:1" x14ac:dyDescent="0.55000000000000004">
      <c r="A55489" s="131"/>
    </row>
    <row r="55490" spans="1:1" x14ac:dyDescent="0.55000000000000004">
      <c r="A55490" s="131"/>
    </row>
    <row r="55493" spans="1:1" x14ac:dyDescent="0.55000000000000004">
      <c r="A55493" s="131"/>
    </row>
    <row r="55494" spans="1:1" x14ac:dyDescent="0.55000000000000004">
      <c r="A55494" s="131"/>
    </row>
    <row r="55497" spans="1:1" x14ac:dyDescent="0.55000000000000004">
      <c r="A55497" s="131"/>
    </row>
    <row r="55498" spans="1:1" x14ac:dyDescent="0.55000000000000004">
      <c r="A55498" s="131"/>
    </row>
    <row r="55501" spans="1:1" x14ac:dyDescent="0.55000000000000004">
      <c r="A55501" s="131"/>
    </row>
    <row r="55502" spans="1:1" x14ac:dyDescent="0.55000000000000004">
      <c r="A55502" s="131"/>
    </row>
    <row r="55505" spans="1:1" x14ac:dyDescent="0.55000000000000004">
      <c r="A55505" s="131"/>
    </row>
    <row r="55506" spans="1:1" x14ac:dyDescent="0.55000000000000004">
      <c r="A55506" s="131"/>
    </row>
    <row r="55509" spans="1:1" x14ac:dyDescent="0.55000000000000004">
      <c r="A55509" s="131"/>
    </row>
    <row r="55510" spans="1:1" x14ac:dyDescent="0.55000000000000004">
      <c r="A55510" s="131"/>
    </row>
    <row r="55513" spans="1:1" x14ac:dyDescent="0.55000000000000004">
      <c r="A55513" s="131"/>
    </row>
    <row r="55514" spans="1:1" x14ac:dyDescent="0.55000000000000004">
      <c r="A55514" s="131"/>
    </row>
    <row r="55517" spans="1:1" x14ac:dyDescent="0.55000000000000004">
      <c r="A55517" s="131"/>
    </row>
    <row r="55518" spans="1:1" x14ac:dyDescent="0.55000000000000004">
      <c r="A55518" s="131"/>
    </row>
    <row r="55521" spans="1:1" x14ac:dyDescent="0.55000000000000004">
      <c r="A55521" s="131"/>
    </row>
    <row r="55522" spans="1:1" x14ac:dyDescent="0.55000000000000004">
      <c r="A55522" s="131"/>
    </row>
    <row r="55525" spans="1:1" x14ac:dyDescent="0.55000000000000004">
      <c r="A55525" s="131"/>
    </row>
    <row r="55526" spans="1:1" x14ac:dyDescent="0.55000000000000004">
      <c r="A55526" s="131"/>
    </row>
    <row r="55529" spans="1:1" x14ac:dyDescent="0.55000000000000004">
      <c r="A55529" s="131"/>
    </row>
    <row r="55530" spans="1:1" x14ac:dyDescent="0.55000000000000004">
      <c r="A55530" s="131"/>
    </row>
    <row r="55533" spans="1:1" x14ac:dyDescent="0.55000000000000004">
      <c r="A55533" s="131"/>
    </row>
    <row r="55534" spans="1:1" x14ac:dyDescent="0.55000000000000004">
      <c r="A55534" s="131"/>
    </row>
    <row r="55537" spans="1:1" x14ac:dyDescent="0.55000000000000004">
      <c r="A55537" s="131"/>
    </row>
    <row r="55538" spans="1:1" x14ac:dyDescent="0.55000000000000004">
      <c r="A55538" s="131"/>
    </row>
    <row r="55541" spans="1:1" x14ac:dyDescent="0.55000000000000004">
      <c r="A55541" s="131"/>
    </row>
    <row r="55542" spans="1:1" x14ac:dyDescent="0.55000000000000004">
      <c r="A55542" s="131"/>
    </row>
    <row r="55545" spans="1:1" x14ac:dyDescent="0.55000000000000004">
      <c r="A55545" s="131"/>
    </row>
    <row r="55546" spans="1:1" x14ac:dyDescent="0.55000000000000004">
      <c r="A55546" s="131"/>
    </row>
    <row r="55549" spans="1:1" x14ac:dyDescent="0.55000000000000004">
      <c r="A55549" s="131"/>
    </row>
    <row r="55550" spans="1:1" x14ac:dyDescent="0.55000000000000004">
      <c r="A55550" s="131"/>
    </row>
    <row r="55553" spans="1:1" x14ac:dyDescent="0.55000000000000004">
      <c r="A55553" s="131"/>
    </row>
    <row r="55554" spans="1:1" x14ac:dyDescent="0.55000000000000004">
      <c r="A55554" s="131"/>
    </row>
    <row r="55557" spans="1:1" x14ac:dyDescent="0.55000000000000004">
      <c r="A55557" s="131"/>
    </row>
    <row r="55558" spans="1:1" x14ac:dyDescent="0.55000000000000004">
      <c r="A55558" s="131"/>
    </row>
    <row r="55561" spans="1:1" x14ac:dyDescent="0.55000000000000004">
      <c r="A55561" s="131"/>
    </row>
    <row r="55562" spans="1:1" x14ac:dyDescent="0.55000000000000004">
      <c r="A55562" s="131"/>
    </row>
    <row r="55565" spans="1:1" x14ac:dyDescent="0.55000000000000004">
      <c r="A55565" s="131"/>
    </row>
    <row r="55566" spans="1:1" x14ac:dyDescent="0.55000000000000004">
      <c r="A55566" s="131"/>
    </row>
    <row r="55569" spans="1:1" x14ac:dyDescent="0.55000000000000004">
      <c r="A55569" s="131"/>
    </row>
    <row r="55570" spans="1:1" x14ac:dyDescent="0.55000000000000004">
      <c r="A55570" s="131"/>
    </row>
    <row r="55573" spans="1:1" x14ac:dyDescent="0.55000000000000004">
      <c r="A55573" s="131"/>
    </row>
    <row r="55574" spans="1:1" x14ac:dyDescent="0.55000000000000004">
      <c r="A55574" s="131"/>
    </row>
    <row r="55577" spans="1:1" x14ac:dyDescent="0.55000000000000004">
      <c r="A55577" s="131"/>
    </row>
    <row r="55578" spans="1:1" x14ac:dyDescent="0.55000000000000004">
      <c r="A55578" s="131"/>
    </row>
    <row r="55581" spans="1:1" x14ac:dyDescent="0.55000000000000004">
      <c r="A55581" s="131"/>
    </row>
    <row r="55582" spans="1:1" x14ac:dyDescent="0.55000000000000004">
      <c r="A55582" s="131"/>
    </row>
    <row r="55585" spans="1:1" x14ac:dyDescent="0.55000000000000004">
      <c r="A55585" s="131"/>
    </row>
    <row r="55586" spans="1:1" x14ac:dyDescent="0.55000000000000004">
      <c r="A55586" s="131"/>
    </row>
    <row r="55589" spans="1:1" x14ac:dyDescent="0.55000000000000004">
      <c r="A55589" s="131"/>
    </row>
    <row r="55590" spans="1:1" x14ac:dyDescent="0.55000000000000004">
      <c r="A55590" s="131"/>
    </row>
    <row r="55593" spans="1:1" x14ac:dyDescent="0.55000000000000004">
      <c r="A55593" s="131"/>
    </row>
    <row r="55594" spans="1:1" x14ac:dyDescent="0.55000000000000004">
      <c r="A55594" s="131"/>
    </row>
    <row r="55597" spans="1:1" x14ac:dyDescent="0.55000000000000004">
      <c r="A55597" s="131"/>
    </row>
    <row r="55598" spans="1:1" x14ac:dyDescent="0.55000000000000004">
      <c r="A55598" s="131"/>
    </row>
    <row r="55601" spans="1:1" x14ac:dyDescent="0.55000000000000004">
      <c r="A55601" s="131"/>
    </row>
    <row r="55602" spans="1:1" x14ac:dyDescent="0.55000000000000004">
      <c r="A55602" s="131"/>
    </row>
    <row r="55605" spans="1:1" x14ac:dyDescent="0.55000000000000004">
      <c r="A55605" s="131"/>
    </row>
    <row r="55606" spans="1:1" x14ac:dyDescent="0.55000000000000004">
      <c r="A55606" s="131"/>
    </row>
    <row r="55609" spans="1:1" x14ac:dyDescent="0.55000000000000004">
      <c r="A55609" s="131"/>
    </row>
    <row r="55610" spans="1:1" x14ac:dyDescent="0.55000000000000004">
      <c r="A55610" s="131"/>
    </row>
    <row r="55613" spans="1:1" x14ac:dyDescent="0.55000000000000004">
      <c r="A55613" s="131"/>
    </row>
    <row r="55614" spans="1:1" x14ac:dyDescent="0.55000000000000004">
      <c r="A55614" s="131"/>
    </row>
    <row r="55617" spans="1:1" x14ac:dyDescent="0.55000000000000004">
      <c r="A55617" s="131"/>
    </row>
    <row r="55618" spans="1:1" x14ac:dyDescent="0.55000000000000004">
      <c r="A55618" s="131"/>
    </row>
    <row r="55621" spans="1:1" x14ac:dyDescent="0.55000000000000004">
      <c r="A55621" s="131"/>
    </row>
    <row r="55622" spans="1:1" x14ac:dyDescent="0.55000000000000004">
      <c r="A55622" s="131"/>
    </row>
    <row r="55625" spans="1:1" x14ac:dyDescent="0.55000000000000004">
      <c r="A55625" s="131"/>
    </row>
    <row r="55626" spans="1:1" x14ac:dyDescent="0.55000000000000004">
      <c r="A55626" s="131"/>
    </row>
    <row r="55629" spans="1:1" x14ac:dyDescent="0.55000000000000004">
      <c r="A55629" s="131"/>
    </row>
    <row r="55630" spans="1:1" x14ac:dyDescent="0.55000000000000004">
      <c r="A55630" s="131"/>
    </row>
    <row r="55633" spans="1:1" x14ac:dyDescent="0.55000000000000004">
      <c r="A55633" s="131"/>
    </row>
    <row r="55634" spans="1:1" x14ac:dyDescent="0.55000000000000004">
      <c r="A55634" s="131"/>
    </row>
    <row r="55637" spans="1:1" x14ac:dyDescent="0.55000000000000004">
      <c r="A55637" s="131"/>
    </row>
    <row r="55638" spans="1:1" x14ac:dyDescent="0.55000000000000004">
      <c r="A55638" s="131"/>
    </row>
    <row r="55641" spans="1:1" x14ac:dyDescent="0.55000000000000004">
      <c r="A55641" s="131"/>
    </row>
    <row r="55642" spans="1:1" x14ac:dyDescent="0.55000000000000004">
      <c r="A55642" s="131"/>
    </row>
    <row r="55645" spans="1:1" x14ac:dyDescent="0.55000000000000004">
      <c r="A55645" s="131"/>
    </row>
    <row r="55646" spans="1:1" x14ac:dyDescent="0.55000000000000004">
      <c r="A55646" s="131"/>
    </row>
    <row r="55649" spans="1:1" x14ac:dyDescent="0.55000000000000004">
      <c r="A55649" s="131"/>
    </row>
    <row r="55650" spans="1:1" x14ac:dyDescent="0.55000000000000004">
      <c r="A55650" s="131"/>
    </row>
    <row r="55653" spans="1:1" x14ac:dyDescent="0.55000000000000004">
      <c r="A55653" s="131"/>
    </row>
    <row r="55654" spans="1:1" x14ac:dyDescent="0.55000000000000004">
      <c r="A55654" s="131"/>
    </row>
    <row r="55657" spans="1:1" x14ac:dyDescent="0.55000000000000004">
      <c r="A55657" s="131"/>
    </row>
    <row r="55658" spans="1:1" x14ac:dyDescent="0.55000000000000004">
      <c r="A55658" s="131"/>
    </row>
    <row r="55661" spans="1:1" x14ac:dyDescent="0.55000000000000004">
      <c r="A55661" s="131"/>
    </row>
    <row r="55662" spans="1:1" x14ac:dyDescent="0.55000000000000004">
      <c r="A55662" s="131"/>
    </row>
    <row r="55665" spans="1:1" x14ac:dyDescent="0.55000000000000004">
      <c r="A55665" s="131"/>
    </row>
    <row r="55666" spans="1:1" x14ac:dyDescent="0.55000000000000004">
      <c r="A55666" s="131"/>
    </row>
    <row r="55669" spans="1:1" x14ac:dyDescent="0.55000000000000004">
      <c r="A55669" s="131"/>
    </row>
    <row r="55670" spans="1:1" x14ac:dyDescent="0.55000000000000004">
      <c r="A55670" s="131"/>
    </row>
    <row r="55673" spans="1:1" x14ac:dyDescent="0.55000000000000004">
      <c r="A55673" s="131"/>
    </row>
    <row r="55674" spans="1:1" x14ac:dyDescent="0.55000000000000004">
      <c r="A55674" s="131"/>
    </row>
    <row r="55677" spans="1:1" x14ac:dyDescent="0.55000000000000004">
      <c r="A55677" s="131"/>
    </row>
    <row r="55678" spans="1:1" x14ac:dyDescent="0.55000000000000004">
      <c r="A55678" s="131"/>
    </row>
    <row r="55681" spans="1:1" x14ac:dyDescent="0.55000000000000004">
      <c r="A55681" s="131"/>
    </row>
    <row r="55682" spans="1:1" x14ac:dyDescent="0.55000000000000004">
      <c r="A55682" s="131"/>
    </row>
    <row r="55685" spans="1:1" x14ac:dyDescent="0.55000000000000004">
      <c r="A55685" s="131"/>
    </row>
    <row r="55686" spans="1:1" x14ac:dyDescent="0.55000000000000004">
      <c r="A55686" s="131"/>
    </row>
    <row r="55689" spans="1:1" x14ac:dyDescent="0.55000000000000004">
      <c r="A55689" s="131"/>
    </row>
    <row r="55690" spans="1:1" x14ac:dyDescent="0.55000000000000004">
      <c r="A55690" s="131"/>
    </row>
    <row r="55693" spans="1:1" x14ac:dyDescent="0.55000000000000004">
      <c r="A55693" s="131"/>
    </row>
    <row r="55694" spans="1:1" x14ac:dyDescent="0.55000000000000004">
      <c r="A55694" s="131"/>
    </row>
    <row r="55697" spans="1:1" x14ac:dyDescent="0.55000000000000004">
      <c r="A55697" s="131"/>
    </row>
    <row r="55698" spans="1:1" x14ac:dyDescent="0.55000000000000004">
      <c r="A55698" s="131"/>
    </row>
    <row r="55701" spans="1:1" x14ac:dyDescent="0.55000000000000004">
      <c r="A55701" s="131"/>
    </row>
    <row r="55702" spans="1:1" x14ac:dyDescent="0.55000000000000004">
      <c r="A55702" s="131"/>
    </row>
    <row r="55705" spans="1:1" x14ac:dyDescent="0.55000000000000004">
      <c r="A55705" s="131"/>
    </row>
    <row r="55706" spans="1:1" x14ac:dyDescent="0.55000000000000004">
      <c r="A55706" s="131"/>
    </row>
    <row r="55709" spans="1:1" x14ac:dyDescent="0.55000000000000004">
      <c r="A55709" s="131"/>
    </row>
    <row r="55710" spans="1:1" x14ac:dyDescent="0.55000000000000004">
      <c r="A55710" s="131"/>
    </row>
    <row r="55713" spans="1:1" x14ac:dyDescent="0.55000000000000004">
      <c r="A55713" s="131"/>
    </row>
    <row r="55714" spans="1:1" x14ac:dyDescent="0.55000000000000004">
      <c r="A55714" s="131"/>
    </row>
    <row r="55717" spans="1:1" x14ac:dyDescent="0.55000000000000004">
      <c r="A55717" s="131"/>
    </row>
    <row r="55718" spans="1:1" x14ac:dyDescent="0.55000000000000004">
      <c r="A55718" s="131"/>
    </row>
    <row r="55721" spans="1:1" x14ac:dyDescent="0.55000000000000004">
      <c r="A55721" s="131"/>
    </row>
    <row r="55722" spans="1:1" x14ac:dyDescent="0.55000000000000004">
      <c r="A55722" s="131"/>
    </row>
    <row r="55725" spans="1:1" x14ac:dyDescent="0.55000000000000004">
      <c r="A55725" s="131"/>
    </row>
    <row r="55726" spans="1:1" x14ac:dyDescent="0.55000000000000004">
      <c r="A55726" s="131"/>
    </row>
    <row r="55729" spans="1:1" x14ac:dyDescent="0.55000000000000004">
      <c r="A55729" s="131"/>
    </row>
    <row r="55730" spans="1:1" x14ac:dyDescent="0.55000000000000004">
      <c r="A55730" s="131"/>
    </row>
    <row r="55733" spans="1:1" x14ac:dyDescent="0.55000000000000004">
      <c r="A55733" s="131"/>
    </row>
    <row r="55734" spans="1:1" x14ac:dyDescent="0.55000000000000004">
      <c r="A55734" s="131"/>
    </row>
    <row r="55737" spans="1:1" x14ac:dyDescent="0.55000000000000004">
      <c r="A55737" s="131"/>
    </row>
    <row r="55738" spans="1:1" x14ac:dyDescent="0.55000000000000004">
      <c r="A55738" s="131"/>
    </row>
    <row r="55741" spans="1:1" x14ac:dyDescent="0.55000000000000004">
      <c r="A55741" s="131"/>
    </row>
    <row r="55742" spans="1:1" x14ac:dyDescent="0.55000000000000004">
      <c r="A55742" s="131"/>
    </row>
    <row r="55745" spans="1:1" x14ac:dyDescent="0.55000000000000004">
      <c r="A55745" s="131"/>
    </row>
    <row r="55746" spans="1:1" x14ac:dyDescent="0.55000000000000004">
      <c r="A55746" s="131"/>
    </row>
    <row r="55749" spans="1:1" x14ac:dyDescent="0.55000000000000004">
      <c r="A55749" s="131"/>
    </row>
    <row r="55750" spans="1:1" x14ac:dyDescent="0.55000000000000004">
      <c r="A55750" s="131"/>
    </row>
    <row r="55753" spans="1:1" x14ac:dyDescent="0.55000000000000004">
      <c r="A55753" s="131"/>
    </row>
    <row r="55754" spans="1:1" x14ac:dyDescent="0.55000000000000004">
      <c r="A55754" s="131"/>
    </row>
    <row r="55757" spans="1:1" x14ac:dyDescent="0.55000000000000004">
      <c r="A55757" s="131"/>
    </row>
    <row r="55758" spans="1:1" x14ac:dyDescent="0.55000000000000004">
      <c r="A55758" s="131"/>
    </row>
    <row r="55761" spans="1:1" x14ac:dyDescent="0.55000000000000004">
      <c r="A55761" s="131"/>
    </row>
    <row r="55762" spans="1:1" x14ac:dyDescent="0.55000000000000004">
      <c r="A55762" s="131"/>
    </row>
    <row r="55765" spans="1:1" x14ac:dyDescent="0.55000000000000004">
      <c r="A55765" s="131"/>
    </row>
    <row r="55766" spans="1:1" x14ac:dyDescent="0.55000000000000004">
      <c r="A55766" s="131"/>
    </row>
    <row r="55769" spans="1:1" x14ac:dyDescent="0.55000000000000004">
      <c r="A55769" s="131"/>
    </row>
    <row r="55770" spans="1:1" x14ac:dyDescent="0.55000000000000004">
      <c r="A55770" s="131"/>
    </row>
    <row r="55773" spans="1:1" x14ac:dyDescent="0.55000000000000004">
      <c r="A55773" s="131"/>
    </row>
    <row r="55774" spans="1:1" x14ac:dyDescent="0.55000000000000004">
      <c r="A55774" s="131"/>
    </row>
    <row r="55777" spans="1:1" x14ac:dyDescent="0.55000000000000004">
      <c r="A55777" s="131"/>
    </row>
    <row r="55778" spans="1:1" x14ac:dyDescent="0.55000000000000004">
      <c r="A55778" s="131"/>
    </row>
    <row r="55781" spans="1:1" x14ac:dyDescent="0.55000000000000004">
      <c r="A55781" s="131"/>
    </row>
    <row r="55782" spans="1:1" x14ac:dyDescent="0.55000000000000004">
      <c r="A55782" s="131"/>
    </row>
    <row r="55785" spans="1:1" x14ac:dyDescent="0.55000000000000004">
      <c r="A55785" s="131"/>
    </row>
    <row r="55786" spans="1:1" x14ac:dyDescent="0.55000000000000004">
      <c r="A55786" s="131"/>
    </row>
    <row r="55789" spans="1:1" x14ac:dyDescent="0.55000000000000004">
      <c r="A55789" s="131"/>
    </row>
    <row r="55790" spans="1:1" x14ac:dyDescent="0.55000000000000004">
      <c r="A55790" s="131"/>
    </row>
    <row r="55793" spans="1:1" x14ac:dyDescent="0.55000000000000004">
      <c r="A55793" s="131"/>
    </row>
    <row r="55794" spans="1:1" x14ac:dyDescent="0.55000000000000004">
      <c r="A55794" s="131"/>
    </row>
    <row r="55797" spans="1:1" x14ac:dyDescent="0.55000000000000004">
      <c r="A55797" s="131"/>
    </row>
    <row r="55798" spans="1:1" x14ac:dyDescent="0.55000000000000004">
      <c r="A55798" s="131"/>
    </row>
    <row r="55801" spans="1:1" x14ac:dyDescent="0.55000000000000004">
      <c r="A55801" s="131"/>
    </row>
    <row r="55802" spans="1:1" x14ac:dyDescent="0.55000000000000004">
      <c r="A55802" s="131"/>
    </row>
    <row r="55805" spans="1:1" x14ac:dyDescent="0.55000000000000004">
      <c r="A55805" s="131"/>
    </row>
    <row r="55806" spans="1:1" x14ac:dyDescent="0.55000000000000004">
      <c r="A55806" s="131"/>
    </row>
    <row r="55809" spans="1:1" x14ac:dyDescent="0.55000000000000004">
      <c r="A55809" s="131"/>
    </row>
    <row r="55810" spans="1:1" x14ac:dyDescent="0.55000000000000004">
      <c r="A55810" s="131"/>
    </row>
    <row r="55813" spans="1:1" x14ac:dyDescent="0.55000000000000004">
      <c r="A55813" s="131"/>
    </row>
    <row r="55814" spans="1:1" x14ac:dyDescent="0.55000000000000004">
      <c r="A55814" s="131"/>
    </row>
    <row r="55817" spans="1:1" x14ac:dyDescent="0.55000000000000004">
      <c r="A55817" s="131"/>
    </row>
    <row r="55818" spans="1:1" x14ac:dyDescent="0.55000000000000004">
      <c r="A55818" s="131"/>
    </row>
    <row r="55821" spans="1:1" x14ac:dyDescent="0.55000000000000004">
      <c r="A55821" s="131"/>
    </row>
    <row r="55822" spans="1:1" x14ac:dyDescent="0.55000000000000004">
      <c r="A55822" s="131"/>
    </row>
    <row r="55825" spans="1:1" x14ac:dyDescent="0.55000000000000004">
      <c r="A55825" s="131"/>
    </row>
    <row r="55826" spans="1:1" x14ac:dyDescent="0.55000000000000004">
      <c r="A55826" s="131"/>
    </row>
    <row r="55829" spans="1:1" x14ac:dyDescent="0.55000000000000004">
      <c r="A55829" s="131"/>
    </row>
    <row r="55830" spans="1:1" x14ac:dyDescent="0.55000000000000004">
      <c r="A55830" s="131"/>
    </row>
    <row r="55833" spans="1:1" x14ac:dyDescent="0.55000000000000004">
      <c r="A55833" s="131"/>
    </row>
    <row r="55834" spans="1:1" x14ac:dyDescent="0.55000000000000004">
      <c r="A55834" s="131"/>
    </row>
    <row r="55837" spans="1:1" x14ac:dyDescent="0.55000000000000004">
      <c r="A55837" s="131"/>
    </row>
    <row r="55838" spans="1:1" x14ac:dyDescent="0.55000000000000004">
      <c r="A55838" s="131"/>
    </row>
    <row r="55841" spans="1:1" x14ac:dyDescent="0.55000000000000004">
      <c r="A55841" s="131"/>
    </row>
    <row r="55842" spans="1:1" x14ac:dyDescent="0.55000000000000004">
      <c r="A55842" s="131"/>
    </row>
    <row r="55845" spans="1:1" x14ac:dyDescent="0.55000000000000004">
      <c r="A55845" s="131"/>
    </row>
    <row r="55846" spans="1:1" x14ac:dyDescent="0.55000000000000004">
      <c r="A55846" s="131"/>
    </row>
    <row r="55849" spans="1:1" x14ac:dyDescent="0.55000000000000004">
      <c r="A55849" s="131"/>
    </row>
    <row r="55850" spans="1:1" x14ac:dyDescent="0.55000000000000004">
      <c r="A55850" s="131"/>
    </row>
    <row r="55853" spans="1:1" x14ac:dyDescent="0.55000000000000004">
      <c r="A55853" s="131"/>
    </row>
    <row r="55854" spans="1:1" x14ac:dyDescent="0.55000000000000004">
      <c r="A55854" s="131"/>
    </row>
    <row r="55857" spans="1:1" x14ac:dyDescent="0.55000000000000004">
      <c r="A55857" s="131"/>
    </row>
    <row r="55858" spans="1:1" x14ac:dyDescent="0.55000000000000004">
      <c r="A55858" s="131"/>
    </row>
    <row r="55861" spans="1:1" x14ac:dyDescent="0.55000000000000004">
      <c r="A55861" s="131"/>
    </row>
    <row r="55862" spans="1:1" x14ac:dyDescent="0.55000000000000004">
      <c r="A55862" s="131"/>
    </row>
    <row r="55865" spans="1:1" x14ac:dyDescent="0.55000000000000004">
      <c r="A55865" s="131"/>
    </row>
    <row r="55866" spans="1:1" x14ac:dyDescent="0.55000000000000004">
      <c r="A55866" s="131"/>
    </row>
    <row r="55869" spans="1:1" x14ac:dyDescent="0.55000000000000004">
      <c r="A55869" s="131"/>
    </row>
    <row r="55870" spans="1:1" x14ac:dyDescent="0.55000000000000004">
      <c r="A55870" s="131"/>
    </row>
    <row r="55873" spans="1:1" x14ac:dyDescent="0.55000000000000004">
      <c r="A55873" s="131"/>
    </row>
    <row r="55874" spans="1:1" x14ac:dyDescent="0.55000000000000004">
      <c r="A55874" s="131"/>
    </row>
    <row r="55877" spans="1:1" x14ac:dyDescent="0.55000000000000004">
      <c r="A55877" s="131"/>
    </row>
    <row r="55878" spans="1:1" x14ac:dyDescent="0.55000000000000004">
      <c r="A55878" s="131"/>
    </row>
    <row r="55881" spans="1:1" x14ac:dyDescent="0.55000000000000004">
      <c r="A55881" s="131"/>
    </row>
    <row r="55882" spans="1:1" x14ac:dyDescent="0.55000000000000004">
      <c r="A55882" s="131"/>
    </row>
    <row r="55885" spans="1:1" x14ac:dyDescent="0.55000000000000004">
      <c r="A55885" s="131"/>
    </row>
    <row r="55886" spans="1:1" x14ac:dyDescent="0.55000000000000004">
      <c r="A55886" s="131"/>
    </row>
    <row r="55889" spans="1:1" x14ac:dyDescent="0.55000000000000004">
      <c r="A55889" s="131"/>
    </row>
    <row r="55890" spans="1:1" x14ac:dyDescent="0.55000000000000004">
      <c r="A55890" s="131"/>
    </row>
    <row r="55893" spans="1:1" x14ac:dyDescent="0.55000000000000004">
      <c r="A55893" s="131"/>
    </row>
    <row r="55894" spans="1:1" x14ac:dyDescent="0.55000000000000004">
      <c r="A55894" s="131"/>
    </row>
    <row r="55897" spans="1:1" x14ac:dyDescent="0.55000000000000004">
      <c r="A55897" s="131"/>
    </row>
    <row r="55898" spans="1:1" x14ac:dyDescent="0.55000000000000004">
      <c r="A55898" s="131"/>
    </row>
    <row r="55901" spans="1:1" x14ac:dyDescent="0.55000000000000004">
      <c r="A55901" s="131"/>
    </row>
    <row r="55902" spans="1:1" x14ac:dyDescent="0.55000000000000004">
      <c r="A55902" s="131"/>
    </row>
    <row r="55905" spans="1:1" x14ac:dyDescent="0.55000000000000004">
      <c r="A55905" s="131"/>
    </row>
    <row r="55906" spans="1:1" x14ac:dyDescent="0.55000000000000004">
      <c r="A55906" s="131"/>
    </row>
    <row r="55909" spans="1:1" x14ac:dyDescent="0.55000000000000004">
      <c r="A55909" s="131"/>
    </row>
    <row r="55910" spans="1:1" x14ac:dyDescent="0.55000000000000004">
      <c r="A55910" s="131"/>
    </row>
    <row r="55913" spans="1:1" x14ac:dyDescent="0.55000000000000004">
      <c r="A55913" s="131"/>
    </row>
    <row r="55914" spans="1:1" x14ac:dyDescent="0.55000000000000004">
      <c r="A55914" s="131"/>
    </row>
    <row r="55917" spans="1:1" x14ac:dyDescent="0.55000000000000004">
      <c r="A55917" s="131"/>
    </row>
    <row r="55918" spans="1:1" x14ac:dyDescent="0.55000000000000004">
      <c r="A55918" s="131"/>
    </row>
    <row r="55921" spans="1:1" x14ac:dyDescent="0.55000000000000004">
      <c r="A55921" s="131"/>
    </row>
    <row r="55922" spans="1:1" x14ac:dyDescent="0.55000000000000004">
      <c r="A55922" s="131"/>
    </row>
    <row r="55925" spans="1:1" x14ac:dyDescent="0.55000000000000004">
      <c r="A55925" s="131"/>
    </row>
    <row r="55926" spans="1:1" x14ac:dyDescent="0.55000000000000004">
      <c r="A55926" s="131"/>
    </row>
    <row r="55929" spans="1:1" x14ac:dyDescent="0.55000000000000004">
      <c r="A55929" s="131"/>
    </row>
    <row r="55930" spans="1:1" x14ac:dyDescent="0.55000000000000004">
      <c r="A55930" s="131"/>
    </row>
    <row r="55933" spans="1:1" x14ac:dyDescent="0.55000000000000004">
      <c r="A55933" s="131"/>
    </row>
    <row r="55934" spans="1:1" x14ac:dyDescent="0.55000000000000004">
      <c r="A55934" s="131"/>
    </row>
    <row r="55937" spans="1:1" x14ac:dyDescent="0.55000000000000004">
      <c r="A55937" s="131"/>
    </row>
    <row r="55938" spans="1:1" x14ac:dyDescent="0.55000000000000004">
      <c r="A55938" s="131"/>
    </row>
    <row r="55941" spans="1:1" x14ac:dyDescent="0.55000000000000004">
      <c r="A55941" s="131"/>
    </row>
    <row r="55942" spans="1:1" x14ac:dyDescent="0.55000000000000004">
      <c r="A55942" s="131"/>
    </row>
    <row r="55945" spans="1:1" x14ac:dyDescent="0.55000000000000004">
      <c r="A55945" s="131"/>
    </row>
    <row r="55946" spans="1:1" x14ac:dyDescent="0.55000000000000004">
      <c r="A55946" s="131"/>
    </row>
    <row r="55949" spans="1:1" x14ac:dyDescent="0.55000000000000004">
      <c r="A55949" s="131"/>
    </row>
    <row r="55950" spans="1:1" x14ac:dyDescent="0.55000000000000004">
      <c r="A55950" s="131"/>
    </row>
    <row r="55953" spans="1:1" x14ac:dyDescent="0.55000000000000004">
      <c r="A55953" s="131"/>
    </row>
    <row r="55954" spans="1:1" x14ac:dyDescent="0.55000000000000004">
      <c r="A55954" s="131"/>
    </row>
    <row r="55957" spans="1:1" x14ac:dyDescent="0.55000000000000004">
      <c r="A55957" s="131"/>
    </row>
    <row r="55958" spans="1:1" x14ac:dyDescent="0.55000000000000004">
      <c r="A55958" s="131"/>
    </row>
    <row r="55961" spans="1:1" x14ac:dyDescent="0.55000000000000004">
      <c r="A55961" s="131"/>
    </row>
    <row r="55962" spans="1:1" x14ac:dyDescent="0.55000000000000004">
      <c r="A55962" s="131"/>
    </row>
    <row r="55965" spans="1:1" x14ac:dyDescent="0.55000000000000004">
      <c r="A55965" s="131"/>
    </row>
    <row r="55966" spans="1:1" x14ac:dyDescent="0.55000000000000004">
      <c r="A55966" s="131"/>
    </row>
    <row r="55969" spans="1:1" x14ac:dyDescent="0.55000000000000004">
      <c r="A55969" s="131"/>
    </row>
    <row r="55970" spans="1:1" x14ac:dyDescent="0.55000000000000004">
      <c r="A55970" s="131"/>
    </row>
    <row r="55973" spans="1:1" x14ac:dyDescent="0.55000000000000004">
      <c r="A55973" s="131"/>
    </row>
    <row r="55974" spans="1:1" x14ac:dyDescent="0.55000000000000004">
      <c r="A55974" s="131"/>
    </row>
    <row r="55977" spans="1:1" x14ac:dyDescent="0.55000000000000004">
      <c r="A55977" s="131"/>
    </row>
    <row r="55978" spans="1:1" x14ac:dyDescent="0.55000000000000004">
      <c r="A55978" s="131"/>
    </row>
    <row r="55981" spans="1:1" x14ac:dyDescent="0.55000000000000004">
      <c r="A55981" s="131"/>
    </row>
    <row r="55982" spans="1:1" x14ac:dyDescent="0.55000000000000004">
      <c r="A55982" s="131"/>
    </row>
    <row r="55985" spans="1:1" x14ac:dyDescent="0.55000000000000004">
      <c r="A55985" s="131"/>
    </row>
    <row r="55986" spans="1:1" x14ac:dyDescent="0.55000000000000004">
      <c r="A55986" s="131"/>
    </row>
    <row r="55989" spans="1:1" x14ac:dyDescent="0.55000000000000004">
      <c r="A55989" s="131"/>
    </row>
    <row r="55990" spans="1:1" x14ac:dyDescent="0.55000000000000004">
      <c r="A55990" s="131"/>
    </row>
    <row r="55993" spans="1:1" x14ac:dyDescent="0.55000000000000004">
      <c r="A55993" s="131"/>
    </row>
    <row r="55994" spans="1:1" x14ac:dyDescent="0.55000000000000004">
      <c r="A55994" s="131"/>
    </row>
    <row r="55997" spans="1:1" x14ac:dyDescent="0.55000000000000004">
      <c r="A55997" s="131"/>
    </row>
    <row r="55998" spans="1:1" x14ac:dyDescent="0.55000000000000004">
      <c r="A55998" s="131"/>
    </row>
    <row r="56001" spans="1:1" x14ac:dyDescent="0.55000000000000004">
      <c r="A56001" s="131"/>
    </row>
    <row r="56002" spans="1:1" x14ac:dyDescent="0.55000000000000004">
      <c r="A56002" s="131"/>
    </row>
    <row r="56005" spans="1:1" x14ac:dyDescent="0.55000000000000004">
      <c r="A56005" s="131"/>
    </row>
    <row r="56006" spans="1:1" x14ac:dyDescent="0.55000000000000004">
      <c r="A56006" s="131"/>
    </row>
    <row r="56009" spans="1:1" x14ac:dyDescent="0.55000000000000004">
      <c r="A56009" s="131"/>
    </row>
    <row r="56010" spans="1:1" x14ac:dyDescent="0.55000000000000004">
      <c r="A56010" s="131"/>
    </row>
    <row r="56013" spans="1:1" x14ac:dyDescent="0.55000000000000004">
      <c r="A56013" s="131"/>
    </row>
    <row r="56014" spans="1:1" x14ac:dyDescent="0.55000000000000004">
      <c r="A56014" s="131"/>
    </row>
    <row r="56017" spans="1:1" x14ac:dyDescent="0.55000000000000004">
      <c r="A56017" s="131"/>
    </row>
    <row r="56018" spans="1:1" x14ac:dyDescent="0.55000000000000004">
      <c r="A56018" s="131"/>
    </row>
    <row r="56021" spans="1:1" x14ac:dyDescent="0.55000000000000004">
      <c r="A56021" s="131"/>
    </row>
    <row r="56022" spans="1:1" x14ac:dyDescent="0.55000000000000004">
      <c r="A56022" s="131"/>
    </row>
    <row r="56025" spans="1:1" x14ac:dyDescent="0.55000000000000004">
      <c r="A56025" s="131"/>
    </row>
    <row r="56026" spans="1:1" x14ac:dyDescent="0.55000000000000004">
      <c r="A56026" s="131"/>
    </row>
    <row r="56029" spans="1:1" x14ac:dyDescent="0.55000000000000004">
      <c r="A56029" s="131"/>
    </row>
    <row r="56030" spans="1:1" x14ac:dyDescent="0.55000000000000004">
      <c r="A56030" s="131"/>
    </row>
    <row r="56033" spans="1:1" x14ac:dyDescent="0.55000000000000004">
      <c r="A56033" s="131"/>
    </row>
    <row r="56034" spans="1:1" x14ac:dyDescent="0.55000000000000004">
      <c r="A56034" s="131"/>
    </row>
    <row r="56037" spans="1:1" x14ac:dyDescent="0.55000000000000004">
      <c r="A56037" s="131"/>
    </row>
    <row r="56038" spans="1:1" x14ac:dyDescent="0.55000000000000004">
      <c r="A56038" s="131"/>
    </row>
    <row r="56041" spans="1:1" x14ac:dyDescent="0.55000000000000004">
      <c r="A56041" s="131"/>
    </row>
    <row r="56042" spans="1:1" x14ac:dyDescent="0.55000000000000004">
      <c r="A56042" s="131"/>
    </row>
    <row r="56045" spans="1:1" x14ac:dyDescent="0.55000000000000004">
      <c r="A56045" s="131"/>
    </row>
    <row r="56046" spans="1:1" x14ac:dyDescent="0.55000000000000004">
      <c r="A56046" s="131"/>
    </row>
    <row r="56049" spans="1:1" x14ac:dyDescent="0.55000000000000004">
      <c r="A56049" s="131"/>
    </row>
    <row r="56050" spans="1:1" x14ac:dyDescent="0.55000000000000004">
      <c r="A56050" s="131"/>
    </row>
    <row r="56053" spans="1:1" x14ac:dyDescent="0.55000000000000004">
      <c r="A56053" s="131"/>
    </row>
    <row r="56054" spans="1:1" x14ac:dyDescent="0.55000000000000004">
      <c r="A56054" s="131"/>
    </row>
    <row r="56057" spans="1:1" x14ac:dyDescent="0.55000000000000004">
      <c r="A56057" s="131"/>
    </row>
    <row r="56058" spans="1:1" x14ac:dyDescent="0.55000000000000004">
      <c r="A56058" s="131"/>
    </row>
    <row r="56061" spans="1:1" x14ac:dyDescent="0.55000000000000004">
      <c r="A56061" s="131"/>
    </row>
    <row r="56062" spans="1:1" x14ac:dyDescent="0.55000000000000004">
      <c r="A56062" s="131"/>
    </row>
    <row r="56065" spans="1:1" x14ac:dyDescent="0.55000000000000004">
      <c r="A56065" s="131"/>
    </row>
    <row r="56066" spans="1:1" x14ac:dyDescent="0.55000000000000004">
      <c r="A56066" s="131"/>
    </row>
    <row r="56069" spans="1:1" x14ac:dyDescent="0.55000000000000004">
      <c r="A56069" s="131"/>
    </row>
    <row r="56070" spans="1:1" x14ac:dyDescent="0.55000000000000004">
      <c r="A56070" s="131"/>
    </row>
    <row r="56073" spans="1:1" x14ac:dyDescent="0.55000000000000004">
      <c r="A56073" s="131"/>
    </row>
    <row r="56074" spans="1:1" x14ac:dyDescent="0.55000000000000004">
      <c r="A56074" s="131"/>
    </row>
    <row r="56077" spans="1:1" x14ac:dyDescent="0.55000000000000004">
      <c r="A56077" s="131"/>
    </row>
    <row r="56078" spans="1:1" x14ac:dyDescent="0.55000000000000004">
      <c r="A56078" s="131"/>
    </row>
    <row r="56081" spans="1:1" x14ac:dyDescent="0.55000000000000004">
      <c r="A56081" s="131"/>
    </row>
    <row r="56082" spans="1:1" x14ac:dyDescent="0.55000000000000004">
      <c r="A56082" s="131"/>
    </row>
    <row r="56085" spans="1:1" x14ac:dyDescent="0.55000000000000004">
      <c r="A56085" s="131"/>
    </row>
    <row r="56086" spans="1:1" x14ac:dyDescent="0.55000000000000004">
      <c r="A56086" s="131"/>
    </row>
    <row r="56089" spans="1:1" x14ac:dyDescent="0.55000000000000004">
      <c r="A56089" s="131"/>
    </row>
    <row r="56090" spans="1:1" x14ac:dyDescent="0.55000000000000004">
      <c r="A56090" s="131"/>
    </row>
    <row r="56093" spans="1:1" x14ac:dyDescent="0.55000000000000004">
      <c r="A56093" s="131"/>
    </row>
    <row r="56094" spans="1:1" x14ac:dyDescent="0.55000000000000004">
      <c r="A56094" s="131"/>
    </row>
    <row r="56097" spans="1:1" x14ac:dyDescent="0.55000000000000004">
      <c r="A56097" s="131"/>
    </row>
    <row r="56098" spans="1:1" x14ac:dyDescent="0.55000000000000004">
      <c r="A56098" s="131"/>
    </row>
    <row r="56101" spans="1:1" x14ac:dyDescent="0.55000000000000004">
      <c r="A56101" s="131"/>
    </row>
    <row r="56102" spans="1:1" x14ac:dyDescent="0.55000000000000004">
      <c r="A56102" s="131"/>
    </row>
    <row r="56105" spans="1:1" x14ac:dyDescent="0.55000000000000004">
      <c r="A56105" s="131"/>
    </row>
    <row r="56106" spans="1:1" x14ac:dyDescent="0.55000000000000004">
      <c r="A56106" s="131"/>
    </row>
    <row r="56109" spans="1:1" x14ac:dyDescent="0.55000000000000004">
      <c r="A56109" s="131"/>
    </row>
    <row r="56110" spans="1:1" x14ac:dyDescent="0.55000000000000004">
      <c r="A56110" s="131"/>
    </row>
    <row r="56113" spans="1:1" x14ac:dyDescent="0.55000000000000004">
      <c r="A56113" s="131"/>
    </row>
    <row r="56114" spans="1:1" x14ac:dyDescent="0.55000000000000004">
      <c r="A56114" s="131"/>
    </row>
    <row r="56117" spans="1:1" x14ac:dyDescent="0.55000000000000004">
      <c r="A56117" s="131"/>
    </row>
    <row r="56118" spans="1:1" x14ac:dyDescent="0.55000000000000004">
      <c r="A56118" s="131"/>
    </row>
    <row r="56121" spans="1:1" x14ac:dyDescent="0.55000000000000004">
      <c r="A56121" s="131"/>
    </row>
    <row r="56122" spans="1:1" x14ac:dyDescent="0.55000000000000004">
      <c r="A56122" s="131"/>
    </row>
    <row r="56125" spans="1:1" x14ac:dyDescent="0.55000000000000004">
      <c r="A56125" s="131"/>
    </row>
    <row r="56126" spans="1:1" x14ac:dyDescent="0.55000000000000004">
      <c r="A56126" s="131"/>
    </row>
    <row r="56129" spans="1:1" x14ac:dyDescent="0.55000000000000004">
      <c r="A56129" s="131"/>
    </row>
    <row r="56130" spans="1:1" x14ac:dyDescent="0.55000000000000004">
      <c r="A56130" s="131"/>
    </row>
    <row r="56133" spans="1:1" x14ac:dyDescent="0.55000000000000004">
      <c r="A56133" s="131"/>
    </row>
    <row r="56134" spans="1:1" x14ac:dyDescent="0.55000000000000004">
      <c r="A56134" s="131"/>
    </row>
    <row r="56137" spans="1:1" x14ac:dyDescent="0.55000000000000004">
      <c r="A56137" s="131"/>
    </row>
    <row r="56138" spans="1:1" x14ac:dyDescent="0.55000000000000004">
      <c r="A56138" s="131"/>
    </row>
    <row r="56141" spans="1:1" x14ac:dyDescent="0.55000000000000004">
      <c r="A56141" s="131"/>
    </row>
    <row r="56142" spans="1:1" x14ac:dyDescent="0.55000000000000004">
      <c r="A56142" s="131"/>
    </row>
    <row r="56145" spans="1:1" x14ac:dyDescent="0.55000000000000004">
      <c r="A56145" s="131"/>
    </row>
    <row r="56146" spans="1:1" x14ac:dyDescent="0.55000000000000004">
      <c r="A56146" s="131"/>
    </row>
    <row r="56149" spans="1:1" x14ac:dyDescent="0.55000000000000004">
      <c r="A56149" s="131"/>
    </row>
    <row r="56150" spans="1:1" x14ac:dyDescent="0.55000000000000004">
      <c r="A56150" s="131"/>
    </row>
    <row r="56153" spans="1:1" x14ac:dyDescent="0.55000000000000004">
      <c r="A56153" s="131"/>
    </row>
    <row r="56154" spans="1:1" x14ac:dyDescent="0.55000000000000004">
      <c r="A56154" s="131"/>
    </row>
    <row r="56157" spans="1:1" x14ac:dyDescent="0.55000000000000004">
      <c r="A56157" s="131"/>
    </row>
    <row r="56158" spans="1:1" x14ac:dyDescent="0.55000000000000004">
      <c r="A56158" s="131"/>
    </row>
    <row r="56161" spans="1:1" x14ac:dyDescent="0.55000000000000004">
      <c r="A56161" s="131"/>
    </row>
    <row r="56162" spans="1:1" x14ac:dyDescent="0.55000000000000004">
      <c r="A56162" s="131"/>
    </row>
    <row r="56165" spans="1:1" x14ac:dyDescent="0.55000000000000004">
      <c r="A56165" s="131"/>
    </row>
    <row r="56166" spans="1:1" x14ac:dyDescent="0.55000000000000004">
      <c r="A56166" s="131"/>
    </row>
    <row r="56169" spans="1:1" x14ac:dyDescent="0.55000000000000004">
      <c r="A56169" s="131"/>
    </row>
    <row r="56170" spans="1:1" x14ac:dyDescent="0.55000000000000004">
      <c r="A56170" s="131"/>
    </row>
    <row r="56173" spans="1:1" x14ac:dyDescent="0.55000000000000004">
      <c r="A56173" s="131"/>
    </row>
    <row r="56174" spans="1:1" x14ac:dyDescent="0.55000000000000004">
      <c r="A56174" s="131"/>
    </row>
    <row r="56177" spans="1:1" x14ac:dyDescent="0.55000000000000004">
      <c r="A56177" s="131"/>
    </row>
    <row r="56178" spans="1:1" x14ac:dyDescent="0.55000000000000004">
      <c r="A56178" s="131"/>
    </row>
    <row r="56181" spans="1:1" x14ac:dyDescent="0.55000000000000004">
      <c r="A56181" s="131"/>
    </row>
    <row r="56182" spans="1:1" x14ac:dyDescent="0.55000000000000004">
      <c r="A56182" s="131"/>
    </row>
    <row r="56185" spans="1:1" x14ac:dyDescent="0.55000000000000004">
      <c r="A56185" s="131"/>
    </row>
    <row r="56186" spans="1:1" x14ac:dyDescent="0.55000000000000004">
      <c r="A56186" s="131"/>
    </row>
    <row r="56189" spans="1:1" x14ac:dyDescent="0.55000000000000004">
      <c r="A56189" s="131"/>
    </row>
    <row r="56190" spans="1:1" x14ac:dyDescent="0.55000000000000004">
      <c r="A56190" s="131"/>
    </row>
    <row r="56193" spans="1:1" x14ac:dyDescent="0.55000000000000004">
      <c r="A56193" s="131"/>
    </row>
    <row r="56194" spans="1:1" x14ac:dyDescent="0.55000000000000004">
      <c r="A56194" s="131"/>
    </row>
    <row r="56197" spans="1:1" x14ac:dyDescent="0.55000000000000004">
      <c r="A56197" s="131"/>
    </row>
    <row r="56198" spans="1:1" x14ac:dyDescent="0.55000000000000004">
      <c r="A56198" s="131"/>
    </row>
    <row r="56201" spans="1:1" x14ac:dyDescent="0.55000000000000004">
      <c r="A56201" s="131"/>
    </row>
    <row r="56202" spans="1:1" x14ac:dyDescent="0.55000000000000004">
      <c r="A56202" s="131"/>
    </row>
    <row r="56205" spans="1:1" x14ac:dyDescent="0.55000000000000004">
      <c r="A56205" s="131"/>
    </row>
    <row r="56206" spans="1:1" x14ac:dyDescent="0.55000000000000004">
      <c r="A56206" s="131"/>
    </row>
    <row r="56209" spans="1:1" x14ac:dyDescent="0.55000000000000004">
      <c r="A56209" s="131"/>
    </row>
    <row r="56210" spans="1:1" x14ac:dyDescent="0.55000000000000004">
      <c r="A56210" s="131"/>
    </row>
    <row r="56213" spans="1:1" x14ac:dyDescent="0.55000000000000004">
      <c r="A56213" s="131"/>
    </row>
    <row r="56214" spans="1:1" x14ac:dyDescent="0.55000000000000004">
      <c r="A56214" s="131"/>
    </row>
    <row r="56217" spans="1:1" x14ac:dyDescent="0.55000000000000004">
      <c r="A56217" s="131"/>
    </row>
    <row r="56218" spans="1:1" x14ac:dyDescent="0.55000000000000004">
      <c r="A56218" s="131"/>
    </row>
    <row r="56221" spans="1:1" x14ac:dyDescent="0.55000000000000004">
      <c r="A56221" s="131"/>
    </row>
    <row r="56222" spans="1:1" x14ac:dyDescent="0.55000000000000004">
      <c r="A56222" s="131"/>
    </row>
    <row r="56225" spans="1:1" x14ac:dyDescent="0.55000000000000004">
      <c r="A56225" s="131"/>
    </row>
    <row r="56226" spans="1:1" x14ac:dyDescent="0.55000000000000004">
      <c r="A56226" s="131"/>
    </row>
    <row r="56229" spans="1:1" x14ac:dyDescent="0.55000000000000004">
      <c r="A56229" s="131"/>
    </row>
    <row r="56230" spans="1:1" x14ac:dyDescent="0.55000000000000004">
      <c r="A56230" s="131"/>
    </row>
    <row r="56233" spans="1:1" x14ac:dyDescent="0.55000000000000004">
      <c r="A56233" s="131"/>
    </row>
    <row r="56234" spans="1:1" x14ac:dyDescent="0.55000000000000004">
      <c r="A56234" s="131"/>
    </row>
    <row r="56237" spans="1:1" x14ac:dyDescent="0.55000000000000004">
      <c r="A56237" s="131"/>
    </row>
    <row r="56238" spans="1:1" x14ac:dyDescent="0.55000000000000004">
      <c r="A56238" s="131"/>
    </row>
    <row r="56241" spans="1:1" x14ac:dyDescent="0.55000000000000004">
      <c r="A56241" s="131"/>
    </row>
    <row r="56242" spans="1:1" x14ac:dyDescent="0.55000000000000004">
      <c r="A56242" s="131"/>
    </row>
    <row r="56245" spans="1:1" x14ac:dyDescent="0.55000000000000004">
      <c r="A56245" s="131"/>
    </row>
    <row r="56246" spans="1:1" x14ac:dyDescent="0.55000000000000004">
      <c r="A56246" s="131"/>
    </row>
    <row r="56249" spans="1:1" x14ac:dyDescent="0.55000000000000004">
      <c r="A56249" s="131"/>
    </row>
    <row r="56250" spans="1:1" x14ac:dyDescent="0.55000000000000004">
      <c r="A56250" s="131"/>
    </row>
    <row r="56253" spans="1:1" x14ac:dyDescent="0.55000000000000004">
      <c r="A56253" s="131"/>
    </row>
    <row r="56254" spans="1:1" x14ac:dyDescent="0.55000000000000004">
      <c r="A56254" s="131"/>
    </row>
    <row r="56257" spans="1:1" x14ac:dyDescent="0.55000000000000004">
      <c r="A56257" s="131"/>
    </row>
    <row r="56258" spans="1:1" x14ac:dyDescent="0.55000000000000004">
      <c r="A56258" s="131"/>
    </row>
    <row r="56261" spans="1:1" x14ac:dyDescent="0.55000000000000004">
      <c r="A56261" s="131"/>
    </row>
    <row r="56262" spans="1:1" x14ac:dyDescent="0.55000000000000004">
      <c r="A56262" s="131"/>
    </row>
    <row r="56265" spans="1:1" x14ac:dyDescent="0.55000000000000004">
      <c r="A56265" s="131"/>
    </row>
    <row r="56266" spans="1:1" x14ac:dyDescent="0.55000000000000004">
      <c r="A56266" s="131"/>
    </row>
    <row r="56269" spans="1:1" x14ac:dyDescent="0.55000000000000004">
      <c r="A56269" s="131"/>
    </row>
    <row r="56270" spans="1:1" x14ac:dyDescent="0.55000000000000004">
      <c r="A56270" s="131"/>
    </row>
    <row r="56273" spans="1:1" x14ac:dyDescent="0.55000000000000004">
      <c r="A56273" s="131"/>
    </row>
    <row r="56274" spans="1:1" x14ac:dyDescent="0.55000000000000004">
      <c r="A56274" s="131"/>
    </row>
    <row r="56277" spans="1:1" x14ac:dyDescent="0.55000000000000004">
      <c r="A56277" s="131"/>
    </row>
    <row r="56278" spans="1:1" x14ac:dyDescent="0.55000000000000004">
      <c r="A56278" s="131"/>
    </row>
    <row r="56281" spans="1:1" x14ac:dyDescent="0.55000000000000004">
      <c r="A56281" s="131"/>
    </row>
    <row r="56282" spans="1:1" x14ac:dyDescent="0.55000000000000004">
      <c r="A56282" s="131"/>
    </row>
    <row r="56285" spans="1:1" x14ac:dyDescent="0.55000000000000004">
      <c r="A56285" s="131"/>
    </row>
    <row r="56286" spans="1:1" x14ac:dyDescent="0.55000000000000004">
      <c r="A56286" s="131"/>
    </row>
    <row r="56289" spans="1:1" x14ac:dyDescent="0.55000000000000004">
      <c r="A56289" s="131"/>
    </row>
    <row r="56290" spans="1:1" x14ac:dyDescent="0.55000000000000004">
      <c r="A56290" s="131"/>
    </row>
    <row r="56293" spans="1:1" x14ac:dyDescent="0.55000000000000004">
      <c r="A56293" s="131"/>
    </row>
    <row r="56294" spans="1:1" x14ac:dyDescent="0.55000000000000004">
      <c r="A56294" s="131"/>
    </row>
    <row r="56297" spans="1:1" x14ac:dyDescent="0.55000000000000004">
      <c r="A56297" s="131"/>
    </row>
    <row r="56298" spans="1:1" x14ac:dyDescent="0.55000000000000004">
      <c r="A56298" s="131"/>
    </row>
    <row r="56301" spans="1:1" x14ac:dyDescent="0.55000000000000004">
      <c r="A56301" s="131"/>
    </row>
    <row r="56302" spans="1:1" x14ac:dyDescent="0.55000000000000004">
      <c r="A56302" s="131"/>
    </row>
    <row r="56305" spans="1:1" x14ac:dyDescent="0.55000000000000004">
      <c r="A56305" s="131"/>
    </row>
    <row r="56306" spans="1:1" x14ac:dyDescent="0.55000000000000004">
      <c r="A56306" s="131"/>
    </row>
    <row r="56309" spans="1:1" x14ac:dyDescent="0.55000000000000004">
      <c r="A56309" s="131"/>
    </row>
    <row r="56310" spans="1:1" x14ac:dyDescent="0.55000000000000004">
      <c r="A56310" s="131"/>
    </row>
    <row r="56313" spans="1:1" x14ac:dyDescent="0.55000000000000004">
      <c r="A56313" s="131"/>
    </row>
    <row r="56314" spans="1:1" x14ac:dyDescent="0.55000000000000004">
      <c r="A56314" s="131"/>
    </row>
    <row r="56317" spans="1:1" x14ac:dyDescent="0.55000000000000004">
      <c r="A56317" s="131"/>
    </row>
    <row r="56318" spans="1:1" x14ac:dyDescent="0.55000000000000004">
      <c r="A56318" s="131"/>
    </row>
    <row r="56321" spans="1:1" x14ac:dyDescent="0.55000000000000004">
      <c r="A56321" s="131"/>
    </row>
    <row r="56322" spans="1:1" x14ac:dyDescent="0.55000000000000004">
      <c r="A56322" s="131"/>
    </row>
    <row r="56325" spans="1:1" x14ac:dyDescent="0.55000000000000004">
      <c r="A56325" s="131"/>
    </row>
    <row r="56326" spans="1:1" x14ac:dyDescent="0.55000000000000004">
      <c r="A56326" s="131"/>
    </row>
    <row r="56329" spans="1:1" x14ac:dyDescent="0.55000000000000004">
      <c r="A56329" s="131"/>
    </row>
    <row r="56330" spans="1:1" x14ac:dyDescent="0.55000000000000004">
      <c r="A56330" s="131"/>
    </row>
    <row r="56333" spans="1:1" x14ac:dyDescent="0.55000000000000004">
      <c r="A56333" s="131"/>
    </row>
    <row r="56334" spans="1:1" x14ac:dyDescent="0.55000000000000004">
      <c r="A56334" s="131"/>
    </row>
    <row r="56337" spans="1:1" x14ac:dyDescent="0.55000000000000004">
      <c r="A56337" s="131"/>
    </row>
    <row r="56338" spans="1:1" x14ac:dyDescent="0.55000000000000004">
      <c r="A56338" s="131"/>
    </row>
    <row r="56341" spans="1:1" x14ac:dyDescent="0.55000000000000004">
      <c r="A56341" s="131"/>
    </row>
    <row r="56342" spans="1:1" x14ac:dyDescent="0.55000000000000004">
      <c r="A56342" s="131"/>
    </row>
    <row r="56345" spans="1:1" x14ac:dyDescent="0.55000000000000004">
      <c r="A56345" s="131"/>
    </row>
    <row r="56346" spans="1:1" x14ac:dyDescent="0.55000000000000004">
      <c r="A56346" s="131"/>
    </row>
    <row r="56349" spans="1:1" x14ac:dyDescent="0.55000000000000004">
      <c r="A56349" s="131"/>
    </row>
    <row r="56350" spans="1:1" x14ac:dyDescent="0.55000000000000004">
      <c r="A56350" s="131"/>
    </row>
    <row r="56353" spans="1:1" x14ac:dyDescent="0.55000000000000004">
      <c r="A56353" s="131"/>
    </row>
    <row r="56354" spans="1:1" x14ac:dyDescent="0.55000000000000004">
      <c r="A56354" s="131"/>
    </row>
    <row r="56357" spans="1:1" x14ac:dyDescent="0.55000000000000004">
      <c r="A56357" s="131"/>
    </row>
    <row r="56358" spans="1:1" x14ac:dyDescent="0.55000000000000004">
      <c r="A56358" s="131"/>
    </row>
    <row r="56361" spans="1:1" x14ac:dyDescent="0.55000000000000004">
      <c r="A56361" s="131"/>
    </row>
    <row r="56362" spans="1:1" x14ac:dyDescent="0.55000000000000004">
      <c r="A56362" s="131"/>
    </row>
    <row r="56365" spans="1:1" x14ac:dyDescent="0.55000000000000004">
      <c r="A56365" s="131"/>
    </row>
    <row r="56366" spans="1:1" x14ac:dyDescent="0.55000000000000004">
      <c r="A56366" s="131"/>
    </row>
    <row r="56369" spans="1:1" x14ac:dyDescent="0.55000000000000004">
      <c r="A56369" s="131"/>
    </row>
    <row r="56370" spans="1:1" x14ac:dyDescent="0.55000000000000004">
      <c r="A56370" s="131"/>
    </row>
    <row r="56373" spans="1:1" x14ac:dyDescent="0.55000000000000004">
      <c r="A56373" s="131"/>
    </row>
    <row r="56374" spans="1:1" x14ac:dyDescent="0.55000000000000004">
      <c r="A56374" s="131"/>
    </row>
    <row r="56377" spans="1:1" x14ac:dyDescent="0.55000000000000004">
      <c r="A56377" s="131"/>
    </row>
    <row r="56378" spans="1:1" x14ac:dyDescent="0.55000000000000004">
      <c r="A56378" s="131"/>
    </row>
    <row r="56381" spans="1:1" x14ac:dyDescent="0.55000000000000004">
      <c r="A56381" s="131"/>
    </row>
    <row r="56382" spans="1:1" x14ac:dyDescent="0.55000000000000004">
      <c r="A56382" s="131"/>
    </row>
    <row r="56385" spans="1:1" x14ac:dyDescent="0.55000000000000004">
      <c r="A56385" s="131"/>
    </row>
    <row r="56386" spans="1:1" x14ac:dyDescent="0.55000000000000004">
      <c r="A56386" s="131"/>
    </row>
    <row r="56389" spans="1:1" x14ac:dyDescent="0.55000000000000004">
      <c r="A56389" s="131"/>
    </row>
    <row r="56390" spans="1:1" x14ac:dyDescent="0.55000000000000004">
      <c r="A56390" s="131"/>
    </row>
    <row r="56393" spans="1:1" x14ac:dyDescent="0.55000000000000004">
      <c r="A56393" s="131"/>
    </row>
    <row r="56394" spans="1:1" x14ac:dyDescent="0.55000000000000004">
      <c r="A56394" s="131"/>
    </row>
    <row r="56397" spans="1:1" x14ac:dyDescent="0.55000000000000004">
      <c r="A56397" s="131"/>
    </row>
    <row r="56398" spans="1:1" x14ac:dyDescent="0.55000000000000004">
      <c r="A56398" s="131"/>
    </row>
    <row r="56401" spans="1:1" x14ac:dyDescent="0.55000000000000004">
      <c r="A56401" s="131"/>
    </row>
    <row r="56402" spans="1:1" x14ac:dyDescent="0.55000000000000004">
      <c r="A56402" s="131"/>
    </row>
    <row r="56405" spans="1:1" x14ac:dyDescent="0.55000000000000004">
      <c r="A56405" s="131"/>
    </row>
    <row r="56406" spans="1:1" x14ac:dyDescent="0.55000000000000004">
      <c r="A56406" s="131"/>
    </row>
    <row r="56409" spans="1:1" x14ac:dyDescent="0.55000000000000004">
      <c r="A56409" s="131"/>
    </row>
    <row r="56410" spans="1:1" x14ac:dyDescent="0.55000000000000004">
      <c r="A56410" s="131"/>
    </row>
    <row r="56413" spans="1:1" x14ac:dyDescent="0.55000000000000004">
      <c r="A56413" s="131"/>
    </row>
    <row r="56414" spans="1:1" x14ac:dyDescent="0.55000000000000004">
      <c r="A56414" s="131"/>
    </row>
    <row r="56417" spans="1:1" x14ac:dyDescent="0.55000000000000004">
      <c r="A56417" s="131"/>
    </row>
    <row r="56418" spans="1:1" x14ac:dyDescent="0.55000000000000004">
      <c r="A56418" s="131"/>
    </row>
    <row r="56421" spans="1:1" x14ac:dyDescent="0.55000000000000004">
      <c r="A56421" s="131"/>
    </row>
    <row r="56422" spans="1:1" x14ac:dyDescent="0.55000000000000004">
      <c r="A56422" s="131"/>
    </row>
    <row r="56425" spans="1:1" x14ac:dyDescent="0.55000000000000004">
      <c r="A56425" s="131"/>
    </row>
    <row r="56426" spans="1:1" x14ac:dyDescent="0.55000000000000004">
      <c r="A56426" s="131"/>
    </row>
    <row r="56429" spans="1:1" x14ac:dyDescent="0.55000000000000004">
      <c r="A56429" s="131"/>
    </row>
    <row r="56430" spans="1:1" x14ac:dyDescent="0.55000000000000004">
      <c r="A56430" s="131"/>
    </row>
    <row r="56433" spans="1:1" x14ac:dyDescent="0.55000000000000004">
      <c r="A56433" s="131"/>
    </row>
    <row r="56434" spans="1:1" x14ac:dyDescent="0.55000000000000004">
      <c r="A56434" s="131"/>
    </row>
    <row r="56437" spans="1:1" x14ac:dyDescent="0.55000000000000004">
      <c r="A56437" s="131"/>
    </row>
    <row r="56438" spans="1:1" x14ac:dyDescent="0.55000000000000004">
      <c r="A56438" s="131"/>
    </row>
    <row r="56441" spans="1:1" x14ac:dyDescent="0.55000000000000004">
      <c r="A56441" s="131"/>
    </row>
    <row r="56442" spans="1:1" x14ac:dyDescent="0.55000000000000004">
      <c r="A56442" s="131"/>
    </row>
    <row r="56445" spans="1:1" x14ac:dyDescent="0.55000000000000004">
      <c r="A56445" s="131"/>
    </row>
    <row r="56446" spans="1:1" x14ac:dyDescent="0.55000000000000004">
      <c r="A56446" s="131"/>
    </row>
    <row r="56449" spans="1:1" x14ac:dyDescent="0.55000000000000004">
      <c r="A56449" s="131"/>
    </row>
    <row r="56450" spans="1:1" x14ac:dyDescent="0.55000000000000004">
      <c r="A56450" s="131"/>
    </row>
    <row r="56453" spans="1:1" x14ac:dyDescent="0.55000000000000004">
      <c r="A56453" s="131"/>
    </row>
    <row r="56454" spans="1:1" x14ac:dyDescent="0.55000000000000004">
      <c r="A56454" s="131"/>
    </row>
    <row r="56457" spans="1:1" x14ac:dyDescent="0.55000000000000004">
      <c r="A56457" s="131"/>
    </row>
    <row r="56458" spans="1:1" x14ac:dyDescent="0.55000000000000004">
      <c r="A56458" s="131"/>
    </row>
    <row r="56461" spans="1:1" x14ac:dyDescent="0.55000000000000004">
      <c r="A56461" s="131"/>
    </row>
    <row r="56462" spans="1:1" x14ac:dyDescent="0.55000000000000004">
      <c r="A56462" s="131"/>
    </row>
    <row r="56465" spans="1:1" x14ac:dyDescent="0.55000000000000004">
      <c r="A56465" s="131"/>
    </row>
    <row r="56466" spans="1:1" x14ac:dyDescent="0.55000000000000004">
      <c r="A56466" s="131"/>
    </row>
    <row r="56469" spans="1:1" x14ac:dyDescent="0.55000000000000004">
      <c r="A56469" s="131"/>
    </row>
    <row r="56470" spans="1:1" x14ac:dyDescent="0.55000000000000004">
      <c r="A56470" s="131"/>
    </row>
    <row r="56473" spans="1:1" x14ac:dyDescent="0.55000000000000004">
      <c r="A56473" s="131"/>
    </row>
    <row r="56474" spans="1:1" x14ac:dyDescent="0.55000000000000004">
      <c r="A56474" s="131"/>
    </row>
    <row r="56477" spans="1:1" x14ac:dyDescent="0.55000000000000004">
      <c r="A56477" s="131"/>
    </row>
    <row r="56478" spans="1:1" x14ac:dyDescent="0.55000000000000004">
      <c r="A56478" s="131"/>
    </row>
    <row r="56481" spans="1:1" x14ac:dyDescent="0.55000000000000004">
      <c r="A56481" s="131"/>
    </row>
    <row r="56482" spans="1:1" x14ac:dyDescent="0.55000000000000004">
      <c r="A56482" s="131"/>
    </row>
    <row r="56485" spans="1:1" x14ac:dyDescent="0.55000000000000004">
      <c r="A56485" s="131"/>
    </row>
    <row r="56486" spans="1:1" x14ac:dyDescent="0.55000000000000004">
      <c r="A56486" s="131"/>
    </row>
    <row r="56489" spans="1:1" x14ac:dyDescent="0.55000000000000004">
      <c r="A56489" s="131"/>
    </row>
    <row r="56490" spans="1:1" x14ac:dyDescent="0.55000000000000004">
      <c r="A56490" s="131"/>
    </row>
    <row r="56493" spans="1:1" x14ac:dyDescent="0.55000000000000004">
      <c r="A56493" s="131"/>
    </row>
    <row r="56494" spans="1:1" x14ac:dyDescent="0.55000000000000004">
      <c r="A56494" s="131"/>
    </row>
    <row r="56497" spans="1:1" x14ac:dyDescent="0.55000000000000004">
      <c r="A56497" s="131"/>
    </row>
    <row r="56498" spans="1:1" x14ac:dyDescent="0.55000000000000004">
      <c r="A56498" s="131"/>
    </row>
    <row r="56501" spans="1:1" x14ac:dyDescent="0.55000000000000004">
      <c r="A56501" s="131"/>
    </row>
    <row r="56502" spans="1:1" x14ac:dyDescent="0.55000000000000004">
      <c r="A56502" s="131"/>
    </row>
    <row r="56505" spans="1:1" x14ac:dyDescent="0.55000000000000004">
      <c r="A56505" s="131"/>
    </row>
    <row r="56506" spans="1:1" x14ac:dyDescent="0.55000000000000004">
      <c r="A56506" s="131"/>
    </row>
    <row r="56509" spans="1:1" x14ac:dyDescent="0.55000000000000004">
      <c r="A56509" s="131"/>
    </row>
    <row r="56510" spans="1:1" x14ac:dyDescent="0.55000000000000004">
      <c r="A56510" s="131"/>
    </row>
    <row r="56513" spans="1:1" x14ac:dyDescent="0.55000000000000004">
      <c r="A56513" s="131"/>
    </row>
    <row r="56514" spans="1:1" x14ac:dyDescent="0.55000000000000004">
      <c r="A56514" s="131"/>
    </row>
    <row r="56517" spans="1:1" x14ac:dyDescent="0.55000000000000004">
      <c r="A56517" s="131"/>
    </row>
    <row r="56518" spans="1:1" x14ac:dyDescent="0.55000000000000004">
      <c r="A56518" s="131"/>
    </row>
    <row r="56521" spans="1:1" x14ac:dyDescent="0.55000000000000004">
      <c r="A56521" s="131"/>
    </row>
    <row r="56522" spans="1:1" x14ac:dyDescent="0.55000000000000004">
      <c r="A56522" s="131"/>
    </row>
    <row r="56525" spans="1:1" x14ac:dyDescent="0.55000000000000004">
      <c r="A56525" s="131"/>
    </row>
    <row r="56526" spans="1:1" x14ac:dyDescent="0.55000000000000004">
      <c r="A56526" s="131"/>
    </row>
    <row r="56529" spans="1:1" x14ac:dyDescent="0.55000000000000004">
      <c r="A56529" s="131"/>
    </row>
    <row r="56530" spans="1:1" x14ac:dyDescent="0.55000000000000004">
      <c r="A56530" s="131"/>
    </row>
    <row r="56533" spans="1:1" x14ac:dyDescent="0.55000000000000004">
      <c r="A56533" s="131"/>
    </row>
    <row r="56534" spans="1:1" x14ac:dyDescent="0.55000000000000004">
      <c r="A56534" s="131"/>
    </row>
    <row r="56537" spans="1:1" x14ac:dyDescent="0.55000000000000004">
      <c r="A56537" s="131"/>
    </row>
    <row r="56538" spans="1:1" x14ac:dyDescent="0.55000000000000004">
      <c r="A56538" s="131"/>
    </row>
    <row r="56541" spans="1:1" x14ac:dyDescent="0.55000000000000004">
      <c r="A56541" s="131"/>
    </row>
    <row r="56542" spans="1:1" x14ac:dyDescent="0.55000000000000004">
      <c r="A56542" s="131"/>
    </row>
    <row r="56545" spans="1:1" x14ac:dyDescent="0.55000000000000004">
      <c r="A56545" s="131"/>
    </row>
    <row r="56546" spans="1:1" x14ac:dyDescent="0.55000000000000004">
      <c r="A56546" s="131"/>
    </row>
    <row r="56549" spans="1:1" x14ac:dyDescent="0.55000000000000004">
      <c r="A56549" s="131"/>
    </row>
    <row r="56550" spans="1:1" x14ac:dyDescent="0.55000000000000004">
      <c r="A56550" s="131"/>
    </row>
    <row r="56553" spans="1:1" x14ac:dyDescent="0.55000000000000004">
      <c r="A56553" s="131"/>
    </row>
    <row r="56554" spans="1:1" x14ac:dyDescent="0.55000000000000004">
      <c r="A56554" s="131"/>
    </row>
    <row r="56557" spans="1:1" x14ac:dyDescent="0.55000000000000004">
      <c r="A56557" s="131"/>
    </row>
    <row r="56558" spans="1:1" x14ac:dyDescent="0.55000000000000004">
      <c r="A56558" s="131"/>
    </row>
    <row r="56561" spans="1:1" x14ac:dyDescent="0.55000000000000004">
      <c r="A56561" s="131"/>
    </row>
    <row r="56562" spans="1:1" x14ac:dyDescent="0.55000000000000004">
      <c r="A56562" s="131"/>
    </row>
    <row r="56565" spans="1:1" x14ac:dyDescent="0.55000000000000004">
      <c r="A56565" s="131"/>
    </row>
    <row r="56566" spans="1:1" x14ac:dyDescent="0.55000000000000004">
      <c r="A56566" s="131"/>
    </row>
    <row r="56569" spans="1:1" x14ac:dyDescent="0.55000000000000004">
      <c r="A56569" s="131"/>
    </row>
    <row r="56570" spans="1:1" x14ac:dyDescent="0.55000000000000004">
      <c r="A56570" s="131"/>
    </row>
    <row r="56573" spans="1:1" x14ac:dyDescent="0.55000000000000004">
      <c r="A56573" s="131"/>
    </row>
    <row r="56574" spans="1:1" x14ac:dyDescent="0.55000000000000004">
      <c r="A56574" s="131"/>
    </row>
    <row r="56577" spans="1:1" x14ac:dyDescent="0.55000000000000004">
      <c r="A56577" s="131"/>
    </row>
    <row r="56578" spans="1:1" x14ac:dyDescent="0.55000000000000004">
      <c r="A56578" s="131"/>
    </row>
    <row r="56581" spans="1:1" x14ac:dyDescent="0.55000000000000004">
      <c r="A56581" s="131"/>
    </row>
    <row r="56582" spans="1:1" x14ac:dyDescent="0.55000000000000004">
      <c r="A56582" s="131"/>
    </row>
    <row r="56585" spans="1:1" x14ac:dyDescent="0.55000000000000004">
      <c r="A56585" s="131"/>
    </row>
    <row r="56586" spans="1:1" x14ac:dyDescent="0.55000000000000004">
      <c r="A56586" s="131"/>
    </row>
    <row r="56589" spans="1:1" x14ac:dyDescent="0.55000000000000004">
      <c r="A56589" s="131"/>
    </row>
    <row r="56590" spans="1:1" x14ac:dyDescent="0.55000000000000004">
      <c r="A56590" s="131"/>
    </row>
    <row r="56593" spans="1:1" x14ac:dyDescent="0.55000000000000004">
      <c r="A56593" s="131"/>
    </row>
    <row r="56594" spans="1:1" x14ac:dyDescent="0.55000000000000004">
      <c r="A56594" s="131"/>
    </row>
    <row r="56597" spans="1:1" x14ac:dyDescent="0.55000000000000004">
      <c r="A56597" s="131"/>
    </row>
    <row r="56598" spans="1:1" x14ac:dyDescent="0.55000000000000004">
      <c r="A56598" s="131"/>
    </row>
    <row r="56601" spans="1:1" x14ac:dyDescent="0.55000000000000004">
      <c r="A56601" s="131"/>
    </row>
    <row r="56602" spans="1:1" x14ac:dyDescent="0.55000000000000004">
      <c r="A56602" s="131"/>
    </row>
    <row r="56605" spans="1:1" x14ac:dyDescent="0.55000000000000004">
      <c r="A56605" s="131"/>
    </row>
    <row r="56606" spans="1:1" x14ac:dyDescent="0.55000000000000004">
      <c r="A56606" s="131"/>
    </row>
    <row r="56609" spans="1:1" x14ac:dyDescent="0.55000000000000004">
      <c r="A56609" s="131"/>
    </row>
    <row r="56610" spans="1:1" x14ac:dyDescent="0.55000000000000004">
      <c r="A56610" s="131"/>
    </row>
    <row r="56613" spans="1:1" x14ac:dyDescent="0.55000000000000004">
      <c r="A56613" s="131"/>
    </row>
    <row r="56614" spans="1:1" x14ac:dyDescent="0.55000000000000004">
      <c r="A56614" s="131"/>
    </row>
    <row r="56617" spans="1:1" x14ac:dyDescent="0.55000000000000004">
      <c r="A56617" s="131"/>
    </row>
    <row r="56618" spans="1:1" x14ac:dyDescent="0.55000000000000004">
      <c r="A56618" s="131"/>
    </row>
    <row r="56621" spans="1:1" x14ac:dyDescent="0.55000000000000004">
      <c r="A56621" s="131"/>
    </row>
    <row r="56622" spans="1:1" x14ac:dyDescent="0.55000000000000004">
      <c r="A56622" s="131"/>
    </row>
    <row r="56625" spans="1:1" x14ac:dyDescent="0.55000000000000004">
      <c r="A56625" s="131"/>
    </row>
    <row r="56626" spans="1:1" x14ac:dyDescent="0.55000000000000004">
      <c r="A56626" s="131"/>
    </row>
    <row r="56629" spans="1:1" x14ac:dyDescent="0.55000000000000004">
      <c r="A56629" s="131"/>
    </row>
    <row r="56630" spans="1:1" x14ac:dyDescent="0.55000000000000004">
      <c r="A56630" s="131"/>
    </row>
    <row r="56633" spans="1:1" x14ac:dyDescent="0.55000000000000004">
      <c r="A56633" s="131"/>
    </row>
    <row r="56634" spans="1:1" x14ac:dyDescent="0.55000000000000004">
      <c r="A56634" s="131"/>
    </row>
    <row r="56637" spans="1:1" x14ac:dyDescent="0.55000000000000004">
      <c r="A56637" s="131"/>
    </row>
    <row r="56638" spans="1:1" x14ac:dyDescent="0.55000000000000004">
      <c r="A56638" s="131"/>
    </row>
    <row r="56641" spans="1:1" x14ac:dyDescent="0.55000000000000004">
      <c r="A56641" s="131"/>
    </row>
    <row r="56642" spans="1:1" x14ac:dyDescent="0.55000000000000004">
      <c r="A56642" s="131"/>
    </row>
    <row r="56645" spans="1:1" x14ac:dyDescent="0.55000000000000004">
      <c r="A56645" s="131"/>
    </row>
    <row r="56646" spans="1:1" x14ac:dyDescent="0.55000000000000004">
      <c r="A56646" s="131"/>
    </row>
    <row r="56649" spans="1:1" x14ac:dyDescent="0.55000000000000004">
      <c r="A56649" s="131"/>
    </row>
    <row r="56650" spans="1:1" x14ac:dyDescent="0.55000000000000004">
      <c r="A56650" s="131"/>
    </row>
    <row r="56653" spans="1:1" x14ac:dyDescent="0.55000000000000004">
      <c r="A56653" s="131"/>
    </row>
    <row r="56654" spans="1:1" x14ac:dyDescent="0.55000000000000004">
      <c r="A56654" s="131"/>
    </row>
    <row r="56657" spans="1:1" x14ac:dyDescent="0.55000000000000004">
      <c r="A56657" s="131"/>
    </row>
    <row r="56658" spans="1:1" x14ac:dyDescent="0.55000000000000004">
      <c r="A56658" s="131"/>
    </row>
    <row r="56661" spans="1:1" x14ac:dyDescent="0.55000000000000004">
      <c r="A56661" s="131"/>
    </row>
    <row r="56662" spans="1:1" x14ac:dyDescent="0.55000000000000004">
      <c r="A56662" s="131"/>
    </row>
    <row r="56665" spans="1:1" x14ac:dyDescent="0.55000000000000004">
      <c r="A56665" s="131"/>
    </row>
    <row r="56666" spans="1:1" x14ac:dyDescent="0.55000000000000004">
      <c r="A56666" s="131"/>
    </row>
    <row r="56669" spans="1:1" x14ac:dyDescent="0.55000000000000004">
      <c r="A56669" s="131"/>
    </row>
    <row r="56670" spans="1:1" x14ac:dyDescent="0.55000000000000004">
      <c r="A56670" s="131"/>
    </row>
    <row r="56673" spans="1:1" x14ac:dyDescent="0.55000000000000004">
      <c r="A56673" s="131"/>
    </row>
    <row r="56674" spans="1:1" x14ac:dyDescent="0.55000000000000004">
      <c r="A56674" s="131"/>
    </row>
    <row r="56677" spans="1:1" x14ac:dyDescent="0.55000000000000004">
      <c r="A56677" s="131"/>
    </row>
    <row r="56678" spans="1:1" x14ac:dyDescent="0.55000000000000004">
      <c r="A56678" s="131"/>
    </row>
    <row r="56681" spans="1:1" x14ac:dyDescent="0.55000000000000004">
      <c r="A56681" s="131"/>
    </row>
    <row r="56682" spans="1:1" x14ac:dyDescent="0.55000000000000004">
      <c r="A56682" s="131"/>
    </row>
    <row r="56685" spans="1:1" x14ac:dyDescent="0.55000000000000004">
      <c r="A56685" s="131"/>
    </row>
    <row r="56686" spans="1:1" x14ac:dyDescent="0.55000000000000004">
      <c r="A56686" s="131"/>
    </row>
    <row r="56689" spans="1:1" x14ac:dyDescent="0.55000000000000004">
      <c r="A56689" s="131"/>
    </row>
    <row r="56690" spans="1:1" x14ac:dyDescent="0.55000000000000004">
      <c r="A56690" s="131"/>
    </row>
    <row r="56693" spans="1:1" x14ac:dyDescent="0.55000000000000004">
      <c r="A56693" s="131"/>
    </row>
    <row r="56694" spans="1:1" x14ac:dyDescent="0.55000000000000004">
      <c r="A56694" s="131"/>
    </row>
    <row r="56697" spans="1:1" x14ac:dyDescent="0.55000000000000004">
      <c r="A56697" s="131"/>
    </row>
    <row r="56698" spans="1:1" x14ac:dyDescent="0.55000000000000004">
      <c r="A56698" s="131"/>
    </row>
    <row r="56701" spans="1:1" x14ac:dyDescent="0.55000000000000004">
      <c r="A56701" s="131"/>
    </row>
    <row r="56702" spans="1:1" x14ac:dyDescent="0.55000000000000004">
      <c r="A56702" s="131"/>
    </row>
    <row r="56705" spans="1:1" x14ac:dyDescent="0.55000000000000004">
      <c r="A56705" s="131"/>
    </row>
    <row r="56706" spans="1:1" x14ac:dyDescent="0.55000000000000004">
      <c r="A56706" s="131"/>
    </row>
    <row r="56709" spans="1:1" x14ac:dyDescent="0.55000000000000004">
      <c r="A56709" s="131"/>
    </row>
    <row r="56710" spans="1:1" x14ac:dyDescent="0.55000000000000004">
      <c r="A56710" s="131"/>
    </row>
    <row r="56713" spans="1:1" x14ac:dyDescent="0.55000000000000004">
      <c r="A56713" s="131"/>
    </row>
    <row r="56714" spans="1:1" x14ac:dyDescent="0.55000000000000004">
      <c r="A56714" s="131"/>
    </row>
    <row r="56717" spans="1:1" x14ac:dyDescent="0.55000000000000004">
      <c r="A56717" s="131"/>
    </row>
    <row r="56718" spans="1:1" x14ac:dyDescent="0.55000000000000004">
      <c r="A56718" s="131"/>
    </row>
    <row r="56721" spans="1:1" x14ac:dyDescent="0.55000000000000004">
      <c r="A56721" s="131"/>
    </row>
    <row r="56722" spans="1:1" x14ac:dyDescent="0.55000000000000004">
      <c r="A56722" s="131"/>
    </row>
    <row r="56725" spans="1:1" x14ac:dyDescent="0.55000000000000004">
      <c r="A56725" s="131"/>
    </row>
    <row r="56726" spans="1:1" x14ac:dyDescent="0.55000000000000004">
      <c r="A56726" s="131"/>
    </row>
    <row r="56729" spans="1:1" x14ac:dyDescent="0.55000000000000004">
      <c r="A56729" s="131"/>
    </row>
    <row r="56730" spans="1:1" x14ac:dyDescent="0.55000000000000004">
      <c r="A56730" s="131"/>
    </row>
    <row r="56733" spans="1:1" x14ac:dyDescent="0.55000000000000004">
      <c r="A56733" s="131"/>
    </row>
    <row r="56734" spans="1:1" x14ac:dyDescent="0.55000000000000004">
      <c r="A56734" s="131"/>
    </row>
    <row r="56737" spans="1:1" x14ac:dyDescent="0.55000000000000004">
      <c r="A56737" s="131"/>
    </row>
    <row r="56738" spans="1:1" x14ac:dyDescent="0.55000000000000004">
      <c r="A56738" s="131"/>
    </row>
    <row r="56741" spans="1:1" x14ac:dyDescent="0.55000000000000004">
      <c r="A56741" s="131"/>
    </row>
    <row r="56742" spans="1:1" x14ac:dyDescent="0.55000000000000004">
      <c r="A56742" s="131"/>
    </row>
    <row r="56745" spans="1:1" x14ac:dyDescent="0.55000000000000004">
      <c r="A56745" s="131"/>
    </row>
    <row r="56746" spans="1:1" x14ac:dyDescent="0.55000000000000004">
      <c r="A56746" s="131"/>
    </row>
    <row r="56749" spans="1:1" x14ac:dyDescent="0.55000000000000004">
      <c r="A56749" s="131"/>
    </row>
    <row r="56750" spans="1:1" x14ac:dyDescent="0.55000000000000004">
      <c r="A56750" s="131"/>
    </row>
    <row r="56753" spans="1:1" x14ac:dyDescent="0.55000000000000004">
      <c r="A56753" s="131"/>
    </row>
    <row r="56754" spans="1:1" x14ac:dyDescent="0.55000000000000004">
      <c r="A56754" s="131"/>
    </row>
    <row r="56757" spans="1:1" x14ac:dyDescent="0.55000000000000004">
      <c r="A56757" s="131"/>
    </row>
    <row r="56758" spans="1:1" x14ac:dyDescent="0.55000000000000004">
      <c r="A56758" s="131"/>
    </row>
    <row r="56761" spans="1:1" x14ac:dyDescent="0.55000000000000004">
      <c r="A56761" s="131"/>
    </row>
    <row r="56762" spans="1:1" x14ac:dyDescent="0.55000000000000004">
      <c r="A56762" s="131"/>
    </row>
    <row r="56765" spans="1:1" x14ac:dyDescent="0.55000000000000004">
      <c r="A56765" s="131"/>
    </row>
    <row r="56766" spans="1:1" x14ac:dyDescent="0.55000000000000004">
      <c r="A56766" s="131"/>
    </row>
    <row r="56769" spans="1:1" x14ac:dyDescent="0.55000000000000004">
      <c r="A56769" s="131"/>
    </row>
    <row r="56770" spans="1:1" x14ac:dyDescent="0.55000000000000004">
      <c r="A56770" s="131"/>
    </row>
    <row r="56773" spans="1:1" x14ac:dyDescent="0.55000000000000004">
      <c r="A56773" s="131"/>
    </row>
    <row r="56774" spans="1:1" x14ac:dyDescent="0.55000000000000004">
      <c r="A56774" s="131"/>
    </row>
    <row r="56777" spans="1:1" x14ac:dyDescent="0.55000000000000004">
      <c r="A56777" s="131"/>
    </row>
    <row r="56778" spans="1:1" x14ac:dyDescent="0.55000000000000004">
      <c r="A56778" s="131"/>
    </row>
    <row r="56781" spans="1:1" x14ac:dyDescent="0.55000000000000004">
      <c r="A56781" s="131"/>
    </row>
    <row r="56782" spans="1:1" x14ac:dyDescent="0.55000000000000004">
      <c r="A56782" s="131"/>
    </row>
    <row r="56785" spans="1:1" x14ac:dyDescent="0.55000000000000004">
      <c r="A56785" s="131"/>
    </row>
    <row r="56786" spans="1:1" x14ac:dyDescent="0.55000000000000004">
      <c r="A56786" s="131"/>
    </row>
    <row r="56789" spans="1:1" x14ac:dyDescent="0.55000000000000004">
      <c r="A56789" s="131"/>
    </row>
    <row r="56790" spans="1:1" x14ac:dyDescent="0.55000000000000004">
      <c r="A56790" s="131"/>
    </row>
    <row r="56793" spans="1:1" x14ac:dyDescent="0.55000000000000004">
      <c r="A56793" s="131"/>
    </row>
    <row r="56794" spans="1:1" x14ac:dyDescent="0.55000000000000004">
      <c r="A56794" s="131"/>
    </row>
    <row r="56797" spans="1:1" x14ac:dyDescent="0.55000000000000004">
      <c r="A56797" s="131"/>
    </row>
    <row r="56798" spans="1:1" x14ac:dyDescent="0.55000000000000004">
      <c r="A56798" s="131"/>
    </row>
    <row r="56801" spans="1:1" x14ac:dyDescent="0.55000000000000004">
      <c r="A56801" s="131"/>
    </row>
    <row r="56802" spans="1:1" x14ac:dyDescent="0.55000000000000004">
      <c r="A56802" s="131"/>
    </row>
    <row r="56805" spans="1:1" x14ac:dyDescent="0.55000000000000004">
      <c r="A56805" s="131"/>
    </row>
    <row r="56806" spans="1:1" x14ac:dyDescent="0.55000000000000004">
      <c r="A56806" s="131"/>
    </row>
    <row r="56809" spans="1:1" x14ac:dyDescent="0.55000000000000004">
      <c r="A56809" s="131"/>
    </row>
    <row r="56810" spans="1:1" x14ac:dyDescent="0.55000000000000004">
      <c r="A56810" s="131"/>
    </row>
    <row r="56813" spans="1:1" x14ac:dyDescent="0.55000000000000004">
      <c r="A56813" s="131"/>
    </row>
    <row r="56814" spans="1:1" x14ac:dyDescent="0.55000000000000004">
      <c r="A56814" s="131"/>
    </row>
    <row r="56817" spans="1:1" x14ac:dyDescent="0.55000000000000004">
      <c r="A56817" s="131"/>
    </row>
    <row r="56818" spans="1:1" x14ac:dyDescent="0.55000000000000004">
      <c r="A56818" s="131"/>
    </row>
    <row r="56821" spans="1:1" x14ac:dyDescent="0.55000000000000004">
      <c r="A56821" s="131"/>
    </row>
    <row r="56822" spans="1:1" x14ac:dyDescent="0.55000000000000004">
      <c r="A56822" s="131"/>
    </row>
    <row r="56825" spans="1:1" x14ac:dyDescent="0.55000000000000004">
      <c r="A56825" s="131"/>
    </row>
    <row r="56826" spans="1:1" x14ac:dyDescent="0.55000000000000004">
      <c r="A56826" s="131"/>
    </row>
    <row r="56829" spans="1:1" x14ac:dyDescent="0.55000000000000004">
      <c r="A56829" s="131"/>
    </row>
    <row r="56830" spans="1:1" x14ac:dyDescent="0.55000000000000004">
      <c r="A56830" s="131"/>
    </row>
    <row r="56833" spans="1:1" x14ac:dyDescent="0.55000000000000004">
      <c r="A56833" s="131"/>
    </row>
    <row r="56834" spans="1:1" x14ac:dyDescent="0.55000000000000004">
      <c r="A56834" s="131"/>
    </row>
    <row r="56837" spans="1:1" x14ac:dyDescent="0.55000000000000004">
      <c r="A56837" s="131"/>
    </row>
    <row r="56838" spans="1:1" x14ac:dyDescent="0.55000000000000004">
      <c r="A56838" s="131"/>
    </row>
    <row r="56841" spans="1:1" x14ac:dyDescent="0.55000000000000004">
      <c r="A56841" s="131"/>
    </row>
    <row r="56842" spans="1:1" x14ac:dyDescent="0.55000000000000004">
      <c r="A56842" s="131"/>
    </row>
    <row r="56845" spans="1:1" x14ac:dyDescent="0.55000000000000004">
      <c r="A56845" s="131"/>
    </row>
    <row r="56846" spans="1:1" x14ac:dyDescent="0.55000000000000004">
      <c r="A56846" s="131"/>
    </row>
    <row r="56849" spans="1:1" x14ac:dyDescent="0.55000000000000004">
      <c r="A56849" s="131"/>
    </row>
    <row r="56850" spans="1:1" x14ac:dyDescent="0.55000000000000004">
      <c r="A56850" s="131"/>
    </row>
    <row r="56853" spans="1:1" x14ac:dyDescent="0.55000000000000004">
      <c r="A56853" s="131"/>
    </row>
    <row r="56854" spans="1:1" x14ac:dyDescent="0.55000000000000004">
      <c r="A56854" s="131"/>
    </row>
    <row r="56857" spans="1:1" x14ac:dyDescent="0.55000000000000004">
      <c r="A56857" s="131"/>
    </row>
    <row r="56858" spans="1:1" x14ac:dyDescent="0.55000000000000004">
      <c r="A56858" s="131"/>
    </row>
    <row r="56861" spans="1:1" x14ac:dyDescent="0.55000000000000004">
      <c r="A56861" s="131"/>
    </row>
    <row r="56862" spans="1:1" x14ac:dyDescent="0.55000000000000004">
      <c r="A56862" s="131"/>
    </row>
    <row r="56865" spans="1:1" x14ac:dyDescent="0.55000000000000004">
      <c r="A56865" s="131"/>
    </row>
    <row r="56866" spans="1:1" x14ac:dyDescent="0.55000000000000004">
      <c r="A56866" s="131"/>
    </row>
    <row r="56869" spans="1:1" x14ac:dyDescent="0.55000000000000004">
      <c r="A56869" s="131"/>
    </row>
    <row r="56870" spans="1:1" x14ac:dyDescent="0.55000000000000004">
      <c r="A56870" s="131"/>
    </row>
    <row r="56873" spans="1:1" x14ac:dyDescent="0.55000000000000004">
      <c r="A56873" s="131"/>
    </row>
    <row r="56874" spans="1:1" x14ac:dyDescent="0.55000000000000004">
      <c r="A56874" s="131"/>
    </row>
    <row r="56877" spans="1:1" x14ac:dyDescent="0.55000000000000004">
      <c r="A56877" s="131"/>
    </row>
    <row r="56878" spans="1:1" x14ac:dyDescent="0.55000000000000004">
      <c r="A56878" s="131"/>
    </row>
    <row r="56881" spans="1:1" x14ac:dyDescent="0.55000000000000004">
      <c r="A56881" s="131"/>
    </row>
    <row r="56882" spans="1:1" x14ac:dyDescent="0.55000000000000004">
      <c r="A56882" s="131"/>
    </row>
    <row r="56885" spans="1:1" x14ac:dyDescent="0.55000000000000004">
      <c r="A56885" s="131"/>
    </row>
    <row r="56886" spans="1:1" x14ac:dyDescent="0.55000000000000004">
      <c r="A56886" s="131"/>
    </row>
    <row r="56889" spans="1:1" x14ac:dyDescent="0.55000000000000004">
      <c r="A56889" s="131"/>
    </row>
    <row r="56890" spans="1:1" x14ac:dyDescent="0.55000000000000004">
      <c r="A56890" s="131"/>
    </row>
    <row r="56893" spans="1:1" x14ac:dyDescent="0.55000000000000004">
      <c r="A56893" s="131"/>
    </row>
    <row r="56894" spans="1:1" x14ac:dyDescent="0.55000000000000004">
      <c r="A56894" s="131"/>
    </row>
    <row r="56897" spans="1:1" x14ac:dyDescent="0.55000000000000004">
      <c r="A56897" s="131"/>
    </row>
    <row r="56898" spans="1:1" x14ac:dyDescent="0.55000000000000004">
      <c r="A56898" s="131"/>
    </row>
    <row r="56901" spans="1:1" x14ac:dyDescent="0.55000000000000004">
      <c r="A56901" s="131"/>
    </row>
    <row r="56902" spans="1:1" x14ac:dyDescent="0.55000000000000004">
      <c r="A56902" s="131"/>
    </row>
    <row r="56905" spans="1:1" x14ac:dyDescent="0.55000000000000004">
      <c r="A56905" s="131"/>
    </row>
    <row r="56906" spans="1:1" x14ac:dyDescent="0.55000000000000004">
      <c r="A56906" s="131"/>
    </row>
    <row r="56909" spans="1:1" x14ac:dyDescent="0.55000000000000004">
      <c r="A56909" s="131"/>
    </row>
    <row r="56910" spans="1:1" x14ac:dyDescent="0.55000000000000004">
      <c r="A56910" s="131"/>
    </row>
    <row r="56913" spans="1:1" x14ac:dyDescent="0.55000000000000004">
      <c r="A56913" s="131"/>
    </row>
    <row r="56914" spans="1:1" x14ac:dyDescent="0.55000000000000004">
      <c r="A56914" s="131"/>
    </row>
    <row r="56917" spans="1:1" x14ac:dyDescent="0.55000000000000004">
      <c r="A56917" s="131"/>
    </row>
    <row r="56918" spans="1:1" x14ac:dyDescent="0.55000000000000004">
      <c r="A56918" s="131"/>
    </row>
    <row r="56921" spans="1:1" x14ac:dyDescent="0.55000000000000004">
      <c r="A56921" s="131"/>
    </row>
    <row r="56922" spans="1:1" x14ac:dyDescent="0.55000000000000004">
      <c r="A56922" s="131"/>
    </row>
    <row r="56925" spans="1:1" x14ac:dyDescent="0.55000000000000004">
      <c r="A56925" s="131"/>
    </row>
    <row r="56926" spans="1:1" x14ac:dyDescent="0.55000000000000004">
      <c r="A56926" s="131"/>
    </row>
    <row r="56929" spans="1:1" x14ac:dyDescent="0.55000000000000004">
      <c r="A56929" s="131"/>
    </row>
    <row r="56930" spans="1:1" x14ac:dyDescent="0.55000000000000004">
      <c r="A56930" s="131"/>
    </row>
    <row r="56933" spans="1:1" x14ac:dyDescent="0.55000000000000004">
      <c r="A56933" s="131"/>
    </row>
    <row r="56934" spans="1:1" x14ac:dyDescent="0.55000000000000004">
      <c r="A56934" s="131"/>
    </row>
    <row r="56937" spans="1:1" x14ac:dyDescent="0.55000000000000004">
      <c r="A56937" s="131"/>
    </row>
    <row r="56938" spans="1:1" x14ac:dyDescent="0.55000000000000004">
      <c r="A56938" s="131"/>
    </row>
    <row r="56941" spans="1:1" x14ac:dyDescent="0.55000000000000004">
      <c r="A56941" s="131"/>
    </row>
    <row r="56942" spans="1:1" x14ac:dyDescent="0.55000000000000004">
      <c r="A56942" s="131"/>
    </row>
    <row r="56945" spans="1:1" x14ac:dyDescent="0.55000000000000004">
      <c r="A56945" s="131"/>
    </row>
    <row r="56946" spans="1:1" x14ac:dyDescent="0.55000000000000004">
      <c r="A56946" s="131"/>
    </row>
    <row r="56949" spans="1:1" x14ac:dyDescent="0.55000000000000004">
      <c r="A56949" s="131"/>
    </row>
    <row r="56950" spans="1:1" x14ac:dyDescent="0.55000000000000004">
      <c r="A56950" s="131"/>
    </row>
    <row r="56953" spans="1:1" x14ac:dyDescent="0.55000000000000004">
      <c r="A56953" s="131"/>
    </row>
    <row r="56954" spans="1:1" x14ac:dyDescent="0.55000000000000004">
      <c r="A56954" s="131"/>
    </row>
    <row r="56957" spans="1:1" x14ac:dyDescent="0.55000000000000004">
      <c r="A56957" s="131"/>
    </row>
    <row r="56958" spans="1:1" x14ac:dyDescent="0.55000000000000004">
      <c r="A56958" s="131"/>
    </row>
    <row r="56961" spans="1:1" x14ac:dyDescent="0.55000000000000004">
      <c r="A56961" s="131"/>
    </row>
    <row r="56962" spans="1:1" x14ac:dyDescent="0.55000000000000004">
      <c r="A56962" s="131"/>
    </row>
    <row r="56965" spans="1:1" x14ac:dyDescent="0.55000000000000004">
      <c r="A56965" s="131"/>
    </row>
    <row r="56966" spans="1:1" x14ac:dyDescent="0.55000000000000004">
      <c r="A56966" s="131"/>
    </row>
    <row r="56969" spans="1:1" x14ac:dyDescent="0.55000000000000004">
      <c r="A56969" s="131"/>
    </row>
    <row r="56970" spans="1:1" x14ac:dyDescent="0.55000000000000004">
      <c r="A56970" s="131"/>
    </row>
    <row r="56973" spans="1:1" x14ac:dyDescent="0.55000000000000004">
      <c r="A56973" s="131"/>
    </row>
    <row r="56974" spans="1:1" x14ac:dyDescent="0.55000000000000004">
      <c r="A56974" s="131"/>
    </row>
    <row r="56977" spans="1:1" x14ac:dyDescent="0.55000000000000004">
      <c r="A56977" s="131"/>
    </row>
    <row r="56978" spans="1:1" x14ac:dyDescent="0.55000000000000004">
      <c r="A56978" s="131"/>
    </row>
    <row r="56981" spans="1:1" x14ac:dyDescent="0.55000000000000004">
      <c r="A56981" s="131"/>
    </row>
    <row r="56982" spans="1:1" x14ac:dyDescent="0.55000000000000004">
      <c r="A56982" s="131"/>
    </row>
    <row r="56985" spans="1:1" x14ac:dyDescent="0.55000000000000004">
      <c r="A56985" s="131"/>
    </row>
    <row r="56986" spans="1:1" x14ac:dyDescent="0.55000000000000004">
      <c r="A56986" s="131"/>
    </row>
    <row r="56989" spans="1:1" x14ac:dyDescent="0.55000000000000004">
      <c r="A56989" s="131"/>
    </row>
    <row r="56990" spans="1:1" x14ac:dyDescent="0.55000000000000004">
      <c r="A56990" s="131"/>
    </row>
    <row r="56993" spans="1:1" x14ac:dyDescent="0.55000000000000004">
      <c r="A56993" s="131"/>
    </row>
    <row r="56994" spans="1:1" x14ac:dyDescent="0.55000000000000004">
      <c r="A56994" s="131"/>
    </row>
    <row r="56997" spans="1:1" x14ac:dyDescent="0.55000000000000004">
      <c r="A56997" s="131"/>
    </row>
    <row r="56998" spans="1:1" x14ac:dyDescent="0.55000000000000004">
      <c r="A56998" s="131"/>
    </row>
    <row r="57001" spans="1:1" x14ac:dyDescent="0.55000000000000004">
      <c r="A57001" s="131"/>
    </row>
    <row r="57002" spans="1:1" x14ac:dyDescent="0.55000000000000004">
      <c r="A57002" s="131"/>
    </row>
    <row r="57005" spans="1:1" x14ac:dyDescent="0.55000000000000004">
      <c r="A57005" s="131"/>
    </row>
    <row r="57006" spans="1:1" x14ac:dyDescent="0.55000000000000004">
      <c r="A57006" s="131"/>
    </row>
    <row r="57009" spans="1:1" x14ac:dyDescent="0.55000000000000004">
      <c r="A57009" s="131"/>
    </row>
    <row r="57010" spans="1:1" x14ac:dyDescent="0.55000000000000004">
      <c r="A57010" s="131"/>
    </row>
    <row r="57013" spans="1:1" x14ac:dyDescent="0.55000000000000004">
      <c r="A57013" s="131"/>
    </row>
    <row r="57014" spans="1:1" x14ac:dyDescent="0.55000000000000004">
      <c r="A57014" s="131"/>
    </row>
    <row r="57017" spans="1:1" x14ac:dyDescent="0.55000000000000004">
      <c r="A57017" s="131"/>
    </row>
    <row r="57018" spans="1:1" x14ac:dyDescent="0.55000000000000004">
      <c r="A57018" s="131"/>
    </row>
    <row r="57021" spans="1:1" x14ac:dyDescent="0.55000000000000004">
      <c r="A57021" s="131"/>
    </row>
    <row r="57022" spans="1:1" x14ac:dyDescent="0.55000000000000004">
      <c r="A57022" s="131"/>
    </row>
    <row r="57025" spans="1:1" x14ac:dyDescent="0.55000000000000004">
      <c r="A57025" s="131"/>
    </row>
    <row r="57026" spans="1:1" x14ac:dyDescent="0.55000000000000004">
      <c r="A57026" s="131"/>
    </row>
    <row r="57029" spans="1:1" x14ac:dyDescent="0.55000000000000004">
      <c r="A57029" s="131"/>
    </row>
    <row r="57030" spans="1:1" x14ac:dyDescent="0.55000000000000004">
      <c r="A57030" s="131"/>
    </row>
    <row r="57033" spans="1:1" x14ac:dyDescent="0.55000000000000004">
      <c r="A57033" s="131"/>
    </row>
    <row r="57034" spans="1:1" x14ac:dyDescent="0.55000000000000004">
      <c r="A57034" s="131"/>
    </row>
    <row r="57037" spans="1:1" x14ac:dyDescent="0.55000000000000004">
      <c r="A57037" s="131"/>
    </row>
    <row r="57038" spans="1:1" x14ac:dyDescent="0.55000000000000004">
      <c r="A57038" s="131"/>
    </row>
    <row r="57041" spans="1:1" x14ac:dyDescent="0.55000000000000004">
      <c r="A57041" s="131"/>
    </row>
    <row r="57042" spans="1:1" x14ac:dyDescent="0.55000000000000004">
      <c r="A57042" s="131"/>
    </row>
    <row r="57045" spans="1:1" x14ac:dyDescent="0.55000000000000004">
      <c r="A57045" s="131"/>
    </row>
    <row r="57046" spans="1:1" x14ac:dyDescent="0.55000000000000004">
      <c r="A57046" s="131"/>
    </row>
    <row r="57049" spans="1:1" x14ac:dyDescent="0.55000000000000004">
      <c r="A57049" s="131"/>
    </row>
    <row r="57050" spans="1:1" x14ac:dyDescent="0.55000000000000004">
      <c r="A57050" s="131"/>
    </row>
    <row r="57053" spans="1:1" x14ac:dyDescent="0.55000000000000004">
      <c r="A57053" s="131"/>
    </row>
    <row r="57054" spans="1:1" x14ac:dyDescent="0.55000000000000004">
      <c r="A57054" s="131"/>
    </row>
    <row r="57057" spans="1:1" x14ac:dyDescent="0.55000000000000004">
      <c r="A57057" s="131"/>
    </row>
    <row r="57058" spans="1:1" x14ac:dyDescent="0.55000000000000004">
      <c r="A57058" s="131"/>
    </row>
    <row r="57061" spans="1:1" x14ac:dyDescent="0.55000000000000004">
      <c r="A57061" s="131"/>
    </row>
    <row r="57062" spans="1:1" x14ac:dyDescent="0.55000000000000004">
      <c r="A57062" s="131"/>
    </row>
    <row r="57065" spans="1:1" x14ac:dyDescent="0.55000000000000004">
      <c r="A57065" s="131"/>
    </row>
    <row r="57066" spans="1:1" x14ac:dyDescent="0.55000000000000004">
      <c r="A57066" s="131"/>
    </row>
    <row r="57069" spans="1:1" x14ac:dyDescent="0.55000000000000004">
      <c r="A57069" s="131"/>
    </row>
    <row r="57070" spans="1:1" x14ac:dyDescent="0.55000000000000004">
      <c r="A57070" s="131"/>
    </row>
    <row r="57073" spans="1:1" x14ac:dyDescent="0.55000000000000004">
      <c r="A57073" s="131"/>
    </row>
    <row r="57074" spans="1:1" x14ac:dyDescent="0.55000000000000004">
      <c r="A57074" s="131"/>
    </row>
    <row r="57077" spans="1:1" x14ac:dyDescent="0.55000000000000004">
      <c r="A57077" s="131"/>
    </row>
    <row r="57078" spans="1:1" x14ac:dyDescent="0.55000000000000004">
      <c r="A57078" s="131"/>
    </row>
    <row r="57081" spans="1:1" x14ac:dyDescent="0.55000000000000004">
      <c r="A57081" s="131"/>
    </row>
    <row r="57082" spans="1:1" x14ac:dyDescent="0.55000000000000004">
      <c r="A57082" s="131"/>
    </row>
    <row r="57085" spans="1:1" x14ac:dyDescent="0.55000000000000004">
      <c r="A57085" s="131"/>
    </row>
    <row r="57086" spans="1:1" x14ac:dyDescent="0.55000000000000004">
      <c r="A57086" s="131"/>
    </row>
    <row r="57089" spans="1:1" x14ac:dyDescent="0.55000000000000004">
      <c r="A57089" s="131"/>
    </row>
    <row r="57090" spans="1:1" x14ac:dyDescent="0.55000000000000004">
      <c r="A57090" s="131"/>
    </row>
    <row r="57093" spans="1:1" x14ac:dyDescent="0.55000000000000004">
      <c r="A57093" s="131"/>
    </row>
    <row r="57094" spans="1:1" x14ac:dyDescent="0.55000000000000004">
      <c r="A57094" s="131"/>
    </row>
    <row r="57097" spans="1:1" x14ac:dyDescent="0.55000000000000004">
      <c r="A57097" s="131"/>
    </row>
    <row r="57098" spans="1:1" x14ac:dyDescent="0.55000000000000004">
      <c r="A57098" s="131"/>
    </row>
    <row r="57101" spans="1:1" x14ac:dyDescent="0.55000000000000004">
      <c r="A57101" s="131"/>
    </row>
    <row r="57102" spans="1:1" x14ac:dyDescent="0.55000000000000004">
      <c r="A57102" s="131"/>
    </row>
    <row r="57105" spans="1:1" x14ac:dyDescent="0.55000000000000004">
      <c r="A57105" s="131"/>
    </row>
    <row r="57106" spans="1:1" x14ac:dyDescent="0.55000000000000004">
      <c r="A57106" s="131"/>
    </row>
    <row r="57109" spans="1:1" x14ac:dyDescent="0.55000000000000004">
      <c r="A57109" s="131"/>
    </row>
    <row r="57110" spans="1:1" x14ac:dyDescent="0.55000000000000004">
      <c r="A57110" s="131"/>
    </row>
    <row r="57113" spans="1:1" x14ac:dyDescent="0.55000000000000004">
      <c r="A57113" s="131"/>
    </row>
    <row r="57114" spans="1:1" x14ac:dyDescent="0.55000000000000004">
      <c r="A57114" s="131"/>
    </row>
    <row r="57117" spans="1:1" x14ac:dyDescent="0.55000000000000004">
      <c r="A57117" s="131"/>
    </row>
    <row r="57118" spans="1:1" x14ac:dyDescent="0.55000000000000004">
      <c r="A57118" s="131"/>
    </row>
    <row r="57121" spans="1:1" x14ac:dyDescent="0.55000000000000004">
      <c r="A57121" s="131"/>
    </row>
    <row r="57122" spans="1:1" x14ac:dyDescent="0.55000000000000004">
      <c r="A57122" s="131"/>
    </row>
    <row r="57125" spans="1:1" x14ac:dyDescent="0.55000000000000004">
      <c r="A57125" s="131"/>
    </row>
    <row r="57126" spans="1:1" x14ac:dyDescent="0.55000000000000004">
      <c r="A57126" s="131"/>
    </row>
    <row r="57129" spans="1:1" x14ac:dyDescent="0.55000000000000004">
      <c r="A57129" s="131"/>
    </row>
    <row r="57130" spans="1:1" x14ac:dyDescent="0.55000000000000004">
      <c r="A57130" s="131"/>
    </row>
    <row r="57133" spans="1:1" x14ac:dyDescent="0.55000000000000004">
      <c r="A57133" s="131"/>
    </row>
    <row r="57134" spans="1:1" x14ac:dyDescent="0.55000000000000004">
      <c r="A57134" s="131"/>
    </row>
    <row r="57137" spans="1:1" x14ac:dyDescent="0.55000000000000004">
      <c r="A57137" s="131"/>
    </row>
    <row r="57138" spans="1:1" x14ac:dyDescent="0.55000000000000004">
      <c r="A57138" s="131"/>
    </row>
    <row r="57141" spans="1:1" x14ac:dyDescent="0.55000000000000004">
      <c r="A57141" s="131"/>
    </row>
    <row r="57142" spans="1:1" x14ac:dyDescent="0.55000000000000004">
      <c r="A57142" s="131"/>
    </row>
    <row r="57145" spans="1:1" x14ac:dyDescent="0.55000000000000004">
      <c r="A57145" s="131"/>
    </row>
    <row r="57146" spans="1:1" x14ac:dyDescent="0.55000000000000004">
      <c r="A57146" s="131"/>
    </row>
    <row r="57149" spans="1:1" x14ac:dyDescent="0.55000000000000004">
      <c r="A57149" s="131"/>
    </row>
    <row r="57150" spans="1:1" x14ac:dyDescent="0.55000000000000004">
      <c r="A57150" s="131"/>
    </row>
    <row r="57153" spans="1:1" x14ac:dyDescent="0.55000000000000004">
      <c r="A57153" s="131"/>
    </row>
    <row r="57154" spans="1:1" x14ac:dyDescent="0.55000000000000004">
      <c r="A57154" s="131"/>
    </row>
    <row r="57157" spans="1:1" x14ac:dyDescent="0.55000000000000004">
      <c r="A57157" s="131"/>
    </row>
    <row r="57158" spans="1:1" x14ac:dyDescent="0.55000000000000004">
      <c r="A57158" s="131"/>
    </row>
    <row r="57161" spans="1:1" x14ac:dyDescent="0.55000000000000004">
      <c r="A57161" s="131"/>
    </row>
    <row r="57162" spans="1:1" x14ac:dyDescent="0.55000000000000004">
      <c r="A57162" s="131"/>
    </row>
    <row r="57165" spans="1:1" x14ac:dyDescent="0.55000000000000004">
      <c r="A57165" s="131"/>
    </row>
    <row r="57166" spans="1:1" x14ac:dyDescent="0.55000000000000004">
      <c r="A57166" s="131"/>
    </row>
    <row r="57169" spans="1:1" x14ac:dyDescent="0.55000000000000004">
      <c r="A57169" s="131"/>
    </row>
    <row r="57170" spans="1:1" x14ac:dyDescent="0.55000000000000004">
      <c r="A57170" s="131"/>
    </row>
    <row r="57173" spans="1:1" x14ac:dyDescent="0.55000000000000004">
      <c r="A57173" s="131"/>
    </row>
    <row r="57174" spans="1:1" x14ac:dyDescent="0.55000000000000004">
      <c r="A57174" s="131"/>
    </row>
    <row r="57177" spans="1:1" x14ac:dyDescent="0.55000000000000004">
      <c r="A57177" s="131"/>
    </row>
    <row r="57178" spans="1:1" x14ac:dyDescent="0.55000000000000004">
      <c r="A57178" s="131"/>
    </row>
    <row r="57181" spans="1:1" x14ac:dyDescent="0.55000000000000004">
      <c r="A57181" s="131"/>
    </row>
    <row r="57182" spans="1:1" x14ac:dyDescent="0.55000000000000004">
      <c r="A57182" s="131"/>
    </row>
    <row r="57185" spans="1:1" x14ac:dyDescent="0.55000000000000004">
      <c r="A57185" s="131"/>
    </row>
    <row r="57186" spans="1:1" x14ac:dyDescent="0.55000000000000004">
      <c r="A57186" s="131"/>
    </row>
    <row r="57189" spans="1:1" x14ac:dyDescent="0.55000000000000004">
      <c r="A57189" s="131"/>
    </row>
    <row r="57190" spans="1:1" x14ac:dyDescent="0.55000000000000004">
      <c r="A57190" s="131"/>
    </row>
    <row r="57193" spans="1:1" x14ac:dyDescent="0.55000000000000004">
      <c r="A57193" s="131"/>
    </row>
    <row r="57194" spans="1:1" x14ac:dyDescent="0.55000000000000004">
      <c r="A57194" s="131"/>
    </row>
    <row r="57197" spans="1:1" x14ac:dyDescent="0.55000000000000004">
      <c r="A57197" s="131"/>
    </row>
    <row r="57198" spans="1:1" x14ac:dyDescent="0.55000000000000004">
      <c r="A57198" s="131"/>
    </row>
    <row r="57201" spans="1:1" x14ac:dyDescent="0.55000000000000004">
      <c r="A57201" s="131"/>
    </row>
    <row r="57202" spans="1:1" x14ac:dyDescent="0.55000000000000004">
      <c r="A57202" s="131"/>
    </row>
    <row r="57205" spans="1:1" x14ac:dyDescent="0.55000000000000004">
      <c r="A57205" s="131"/>
    </row>
    <row r="57206" spans="1:1" x14ac:dyDescent="0.55000000000000004">
      <c r="A57206" s="131"/>
    </row>
    <row r="57209" spans="1:1" x14ac:dyDescent="0.55000000000000004">
      <c r="A57209" s="131"/>
    </row>
    <row r="57210" spans="1:1" x14ac:dyDescent="0.55000000000000004">
      <c r="A57210" s="131"/>
    </row>
    <row r="57213" spans="1:1" x14ac:dyDescent="0.55000000000000004">
      <c r="A57213" s="131"/>
    </row>
    <row r="57214" spans="1:1" x14ac:dyDescent="0.55000000000000004">
      <c r="A57214" s="131"/>
    </row>
    <row r="57217" spans="1:1" x14ac:dyDescent="0.55000000000000004">
      <c r="A57217" s="131"/>
    </row>
    <row r="57218" spans="1:1" x14ac:dyDescent="0.55000000000000004">
      <c r="A57218" s="131"/>
    </row>
    <row r="57221" spans="1:1" x14ac:dyDescent="0.55000000000000004">
      <c r="A57221" s="131"/>
    </row>
    <row r="57222" spans="1:1" x14ac:dyDescent="0.55000000000000004">
      <c r="A57222" s="131"/>
    </row>
    <row r="57225" spans="1:1" x14ac:dyDescent="0.55000000000000004">
      <c r="A57225" s="131"/>
    </row>
    <row r="57226" spans="1:1" x14ac:dyDescent="0.55000000000000004">
      <c r="A57226" s="131"/>
    </row>
    <row r="57229" spans="1:1" x14ac:dyDescent="0.55000000000000004">
      <c r="A57229" s="131"/>
    </row>
    <row r="57230" spans="1:1" x14ac:dyDescent="0.55000000000000004">
      <c r="A57230" s="131"/>
    </row>
    <row r="57233" spans="1:1" x14ac:dyDescent="0.55000000000000004">
      <c r="A57233" s="131"/>
    </row>
    <row r="57234" spans="1:1" x14ac:dyDescent="0.55000000000000004">
      <c r="A57234" s="131"/>
    </row>
    <row r="57237" spans="1:1" x14ac:dyDescent="0.55000000000000004">
      <c r="A57237" s="131"/>
    </row>
    <row r="57238" spans="1:1" x14ac:dyDescent="0.55000000000000004">
      <c r="A57238" s="131"/>
    </row>
    <row r="57241" spans="1:1" x14ac:dyDescent="0.55000000000000004">
      <c r="A57241" s="131"/>
    </row>
    <row r="57242" spans="1:1" x14ac:dyDescent="0.55000000000000004">
      <c r="A57242" s="131"/>
    </row>
    <row r="57245" spans="1:1" x14ac:dyDescent="0.55000000000000004">
      <c r="A57245" s="131"/>
    </row>
    <row r="57246" spans="1:1" x14ac:dyDescent="0.55000000000000004">
      <c r="A57246" s="131"/>
    </row>
    <row r="57249" spans="1:1" x14ac:dyDescent="0.55000000000000004">
      <c r="A57249" s="131"/>
    </row>
    <row r="57250" spans="1:1" x14ac:dyDescent="0.55000000000000004">
      <c r="A57250" s="131"/>
    </row>
    <row r="57253" spans="1:1" x14ac:dyDescent="0.55000000000000004">
      <c r="A57253" s="131"/>
    </row>
    <row r="57254" spans="1:1" x14ac:dyDescent="0.55000000000000004">
      <c r="A57254" s="131"/>
    </row>
    <row r="57257" spans="1:1" x14ac:dyDescent="0.55000000000000004">
      <c r="A57257" s="131"/>
    </row>
    <row r="57258" spans="1:1" x14ac:dyDescent="0.55000000000000004">
      <c r="A57258" s="131"/>
    </row>
    <row r="57261" spans="1:1" x14ac:dyDescent="0.55000000000000004">
      <c r="A57261" s="131"/>
    </row>
    <row r="57262" spans="1:1" x14ac:dyDescent="0.55000000000000004">
      <c r="A57262" s="131"/>
    </row>
    <row r="57265" spans="1:1" x14ac:dyDescent="0.55000000000000004">
      <c r="A57265" s="131"/>
    </row>
    <row r="57266" spans="1:1" x14ac:dyDescent="0.55000000000000004">
      <c r="A57266" s="131"/>
    </row>
    <row r="57269" spans="1:1" x14ac:dyDescent="0.55000000000000004">
      <c r="A57269" s="131"/>
    </row>
    <row r="57270" spans="1:1" x14ac:dyDescent="0.55000000000000004">
      <c r="A57270" s="131"/>
    </row>
    <row r="57273" spans="1:1" x14ac:dyDescent="0.55000000000000004">
      <c r="A57273" s="131"/>
    </row>
    <row r="57274" spans="1:1" x14ac:dyDescent="0.55000000000000004">
      <c r="A57274" s="131"/>
    </row>
    <row r="57277" spans="1:1" x14ac:dyDescent="0.55000000000000004">
      <c r="A57277" s="131"/>
    </row>
    <row r="57278" spans="1:1" x14ac:dyDescent="0.55000000000000004">
      <c r="A57278" s="131"/>
    </row>
    <row r="57281" spans="1:1" x14ac:dyDescent="0.55000000000000004">
      <c r="A57281" s="131"/>
    </row>
    <row r="57282" spans="1:1" x14ac:dyDescent="0.55000000000000004">
      <c r="A57282" s="131"/>
    </row>
    <row r="57285" spans="1:1" x14ac:dyDescent="0.55000000000000004">
      <c r="A57285" s="131"/>
    </row>
    <row r="57286" spans="1:1" x14ac:dyDescent="0.55000000000000004">
      <c r="A57286" s="131"/>
    </row>
    <row r="57289" spans="1:1" x14ac:dyDescent="0.55000000000000004">
      <c r="A57289" s="131"/>
    </row>
    <row r="57290" spans="1:1" x14ac:dyDescent="0.55000000000000004">
      <c r="A57290" s="131"/>
    </row>
    <row r="57293" spans="1:1" x14ac:dyDescent="0.55000000000000004">
      <c r="A57293" s="131"/>
    </row>
    <row r="57294" spans="1:1" x14ac:dyDescent="0.55000000000000004">
      <c r="A57294" s="131"/>
    </row>
    <row r="57297" spans="1:1" x14ac:dyDescent="0.55000000000000004">
      <c r="A57297" s="131"/>
    </row>
    <row r="57298" spans="1:1" x14ac:dyDescent="0.55000000000000004">
      <c r="A57298" s="131"/>
    </row>
    <row r="57301" spans="1:1" x14ac:dyDescent="0.55000000000000004">
      <c r="A57301" s="131"/>
    </row>
    <row r="57302" spans="1:1" x14ac:dyDescent="0.55000000000000004">
      <c r="A57302" s="131"/>
    </row>
    <row r="57305" spans="1:1" x14ac:dyDescent="0.55000000000000004">
      <c r="A57305" s="131"/>
    </row>
    <row r="57306" spans="1:1" x14ac:dyDescent="0.55000000000000004">
      <c r="A57306" s="131"/>
    </row>
    <row r="57309" spans="1:1" x14ac:dyDescent="0.55000000000000004">
      <c r="A57309" s="131"/>
    </row>
    <row r="57310" spans="1:1" x14ac:dyDescent="0.55000000000000004">
      <c r="A57310" s="131"/>
    </row>
    <row r="57313" spans="1:1" x14ac:dyDescent="0.55000000000000004">
      <c r="A57313" s="131"/>
    </row>
    <row r="57314" spans="1:1" x14ac:dyDescent="0.55000000000000004">
      <c r="A57314" s="131"/>
    </row>
    <row r="57317" spans="1:1" x14ac:dyDescent="0.55000000000000004">
      <c r="A57317" s="131"/>
    </row>
    <row r="57318" spans="1:1" x14ac:dyDescent="0.55000000000000004">
      <c r="A57318" s="131"/>
    </row>
    <row r="57321" spans="1:1" x14ac:dyDescent="0.55000000000000004">
      <c r="A57321" s="131"/>
    </row>
    <row r="57322" spans="1:1" x14ac:dyDescent="0.55000000000000004">
      <c r="A57322" s="131"/>
    </row>
    <row r="57325" spans="1:1" x14ac:dyDescent="0.55000000000000004">
      <c r="A57325" s="131"/>
    </row>
    <row r="57326" spans="1:1" x14ac:dyDescent="0.55000000000000004">
      <c r="A57326" s="131"/>
    </row>
    <row r="57329" spans="1:1" x14ac:dyDescent="0.55000000000000004">
      <c r="A57329" s="131"/>
    </row>
    <row r="57330" spans="1:1" x14ac:dyDescent="0.55000000000000004">
      <c r="A57330" s="131"/>
    </row>
    <row r="57333" spans="1:1" x14ac:dyDescent="0.55000000000000004">
      <c r="A57333" s="131"/>
    </row>
    <row r="57334" spans="1:1" x14ac:dyDescent="0.55000000000000004">
      <c r="A57334" s="131"/>
    </row>
    <row r="57337" spans="1:1" x14ac:dyDescent="0.55000000000000004">
      <c r="A57337" s="131"/>
    </row>
    <row r="57338" spans="1:1" x14ac:dyDescent="0.55000000000000004">
      <c r="A57338" s="131"/>
    </row>
    <row r="57341" spans="1:1" x14ac:dyDescent="0.55000000000000004">
      <c r="A57341" s="131"/>
    </row>
    <row r="57342" spans="1:1" x14ac:dyDescent="0.55000000000000004">
      <c r="A57342" s="131"/>
    </row>
    <row r="57345" spans="1:1" x14ac:dyDescent="0.55000000000000004">
      <c r="A57345" s="131"/>
    </row>
    <row r="57346" spans="1:1" x14ac:dyDescent="0.55000000000000004">
      <c r="A57346" s="131"/>
    </row>
    <row r="57349" spans="1:1" x14ac:dyDescent="0.55000000000000004">
      <c r="A57349" s="131"/>
    </row>
    <row r="57350" spans="1:1" x14ac:dyDescent="0.55000000000000004">
      <c r="A57350" s="131"/>
    </row>
    <row r="57353" spans="1:1" x14ac:dyDescent="0.55000000000000004">
      <c r="A57353" s="131"/>
    </row>
    <row r="57354" spans="1:1" x14ac:dyDescent="0.55000000000000004">
      <c r="A57354" s="131"/>
    </row>
    <row r="57357" spans="1:1" x14ac:dyDescent="0.55000000000000004">
      <c r="A57357" s="131"/>
    </row>
    <row r="57358" spans="1:1" x14ac:dyDescent="0.55000000000000004">
      <c r="A57358" s="131"/>
    </row>
    <row r="57361" spans="1:1" x14ac:dyDescent="0.55000000000000004">
      <c r="A57361" s="131"/>
    </row>
    <row r="57362" spans="1:1" x14ac:dyDescent="0.55000000000000004">
      <c r="A57362" s="131"/>
    </row>
    <row r="57365" spans="1:1" x14ac:dyDescent="0.55000000000000004">
      <c r="A57365" s="131"/>
    </row>
    <row r="57366" spans="1:1" x14ac:dyDescent="0.55000000000000004">
      <c r="A57366" s="131"/>
    </row>
    <row r="57369" spans="1:1" x14ac:dyDescent="0.55000000000000004">
      <c r="A57369" s="131"/>
    </row>
    <row r="57370" spans="1:1" x14ac:dyDescent="0.55000000000000004">
      <c r="A57370" s="131"/>
    </row>
    <row r="57373" spans="1:1" x14ac:dyDescent="0.55000000000000004">
      <c r="A57373" s="131"/>
    </row>
    <row r="57374" spans="1:1" x14ac:dyDescent="0.55000000000000004">
      <c r="A57374" s="131"/>
    </row>
    <row r="57377" spans="1:1" x14ac:dyDescent="0.55000000000000004">
      <c r="A57377" s="131"/>
    </row>
    <row r="57378" spans="1:1" x14ac:dyDescent="0.55000000000000004">
      <c r="A57378" s="131"/>
    </row>
    <row r="57381" spans="1:1" x14ac:dyDescent="0.55000000000000004">
      <c r="A57381" s="131"/>
    </row>
    <row r="57382" spans="1:1" x14ac:dyDescent="0.55000000000000004">
      <c r="A57382" s="131"/>
    </row>
    <row r="57385" spans="1:1" x14ac:dyDescent="0.55000000000000004">
      <c r="A57385" s="131"/>
    </row>
    <row r="57386" spans="1:1" x14ac:dyDescent="0.55000000000000004">
      <c r="A57386" s="131"/>
    </row>
    <row r="57389" spans="1:1" x14ac:dyDescent="0.55000000000000004">
      <c r="A57389" s="131"/>
    </row>
    <row r="57390" spans="1:1" x14ac:dyDescent="0.55000000000000004">
      <c r="A57390" s="131"/>
    </row>
    <row r="57393" spans="1:1" x14ac:dyDescent="0.55000000000000004">
      <c r="A57393" s="131"/>
    </row>
    <row r="57394" spans="1:1" x14ac:dyDescent="0.55000000000000004">
      <c r="A57394" s="131"/>
    </row>
    <row r="57397" spans="1:1" x14ac:dyDescent="0.55000000000000004">
      <c r="A57397" s="131"/>
    </row>
    <row r="57398" spans="1:1" x14ac:dyDescent="0.55000000000000004">
      <c r="A57398" s="131"/>
    </row>
    <row r="57401" spans="1:1" x14ac:dyDescent="0.55000000000000004">
      <c r="A57401" s="131"/>
    </row>
    <row r="57402" spans="1:1" x14ac:dyDescent="0.55000000000000004">
      <c r="A57402" s="131"/>
    </row>
    <row r="57405" spans="1:1" x14ac:dyDescent="0.55000000000000004">
      <c r="A57405" s="131"/>
    </row>
    <row r="57406" spans="1:1" x14ac:dyDescent="0.55000000000000004">
      <c r="A57406" s="131"/>
    </row>
    <row r="57409" spans="1:1" x14ac:dyDescent="0.55000000000000004">
      <c r="A57409" s="131"/>
    </row>
    <row r="57410" spans="1:1" x14ac:dyDescent="0.55000000000000004">
      <c r="A57410" s="131"/>
    </row>
    <row r="57413" spans="1:1" x14ac:dyDescent="0.55000000000000004">
      <c r="A57413" s="131"/>
    </row>
    <row r="57414" spans="1:1" x14ac:dyDescent="0.55000000000000004">
      <c r="A57414" s="131"/>
    </row>
    <row r="57417" spans="1:1" x14ac:dyDescent="0.55000000000000004">
      <c r="A57417" s="131"/>
    </row>
    <row r="57418" spans="1:1" x14ac:dyDescent="0.55000000000000004">
      <c r="A57418" s="131"/>
    </row>
    <row r="57421" spans="1:1" x14ac:dyDescent="0.55000000000000004">
      <c r="A57421" s="131"/>
    </row>
    <row r="57422" spans="1:1" x14ac:dyDescent="0.55000000000000004">
      <c r="A57422" s="131"/>
    </row>
    <row r="57425" spans="1:1" x14ac:dyDescent="0.55000000000000004">
      <c r="A57425" s="131"/>
    </row>
    <row r="57426" spans="1:1" x14ac:dyDescent="0.55000000000000004">
      <c r="A57426" s="131"/>
    </row>
    <row r="57429" spans="1:1" x14ac:dyDescent="0.55000000000000004">
      <c r="A57429" s="131"/>
    </row>
    <row r="57430" spans="1:1" x14ac:dyDescent="0.55000000000000004">
      <c r="A57430" s="131"/>
    </row>
    <row r="57433" spans="1:1" x14ac:dyDescent="0.55000000000000004">
      <c r="A57433" s="131"/>
    </row>
    <row r="57434" spans="1:1" x14ac:dyDescent="0.55000000000000004">
      <c r="A57434" s="131"/>
    </row>
    <row r="57437" spans="1:1" x14ac:dyDescent="0.55000000000000004">
      <c r="A57437" s="131"/>
    </row>
    <row r="57438" spans="1:1" x14ac:dyDescent="0.55000000000000004">
      <c r="A57438" s="131"/>
    </row>
    <row r="57441" spans="1:1" x14ac:dyDescent="0.55000000000000004">
      <c r="A57441" s="131"/>
    </row>
    <row r="57442" spans="1:1" x14ac:dyDescent="0.55000000000000004">
      <c r="A57442" s="131"/>
    </row>
    <row r="57445" spans="1:1" x14ac:dyDescent="0.55000000000000004">
      <c r="A57445" s="131"/>
    </row>
    <row r="57446" spans="1:1" x14ac:dyDescent="0.55000000000000004">
      <c r="A57446" s="131"/>
    </row>
    <row r="57449" spans="1:1" x14ac:dyDescent="0.55000000000000004">
      <c r="A57449" s="131"/>
    </row>
    <row r="57450" spans="1:1" x14ac:dyDescent="0.55000000000000004">
      <c r="A57450" s="131"/>
    </row>
    <row r="57453" spans="1:1" x14ac:dyDescent="0.55000000000000004">
      <c r="A57453" s="131"/>
    </row>
    <row r="57454" spans="1:1" x14ac:dyDescent="0.55000000000000004">
      <c r="A57454" s="131"/>
    </row>
    <row r="57457" spans="1:1" x14ac:dyDescent="0.55000000000000004">
      <c r="A57457" s="131"/>
    </row>
    <row r="57458" spans="1:1" x14ac:dyDescent="0.55000000000000004">
      <c r="A57458" s="131"/>
    </row>
    <row r="57461" spans="1:1" x14ac:dyDescent="0.55000000000000004">
      <c r="A57461" s="131"/>
    </row>
    <row r="57462" spans="1:1" x14ac:dyDescent="0.55000000000000004">
      <c r="A57462" s="131"/>
    </row>
    <row r="57465" spans="1:1" x14ac:dyDescent="0.55000000000000004">
      <c r="A57465" s="131"/>
    </row>
    <row r="57466" spans="1:1" x14ac:dyDescent="0.55000000000000004">
      <c r="A57466" s="131"/>
    </row>
    <row r="57469" spans="1:1" x14ac:dyDescent="0.55000000000000004">
      <c r="A57469" s="131"/>
    </row>
    <row r="57470" spans="1:1" x14ac:dyDescent="0.55000000000000004">
      <c r="A57470" s="131"/>
    </row>
    <row r="57473" spans="1:1" x14ac:dyDescent="0.55000000000000004">
      <c r="A57473" s="131"/>
    </row>
    <row r="57474" spans="1:1" x14ac:dyDescent="0.55000000000000004">
      <c r="A57474" s="131"/>
    </row>
    <row r="57477" spans="1:1" x14ac:dyDescent="0.55000000000000004">
      <c r="A57477" s="131"/>
    </row>
    <row r="57478" spans="1:1" x14ac:dyDescent="0.55000000000000004">
      <c r="A57478" s="131"/>
    </row>
    <row r="57481" spans="1:1" x14ac:dyDescent="0.55000000000000004">
      <c r="A57481" s="131"/>
    </row>
    <row r="57482" spans="1:1" x14ac:dyDescent="0.55000000000000004">
      <c r="A57482" s="131"/>
    </row>
    <row r="57485" spans="1:1" x14ac:dyDescent="0.55000000000000004">
      <c r="A57485" s="131"/>
    </row>
    <row r="57486" spans="1:1" x14ac:dyDescent="0.55000000000000004">
      <c r="A57486" s="131"/>
    </row>
    <row r="57489" spans="1:1" x14ac:dyDescent="0.55000000000000004">
      <c r="A57489" s="131"/>
    </row>
    <row r="57490" spans="1:1" x14ac:dyDescent="0.55000000000000004">
      <c r="A57490" s="131"/>
    </row>
    <row r="57493" spans="1:1" x14ac:dyDescent="0.55000000000000004">
      <c r="A57493" s="131"/>
    </row>
    <row r="57494" spans="1:1" x14ac:dyDescent="0.55000000000000004">
      <c r="A57494" s="131"/>
    </row>
    <row r="57497" spans="1:1" x14ac:dyDescent="0.55000000000000004">
      <c r="A57497" s="131"/>
    </row>
    <row r="57498" spans="1:1" x14ac:dyDescent="0.55000000000000004">
      <c r="A57498" s="131"/>
    </row>
    <row r="57501" spans="1:1" x14ac:dyDescent="0.55000000000000004">
      <c r="A57501" s="131"/>
    </row>
    <row r="57502" spans="1:1" x14ac:dyDescent="0.55000000000000004">
      <c r="A57502" s="131"/>
    </row>
    <row r="57505" spans="1:1" x14ac:dyDescent="0.55000000000000004">
      <c r="A57505" s="131"/>
    </row>
    <row r="57506" spans="1:1" x14ac:dyDescent="0.55000000000000004">
      <c r="A57506" s="131"/>
    </row>
    <row r="57509" spans="1:1" x14ac:dyDescent="0.55000000000000004">
      <c r="A57509" s="131"/>
    </row>
    <row r="57510" spans="1:1" x14ac:dyDescent="0.55000000000000004">
      <c r="A57510" s="131"/>
    </row>
    <row r="57513" spans="1:1" x14ac:dyDescent="0.55000000000000004">
      <c r="A57513" s="131"/>
    </row>
    <row r="57514" spans="1:1" x14ac:dyDescent="0.55000000000000004">
      <c r="A57514" s="131"/>
    </row>
    <row r="57517" spans="1:1" x14ac:dyDescent="0.55000000000000004">
      <c r="A57517" s="131"/>
    </row>
    <row r="57518" spans="1:1" x14ac:dyDescent="0.55000000000000004">
      <c r="A57518" s="131"/>
    </row>
    <row r="57521" spans="1:1" x14ac:dyDescent="0.55000000000000004">
      <c r="A57521" s="131"/>
    </row>
    <row r="57522" spans="1:1" x14ac:dyDescent="0.55000000000000004">
      <c r="A57522" s="131"/>
    </row>
    <row r="57525" spans="1:1" x14ac:dyDescent="0.55000000000000004">
      <c r="A57525" s="131"/>
    </row>
    <row r="57526" spans="1:1" x14ac:dyDescent="0.55000000000000004">
      <c r="A57526" s="131"/>
    </row>
    <row r="57529" spans="1:1" x14ac:dyDescent="0.55000000000000004">
      <c r="A57529" s="131"/>
    </row>
    <row r="57530" spans="1:1" x14ac:dyDescent="0.55000000000000004">
      <c r="A57530" s="131"/>
    </row>
    <row r="57533" spans="1:1" x14ac:dyDescent="0.55000000000000004">
      <c r="A57533" s="131"/>
    </row>
    <row r="57534" spans="1:1" x14ac:dyDescent="0.55000000000000004">
      <c r="A57534" s="131"/>
    </row>
    <row r="57537" spans="1:1" x14ac:dyDescent="0.55000000000000004">
      <c r="A57537" s="131"/>
    </row>
    <row r="57538" spans="1:1" x14ac:dyDescent="0.55000000000000004">
      <c r="A57538" s="131"/>
    </row>
    <row r="57541" spans="1:1" x14ac:dyDescent="0.55000000000000004">
      <c r="A57541" s="131"/>
    </row>
    <row r="57542" spans="1:1" x14ac:dyDescent="0.55000000000000004">
      <c r="A57542" s="131"/>
    </row>
    <row r="57545" spans="1:1" x14ac:dyDescent="0.55000000000000004">
      <c r="A57545" s="131"/>
    </row>
    <row r="57546" spans="1:1" x14ac:dyDescent="0.55000000000000004">
      <c r="A57546" s="131"/>
    </row>
    <row r="57549" spans="1:1" x14ac:dyDescent="0.55000000000000004">
      <c r="A57549" s="131"/>
    </row>
    <row r="57550" spans="1:1" x14ac:dyDescent="0.55000000000000004">
      <c r="A57550" s="131"/>
    </row>
    <row r="57553" spans="1:1" x14ac:dyDescent="0.55000000000000004">
      <c r="A57553" s="131"/>
    </row>
    <row r="57554" spans="1:1" x14ac:dyDescent="0.55000000000000004">
      <c r="A57554" s="131"/>
    </row>
    <row r="57557" spans="1:1" x14ac:dyDescent="0.55000000000000004">
      <c r="A57557" s="131"/>
    </row>
    <row r="57558" spans="1:1" x14ac:dyDescent="0.55000000000000004">
      <c r="A57558" s="131"/>
    </row>
    <row r="57561" spans="1:1" x14ac:dyDescent="0.55000000000000004">
      <c r="A57561" s="131"/>
    </row>
    <row r="57562" spans="1:1" x14ac:dyDescent="0.55000000000000004">
      <c r="A57562" s="131"/>
    </row>
    <row r="57565" spans="1:1" x14ac:dyDescent="0.55000000000000004">
      <c r="A57565" s="131"/>
    </row>
    <row r="57566" spans="1:1" x14ac:dyDescent="0.55000000000000004">
      <c r="A57566" s="131"/>
    </row>
    <row r="57569" spans="1:1" x14ac:dyDescent="0.55000000000000004">
      <c r="A57569" s="131"/>
    </row>
    <row r="57570" spans="1:1" x14ac:dyDescent="0.55000000000000004">
      <c r="A57570" s="131"/>
    </row>
    <row r="57573" spans="1:1" x14ac:dyDescent="0.55000000000000004">
      <c r="A57573" s="131"/>
    </row>
    <row r="57574" spans="1:1" x14ac:dyDescent="0.55000000000000004">
      <c r="A57574" s="131"/>
    </row>
    <row r="57577" spans="1:1" x14ac:dyDescent="0.55000000000000004">
      <c r="A57577" s="131"/>
    </row>
    <row r="57578" spans="1:1" x14ac:dyDescent="0.55000000000000004">
      <c r="A57578" s="131"/>
    </row>
    <row r="57581" spans="1:1" x14ac:dyDescent="0.55000000000000004">
      <c r="A57581" s="131"/>
    </row>
    <row r="57582" spans="1:1" x14ac:dyDescent="0.55000000000000004">
      <c r="A57582" s="131"/>
    </row>
    <row r="57585" spans="1:1" x14ac:dyDescent="0.55000000000000004">
      <c r="A57585" s="131"/>
    </row>
    <row r="57586" spans="1:1" x14ac:dyDescent="0.55000000000000004">
      <c r="A57586" s="131"/>
    </row>
    <row r="57589" spans="1:1" x14ac:dyDescent="0.55000000000000004">
      <c r="A57589" s="131"/>
    </row>
    <row r="57590" spans="1:1" x14ac:dyDescent="0.55000000000000004">
      <c r="A57590" s="131"/>
    </row>
    <row r="57593" spans="1:1" x14ac:dyDescent="0.55000000000000004">
      <c r="A57593" s="131"/>
    </row>
    <row r="57594" spans="1:1" x14ac:dyDescent="0.55000000000000004">
      <c r="A57594" s="131"/>
    </row>
    <row r="57597" spans="1:1" x14ac:dyDescent="0.55000000000000004">
      <c r="A57597" s="131"/>
    </row>
    <row r="57598" spans="1:1" x14ac:dyDescent="0.55000000000000004">
      <c r="A57598" s="131"/>
    </row>
    <row r="57601" spans="1:1" x14ac:dyDescent="0.55000000000000004">
      <c r="A57601" s="131"/>
    </row>
    <row r="57602" spans="1:1" x14ac:dyDescent="0.55000000000000004">
      <c r="A57602" s="131"/>
    </row>
    <row r="57605" spans="1:1" x14ac:dyDescent="0.55000000000000004">
      <c r="A57605" s="131"/>
    </row>
    <row r="57606" spans="1:1" x14ac:dyDescent="0.55000000000000004">
      <c r="A57606" s="131"/>
    </row>
    <row r="57609" spans="1:1" x14ac:dyDescent="0.55000000000000004">
      <c r="A57609" s="131"/>
    </row>
    <row r="57610" spans="1:1" x14ac:dyDescent="0.55000000000000004">
      <c r="A57610" s="131"/>
    </row>
    <row r="57613" spans="1:1" x14ac:dyDescent="0.55000000000000004">
      <c r="A57613" s="131"/>
    </row>
    <row r="57614" spans="1:1" x14ac:dyDescent="0.55000000000000004">
      <c r="A57614" s="131"/>
    </row>
    <row r="57617" spans="1:1" x14ac:dyDescent="0.55000000000000004">
      <c r="A57617" s="131"/>
    </row>
    <row r="57618" spans="1:1" x14ac:dyDescent="0.55000000000000004">
      <c r="A57618" s="131"/>
    </row>
    <row r="57621" spans="1:1" x14ac:dyDescent="0.55000000000000004">
      <c r="A57621" s="131"/>
    </row>
    <row r="57622" spans="1:1" x14ac:dyDescent="0.55000000000000004">
      <c r="A57622" s="131"/>
    </row>
    <row r="57625" spans="1:1" x14ac:dyDescent="0.55000000000000004">
      <c r="A57625" s="131"/>
    </row>
    <row r="57626" spans="1:1" x14ac:dyDescent="0.55000000000000004">
      <c r="A57626" s="131"/>
    </row>
    <row r="57629" spans="1:1" x14ac:dyDescent="0.55000000000000004">
      <c r="A57629" s="131"/>
    </row>
    <row r="57630" spans="1:1" x14ac:dyDescent="0.55000000000000004">
      <c r="A57630" s="131"/>
    </row>
    <row r="57633" spans="1:1" x14ac:dyDescent="0.55000000000000004">
      <c r="A57633" s="131"/>
    </row>
    <row r="57634" spans="1:1" x14ac:dyDescent="0.55000000000000004">
      <c r="A57634" s="131"/>
    </row>
    <row r="57637" spans="1:1" x14ac:dyDescent="0.55000000000000004">
      <c r="A57637" s="131"/>
    </row>
    <row r="57638" spans="1:1" x14ac:dyDescent="0.55000000000000004">
      <c r="A57638" s="131"/>
    </row>
    <row r="57641" spans="1:1" x14ac:dyDescent="0.55000000000000004">
      <c r="A57641" s="131"/>
    </row>
    <row r="57642" spans="1:1" x14ac:dyDescent="0.55000000000000004">
      <c r="A57642" s="131"/>
    </row>
    <row r="57645" spans="1:1" x14ac:dyDescent="0.55000000000000004">
      <c r="A57645" s="131"/>
    </row>
    <row r="57646" spans="1:1" x14ac:dyDescent="0.55000000000000004">
      <c r="A57646" s="131"/>
    </row>
    <row r="57649" spans="1:1" x14ac:dyDescent="0.55000000000000004">
      <c r="A57649" s="131"/>
    </row>
    <row r="57650" spans="1:1" x14ac:dyDescent="0.55000000000000004">
      <c r="A57650" s="131"/>
    </row>
    <row r="57653" spans="1:1" x14ac:dyDescent="0.55000000000000004">
      <c r="A57653" s="131"/>
    </row>
    <row r="57654" spans="1:1" x14ac:dyDescent="0.55000000000000004">
      <c r="A57654" s="131"/>
    </row>
    <row r="57657" spans="1:1" x14ac:dyDescent="0.55000000000000004">
      <c r="A57657" s="131"/>
    </row>
    <row r="57658" spans="1:1" x14ac:dyDescent="0.55000000000000004">
      <c r="A57658" s="131"/>
    </row>
    <row r="57661" spans="1:1" x14ac:dyDescent="0.55000000000000004">
      <c r="A57661" s="131"/>
    </row>
    <row r="57662" spans="1:1" x14ac:dyDescent="0.55000000000000004">
      <c r="A57662" s="131"/>
    </row>
    <row r="57665" spans="1:1" x14ac:dyDescent="0.55000000000000004">
      <c r="A57665" s="131"/>
    </row>
    <row r="57666" spans="1:1" x14ac:dyDescent="0.55000000000000004">
      <c r="A57666" s="131"/>
    </row>
    <row r="57669" spans="1:1" x14ac:dyDescent="0.55000000000000004">
      <c r="A57669" s="131"/>
    </row>
    <row r="57670" spans="1:1" x14ac:dyDescent="0.55000000000000004">
      <c r="A57670" s="131"/>
    </row>
    <row r="57673" spans="1:1" x14ac:dyDescent="0.55000000000000004">
      <c r="A57673" s="131"/>
    </row>
    <row r="57674" spans="1:1" x14ac:dyDescent="0.55000000000000004">
      <c r="A57674" s="131"/>
    </row>
    <row r="57677" spans="1:1" x14ac:dyDescent="0.55000000000000004">
      <c r="A57677" s="131"/>
    </row>
    <row r="57678" spans="1:1" x14ac:dyDescent="0.55000000000000004">
      <c r="A57678" s="131"/>
    </row>
    <row r="57681" spans="1:1" x14ac:dyDescent="0.55000000000000004">
      <c r="A57681" s="131"/>
    </row>
    <row r="57682" spans="1:1" x14ac:dyDescent="0.55000000000000004">
      <c r="A57682" s="131"/>
    </row>
    <row r="57685" spans="1:1" x14ac:dyDescent="0.55000000000000004">
      <c r="A57685" s="131"/>
    </row>
    <row r="57686" spans="1:1" x14ac:dyDescent="0.55000000000000004">
      <c r="A57686" s="131"/>
    </row>
    <row r="57689" spans="1:1" x14ac:dyDescent="0.55000000000000004">
      <c r="A57689" s="131"/>
    </row>
    <row r="57690" spans="1:1" x14ac:dyDescent="0.55000000000000004">
      <c r="A57690" s="131"/>
    </row>
    <row r="57693" spans="1:1" x14ac:dyDescent="0.55000000000000004">
      <c r="A57693" s="131"/>
    </row>
    <row r="57694" spans="1:1" x14ac:dyDescent="0.55000000000000004">
      <c r="A57694" s="131"/>
    </row>
    <row r="57697" spans="1:1" x14ac:dyDescent="0.55000000000000004">
      <c r="A57697" s="131"/>
    </row>
    <row r="57698" spans="1:1" x14ac:dyDescent="0.55000000000000004">
      <c r="A57698" s="131"/>
    </row>
    <row r="57701" spans="1:1" x14ac:dyDescent="0.55000000000000004">
      <c r="A57701" s="131"/>
    </row>
    <row r="57702" spans="1:1" x14ac:dyDescent="0.55000000000000004">
      <c r="A57702" s="131"/>
    </row>
    <row r="57705" spans="1:1" x14ac:dyDescent="0.55000000000000004">
      <c r="A57705" s="131"/>
    </row>
    <row r="57706" spans="1:1" x14ac:dyDescent="0.55000000000000004">
      <c r="A57706" s="131"/>
    </row>
    <row r="57709" spans="1:1" x14ac:dyDescent="0.55000000000000004">
      <c r="A57709" s="131"/>
    </row>
    <row r="57710" spans="1:1" x14ac:dyDescent="0.55000000000000004">
      <c r="A57710" s="131"/>
    </row>
    <row r="57713" spans="1:1" x14ac:dyDescent="0.55000000000000004">
      <c r="A57713" s="131"/>
    </row>
    <row r="57714" spans="1:1" x14ac:dyDescent="0.55000000000000004">
      <c r="A57714" s="131"/>
    </row>
    <row r="57717" spans="1:1" x14ac:dyDescent="0.55000000000000004">
      <c r="A57717" s="131"/>
    </row>
    <row r="57718" spans="1:1" x14ac:dyDescent="0.55000000000000004">
      <c r="A57718" s="131"/>
    </row>
    <row r="57721" spans="1:1" x14ac:dyDescent="0.55000000000000004">
      <c r="A57721" s="131"/>
    </row>
    <row r="57722" spans="1:1" x14ac:dyDescent="0.55000000000000004">
      <c r="A57722" s="131"/>
    </row>
    <row r="57725" spans="1:1" x14ac:dyDescent="0.55000000000000004">
      <c r="A57725" s="131"/>
    </row>
    <row r="57726" spans="1:1" x14ac:dyDescent="0.55000000000000004">
      <c r="A57726" s="131"/>
    </row>
    <row r="57729" spans="1:1" x14ac:dyDescent="0.55000000000000004">
      <c r="A57729" s="131"/>
    </row>
    <row r="57730" spans="1:1" x14ac:dyDescent="0.55000000000000004">
      <c r="A57730" s="131"/>
    </row>
    <row r="57733" spans="1:1" x14ac:dyDescent="0.55000000000000004">
      <c r="A57733" s="131"/>
    </row>
    <row r="57734" spans="1:1" x14ac:dyDescent="0.55000000000000004">
      <c r="A57734" s="131"/>
    </row>
    <row r="57737" spans="1:1" x14ac:dyDescent="0.55000000000000004">
      <c r="A57737" s="131"/>
    </row>
    <row r="57738" spans="1:1" x14ac:dyDescent="0.55000000000000004">
      <c r="A57738" s="131"/>
    </row>
    <row r="57741" spans="1:1" x14ac:dyDescent="0.55000000000000004">
      <c r="A57741" s="131"/>
    </row>
    <row r="57742" spans="1:1" x14ac:dyDescent="0.55000000000000004">
      <c r="A57742" s="131"/>
    </row>
    <row r="57745" spans="1:1" x14ac:dyDescent="0.55000000000000004">
      <c r="A57745" s="131"/>
    </row>
    <row r="57746" spans="1:1" x14ac:dyDescent="0.55000000000000004">
      <c r="A57746" s="131"/>
    </row>
    <row r="57749" spans="1:1" x14ac:dyDescent="0.55000000000000004">
      <c r="A57749" s="131"/>
    </row>
    <row r="57750" spans="1:1" x14ac:dyDescent="0.55000000000000004">
      <c r="A57750" s="131"/>
    </row>
    <row r="57753" spans="1:1" x14ac:dyDescent="0.55000000000000004">
      <c r="A57753" s="131"/>
    </row>
    <row r="57754" spans="1:1" x14ac:dyDescent="0.55000000000000004">
      <c r="A57754" s="131"/>
    </row>
    <row r="57757" spans="1:1" x14ac:dyDescent="0.55000000000000004">
      <c r="A57757" s="131"/>
    </row>
    <row r="57758" spans="1:1" x14ac:dyDescent="0.55000000000000004">
      <c r="A57758" s="131"/>
    </row>
    <row r="57761" spans="1:1" x14ac:dyDescent="0.55000000000000004">
      <c r="A57761" s="131"/>
    </row>
    <row r="57762" spans="1:1" x14ac:dyDescent="0.55000000000000004">
      <c r="A57762" s="131"/>
    </row>
    <row r="57765" spans="1:1" x14ac:dyDescent="0.55000000000000004">
      <c r="A57765" s="131"/>
    </row>
    <row r="57766" spans="1:1" x14ac:dyDescent="0.55000000000000004">
      <c r="A57766" s="131"/>
    </row>
    <row r="57769" spans="1:1" x14ac:dyDescent="0.55000000000000004">
      <c r="A57769" s="131"/>
    </row>
    <row r="57770" spans="1:1" x14ac:dyDescent="0.55000000000000004">
      <c r="A57770" s="131"/>
    </row>
    <row r="57773" spans="1:1" x14ac:dyDescent="0.55000000000000004">
      <c r="A57773" s="131"/>
    </row>
    <row r="57774" spans="1:1" x14ac:dyDescent="0.55000000000000004">
      <c r="A57774" s="131"/>
    </row>
    <row r="57777" spans="1:1" x14ac:dyDescent="0.55000000000000004">
      <c r="A57777" s="131"/>
    </row>
    <row r="57778" spans="1:1" x14ac:dyDescent="0.55000000000000004">
      <c r="A57778" s="131"/>
    </row>
    <row r="57781" spans="1:1" x14ac:dyDescent="0.55000000000000004">
      <c r="A57781" s="131"/>
    </row>
    <row r="57782" spans="1:1" x14ac:dyDescent="0.55000000000000004">
      <c r="A57782" s="131"/>
    </row>
    <row r="57785" spans="1:1" x14ac:dyDescent="0.55000000000000004">
      <c r="A57785" s="131"/>
    </row>
    <row r="57786" spans="1:1" x14ac:dyDescent="0.55000000000000004">
      <c r="A57786" s="131"/>
    </row>
    <row r="57789" spans="1:1" x14ac:dyDescent="0.55000000000000004">
      <c r="A57789" s="131"/>
    </row>
    <row r="57790" spans="1:1" x14ac:dyDescent="0.55000000000000004">
      <c r="A57790" s="131"/>
    </row>
    <row r="57793" spans="1:1" x14ac:dyDescent="0.55000000000000004">
      <c r="A57793" s="131"/>
    </row>
    <row r="57794" spans="1:1" x14ac:dyDescent="0.55000000000000004">
      <c r="A57794" s="131"/>
    </row>
    <row r="57797" spans="1:1" x14ac:dyDescent="0.55000000000000004">
      <c r="A57797" s="131"/>
    </row>
    <row r="57798" spans="1:1" x14ac:dyDescent="0.55000000000000004">
      <c r="A57798" s="131"/>
    </row>
    <row r="57801" spans="1:1" x14ac:dyDescent="0.55000000000000004">
      <c r="A57801" s="131"/>
    </row>
    <row r="57802" spans="1:1" x14ac:dyDescent="0.55000000000000004">
      <c r="A57802" s="131"/>
    </row>
    <row r="57805" spans="1:1" x14ac:dyDescent="0.55000000000000004">
      <c r="A57805" s="131"/>
    </row>
    <row r="57806" spans="1:1" x14ac:dyDescent="0.55000000000000004">
      <c r="A57806" s="131"/>
    </row>
    <row r="57809" spans="1:1" x14ac:dyDescent="0.55000000000000004">
      <c r="A57809" s="131"/>
    </row>
    <row r="57810" spans="1:1" x14ac:dyDescent="0.55000000000000004">
      <c r="A57810" s="131"/>
    </row>
    <row r="57813" spans="1:1" x14ac:dyDescent="0.55000000000000004">
      <c r="A57813" s="131"/>
    </row>
    <row r="57814" spans="1:1" x14ac:dyDescent="0.55000000000000004">
      <c r="A57814" s="131"/>
    </row>
    <row r="57817" spans="1:1" x14ac:dyDescent="0.55000000000000004">
      <c r="A57817" s="131"/>
    </row>
    <row r="57818" spans="1:1" x14ac:dyDescent="0.55000000000000004">
      <c r="A57818" s="131"/>
    </row>
    <row r="57821" spans="1:1" x14ac:dyDescent="0.55000000000000004">
      <c r="A57821" s="131"/>
    </row>
    <row r="57822" spans="1:1" x14ac:dyDescent="0.55000000000000004">
      <c r="A57822" s="131"/>
    </row>
    <row r="57825" spans="1:1" x14ac:dyDescent="0.55000000000000004">
      <c r="A57825" s="131"/>
    </row>
    <row r="57826" spans="1:1" x14ac:dyDescent="0.55000000000000004">
      <c r="A57826" s="131"/>
    </row>
    <row r="57829" spans="1:1" x14ac:dyDescent="0.55000000000000004">
      <c r="A57829" s="131"/>
    </row>
    <row r="57830" spans="1:1" x14ac:dyDescent="0.55000000000000004">
      <c r="A57830" s="131"/>
    </row>
    <row r="57833" spans="1:1" x14ac:dyDescent="0.55000000000000004">
      <c r="A57833" s="131"/>
    </row>
    <row r="57834" spans="1:1" x14ac:dyDescent="0.55000000000000004">
      <c r="A57834" s="131"/>
    </row>
    <row r="57837" spans="1:1" x14ac:dyDescent="0.55000000000000004">
      <c r="A57837" s="131"/>
    </row>
    <row r="57838" spans="1:1" x14ac:dyDescent="0.55000000000000004">
      <c r="A57838" s="131"/>
    </row>
    <row r="57841" spans="1:1" x14ac:dyDescent="0.55000000000000004">
      <c r="A57841" s="131"/>
    </row>
    <row r="57842" spans="1:1" x14ac:dyDescent="0.55000000000000004">
      <c r="A57842" s="131"/>
    </row>
    <row r="57845" spans="1:1" x14ac:dyDescent="0.55000000000000004">
      <c r="A57845" s="131"/>
    </row>
    <row r="57846" spans="1:1" x14ac:dyDescent="0.55000000000000004">
      <c r="A57846" s="131"/>
    </row>
    <row r="57849" spans="1:1" x14ac:dyDescent="0.55000000000000004">
      <c r="A57849" s="131"/>
    </row>
    <row r="57850" spans="1:1" x14ac:dyDescent="0.55000000000000004">
      <c r="A57850" s="131"/>
    </row>
    <row r="57853" spans="1:1" x14ac:dyDescent="0.55000000000000004">
      <c r="A57853" s="131"/>
    </row>
    <row r="57854" spans="1:1" x14ac:dyDescent="0.55000000000000004">
      <c r="A57854" s="131"/>
    </row>
    <row r="57857" spans="1:1" x14ac:dyDescent="0.55000000000000004">
      <c r="A57857" s="131"/>
    </row>
    <row r="57858" spans="1:1" x14ac:dyDescent="0.55000000000000004">
      <c r="A57858" s="131"/>
    </row>
    <row r="57861" spans="1:1" x14ac:dyDescent="0.55000000000000004">
      <c r="A57861" s="131"/>
    </row>
    <row r="57862" spans="1:1" x14ac:dyDescent="0.55000000000000004">
      <c r="A57862" s="131"/>
    </row>
    <row r="57865" spans="1:1" x14ac:dyDescent="0.55000000000000004">
      <c r="A57865" s="131"/>
    </row>
    <row r="57866" spans="1:1" x14ac:dyDescent="0.55000000000000004">
      <c r="A57866" s="131"/>
    </row>
    <row r="57869" spans="1:1" x14ac:dyDescent="0.55000000000000004">
      <c r="A57869" s="131"/>
    </row>
    <row r="57870" spans="1:1" x14ac:dyDescent="0.55000000000000004">
      <c r="A57870" s="131"/>
    </row>
    <row r="57873" spans="1:1" x14ac:dyDescent="0.55000000000000004">
      <c r="A57873" s="131"/>
    </row>
    <row r="57874" spans="1:1" x14ac:dyDescent="0.55000000000000004">
      <c r="A57874" s="131"/>
    </row>
    <row r="57877" spans="1:1" x14ac:dyDescent="0.55000000000000004">
      <c r="A57877" s="131"/>
    </row>
    <row r="57878" spans="1:1" x14ac:dyDescent="0.55000000000000004">
      <c r="A57878" s="131"/>
    </row>
    <row r="57881" spans="1:1" x14ac:dyDescent="0.55000000000000004">
      <c r="A57881" s="131"/>
    </row>
    <row r="57882" spans="1:1" x14ac:dyDescent="0.55000000000000004">
      <c r="A57882" s="131"/>
    </row>
    <row r="57885" spans="1:1" x14ac:dyDescent="0.55000000000000004">
      <c r="A57885" s="131"/>
    </row>
    <row r="57886" spans="1:1" x14ac:dyDescent="0.55000000000000004">
      <c r="A57886" s="131"/>
    </row>
    <row r="57889" spans="1:1" x14ac:dyDescent="0.55000000000000004">
      <c r="A57889" s="131"/>
    </row>
    <row r="57890" spans="1:1" x14ac:dyDescent="0.55000000000000004">
      <c r="A57890" s="131"/>
    </row>
    <row r="57893" spans="1:1" x14ac:dyDescent="0.55000000000000004">
      <c r="A57893" s="131"/>
    </row>
    <row r="57894" spans="1:1" x14ac:dyDescent="0.55000000000000004">
      <c r="A57894" s="131"/>
    </row>
    <row r="57897" spans="1:1" x14ac:dyDescent="0.55000000000000004">
      <c r="A57897" s="131"/>
    </row>
    <row r="57898" spans="1:1" x14ac:dyDescent="0.55000000000000004">
      <c r="A57898" s="131"/>
    </row>
    <row r="57901" spans="1:1" x14ac:dyDescent="0.55000000000000004">
      <c r="A57901" s="131"/>
    </row>
    <row r="57902" spans="1:1" x14ac:dyDescent="0.55000000000000004">
      <c r="A57902" s="131"/>
    </row>
    <row r="57905" spans="1:1" x14ac:dyDescent="0.55000000000000004">
      <c r="A57905" s="131"/>
    </row>
    <row r="57906" spans="1:1" x14ac:dyDescent="0.55000000000000004">
      <c r="A57906" s="131"/>
    </row>
    <row r="57909" spans="1:1" x14ac:dyDescent="0.55000000000000004">
      <c r="A57909" s="131"/>
    </row>
    <row r="57910" spans="1:1" x14ac:dyDescent="0.55000000000000004">
      <c r="A57910" s="131"/>
    </row>
    <row r="57913" spans="1:1" x14ac:dyDescent="0.55000000000000004">
      <c r="A57913" s="131"/>
    </row>
    <row r="57914" spans="1:1" x14ac:dyDescent="0.55000000000000004">
      <c r="A57914" s="131"/>
    </row>
    <row r="57917" spans="1:1" x14ac:dyDescent="0.55000000000000004">
      <c r="A57917" s="131"/>
    </row>
    <row r="57918" spans="1:1" x14ac:dyDescent="0.55000000000000004">
      <c r="A57918" s="131"/>
    </row>
    <row r="57921" spans="1:1" x14ac:dyDescent="0.55000000000000004">
      <c r="A57921" s="131"/>
    </row>
    <row r="57922" spans="1:1" x14ac:dyDescent="0.55000000000000004">
      <c r="A57922" s="131"/>
    </row>
    <row r="57925" spans="1:1" x14ac:dyDescent="0.55000000000000004">
      <c r="A57925" s="131"/>
    </row>
    <row r="57926" spans="1:1" x14ac:dyDescent="0.55000000000000004">
      <c r="A57926" s="131"/>
    </row>
    <row r="57929" spans="1:1" x14ac:dyDescent="0.55000000000000004">
      <c r="A57929" s="131"/>
    </row>
    <row r="57930" spans="1:1" x14ac:dyDescent="0.55000000000000004">
      <c r="A57930" s="131"/>
    </row>
    <row r="57933" spans="1:1" x14ac:dyDescent="0.55000000000000004">
      <c r="A57933" s="131"/>
    </row>
    <row r="57934" spans="1:1" x14ac:dyDescent="0.55000000000000004">
      <c r="A57934" s="131"/>
    </row>
    <row r="57937" spans="1:1" x14ac:dyDescent="0.55000000000000004">
      <c r="A57937" s="131"/>
    </row>
    <row r="57938" spans="1:1" x14ac:dyDescent="0.55000000000000004">
      <c r="A57938" s="131"/>
    </row>
    <row r="57941" spans="1:1" x14ac:dyDescent="0.55000000000000004">
      <c r="A57941" s="131"/>
    </row>
    <row r="57942" spans="1:1" x14ac:dyDescent="0.55000000000000004">
      <c r="A57942" s="131"/>
    </row>
    <row r="57945" spans="1:1" x14ac:dyDescent="0.55000000000000004">
      <c r="A57945" s="131"/>
    </row>
    <row r="57946" spans="1:1" x14ac:dyDescent="0.55000000000000004">
      <c r="A57946" s="131"/>
    </row>
    <row r="57949" spans="1:1" x14ac:dyDescent="0.55000000000000004">
      <c r="A57949" s="131"/>
    </row>
    <row r="57950" spans="1:1" x14ac:dyDescent="0.55000000000000004">
      <c r="A57950" s="131"/>
    </row>
    <row r="57953" spans="1:1" x14ac:dyDescent="0.55000000000000004">
      <c r="A57953" s="131"/>
    </row>
    <row r="57954" spans="1:1" x14ac:dyDescent="0.55000000000000004">
      <c r="A57954" s="131"/>
    </row>
    <row r="57957" spans="1:1" x14ac:dyDescent="0.55000000000000004">
      <c r="A57957" s="131"/>
    </row>
    <row r="57958" spans="1:1" x14ac:dyDescent="0.55000000000000004">
      <c r="A57958" s="131"/>
    </row>
    <row r="57961" spans="1:1" x14ac:dyDescent="0.55000000000000004">
      <c r="A57961" s="131"/>
    </row>
    <row r="57962" spans="1:1" x14ac:dyDescent="0.55000000000000004">
      <c r="A57962" s="131"/>
    </row>
    <row r="57965" spans="1:1" x14ac:dyDescent="0.55000000000000004">
      <c r="A57965" s="131"/>
    </row>
    <row r="57966" spans="1:1" x14ac:dyDescent="0.55000000000000004">
      <c r="A57966" s="131"/>
    </row>
    <row r="57969" spans="1:1" x14ac:dyDescent="0.55000000000000004">
      <c r="A57969" s="131"/>
    </row>
    <row r="57970" spans="1:1" x14ac:dyDescent="0.55000000000000004">
      <c r="A57970" s="131"/>
    </row>
    <row r="57973" spans="1:1" x14ac:dyDescent="0.55000000000000004">
      <c r="A57973" s="131"/>
    </row>
    <row r="57974" spans="1:1" x14ac:dyDescent="0.55000000000000004">
      <c r="A57974" s="131"/>
    </row>
    <row r="57977" spans="1:1" x14ac:dyDescent="0.55000000000000004">
      <c r="A57977" s="131"/>
    </row>
    <row r="57978" spans="1:1" x14ac:dyDescent="0.55000000000000004">
      <c r="A57978" s="131"/>
    </row>
    <row r="57981" spans="1:1" x14ac:dyDescent="0.55000000000000004">
      <c r="A57981" s="131"/>
    </row>
    <row r="57982" spans="1:1" x14ac:dyDescent="0.55000000000000004">
      <c r="A57982" s="131"/>
    </row>
    <row r="57985" spans="1:1" x14ac:dyDescent="0.55000000000000004">
      <c r="A57985" s="131"/>
    </row>
    <row r="57986" spans="1:1" x14ac:dyDescent="0.55000000000000004">
      <c r="A57986" s="131"/>
    </row>
    <row r="57989" spans="1:1" x14ac:dyDescent="0.55000000000000004">
      <c r="A57989" s="131"/>
    </row>
    <row r="57990" spans="1:1" x14ac:dyDescent="0.55000000000000004">
      <c r="A57990" s="131"/>
    </row>
    <row r="57993" spans="1:1" x14ac:dyDescent="0.55000000000000004">
      <c r="A57993" s="131"/>
    </row>
    <row r="57994" spans="1:1" x14ac:dyDescent="0.55000000000000004">
      <c r="A57994" s="131"/>
    </row>
    <row r="57997" spans="1:1" x14ac:dyDescent="0.55000000000000004">
      <c r="A57997" s="131"/>
    </row>
    <row r="57998" spans="1:1" x14ac:dyDescent="0.55000000000000004">
      <c r="A57998" s="131"/>
    </row>
    <row r="58001" spans="1:1" x14ac:dyDescent="0.55000000000000004">
      <c r="A58001" s="131"/>
    </row>
    <row r="58002" spans="1:1" x14ac:dyDescent="0.55000000000000004">
      <c r="A58002" s="131"/>
    </row>
    <row r="58005" spans="1:1" x14ac:dyDescent="0.55000000000000004">
      <c r="A58005" s="131"/>
    </row>
    <row r="58006" spans="1:1" x14ac:dyDescent="0.55000000000000004">
      <c r="A58006" s="131"/>
    </row>
    <row r="58009" spans="1:1" x14ac:dyDescent="0.55000000000000004">
      <c r="A58009" s="131"/>
    </row>
    <row r="58010" spans="1:1" x14ac:dyDescent="0.55000000000000004">
      <c r="A58010" s="131"/>
    </row>
    <row r="58013" spans="1:1" x14ac:dyDescent="0.55000000000000004">
      <c r="A58013" s="131"/>
    </row>
    <row r="58014" spans="1:1" x14ac:dyDescent="0.55000000000000004">
      <c r="A58014" s="131"/>
    </row>
    <row r="58017" spans="1:1" x14ac:dyDescent="0.55000000000000004">
      <c r="A58017" s="131"/>
    </row>
    <row r="58018" spans="1:1" x14ac:dyDescent="0.55000000000000004">
      <c r="A58018" s="131"/>
    </row>
    <row r="58021" spans="1:1" x14ac:dyDescent="0.55000000000000004">
      <c r="A58021" s="131"/>
    </row>
    <row r="58022" spans="1:1" x14ac:dyDescent="0.55000000000000004">
      <c r="A58022" s="131"/>
    </row>
    <row r="58025" spans="1:1" x14ac:dyDescent="0.55000000000000004">
      <c r="A58025" s="131"/>
    </row>
    <row r="58026" spans="1:1" x14ac:dyDescent="0.55000000000000004">
      <c r="A58026" s="131"/>
    </row>
    <row r="58029" spans="1:1" x14ac:dyDescent="0.55000000000000004">
      <c r="A58029" s="131"/>
    </row>
    <row r="58030" spans="1:1" x14ac:dyDescent="0.55000000000000004">
      <c r="A58030" s="131"/>
    </row>
    <row r="58033" spans="1:1" x14ac:dyDescent="0.55000000000000004">
      <c r="A58033" s="131"/>
    </row>
    <row r="58034" spans="1:1" x14ac:dyDescent="0.55000000000000004">
      <c r="A58034" s="131"/>
    </row>
    <row r="58037" spans="1:1" x14ac:dyDescent="0.55000000000000004">
      <c r="A58037" s="131"/>
    </row>
    <row r="58038" spans="1:1" x14ac:dyDescent="0.55000000000000004">
      <c r="A58038" s="131"/>
    </row>
    <row r="58041" spans="1:1" x14ac:dyDescent="0.55000000000000004">
      <c r="A58041" s="131"/>
    </row>
    <row r="58042" spans="1:1" x14ac:dyDescent="0.55000000000000004">
      <c r="A58042" s="131"/>
    </row>
    <row r="58045" spans="1:1" x14ac:dyDescent="0.55000000000000004">
      <c r="A58045" s="131"/>
    </row>
    <row r="58046" spans="1:1" x14ac:dyDescent="0.55000000000000004">
      <c r="A58046" s="131"/>
    </row>
    <row r="58049" spans="1:1" x14ac:dyDescent="0.55000000000000004">
      <c r="A58049" s="131"/>
    </row>
    <row r="58050" spans="1:1" x14ac:dyDescent="0.55000000000000004">
      <c r="A58050" s="131"/>
    </row>
    <row r="58053" spans="1:1" x14ac:dyDescent="0.55000000000000004">
      <c r="A58053" s="131"/>
    </row>
    <row r="58054" spans="1:1" x14ac:dyDescent="0.55000000000000004">
      <c r="A58054" s="131"/>
    </row>
    <row r="58057" spans="1:1" x14ac:dyDescent="0.55000000000000004">
      <c r="A58057" s="131"/>
    </row>
    <row r="58058" spans="1:1" x14ac:dyDescent="0.55000000000000004">
      <c r="A58058" s="131"/>
    </row>
    <row r="58061" spans="1:1" x14ac:dyDescent="0.55000000000000004">
      <c r="A58061" s="131"/>
    </row>
    <row r="58062" spans="1:1" x14ac:dyDescent="0.55000000000000004">
      <c r="A58062" s="131"/>
    </row>
    <row r="58065" spans="1:1" x14ac:dyDescent="0.55000000000000004">
      <c r="A58065" s="131"/>
    </row>
    <row r="58066" spans="1:1" x14ac:dyDescent="0.55000000000000004">
      <c r="A58066" s="131"/>
    </row>
    <row r="58069" spans="1:1" x14ac:dyDescent="0.55000000000000004">
      <c r="A58069" s="131"/>
    </row>
    <row r="58070" spans="1:1" x14ac:dyDescent="0.55000000000000004">
      <c r="A58070" s="131"/>
    </row>
    <row r="58073" spans="1:1" x14ac:dyDescent="0.55000000000000004">
      <c r="A58073" s="131"/>
    </row>
    <row r="58074" spans="1:1" x14ac:dyDescent="0.55000000000000004">
      <c r="A58074" s="131"/>
    </row>
    <row r="58077" spans="1:1" x14ac:dyDescent="0.55000000000000004">
      <c r="A58077" s="131"/>
    </row>
    <row r="58078" spans="1:1" x14ac:dyDescent="0.55000000000000004">
      <c r="A58078" s="131"/>
    </row>
    <row r="58081" spans="1:1" x14ac:dyDescent="0.55000000000000004">
      <c r="A58081" s="131"/>
    </row>
    <row r="58082" spans="1:1" x14ac:dyDescent="0.55000000000000004">
      <c r="A58082" s="131"/>
    </row>
    <row r="58085" spans="1:1" x14ac:dyDescent="0.55000000000000004">
      <c r="A58085" s="131"/>
    </row>
    <row r="58086" spans="1:1" x14ac:dyDescent="0.55000000000000004">
      <c r="A58086" s="131"/>
    </row>
    <row r="58089" spans="1:1" x14ac:dyDescent="0.55000000000000004">
      <c r="A58089" s="131"/>
    </row>
    <row r="58090" spans="1:1" x14ac:dyDescent="0.55000000000000004">
      <c r="A58090" s="131"/>
    </row>
    <row r="58093" spans="1:1" x14ac:dyDescent="0.55000000000000004">
      <c r="A58093" s="131"/>
    </row>
    <row r="58094" spans="1:1" x14ac:dyDescent="0.55000000000000004">
      <c r="A58094" s="131"/>
    </row>
    <row r="58097" spans="1:1" x14ac:dyDescent="0.55000000000000004">
      <c r="A58097" s="131"/>
    </row>
    <row r="58098" spans="1:1" x14ac:dyDescent="0.55000000000000004">
      <c r="A58098" s="131"/>
    </row>
    <row r="58101" spans="1:1" x14ac:dyDescent="0.55000000000000004">
      <c r="A58101" s="131"/>
    </row>
    <row r="58102" spans="1:1" x14ac:dyDescent="0.55000000000000004">
      <c r="A58102" s="131"/>
    </row>
    <row r="58105" spans="1:1" x14ac:dyDescent="0.55000000000000004">
      <c r="A58105" s="131"/>
    </row>
    <row r="58106" spans="1:1" x14ac:dyDescent="0.55000000000000004">
      <c r="A58106" s="131"/>
    </row>
    <row r="58109" spans="1:1" x14ac:dyDescent="0.55000000000000004">
      <c r="A58109" s="131"/>
    </row>
    <row r="58110" spans="1:1" x14ac:dyDescent="0.55000000000000004">
      <c r="A58110" s="131"/>
    </row>
    <row r="58113" spans="1:1" x14ac:dyDescent="0.55000000000000004">
      <c r="A58113" s="131"/>
    </row>
    <row r="58114" spans="1:1" x14ac:dyDescent="0.55000000000000004">
      <c r="A58114" s="131"/>
    </row>
    <row r="58117" spans="1:1" x14ac:dyDescent="0.55000000000000004">
      <c r="A58117" s="131"/>
    </row>
    <row r="58118" spans="1:1" x14ac:dyDescent="0.55000000000000004">
      <c r="A58118" s="131"/>
    </row>
    <row r="58121" spans="1:1" x14ac:dyDescent="0.55000000000000004">
      <c r="A58121" s="131"/>
    </row>
    <row r="58122" spans="1:1" x14ac:dyDescent="0.55000000000000004">
      <c r="A58122" s="131"/>
    </row>
    <row r="58125" spans="1:1" x14ac:dyDescent="0.55000000000000004">
      <c r="A58125" s="131"/>
    </row>
    <row r="58126" spans="1:1" x14ac:dyDescent="0.55000000000000004">
      <c r="A58126" s="131"/>
    </row>
    <row r="58129" spans="1:1" x14ac:dyDescent="0.55000000000000004">
      <c r="A58129" s="131"/>
    </row>
    <row r="58130" spans="1:1" x14ac:dyDescent="0.55000000000000004">
      <c r="A58130" s="131"/>
    </row>
    <row r="58133" spans="1:1" x14ac:dyDescent="0.55000000000000004">
      <c r="A58133" s="131"/>
    </row>
    <row r="58134" spans="1:1" x14ac:dyDescent="0.55000000000000004">
      <c r="A58134" s="131"/>
    </row>
    <row r="58137" spans="1:1" x14ac:dyDescent="0.55000000000000004">
      <c r="A58137" s="131"/>
    </row>
    <row r="58138" spans="1:1" x14ac:dyDescent="0.55000000000000004">
      <c r="A58138" s="131"/>
    </row>
    <row r="58141" spans="1:1" x14ac:dyDescent="0.55000000000000004">
      <c r="A58141" s="131"/>
    </row>
    <row r="58142" spans="1:1" x14ac:dyDescent="0.55000000000000004">
      <c r="A58142" s="131"/>
    </row>
    <row r="58145" spans="1:1" x14ac:dyDescent="0.55000000000000004">
      <c r="A58145" s="131"/>
    </row>
    <row r="58146" spans="1:1" x14ac:dyDescent="0.55000000000000004">
      <c r="A58146" s="131"/>
    </row>
    <row r="58149" spans="1:1" x14ac:dyDescent="0.55000000000000004">
      <c r="A58149" s="131"/>
    </row>
    <row r="58150" spans="1:1" x14ac:dyDescent="0.55000000000000004">
      <c r="A58150" s="131"/>
    </row>
    <row r="58153" spans="1:1" x14ac:dyDescent="0.55000000000000004">
      <c r="A58153" s="131"/>
    </row>
    <row r="58154" spans="1:1" x14ac:dyDescent="0.55000000000000004">
      <c r="A58154" s="131"/>
    </row>
    <row r="58157" spans="1:1" x14ac:dyDescent="0.55000000000000004">
      <c r="A58157" s="131"/>
    </row>
    <row r="58158" spans="1:1" x14ac:dyDescent="0.55000000000000004">
      <c r="A58158" s="131"/>
    </row>
    <row r="58161" spans="1:1" x14ac:dyDescent="0.55000000000000004">
      <c r="A58161" s="131"/>
    </row>
    <row r="58162" spans="1:1" x14ac:dyDescent="0.55000000000000004">
      <c r="A58162" s="131"/>
    </row>
    <row r="58165" spans="1:1" x14ac:dyDescent="0.55000000000000004">
      <c r="A58165" s="131"/>
    </row>
    <row r="58166" spans="1:1" x14ac:dyDescent="0.55000000000000004">
      <c r="A58166" s="131"/>
    </row>
    <row r="58169" spans="1:1" x14ac:dyDescent="0.55000000000000004">
      <c r="A58169" s="131"/>
    </row>
    <row r="58170" spans="1:1" x14ac:dyDescent="0.55000000000000004">
      <c r="A58170" s="131"/>
    </row>
    <row r="58173" spans="1:1" x14ac:dyDescent="0.55000000000000004">
      <c r="A58173" s="131"/>
    </row>
    <row r="58174" spans="1:1" x14ac:dyDescent="0.55000000000000004">
      <c r="A58174" s="131"/>
    </row>
    <row r="58177" spans="1:1" x14ac:dyDescent="0.55000000000000004">
      <c r="A58177" s="131"/>
    </row>
    <row r="58178" spans="1:1" x14ac:dyDescent="0.55000000000000004">
      <c r="A58178" s="131"/>
    </row>
    <row r="58181" spans="1:1" x14ac:dyDescent="0.55000000000000004">
      <c r="A58181" s="131"/>
    </row>
    <row r="58182" spans="1:1" x14ac:dyDescent="0.55000000000000004">
      <c r="A58182" s="131"/>
    </row>
    <row r="58185" spans="1:1" x14ac:dyDescent="0.55000000000000004">
      <c r="A58185" s="131"/>
    </row>
    <row r="58186" spans="1:1" x14ac:dyDescent="0.55000000000000004">
      <c r="A58186" s="131"/>
    </row>
    <row r="58189" spans="1:1" x14ac:dyDescent="0.55000000000000004">
      <c r="A58189" s="131"/>
    </row>
    <row r="58190" spans="1:1" x14ac:dyDescent="0.55000000000000004">
      <c r="A58190" s="131"/>
    </row>
    <row r="58193" spans="1:1" x14ac:dyDescent="0.55000000000000004">
      <c r="A58193" s="131"/>
    </row>
    <row r="58194" spans="1:1" x14ac:dyDescent="0.55000000000000004">
      <c r="A58194" s="131"/>
    </row>
    <row r="58197" spans="1:1" x14ac:dyDescent="0.55000000000000004">
      <c r="A58197" s="131"/>
    </row>
    <row r="58198" spans="1:1" x14ac:dyDescent="0.55000000000000004">
      <c r="A58198" s="131"/>
    </row>
    <row r="58201" spans="1:1" x14ac:dyDescent="0.55000000000000004">
      <c r="A58201" s="131"/>
    </row>
    <row r="58202" spans="1:1" x14ac:dyDescent="0.55000000000000004">
      <c r="A58202" s="131"/>
    </row>
    <row r="58205" spans="1:1" x14ac:dyDescent="0.55000000000000004">
      <c r="A58205" s="131"/>
    </row>
    <row r="58206" spans="1:1" x14ac:dyDescent="0.55000000000000004">
      <c r="A58206" s="131"/>
    </row>
    <row r="58209" spans="1:1" x14ac:dyDescent="0.55000000000000004">
      <c r="A58209" s="131"/>
    </row>
    <row r="58210" spans="1:1" x14ac:dyDescent="0.55000000000000004">
      <c r="A58210" s="131"/>
    </row>
    <row r="58213" spans="1:1" x14ac:dyDescent="0.55000000000000004">
      <c r="A58213" s="131"/>
    </row>
    <row r="58214" spans="1:1" x14ac:dyDescent="0.55000000000000004">
      <c r="A58214" s="131"/>
    </row>
    <row r="58217" spans="1:1" x14ac:dyDescent="0.55000000000000004">
      <c r="A58217" s="131"/>
    </row>
    <row r="58218" spans="1:1" x14ac:dyDescent="0.55000000000000004">
      <c r="A58218" s="131"/>
    </row>
    <row r="58221" spans="1:1" x14ac:dyDescent="0.55000000000000004">
      <c r="A58221" s="131"/>
    </row>
    <row r="58222" spans="1:1" x14ac:dyDescent="0.55000000000000004">
      <c r="A58222" s="131"/>
    </row>
    <row r="58225" spans="1:1" x14ac:dyDescent="0.55000000000000004">
      <c r="A58225" s="131"/>
    </row>
    <row r="58226" spans="1:1" x14ac:dyDescent="0.55000000000000004">
      <c r="A58226" s="131"/>
    </row>
    <row r="58229" spans="1:1" x14ac:dyDescent="0.55000000000000004">
      <c r="A58229" s="131"/>
    </row>
    <row r="58230" spans="1:1" x14ac:dyDescent="0.55000000000000004">
      <c r="A58230" s="131"/>
    </row>
    <row r="58233" spans="1:1" x14ac:dyDescent="0.55000000000000004">
      <c r="A58233" s="131"/>
    </row>
    <row r="58234" spans="1:1" x14ac:dyDescent="0.55000000000000004">
      <c r="A58234" s="131"/>
    </row>
    <row r="58237" spans="1:1" x14ac:dyDescent="0.55000000000000004">
      <c r="A58237" s="131"/>
    </row>
    <row r="58238" spans="1:1" x14ac:dyDescent="0.55000000000000004">
      <c r="A58238" s="131"/>
    </row>
    <row r="58241" spans="1:1" x14ac:dyDescent="0.55000000000000004">
      <c r="A58241" s="131"/>
    </row>
    <row r="58242" spans="1:1" x14ac:dyDescent="0.55000000000000004">
      <c r="A58242" s="131"/>
    </row>
    <row r="58245" spans="1:1" x14ac:dyDescent="0.55000000000000004">
      <c r="A58245" s="131"/>
    </row>
    <row r="58246" spans="1:1" x14ac:dyDescent="0.55000000000000004">
      <c r="A58246" s="131"/>
    </row>
    <row r="58249" spans="1:1" x14ac:dyDescent="0.55000000000000004">
      <c r="A58249" s="131"/>
    </row>
    <row r="58250" spans="1:1" x14ac:dyDescent="0.55000000000000004">
      <c r="A58250" s="131"/>
    </row>
    <row r="58253" spans="1:1" x14ac:dyDescent="0.55000000000000004">
      <c r="A58253" s="131"/>
    </row>
    <row r="58254" spans="1:1" x14ac:dyDescent="0.55000000000000004">
      <c r="A58254" s="131"/>
    </row>
    <row r="58257" spans="1:1" x14ac:dyDescent="0.55000000000000004">
      <c r="A58257" s="131"/>
    </row>
    <row r="58258" spans="1:1" x14ac:dyDescent="0.55000000000000004">
      <c r="A58258" s="131"/>
    </row>
    <row r="58261" spans="1:1" x14ac:dyDescent="0.55000000000000004">
      <c r="A58261" s="131"/>
    </row>
    <row r="58262" spans="1:1" x14ac:dyDescent="0.55000000000000004">
      <c r="A58262" s="131"/>
    </row>
    <row r="58265" spans="1:1" x14ac:dyDescent="0.55000000000000004">
      <c r="A58265" s="131"/>
    </row>
    <row r="58266" spans="1:1" x14ac:dyDescent="0.55000000000000004">
      <c r="A58266" s="131"/>
    </row>
    <row r="58269" spans="1:1" x14ac:dyDescent="0.55000000000000004">
      <c r="A58269" s="131"/>
    </row>
    <row r="58270" spans="1:1" x14ac:dyDescent="0.55000000000000004">
      <c r="A58270" s="131"/>
    </row>
    <row r="58273" spans="1:1" x14ac:dyDescent="0.55000000000000004">
      <c r="A58273" s="131"/>
    </row>
    <row r="58274" spans="1:1" x14ac:dyDescent="0.55000000000000004">
      <c r="A58274" s="131"/>
    </row>
    <row r="58277" spans="1:1" x14ac:dyDescent="0.55000000000000004">
      <c r="A58277" s="131"/>
    </row>
    <row r="58278" spans="1:1" x14ac:dyDescent="0.55000000000000004">
      <c r="A58278" s="131"/>
    </row>
    <row r="58281" spans="1:1" x14ac:dyDescent="0.55000000000000004">
      <c r="A58281" s="131"/>
    </row>
    <row r="58282" spans="1:1" x14ac:dyDescent="0.55000000000000004">
      <c r="A58282" s="131"/>
    </row>
    <row r="58285" spans="1:1" x14ac:dyDescent="0.55000000000000004">
      <c r="A58285" s="131"/>
    </row>
    <row r="58286" spans="1:1" x14ac:dyDescent="0.55000000000000004">
      <c r="A58286" s="131"/>
    </row>
    <row r="58289" spans="1:1" x14ac:dyDescent="0.55000000000000004">
      <c r="A58289" s="131"/>
    </row>
    <row r="58290" spans="1:1" x14ac:dyDescent="0.55000000000000004">
      <c r="A58290" s="131"/>
    </row>
    <row r="58293" spans="1:1" x14ac:dyDescent="0.55000000000000004">
      <c r="A58293" s="131"/>
    </row>
    <row r="58294" spans="1:1" x14ac:dyDescent="0.55000000000000004">
      <c r="A58294" s="131"/>
    </row>
    <row r="58297" spans="1:1" x14ac:dyDescent="0.55000000000000004">
      <c r="A58297" s="131"/>
    </row>
    <row r="58298" spans="1:1" x14ac:dyDescent="0.55000000000000004">
      <c r="A58298" s="131"/>
    </row>
    <row r="58301" spans="1:1" x14ac:dyDescent="0.55000000000000004">
      <c r="A58301" s="131"/>
    </row>
    <row r="58302" spans="1:1" x14ac:dyDescent="0.55000000000000004">
      <c r="A58302" s="131"/>
    </row>
    <row r="58305" spans="1:1" x14ac:dyDescent="0.55000000000000004">
      <c r="A58305" s="131"/>
    </row>
    <row r="58306" spans="1:1" x14ac:dyDescent="0.55000000000000004">
      <c r="A58306" s="131"/>
    </row>
    <row r="58309" spans="1:1" x14ac:dyDescent="0.55000000000000004">
      <c r="A58309" s="131"/>
    </row>
    <row r="58310" spans="1:1" x14ac:dyDescent="0.55000000000000004">
      <c r="A58310" s="131"/>
    </row>
    <row r="58313" spans="1:1" x14ac:dyDescent="0.55000000000000004">
      <c r="A58313" s="131"/>
    </row>
    <row r="58314" spans="1:1" x14ac:dyDescent="0.55000000000000004">
      <c r="A58314" s="131"/>
    </row>
    <row r="58317" spans="1:1" x14ac:dyDescent="0.55000000000000004">
      <c r="A58317" s="131"/>
    </row>
    <row r="58318" spans="1:1" x14ac:dyDescent="0.55000000000000004">
      <c r="A58318" s="131"/>
    </row>
    <row r="58321" spans="1:1" x14ac:dyDescent="0.55000000000000004">
      <c r="A58321" s="131"/>
    </row>
    <row r="58322" spans="1:1" x14ac:dyDescent="0.55000000000000004">
      <c r="A58322" s="131"/>
    </row>
    <row r="58325" spans="1:1" x14ac:dyDescent="0.55000000000000004">
      <c r="A58325" s="131"/>
    </row>
    <row r="58326" spans="1:1" x14ac:dyDescent="0.55000000000000004">
      <c r="A58326" s="131"/>
    </row>
    <row r="58329" spans="1:1" x14ac:dyDescent="0.55000000000000004">
      <c r="A58329" s="131"/>
    </row>
    <row r="58330" spans="1:1" x14ac:dyDescent="0.55000000000000004">
      <c r="A58330" s="131"/>
    </row>
    <row r="58333" spans="1:1" x14ac:dyDescent="0.55000000000000004">
      <c r="A58333" s="131"/>
    </row>
    <row r="58334" spans="1:1" x14ac:dyDescent="0.55000000000000004">
      <c r="A58334" s="131"/>
    </row>
    <row r="58337" spans="1:1" x14ac:dyDescent="0.55000000000000004">
      <c r="A58337" s="131"/>
    </row>
    <row r="58338" spans="1:1" x14ac:dyDescent="0.55000000000000004">
      <c r="A58338" s="131"/>
    </row>
    <row r="58341" spans="1:1" x14ac:dyDescent="0.55000000000000004">
      <c r="A58341" s="131"/>
    </row>
    <row r="58342" spans="1:1" x14ac:dyDescent="0.55000000000000004">
      <c r="A58342" s="131"/>
    </row>
    <row r="58345" spans="1:1" x14ac:dyDescent="0.55000000000000004">
      <c r="A58345" s="131"/>
    </row>
    <row r="58346" spans="1:1" x14ac:dyDescent="0.55000000000000004">
      <c r="A58346" s="131"/>
    </row>
    <row r="58349" spans="1:1" x14ac:dyDescent="0.55000000000000004">
      <c r="A58349" s="131"/>
    </row>
    <row r="58350" spans="1:1" x14ac:dyDescent="0.55000000000000004">
      <c r="A58350" s="131"/>
    </row>
    <row r="58353" spans="1:1" x14ac:dyDescent="0.55000000000000004">
      <c r="A58353" s="131"/>
    </row>
    <row r="58354" spans="1:1" x14ac:dyDescent="0.55000000000000004">
      <c r="A58354" s="131"/>
    </row>
    <row r="58357" spans="1:1" x14ac:dyDescent="0.55000000000000004">
      <c r="A58357" s="131"/>
    </row>
    <row r="58358" spans="1:1" x14ac:dyDescent="0.55000000000000004">
      <c r="A58358" s="131"/>
    </row>
    <row r="58361" spans="1:1" x14ac:dyDescent="0.55000000000000004">
      <c r="A58361" s="131"/>
    </row>
    <row r="58362" spans="1:1" x14ac:dyDescent="0.55000000000000004">
      <c r="A58362" s="131"/>
    </row>
    <row r="58365" spans="1:1" x14ac:dyDescent="0.55000000000000004">
      <c r="A58365" s="131"/>
    </row>
    <row r="58366" spans="1:1" x14ac:dyDescent="0.55000000000000004">
      <c r="A58366" s="131"/>
    </row>
    <row r="58369" spans="1:1" x14ac:dyDescent="0.55000000000000004">
      <c r="A58369" s="131"/>
    </row>
    <row r="58370" spans="1:1" x14ac:dyDescent="0.55000000000000004">
      <c r="A58370" s="131"/>
    </row>
    <row r="58373" spans="1:1" x14ac:dyDescent="0.55000000000000004">
      <c r="A58373" s="131"/>
    </row>
    <row r="58374" spans="1:1" x14ac:dyDescent="0.55000000000000004">
      <c r="A58374" s="131"/>
    </row>
    <row r="58377" spans="1:1" x14ac:dyDescent="0.55000000000000004">
      <c r="A58377" s="131"/>
    </row>
    <row r="58378" spans="1:1" x14ac:dyDescent="0.55000000000000004">
      <c r="A58378" s="131"/>
    </row>
    <row r="58381" spans="1:1" x14ac:dyDescent="0.55000000000000004">
      <c r="A58381" s="131"/>
    </row>
    <row r="58382" spans="1:1" x14ac:dyDescent="0.55000000000000004">
      <c r="A58382" s="131"/>
    </row>
    <row r="58385" spans="1:1" x14ac:dyDescent="0.55000000000000004">
      <c r="A58385" s="131"/>
    </row>
    <row r="58386" spans="1:1" x14ac:dyDescent="0.55000000000000004">
      <c r="A58386" s="131"/>
    </row>
    <row r="58389" spans="1:1" x14ac:dyDescent="0.55000000000000004">
      <c r="A58389" s="131"/>
    </row>
    <row r="58390" spans="1:1" x14ac:dyDescent="0.55000000000000004">
      <c r="A58390" s="131"/>
    </row>
    <row r="58393" spans="1:1" x14ac:dyDescent="0.55000000000000004">
      <c r="A58393" s="131"/>
    </row>
    <row r="58394" spans="1:1" x14ac:dyDescent="0.55000000000000004">
      <c r="A58394" s="131"/>
    </row>
    <row r="58397" spans="1:1" x14ac:dyDescent="0.55000000000000004">
      <c r="A58397" s="131"/>
    </row>
    <row r="58398" spans="1:1" x14ac:dyDescent="0.55000000000000004">
      <c r="A58398" s="131"/>
    </row>
    <row r="58401" spans="1:1" x14ac:dyDescent="0.55000000000000004">
      <c r="A58401" s="131"/>
    </row>
    <row r="58402" spans="1:1" x14ac:dyDescent="0.55000000000000004">
      <c r="A58402" s="131"/>
    </row>
    <row r="58405" spans="1:1" x14ac:dyDescent="0.55000000000000004">
      <c r="A58405" s="131"/>
    </row>
    <row r="58406" spans="1:1" x14ac:dyDescent="0.55000000000000004">
      <c r="A58406" s="131"/>
    </row>
    <row r="58409" spans="1:1" x14ac:dyDescent="0.55000000000000004">
      <c r="A58409" s="131"/>
    </row>
    <row r="58410" spans="1:1" x14ac:dyDescent="0.55000000000000004">
      <c r="A58410" s="131"/>
    </row>
    <row r="58413" spans="1:1" x14ac:dyDescent="0.55000000000000004">
      <c r="A58413" s="131"/>
    </row>
    <row r="58414" spans="1:1" x14ac:dyDescent="0.55000000000000004">
      <c r="A58414" s="131"/>
    </row>
    <row r="58417" spans="1:1" x14ac:dyDescent="0.55000000000000004">
      <c r="A58417" s="131"/>
    </row>
    <row r="58418" spans="1:1" x14ac:dyDescent="0.55000000000000004">
      <c r="A58418" s="131"/>
    </row>
    <row r="58421" spans="1:1" x14ac:dyDescent="0.55000000000000004">
      <c r="A58421" s="131"/>
    </row>
    <row r="58422" spans="1:1" x14ac:dyDescent="0.55000000000000004">
      <c r="A58422" s="131"/>
    </row>
    <row r="58425" spans="1:1" x14ac:dyDescent="0.55000000000000004">
      <c r="A58425" s="131"/>
    </row>
    <row r="58426" spans="1:1" x14ac:dyDescent="0.55000000000000004">
      <c r="A58426" s="131"/>
    </row>
    <row r="58429" spans="1:1" x14ac:dyDescent="0.55000000000000004">
      <c r="A58429" s="131"/>
    </row>
    <row r="58430" spans="1:1" x14ac:dyDescent="0.55000000000000004">
      <c r="A58430" s="131"/>
    </row>
    <row r="58433" spans="1:1" x14ac:dyDescent="0.55000000000000004">
      <c r="A58433" s="131"/>
    </row>
    <row r="58434" spans="1:1" x14ac:dyDescent="0.55000000000000004">
      <c r="A58434" s="131"/>
    </row>
    <row r="58437" spans="1:1" x14ac:dyDescent="0.55000000000000004">
      <c r="A58437" s="131"/>
    </row>
    <row r="58438" spans="1:1" x14ac:dyDescent="0.55000000000000004">
      <c r="A58438" s="131"/>
    </row>
    <row r="58441" spans="1:1" x14ac:dyDescent="0.55000000000000004">
      <c r="A58441" s="131"/>
    </row>
    <row r="58442" spans="1:1" x14ac:dyDescent="0.55000000000000004">
      <c r="A58442" s="131"/>
    </row>
    <row r="58445" spans="1:1" x14ac:dyDescent="0.55000000000000004">
      <c r="A58445" s="131"/>
    </row>
    <row r="58446" spans="1:1" x14ac:dyDescent="0.55000000000000004">
      <c r="A58446" s="131"/>
    </row>
    <row r="58449" spans="1:1" x14ac:dyDescent="0.55000000000000004">
      <c r="A58449" s="131"/>
    </row>
    <row r="58450" spans="1:1" x14ac:dyDescent="0.55000000000000004">
      <c r="A58450" s="131"/>
    </row>
    <row r="58453" spans="1:1" x14ac:dyDescent="0.55000000000000004">
      <c r="A58453" s="131"/>
    </row>
    <row r="58454" spans="1:1" x14ac:dyDescent="0.55000000000000004">
      <c r="A58454" s="131"/>
    </row>
    <row r="58457" spans="1:1" x14ac:dyDescent="0.55000000000000004">
      <c r="A58457" s="131"/>
    </row>
    <row r="58458" spans="1:1" x14ac:dyDescent="0.55000000000000004">
      <c r="A58458" s="131"/>
    </row>
    <row r="58461" spans="1:1" x14ac:dyDescent="0.55000000000000004">
      <c r="A58461" s="131"/>
    </row>
    <row r="58462" spans="1:1" x14ac:dyDescent="0.55000000000000004">
      <c r="A58462" s="131"/>
    </row>
    <row r="58465" spans="1:1" x14ac:dyDescent="0.55000000000000004">
      <c r="A58465" s="131"/>
    </row>
    <row r="58466" spans="1:1" x14ac:dyDescent="0.55000000000000004">
      <c r="A58466" s="131"/>
    </row>
    <row r="58469" spans="1:1" x14ac:dyDescent="0.55000000000000004">
      <c r="A58469" s="131"/>
    </row>
    <row r="58470" spans="1:1" x14ac:dyDescent="0.55000000000000004">
      <c r="A58470" s="131"/>
    </row>
    <row r="58473" spans="1:1" x14ac:dyDescent="0.55000000000000004">
      <c r="A58473" s="131"/>
    </row>
    <row r="58474" spans="1:1" x14ac:dyDescent="0.55000000000000004">
      <c r="A58474" s="131"/>
    </row>
    <row r="58477" spans="1:1" x14ac:dyDescent="0.55000000000000004">
      <c r="A58477" s="131"/>
    </row>
    <row r="58478" spans="1:1" x14ac:dyDescent="0.55000000000000004">
      <c r="A58478" s="131"/>
    </row>
    <row r="58481" spans="1:1" x14ac:dyDescent="0.55000000000000004">
      <c r="A58481" s="131"/>
    </row>
    <row r="58482" spans="1:1" x14ac:dyDescent="0.55000000000000004">
      <c r="A58482" s="131"/>
    </row>
    <row r="58485" spans="1:1" x14ac:dyDescent="0.55000000000000004">
      <c r="A58485" s="131"/>
    </row>
    <row r="58486" spans="1:1" x14ac:dyDescent="0.55000000000000004">
      <c r="A58486" s="131"/>
    </row>
    <row r="58489" spans="1:1" x14ac:dyDescent="0.55000000000000004">
      <c r="A58489" s="131"/>
    </row>
    <row r="58490" spans="1:1" x14ac:dyDescent="0.55000000000000004">
      <c r="A58490" s="131"/>
    </row>
    <row r="58493" spans="1:1" x14ac:dyDescent="0.55000000000000004">
      <c r="A58493" s="131"/>
    </row>
    <row r="58494" spans="1:1" x14ac:dyDescent="0.55000000000000004">
      <c r="A58494" s="131"/>
    </row>
    <row r="58497" spans="1:1" x14ac:dyDescent="0.55000000000000004">
      <c r="A58497" s="131"/>
    </row>
    <row r="58498" spans="1:1" x14ac:dyDescent="0.55000000000000004">
      <c r="A58498" s="131"/>
    </row>
    <row r="58501" spans="1:1" x14ac:dyDescent="0.55000000000000004">
      <c r="A58501" s="131"/>
    </row>
    <row r="58502" spans="1:1" x14ac:dyDescent="0.55000000000000004">
      <c r="A58502" s="131"/>
    </row>
    <row r="58505" spans="1:1" x14ac:dyDescent="0.55000000000000004">
      <c r="A58505" s="131"/>
    </row>
    <row r="58506" spans="1:1" x14ac:dyDescent="0.55000000000000004">
      <c r="A58506" s="131"/>
    </row>
    <row r="58509" spans="1:1" x14ac:dyDescent="0.55000000000000004">
      <c r="A58509" s="131"/>
    </row>
    <row r="58510" spans="1:1" x14ac:dyDescent="0.55000000000000004">
      <c r="A58510" s="131"/>
    </row>
    <row r="58513" spans="1:1" x14ac:dyDescent="0.55000000000000004">
      <c r="A58513" s="131"/>
    </row>
    <row r="58514" spans="1:1" x14ac:dyDescent="0.55000000000000004">
      <c r="A58514" s="131"/>
    </row>
    <row r="58517" spans="1:1" x14ac:dyDescent="0.55000000000000004">
      <c r="A58517" s="131"/>
    </row>
    <row r="58518" spans="1:1" x14ac:dyDescent="0.55000000000000004">
      <c r="A58518" s="131"/>
    </row>
    <row r="58521" spans="1:1" x14ac:dyDescent="0.55000000000000004">
      <c r="A58521" s="131"/>
    </row>
    <row r="58522" spans="1:1" x14ac:dyDescent="0.55000000000000004">
      <c r="A58522" s="131"/>
    </row>
    <row r="58525" spans="1:1" x14ac:dyDescent="0.55000000000000004">
      <c r="A58525" s="131"/>
    </row>
    <row r="58526" spans="1:1" x14ac:dyDescent="0.55000000000000004">
      <c r="A58526" s="131"/>
    </row>
    <row r="58529" spans="1:1" x14ac:dyDescent="0.55000000000000004">
      <c r="A58529" s="131"/>
    </row>
    <row r="58530" spans="1:1" x14ac:dyDescent="0.55000000000000004">
      <c r="A58530" s="131"/>
    </row>
    <row r="58533" spans="1:1" x14ac:dyDescent="0.55000000000000004">
      <c r="A58533" s="131"/>
    </row>
    <row r="58534" spans="1:1" x14ac:dyDescent="0.55000000000000004">
      <c r="A58534" s="131"/>
    </row>
    <row r="58537" spans="1:1" x14ac:dyDescent="0.55000000000000004">
      <c r="A58537" s="131"/>
    </row>
    <row r="58538" spans="1:1" x14ac:dyDescent="0.55000000000000004">
      <c r="A58538" s="131"/>
    </row>
    <row r="58541" spans="1:1" x14ac:dyDescent="0.55000000000000004">
      <c r="A58541" s="131"/>
    </row>
    <row r="58542" spans="1:1" x14ac:dyDescent="0.55000000000000004">
      <c r="A58542" s="131"/>
    </row>
    <row r="58545" spans="1:1" x14ac:dyDescent="0.55000000000000004">
      <c r="A58545" s="131"/>
    </row>
    <row r="58546" spans="1:1" x14ac:dyDescent="0.55000000000000004">
      <c r="A58546" s="131"/>
    </row>
    <row r="58549" spans="1:1" x14ac:dyDescent="0.55000000000000004">
      <c r="A58549" s="131"/>
    </row>
    <row r="58550" spans="1:1" x14ac:dyDescent="0.55000000000000004">
      <c r="A58550" s="131"/>
    </row>
    <row r="58553" spans="1:1" x14ac:dyDescent="0.55000000000000004">
      <c r="A58553" s="131"/>
    </row>
    <row r="58554" spans="1:1" x14ac:dyDescent="0.55000000000000004">
      <c r="A58554" s="131"/>
    </row>
    <row r="58557" spans="1:1" x14ac:dyDescent="0.55000000000000004">
      <c r="A58557" s="131"/>
    </row>
    <row r="58558" spans="1:1" x14ac:dyDescent="0.55000000000000004">
      <c r="A58558" s="131"/>
    </row>
    <row r="58561" spans="1:1" x14ac:dyDescent="0.55000000000000004">
      <c r="A58561" s="131"/>
    </row>
    <row r="58562" spans="1:1" x14ac:dyDescent="0.55000000000000004">
      <c r="A58562" s="131"/>
    </row>
    <row r="58565" spans="1:1" x14ac:dyDescent="0.55000000000000004">
      <c r="A58565" s="131"/>
    </row>
    <row r="58566" spans="1:1" x14ac:dyDescent="0.55000000000000004">
      <c r="A58566" s="131"/>
    </row>
    <row r="58569" spans="1:1" x14ac:dyDescent="0.55000000000000004">
      <c r="A58569" s="131"/>
    </row>
    <row r="58570" spans="1:1" x14ac:dyDescent="0.55000000000000004">
      <c r="A58570" s="131"/>
    </row>
    <row r="58573" spans="1:1" x14ac:dyDescent="0.55000000000000004">
      <c r="A58573" s="131"/>
    </row>
    <row r="58574" spans="1:1" x14ac:dyDescent="0.55000000000000004">
      <c r="A58574" s="131"/>
    </row>
    <row r="58577" spans="1:1" x14ac:dyDescent="0.55000000000000004">
      <c r="A58577" s="131"/>
    </row>
    <row r="58578" spans="1:1" x14ac:dyDescent="0.55000000000000004">
      <c r="A58578" s="131"/>
    </row>
    <row r="58581" spans="1:1" x14ac:dyDescent="0.55000000000000004">
      <c r="A58581" s="131"/>
    </row>
    <row r="58582" spans="1:1" x14ac:dyDescent="0.55000000000000004">
      <c r="A58582" s="131"/>
    </row>
    <row r="58585" spans="1:1" x14ac:dyDescent="0.55000000000000004">
      <c r="A58585" s="131"/>
    </row>
    <row r="58586" spans="1:1" x14ac:dyDescent="0.55000000000000004">
      <c r="A58586" s="131"/>
    </row>
    <row r="58589" spans="1:1" x14ac:dyDescent="0.55000000000000004">
      <c r="A58589" s="131"/>
    </row>
    <row r="58590" spans="1:1" x14ac:dyDescent="0.55000000000000004">
      <c r="A58590" s="131"/>
    </row>
    <row r="58593" spans="1:1" x14ac:dyDescent="0.55000000000000004">
      <c r="A58593" s="131"/>
    </row>
    <row r="58594" spans="1:1" x14ac:dyDescent="0.55000000000000004">
      <c r="A58594" s="131"/>
    </row>
    <row r="58597" spans="1:1" x14ac:dyDescent="0.55000000000000004">
      <c r="A58597" s="131"/>
    </row>
    <row r="58598" spans="1:1" x14ac:dyDescent="0.55000000000000004">
      <c r="A58598" s="131"/>
    </row>
    <row r="58601" spans="1:1" x14ac:dyDescent="0.55000000000000004">
      <c r="A58601" s="131"/>
    </row>
    <row r="58602" spans="1:1" x14ac:dyDescent="0.55000000000000004">
      <c r="A58602" s="131"/>
    </row>
    <row r="58605" spans="1:1" x14ac:dyDescent="0.55000000000000004">
      <c r="A58605" s="131"/>
    </row>
    <row r="58606" spans="1:1" x14ac:dyDescent="0.55000000000000004">
      <c r="A58606" s="131"/>
    </row>
    <row r="58609" spans="1:1" x14ac:dyDescent="0.55000000000000004">
      <c r="A58609" s="131"/>
    </row>
    <row r="58610" spans="1:1" x14ac:dyDescent="0.55000000000000004">
      <c r="A58610" s="131"/>
    </row>
    <row r="58613" spans="1:1" x14ac:dyDescent="0.55000000000000004">
      <c r="A58613" s="131"/>
    </row>
    <row r="58614" spans="1:1" x14ac:dyDescent="0.55000000000000004">
      <c r="A58614" s="131"/>
    </row>
    <row r="58617" spans="1:1" x14ac:dyDescent="0.55000000000000004">
      <c r="A58617" s="131"/>
    </row>
    <row r="58618" spans="1:1" x14ac:dyDescent="0.55000000000000004">
      <c r="A58618" s="131"/>
    </row>
    <row r="58621" spans="1:1" x14ac:dyDescent="0.55000000000000004">
      <c r="A58621" s="131"/>
    </row>
    <row r="58622" spans="1:1" x14ac:dyDescent="0.55000000000000004">
      <c r="A58622" s="131"/>
    </row>
    <row r="58625" spans="1:1" x14ac:dyDescent="0.55000000000000004">
      <c r="A58625" s="131"/>
    </row>
    <row r="58626" spans="1:1" x14ac:dyDescent="0.55000000000000004">
      <c r="A58626" s="131"/>
    </row>
    <row r="58629" spans="1:1" x14ac:dyDescent="0.55000000000000004">
      <c r="A58629" s="131"/>
    </row>
    <row r="58630" spans="1:1" x14ac:dyDescent="0.55000000000000004">
      <c r="A58630" s="131"/>
    </row>
    <row r="58633" spans="1:1" x14ac:dyDescent="0.55000000000000004">
      <c r="A58633" s="131"/>
    </row>
    <row r="58634" spans="1:1" x14ac:dyDescent="0.55000000000000004">
      <c r="A58634" s="131"/>
    </row>
    <row r="58637" spans="1:1" x14ac:dyDescent="0.55000000000000004">
      <c r="A58637" s="131"/>
    </row>
    <row r="58638" spans="1:1" x14ac:dyDescent="0.55000000000000004">
      <c r="A58638" s="131"/>
    </row>
    <row r="58641" spans="1:1" x14ac:dyDescent="0.55000000000000004">
      <c r="A58641" s="131"/>
    </row>
    <row r="58642" spans="1:1" x14ac:dyDescent="0.55000000000000004">
      <c r="A58642" s="131"/>
    </row>
    <row r="58645" spans="1:1" x14ac:dyDescent="0.55000000000000004">
      <c r="A58645" s="131"/>
    </row>
    <row r="58646" spans="1:1" x14ac:dyDescent="0.55000000000000004">
      <c r="A58646" s="131"/>
    </row>
    <row r="58649" spans="1:1" x14ac:dyDescent="0.55000000000000004">
      <c r="A58649" s="131"/>
    </row>
    <row r="58650" spans="1:1" x14ac:dyDescent="0.55000000000000004">
      <c r="A58650" s="131"/>
    </row>
    <row r="58653" spans="1:1" x14ac:dyDescent="0.55000000000000004">
      <c r="A58653" s="131"/>
    </row>
    <row r="58654" spans="1:1" x14ac:dyDescent="0.55000000000000004">
      <c r="A58654" s="131"/>
    </row>
    <row r="58657" spans="1:1" x14ac:dyDescent="0.55000000000000004">
      <c r="A58657" s="131"/>
    </row>
    <row r="58658" spans="1:1" x14ac:dyDescent="0.55000000000000004">
      <c r="A58658" s="131"/>
    </row>
    <row r="58661" spans="1:1" x14ac:dyDescent="0.55000000000000004">
      <c r="A58661" s="131"/>
    </row>
    <row r="58662" spans="1:1" x14ac:dyDescent="0.55000000000000004">
      <c r="A58662" s="131"/>
    </row>
    <row r="58665" spans="1:1" x14ac:dyDescent="0.55000000000000004">
      <c r="A58665" s="131"/>
    </row>
    <row r="58666" spans="1:1" x14ac:dyDescent="0.55000000000000004">
      <c r="A58666" s="131"/>
    </row>
    <row r="58669" spans="1:1" x14ac:dyDescent="0.55000000000000004">
      <c r="A58669" s="131"/>
    </row>
    <row r="58670" spans="1:1" x14ac:dyDescent="0.55000000000000004">
      <c r="A58670" s="131"/>
    </row>
    <row r="58673" spans="1:1" x14ac:dyDescent="0.55000000000000004">
      <c r="A58673" s="131"/>
    </row>
    <row r="58674" spans="1:1" x14ac:dyDescent="0.55000000000000004">
      <c r="A58674" s="131"/>
    </row>
    <row r="58677" spans="1:1" x14ac:dyDescent="0.55000000000000004">
      <c r="A58677" s="131"/>
    </row>
    <row r="58678" spans="1:1" x14ac:dyDescent="0.55000000000000004">
      <c r="A58678" s="131"/>
    </row>
    <row r="58681" spans="1:1" x14ac:dyDescent="0.55000000000000004">
      <c r="A58681" s="131"/>
    </row>
    <row r="58682" spans="1:1" x14ac:dyDescent="0.55000000000000004">
      <c r="A58682" s="131"/>
    </row>
    <row r="58685" spans="1:1" x14ac:dyDescent="0.55000000000000004">
      <c r="A58685" s="131"/>
    </row>
    <row r="58686" spans="1:1" x14ac:dyDescent="0.55000000000000004">
      <c r="A58686" s="131"/>
    </row>
    <row r="58689" spans="1:1" x14ac:dyDescent="0.55000000000000004">
      <c r="A58689" s="131"/>
    </row>
    <row r="58690" spans="1:1" x14ac:dyDescent="0.55000000000000004">
      <c r="A58690" s="131"/>
    </row>
    <row r="58693" spans="1:1" x14ac:dyDescent="0.55000000000000004">
      <c r="A58693" s="131"/>
    </row>
    <row r="58694" spans="1:1" x14ac:dyDescent="0.55000000000000004">
      <c r="A58694" s="131"/>
    </row>
    <row r="58697" spans="1:1" x14ac:dyDescent="0.55000000000000004">
      <c r="A58697" s="131"/>
    </row>
    <row r="58698" spans="1:1" x14ac:dyDescent="0.55000000000000004">
      <c r="A58698" s="131"/>
    </row>
    <row r="58701" spans="1:1" x14ac:dyDescent="0.55000000000000004">
      <c r="A58701" s="131"/>
    </row>
    <row r="58702" spans="1:1" x14ac:dyDescent="0.55000000000000004">
      <c r="A58702" s="131"/>
    </row>
    <row r="58705" spans="1:1" x14ac:dyDescent="0.55000000000000004">
      <c r="A58705" s="131"/>
    </row>
    <row r="58706" spans="1:1" x14ac:dyDescent="0.55000000000000004">
      <c r="A58706" s="131"/>
    </row>
    <row r="58709" spans="1:1" x14ac:dyDescent="0.55000000000000004">
      <c r="A58709" s="131"/>
    </row>
    <row r="58710" spans="1:1" x14ac:dyDescent="0.55000000000000004">
      <c r="A58710" s="131"/>
    </row>
    <row r="58713" spans="1:1" x14ac:dyDescent="0.55000000000000004">
      <c r="A58713" s="131"/>
    </row>
    <row r="58714" spans="1:1" x14ac:dyDescent="0.55000000000000004">
      <c r="A58714" s="131"/>
    </row>
    <row r="58717" spans="1:1" x14ac:dyDescent="0.55000000000000004">
      <c r="A58717" s="131"/>
    </row>
    <row r="58718" spans="1:1" x14ac:dyDescent="0.55000000000000004">
      <c r="A58718" s="131"/>
    </row>
    <row r="58721" spans="1:1" x14ac:dyDescent="0.55000000000000004">
      <c r="A58721" s="131"/>
    </row>
    <row r="58722" spans="1:1" x14ac:dyDescent="0.55000000000000004">
      <c r="A58722" s="131"/>
    </row>
    <row r="58725" spans="1:1" x14ac:dyDescent="0.55000000000000004">
      <c r="A58725" s="131"/>
    </row>
    <row r="58726" spans="1:1" x14ac:dyDescent="0.55000000000000004">
      <c r="A58726" s="131"/>
    </row>
    <row r="58729" spans="1:1" x14ac:dyDescent="0.55000000000000004">
      <c r="A58729" s="131"/>
    </row>
    <row r="58730" spans="1:1" x14ac:dyDescent="0.55000000000000004">
      <c r="A58730" s="131"/>
    </row>
    <row r="58733" spans="1:1" x14ac:dyDescent="0.55000000000000004">
      <c r="A58733" s="131"/>
    </row>
    <row r="58734" spans="1:1" x14ac:dyDescent="0.55000000000000004">
      <c r="A58734" s="131"/>
    </row>
    <row r="58737" spans="1:1" x14ac:dyDescent="0.55000000000000004">
      <c r="A58737" s="131"/>
    </row>
    <row r="58738" spans="1:1" x14ac:dyDescent="0.55000000000000004">
      <c r="A58738" s="131"/>
    </row>
    <row r="58741" spans="1:1" x14ac:dyDescent="0.55000000000000004">
      <c r="A58741" s="131"/>
    </row>
    <row r="58742" spans="1:1" x14ac:dyDescent="0.55000000000000004">
      <c r="A58742" s="131"/>
    </row>
    <row r="58745" spans="1:1" x14ac:dyDescent="0.55000000000000004">
      <c r="A58745" s="131"/>
    </row>
    <row r="58746" spans="1:1" x14ac:dyDescent="0.55000000000000004">
      <c r="A58746" s="131"/>
    </row>
    <row r="58749" spans="1:1" x14ac:dyDescent="0.55000000000000004">
      <c r="A58749" s="131"/>
    </row>
    <row r="58750" spans="1:1" x14ac:dyDescent="0.55000000000000004">
      <c r="A58750" s="131"/>
    </row>
    <row r="58753" spans="1:1" x14ac:dyDescent="0.55000000000000004">
      <c r="A58753" s="131"/>
    </row>
    <row r="58754" spans="1:1" x14ac:dyDescent="0.55000000000000004">
      <c r="A58754" s="131"/>
    </row>
    <row r="58757" spans="1:1" x14ac:dyDescent="0.55000000000000004">
      <c r="A58757" s="131"/>
    </row>
    <row r="58758" spans="1:1" x14ac:dyDescent="0.55000000000000004">
      <c r="A58758" s="131"/>
    </row>
    <row r="58761" spans="1:1" x14ac:dyDescent="0.55000000000000004">
      <c r="A58761" s="131"/>
    </row>
    <row r="58762" spans="1:1" x14ac:dyDescent="0.55000000000000004">
      <c r="A58762" s="131"/>
    </row>
    <row r="58765" spans="1:1" x14ac:dyDescent="0.55000000000000004">
      <c r="A58765" s="131"/>
    </row>
    <row r="58766" spans="1:1" x14ac:dyDescent="0.55000000000000004">
      <c r="A58766" s="131"/>
    </row>
    <row r="58769" spans="1:1" x14ac:dyDescent="0.55000000000000004">
      <c r="A58769" s="131"/>
    </row>
    <row r="58770" spans="1:1" x14ac:dyDescent="0.55000000000000004">
      <c r="A58770" s="131"/>
    </row>
    <row r="58773" spans="1:1" x14ac:dyDescent="0.55000000000000004">
      <c r="A58773" s="131"/>
    </row>
    <row r="58774" spans="1:1" x14ac:dyDescent="0.55000000000000004">
      <c r="A58774" s="131"/>
    </row>
    <row r="58777" spans="1:1" x14ac:dyDescent="0.55000000000000004">
      <c r="A58777" s="131"/>
    </row>
    <row r="58778" spans="1:1" x14ac:dyDescent="0.55000000000000004">
      <c r="A58778" s="131"/>
    </row>
    <row r="58781" spans="1:1" x14ac:dyDescent="0.55000000000000004">
      <c r="A58781" s="131"/>
    </row>
    <row r="58782" spans="1:1" x14ac:dyDescent="0.55000000000000004">
      <c r="A58782" s="131"/>
    </row>
    <row r="58785" spans="1:1" x14ac:dyDescent="0.55000000000000004">
      <c r="A58785" s="131"/>
    </row>
    <row r="58786" spans="1:1" x14ac:dyDescent="0.55000000000000004">
      <c r="A58786" s="131"/>
    </row>
    <row r="58789" spans="1:1" x14ac:dyDescent="0.55000000000000004">
      <c r="A58789" s="131"/>
    </row>
    <row r="58790" spans="1:1" x14ac:dyDescent="0.55000000000000004">
      <c r="A58790" s="131"/>
    </row>
    <row r="58793" spans="1:1" x14ac:dyDescent="0.55000000000000004">
      <c r="A58793" s="131"/>
    </row>
    <row r="58794" spans="1:1" x14ac:dyDescent="0.55000000000000004">
      <c r="A58794" s="131"/>
    </row>
    <row r="58797" spans="1:1" x14ac:dyDescent="0.55000000000000004">
      <c r="A58797" s="131"/>
    </row>
    <row r="58798" spans="1:1" x14ac:dyDescent="0.55000000000000004">
      <c r="A58798" s="131"/>
    </row>
    <row r="58801" spans="1:1" x14ac:dyDescent="0.55000000000000004">
      <c r="A58801" s="131"/>
    </row>
    <row r="58802" spans="1:1" x14ac:dyDescent="0.55000000000000004">
      <c r="A58802" s="131"/>
    </row>
    <row r="58805" spans="1:1" x14ac:dyDescent="0.55000000000000004">
      <c r="A58805" s="131"/>
    </row>
    <row r="58806" spans="1:1" x14ac:dyDescent="0.55000000000000004">
      <c r="A58806" s="131"/>
    </row>
    <row r="58809" spans="1:1" x14ac:dyDescent="0.55000000000000004">
      <c r="A58809" s="131"/>
    </row>
    <row r="58810" spans="1:1" x14ac:dyDescent="0.55000000000000004">
      <c r="A58810" s="131"/>
    </row>
    <row r="58813" spans="1:1" x14ac:dyDescent="0.55000000000000004">
      <c r="A58813" s="131"/>
    </row>
    <row r="58814" spans="1:1" x14ac:dyDescent="0.55000000000000004">
      <c r="A58814" s="131"/>
    </row>
    <row r="58817" spans="1:1" x14ac:dyDescent="0.55000000000000004">
      <c r="A58817" s="131"/>
    </row>
    <row r="58818" spans="1:1" x14ac:dyDescent="0.55000000000000004">
      <c r="A58818" s="131"/>
    </row>
    <row r="58821" spans="1:1" x14ac:dyDescent="0.55000000000000004">
      <c r="A58821" s="131"/>
    </row>
    <row r="58822" spans="1:1" x14ac:dyDescent="0.55000000000000004">
      <c r="A58822" s="131"/>
    </row>
    <row r="58825" spans="1:1" x14ac:dyDescent="0.55000000000000004">
      <c r="A58825" s="131"/>
    </row>
    <row r="58826" spans="1:1" x14ac:dyDescent="0.55000000000000004">
      <c r="A58826" s="131"/>
    </row>
    <row r="58829" spans="1:1" x14ac:dyDescent="0.55000000000000004">
      <c r="A58829" s="131"/>
    </row>
    <row r="58830" spans="1:1" x14ac:dyDescent="0.55000000000000004">
      <c r="A58830" s="131"/>
    </row>
    <row r="58833" spans="1:1" x14ac:dyDescent="0.55000000000000004">
      <c r="A58833" s="131"/>
    </row>
    <row r="58834" spans="1:1" x14ac:dyDescent="0.55000000000000004">
      <c r="A58834" s="131"/>
    </row>
    <row r="58837" spans="1:1" x14ac:dyDescent="0.55000000000000004">
      <c r="A58837" s="131"/>
    </row>
    <row r="58838" spans="1:1" x14ac:dyDescent="0.55000000000000004">
      <c r="A58838" s="131"/>
    </row>
    <row r="58841" spans="1:1" x14ac:dyDescent="0.55000000000000004">
      <c r="A58841" s="131"/>
    </row>
    <row r="58842" spans="1:1" x14ac:dyDescent="0.55000000000000004">
      <c r="A58842" s="131"/>
    </row>
    <row r="58845" spans="1:1" x14ac:dyDescent="0.55000000000000004">
      <c r="A58845" s="131"/>
    </row>
    <row r="58846" spans="1:1" x14ac:dyDescent="0.55000000000000004">
      <c r="A58846" s="131"/>
    </row>
    <row r="58849" spans="1:1" x14ac:dyDescent="0.55000000000000004">
      <c r="A58849" s="131"/>
    </row>
    <row r="58850" spans="1:1" x14ac:dyDescent="0.55000000000000004">
      <c r="A58850" s="131"/>
    </row>
    <row r="58853" spans="1:1" x14ac:dyDescent="0.55000000000000004">
      <c r="A58853" s="131"/>
    </row>
    <row r="58854" spans="1:1" x14ac:dyDescent="0.55000000000000004">
      <c r="A58854" s="131"/>
    </row>
    <row r="58857" spans="1:1" x14ac:dyDescent="0.55000000000000004">
      <c r="A58857" s="131"/>
    </row>
    <row r="58858" spans="1:1" x14ac:dyDescent="0.55000000000000004">
      <c r="A58858" s="131"/>
    </row>
    <row r="58861" spans="1:1" x14ac:dyDescent="0.55000000000000004">
      <c r="A58861" s="131"/>
    </row>
    <row r="58862" spans="1:1" x14ac:dyDescent="0.55000000000000004">
      <c r="A58862" s="131"/>
    </row>
    <row r="58865" spans="1:1" x14ac:dyDescent="0.55000000000000004">
      <c r="A58865" s="131"/>
    </row>
    <row r="58866" spans="1:1" x14ac:dyDescent="0.55000000000000004">
      <c r="A58866" s="131"/>
    </row>
    <row r="58869" spans="1:1" x14ac:dyDescent="0.55000000000000004">
      <c r="A58869" s="131"/>
    </row>
    <row r="58870" spans="1:1" x14ac:dyDescent="0.55000000000000004">
      <c r="A58870" s="131"/>
    </row>
    <row r="58873" spans="1:1" x14ac:dyDescent="0.55000000000000004">
      <c r="A58873" s="131"/>
    </row>
    <row r="58874" spans="1:1" x14ac:dyDescent="0.55000000000000004">
      <c r="A58874" s="131"/>
    </row>
    <row r="58877" spans="1:1" x14ac:dyDescent="0.55000000000000004">
      <c r="A58877" s="131"/>
    </row>
    <row r="58878" spans="1:1" x14ac:dyDescent="0.55000000000000004">
      <c r="A58878" s="131"/>
    </row>
    <row r="58881" spans="1:1" x14ac:dyDescent="0.55000000000000004">
      <c r="A58881" s="131"/>
    </row>
    <row r="58882" spans="1:1" x14ac:dyDescent="0.55000000000000004">
      <c r="A58882" s="131"/>
    </row>
    <row r="58885" spans="1:1" x14ac:dyDescent="0.55000000000000004">
      <c r="A58885" s="131"/>
    </row>
    <row r="58886" spans="1:1" x14ac:dyDescent="0.55000000000000004">
      <c r="A58886" s="131"/>
    </row>
    <row r="58889" spans="1:1" x14ac:dyDescent="0.55000000000000004">
      <c r="A58889" s="131"/>
    </row>
    <row r="58890" spans="1:1" x14ac:dyDescent="0.55000000000000004">
      <c r="A58890" s="131"/>
    </row>
    <row r="58893" spans="1:1" x14ac:dyDescent="0.55000000000000004">
      <c r="A58893" s="131"/>
    </row>
    <row r="58894" spans="1:1" x14ac:dyDescent="0.55000000000000004">
      <c r="A58894" s="131"/>
    </row>
    <row r="58897" spans="1:1" x14ac:dyDescent="0.55000000000000004">
      <c r="A58897" s="131"/>
    </row>
    <row r="58898" spans="1:1" x14ac:dyDescent="0.55000000000000004">
      <c r="A58898" s="131"/>
    </row>
    <row r="58901" spans="1:1" x14ac:dyDescent="0.55000000000000004">
      <c r="A58901" s="131"/>
    </row>
    <row r="58902" spans="1:1" x14ac:dyDescent="0.55000000000000004">
      <c r="A58902" s="131"/>
    </row>
    <row r="58905" spans="1:1" x14ac:dyDescent="0.55000000000000004">
      <c r="A58905" s="131"/>
    </row>
    <row r="58906" spans="1:1" x14ac:dyDescent="0.55000000000000004">
      <c r="A58906" s="131"/>
    </row>
    <row r="58909" spans="1:1" x14ac:dyDescent="0.55000000000000004">
      <c r="A58909" s="131"/>
    </row>
    <row r="58910" spans="1:1" x14ac:dyDescent="0.55000000000000004">
      <c r="A58910" s="131"/>
    </row>
    <row r="58913" spans="1:1" x14ac:dyDescent="0.55000000000000004">
      <c r="A58913" s="131"/>
    </row>
    <row r="58914" spans="1:1" x14ac:dyDescent="0.55000000000000004">
      <c r="A58914" s="131"/>
    </row>
    <row r="58917" spans="1:1" x14ac:dyDescent="0.55000000000000004">
      <c r="A58917" s="131"/>
    </row>
    <row r="58918" spans="1:1" x14ac:dyDescent="0.55000000000000004">
      <c r="A58918" s="131"/>
    </row>
    <row r="58921" spans="1:1" x14ac:dyDescent="0.55000000000000004">
      <c r="A58921" s="131"/>
    </row>
    <row r="58922" spans="1:1" x14ac:dyDescent="0.55000000000000004">
      <c r="A58922" s="131"/>
    </row>
    <row r="58925" spans="1:1" x14ac:dyDescent="0.55000000000000004">
      <c r="A58925" s="131"/>
    </row>
    <row r="58926" spans="1:1" x14ac:dyDescent="0.55000000000000004">
      <c r="A58926" s="131"/>
    </row>
    <row r="58929" spans="1:1" x14ac:dyDescent="0.55000000000000004">
      <c r="A58929" s="131"/>
    </row>
    <row r="58930" spans="1:1" x14ac:dyDescent="0.55000000000000004">
      <c r="A58930" s="131"/>
    </row>
    <row r="58933" spans="1:1" x14ac:dyDescent="0.55000000000000004">
      <c r="A58933" s="131"/>
    </row>
    <row r="58934" spans="1:1" x14ac:dyDescent="0.55000000000000004">
      <c r="A58934" s="131"/>
    </row>
    <row r="58937" spans="1:1" x14ac:dyDescent="0.55000000000000004">
      <c r="A58937" s="131"/>
    </row>
    <row r="58938" spans="1:1" x14ac:dyDescent="0.55000000000000004">
      <c r="A58938" s="131"/>
    </row>
    <row r="58941" spans="1:1" x14ac:dyDescent="0.55000000000000004">
      <c r="A58941" s="131"/>
    </row>
    <row r="58942" spans="1:1" x14ac:dyDescent="0.55000000000000004">
      <c r="A58942" s="131"/>
    </row>
    <row r="58945" spans="1:1" x14ac:dyDescent="0.55000000000000004">
      <c r="A58945" s="131"/>
    </row>
    <row r="58946" spans="1:1" x14ac:dyDescent="0.55000000000000004">
      <c r="A58946" s="131"/>
    </row>
    <row r="58949" spans="1:1" x14ac:dyDescent="0.55000000000000004">
      <c r="A58949" s="131"/>
    </row>
    <row r="58950" spans="1:1" x14ac:dyDescent="0.55000000000000004">
      <c r="A58950" s="131"/>
    </row>
    <row r="58953" spans="1:1" x14ac:dyDescent="0.55000000000000004">
      <c r="A58953" s="131"/>
    </row>
    <row r="58954" spans="1:1" x14ac:dyDescent="0.55000000000000004">
      <c r="A58954" s="131"/>
    </row>
    <row r="58957" spans="1:1" x14ac:dyDescent="0.55000000000000004">
      <c r="A58957" s="131"/>
    </row>
    <row r="58958" spans="1:1" x14ac:dyDescent="0.55000000000000004">
      <c r="A58958" s="131"/>
    </row>
    <row r="58961" spans="1:1" x14ac:dyDescent="0.55000000000000004">
      <c r="A58961" s="131"/>
    </row>
    <row r="58962" spans="1:1" x14ac:dyDescent="0.55000000000000004">
      <c r="A58962" s="131"/>
    </row>
    <row r="58965" spans="1:1" x14ac:dyDescent="0.55000000000000004">
      <c r="A58965" s="131"/>
    </row>
    <row r="58966" spans="1:1" x14ac:dyDescent="0.55000000000000004">
      <c r="A58966" s="131"/>
    </row>
    <row r="58969" spans="1:1" x14ac:dyDescent="0.55000000000000004">
      <c r="A58969" s="131"/>
    </row>
    <row r="58970" spans="1:1" x14ac:dyDescent="0.55000000000000004">
      <c r="A58970" s="131"/>
    </row>
    <row r="58973" spans="1:1" x14ac:dyDescent="0.55000000000000004">
      <c r="A58973" s="131"/>
    </row>
    <row r="58974" spans="1:1" x14ac:dyDescent="0.55000000000000004">
      <c r="A58974" s="131"/>
    </row>
    <row r="58977" spans="1:1" x14ac:dyDescent="0.55000000000000004">
      <c r="A58977" s="131"/>
    </row>
    <row r="58978" spans="1:1" x14ac:dyDescent="0.55000000000000004">
      <c r="A58978" s="131"/>
    </row>
    <row r="58981" spans="1:1" x14ac:dyDescent="0.55000000000000004">
      <c r="A58981" s="131"/>
    </row>
    <row r="58982" spans="1:1" x14ac:dyDescent="0.55000000000000004">
      <c r="A58982" s="131"/>
    </row>
    <row r="58985" spans="1:1" x14ac:dyDescent="0.55000000000000004">
      <c r="A58985" s="131"/>
    </row>
    <row r="58986" spans="1:1" x14ac:dyDescent="0.55000000000000004">
      <c r="A58986" s="131"/>
    </row>
    <row r="58989" spans="1:1" x14ac:dyDescent="0.55000000000000004">
      <c r="A58989" s="131"/>
    </row>
    <row r="58990" spans="1:1" x14ac:dyDescent="0.55000000000000004">
      <c r="A58990" s="131"/>
    </row>
    <row r="58993" spans="1:1" x14ac:dyDescent="0.55000000000000004">
      <c r="A58993" s="131"/>
    </row>
    <row r="58994" spans="1:1" x14ac:dyDescent="0.55000000000000004">
      <c r="A58994" s="131"/>
    </row>
    <row r="58997" spans="1:1" x14ac:dyDescent="0.55000000000000004">
      <c r="A58997" s="131"/>
    </row>
    <row r="58998" spans="1:1" x14ac:dyDescent="0.55000000000000004">
      <c r="A58998" s="131"/>
    </row>
    <row r="59001" spans="1:1" x14ac:dyDescent="0.55000000000000004">
      <c r="A59001" s="131"/>
    </row>
    <row r="59002" spans="1:1" x14ac:dyDescent="0.55000000000000004">
      <c r="A59002" s="131"/>
    </row>
    <row r="59005" spans="1:1" x14ac:dyDescent="0.55000000000000004">
      <c r="A59005" s="131"/>
    </row>
    <row r="59006" spans="1:1" x14ac:dyDescent="0.55000000000000004">
      <c r="A59006" s="131"/>
    </row>
    <row r="59009" spans="1:1" x14ac:dyDescent="0.55000000000000004">
      <c r="A59009" s="131"/>
    </row>
    <row r="59010" spans="1:1" x14ac:dyDescent="0.55000000000000004">
      <c r="A59010" s="131"/>
    </row>
    <row r="59013" spans="1:1" x14ac:dyDescent="0.55000000000000004">
      <c r="A59013" s="131"/>
    </row>
    <row r="59014" spans="1:1" x14ac:dyDescent="0.55000000000000004">
      <c r="A59014" s="131"/>
    </row>
    <row r="59017" spans="1:1" x14ac:dyDescent="0.55000000000000004">
      <c r="A59017" s="131"/>
    </row>
    <row r="59018" spans="1:1" x14ac:dyDescent="0.55000000000000004">
      <c r="A59018" s="131"/>
    </row>
    <row r="59021" spans="1:1" x14ac:dyDescent="0.55000000000000004">
      <c r="A59021" s="131"/>
    </row>
    <row r="59022" spans="1:1" x14ac:dyDescent="0.55000000000000004">
      <c r="A59022" s="131"/>
    </row>
    <row r="59025" spans="1:1" x14ac:dyDescent="0.55000000000000004">
      <c r="A59025" s="131"/>
    </row>
    <row r="59026" spans="1:1" x14ac:dyDescent="0.55000000000000004">
      <c r="A59026" s="131"/>
    </row>
    <row r="59029" spans="1:1" x14ac:dyDescent="0.55000000000000004">
      <c r="A59029" s="131"/>
    </row>
    <row r="59030" spans="1:1" x14ac:dyDescent="0.55000000000000004">
      <c r="A59030" s="131"/>
    </row>
    <row r="59033" spans="1:1" x14ac:dyDescent="0.55000000000000004">
      <c r="A59033" s="131"/>
    </row>
    <row r="59034" spans="1:1" x14ac:dyDescent="0.55000000000000004">
      <c r="A59034" s="131"/>
    </row>
    <row r="59037" spans="1:1" x14ac:dyDescent="0.55000000000000004">
      <c r="A59037" s="131"/>
    </row>
    <row r="59038" spans="1:1" x14ac:dyDescent="0.55000000000000004">
      <c r="A59038" s="131"/>
    </row>
    <row r="59041" spans="1:1" x14ac:dyDescent="0.55000000000000004">
      <c r="A59041" s="131"/>
    </row>
    <row r="59042" spans="1:1" x14ac:dyDescent="0.55000000000000004">
      <c r="A59042" s="131"/>
    </row>
    <row r="59045" spans="1:1" x14ac:dyDescent="0.55000000000000004">
      <c r="A59045" s="131"/>
    </row>
    <row r="59046" spans="1:1" x14ac:dyDescent="0.55000000000000004">
      <c r="A59046" s="131"/>
    </row>
    <row r="59049" spans="1:1" x14ac:dyDescent="0.55000000000000004">
      <c r="A59049" s="131"/>
    </row>
    <row r="59050" spans="1:1" x14ac:dyDescent="0.55000000000000004">
      <c r="A59050" s="131"/>
    </row>
    <row r="59053" spans="1:1" x14ac:dyDescent="0.55000000000000004">
      <c r="A59053" s="131"/>
    </row>
    <row r="59054" spans="1:1" x14ac:dyDescent="0.55000000000000004">
      <c r="A59054" s="131"/>
    </row>
    <row r="59057" spans="1:1" x14ac:dyDescent="0.55000000000000004">
      <c r="A59057" s="131"/>
    </row>
    <row r="59058" spans="1:1" x14ac:dyDescent="0.55000000000000004">
      <c r="A59058" s="131"/>
    </row>
    <row r="59061" spans="1:1" x14ac:dyDescent="0.55000000000000004">
      <c r="A59061" s="131"/>
    </row>
    <row r="59062" spans="1:1" x14ac:dyDescent="0.55000000000000004">
      <c r="A59062" s="131"/>
    </row>
    <row r="59065" spans="1:1" x14ac:dyDescent="0.55000000000000004">
      <c r="A59065" s="131"/>
    </row>
    <row r="59066" spans="1:1" x14ac:dyDescent="0.55000000000000004">
      <c r="A59066" s="131"/>
    </row>
    <row r="59069" spans="1:1" x14ac:dyDescent="0.55000000000000004">
      <c r="A59069" s="131"/>
    </row>
    <row r="59070" spans="1:1" x14ac:dyDescent="0.55000000000000004">
      <c r="A59070" s="131"/>
    </row>
    <row r="59073" spans="1:1" x14ac:dyDescent="0.55000000000000004">
      <c r="A59073" s="131"/>
    </row>
    <row r="59074" spans="1:1" x14ac:dyDescent="0.55000000000000004">
      <c r="A59074" s="131"/>
    </row>
    <row r="59077" spans="1:1" x14ac:dyDescent="0.55000000000000004">
      <c r="A59077" s="131"/>
    </row>
    <row r="59078" spans="1:1" x14ac:dyDescent="0.55000000000000004">
      <c r="A59078" s="131"/>
    </row>
    <row r="59081" spans="1:1" x14ac:dyDescent="0.55000000000000004">
      <c r="A59081" s="131"/>
    </row>
    <row r="59082" spans="1:1" x14ac:dyDescent="0.55000000000000004">
      <c r="A59082" s="131"/>
    </row>
    <row r="59085" spans="1:1" x14ac:dyDescent="0.55000000000000004">
      <c r="A59085" s="131"/>
    </row>
    <row r="59086" spans="1:1" x14ac:dyDescent="0.55000000000000004">
      <c r="A59086" s="131"/>
    </row>
    <row r="59089" spans="1:1" x14ac:dyDescent="0.55000000000000004">
      <c r="A59089" s="131"/>
    </row>
    <row r="59090" spans="1:1" x14ac:dyDescent="0.55000000000000004">
      <c r="A59090" s="131"/>
    </row>
    <row r="59093" spans="1:1" x14ac:dyDescent="0.55000000000000004">
      <c r="A59093" s="131"/>
    </row>
    <row r="59094" spans="1:1" x14ac:dyDescent="0.55000000000000004">
      <c r="A59094" s="131"/>
    </row>
    <row r="59097" spans="1:1" x14ac:dyDescent="0.55000000000000004">
      <c r="A59097" s="131"/>
    </row>
    <row r="59098" spans="1:1" x14ac:dyDescent="0.55000000000000004">
      <c r="A59098" s="131"/>
    </row>
    <row r="59101" spans="1:1" x14ac:dyDescent="0.55000000000000004">
      <c r="A59101" s="131"/>
    </row>
    <row r="59102" spans="1:1" x14ac:dyDescent="0.55000000000000004">
      <c r="A59102" s="131"/>
    </row>
    <row r="59105" spans="1:1" x14ac:dyDescent="0.55000000000000004">
      <c r="A59105" s="131"/>
    </row>
    <row r="59106" spans="1:1" x14ac:dyDescent="0.55000000000000004">
      <c r="A59106" s="131"/>
    </row>
    <row r="59109" spans="1:1" x14ac:dyDescent="0.55000000000000004">
      <c r="A59109" s="131"/>
    </row>
    <row r="59110" spans="1:1" x14ac:dyDescent="0.55000000000000004">
      <c r="A59110" s="131"/>
    </row>
    <row r="59113" spans="1:1" x14ac:dyDescent="0.55000000000000004">
      <c r="A59113" s="131"/>
    </row>
    <row r="59114" spans="1:1" x14ac:dyDescent="0.55000000000000004">
      <c r="A59114" s="131"/>
    </row>
    <row r="59117" spans="1:1" x14ac:dyDescent="0.55000000000000004">
      <c r="A59117" s="131"/>
    </row>
    <row r="59118" spans="1:1" x14ac:dyDescent="0.55000000000000004">
      <c r="A59118" s="131"/>
    </row>
    <row r="59121" spans="1:1" x14ac:dyDescent="0.55000000000000004">
      <c r="A59121" s="131"/>
    </row>
    <row r="59122" spans="1:1" x14ac:dyDescent="0.55000000000000004">
      <c r="A59122" s="131"/>
    </row>
    <row r="59125" spans="1:1" x14ac:dyDescent="0.55000000000000004">
      <c r="A59125" s="131"/>
    </row>
    <row r="59126" spans="1:1" x14ac:dyDescent="0.55000000000000004">
      <c r="A59126" s="131"/>
    </row>
    <row r="59129" spans="1:1" x14ac:dyDescent="0.55000000000000004">
      <c r="A59129" s="131"/>
    </row>
    <row r="59130" spans="1:1" x14ac:dyDescent="0.55000000000000004">
      <c r="A59130" s="131"/>
    </row>
    <row r="59133" spans="1:1" x14ac:dyDescent="0.55000000000000004">
      <c r="A59133" s="131"/>
    </row>
    <row r="59134" spans="1:1" x14ac:dyDescent="0.55000000000000004">
      <c r="A59134" s="131"/>
    </row>
    <row r="59137" spans="1:1" x14ac:dyDescent="0.55000000000000004">
      <c r="A59137" s="131"/>
    </row>
    <row r="59138" spans="1:1" x14ac:dyDescent="0.55000000000000004">
      <c r="A59138" s="131"/>
    </row>
    <row r="59141" spans="1:1" x14ac:dyDescent="0.55000000000000004">
      <c r="A59141" s="131"/>
    </row>
    <row r="59142" spans="1:1" x14ac:dyDescent="0.55000000000000004">
      <c r="A59142" s="131"/>
    </row>
    <row r="59145" spans="1:1" x14ac:dyDescent="0.55000000000000004">
      <c r="A59145" s="131"/>
    </row>
    <row r="59146" spans="1:1" x14ac:dyDescent="0.55000000000000004">
      <c r="A59146" s="131"/>
    </row>
    <row r="59149" spans="1:1" x14ac:dyDescent="0.55000000000000004">
      <c r="A59149" s="131"/>
    </row>
    <row r="59150" spans="1:1" x14ac:dyDescent="0.55000000000000004">
      <c r="A59150" s="131"/>
    </row>
    <row r="59153" spans="1:1" x14ac:dyDescent="0.55000000000000004">
      <c r="A59153" s="131"/>
    </row>
    <row r="59154" spans="1:1" x14ac:dyDescent="0.55000000000000004">
      <c r="A59154" s="131"/>
    </row>
    <row r="59157" spans="1:1" x14ac:dyDescent="0.55000000000000004">
      <c r="A59157" s="131"/>
    </row>
    <row r="59158" spans="1:1" x14ac:dyDescent="0.55000000000000004">
      <c r="A59158" s="131"/>
    </row>
    <row r="59161" spans="1:1" x14ac:dyDescent="0.55000000000000004">
      <c r="A59161" s="131"/>
    </row>
    <row r="59162" spans="1:1" x14ac:dyDescent="0.55000000000000004">
      <c r="A59162" s="131"/>
    </row>
    <row r="59165" spans="1:1" x14ac:dyDescent="0.55000000000000004">
      <c r="A59165" s="131"/>
    </row>
    <row r="59166" spans="1:1" x14ac:dyDescent="0.55000000000000004">
      <c r="A59166" s="131"/>
    </row>
    <row r="59169" spans="1:1" x14ac:dyDescent="0.55000000000000004">
      <c r="A59169" s="131"/>
    </row>
    <row r="59170" spans="1:1" x14ac:dyDescent="0.55000000000000004">
      <c r="A59170" s="131"/>
    </row>
    <row r="59173" spans="1:1" x14ac:dyDescent="0.55000000000000004">
      <c r="A59173" s="131"/>
    </row>
    <row r="59174" spans="1:1" x14ac:dyDescent="0.55000000000000004">
      <c r="A59174" s="131"/>
    </row>
    <row r="59177" spans="1:1" x14ac:dyDescent="0.55000000000000004">
      <c r="A59177" s="131"/>
    </row>
    <row r="59178" spans="1:1" x14ac:dyDescent="0.55000000000000004">
      <c r="A59178" s="131"/>
    </row>
    <row r="59181" spans="1:1" x14ac:dyDescent="0.55000000000000004">
      <c r="A59181" s="131"/>
    </row>
    <row r="59182" spans="1:1" x14ac:dyDescent="0.55000000000000004">
      <c r="A59182" s="131"/>
    </row>
    <row r="59185" spans="1:1" x14ac:dyDescent="0.55000000000000004">
      <c r="A59185" s="131"/>
    </row>
    <row r="59186" spans="1:1" x14ac:dyDescent="0.55000000000000004">
      <c r="A59186" s="131"/>
    </row>
    <row r="59189" spans="1:1" x14ac:dyDescent="0.55000000000000004">
      <c r="A59189" s="131"/>
    </row>
    <row r="59190" spans="1:1" x14ac:dyDescent="0.55000000000000004">
      <c r="A59190" s="131"/>
    </row>
    <row r="59193" spans="1:1" x14ac:dyDescent="0.55000000000000004">
      <c r="A59193" s="131"/>
    </row>
    <row r="59194" spans="1:1" x14ac:dyDescent="0.55000000000000004">
      <c r="A59194" s="131"/>
    </row>
    <row r="59197" spans="1:1" x14ac:dyDescent="0.55000000000000004">
      <c r="A59197" s="131"/>
    </row>
    <row r="59198" spans="1:1" x14ac:dyDescent="0.55000000000000004">
      <c r="A59198" s="131"/>
    </row>
    <row r="59201" spans="1:1" x14ac:dyDescent="0.55000000000000004">
      <c r="A59201" s="131"/>
    </row>
    <row r="59202" spans="1:1" x14ac:dyDescent="0.55000000000000004">
      <c r="A59202" s="131"/>
    </row>
    <row r="59205" spans="1:1" x14ac:dyDescent="0.55000000000000004">
      <c r="A59205" s="131"/>
    </row>
    <row r="59206" spans="1:1" x14ac:dyDescent="0.55000000000000004">
      <c r="A59206" s="131"/>
    </row>
    <row r="59209" spans="1:1" x14ac:dyDescent="0.55000000000000004">
      <c r="A59209" s="131"/>
    </row>
    <row r="59210" spans="1:1" x14ac:dyDescent="0.55000000000000004">
      <c r="A59210" s="131"/>
    </row>
    <row r="59213" spans="1:1" x14ac:dyDescent="0.55000000000000004">
      <c r="A59213" s="131"/>
    </row>
    <row r="59214" spans="1:1" x14ac:dyDescent="0.55000000000000004">
      <c r="A59214" s="131"/>
    </row>
    <row r="59217" spans="1:1" x14ac:dyDescent="0.55000000000000004">
      <c r="A59217" s="131"/>
    </row>
    <row r="59218" spans="1:1" x14ac:dyDescent="0.55000000000000004">
      <c r="A59218" s="131"/>
    </row>
    <row r="59221" spans="1:1" x14ac:dyDescent="0.55000000000000004">
      <c r="A59221" s="131"/>
    </row>
    <row r="59222" spans="1:1" x14ac:dyDescent="0.55000000000000004">
      <c r="A59222" s="131"/>
    </row>
    <row r="59225" spans="1:1" x14ac:dyDescent="0.55000000000000004">
      <c r="A59225" s="131"/>
    </row>
    <row r="59226" spans="1:1" x14ac:dyDescent="0.55000000000000004">
      <c r="A59226" s="131"/>
    </row>
    <row r="59229" spans="1:1" x14ac:dyDescent="0.55000000000000004">
      <c r="A59229" s="131"/>
    </row>
    <row r="59230" spans="1:1" x14ac:dyDescent="0.55000000000000004">
      <c r="A59230" s="131"/>
    </row>
    <row r="59233" spans="1:1" x14ac:dyDescent="0.55000000000000004">
      <c r="A59233" s="131"/>
    </row>
    <row r="59234" spans="1:1" x14ac:dyDescent="0.55000000000000004">
      <c r="A59234" s="131"/>
    </row>
    <row r="59237" spans="1:1" x14ac:dyDescent="0.55000000000000004">
      <c r="A59237" s="131"/>
    </row>
    <row r="59238" spans="1:1" x14ac:dyDescent="0.55000000000000004">
      <c r="A59238" s="131"/>
    </row>
    <row r="59241" spans="1:1" x14ac:dyDescent="0.55000000000000004">
      <c r="A59241" s="131"/>
    </row>
    <row r="59242" spans="1:1" x14ac:dyDescent="0.55000000000000004">
      <c r="A59242" s="131"/>
    </row>
    <row r="59245" spans="1:1" x14ac:dyDescent="0.55000000000000004">
      <c r="A59245" s="131"/>
    </row>
    <row r="59246" spans="1:1" x14ac:dyDescent="0.55000000000000004">
      <c r="A59246" s="131"/>
    </row>
    <row r="59249" spans="1:1" x14ac:dyDescent="0.55000000000000004">
      <c r="A59249" s="131"/>
    </row>
    <row r="59250" spans="1:1" x14ac:dyDescent="0.55000000000000004">
      <c r="A59250" s="131"/>
    </row>
    <row r="59253" spans="1:1" x14ac:dyDescent="0.55000000000000004">
      <c r="A59253" s="131"/>
    </row>
    <row r="59254" spans="1:1" x14ac:dyDescent="0.55000000000000004">
      <c r="A59254" s="131"/>
    </row>
    <row r="59257" spans="1:1" x14ac:dyDescent="0.55000000000000004">
      <c r="A59257" s="131"/>
    </row>
    <row r="59258" spans="1:1" x14ac:dyDescent="0.55000000000000004">
      <c r="A59258" s="131"/>
    </row>
    <row r="59261" spans="1:1" x14ac:dyDescent="0.55000000000000004">
      <c r="A59261" s="131"/>
    </row>
    <row r="59262" spans="1:1" x14ac:dyDescent="0.55000000000000004">
      <c r="A59262" s="131"/>
    </row>
    <row r="59265" spans="1:1" x14ac:dyDescent="0.55000000000000004">
      <c r="A59265" s="131"/>
    </row>
    <row r="59266" spans="1:1" x14ac:dyDescent="0.55000000000000004">
      <c r="A59266" s="131"/>
    </row>
    <row r="59269" spans="1:1" x14ac:dyDescent="0.55000000000000004">
      <c r="A59269" s="131"/>
    </row>
    <row r="59270" spans="1:1" x14ac:dyDescent="0.55000000000000004">
      <c r="A59270" s="131"/>
    </row>
    <row r="59273" spans="1:1" x14ac:dyDescent="0.55000000000000004">
      <c r="A59273" s="131"/>
    </row>
    <row r="59274" spans="1:1" x14ac:dyDescent="0.55000000000000004">
      <c r="A59274" s="131"/>
    </row>
    <row r="59277" spans="1:1" x14ac:dyDescent="0.55000000000000004">
      <c r="A59277" s="131"/>
    </row>
    <row r="59278" spans="1:1" x14ac:dyDescent="0.55000000000000004">
      <c r="A59278" s="131"/>
    </row>
    <row r="59281" spans="1:1" x14ac:dyDescent="0.55000000000000004">
      <c r="A59281" s="131"/>
    </row>
    <row r="59282" spans="1:1" x14ac:dyDescent="0.55000000000000004">
      <c r="A59282" s="131"/>
    </row>
    <row r="59285" spans="1:1" x14ac:dyDescent="0.55000000000000004">
      <c r="A59285" s="131"/>
    </row>
    <row r="59286" spans="1:1" x14ac:dyDescent="0.55000000000000004">
      <c r="A59286" s="131"/>
    </row>
    <row r="59289" spans="1:1" x14ac:dyDescent="0.55000000000000004">
      <c r="A59289" s="131"/>
    </row>
    <row r="59290" spans="1:1" x14ac:dyDescent="0.55000000000000004">
      <c r="A59290" s="131"/>
    </row>
    <row r="59293" spans="1:1" x14ac:dyDescent="0.55000000000000004">
      <c r="A59293" s="131"/>
    </row>
    <row r="59294" spans="1:1" x14ac:dyDescent="0.55000000000000004">
      <c r="A59294" s="131"/>
    </row>
    <row r="59297" spans="1:1" x14ac:dyDescent="0.55000000000000004">
      <c r="A59297" s="131"/>
    </row>
    <row r="59298" spans="1:1" x14ac:dyDescent="0.55000000000000004">
      <c r="A59298" s="131"/>
    </row>
    <row r="59301" spans="1:1" x14ac:dyDescent="0.55000000000000004">
      <c r="A59301" s="131"/>
    </row>
    <row r="59302" spans="1:1" x14ac:dyDescent="0.55000000000000004">
      <c r="A59302" s="131"/>
    </row>
    <row r="59305" spans="1:1" x14ac:dyDescent="0.55000000000000004">
      <c r="A59305" s="131"/>
    </row>
    <row r="59306" spans="1:1" x14ac:dyDescent="0.55000000000000004">
      <c r="A59306" s="131"/>
    </row>
    <row r="59309" spans="1:1" x14ac:dyDescent="0.55000000000000004">
      <c r="A59309" s="131"/>
    </row>
    <row r="59310" spans="1:1" x14ac:dyDescent="0.55000000000000004">
      <c r="A59310" s="131"/>
    </row>
    <row r="59313" spans="1:1" x14ac:dyDescent="0.55000000000000004">
      <c r="A59313" s="131"/>
    </row>
    <row r="59314" spans="1:1" x14ac:dyDescent="0.55000000000000004">
      <c r="A59314" s="131"/>
    </row>
    <row r="59317" spans="1:1" x14ac:dyDescent="0.55000000000000004">
      <c r="A59317" s="131"/>
    </row>
    <row r="59318" spans="1:1" x14ac:dyDescent="0.55000000000000004">
      <c r="A59318" s="131"/>
    </row>
    <row r="59321" spans="1:1" x14ac:dyDescent="0.55000000000000004">
      <c r="A59321" s="131"/>
    </row>
    <row r="59322" spans="1:1" x14ac:dyDescent="0.55000000000000004">
      <c r="A59322" s="131"/>
    </row>
    <row r="59325" spans="1:1" x14ac:dyDescent="0.55000000000000004">
      <c r="A59325" s="131"/>
    </row>
    <row r="59326" spans="1:1" x14ac:dyDescent="0.55000000000000004">
      <c r="A59326" s="131"/>
    </row>
    <row r="59329" spans="1:1" x14ac:dyDescent="0.55000000000000004">
      <c r="A59329" s="131"/>
    </row>
    <row r="59330" spans="1:1" x14ac:dyDescent="0.55000000000000004">
      <c r="A59330" s="131"/>
    </row>
    <row r="59333" spans="1:1" x14ac:dyDescent="0.55000000000000004">
      <c r="A59333" s="131"/>
    </row>
    <row r="59334" spans="1:1" x14ac:dyDescent="0.55000000000000004">
      <c r="A59334" s="131"/>
    </row>
    <row r="59337" spans="1:1" x14ac:dyDescent="0.55000000000000004">
      <c r="A59337" s="131"/>
    </row>
    <row r="59338" spans="1:1" x14ac:dyDescent="0.55000000000000004">
      <c r="A59338" s="131"/>
    </row>
    <row r="59341" spans="1:1" x14ac:dyDescent="0.55000000000000004">
      <c r="A59341" s="131"/>
    </row>
    <row r="59342" spans="1:1" x14ac:dyDescent="0.55000000000000004">
      <c r="A59342" s="131"/>
    </row>
    <row r="59345" spans="1:1" x14ac:dyDescent="0.55000000000000004">
      <c r="A59345" s="131"/>
    </row>
    <row r="59346" spans="1:1" x14ac:dyDescent="0.55000000000000004">
      <c r="A59346" s="131"/>
    </row>
    <row r="59349" spans="1:1" x14ac:dyDescent="0.55000000000000004">
      <c r="A59349" s="131"/>
    </row>
    <row r="59350" spans="1:1" x14ac:dyDescent="0.55000000000000004">
      <c r="A59350" s="131"/>
    </row>
    <row r="59353" spans="1:1" x14ac:dyDescent="0.55000000000000004">
      <c r="A59353" s="131"/>
    </row>
    <row r="59354" spans="1:1" x14ac:dyDescent="0.55000000000000004">
      <c r="A59354" s="131"/>
    </row>
    <row r="59357" spans="1:1" x14ac:dyDescent="0.55000000000000004">
      <c r="A59357" s="131"/>
    </row>
    <row r="59358" spans="1:1" x14ac:dyDescent="0.55000000000000004">
      <c r="A59358" s="131"/>
    </row>
    <row r="59361" spans="1:1" x14ac:dyDescent="0.55000000000000004">
      <c r="A59361" s="131"/>
    </row>
    <row r="59362" spans="1:1" x14ac:dyDescent="0.55000000000000004">
      <c r="A59362" s="131"/>
    </row>
    <row r="59365" spans="1:1" x14ac:dyDescent="0.55000000000000004">
      <c r="A59365" s="131"/>
    </row>
    <row r="59366" spans="1:1" x14ac:dyDescent="0.55000000000000004">
      <c r="A59366" s="131"/>
    </row>
    <row r="59369" spans="1:1" x14ac:dyDescent="0.55000000000000004">
      <c r="A59369" s="131"/>
    </row>
    <row r="59370" spans="1:1" x14ac:dyDescent="0.55000000000000004">
      <c r="A59370" s="131"/>
    </row>
    <row r="59373" spans="1:1" x14ac:dyDescent="0.55000000000000004">
      <c r="A59373" s="131"/>
    </row>
    <row r="59374" spans="1:1" x14ac:dyDescent="0.55000000000000004">
      <c r="A59374" s="131"/>
    </row>
    <row r="59377" spans="1:1" x14ac:dyDescent="0.55000000000000004">
      <c r="A59377" s="131"/>
    </row>
    <row r="59378" spans="1:1" x14ac:dyDescent="0.55000000000000004">
      <c r="A59378" s="131"/>
    </row>
    <row r="59381" spans="1:1" x14ac:dyDescent="0.55000000000000004">
      <c r="A59381" s="131"/>
    </row>
    <row r="59382" spans="1:1" x14ac:dyDescent="0.55000000000000004">
      <c r="A59382" s="131"/>
    </row>
    <row r="59385" spans="1:1" x14ac:dyDescent="0.55000000000000004">
      <c r="A59385" s="131"/>
    </row>
    <row r="59386" spans="1:1" x14ac:dyDescent="0.55000000000000004">
      <c r="A59386" s="131"/>
    </row>
    <row r="59389" spans="1:1" x14ac:dyDescent="0.55000000000000004">
      <c r="A59389" s="131"/>
    </row>
    <row r="59390" spans="1:1" x14ac:dyDescent="0.55000000000000004">
      <c r="A59390" s="131"/>
    </row>
    <row r="59393" spans="1:1" x14ac:dyDescent="0.55000000000000004">
      <c r="A59393" s="131"/>
    </row>
    <row r="59394" spans="1:1" x14ac:dyDescent="0.55000000000000004">
      <c r="A59394" s="131"/>
    </row>
    <row r="59397" spans="1:1" x14ac:dyDescent="0.55000000000000004">
      <c r="A59397" s="131"/>
    </row>
    <row r="59398" spans="1:1" x14ac:dyDescent="0.55000000000000004">
      <c r="A59398" s="131"/>
    </row>
    <row r="59401" spans="1:1" x14ac:dyDescent="0.55000000000000004">
      <c r="A59401" s="131"/>
    </row>
    <row r="59402" spans="1:1" x14ac:dyDescent="0.55000000000000004">
      <c r="A59402" s="131"/>
    </row>
    <row r="59405" spans="1:1" x14ac:dyDescent="0.55000000000000004">
      <c r="A59405" s="131"/>
    </row>
    <row r="59406" spans="1:1" x14ac:dyDescent="0.55000000000000004">
      <c r="A59406" s="131"/>
    </row>
    <row r="59409" spans="1:1" x14ac:dyDescent="0.55000000000000004">
      <c r="A59409" s="131"/>
    </row>
    <row r="59410" spans="1:1" x14ac:dyDescent="0.55000000000000004">
      <c r="A59410" s="131"/>
    </row>
    <row r="59413" spans="1:1" x14ac:dyDescent="0.55000000000000004">
      <c r="A59413" s="131"/>
    </row>
    <row r="59414" spans="1:1" x14ac:dyDescent="0.55000000000000004">
      <c r="A59414" s="131"/>
    </row>
    <row r="59417" spans="1:1" x14ac:dyDescent="0.55000000000000004">
      <c r="A59417" s="131"/>
    </row>
    <row r="59418" spans="1:1" x14ac:dyDescent="0.55000000000000004">
      <c r="A59418" s="131"/>
    </row>
    <row r="59421" spans="1:1" x14ac:dyDescent="0.55000000000000004">
      <c r="A59421" s="131"/>
    </row>
    <row r="59422" spans="1:1" x14ac:dyDescent="0.55000000000000004">
      <c r="A59422" s="131"/>
    </row>
    <row r="59425" spans="1:1" x14ac:dyDescent="0.55000000000000004">
      <c r="A59425" s="131"/>
    </row>
    <row r="59426" spans="1:1" x14ac:dyDescent="0.55000000000000004">
      <c r="A59426" s="131"/>
    </row>
    <row r="59429" spans="1:1" x14ac:dyDescent="0.55000000000000004">
      <c r="A59429" s="131"/>
    </row>
    <row r="59430" spans="1:1" x14ac:dyDescent="0.55000000000000004">
      <c r="A59430" s="131"/>
    </row>
    <row r="59433" spans="1:1" x14ac:dyDescent="0.55000000000000004">
      <c r="A59433" s="131"/>
    </row>
    <row r="59434" spans="1:1" x14ac:dyDescent="0.55000000000000004">
      <c r="A59434" s="131"/>
    </row>
    <row r="59437" spans="1:1" x14ac:dyDescent="0.55000000000000004">
      <c r="A59437" s="131"/>
    </row>
    <row r="59438" spans="1:1" x14ac:dyDescent="0.55000000000000004">
      <c r="A59438" s="131"/>
    </row>
    <row r="59441" spans="1:1" x14ac:dyDescent="0.55000000000000004">
      <c r="A59441" s="131"/>
    </row>
    <row r="59442" spans="1:1" x14ac:dyDescent="0.55000000000000004">
      <c r="A59442" s="131"/>
    </row>
    <row r="59445" spans="1:1" x14ac:dyDescent="0.55000000000000004">
      <c r="A59445" s="131"/>
    </row>
    <row r="59446" spans="1:1" x14ac:dyDescent="0.55000000000000004">
      <c r="A59446" s="131"/>
    </row>
    <row r="59449" spans="1:1" x14ac:dyDescent="0.55000000000000004">
      <c r="A59449" s="131"/>
    </row>
    <row r="59450" spans="1:1" x14ac:dyDescent="0.55000000000000004">
      <c r="A59450" s="131"/>
    </row>
    <row r="59453" spans="1:1" x14ac:dyDescent="0.55000000000000004">
      <c r="A59453" s="131"/>
    </row>
    <row r="59454" spans="1:1" x14ac:dyDescent="0.55000000000000004">
      <c r="A59454" s="131"/>
    </row>
    <row r="59457" spans="1:1" x14ac:dyDescent="0.55000000000000004">
      <c r="A59457" s="131"/>
    </row>
    <row r="59458" spans="1:1" x14ac:dyDescent="0.55000000000000004">
      <c r="A59458" s="131"/>
    </row>
    <row r="59461" spans="1:1" x14ac:dyDescent="0.55000000000000004">
      <c r="A59461" s="131"/>
    </row>
    <row r="59462" spans="1:1" x14ac:dyDescent="0.55000000000000004">
      <c r="A59462" s="131"/>
    </row>
    <row r="59465" spans="1:1" x14ac:dyDescent="0.55000000000000004">
      <c r="A59465" s="131"/>
    </row>
    <row r="59466" spans="1:1" x14ac:dyDescent="0.55000000000000004">
      <c r="A59466" s="131"/>
    </row>
    <row r="59469" spans="1:1" x14ac:dyDescent="0.55000000000000004">
      <c r="A59469" s="131"/>
    </row>
    <row r="59470" spans="1:1" x14ac:dyDescent="0.55000000000000004">
      <c r="A59470" s="131"/>
    </row>
    <row r="59473" spans="1:1" x14ac:dyDescent="0.55000000000000004">
      <c r="A59473" s="131"/>
    </row>
    <row r="59474" spans="1:1" x14ac:dyDescent="0.55000000000000004">
      <c r="A59474" s="131"/>
    </row>
    <row r="59477" spans="1:1" x14ac:dyDescent="0.55000000000000004">
      <c r="A59477" s="131"/>
    </row>
    <row r="59478" spans="1:1" x14ac:dyDescent="0.55000000000000004">
      <c r="A59478" s="131"/>
    </row>
    <row r="59481" spans="1:1" x14ac:dyDescent="0.55000000000000004">
      <c r="A59481" s="131"/>
    </row>
    <row r="59482" spans="1:1" x14ac:dyDescent="0.55000000000000004">
      <c r="A59482" s="131"/>
    </row>
    <row r="59485" spans="1:1" x14ac:dyDescent="0.55000000000000004">
      <c r="A59485" s="131"/>
    </row>
    <row r="59486" spans="1:1" x14ac:dyDescent="0.55000000000000004">
      <c r="A59486" s="131"/>
    </row>
    <row r="59489" spans="1:1" x14ac:dyDescent="0.55000000000000004">
      <c r="A59489" s="131"/>
    </row>
    <row r="59490" spans="1:1" x14ac:dyDescent="0.55000000000000004">
      <c r="A59490" s="131"/>
    </row>
    <row r="59493" spans="1:1" x14ac:dyDescent="0.55000000000000004">
      <c r="A59493" s="131"/>
    </row>
    <row r="59494" spans="1:1" x14ac:dyDescent="0.55000000000000004">
      <c r="A59494" s="131"/>
    </row>
    <row r="59497" spans="1:1" x14ac:dyDescent="0.55000000000000004">
      <c r="A59497" s="131"/>
    </row>
    <row r="59498" spans="1:1" x14ac:dyDescent="0.55000000000000004">
      <c r="A59498" s="131"/>
    </row>
    <row r="59501" spans="1:1" x14ac:dyDescent="0.55000000000000004">
      <c r="A59501" s="131"/>
    </row>
    <row r="59502" spans="1:1" x14ac:dyDescent="0.55000000000000004">
      <c r="A59502" s="131"/>
    </row>
    <row r="59505" spans="1:1" x14ac:dyDescent="0.55000000000000004">
      <c r="A59505" s="131"/>
    </row>
    <row r="59506" spans="1:1" x14ac:dyDescent="0.55000000000000004">
      <c r="A59506" s="131"/>
    </row>
    <row r="59509" spans="1:1" x14ac:dyDescent="0.55000000000000004">
      <c r="A59509" s="131"/>
    </row>
    <row r="59510" spans="1:1" x14ac:dyDescent="0.55000000000000004">
      <c r="A59510" s="131"/>
    </row>
    <row r="59513" spans="1:1" x14ac:dyDescent="0.55000000000000004">
      <c r="A59513" s="131"/>
    </row>
    <row r="59514" spans="1:1" x14ac:dyDescent="0.55000000000000004">
      <c r="A59514" s="131"/>
    </row>
    <row r="59517" spans="1:1" x14ac:dyDescent="0.55000000000000004">
      <c r="A59517" s="131"/>
    </row>
    <row r="59518" spans="1:1" x14ac:dyDescent="0.55000000000000004">
      <c r="A59518" s="131"/>
    </row>
    <row r="59521" spans="1:1" x14ac:dyDescent="0.55000000000000004">
      <c r="A59521" s="131"/>
    </row>
    <row r="59522" spans="1:1" x14ac:dyDescent="0.55000000000000004">
      <c r="A59522" s="131"/>
    </row>
    <row r="59525" spans="1:1" x14ac:dyDescent="0.55000000000000004">
      <c r="A59525" s="131"/>
    </row>
    <row r="59526" spans="1:1" x14ac:dyDescent="0.55000000000000004">
      <c r="A59526" s="131"/>
    </row>
    <row r="59529" spans="1:1" x14ac:dyDescent="0.55000000000000004">
      <c r="A59529" s="131"/>
    </row>
    <row r="59530" spans="1:1" x14ac:dyDescent="0.55000000000000004">
      <c r="A59530" s="131"/>
    </row>
    <row r="59533" spans="1:1" x14ac:dyDescent="0.55000000000000004">
      <c r="A59533" s="131"/>
    </row>
    <row r="59534" spans="1:1" x14ac:dyDescent="0.55000000000000004">
      <c r="A59534" s="131"/>
    </row>
    <row r="59537" spans="1:1" x14ac:dyDescent="0.55000000000000004">
      <c r="A59537" s="131"/>
    </row>
    <row r="59538" spans="1:1" x14ac:dyDescent="0.55000000000000004">
      <c r="A59538" s="131"/>
    </row>
    <row r="59541" spans="1:1" x14ac:dyDescent="0.55000000000000004">
      <c r="A59541" s="131"/>
    </row>
    <row r="59542" spans="1:1" x14ac:dyDescent="0.55000000000000004">
      <c r="A59542" s="131"/>
    </row>
    <row r="59545" spans="1:1" x14ac:dyDescent="0.55000000000000004">
      <c r="A59545" s="131"/>
    </row>
    <row r="59546" spans="1:1" x14ac:dyDescent="0.55000000000000004">
      <c r="A59546" s="131"/>
    </row>
    <row r="59549" spans="1:1" x14ac:dyDescent="0.55000000000000004">
      <c r="A59549" s="131"/>
    </row>
    <row r="59550" spans="1:1" x14ac:dyDescent="0.55000000000000004">
      <c r="A59550" s="131"/>
    </row>
    <row r="59553" spans="1:1" x14ac:dyDescent="0.55000000000000004">
      <c r="A59553" s="131"/>
    </row>
    <row r="59554" spans="1:1" x14ac:dyDescent="0.55000000000000004">
      <c r="A59554" s="131"/>
    </row>
    <row r="59557" spans="1:1" x14ac:dyDescent="0.55000000000000004">
      <c r="A59557" s="131"/>
    </row>
    <row r="59558" spans="1:1" x14ac:dyDescent="0.55000000000000004">
      <c r="A59558" s="131"/>
    </row>
    <row r="59561" spans="1:1" x14ac:dyDescent="0.55000000000000004">
      <c r="A59561" s="131"/>
    </row>
    <row r="59562" spans="1:1" x14ac:dyDescent="0.55000000000000004">
      <c r="A59562" s="131"/>
    </row>
    <row r="59565" spans="1:1" x14ac:dyDescent="0.55000000000000004">
      <c r="A59565" s="131"/>
    </row>
    <row r="59566" spans="1:1" x14ac:dyDescent="0.55000000000000004">
      <c r="A59566" s="131"/>
    </row>
    <row r="59569" spans="1:1" x14ac:dyDescent="0.55000000000000004">
      <c r="A59569" s="131"/>
    </row>
    <row r="59570" spans="1:1" x14ac:dyDescent="0.55000000000000004">
      <c r="A59570" s="131"/>
    </row>
    <row r="59573" spans="1:1" x14ac:dyDescent="0.55000000000000004">
      <c r="A59573" s="131"/>
    </row>
    <row r="59574" spans="1:1" x14ac:dyDescent="0.55000000000000004">
      <c r="A59574" s="131"/>
    </row>
    <row r="59577" spans="1:1" x14ac:dyDescent="0.55000000000000004">
      <c r="A59577" s="131"/>
    </row>
    <row r="59578" spans="1:1" x14ac:dyDescent="0.55000000000000004">
      <c r="A59578" s="131"/>
    </row>
    <row r="59581" spans="1:1" x14ac:dyDescent="0.55000000000000004">
      <c r="A59581" s="131"/>
    </row>
    <row r="59582" spans="1:1" x14ac:dyDescent="0.55000000000000004">
      <c r="A59582" s="131"/>
    </row>
    <row r="59585" spans="1:1" x14ac:dyDescent="0.55000000000000004">
      <c r="A59585" s="131"/>
    </row>
    <row r="59586" spans="1:1" x14ac:dyDescent="0.55000000000000004">
      <c r="A59586" s="131"/>
    </row>
    <row r="59589" spans="1:1" x14ac:dyDescent="0.55000000000000004">
      <c r="A59589" s="131"/>
    </row>
    <row r="59590" spans="1:1" x14ac:dyDescent="0.55000000000000004">
      <c r="A59590" s="131"/>
    </row>
    <row r="59593" spans="1:1" x14ac:dyDescent="0.55000000000000004">
      <c r="A59593" s="131"/>
    </row>
    <row r="59594" spans="1:1" x14ac:dyDescent="0.55000000000000004">
      <c r="A59594" s="131"/>
    </row>
    <row r="59597" spans="1:1" x14ac:dyDescent="0.55000000000000004">
      <c r="A59597" s="131"/>
    </row>
    <row r="59598" spans="1:1" x14ac:dyDescent="0.55000000000000004">
      <c r="A59598" s="131"/>
    </row>
    <row r="59601" spans="1:1" x14ac:dyDescent="0.55000000000000004">
      <c r="A59601" s="131"/>
    </row>
    <row r="59602" spans="1:1" x14ac:dyDescent="0.55000000000000004">
      <c r="A59602" s="131"/>
    </row>
    <row r="59605" spans="1:1" x14ac:dyDescent="0.55000000000000004">
      <c r="A59605" s="131"/>
    </row>
    <row r="59606" spans="1:1" x14ac:dyDescent="0.55000000000000004">
      <c r="A59606" s="131"/>
    </row>
    <row r="59609" spans="1:1" x14ac:dyDescent="0.55000000000000004">
      <c r="A59609" s="131"/>
    </row>
    <row r="59610" spans="1:1" x14ac:dyDescent="0.55000000000000004">
      <c r="A59610" s="131"/>
    </row>
    <row r="59613" spans="1:1" x14ac:dyDescent="0.55000000000000004">
      <c r="A59613" s="131"/>
    </row>
    <row r="59614" spans="1:1" x14ac:dyDescent="0.55000000000000004">
      <c r="A59614" s="131"/>
    </row>
    <row r="59617" spans="1:1" x14ac:dyDescent="0.55000000000000004">
      <c r="A59617" s="131"/>
    </row>
    <row r="59618" spans="1:1" x14ac:dyDescent="0.55000000000000004">
      <c r="A59618" s="131"/>
    </row>
    <row r="59621" spans="1:1" x14ac:dyDescent="0.55000000000000004">
      <c r="A59621" s="131"/>
    </row>
    <row r="59622" spans="1:1" x14ac:dyDescent="0.55000000000000004">
      <c r="A59622" s="131"/>
    </row>
    <row r="59625" spans="1:1" x14ac:dyDescent="0.55000000000000004">
      <c r="A59625" s="131"/>
    </row>
    <row r="59626" spans="1:1" x14ac:dyDescent="0.55000000000000004">
      <c r="A59626" s="131"/>
    </row>
    <row r="59629" spans="1:1" x14ac:dyDescent="0.55000000000000004">
      <c r="A59629" s="131"/>
    </row>
    <row r="59630" spans="1:1" x14ac:dyDescent="0.55000000000000004">
      <c r="A59630" s="131"/>
    </row>
    <row r="59633" spans="1:1" x14ac:dyDescent="0.55000000000000004">
      <c r="A59633" s="131"/>
    </row>
    <row r="59634" spans="1:1" x14ac:dyDescent="0.55000000000000004">
      <c r="A59634" s="131"/>
    </row>
    <row r="59637" spans="1:1" x14ac:dyDescent="0.55000000000000004">
      <c r="A59637" s="131"/>
    </row>
    <row r="59638" spans="1:1" x14ac:dyDescent="0.55000000000000004">
      <c r="A59638" s="131"/>
    </row>
    <row r="59641" spans="1:1" x14ac:dyDescent="0.55000000000000004">
      <c r="A59641" s="131"/>
    </row>
    <row r="59642" spans="1:1" x14ac:dyDescent="0.55000000000000004">
      <c r="A59642" s="131"/>
    </row>
    <row r="59645" spans="1:1" x14ac:dyDescent="0.55000000000000004">
      <c r="A59645" s="131"/>
    </row>
    <row r="59646" spans="1:1" x14ac:dyDescent="0.55000000000000004">
      <c r="A59646" s="131"/>
    </row>
    <row r="59649" spans="1:1" x14ac:dyDescent="0.55000000000000004">
      <c r="A59649" s="131"/>
    </row>
    <row r="59650" spans="1:1" x14ac:dyDescent="0.55000000000000004">
      <c r="A59650" s="131"/>
    </row>
    <row r="59653" spans="1:1" x14ac:dyDescent="0.55000000000000004">
      <c r="A59653" s="131"/>
    </row>
    <row r="59654" spans="1:1" x14ac:dyDescent="0.55000000000000004">
      <c r="A59654" s="131"/>
    </row>
    <row r="59657" spans="1:1" x14ac:dyDescent="0.55000000000000004">
      <c r="A59657" s="131"/>
    </row>
    <row r="59658" spans="1:1" x14ac:dyDescent="0.55000000000000004">
      <c r="A59658" s="131"/>
    </row>
    <row r="59661" spans="1:1" x14ac:dyDescent="0.55000000000000004">
      <c r="A59661" s="131"/>
    </row>
    <row r="59662" spans="1:1" x14ac:dyDescent="0.55000000000000004">
      <c r="A59662" s="131"/>
    </row>
    <row r="59665" spans="1:1" x14ac:dyDescent="0.55000000000000004">
      <c r="A59665" s="131"/>
    </row>
    <row r="59666" spans="1:1" x14ac:dyDescent="0.55000000000000004">
      <c r="A59666" s="131"/>
    </row>
    <row r="59669" spans="1:1" x14ac:dyDescent="0.55000000000000004">
      <c r="A59669" s="131"/>
    </row>
    <row r="59670" spans="1:1" x14ac:dyDescent="0.55000000000000004">
      <c r="A59670" s="131"/>
    </row>
    <row r="59673" spans="1:1" x14ac:dyDescent="0.55000000000000004">
      <c r="A59673" s="131"/>
    </row>
    <row r="59674" spans="1:1" x14ac:dyDescent="0.55000000000000004">
      <c r="A59674" s="131"/>
    </row>
    <row r="59677" spans="1:1" x14ac:dyDescent="0.55000000000000004">
      <c r="A59677" s="131"/>
    </row>
    <row r="59678" spans="1:1" x14ac:dyDescent="0.55000000000000004">
      <c r="A59678" s="131"/>
    </row>
    <row r="59681" spans="1:1" x14ac:dyDescent="0.55000000000000004">
      <c r="A59681" s="131"/>
    </row>
    <row r="59682" spans="1:1" x14ac:dyDescent="0.55000000000000004">
      <c r="A59682" s="131"/>
    </row>
    <row r="59685" spans="1:1" x14ac:dyDescent="0.55000000000000004">
      <c r="A59685" s="131"/>
    </row>
    <row r="59686" spans="1:1" x14ac:dyDescent="0.55000000000000004">
      <c r="A59686" s="131"/>
    </row>
    <row r="59689" spans="1:1" x14ac:dyDescent="0.55000000000000004">
      <c r="A59689" s="131"/>
    </row>
    <row r="59690" spans="1:1" x14ac:dyDescent="0.55000000000000004">
      <c r="A59690" s="131"/>
    </row>
    <row r="59693" spans="1:1" x14ac:dyDescent="0.55000000000000004">
      <c r="A59693" s="131"/>
    </row>
    <row r="59694" spans="1:1" x14ac:dyDescent="0.55000000000000004">
      <c r="A59694" s="131"/>
    </row>
    <row r="59697" spans="1:1" x14ac:dyDescent="0.55000000000000004">
      <c r="A59697" s="131"/>
    </row>
    <row r="59698" spans="1:1" x14ac:dyDescent="0.55000000000000004">
      <c r="A59698" s="131"/>
    </row>
    <row r="59701" spans="1:1" x14ac:dyDescent="0.55000000000000004">
      <c r="A59701" s="131"/>
    </row>
    <row r="59702" spans="1:1" x14ac:dyDescent="0.55000000000000004">
      <c r="A59702" s="131"/>
    </row>
    <row r="59705" spans="1:1" x14ac:dyDescent="0.55000000000000004">
      <c r="A59705" s="131"/>
    </row>
    <row r="59706" spans="1:1" x14ac:dyDescent="0.55000000000000004">
      <c r="A59706" s="131"/>
    </row>
    <row r="59709" spans="1:1" x14ac:dyDescent="0.55000000000000004">
      <c r="A59709" s="131"/>
    </row>
    <row r="59710" spans="1:1" x14ac:dyDescent="0.55000000000000004">
      <c r="A59710" s="131"/>
    </row>
    <row r="59713" spans="1:1" x14ac:dyDescent="0.55000000000000004">
      <c r="A59713" s="131"/>
    </row>
    <row r="59714" spans="1:1" x14ac:dyDescent="0.55000000000000004">
      <c r="A59714" s="131"/>
    </row>
    <row r="59717" spans="1:1" x14ac:dyDescent="0.55000000000000004">
      <c r="A59717" s="131"/>
    </row>
    <row r="59718" spans="1:1" x14ac:dyDescent="0.55000000000000004">
      <c r="A59718" s="131"/>
    </row>
    <row r="59721" spans="1:1" x14ac:dyDescent="0.55000000000000004">
      <c r="A59721" s="131"/>
    </row>
    <row r="59722" spans="1:1" x14ac:dyDescent="0.55000000000000004">
      <c r="A59722" s="131"/>
    </row>
    <row r="59725" spans="1:1" x14ac:dyDescent="0.55000000000000004">
      <c r="A59725" s="131"/>
    </row>
    <row r="59726" spans="1:1" x14ac:dyDescent="0.55000000000000004">
      <c r="A59726" s="131"/>
    </row>
    <row r="59729" spans="1:1" x14ac:dyDescent="0.55000000000000004">
      <c r="A59729" s="131"/>
    </row>
    <row r="59730" spans="1:1" x14ac:dyDescent="0.55000000000000004">
      <c r="A59730" s="131"/>
    </row>
    <row r="59733" spans="1:1" x14ac:dyDescent="0.55000000000000004">
      <c r="A59733" s="131"/>
    </row>
    <row r="59734" spans="1:1" x14ac:dyDescent="0.55000000000000004">
      <c r="A59734" s="131"/>
    </row>
    <row r="59737" spans="1:1" x14ac:dyDescent="0.55000000000000004">
      <c r="A59737" s="131"/>
    </row>
    <row r="59738" spans="1:1" x14ac:dyDescent="0.55000000000000004">
      <c r="A59738" s="131"/>
    </row>
    <row r="59741" spans="1:1" x14ac:dyDescent="0.55000000000000004">
      <c r="A59741" s="131"/>
    </row>
    <row r="59742" spans="1:1" x14ac:dyDescent="0.55000000000000004">
      <c r="A59742" s="131"/>
    </row>
    <row r="59745" spans="1:1" x14ac:dyDescent="0.55000000000000004">
      <c r="A59745" s="131"/>
    </row>
    <row r="59746" spans="1:1" x14ac:dyDescent="0.55000000000000004">
      <c r="A59746" s="131"/>
    </row>
    <row r="59749" spans="1:1" x14ac:dyDescent="0.55000000000000004">
      <c r="A59749" s="131"/>
    </row>
    <row r="59750" spans="1:1" x14ac:dyDescent="0.55000000000000004">
      <c r="A59750" s="131"/>
    </row>
    <row r="59753" spans="1:1" x14ac:dyDescent="0.55000000000000004">
      <c r="A59753" s="131"/>
    </row>
    <row r="59754" spans="1:1" x14ac:dyDescent="0.55000000000000004">
      <c r="A59754" s="131"/>
    </row>
    <row r="59757" spans="1:1" x14ac:dyDescent="0.55000000000000004">
      <c r="A59757" s="131"/>
    </row>
    <row r="59758" spans="1:1" x14ac:dyDescent="0.55000000000000004">
      <c r="A59758" s="131"/>
    </row>
    <row r="59761" spans="1:1" x14ac:dyDescent="0.55000000000000004">
      <c r="A59761" s="131"/>
    </row>
    <row r="59762" spans="1:1" x14ac:dyDescent="0.55000000000000004">
      <c r="A59762" s="131"/>
    </row>
    <row r="59765" spans="1:1" x14ac:dyDescent="0.55000000000000004">
      <c r="A59765" s="131"/>
    </row>
    <row r="59766" spans="1:1" x14ac:dyDescent="0.55000000000000004">
      <c r="A59766" s="131"/>
    </row>
    <row r="59769" spans="1:1" x14ac:dyDescent="0.55000000000000004">
      <c r="A59769" s="131"/>
    </row>
    <row r="59770" spans="1:1" x14ac:dyDescent="0.55000000000000004">
      <c r="A59770" s="131"/>
    </row>
    <row r="59773" spans="1:1" x14ac:dyDescent="0.55000000000000004">
      <c r="A59773" s="131"/>
    </row>
    <row r="59774" spans="1:1" x14ac:dyDescent="0.55000000000000004">
      <c r="A59774" s="131"/>
    </row>
    <row r="59777" spans="1:1" x14ac:dyDescent="0.55000000000000004">
      <c r="A59777" s="131"/>
    </row>
    <row r="59778" spans="1:1" x14ac:dyDescent="0.55000000000000004">
      <c r="A59778" s="131"/>
    </row>
    <row r="59781" spans="1:1" x14ac:dyDescent="0.55000000000000004">
      <c r="A59781" s="131"/>
    </row>
    <row r="59782" spans="1:1" x14ac:dyDescent="0.55000000000000004">
      <c r="A59782" s="131"/>
    </row>
    <row r="59785" spans="1:1" x14ac:dyDescent="0.55000000000000004">
      <c r="A59785" s="131"/>
    </row>
    <row r="59786" spans="1:1" x14ac:dyDescent="0.55000000000000004">
      <c r="A59786" s="131"/>
    </row>
    <row r="59789" spans="1:1" x14ac:dyDescent="0.55000000000000004">
      <c r="A59789" s="131"/>
    </row>
    <row r="59790" spans="1:1" x14ac:dyDescent="0.55000000000000004">
      <c r="A59790" s="131"/>
    </row>
    <row r="59793" spans="1:1" x14ac:dyDescent="0.55000000000000004">
      <c r="A59793" s="131"/>
    </row>
    <row r="59794" spans="1:1" x14ac:dyDescent="0.55000000000000004">
      <c r="A59794" s="131"/>
    </row>
    <row r="59797" spans="1:1" x14ac:dyDescent="0.55000000000000004">
      <c r="A59797" s="131"/>
    </row>
    <row r="59798" spans="1:1" x14ac:dyDescent="0.55000000000000004">
      <c r="A59798" s="131"/>
    </row>
    <row r="59801" spans="1:1" x14ac:dyDescent="0.55000000000000004">
      <c r="A59801" s="131"/>
    </row>
    <row r="59802" spans="1:1" x14ac:dyDescent="0.55000000000000004">
      <c r="A59802" s="131"/>
    </row>
    <row r="59805" spans="1:1" x14ac:dyDescent="0.55000000000000004">
      <c r="A59805" s="131"/>
    </row>
    <row r="59806" spans="1:1" x14ac:dyDescent="0.55000000000000004">
      <c r="A59806" s="131"/>
    </row>
    <row r="59809" spans="1:1" x14ac:dyDescent="0.55000000000000004">
      <c r="A59809" s="131"/>
    </row>
    <row r="59810" spans="1:1" x14ac:dyDescent="0.55000000000000004">
      <c r="A59810" s="131"/>
    </row>
    <row r="59813" spans="1:1" x14ac:dyDescent="0.55000000000000004">
      <c r="A59813" s="131"/>
    </row>
    <row r="59814" spans="1:1" x14ac:dyDescent="0.55000000000000004">
      <c r="A59814" s="131"/>
    </row>
    <row r="59817" spans="1:1" x14ac:dyDescent="0.55000000000000004">
      <c r="A59817" s="131"/>
    </row>
    <row r="59818" spans="1:1" x14ac:dyDescent="0.55000000000000004">
      <c r="A59818" s="131"/>
    </row>
    <row r="59821" spans="1:1" x14ac:dyDescent="0.55000000000000004">
      <c r="A59821" s="131"/>
    </row>
    <row r="59822" spans="1:1" x14ac:dyDescent="0.55000000000000004">
      <c r="A59822" s="131"/>
    </row>
    <row r="59825" spans="1:1" x14ac:dyDescent="0.55000000000000004">
      <c r="A59825" s="131"/>
    </row>
    <row r="59826" spans="1:1" x14ac:dyDescent="0.55000000000000004">
      <c r="A59826" s="131"/>
    </row>
    <row r="59829" spans="1:1" x14ac:dyDescent="0.55000000000000004">
      <c r="A59829" s="131"/>
    </row>
    <row r="59830" spans="1:1" x14ac:dyDescent="0.55000000000000004">
      <c r="A59830" s="131"/>
    </row>
    <row r="59833" spans="1:1" x14ac:dyDescent="0.55000000000000004">
      <c r="A59833" s="131"/>
    </row>
    <row r="59834" spans="1:1" x14ac:dyDescent="0.55000000000000004">
      <c r="A59834" s="131"/>
    </row>
    <row r="59837" spans="1:1" x14ac:dyDescent="0.55000000000000004">
      <c r="A59837" s="131"/>
    </row>
    <row r="59838" spans="1:1" x14ac:dyDescent="0.55000000000000004">
      <c r="A59838" s="131"/>
    </row>
    <row r="59841" spans="1:1" x14ac:dyDescent="0.55000000000000004">
      <c r="A59841" s="131"/>
    </row>
    <row r="59842" spans="1:1" x14ac:dyDescent="0.55000000000000004">
      <c r="A59842" s="131"/>
    </row>
    <row r="59845" spans="1:1" x14ac:dyDescent="0.55000000000000004">
      <c r="A59845" s="131"/>
    </row>
    <row r="59846" spans="1:1" x14ac:dyDescent="0.55000000000000004">
      <c r="A59846" s="131"/>
    </row>
    <row r="59849" spans="1:1" x14ac:dyDescent="0.55000000000000004">
      <c r="A59849" s="131"/>
    </row>
    <row r="59850" spans="1:1" x14ac:dyDescent="0.55000000000000004">
      <c r="A59850" s="131"/>
    </row>
    <row r="59853" spans="1:1" x14ac:dyDescent="0.55000000000000004">
      <c r="A59853" s="131"/>
    </row>
    <row r="59854" spans="1:1" x14ac:dyDescent="0.55000000000000004">
      <c r="A59854" s="131"/>
    </row>
    <row r="59857" spans="1:1" x14ac:dyDescent="0.55000000000000004">
      <c r="A59857" s="131"/>
    </row>
    <row r="59858" spans="1:1" x14ac:dyDescent="0.55000000000000004">
      <c r="A59858" s="131"/>
    </row>
    <row r="59861" spans="1:1" x14ac:dyDescent="0.55000000000000004">
      <c r="A59861" s="131"/>
    </row>
    <row r="59862" spans="1:1" x14ac:dyDescent="0.55000000000000004">
      <c r="A59862" s="131"/>
    </row>
    <row r="59865" spans="1:1" x14ac:dyDescent="0.55000000000000004">
      <c r="A59865" s="131"/>
    </row>
    <row r="59866" spans="1:1" x14ac:dyDescent="0.55000000000000004">
      <c r="A59866" s="131"/>
    </row>
    <row r="59869" spans="1:1" x14ac:dyDescent="0.55000000000000004">
      <c r="A59869" s="131"/>
    </row>
    <row r="59870" spans="1:1" x14ac:dyDescent="0.55000000000000004">
      <c r="A59870" s="131"/>
    </row>
    <row r="59873" spans="1:1" x14ac:dyDescent="0.55000000000000004">
      <c r="A59873" s="131"/>
    </row>
    <row r="59874" spans="1:1" x14ac:dyDescent="0.55000000000000004">
      <c r="A59874" s="131"/>
    </row>
    <row r="59877" spans="1:1" x14ac:dyDescent="0.55000000000000004">
      <c r="A59877" s="131"/>
    </row>
    <row r="59878" spans="1:1" x14ac:dyDescent="0.55000000000000004">
      <c r="A59878" s="131"/>
    </row>
    <row r="59881" spans="1:1" x14ac:dyDescent="0.55000000000000004">
      <c r="A59881" s="131"/>
    </row>
    <row r="59882" spans="1:1" x14ac:dyDescent="0.55000000000000004">
      <c r="A59882" s="131"/>
    </row>
    <row r="59885" spans="1:1" x14ac:dyDescent="0.55000000000000004">
      <c r="A59885" s="131"/>
    </row>
    <row r="59886" spans="1:1" x14ac:dyDescent="0.55000000000000004">
      <c r="A59886" s="131"/>
    </row>
    <row r="59889" spans="1:1" x14ac:dyDescent="0.55000000000000004">
      <c r="A59889" s="131"/>
    </row>
    <row r="59890" spans="1:1" x14ac:dyDescent="0.55000000000000004">
      <c r="A59890" s="131"/>
    </row>
    <row r="59893" spans="1:1" x14ac:dyDescent="0.55000000000000004">
      <c r="A59893" s="131"/>
    </row>
    <row r="59894" spans="1:1" x14ac:dyDescent="0.55000000000000004">
      <c r="A59894" s="131"/>
    </row>
    <row r="59897" spans="1:1" x14ac:dyDescent="0.55000000000000004">
      <c r="A59897" s="131"/>
    </row>
    <row r="59898" spans="1:1" x14ac:dyDescent="0.55000000000000004">
      <c r="A59898" s="131"/>
    </row>
    <row r="59901" spans="1:1" x14ac:dyDescent="0.55000000000000004">
      <c r="A59901" s="131"/>
    </row>
    <row r="59902" spans="1:1" x14ac:dyDescent="0.55000000000000004">
      <c r="A59902" s="131"/>
    </row>
    <row r="59905" spans="1:1" x14ac:dyDescent="0.55000000000000004">
      <c r="A59905" s="131"/>
    </row>
    <row r="59906" spans="1:1" x14ac:dyDescent="0.55000000000000004">
      <c r="A59906" s="131"/>
    </row>
    <row r="59909" spans="1:1" x14ac:dyDescent="0.55000000000000004">
      <c r="A59909" s="131"/>
    </row>
    <row r="59910" spans="1:1" x14ac:dyDescent="0.55000000000000004">
      <c r="A59910" s="131"/>
    </row>
    <row r="59913" spans="1:1" x14ac:dyDescent="0.55000000000000004">
      <c r="A59913" s="131"/>
    </row>
    <row r="59914" spans="1:1" x14ac:dyDescent="0.55000000000000004">
      <c r="A59914" s="131"/>
    </row>
    <row r="59917" spans="1:1" x14ac:dyDescent="0.55000000000000004">
      <c r="A59917" s="131"/>
    </row>
    <row r="59918" spans="1:1" x14ac:dyDescent="0.55000000000000004">
      <c r="A59918" s="131"/>
    </row>
    <row r="59921" spans="1:1" x14ac:dyDescent="0.55000000000000004">
      <c r="A59921" s="131"/>
    </row>
    <row r="59922" spans="1:1" x14ac:dyDescent="0.55000000000000004">
      <c r="A59922" s="131"/>
    </row>
    <row r="59925" spans="1:1" x14ac:dyDescent="0.55000000000000004">
      <c r="A59925" s="131"/>
    </row>
    <row r="59926" spans="1:1" x14ac:dyDescent="0.55000000000000004">
      <c r="A59926" s="131"/>
    </row>
    <row r="59929" spans="1:1" x14ac:dyDescent="0.55000000000000004">
      <c r="A59929" s="131"/>
    </row>
    <row r="59930" spans="1:1" x14ac:dyDescent="0.55000000000000004">
      <c r="A59930" s="131"/>
    </row>
    <row r="59933" spans="1:1" x14ac:dyDescent="0.55000000000000004">
      <c r="A59933" s="131"/>
    </row>
    <row r="59934" spans="1:1" x14ac:dyDescent="0.55000000000000004">
      <c r="A59934" s="131"/>
    </row>
    <row r="59937" spans="1:1" x14ac:dyDescent="0.55000000000000004">
      <c r="A59937" s="131"/>
    </row>
    <row r="59938" spans="1:1" x14ac:dyDescent="0.55000000000000004">
      <c r="A59938" s="131"/>
    </row>
    <row r="59941" spans="1:1" x14ac:dyDescent="0.55000000000000004">
      <c r="A59941" s="131"/>
    </row>
    <row r="59942" spans="1:1" x14ac:dyDescent="0.55000000000000004">
      <c r="A59942" s="131"/>
    </row>
    <row r="59945" spans="1:1" x14ac:dyDescent="0.55000000000000004">
      <c r="A59945" s="131"/>
    </row>
    <row r="59946" spans="1:1" x14ac:dyDescent="0.55000000000000004">
      <c r="A59946" s="131"/>
    </row>
    <row r="59949" spans="1:1" x14ac:dyDescent="0.55000000000000004">
      <c r="A59949" s="131"/>
    </row>
    <row r="59950" spans="1:1" x14ac:dyDescent="0.55000000000000004">
      <c r="A59950" s="131"/>
    </row>
    <row r="59953" spans="1:1" x14ac:dyDescent="0.55000000000000004">
      <c r="A59953" s="131"/>
    </row>
    <row r="59954" spans="1:1" x14ac:dyDescent="0.55000000000000004">
      <c r="A59954" s="131"/>
    </row>
    <row r="59957" spans="1:1" x14ac:dyDescent="0.55000000000000004">
      <c r="A59957" s="131"/>
    </row>
    <row r="59958" spans="1:1" x14ac:dyDescent="0.55000000000000004">
      <c r="A59958" s="131"/>
    </row>
    <row r="59961" spans="1:1" x14ac:dyDescent="0.55000000000000004">
      <c r="A59961" s="131"/>
    </row>
    <row r="59962" spans="1:1" x14ac:dyDescent="0.55000000000000004">
      <c r="A59962" s="131"/>
    </row>
    <row r="59965" spans="1:1" x14ac:dyDescent="0.55000000000000004">
      <c r="A59965" s="131"/>
    </row>
    <row r="59966" spans="1:1" x14ac:dyDescent="0.55000000000000004">
      <c r="A59966" s="131"/>
    </row>
    <row r="59969" spans="1:1" x14ac:dyDescent="0.55000000000000004">
      <c r="A59969" s="131"/>
    </row>
    <row r="59970" spans="1:1" x14ac:dyDescent="0.55000000000000004">
      <c r="A59970" s="131"/>
    </row>
    <row r="59973" spans="1:1" x14ac:dyDescent="0.55000000000000004">
      <c r="A59973" s="131"/>
    </row>
    <row r="59974" spans="1:1" x14ac:dyDescent="0.55000000000000004">
      <c r="A59974" s="131"/>
    </row>
    <row r="59977" spans="1:1" x14ac:dyDescent="0.55000000000000004">
      <c r="A59977" s="131"/>
    </row>
    <row r="59978" spans="1:1" x14ac:dyDescent="0.55000000000000004">
      <c r="A59978" s="131"/>
    </row>
    <row r="59981" spans="1:1" x14ac:dyDescent="0.55000000000000004">
      <c r="A59981" s="131"/>
    </row>
    <row r="59982" spans="1:1" x14ac:dyDescent="0.55000000000000004">
      <c r="A59982" s="131"/>
    </row>
    <row r="59985" spans="1:1" x14ac:dyDescent="0.55000000000000004">
      <c r="A59985" s="131"/>
    </row>
    <row r="59986" spans="1:1" x14ac:dyDescent="0.55000000000000004">
      <c r="A59986" s="131"/>
    </row>
    <row r="59989" spans="1:1" x14ac:dyDescent="0.55000000000000004">
      <c r="A59989" s="131"/>
    </row>
    <row r="59990" spans="1:1" x14ac:dyDescent="0.55000000000000004">
      <c r="A59990" s="131"/>
    </row>
    <row r="59993" spans="1:1" x14ac:dyDescent="0.55000000000000004">
      <c r="A59993" s="131"/>
    </row>
    <row r="59994" spans="1:1" x14ac:dyDescent="0.55000000000000004">
      <c r="A59994" s="131"/>
    </row>
    <row r="59997" spans="1:1" x14ac:dyDescent="0.55000000000000004">
      <c r="A59997" s="131"/>
    </row>
    <row r="59998" spans="1:1" x14ac:dyDescent="0.55000000000000004">
      <c r="A59998" s="131"/>
    </row>
    <row r="60001" spans="1:1" x14ac:dyDescent="0.55000000000000004">
      <c r="A60001" s="131"/>
    </row>
    <row r="60002" spans="1:1" x14ac:dyDescent="0.55000000000000004">
      <c r="A60002" s="131"/>
    </row>
    <row r="60005" spans="1:1" x14ac:dyDescent="0.55000000000000004">
      <c r="A60005" s="131"/>
    </row>
    <row r="60006" spans="1:1" x14ac:dyDescent="0.55000000000000004">
      <c r="A60006" s="131"/>
    </row>
    <row r="60009" spans="1:1" x14ac:dyDescent="0.55000000000000004">
      <c r="A60009" s="131"/>
    </row>
    <row r="60010" spans="1:1" x14ac:dyDescent="0.55000000000000004">
      <c r="A60010" s="131"/>
    </row>
    <row r="60013" spans="1:1" x14ac:dyDescent="0.55000000000000004">
      <c r="A60013" s="131"/>
    </row>
    <row r="60014" spans="1:1" x14ac:dyDescent="0.55000000000000004">
      <c r="A60014" s="131"/>
    </row>
    <row r="60017" spans="1:1" x14ac:dyDescent="0.55000000000000004">
      <c r="A60017" s="131"/>
    </row>
    <row r="60018" spans="1:1" x14ac:dyDescent="0.55000000000000004">
      <c r="A60018" s="131"/>
    </row>
    <row r="60021" spans="1:1" x14ac:dyDescent="0.55000000000000004">
      <c r="A60021" s="131"/>
    </row>
    <row r="60022" spans="1:1" x14ac:dyDescent="0.55000000000000004">
      <c r="A60022" s="131"/>
    </row>
    <row r="60025" spans="1:1" x14ac:dyDescent="0.55000000000000004">
      <c r="A60025" s="131"/>
    </row>
    <row r="60026" spans="1:1" x14ac:dyDescent="0.55000000000000004">
      <c r="A60026" s="131"/>
    </row>
    <row r="60029" spans="1:1" x14ac:dyDescent="0.55000000000000004">
      <c r="A60029" s="131"/>
    </row>
    <row r="60030" spans="1:1" x14ac:dyDescent="0.55000000000000004">
      <c r="A60030" s="131"/>
    </row>
    <row r="60033" spans="1:1" x14ac:dyDescent="0.55000000000000004">
      <c r="A60033" s="131"/>
    </row>
    <row r="60034" spans="1:1" x14ac:dyDescent="0.55000000000000004">
      <c r="A60034" s="131"/>
    </row>
    <row r="60037" spans="1:1" x14ac:dyDescent="0.55000000000000004">
      <c r="A60037" s="131"/>
    </row>
    <row r="60038" spans="1:1" x14ac:dyDescent="0.55000000000000004">
      <c r="A60038" s="131"/>
    </row>
    <row r="60041" spans="1:1" x14ac:dyDescent="0.55000000000000004">
      <c r="A60041" s="131"/>
    </row>
    <row r="60042" spans="1:1" x14ac:dyDescent="0.55000000000000004">
      <c r="A60042" s="131"/>
    </row>
    <row r="60045" spans="1:1" x14ac:dyDescent="0.55000000000000004">
      <c r="A60045" s="131"/>
    </row>
    <row r="60046" spans="1:1" x14ac:dyDescent="0.55000000000000004">
      <c r="A60046" s="131"/>
    </row>
    <row r="60049" spans="1:1" x14ac:dyDescent="0.55000000000000004">
      <c r="A60049" s="131"/>
    </row>
    <row r="60050" spans="1:1" x14ac:dyDescent="0.55000000000000004">
      <c r="A60050" s="131"/>
    </row>
    <row r="60053" spans="1:1" x14ac:dyDescent="0.55000000000000004">
      <c r="A60053" s="131"/>
    </row>
    <row r="60054" spans="1:1" x14ac:dyDescent="0.55000000000000004">
      <c r="A60054" s="131"/>
    </row>
    <row r="60057" spans="1:1" x14ac:dyDescent="0.55000000000000004">
      <c r="A60057" s="131"/>
    </row>
    <row r="60058" spans="1:1" x14ac:dyDescent="0.55000000000000004">
      <c r="A60058" s="131"/>
    </row>
    <row r="60061" spans="1:1" x14ac:dyDescent="0.55000000000000004">
      <c r="A60061" s="131"/>
    </row>
    <row r="60062" spans="1:1" x14ac:dyDescent="0.55000000000000004">
      <c r="A60062" s="131"/>
    </row>
    <row r="60065" spans="1:1" x14ac:dyDescent="0.55000000000000004">
      <c r="A60065" s="131"/>
    </row>
    <row r="60066" spans="1:1" x14ac:dyDescent="0.55000000000000004">
      <c r="A60066" s="131"/>
    </row>
    <row r="60069" spans="1:1" x14ac:dyDescent="0.55000000000000004">
      <c r="A60069" s="131"/>
    </row>
    <row r="60070" spans="1:1" x14ac:dyDescent="0.55000000000000004">
      <c r="A60070" s="131"/>
    </row>
    <row r="60073" spans="1:1" x14ac:dyDescent="0.55000000000000004">
      <c r="A60073" s="131"/>
    </row>
    <row r="60074" spans="1:1" x14ac:dyDescent="0.55000000000000004">
      <c r="A60074" s="131"/>
    </row>
    <row r="60077" spans="1:1" x14ac:dyDescent="0.55000000000000004">
      <c r="A60077" s="131"/>
    </row>
    <row r="60078" spans="1:1" x14ac:dyDescent="0.55000000000000004">
      <c r="A60078" s="131"/>
    </row>
    <row r="60081" spans="1:1" x14ac:dyDescent="0.55000000000000004">
      <c r="A60081" s="131"/>
    </row>
    <row r="60082" spans="1:1" x14ac:dyDescent="0.55000000000000004">
      <c r="A60082" s="131"/>
    </row>
    <row r="60085" spans="1:1" x14ac:dyDescent="0.55000000000000004">
      <c r="A60085" s="131"/>
    </row>
    <row r="60086" spans="1:1" x14ac:dyDescent="0.55000000000000004">
      <c r="A60086" s="131"/>
    </row>
    <row r="60089" spans="1:1" x14ac:dyDescent="0.55000000000000004">
      <c r="A60089" s="131"/>
    </row>
    <row r="60090" spans="1:1" x14ac:dyDescent="0.55000000000000004">
      <c r="A60090" s="131"/>
    </row>
    <row r="60093" spans="1:1" x14ac:dyDescent="0.55000000000000004">
      <c r="A60093" s="131"/>
    </row>
    <row r="60094" spans="1:1" x14ac:dyDescent="0.55000000000000004">
      <c r="A60094" s="131"/>
    </row>
    <row r="60097" spans="1:1" x14ac:dyDescent="0.55000000000000004">
      <c r="A60097" s="131"/>
    </row>
    <row r="60098" spans="1:1" x14ac:dyDescent="0.55000000000000004">
      <c r="A60098" s="131"/>
    </row>
    <row r="60101" spans="1:1" x14ac:dyDescent="0.55000000000000004">
      <c r="A60101" s="131"/>
    </row>
    <row r="60102" spans="1:1" x14ac:dyDescent="0.55000000000000004">
      <c r="A60102" s="131"/>
    </row>
    <row r="60105" spans="1:1" x14ac:dyDescent="0.55000000000000004">
      <c r="A60105" s="131"/>
    </row>
    <row r="60106" spans="1:1" x14ac:dyDescent="0.55000000000000004">
      <c r="A60106" s="131"/>
    </row>
    <row r="60109" spans="1:1" x14ac:dyDescent="0.55000000000000004">
      <c r="A60109" s="131"/>
    </row>
    <row r="60110" spans="1:1" x14ac:dyDescent="0.55000000000000004">
      <c r="A60110" s="131"/>
    </row>
    <row r="60113" spans="1:1" x14ac:dyDescent="0.55000000000000004">
      <c r="A60113" s="131"/>
    </row>
    <row r="60114" spans="1:1" x14ac:dyDescent="0.55000000000000004">
      <c r="A60114" s="131"/>
    </row>
    <row r="60117" spans="1:1" x14ac:dyDescent="0.55000000000000004">
      <c r="A60117" s="131"/>
    </row>
    <row r="60118" spans="1:1" x14ac:dyDescent="0.55000000000000004">
      <c r="A60118" s="131"/>
    </row>
    <row r="60121" spans="1:1" x14ac:dyDescent="0.55000000000000004">
      <c r="A60121" s="131"/>
    </row>
    <row r="60122" spans="1:1" x14ac:dyDescent="0.55000000000000004">
      <c r="A60122" s="131"/>
    </row>
    <row r="60125" spans="1:1" x14ac:dyDescent="0.55000000000000004">
      <c r="A60125" s="131"/>
    </row>
    <row r="60126" spans="1:1" x14ac:dyDescent="0.55000000000000004">
      <c r="A60126" s="131"/>
    </row>
    <row r="60129" spans="1:1" x14ac:dyDescent="0.55000000000000004">
      <c r="A60129" s="131"/>
    </row>
    <row r="60130" spans="1:1" x14ac:dyDescent="0.55000000000000004">
      <c r="A60130" s="131"/>
    </row>
    <row r="60133" spans="1:1" x14ac:dyDescent="0.55000000000000004">
      <c r="A60133" s="131"/>
    </row>
    <row r="60134" spans="1:1" x14ac:dyDescent="0.55000000000000004">
      <c r="A60134" s="131"/>
    </row>
    <row r="60137" spans="1:1" x14ac:dyDescent="0.55000000000000004">
      <c r="A60137" s="131"/>
    </row>
    <row r="60138" spans="1:1" x14ac:dyDescent="0.55000000000000004">
      <c r="A60138" s="131"/>
    </row>
    <row r="60141" spans="1:1" x14ac:dyDescent="0.55000000000000004">
      <c r="A60141" s="131"/>
    </row>
    <row r="60142" spans="1:1" x14ac:dyDescent="0.55000000000000004">
      <c r="A60142" s="131"/>
    </row>
    <row r="60145" spans="1:1" x14ac:dyDescent="0.55000000000000004">
      <c r="A60145" s="131"/>
    </row>
    <row r="60146" spans="1:1" x14ac:dyDescent="0.55000000000000004">
      <c r="A60146" s="131"/>
    </row>
    <row r="60149" spans="1:1" x14ac:dyDescent="0.55000000000000004">
      <c r="A60149" s="131"/>
    </row>
    <row r="60150" spans="1:1" x14ac:dyDescent="0.55000000000000004">
      <c r="A60150" s="131"/>
    </row>
    <row r="60153" spans="1:1" x14ac:dyDescent="0.55000000000000004">
      <c r="A60153" s="131"/>
    </row>
    <row r="60154" spans="1:1" x14ac:dyDescent="0.55000000000000004">
      <c r="A60154" s="131"/>
    </row>
    <row r="60157" spans="1:1" x14ac:dyDescent="0.55000000000000004">
      <c r="A60157" s="131"/>
    </row>
    <row r="60158" spans="1:1" x14ac:dyDescent="0.55000000000000004">
      <c r="A60158" s="131"/>
    </row>
    <row r="60161" spans="1:1" x14ac:dyDescent="0.55000000000000004">
      <c r="A60161" s="131"/>
    </row>
    <row r="60162" spans="1:1" x14ac:dyDescent="0.55000000000000004">
      <c r="A60162" s="131"/>
    </row>
    <row r="60165" spans="1:1" x14ac:dyDescent="0.55000000000000004">
      <c r="A60165" s="131"/>
    </row>
    <row r="60166" spans="1:1" x14ac:dyDescent="0.55000000000000004">
      <c r="A60166" s="131"/>
    </row>
    <row r="60169" spans="1:1" x14ac:dyDescent="0.55000000000000004">
      <c r="A60169" s="131"/>
    </row>
    <row r="60170" spans="1:1" x14ac:dyDescent="0.55000000000000004">
      <c r="A60170" s="131"/>
    </row>
    <row r="60173" spans="1:1" x14ac:dyDescent="0.55000000000000004">
      <c r="A60173" s="131"/>
    </row>
    <row r="60174" spans="1:1" x14ac:dyDescent="0.55000000000000004">
      <c r="A60174" s="131"/>
    </row>
    <row r="60177" spans="1:1" x14ac:dyDescent="0.55000000000000004">
      <c r="A60177" s="131"/>
    </row>
    <row r="60178" spans="1:1" x14ac:dyDescent="0.55000000000000004">
      <c r="A60178" s="131"/>
    </row>
    <row r="60181" spans="1:1" x14ac:dyDescent="0.55000000000000004">
      <c r="A60181" s="131"/>
    </row>
    <row r="60182" spans="1:1" x14ac:dyDescent="0.55000000000000004">
      <c r="A60182" s="131"/>
    </row>
    <row r="60185" spans="1:1" x14ac:dyDescent="0.55000000000000004">
      <c r="A60185" s="131"/>
    </row>
    <row r="60186" spans="1:1" x14ac:dyDescent="0.55000000000000004">
      <c r="A60186" s="131"/>
    </row>
    <row r="60189" spans="1:1" x14ac:dyDescent="0.55000000000000004">
      <c r="A60189" s="131"/>
    </row>
    <row r="60190" spans="1:1" x14ac:dyDescent="0.55000000000000004">
      <c r="A60190" s="131"/>
    </row>
    <row r="60193" spans="1:1" x14ac:dyDescent="0.55000000000000004">
      <c r="A60193" s="131"/>
    </row>
    <row r="60194" spans="1:1" x14ac:dyDescent="0.55000000000000004">
      <c r="A60194" s="131"/>
    </row>
    <row r="60197" spans="1:1" x14ac:dyDescent="0.55000000000000004">
      <c r="A60197" s="131"/>
    </row>
    <row r="60198" spans="1:1" x14ac:dyDescent="0.55000000000000004">
      <c r="A60198" s="131"/>
    </row>
    <row r="60201" spans="1:1" x14ac:dyDescent="0.55000000000000004">
      <c r="A60201" s="131"/>
    </row>
    <row r="60202" spans="1:1" x14ac:dyDescent="0.55000000000000004">
      <c r="A60202" s="131"/>
    </row>
    <row r="60205" spans="1:1" x14ac:dyDescent="0.55000000000000004">
      <c r="A60205" s="131"/>
    </row>
    <row r="60206" spans="1:1" x14ac:dyDescent="0.55000000000000004">
      <c r="A60206" s="131"/>
    </row>
    <row r="60209" spans="1:1" x14ac:dyDescent="0.55000000000000004">
      <c r="A60209" s="131"/>
    </row>
    <row r="60210" spans="1:1" x14ac:dyDescent="0.55000000000000004">
      <c r="A60210" s="131"/>
    </row>
    <row r="60213" spans="1:1" x14ac:dyDescent="0.55000000000000004">
      <c r="A60213" s="131"/>
    </row>
    <row r="60214" spans="1:1" x14ac:dyDescent="0.55000000000000004">
      <c r="A60214" s="131"/>
    </row>
    <row r="60217" spans="1:1" x14ac:dyDescent="0.55000000000000004">
      <c r="A60217" s="131"/>
    </row>
    <row r="60218" spans="1:1" x14ac:dyDescent="0.55000000000000004">
      <c r="A60218" s="131"/>
    </row>
    <row r="60221" spans="1:1" x14ac:dyDescent="0.55000000000000004">
      <c r="A60221" s="131"/>
    </row>
    <row r="60222" spans="1:1" x14ac:dyDescent="0.55000000000000004">
      <c r="A60222" s="131"/>
    </row>
    <row r="60225" spans="1:1" x14ac:dyDescent="0.55000000000000004">
      <c r="A60225" s="131"/>
    </row>
    <row r="60226" spans="1:1" x14ac:dyDescent="0.55000000000000004">
      <c r="A60226" s="131"/>
    </row>
    <row r="60229" spans="1:1" x14ac:dyDescent="0.55000000000000004">
      <c r="A60229" s="131"/>
    </row>
    <row r="60230" spans="1:1" x14ac:dyDescent="0.55000000000000004">
      <c r="A60230" s="131"/>
    </row>
    <row r="60233" spans="1:1" x14ac:dyDescent="0.55000000000000004">
      <c r="A60233" s="131"/>
    </row>
    <row r="60234" spans="1:1" x14ac:dyDescent="0.55000000000000004">
      <c r="A60234" s="131"/>
    </row>
    <row r="60237" spans="1:1" x14ac:dyDescent="0.55000000000000004">
      <c r="A60237" s="131"/>
    </row>
    <row r="60238" spans="1:1" x14ac:dyDescent="0.55000000000000004">
      <c r="A60238" s="131"/>
    </row>
    <row r="60241" spans="1:1" x14ac:dyDescent="0.55000000000000004">
      <c r="A60241" s="131"/>
    </row>
    <row r="60242" spans="1:1" x14ac:dyDescent="0.55000000000000004">
      <c r="A60242" s="131"/>
    </row>
    <row r="60245" spans="1:1" x14ac:dyDescent="0.55000000000000004">
      <c r="A60245" s="131"/>
    </row>
    <row r="60246" spans="1:1" x14ac:dyDescent="0.55000000000000004">
      <c r="A60246" s="131"/>
    </row>
    <row r="60249" spans="1:1" x14ac:dyDescent="0.55000000000000004">
      <c r="A60249" s="131"/>
    </row>
    <row r="60250" spans="1:1" x14ac:dyDescent="0.55000000000000004">
      <c r="A60250" s="131"/>
    </row>
    <row r="60253" spans="1:1" x14ac:dyDescent="0.55000000000000004">
      <c r="A60253" s="131"/>
    </row>
    <row r="60254" spans="1:1" x14ac:dyDescent="0.55000000000000004">
      <c r="A60254" s="131"/>
    </row>
    <row r="60257" spans="1:1" x14ac:dyDescent="0.55000000000000004">
      <c r="A60257" s="131"/>
    </row>
    <row r="60258" spans="1:1" x14ac:dyDescent="0.55000000000000004">
      <c r="A60258" s="131"/>
    </row>
    <row r="60261" spans="1:1" x14ac:dyDescent="0.55000000000000004">
      <c r="A60261" s="131"/>
    </row>
    <row r="60262" spans="1:1" x14ac:dyDescent="0.55000000000000004">
      <c r="A60262" s="131"/>
    </row>
    <row r="60265" spans="1:1" x14ac:dyDescent="0.55000000000000004">
      <c r="A60265" s="131"/>
    </row>
    <row r="60266" spans="1:1" x14ac:dyDescent="0.55000000000000004">
      <c r="A60266" s="131"/>
    </row>
    <row r="60269" spans="1:1" x14ac:dyDescent="0.55000000000000004">
      <c r="A60269" s="131"/>
    </row>
    <row r="60270" spans="1:1" x14ac:dyDescent="0.55000000000000004">
      <c r="A60270" s="131"/>
    </row>
    <row r="60273" spans="1:1" x14ac:dyDescent="0.55000000000000004">
      <c r="A60273" s="131"/>
    </row>
    <row r="60274" spans="1:1" x14ac:dyDescent="0.55000000000000004">
      <c r="A60274" s="131"/>
    </row>
    <row r="60277" spans="1:1" x14ac:dyDescent="0.55000000000000004">
      <c r="A60277" s="131"/>
    </row>
    <row r="60278" spans="1:1" x14ac:dyDescent="0.55000000000000004">
      <c r="A60278" s="131"/>
    </row>
    <row r="60281" spans="1:1" x14ac:dyDescent="0.55000000000000004">
      <c r="A60281" s="131"/>
    </row>
    <row r="60282" spans="1:1" x14ac:dyDescent="0.55000000000000004">
      <c r="A60282" s="131"/>
    </row>
    <row r="60285" spans="1:1" x14ac:dyDescent="0.55000000000000004">
      <c r="A60285" s="131"/>
    </row>
    <row r="60286" spans="1:1" x14ac:dyDescent="0.55000000000000004">
      <c r="A60286" s="131"/>
    </row>
    <row r="60289" spans="1:1" x14ac:dyDescent="0.55000000000000004">
      <c r="A60289" s="131"/>
    </row>
    <row r="60290" spans="1:1" x14ac:dyDescent="0.55000000000000004">
      <c r="A60290" s="131"/>
    </row>
    <row r="60293" spans="1:1" x14ac:dyDescent="0.55000000000000004">
      <c r="A60293" s="131"/>
    </row>
    <row r="60294" spans="1:1" x14ac:dyDescent="0.55000000000000004">
      <c r="A60294" s="131"/>
    </row>
    <row r="60297" spans="1:1" x14ac:dyDescent="0.55000000000000004">
      <c r="A60297" s="131"/>
    </row>
    <row r="60298" spans="1:1" x14ac:dyDescent="0.55000000000000004">
      <c r="A60298" s="131"/>
    </row>
    <row r="60301" spans="1:1" x14ac:dyDescent="0.55000000000000004">
      <c r="A60301" s="131"/>
    </row>
    <row r="60302" spans="1:1" x14ac:dyDescent="0.55000000000000004">
      <c r="A60302" s="131"/>
    </row>
    <row r="60305" spans="1:1" x14ac:dyDescent="0.55000000000000004">
      <c r="A60305" s="131"/>
    </row>
    <row r="60306" spans="1:1" x14ac:dyDescent="0.55000000000000004">
      <c r="A60306" s="131"/>
    </row>
    <row r="60309" spans="1:1" x14ac:dyDescent="0.55000000000000004">
      <c r="A60309" s="131"/>
    </row>
    <row r="60310" spans="1:1" x14ac:dyDescent="0.55000000000000004">
      <c r="A60310" s="131"/>
    </row>
    <row r="60313" spans="1:1" x14ac:dyDescent="0.55000000000000004">
      <c r="A60313" s="131"/>
    </row>
    <row r="60314" spans="1:1" x14ac:dyDescent="0.55000000000000004">
      <c r="A60314" s="131"/>
    </row>
    <row r="60317" spans="1:1" x14ac:dyDescent="0.55000000000000004">
      <c r="A60317" s="131"/>
    </row>
    <row r="60318" spans="1:1" x14ac:dyDescent="0.55000000000000004">
      <c r="A60318" s="131"/>
    </row>
    <row r="60321" spans="1:1" x14ac:dyDescent="0.55000000000000004">
      <c r="A60321" s="131"/>
    </row>
    <row r="60322" spans="1:1" x14ac:dyDescent="0.55000000000000004">
      <c r="A60322" s="131"/>
    </row>
    <row r="60325" spans="1:1" x14ac:dyDescent="0.55000000000000004">
      <c r="A60325" s="131"/>
    </row>
    <row r="60326" spans="1:1" x14ac:dyDescent="0.55000000000000004">
      <c r="A60326" s="131"/>
    </row>
    <row r="60329" spans="1:1" x14ac:dyDescent="0.55000000000000004">
      <c r="A60329" s="131"/>
    </row>
    <row r="60330" spans="1:1" x14ac:dyDescent="0.55000000000000004">
      <c r="A60330" s="131"/>
    </row>
    <row r="60333" spans="1:1" x14ac:dyDescent="0.55000000000000004">
      <c r="A60333" s="131"/>
    </row>
    <row r="60334" spans="1:1" x14ac:dyDescent="0.55000000000000004">
      <c r="A60334" s="131"/>
    </row>
    <row r="60337" spans="1:1" x14ac:dyDescent="0.55000000000000004">
      <c r="A60337" s="131"/>
    </row>
    <row r="60338" spans="1:1" x14ac:dyDescent="0.55000000000000004">
      <c r="A60338" s="131"/>
    </row>
    <row r="60341" spans="1:1" x14ac:dyDescent="0.55000000000000004">
      <c r="A60341" s="131"/>
    </row>
    <row r="60342" spans="1:1" x14ac:dyDescent="0.55000000000000004">
      <c r="A60342" s="131"/>
    </row>
    <row r="60345" spans="1:1" x14ac:dyDescent="0.55000000000000004">
      <c r="A60345" s="131"/>
    </row>
    <row r="60346" spans="1:1" x14ac:dyDescent="0.55000000000000004">
      <c r="A60346" s="131"/>
    </row>
    <row r="60349" spans="1:1" x14ac:dyDescent="0.55000000000000004">
      <c r="A60349" s="131"/>
    </row>
    <row r="60350" spans="1:1" x14ac:dyDescent="0.55000000000000004">
      <c r="A60350" s="131"/>
    </row>
    <row r="60353" spans="1:1" x14ac:dyDescent="0.55000000000000004">
      <c r="A60353" s="131"/>
    </row>
    <row r="60354" spans="1:1" x14ac:dyDescent="0.55000000000000004">
      <c r="A60354" s="131"/>
    </row>
    <row r="60357" spans="1:1" x14ac:dyDescent="0.55000000000000004">
      <c r="A60357" s="131"/>
    </row>
    <row r="60358" spans="1:1" x14ac:dyDescent="0.55000000000000004">
      <c r="A60358" s="131"/>
    </row>
    <row r="60361" spans="1:1" x14ac:dyDescent="0.55000000000000004">
      <c r="A60361" s="131"/>
    </row>
    <row r="60362" spans="1:1" x14ac:dyDescent="0.55000000000000004">
      <c r="A60362" s="131"/>
    </row>
    <row r="60365" spans="1:1" x14ac:dyDescent="0.55000000000000004">
      <c r="A60365" s="131"/>
    </row>
    <row r="60366" spans="1:1" x14ac:dyDescent="0.55000000000000004">
      <c r="A60366" s="131"/>
    </row>
    <row r="60369" spans="1:1" x14ac:dyDescent="0.55000000000000004">
      <c r="A60369" s="131"/>
    </row>
    <row r="60370" spans="1:1" x14ac:dyDescent="0.55000000000000004">
      <c r="A60370" s="131"/>
    </row>
    <row r="60373" spans="1:1" x14ac:dyDescent="0.55000000000000004">
      <c r="A60373" s="131"/>
    </row>
    <row r="60374" spans="1:1" x14ac:dyDescent="0.55000000000000004">
      <c r="A60374" s="131"/>
    </row>
    <row r="60377" spans="1:1" x14ac:dyDescent="0.55000000000000004">
      <c r="A60377" s="131"/>
    </row>
    <row r="60378" spans="1:1" x14ac:dyDescent="0.55000000000000004">
      <c r="A60378" s="131"/>
    </row>
    <row r="60381" spans="1:1" x14ac:dyDescent="0.55000000000000004">
      <c r="A60381" s="131"/>
    </row>
    <row r="60382" spans="1:1" x14ac:dyDescent="0.55000000000000004">
      <c r="A60382" s="131"/>
    </row>
    <row r="60385" spans="1:1" x14ac:dyDescent="0.55000000000000004">
      <c r="A60385" s="131"/>
    </row>
    <row r="60386" spans="1:1" x14ac:dyDescent="0.55000000000000004">
      <c r="A60386" s="131"/>
    </row>
    <row r="60389" spans="1:1" x14ac:dyDescent="0.55000000000000004">
      <c r="A60389" s="131"/>
    </row>
    <row r="60390" spans="1:1" x14ac:dyDescent="0.55000000000000004">
      <c r="A60390" s="131"/>
    </row>
    <row r="60393" spans="1:1" x14ac:dyDescent="0.55000000000000004">
      <c r="A60393" s="131"/>
    </row>
    <row r="60394" spans="1:1" x14ac:dyDescent="0.55000000000000004">
      <c r="A60394" s="131"/>
    </row>
    <row r="60397" spans="1:1" x14ac:dyDescent="0.55000000000000004">
      <c r="A60397" s="131"/>
    </row>
    <row r="60398" spans="1:1" x14ac:dyDescent="0.55000000000000004">
      <c r="A60398" s="131"/>
    </row>
    <row r="60401" spans="1:1" x14ac:dyDescent="0.55000000000000004">
      <c r="A60401" s="131"/>
    </row>
    <row r="60402" spans="1:1" x14ac:dyDescent="0.55000000000000004">
      <c r="A60402" s="131"/>
    </row>
    <row r="60405" spans="1:1" x14ac:dyDescent="0.55000000000000004">
      <c r="A60405" s="131"/>
    </row>
    <row r="60406" spans="1:1" x14ac:dyDescent="0.55000000000000004">
      <c r="A60406" s="131"/>
    </row>
    <row r="60409" spans="1:1" x14ac:dyDescent="0.55000000000000004">
      <c r="A60409" s="131"/>
    </row>
    <row r="60410" spans="1:1" x14ac:dyDescent="0.55000000000000004">
      <c r="A60410" s="131"/>
    </row>
    <row r="60413" spans="1:1" x14ac:dyDescent="0.55000000000000004">
      <c r="A60413" s="131"/>
    </row>
    <row r="60414" spans="1:1" x14ac:dyDescent="0.55000000000000004">
      <c r="A60414" s="131"/>
    </row>
    <row r="60417" spans="1:1" x14ac:dyDescent="0.55000000000000004">
      <c r="A60417" s="131"/>
    </row>
    <row r="60418" spans="1:1" x14ac:dyDescent="0.55000000000000004">
      <c r="A60418" s="131"/>
    </row>
    <row r="60421" spans="1:1" x14ac:dyDescent="0.55000000000000004">
      <c r="A60421" s="131"/>
    </row>
    <row r="60422" spans="1:1" x14ac:dyDescent="0.55000000000000004">
      <c r="A60422" s="131"/>
    </row>
    <row r="60425" spans="1:1" x14ac:dyDescent="0.55000000000000004">
      <c r="A60425" s="131"/>
    </row>
    <row r="60426" spans="1:1" x14ac:dyDescent="0.55000000000000004">
      <c r="A60426" s="131"/>
    </row>
    <row r="60429" spans="1:1" x14ac:dyDescent="0.55000000000000004">
      <c r="A60429" s="131"/>
    </row>
    <row r="60430" spans="1:1" x14ac:dyDescent="0.55000000000000004">
      <c r="A60430" s="131"/>
    </row>
    <row r="60433" spans="1:1" x14ac:dyDescent="0.55000000000000004">
      <c r="A60433" s="131"/>
    </row>
    <row r="60434" spans="1:1" x14ac:dyDescent="0.55000000000000004">
      <c r="A60434" s="131"/>
    </row>
    <row r="60437" spans="1:1" x14ac:dyDescent="0.55000000000000004">
      <c r="A60437" s="131"/>
    </row>
    <row r="60438" spans="1:1" x14ac:dyDescent="0.55000000000000004">
      <c r="A60438" s="131"/>
    </row>
    <row r="60441" spans="1:1" x14ac:dyDescent="0.55000000000000004">
      <c r="A60441" s="131"/>
    </row>
    <row r="60442" spans="1:1" x14ac:dyDescent="0.55000000000000004">
      <c r="A60442" s="131"/>
    </row>
    <row r="60445" spans="1:1" x14ac:dyDescent="0.55000000000000004">
      <c r="A60445" s="131"/>
    </row>
    <row r="60446" spans="1:1" x14ac:dyDescent="0.55000000000000004">
      <c r="A60446" s="131"/>
    </row>
    <row r="60449" spans="1:1" x14ac:dyDescent="0.55000000000000004">
      <c r="A60449" s="131"/>
    </row>
    <row r="60450" spans="1:1" x14ac:dyDescent="0.55000000000000004">
      <c r="A60450" s="131"/>
    </row>
    <row r="60453" spans="1:1" x14ac:dyDescent="0.55000000000000004">
      <c r="A60453" s="131"/>
    </row>
    <row r="60454" spans="1:1" x14ac:dyDescent="0.55000000000000004">
      <c r="A60454" s="131"/>
    </row>
    <row r="60457" spans="1:1" x14ac:dyDescent="0.55000000000000004">
      <c r="A60457" s="131"/>
    </row>
    <row r="60458" spans="1:1" x14ac:dyDescent="0.55000000000000004">
      <c r="A60458" s="131"/>
    </row>
    <row r="60461" spans="1:1" x14ac:dyDescent="0.55000000000000004">
      <c r="A60461" s="131"/>
    </row>
    <row r="60462" spans="1:1" x14ac:dyDescent="0.55000000000000004">
      <c r="A60462" s="131"/>
    </row>
    <row r="60465" spans="1:1" x14ac:dyDescent="0.55000000000000004">
      <c r="A60465" s="131"/>
    </row>
    <row r="60466" spans="1:1" x14ac:dyDescent="0.55000000000000004">
      <c r="A60466" s="131"/>
    </row>
    <row r="60469" spans="1:1" x14ac:dyDescent="0.55000000000000004">
      <c r="A60469" s="131"/>
    </row>
    <row r="60470" spans="1:1" x14ac:dyDescent="0.55000000000000004">
      <c r="A60470" s="131"/>
    </row>
    <row r="60473" spans="1:1" x14ac:dyDescent="0.55000000000000004">
      <c r="A60473" s="131"/>
    </row>
    <row r="60474" spans="1:1" x14ac:dyDescent="0.55000000000000004">
      <c r="A60474" s="131"/>
    </row>
    <row r="60477" spans="1:1" x14ac:dyDescent="0.55000000000000004">
      <c r="A60477" s="131"/>
    </row>
    <row r="60478" spans="1:1" x14ac:dyDescent="0.55000000000000004">
      <c r="A60478" s="131"/>
    </row>
    <row r="60481" spans="1:1" x14ac:dyDescent="0.55000000000000004">
      <c r="A60481" s="131"/>
    </row>
    <row r="60482" spans="1:1" x14ac:dyDescent="0.55000000000000004">
      <c r="A60482" s="131"/>
    </row>
    <row r="60485" spans="1:1" x14ac:dyDescent="0.55000000000000004">
      <c r="A60485" s="131"/>
    </row>
    <row r="60486" spans="1:1" x14ac:dyDescent="0.55000000000000004">
      <c r="A60486" s="131"/>
    </row>
    <row r="60489" spans="1:1" x14ac:dyDescent="0.55000000000000004">
      <c r="A60489" s="131"/>
    </row>
    <row r="60490" spans="1:1" x14ac:dyDescent="0.55000000000000004">
      <c r="A60490" s="131"/>
    </row>
    <row r="60493" spans="1:1" x14ac:dyDescent="0.55000000000000004">
      <c r="A60493" s="131"/>
    </row>
    <row r="60494" spans="1:1" x14ac:dyDescent="0.55000000000000004">
      <c r="A60494" s="131"/>
    </row>
    <row r="60497" spans="1:1" x14ac:dyDescent="0.55000000000000004">
      <c r="A60497" s="131"/>
    </row>
    <row r="60498" spans="1:1" x14ac:dyDescent="0.55000000000000004">
      <c r="A60498" s="131"/>
    </row>
    <row r="60501" spans="1:1" x14ac:dyDescent="0.55000000000000004">
      <c r="A60501" s="131"/>
    </row>
    <row r="60502" spans="1:1" x14ac:dyDescent="0.55000000000000004">
      <c r="A60502" s="131"/>
    </row>
    <row r="60505" spans="1:1" x14ac:dyDescent="0.55000000000000004">
      <c r="A60505" s="131"/>
    </row>
    <row r="60506" spans="1:1" x14ac:dyDescent="0.55000000000000004">
      <c r="A60506" s="131"/>
    </row>
    <row r="60509" spans="1:1" x14ac:dyDescent="0.55000000000000004">
      <c r="A60509" s="131"/>
    </row>
    <row r="60510" spans="1:1" x14ac:dyDescent="0.55000000000000004">
      <c r="A60510" s="131"/>
    </row>
    <row r="60513" spans="1:1" x14ac:dyDescent="0.55000000000000004">
      <c r="A60513" s="131"/>
    </row>
    <row r="60514" spans="1:1" x14ac:dyDescent="0.55000000000000004">
      <c r="A60514" s="131"/>
    </row>
    <row r="60517" spans="1:1" x14ac:dyDescent="0.55000000000000004">
      <c r="A60517" s="131"/>
    </row>
    <row r="60518" spans="1:1" x14ac:dyDescent="0.55000000000000004">
      <c r="A60518" s="131"/>
    </row>
    <row r="60521" spans="1:1" x14ac:dyDescent="0.55000000000000004">
      <c r="A60521" s="131"/>
    </row>
    <row r="60522" spans="1:1" x14ac:dyDescent="0.55000000000000004">
      <c r="A60522" s="131"/>
    </row>
    <row r="60525" spans="1:1" x14ac:dyDescent="0.55000000000000004">
      <c r="A60525" s="131"/>
    </row>
    <row r="60526" spans="1:1" x14ac:dyDescent="0.55000000000000004">
      <c r="A60526" s="131"/>
    </row>
    <row r="60529" spans="1:1" x14ac:dyDescent="0.55000000000000004">
      <c r="A60529" s="131"/>
    </row>
    <row r="60530" spans="1:1" x14ac:dyDescent="0.55000000000000004">
      <c r="A60530" s="131"/>
    </row>
    <row r="60533" spans="1:1" x14ac:dyDescent="0.55000000000000004">
      <c r="A60533" s="131"/>
    </row>
    <row r="60534" spans="1:1" x14ac:dyDescent="0.55000000000000004">
      <c r="A60534" s="131"/>
    </row>
    <row r="60537" spans="1:1" x14ac:dyDescent="0.55000000000000004">
      <c r="A60537" s="131"/>
    </row>
    <row r="60538" spans="1:1" x14ac:dyDescent="0.55000000000000004">
      <c r="A60538" s="131"/>
    </row>
    <row r="60541" spans="1:1" x14ac:dyDescent="0.55000000000000004">
      <c r="A60541" s="131"/>
    </row>
    <row r="60542" spans="1:1" x14ac:dyDescent="0.55000000000000004">
      <c r="A60542" s="131"/>
    </row>
    <row r="60545" spans="1:1" x14ac:dyDescent="0.55000000000000004">
      <c r="A60545" s="131"/>
    </row>
    <row r="60546" spans="1:1" x14ac:dyDescent="0.55000000000000004">
      <c r="A60546" s="131"/>
    </row>
    <row r="60549" spans="1:1" x14ac:dyDescent="0.55000000000000004">
      <c r="A60549" s="131"/>
    </row>
    <row r="60550" spans="1:1" x14ac:dyDescent="0.55000000000000004">
      <c r="A60550" s="131"/>
    </row>
    <row r="60553" spans="1:1" x14ac:dyDescent="0.55000000000000004">
      <c r="A60553" s="131"/>
    </row>
    <row r="60554" spans="1:1" x14ac:dyDescent="0.55000000000000004">
      <c r="A60554" s="131"/>
    </row>
    <row r="60557" spans="1:1" x14ac:dyDescent="0.55000000000000004">
      <c r="A60557" s="131"/>
    </row>
    <row r="60558" spans="1:1" x14ac:dyDescent="0.55000000000000004">
      <c r="A60558" s="131"/>
    </row>
    <row r="60561" spans="1:1" x14ac:dyDescent="0.55000000000000004">
      <c r="A60561" s="131"/>
    </row>
    <row r="60562" spans="1:1" x14ac:dyDescent="0.55000000000000004">
      <c r="A60562" s="131"/>
    </row>
    <row r="60565" spans="1:1" x14ac:dyDescent="0.55000000000000004">
      <c r="A60565" s="131"/>
    </row>
    <row r="60566" spans="1:1" x14ac:dyDescent="0.55000000000000004">
      <c r="A60566" s="131"/>
    </row>
    <row r="60569" spans="1:1" x14ac:dyDescent="0.55000000000000004">
      <c r="A60569" s="131"/>
    </row>
    <row r="60570" spans="1:1" x14ac:dyDescent="0.55000000000000004">
      <c r="A60570" s="131"/>
    </row>
    <row r="60573" spans="1:1" x14ac:dyDescent="0.55000000000000004">
      <c r="A60573" s="131"/>
    </row>
    <row r="60574" spans="1:1" x14ac:dyDescent="0.55000000000000004">
      <c r="A60574" s="131"/>
    </row>
    <row r="60577" spans="1:1" x14ac:dyDescent="0.55000000000000004">
      <c r="A60577" s="131"/>
    </row>
    <row r="60578" spans="1:1" x14ac:dyDescent="0.55000000000000004">
      <c r="A60578" s="131"/>
    </row>
    <row r="60581" spans="1:1" x14ac:dyDescent="0.55000000000000004">
      <c r="A60581" s="131"/>
    </row>
    <row r="60582" spans="1:1" x14ac:dyDescent="0.55000000000000004">
      <c r="A60582" s="131"/>
    </row>
    <row r="60585" spans="1:1" x14ac:dyDescent="0.55000000000000004">
      <c r="A60585" s="131"/>
    </row>
    <row r="60586" spans="1:1" x14ac:dyDescent="0.55000000000000004">
      <c r="A60586" s="131"/>
    </row>
    <row r="60589" spans="1:1" x14ac:dyDescent="0.55000000000000004">
      <c r="A60589" s="131"/>
    </row>
    <row r="60590" spans="1:1" x14ac:dyDescent="0.55000000000000004">
      <c r="A60590" s="131"/>
    </row>
    <row r="60593" spans="1:1" x14ac:dyDescent="0.55000000000000004">
      <c r="A60593" s="131"/>
    </row>
    <row r="60594" spans="1:1" x14ac:dyDescent="0.55000000000000004">
      <c r="A60594" s="131"/>
    </row>
    <row r="60597" spans="1:1" x14ac:dyDescent="0.55000000000000004">
      <c r="A60597" s="131"/>
    </row>
    <row r="60598" spans="1:1" x14ac:dyDescent="0.55000000000000004">
      <c r="A60598" s="131"/>
    </row>
    <row r="60601" spans="1:1" x14ac:dyDescent="0.55000000000000004">
      <c r="A60601" s="131"/>
    </row>
    <row r="60602" spans="1:1" x14ac:dyDescent="0.55000000000000004">
      <c r="A60602" s="131"/>
    </row>
    <row r="60605" spans="1:1" x14ac:dyDescent="0.55000000000000004">
      <c r="A60605" s="131"/>
    </row>
    <row r="60606" spans="1:1" x14ac:dyDescent="0.55000000000000004">
      <c r="A60606" s="131"/>
    </row>
    <row r="60609" spans="1:1" x14ac:dyDescent="0.55000000000000004">
      <c r="A60609" s="131"/>
    </row>
    <row r="60610" spans="1:1" x14ac:dyDescent="0.55000000000000004">
      <c r="A60610" s="131"/>
    </row>
    <row r="60613" spans="1:1" x14ac:dyDescent="0.55000000000000004">
      <c r="A60613" s="131"/>
    </row>
    <row r="60614" spans="1:1" x14ac:dyDescent="0.55000000000000004">
      <c r="A60614" s="131"/>
    </row>
    <row r="60617" spans="1:1" x14ac:dyDescent="0.55000000000000004">
      <c r="A60617" s="131"/>
    </row>
    <row r="60618" spans="1:1" x14ac:dyDescent="0.55000000000000004">
      <c r="A60618" s="131"/>
    </row>
    <row r="60621" spans="1:1" x14ac:dyDescent="0.55000000000000004">
      <c r="A60621" s="131"/>
    </row>
    <row r="60622" spans="1:1" x14ac:dyDescent="0.55000000000000004">
      <c r="A60622" s="131"/>
    </row>
    <row r="60625" spans="1:1" x14ac:dyDescent="0.55000000000000004">
      <c r="A60625" s="131"/>
    </row>
    <row r="60626" spans="1:1" x14ac:dyDescent="0.55000000000000004">
      <c r="A60626" s="131"/>
    </row>
    <row r="60629" spans="1:1" x14ac:dyDescent="0.55000000000000004">
      <c r="A60629" s="131"/>
    </row>
    <row r="60630" spans="1:1" x14ac:dyDescent="0.55000000000000004">
      <c r="A60630" s="131"/>
    </row>
    <row r="60633" spans="1:1" x14ac:dyDescent="0.55000000000000004">
      <c r="A60633" s="131"/>
    </row>
    <row r="60634" spans="1:1" x14ac:dyDescent="0.55000000000000004">
      <c r="A60634" s="131"/>
    </row>
    <row r="60637" spans="1:1" x14ac:dyDescent="0.55000000000000004">
      <c r="A60637" s="131"/>
    </row>
    <row r="60638" spans="1:1" x14ac:dyDescent="0.55000000000000004">
      <c r="A60638" s="131"/>
    </row>
    <row r="60641" spans="1:1" x14ac:dyDescent="0.55000000000000004">
      <c r="A60641" s="131"/>
    </row>
    <row r="60642" spans="1:1" x14ac:dyDescent="0.55000000000000004">
      <c r="A60642" s="131"/>
    </row>
    <row r="60645" spans="1:1" x14ac:dyDescent="0.55000000000000004">
      <c r="A60645" s="131"/>
    </row>
    <row r="60646" spans="1:1" x14ac:dyDescent="0.55000000000000004">
      <c r="A60646" s="131"/>
    </row>
    <row r="60649" spans="1:1" x14ac:dyDescent="0.55000000000000004">
      <c r="A60649" s="131"/>
    </row>
    <row r="60650" spans="1:1" x14ac:dyDescent="0.55000000000000004">
      <c r="A60650" s="131"/>
    </row>
    <row r="60653" spans="1:1" x14ac:dyDescent="0.55000000000000004">
      <c r="A60653" s="131"/>
    </row>
    <row r="60654" spans="1:1" x14ac:dyDescent="0.55000000000000004">
      <c r="A60654" s="131"/>
    </row>
    <row r="60657" spans="1:1" x14ac:dyDescent="0.55000000000000004">
      <c r="A60657" s="131"/>
    </row>
    <row r="60658" spans="1:1" x14ac:dyDescent="0.55000000000000004">
      <c r="A60658" s="131"/>
    </row>
    <row r="60661" spans="1:1" x14ac:dyDescent="0.55000000000000004">
      <c r="A60661" s="131"/>
    </row>
    <row r="60662" spans="1:1" x14ac:dyDescent="0.55000000000000004">
      <c r="A60662" s="131"/>
    </row>
    <row r="60665" spans="1:1" x14ac:dyDescent="0.55000000000000004">
      <c r="A60665" s="131"/>
    </row>
    <row r="60666" spans="1:1" x14ac:dyDescent="0.55000000000000004">
      <c r="A60666" s="131"/>
    </row>
    <row r="60669" spans="1:1" x14ac:dyDescent="0.55000000000000004">
      <c r="A60669" s="131"/>
    </row>
    <row r="60670" spans="1:1" x14ac:dyDescent="0.55000000000000004">
      <c r="A60670" s="131"/>
    </row>
    <row r="60673" spans="1:1" x14ac:dyDescent="0.55000000000000004">
      <c r="A60673" s="131"/>
    </row>
    <row r="60674" spans="1:1" x14ac:dyDescent="0.55000000000000004">
      <c r="A60674" s="131"/>
    </row>
    <row r="60677" spans="1:1" x14ac:dyDescent="0.55000000000000004">
      <c r="A60677" s="131"/>
    </row>
    <row r="60678" spans="1:1" x14ac:dyDescent="0.55000000000000004">
      <c r="A60678" s="131"/>
    </row>
    <row r="60681" spans="1:1" x14ac:dyDescent="0.55000000000000004">
      <c r="A60681" s="131"/>
    </row>
    <row r="60682" spans="1:1" x14ac:dyDescent="0.55000000000000004">
      <c r="A60682" s="131"/>
    </row>
    <row r="60685" spans="1:1" x14ac:dyDescent="0.55000000000000004">
      <c r="A60685" s="131"/>
    </row>
    <row r="60686" spans="1:1" x14ac:dyDescent="0.55000000000000004">
      <c r="A60686" s="131"/>
    </row>
    <row r="60689" spans="1:1" x14ac:dyDescent="0.55000000000000004">
      <c r="A60689" s="131"/>
    </row>
    <row r="60690" spans="1:1" x14ac:dyDescent="0.55000000000000004">
      <c r="A60690" s="131"/>
    </row>
    <row r="60693" spans="1:1" x14ac:dyDescent="0.55000000000000004">
      <c r="A60693" s="131"/>
    </row>
    <row r="60694" spans="1:1" x14ac:dyDescent="0.55000000000000004">
      <c r="A60694" s="131"/>
    </row>
    <row r="60697" spans="1:1" x14ac:dyDescent="0.55000000000000004">
      <c r="A60697" s="131"/>
    </row>
    <row r="60698" spans="1:1" x14ac:dyDescent="0.55000000000000004">
      <c r="A60698" s="131"/>
    </row>
    <row r="60701" spans="1:1" x14ac:dyDescent="0.55000000000000004">
      <c r="A60701" s="131"/>
    </row>
    <row r="60702" spans="1:1" x14ac:dyDescent="0.55000000000000004">
      <c r="A60702" s="131"/>
    </row>
    <row r="60705" spans="1:1" x14ac:dyDescent="0.55000000000000004">
      <c r="A60705" s="131"/>
    </row>
    <row r="60706" spans="1:1" x14ac:dyDescent="0.55000000000000004">
      <c r="A60706" s="131"/>
    </row>
    <row r="60709" spans="1:1" x14ac:dyDescent="0.55000000000000004">
      <c r="A60709" s="131"/>
    </row>
    <row r="60710" spans="1:1" x14ac:dyDescent="0.55000000000000004">
      <c r="A60710" s="131"/>
    </row>
    <row r="60713" spans="1:1" x14ac:dyDescent="0.55000000000000004">
      <c r="A60713" s="131"/>
    </row>
    <row r="60714" spans="1:1" x14ac:dyDescent="0.55000000000000004">
      <c r="A60714" s="131"/>
    </row>
    <row r="60717" spans="1:1" x14ac:dyDescent="0.55000000000000004">
      <c r="A60717" s="131"/>
    </row>
    <row r="60718" spans="1:1" x14ac:dyDescent="0.55000000000000004">
      <c r="A60718" s="131"/>
    </row>
    <row r="60721" spans="1:1" x14ac:dyDescent="0.55000000000000004">
      <c r="A60721" s="131"/>
    </row>
    <row r="60722" spans="1:1" x14ac:dyDescent="0.55000000000000004">
      <c r="A60722" s="131"/>
    </row>
    <row r="60725" spans="1:1" x14ac:dyDescent="0.55000000000000004">
      <c r="A60725" s="131"/>
    </row>
    <row r="60726" spans="1:1" x14ac:dyDescent="0.55000000000000004">
      <c r="A60726" s="131"/>
    </row>
    <row r="60729" spans="1:1" x14ac:dyDescent="0.55000000000000004">
      <c r="A60729" s="131"/>
    </row>
    <row r="60730" spans="1:1" x14ac:dyDescent="0.55000000000000004">
      <c r="A60730" s="131"/>
    </row>
    <row r="60733" spans="1:1" x14ac:dyDescent="0.55000000000000004">
      <c r="A60733" s="131"/>
    </row>
    <row r="60734" spans="1:1" x14ac:dyDescent="0.55000000000000004">
      <c r="A60734" s="131"/>
    </row>
    <row r="60737" spans="1:1" x14ac:dyDescent="0.55000000000000004">
      <c r="A60737" s="131"/>
    </row>
    <row r="60738" spans="1:1" x14ac:dyDescent="0.55000000000000004">
      <c r="A60738" s="131"/>
    </row>
    <row r="60741" spans="1:1" x14ac:dyDescent="0.55000000000000004">
      <c r="A60741" s="131"/>
    </row>
    <row r="60742" spans="1:1" x14ac:dyDescent="0.55000000000000004">
      <c r="A60742" s="131"/>
    </row>
    <row r="60745" spans="1:1" x14ac:dyDescent="0.55000000000000004">
      <c r="A60745" s="131"/>
    </row>
    <row r="60746" spans="1:1" x14ac:dyDescent="0.55000000000000004">
      <c r="A60746" s="131"/>
    </row>
    <row r="60749" spans="1:1" x14ac:dyDescent="0.55000000000000004">
      <c r="A60749" s="131"/>
    </row>
    <row r="60750" spans="1:1" x14ac:dyDescent="0.55000000000000004">
      <c r="A60750" s="131"/>
    </row>
    <row r="60753" spans="1:1" x14ac:dyDescent="0.55000000000000004">
      <c r="A60753" s="131"/>
    </row>
    <row r="60754" spans="1:1" x14ac:dyDescent="0.55000000000000004">
      <c r="A60754" s="131"/>
    </row>
    <row r="60757" spans="1:1" x14ac:dyDescent="0.55000000000000004">
      <c r="A60757" s="131"/>
    </row>
    <row r="60758" spans="1:1" x14ac:dyDescent="0.55000000000000004">
      <c r="A60758" s="131"/>
    </row>
    <row r="60761" spans="1:1" x14ac:dyDescent="0.55000000000000004">
      <c r="A60761" s="131"/>
    </row>
    <row r="60762" spans="1:1" x14ac:dyDescent="0.55000000000000004">
      <c r="A60762" s="131"/>
    </row>
    <row r="60765" spans="1:1" x14ac:dyDescent="0.55000000000000004">
      <c r="A60765" s="131"/>
    </row>
    <row r="60766" spans="1:1" x14ac:dyDescent="0.55000000000000004">
      <c r="A60766" s="131"/>
    </row>
    <row r="60769" spans="1:1" x14ac:dyDescent="0.55000000000000004">
      <c r="A60769" s="131"/>
    </row>
    <row r="60770" spans="1:1" x14ac:dyDescent="0.55000000000000004">
      <c r="A60770" s="131"/>
    </row>
    <row r="60773" spans="1:1" x14ac:dyDescent="0.55000000000000004">
      <c r="A60773" s="131"/>
    </row>
    <row r="60774" spans="1:1" x14ac:dyDescent="0.55000000000000004">
      <c r="A60774" s="131"/>
    </row>
    <row r="60777" spans="1:1" x14ac:dyDescent="0.55000000000000004">
      <c r="A60777" s="131"/>
    </row>
    <row r="60778" spans="1:1" x14ac:dyDescent="0.55000000000000004">
      <c r="A60778" s="131"/>
    </row>
    <row r="60781" spans="1:1" x14ac:dyDescent="0.55000000000000004">
      <c r="A60781" s="131"/>
    </row>
    <row r="60782" spans="1:1" x14ac:dyDescent="0.55000000000000004">
      <c r="A60782" s="131"/>
    </row>
    <row r="60785" spans="1:1" x14ac:dyDescent="0.55000000000000004">
      <c r="A60785" s="131"/>
    </row>
    <row r="60786" spans="1:1" x14ac:dyDescent="0.55000000000000004">
      <c r="A60786" s="131"/>
    </row>
    <row r="60789" spans="1:1" x14ac:dyDescent="0.55000000000000004">
      <c r="A60789" s="131"/>
    </row>
    <row r="60790" spans="1:1" x14ac:dyDescent="0.55000000000000004">
      <c r="A60790" s="131"/>
    </row>
    <row r="60793" spans="1:1" x14ac:dyDescent="0.55000000000000004">
      <c r="A60793" s="131"/>
    </row>
    <row r="60794" spans="1:1" x14ac:dyDescent="0.55000000000000004">
      <c r="A60794" s="131"/>
    </row>
    <row r="60797" spans="1:1" x14ac:dyDescent="0.55000000000000004">
      <c r="A60797" s="131"/>
    </row>
    <row r="60798" spans="1:1" x14ac:dyDescent="0.55000000000000004">
      <c r="A60798" s="131"/>
    </row>
    <row r="60801" spans="1:1" x14ac:dyDescent="0.55000000000000004">
      <c r="A60801" s="131"/>
    </row>
    <row r="60802" spans="1:1" x14ac:dyDescent="0.55000000000000004">
      <c r="A60802" s="131"/>
    </row>
    <row r="60805" spans="1:1" x14ac:dyDescent="0.55000000000000004">
      <c r="A60805" s="131"/>
    </row>
    <row r="60806" spans="1:1" x14ac:dyDescent="0.55000000000000004">
      <c r="A60806" s="131"/>
    </row>
    <row r="60809" spans="1:1" x14ac:dyDescent="0.55000000000000004">
      <c r="A60809" s="131"/>
    </row>
    <row r="60810" spans="1:1" x14ac:dyDescent="0.55000000000000004">
      <c r="A60810" s="131"/>
    </row>
    <row r="60813" spans="1:1" x14ac:dyDescent="0.55000000000000004">
      <c r="A60813" s="131"/>
    </row>
    <row r="60814" spans="1:1" x14ac:dyDescent="0.55000000000000004">
      <c r="A60814" s="131"/>
    </row>
    <row r="60817" spans="1:1" x14ac:dyDescent="0.55000000000000004">
      <c r="A60817" s="131"/>
    </row>
    <row r="60818" spans="1:1" x14ac:dyDescent="0.55000000000000004">
      <c r="A60818" s="131"/>
    </row>
    <row r="60821" spans="1:1" x14ac:dyDescent="0.55000000000000004">
      <c r="A60821" s="131"/>
    </row>
    <row r="60822" spans="1:1" x14ac:dyDescent="0.55000000000000004">
      <c r="A60822" s="131"/>
    </row>
    <row r="60825" spans="1:1" x14ac:dyDescent="0.55000000000000004">
      <c r="A60825" s="131"/>
    </row>
    <row r="60826" spans="1:1" x14ac:dyDescent="0.55000000000000004">
      <c r="A60826" s="131"/>
    </row>
    <row r="60829" spans="1:1" x14ac:dyDescent="0.55000000000000004">
      <c r="A60829" s="131"/>
    </row>
    <row r="60830" spans="1:1" x14ac:dyDescent="0.55000000000000004">
      <c r="A60830" s="131"/>
    </row>
    <row r="60833" spans="1:1" x14ac:dyDescent="0.55000000000000004">
      <c r="A60833" s="131"/>
    </row>
    <row r="60834" spans="1:1" x14ac:dyDescent="0.55000000000000004">
      <c r="A60834" s="131"/>
    </row>
    <row r="60837" spans="1:1" x14ac:dyDescent="0.55000000000000004">
      <c r="A60837" s="131"/>
    </row>
    <row r="60838" spans="1:1" x14ac:dyDescent="0.55000000000000004">
      <c r="A60838" s="131"/>
    </row>
    <row r="60841" spans="1:1" x14ac:dyDescent="0.55000000000000004">
      <c r="A60841" s="131"/>
    </row>
    <row r="60842" spans="1:1" x14ac:dyDescent="0.55000000000000004">
      <c r="A60842" s="131"/>
    </row>
    <row r="60845" spans="1:1" x14ac:dyDescent="0.55000000000000004">
      <c r="A60845" s="131"/>
    </row>
    <row r="60846" spans="1:1" x14ac:dyDescent="0.55000000000000004">
      <c r="A60846" s="131"/>
    </row>
    <row r="60849" spans="1:1" x14ac:dyDescent="0.55000000000000004">
      <c r="A60849" s="131"/>
    </row>
    <row r="60850" spans="1:1" x14ac:dyDescent="0.55000000000000004">
      <c r="A60850" s="131"/>
    </row>
    <row r="60853" spans="1:1" x14ac:dyDescent="0.55000000000000004">
      <c r="A60853" s="131"/>
    </row>
    <row r="60854" spans="1:1" x14ac:dyDescent="0.55000000000000004">
      <c r="A60854" s="131"/>
    </row>
    <row r="60857" spans="1:1" x14ac:dyDescent="0.55000000000000004">
      <c r="A60857" s="131"/>
    </row>
    <row r="60858" spans="1:1" x14ac:dyDescent="0.55000000000000004">
      <c r="A60858" s="131"/>
    </row>
    <row r="60861" spans="1:1" x14ac:dyDescent="0.55000000000000004">
      <c r="A60861" s="131"/>
    </row>
    <row r="60862" spans="1:1" x14ac:dyDescent="0.55000000000000004">
      <c r="A60862" s="131"/>
    </row>
    <row r="60865" spans="1:1" x14ac:dyDescent="0.55000000000000004">
      <c r="A60865" s="131"/>
    </row>
    <row r="60866" spans="1:1" x14ac:dyDescent="0.55000000000000004">
      <c r="A60866" s="131"/>
    </row>
    <row r="60869" spans="1:1" x14ac:dyDescent="0.55000000000000004">
      <c r="A60869" s="131"/>
    </row>
    <row r="60870" spans="1:1" x14ac:dyDescent="0.55000000000000004">
      <c r="A60870" s="131"/>
    </row>
    <row r="60873" spans="1:1" x14ac:dyDescent="0.55000000000000004">
      <c r="A60873" s="131"/>
    </row>
    <row r="60874" spans="1:1" x14ac:dyDescent="0.55000000000000004">
      <c r="A60874" s="131"/>
    </row>
    <row r="60877" spans="1:1" x14ac:dyDescent="0.55000000000000004">
      <c r="A60877" s="131"/>
    </row>
    <row r="60878" spans="1:1" x14ac:dyDescent="0.55000000000000004">
      <c r="A60878" s="131"/>
    </row>
    <row r="60881" spans="1:1" x14ac:dyDescent="0.55000000000000004">
      <c r="A60881" s="131"/>
    </row>
    <row r="60882" spans="1:1" x14ac:dyDescent="0.55000000000000004">
      <c r="A60882" s="131"/>
    </row>
    <row r="60885" spans="1:1" x14ac:dyDescent="0.55000000000000004">
      <c r="A60885" s="131"/>
    </row>
    <row r="60886" spans="1:1" x14ac:dyDescent="0.55000000000000004">
      <c r="A60886" s="131"/>
    </row>
    <row r="60889" spans="1:1" x14ac:dyDescent="0.55000000000000004">
      <c r="A60889" s="131"/>
    </row>
    <row r="60890" spans="1:1" x14ac:dyDescent="0.55000000000000004">
      <c r="A60890" s="131"/>
    </row>
    <row r="60893" spans="1:1" x14ac:dyDescent="0.55000000000000004">
      <c r="A60893" s="131"/>
    </row>
    <row r="60894" spans="1:1" x14ac:dyDescent="0.55000000000000004">
      <c r="A60894" s="131"/>
    </row>
    <row r="60897" spans="1:1" x14ac:dyDescent="0.55000000000000004">
      <c r="A60897" s="131"/>
    </row>
    <row r="60898" spans="1:1" x14ac:dyDescent="0.55000000000000004">
      <c r="A60898" s="131"/>
    </row>
    <row r="60901" spans="1:1" x14ac:dyDescent="0.55000000000000004">
      <c r="A60901" s="131"/>
    </row>
    <row r="60902" spans="1:1" x14ac:dyDescent="0.55000000000000004">
      <c r="A60902" s="131"/>
    </row>
    <row r="60905" spans="1:1" x14ac:dyDescent="0.55000000000000004">
      <c r="A60905" s="131"/>
    </row>
    <row r="60906" spans="1:1" x14ac:dyDescent="0.55000000000000004">
      <c r="A60906" s="131"/>
    </row>
    <row r="60909" spans="1:1" x14ac:dyDescent="0.55000000000000004">
      <c r="A60909" s="131"/>
    </row>
    <row r="60910" spans="1:1" x14ac:dyDescent="0.55000000000000004">
      <c r="A60910" s="131"/>
    </row>
    <row r="60913" spans="1:1" x14ac:dyDescent="0.55000000000000004">
      <c r="A60913" s="131"/>
    </row>
    <row r="60914" spans="1:1" x14ac:dyDescent="0.55000000000000004">
      <c r="A60914" s="131"/>
    </row>
    <row r="60917" spans="1:1" x14ac:dyDescent="0.55000000000000004">
      <c r="A60917" s="131"/>
    </row>
    <row r="60918" spans="1:1" x14ac:dyDescent="0.55000000000000004">
      <c r="A60918" s="131"/>
    </row>
    <row r="60921" spans="1:1" x14ac:dyDescent="0.55000000000000004">
      <c r="A60921" s="131"/>
    </row>
    <row r="60922" spans="1:1" x14ac:dyDescent="0.55000000000000004">
      <c r="A60922" s="131"/>
    </row>
    <row r="60925" spans="1:1" x14ac:dyDescent="0.55000000000000004">
      <c r="A60925" s="131"/>
    </row>
    <row r="60926" spans="1:1" x14ac:dyDescent="0.55000000000000004">
      <c r="A60926" s="131"/>
    </row>
    <row r="60929" spans="1:1" x14ac:dyDescent="0.55000000000000004">
      <c r="A60929" s="131"/>
    </row>
    <row r="60930" spans="1:1" x14ac:dyDescent="0.55000000000000004">
      <c r="A60930" s="131"/>
    </row>
    <row r="60933" spans="1:1" x14ac:dyDescent="0.55000000000000004">
      <c r="A60933" s="131"/>
    </row>
    <row r="60934" spans="1:1" x14ac:dyDescent="0.55000000000000004">
      <c r="A60934" s="131"/>
    </row>
    <row r="60937" spans="1:1" x14ac:dyDescent="0.55000000000000004">
      <c r="A60937" s="131"/>
    </row>
    <row r="60938" spans="1:1" x14ac:dyDescent="0.55000000000000004">
      <c r="A60938" s="131"/>
    </row>
    <row r="60941" spans="1:1" x14ac:dyDescent="0.55000000000000004">
      <c r="A60941" s="131"/>
    </row>
    <row r="60942" spans="1:1" x14ac:dyDescent="0.55000000000000004">
      <c r="A60942" s="131"/>
    </row>
    <row r="60945" spans="1:1" x14ac:dyDescent="0.55000000000000004">
      <c r="A60945" s="131"/>
    </row>
    <row r="60946" spans="1:1" x14ac:dyDescent="0.55000000000000004">
      <c r="A60946" s="131"/>
    </row>
    <row r="60949" spans="1:1" x14ac:dyDescent="0.55000000000000004">
      <c r="A60949" s="131"/>
    </row>
    <row r="60950" spans="1:1" x14ac:dyDescent="0.55000000000000004">
      <c r="A60950" s="131"/>
    </row>
    <row r="60953" spans="1:1" x14ac:dyDescent="0.55000000000000004">
      <c r="A60953" s="131"/>
    </row>
    <row r="60954" spans="1:1" x14ac:dyDescent="0.55000000000000004">
      <c r="A60954" s="131"/>
    </row>
    <row r="60957" spans="1:1" x14ac:dyDescent="0.55000000000000004">
      <c r="A60957" s="131"/>
    </row>
    <row r="60958" spans="1:1" x14ac:dyDescent="0.55000000000000004">
      <c r="A60958" s="131"/>
    </row>
    <row r="60961" spans="1:1" x14ac:dyDescent="0.55000000000000004">
      <c r="A60961" s="131"/>
    </row>
    <row r="60962" spans="1:1" x14ac:dyDescent="0.55000000000000004">
      <c r="A60962" s="131"/>
    </row>
    <row r="60965" spans="1:1" x14ac:dyDescent="0.55000000000000004">
      <c r="A60965" s="131"/>
    </row>
    <row r="60966" spans="1:1" x14ac:dyDescent="0.55000000000000004">
      <c r="A60966" s="131"/>
    </row>
    <row r="60969" spans="1:1" x14ac:dyDescent="0.55000000000000004">
      <c r="A60969" s="131"/>
    </row>
    <row r="60970" spans="1:1" x14ac:dyDescent="0.55000000000000004">
      <c r="A60970" s="131"/>
    </row>
    <row r="60973" spans="1:1" x14ac:dyDescent="0.55000000000000004">
      <c r="A60973" s="131"/>
    </row>
    <row r="60974" spans="1:1" x14ac:dyDescent="0.55000000000000004">
      <c r="A60974" s="131"/>
    </row>
    <row r="60977" spans="1:1" x14ac:dyDescent="0.55000000000000004">
      <c r="A60977" s="131"/>
    </row>
    <row r="60978" spans="1:1" x14ac:dyDescent="0.55000000000000004">
      <c r="A60978" s="131"/>
    </row>
    <row r="60981" spans="1:1" x14ac:dyDescent="0.55000000000000004">
      <c r="A60981" s="131"/>
    </row>
    <row r="60982" spans="1:1" x14ac:dyDescent="0.55000000000000004">
      <c r="A60982" s="131"/>
    </row>
    <row r="60985" spans="1:1" x14ac:dyDescent="0.55000000000000004">
      <c r="A60985" s="131"/>
    </row>
    <row r="60986" spans="1:1" x14ac:dyDescent="0.55000000000000004">
      <c r="A60986" s="131"/>
    </row>
    <row r="60989" spans="1:1" x14ac:dyDescent="0.55000000000000004">
      <c r="A60989" s="131"/>
    </row>
    <row r="60990" spans="1:1" x14ac:dyDescent="0.55000000000000004">
      <c r="A60990" s="131"/>
    </row>
    <row r="60993" spans="1:1" x14ac:dyDescent="0.55000000000000004">
      <c r="A60993" s="131"/>
    </row>
    <row r="60994" spans="1:1" x14ac:dyDescent="0.55000000000000004">
      <c r="A60994" s="131"/>
    </row>
    <row r="60997" spans="1:1" x14ac:dyDescent="0.55000000000000004">
      <c r="A60997" s="131"/>
    </row>
    <row r="60998" spans="1:1" x14ac:dyDescent="0.55000000000000004">
      <c r="A60998" s="131"/>
    </row>
    <row r="61001" spans="1:1" x14ac:dyDescent="0.55000000000000004">
      <c r="A61001" s="131"/>
    </row>
    <row r="61002" spans="1:1" x14ac:dyDescent="0.55000000000000004">
      <c r="A61002" s="131"/>
    </row>
    <row r="61005" spans="1:1" x14ac:dyDescent="0.55000000000000004">
      <c r="A61005" s="131"/>
    </row>
    <row r="61006" spans="1:1" x14ac:dyDescent="0.55000000000000004">
      <c r="A61006" s="131"/>
    </row>
    <row r="61009" spans="1:1" x14ac:dyDescent="0.55000000000000004">
      <c r="A61009" s="131"/>
    </row>
    <row r="61010" spans="1:1" x14ac:dyDescent="0.55000000000000004">
      <c r="A61010" s="131"/>
    </row>
    <row r="61013" spans="1:1" x14ac:dyDescent="0.55000000000000004">
      <c r="A61013" s="131"/>
    </row>
    <row r="61014" spans="1:1" x14ac:dyDescent="0.55000000000000004">
      <c r="A61014" s="131"/>
    </row>
    <row r="61017" spans="1:1" x14ac:dyDescent="0.55000000000000004">
      <c r="A61017" s="131"/>
    </row>
    <row r="61018" spans="1:1" x14ac:dyDescent="0.55000000000000004">
      <c r="A61018" s="131"/>
    </row>
    <row r="61021" spans="1:1" x14ac:dyDescent="0.55000000000000004">
      <c r="A61021" s="131"/>
    </row>
    <row r="61022" spans="1:1" x14ac:dyDescent="0.55000000000000004">
      <c r="A61022" s="131"/>
    </row>
    <row r="61025" spans="1:1" x14ac:dyDescent="0.55000000000000004">
      <c r="A61025" s="131"/>
    </row>
    <row r="61026" spans="1:1" x14ac:dyDescent="0.55000000000000004">
      <c r="A61026" s="131"/>
    </row>
    <row r="61029" spans="1:1" x14ac:dyDescent="0.55000000000000004">
      <c r="A61029" s="131"/>
    </row>
    <row r="61030" spans="1:1" x14ac:dyDescent="0.55000000000000004">
      <c r="A61030" s="131"/>
    </row>
    <row r="61033" spans="1:1" x14ac:dyDescent="0.55000000000000004">
      <c r="A61033" s="131"/>
    </row>
    <row r="61034" spans="1:1" x14ac:dyDescent="0.55000000000000004">
      <c r="A61034" s="131"/>
    </row>
    <row r="61037" spans="1:1" x14ac:dyDescent="0.55000000000000004">
      <c r="A61037" s="131"/>
    </row>
    <row r="61038" spans="1:1" x14ac:dyDescent="0.55000000000000004">
      <c r="A61038" s="131"/>
    </row>
    <row r="61041" spans="1:1" x14ac:dyDescent="0.55000000000000004">
      <c r="A61041" s="131"/>
    </row>
    <row r="61042" spans="1:1" x14ac:dyDescent="0.55000000000000004">
      <c r="A61042" s="131"/>
    </row>
    <row r="61045" spans="1:1" x14ac:dyDescent="0.55000000000000004">
      <c r="A61045" s="131"/>
    </row>
    <row r="61046" spans="1:1" x14ac:dyDescent="0.55000000000000004">
      <c r="A61046" s="131"/>
    </row>
    <row r="61049" spans="1:1" x14ac:dyDescent="0.55000000000000004">
      <c r="A61049" s="131"/>
    </row>
    <row r="61050" spans="1:1" x14ac:dyDescent="0.55000000000000004">
      <c r="A61050" s="131"/>
    </row>
    <row r="61053" spans="1:1" x14ac:dyDescent="0.55000000000000004">
      <c r="A61053" s="131"/>
    </row>
    <row r="61054" spans="1:1" x14ac:dyDescent="0.55000000000000004">
      <c r="A61054" s="131"/>
    </row>
    <row r="61057" spans="1:1" x14ac:dyDescent="0.55000000000000004">
      <c r="A61057" s="131"/>
    </row>
    <row r="61058" spans="1:1" x14ac:dyDescent="0.55000000000000004">
      <c r="A61058" s="131"/>
    </row>
    <row r="61061" spans="1:1" x14ac:dyDescent="0.55000000000000004">
      <c r="A61061" s="131"/>
    </row>
    <row r="61062" spans="1:1" x14ac:dyDescent="0.55000000000000004">
      <c r="A61062" s="131"/>
    </row>
    <row r="61065" spans="1:1" x14ac:dyDescent="0.55000000000000004">
      <c r="A61065" s="131"/>
    </row>
    <row r="61066" spans="1:1" x14ac:dyDescent="0.55000000000000004">
      <c r="A61066" s="131"/>
    </row>
    <row r="61069" spans="1:1" x14ac:dyDescent="0.55000000000000004">
      <c r="A61069" s="131"/>
    </row>
    <row r="61070" spans="1:1" x14ac:dyDescent="0.55000000000000004">
      <c r="A61070" s="131"/>
    </row>
    <row r="61073" spans="1:1" x14ac:dyDescent="0.55000000000000004">
      <c r="A61073" s="131"/>
    </row>
    <row r="61074" spans="1:1" x14ac:dyDescent="0.55000000000000004">
      <c r="A61074" s="131"/>
    </row>
    <row r="61077" spans="1:1" x14ac:dyDescent="0.55000000000000004">
      <c r="A61077" s="131"/>
    </row>
    <row r="61078" spans="1:1" x14ac:dyDescent="0.55000000000000004">
      <c r="A61078" s="131"/>
    </row>
    <row r="61081" spans="1:1" x14ac:dyDescent="0.55000000000000004">
      <c r="A61081" s="131"/>
    </row>
    <row r="61082" spans="1:1" x14ac:dyDescent="0.55000000000000004">
      <c r="A61082" s="131"/>
    </row>
    <row r="61085" spans="1:1" x14ac:dyDescent="0.55000000000000004">
      <c r="A61085" s="131"/>
    </row>
    <row r="61086" spans="1:1" x14ac:dyDescent="0.55000000000000004">
      <c r="A61086" s="131"/>
    </row>
    <row r="61089" spans="1:1" x14ac:dyDescent="0.55000000000000004">
      <c r="A61089" s="131"/>
    </row>
    <row r="61090" spans="1:1" x14ac:dyDescent="0.55000000000000004">
      <c r="A61090" s="131"/>
    </row>
    <row r="61093" spans="1:1" x14ac:dyDescent="0.55000000000000004">
      <c r="A61093" s="131"/>
    </row>
    <row r="61094" spans="1:1" x14ac:dyDescent="0.55000000000000004">
      <c r="A61094" s="131"/>
    </row>
    <row r="61097" spans="1:1" x14ac:dyDescent="0.55000000000000004">
      <c r="A61097" s="131"/>
    </row>
    <row r="61098" spans="1:1" x14ac:dyDescent="0.55000000000000004">
      <c r="A61098" s="131"/>
    </row>
    <row r="61101" spans="1:1" x14ac:dyDescent="0.55000000000000004">
      <c r="A61101" s="131"/>
    </row>
    <row r="61102" spans="1:1" x14ac:dyDescent="0.55000000000000004">
      <c r="A61102" s="131"/>
    </row>
    <row r="61105" spans="1:1" x14ac:dyDescent="0.55000000000000004">
      <c r="A61105" s="131"/>
    </row>
    <row r="61106" spans="1:1" x14ac:dyDescent="0.55000000000000004">
      <c r="A61106" s="131"/>
    </row>
    <row r="61109" spans="1:1" x14ac:dyDescent="0.55000000000000004">
      <c r="A61109" s="131"/>
    </row>
    <row r="61110" spans="1:1" x14ac:dyDescent="0.55000000000000004">
      <c r="A61110" s="131"/>
    </row>
    <row r="61113" spans="1:1" x14ac:dyDescent="0.55000000000000004">
      <c r="A61113" s="131"/>
    </row>
    <row r="61114" spans="1:1" x14ac:dyDescent="0.55000000000000004">
      <c r="A61114" s="131"/>
    </row>
    <row r="61117" spans="1:1" x14ac:dyDescent="0.55000000000000004">
      <c r="A61117" s="131"/>
    </row>
    <row r="61118" spans="1:1" x14ac:dyDescent="0.55000000000000004">
      <c r="A61118" s="131"/>
    </row>
    <row r="61121" spans="1:1" x14ac:dyDescent="0.55000000000000004">
      <c r="A61121" s="131"/>
    </row>
    <row r="61122" spans="1:1" x14ac:dyDescent="0.55000000000000004">
      <c r="A61122" s="131"/>
    </row>
    <row r="61125" spans="1:1" x14ac:dyDescent="0.55000000000000004">
      <c r="A61125" s="131"/>
    </row>
    <row r="61126" spans="1:1" x14ac:dyDescent="0.55000000000000004">
      <c r="A61126" s="131"/>
    </row>
    <row r="61129" spans="1:1" x14ac:dyDescent="0.55000000000000004">
      <c r="A61129" s="131"/>
    </row>
    <row r="61130" spans="1:1" x14ac:dyDescent="0.55000000000000004">
      <c r="A61130" s="131"/>
    </row>
    <row r="61133" spans="1:1" x14ac:dyDescent="0.55000000000000004">
      <c r="A61133" s="131"/>
    </row>
    <row r="61134" spans="1:1" x14ac:dyDescent="0.55000000000000004">
      <c r="A61134" s="131"/>
    </row>
    <row r="61137" spans="1:1" x14ac:dyDescent="0.55000000000000004">
      <c r="A61137" s="131"/>
    </row>
    <row r="61138" spans="1:1" x14ac:dyDescent="0.55000000000000004">
      <c r="A61138" s="131"/>
    </row>
    <row r="61141" spans="1:1" x14ac:dyDescent="0.55000000000000004">
      <c r="A61141" s="131"/>
    </row>
    <row r="61142" spans="1:1" x14ac:dyDescent="0.55000000000000004">
      <c r="A61142" s="131"/>
    </row>
    <row r="61145" spans="1:1" x14ac:dyDescent="0.55000000000000004">
      <c r="A61145" s="131"/>
    </row>
    <row r="61146" spans="1:1" x14ac:dyDescent="0.55000000000000004">
      <c r="A61146" s="131"/>
    </row>
    <row r="61149" spans="1:1" x14ac:dyDescent="0.55000000000000004">
      <c r="A61149" s="131"/>
    </row>
    <row r="61150" spans="1:1" x14ac:dyDescent="0.55000000000000004">
      <c r="A61150" s="131"/>
    </row>
    <row r="61153" spans="1:1" x14ac:dyDescent="0.55000000000000004">
      <c r="A61153" s="131"/>
    </row>
    <row r="61154" spans="1:1" x14ac:dyDescent="0.55000000000000004">
      <c r="A61154" s="131"/>
    </row>
    <row r="61157" spans="1:1" x14ac:dyDescent="0.55000000000000004">
      <c r="A61157" s="131"/>
    </row>
    <row r="61158" spans="1:1" x14ac:dyDescent="0.55000000000000004">
      <c r="A61158" s="131"/>
    </row>
    <row r="61161" spans="1:1" x14ac:dyDescent="0.55000000000000004">
      <c r="A61161" s="131"/>
    </row>
    <row r="61162" spans="1:1" x14ac:dyDescent="0.55000000000000004">
      <c r="A61162" s="131"/>
    </row>
    <row r="61165" spans="1:1" x14ac:dyDescent="0.55000000000000004">
      <c r="A61165" s="131"/>
    </row>
    <row r="61166" spans="1:1" x14ac:dyDescent="0.55000000000000004">
      <c r="A61166" s="131"/>
    </row>
    <row r="61169" spans="1:1" x14ac:dyDescent="0.55000000000000004">
      <c r="A61169" s="131"/>
    </row>
    <row r="61170" spans="1:1" x14ac:dyDescent="0.55000000000000004">
      <c r="A61170" s="131"/>
    </row>
    <row r="61173" spans="1:1" x14ac:dyDescent="0.55000000000000004">
      <c r="A61173" s="131"/>
    </row>
    <row r="61174" spans="1:1" x14ac:dyDescent="0.55000000000000004">
      <c r="A61174" s="131"/>
    </row>
    <row r="61177" spans="1:1" x14ac:dyDescent="0.55000000000000004">
      <c r="A61177" s="131"/>
    </row>
    <row r="61178" spans="1:1" x14ac:dyDescent="0.55000000000000004">
      <c r="A61178" s="131"/>
    </row>
    <row r="61181" spans="1:1" x14ac:dyDescent="0.55000000000000004">
      <c r="A61181" s="131"/>
    </row>
    <row r="61182" spans="1:1" x14ac:dyDescent="0.55000000000000004">
      <c r="A61182" s="131"/>
    </row>
    <row r="61185" spans="1:1" x14ac:dyDescent="0.55000000000000004">
      <c r="A61185" s="131"/>
    </row>
    <row r="61186" spans="1:1" x14ac:dyDescent="0.55000000000000004">
      <c r="A61186" s="131"/>
    </row>
    <row r="61189" spans="1:1" x14ac:dyDescent="0.55000000000000004">
      <c r="A61189" s="131"/>
    </row>
    <row r="61190" spans="1:1" x14ac:dyDescent="0.55000000000000004">
      <c r="A61190" s="131"/>
    </row>
    <row r="61193" spans="1:1" x14ac:dyDescent="0.55000000000000004">
      <c r="A61193" s="131"/>
    </row>
    <row r="61194" spans="1:1" x14ac:dyDescent="0.55000000000000004">
      <c r="A61194" s="131"/>
    </row>
    <row r="61197" spans="1:1" x14ac:dyDescent="0.55000000000000004">
      <c r="A61197" s="131"/>
    </row>
    <row r="61198" spans="1:1" x14ac:dyDescent="0.55000000000000004">
      <c r="A61198" s="131"/>
    </row>
    <row r="61201" spans="1:1" x14ac:dyDescent="0.55000000000000004">
      <c r="A61201" s="131"/>
    </row>
    <row r="61202" spans="1:1" x14ac:dyDescent="0.55000000000000004">
      <c r="A61202" s="131"/>
    </row>
    <row r="61205" spans="1:1" x14ac:dyDescent="0.55000000000000004">
      <c r="A61205" s="131"/>
    </row>
    <row r="61206" spans="1:1" x14ac:dyDescent="0.55000000000000004">
      <c r="A61206" s="131"/>
    </row>
    <row r="61209" spans="1:1" x14ac:dyDescent="0.55000000000000004">
      <c r="A61209" s="131"/>
    </row>
    <row r="61210" spans="1:1" x14ac:dyDescent="0.55000000000000004">
      <c r="A61210" s="131"/>
    </row>
    <row r="61213" spans="1:1" x14ac:dyDescent="0.55000000000000004">
      <c r="A61213" s="131"/>
    </row>
    <row r="61214" spans="1:1" x14ac:dyDescent="0.55000000000000004">
      <c r="A61214" s="131"/>
    </row>
    <row r="61217" spans="1:1" x14ac:dyDescent="0.55000000000000004">
      <c r="A61217" s="131"/>
    </row>
    <row r="61218" spans="1:1" x14ac:dyDescent="0.55000000000000004">
      <c r="A61218" s="131"/>
    </row>
    <row r="61221" spans="1:1" x14ac:dyDescent="0.55000000000000004">
      <c r="A61221" s="131"/>
    </row>
    <row r="61222" spans="1:1" x14ac:dyDescent="0.55000000000000004">
      <c r="A61222" s="131"/>
    </row>
    <row r="61225" spans="1:1" x14ac:dyDescent="0.55000000000000004">
      <c r="A61225" s="131"/>
    </row>
    <row r="61226" spans="1:1" x14ac:dyDescent="0.55000000000000004">
      <c r="A61226" s="131"/>
    </row>
    <row r="61229" spans="1:1" x14ac:dyDescent="0.55000000000000004">
      <c r="A61229" s="131"/>
    </row>
    <row r="61230" spans="1:1" x14ac:dyDescent="0.55000000000000004">
      <c r="A61230" s="131"/>
    </row>
    <row r="61233" spans="1:1" x14ac:dyDescent="0.55000000000000004">
      <c r="A61233" s="131"/>
    </row>
    <row r="61234" spans="1:1" x14ac:dyDescent="0.55000000000000004">
      <c r="A61234" s="131"/>
    </row>
    <row r="61237" spans="1:1" x14ac:dyDescent="0.55000000000000004">
      <c r="A61237" s="131"/>
    </row>
    <row r="61238" spans="1:1" x14ac:dyDescent="0.55000000000000004">
      <c r="A61238" s="131"/>
    </row>
    <row r="61241" spans="1:1" x14ac:dyDescent="0.55000000000000004">
      <c r="A61241" s="131"/>
    </row>
    <row r="61242" spans="1:1" x14ac:dyDescent="0.55000000000000004">
      <c r="A61242" s="131"/>
    </row>
    <row r="61245" spans="1:1" x14ac:dyDescent="0.55000000000000004">
      <c r="A61245" s="131"/>
    </row>
    <row r="61246" spans="1:1" x14ac:dyDescent="0.55000000000000004">
      <c r="A61246" s="131"/>
    </row>
    <row r="61249" spans="1:1" x14ac:dyDescent="0.55000000000000004">
      <c r="A61249" s="131"/>
    </row>
    <row r="61250" spans="1:1" x14ac:dyDescent="0.55000000000000004">
      <c r="A61250" s="131"/>
    </row>
    <row r="61253" spans="1:1" x14ac:dyDescent="0.55000000000000004">
      <c r="A61253" s="131"/>
    </row>
    <row r="61254" spans="1:1" x14ac:dyDescent="0.55000000000000004">
      <c r="A61254" s="131"/>
    </row>
    <row r="61257" spans="1:1" x14ac:dyDescent="0.55000000000000004">
      <c r="A61257" s="131"/>
    </row>
    <row r="61258" spans="1:1" x14ac:dyDescent="0.55000000000000004">
      <c r="A61258" s="131"/>
    </row>
    <row r="61261" spans="1:1" x14ac:dyDescent="0.55000000000000004">
      <c r="A61261" s="131"/>
    </row>
    <row r="61262" spans="1:1" x14ac:dyDescent="0.55000000000000004">
      <c r="A61262" s="131"/>
    </row>
    <row r="61265" spans="1:1" x14ac:dyDescent="0.55000000000000004">
      <c r="A61265" s="131"/>
    </row>
    <row r="61266" spans="1:1" x14ac:dyDescent="0.55000000000000004">
      <c r="A61266" s="131"/>
    </row>
    <row r="61269" spans="1:1" x14ac:dyDescent="0.55000000000000004">
      <c r="A61269" s="131"/>
    </row>
    <row r="61270" spans="1:1" x14ac:dyDescent="0.55000000000000004">
      <c r="A61270" s="131"/>
    </row>
    <row r="61273" spans="1:1" x14ac:dyDescent="0.55000000000000004">
      <c r="A61273" s="131"/>
    </row>
    <row r="61274" spans="1:1" x14ac:dyDescent="0.55000000000000004">
      <c r="A61274" s="131"/>
    </row>
    <row r="61277" spans="1:1" x14ac:dyDescent="0.55000000000000004">
      <c r="A61277" s="131"/>
    </row>
    <row r="61278" spans="1:1" x14ac:dyDescent="0.55000000000000004">
      <c r="A61278" s="131"/>
    </row>
    <row r="61281" spans="1:1" x14ac:dyDescent="0.55000000000000004">
      <c r="A61281" s="131"/>
    </row>
    <row r="61282" spans="1:1" x14ac:dyDescent="0.55000000000000004">
      <c r="A61282" s="131"/>
    </row>
    <row r="61285" spans="1:1" x14ac:dyDescent="0.55000000000000004">
      <c r="A61285" s="131"/>
    </row>
    <row r="61286" spans="1:1" x14ac:dyDescent="0.55000000000000004">
      <c r="A61286" s="131"/>
    </row>
    <row r="61289" spans="1:1" x14ac:dyDescent="0.55000000000000004">
      <c r="A61289" s="131"/>
    </row>
    <row r="61290" spans="1:1" x14ac:dyDescent="0.55000000000000004">
      <c r="A61290" s="131"/>
    </row>
    <row r="61293" spans="1:1" x14ac:dyDescent="0.55000000000000004">
      <c r="A61293" s="131"/>
    </row>
    <row r="61294" spans="1:1" x14ac:dyDescent="0.55000000000000004">
      <c r="A61294" s="131"/>
    </row>
    <row r="61297" spans="1:1" x14ac:dyDescent="0.55000000000000004">
      <c r="A61297" s="131"/>
    </row>
    <row r="61298" spans="1:1" x14ac:dyDescent="0.55000000000000004">
      <c r="A61298" s="131"/>
    </row>
    <row r="61301" spans="1:1" x14ac:dyDescent="0.55000000000000004">
      <c r="A61301" s="131"/>
    </row>
    <row r="61302" spans="1:1" x14ac:dyDescent="0.55000000000000004">
      <c r="A61302" s="131"/>
    </row>
    <row r="61305" spans="1:1" x14ac:dyDescent="0.55000000000000004">
      <c r="A61305" s="131"/>
    </row>
    <row r="61306" spans="1:1" x14ac:dyDescent="0.55000000000000004">
      <c r="A61306" s="131"/>
    </row>
    <row r="61309" spans="1:1" x14ac:dyDescent="0.55000000000000004">
      <c r="A61309" s="131"/>
    </row>
    <row r="61310" spans="1:1" x14ac:dyDescent="0.55000000000000004">
      <c r="A61310" s="131"/>
    </row>
    <row r="61313" spans="1:1" x14ac:dyDescent="0.55000000000000004">
      <c r="A61313" s="131"/>
    </row>
    <row r="61314" spans="1:1" x14ac:dyDescent="0.55000000000000004">
      <c r="A61314" s="131"/>
    </row>
    <row r="61317" spans="1:1" x14ac:dyDescent="0.55000000000000004">
      <c r="A61317" s="131"/>
    </row>
    <row r="61318" spans="1:1" x14ac:dyDescent="0.55000000000000004">
      <c r="A61318" s="131"/>
    </row>
    <row r="61321" spans="1:1" x14ac:dyDescent="0.55000000000000004">
      <c r="A61321" s="131"/>
    </row>
    <row r="61322" spans="1:1" x14ac:dyDescent="0.55000000000000004">
      <c r="A61322" s="131"/>
    </row>
    <row r="61325" spans="1:1" x14ac:dyDescent="0.55000000000000004">
      <c r="A61325" s="131"/>
    </row>
    <row r="61326" spans="1:1" x14ac:dyDescent="0.55000000000000004">
      <c r="A61326" s="131"/>
    </row>
    <row r="61329" spans="1:1" x14ac:dyDescent="0.55000000000000004">
      <c r="A61329" s="131"/>
    </row>
    <row r="61330" spans="1:1" x14ac:dyDescent="0.55000000000000004">
      <c r="A61330" s="131"/>
    </row>
    <row r="61333" spans="1:1" x14ac:dyDescent="0.55000000000000004">
      <c r="A61333" s="131"/>
    </row>
    <row r="61334" spans="1:1" x14ac:dyDescent="0.55000000000000004">
      <c r="A61334" s="131"/>
    </row>
    <row r="61337" spans="1:1" x14ac:dyDescent="0.55000000000000004">
      <c r="A61337" s="131"/>
    </row>
    <row r="61338" spans="1:1" x14ac:dyDescent="0.55000000000000004">
      <c r="A61338" s="131"/>
    </row>
    <row r="61341" spans="1:1" x14ac:dyDescent="0.55000000000000004">
      <c r="A61341" s="131"/>
    </row>
    <row r="61342" spans="1:1" x14ac:dyDescent="0.55000000000000004">
      <c r="A61342" s="131"/>
    </row>
    <row r="61345" spans="1:1" x14ac:dyDescent="0.55000000000000004">
      <c r="A61345" s="131"/>
    </row>
    <row r="61346" spans="1:1" x14ac:dyDescent="0.55000000000000004">
      <c r="A61346" s="131"/>
    </row>
    <row r="61349" spans="1:1" x14ac:dyDescent="0.55000000000000004">
      <c r="A61349" s="131"/>
    </row>
    <row r="61350" spans="1:1" x14ac:dyDescent="0.55000000000000004">
      <c r="A61350" s="131"/>
    </row>
    <row r="61353" spans="1:1" x14ac:dyDescent="0.55000000000000004">
      <c r="A61353" s="131"/>
    </row>
    <row r="61354" spans="1:1" x14ac:dyDescent="0.55000000000000004">
      <c r="A61354" s="131"/>
    </row>
    <row r="61357" spans="1:1" x14ac:dyDescent="0.55000000000000004">
      <c r="A61357" s="131"/>
    </row>
    <row r="61358" spans="1:1" x14ac:dyDescent="0.55000000000000004">
      <c r="A61358" s="131"/>
    </row>
    <row r="61361" spans="1:1" x14ac:dyDescent="0.55000000000000004">
      <c r="A61361" s="131"/>
    </row>
    <row r="61362" spans="1:1" x14ac:dyDescent="0.55000000000000004">
      <c r="A61362" s="131"/>
    </row>
    <row r="61365" spans="1:1" x14ac:dyDescent="0.55000000000000004">
      <c r="A61365" s="131"/>
    </row>
    <row r="61366" spans="1:1" x14ac:dyDescent="0.55000000000000004">
      <c r="A61366" s="131"/>
    </row>
    <row r="61369" spans="1:1" x14ac:dyDescent="0.55000000000000004">
      <c r="A61369" s="131"/>
    </row>
    <row r="61370" spans="1:1" x14ac:dyDescent="0.55000000000000004">
      <c r="A61370" s="131"/>
    </row>
    <row r="61373" spans="1:1" x14ac:dyDescent="0.55000000000000004">
      <c r="A61373" s="131"/>
    </row>
    <row r="61374" spans="1:1" x14ac:dyDescent="0.55000000000000004">
      <c r="A61374" s="131"/>
    </row>
    <row r="61377" spans="1:1" x14ac:dyDescent="0.55000000000000004">
      <c r="A61377" s="131"/>
    </row>
    <row r="61378" spans="1:1" x14ac:dyDescent="0.55000000000000004">
      <c r="A61378" s="131"/>
    </row>
    <row r="61381" spans="1:1" x14ac:dyDescent="0.55000000000000004">
      <c r="A61381" s="131"/>
    </row>
    <row r="61382" spans="1:1" x14ac:dyDescent="0.55000000000000004">
      <c r="A61382" s="131"/>
    </row>
    <row r="61385" spans="1:1" x14ac:dyDescent="0.55000000000000004">
      <c r="A61385" s="131"/>
    </row>
    <row r="61386" spans="1:1" x14ac:dyDescent="0.55000000000000004">
      <c r="A61386" s="131"/>
    </row>
    <row r="61389" spans="1:1" x14ac:dyDescent="0.55000000000000004">
      <c r="A61389" s="131"/>
    </row>
    <row r="61390" spans="1:1" x14ac:dyDescent="0.55000000000000004">
      <c r="A61390" s="131"/>
    </row>
    <row r="61393" spans="1:1" x14ac:dyDescent="0.55000000000000004">
      <c r="A61393" s="131"/>
    </row>
    <row r="61394" spans="1:1" x14ac:dyDescent="0.55000000000000004">
      <c r="A61394" s="131"/>
    </row>
    <row r="61397" spans="1:1" x14ac:dyDescent="0.55000000000000004">
      <c r="A61397" s="131"/>
    </row>
    <row r="61398" spans="1:1" x14ac:dyDescent="0.55000000000000004">
      <c r="A61398" s="131"/>
    </row>
    <row r="61401" spans="1:1" x14ac:dyDescent="0.55000000000000004">
      <c r="A61401" s="131"/>
    </row>
    <row r="61402" spans="1:1" x14ac:dyDescent="0.55000000000000004">
      <c r="A61402" s="131"/>
    </row>
    <row r="61405" spans="1:1" x14ac:dyDescent="0.55000000000000004">
      <c r="A61405" s="131"/>
    </row>
    <row r="61406" spans="1:1" x14ac:dyDescent="0.55000000000000004">
      <c r="A61406" s="131"/>
    </row>
    <row r="61409" spans="1:1" x14ac:dyDescent="0.55000000000000004">
      <c r="A61409" s="131"/>
    </row>
    <row r="61410" spans="1:1" x14ac:dyDescent="0.55000000000000004">
      <c r="A61410" s="131"/>
    </row>
    <row r="61413" spans="1:1" x14ac:dyDescent="0.55000000000000004">
      <c r="A61413" s="131"/>
    </row>
    <row r="61414" spans="1:1" x14ac:dyDescent="0.55000000000000004">
      <c r="A61414" s="131"/>
    </row>
    <row r="61417" spans="1:1" x14ac:dyDescent="0.55000000000000004">
      <c r="A61417" s="131"/>
    </row>
    <row r="61418" spans="1:1" x14ac:dyDescent="0.55000000000000004">
      <c r="A61418" s="131"/>
    </row>
    <row r="61421" spans="1:1" x14ac:dyDescent="0.55000000000000004">
      <c r="A61421" s="131"/>
    </row>
    <row r="61422" spans="1:1" x14ac:dyDescent="0.55000000000000004">
      <c r="A61422" s="131"/>
    </row>
    <row r="61425" spans="1:1" x14ac:dyDescent="0.55000000000000004">
      <c r="A61425" s="131"/>
    </row>
    <row r="61426" spans="1:1" x14ac:dyDescent="0.55000000000000004">
      <c r="A61426" s="131"/>
    </row>
    <row r="61429" spans="1:1" x14ac:dyDescent="0.55000000000000004">
      <c r="A61429" s="131"/>
    </row>
    <row r="61430" spans="1:1" x14ac:dyDescent="0.55000000000000004">
      <c r="A61430" s="131"/>
    </row>
    <row r="61433" spans="1:1" x14ac:dyDescent="0.55000000000000004">
      <c r="A61433" s="131"/>
    </row>
    <row r="61434" spans="1:1" x14ac:dyDescent="0.55000000000000004">
      <c r="A61434" s="131"/>
    </row>
    <row r="61437" spans="1:1" x14ac:dyDescent="0.55000000000000004">
      <c r="A61437" s="131"/>
    </row>
    <row r="61438" spans="1:1" x14ac:dyDescent="0.55000000000000004">
      <c r="A61438" s="131"/>
    </row>
    <row r="61441" spans="1:1" x14ac:dyDescent="0.55000000000000004">
      <c r="A61441" s="131"/>
    </row>
    <row r="61442" spans="1:1" x14ac:dyDescent="0.55000000000000004">
      <c r="A61442" s="131"/>
    </row>
    <row r="61445" spans="1:1" x14ac:dyDescent="0.55000000000000004">
      <c r="A61445" s="131"/>
    </row>
    <row r="61446" spans="1:1" x14ac:dyDescent="0.55000000000000004">
      <c r="A61446" s="131"/>
    </row>
    <row r="61449" spans="1:1" x14ac:dyDescent="0.55000000000000004">
      <c r="A61449" s="131"/>
    </row>
    <row r="61450" spans="1:1" x14ac:dyDescent="0.55000000000000004">
      <c r="A61450" s="131"/>
    </row>
    <row r="61453" spans="1:1" x14ac:dyDescent="0.55000000000000004">
      <c r="A61453" s="131"/>
    </row>
    <row r="61454" spans="1:1" x14ac:dyDescent="0.55000000000000004">
      <c r="A61454" s="131"/>
    </row>
    <row r="61457" spans="1:1" x14ac:dyDescent="0.55000000000000004">
      <c r="A61457" s="131"/>
    </row>
    <row r="61458" spans="1:1" x14ac:dyDescent="0.55000000000000004">
      <c r="A61458" s="131"/>
    </row>
    <row r="61461" spans="1:1" x14ac:dyDescent="0.55000000000000004">
      <c r="A61461" s="131"/>
    </row>
    <row r="61462" spans="1:1" x14ac:dyDescent="0.55000000000000004">
      <c r="A61462" s="131"/>
    </row>
    <row r="61465" spans="1:1" x14ac:dyDescent="0.55000000000000004">
      <c r="A61465" s="131"/>
    </row>
    <row r="61466" spans="1:1" x14ac:dyDescent="0.55000000000000004">
      <c r="A61466" s="131"/>
    </row>
    <row r="61469" spans="1:1" x14ac:dyDescent="0.55000000000000004">
      <c r="A61469" s="131"/>
    </row>
    <row r="61470" spans="1:1" x14ac:dyDescent="0.55000000000000004">
      <c r="A61470" s="131"/>
    </row>
    <row r="61473" spans="1:1" x14ac:dyDescent="0.55000000000000004">
      <c r="A61473" s="131"/>
    </row>
    <row r="61474" spans="1:1" x14ac:dyDescent="0.55000000000000004">
      <c r="A61474" s="131"/>
    </row>
    <row r="61477" spans="1:1" x14ac:dyDescent="0.55000000000000004">
      <c r="A61477" s="131"/>
    </row>
    <row r="61478" spans="1:1" x14ac:dyDescent="0.55000000000000004">
      <c r="A61478" s="131"/>
    </row>
    <row r="61481" spans="1:1" x14ac:dyDescent="0.55000000000000004">
      <c r="A61481" s="131"/>
    </row>
    <row r="61482" spans="1:1" x14ac:dyDescent="0.55000000000000004">
      <c r="A61482" s="131"/>
    </row>
    <row r="61485" spans="1:1" x14ac:dyDescent="0.55000000000000004">
      <c r="A61485" s="131"/>
    </row>
    <row r="61486" spans="1:1" x14ac:dyDescent="0.55000000000000004">
      <c r="A61486" s="131"/>
    </row>
    <row r="61489" spans="1:1" x14ac:dyDescent="0.55000000000000004">
      <c r="A61489" s="131"/>
    </row>
    <row r="61490" spans="1:1" x14ac:dyDescent="0.55000000000000004">
      <c r="A61490" s="131"/>
    </row>
    <row r="61493" spans="1:1" x14ac:dyDescent="0.55000000000000004">
      <c r="A61493" s="131"/>
    </row>
    <row r="61494" spans="1:1" x14ac:dyDescent="0.55000000000000004">
      <c r="A61494" s="131"/>
    </row>
    <row r="61497" spans="1:1" x14ac:dyDescent="0.55000000000000004">
      <c r="A61497" s="131"/>
    </row>
    <row r="61498" spans="1:1" x14ac:dyDescent="0.55000000000000004">
      <c r="A61498" s="131"/>
    </row>
    <row r="61501" spans="1:1" x14ac:dyDescent="0.55000000000000004">
      <c r="A61501" s="131"/>
    </row>
    <row r="61502" spans="1:1" x14ac:dyDescent="0.55000000000000004">
      <c r="A61502" s="131"/>
    </row>
    <row r="61505" spans="1:1" x14ac:dyDescent="0.55000000000000004">
      <c r="A61505" s="131"/>
    </row>
    <row r="61506" spans="1:1" x14ac:dyDescent="0.55000000000000004">
      <c r="A61506" s="131"/>
    </row>
    <row r="61509" spans="1:1" x14ac:dyDescent="0.55000000000000004">
      <c r="A61509" s="131"/>
    </row>
    <row r="61510" spans="1:1" x14ac:dyDescent="0.55000000000000004">
      <c r="A61510" s="131"/>
    </row>
    <row r="61513" spans="1:1" x14ac:dyDescent="0.55000000000000004">
      <c r="A61513" s="131"/>
    </row>
    <row r="61514" spans="1:1" x14ac:dyDescent="0.55000000000000004">
      <c r="A61514" s="131"/>
    </row>
    <row r="61517" spans="1:1" x14ac:dyDescent="0.55000000000000004">
      <c r="A61517" s="131"/>
    </row>
    <row r="61518" spans="1:1" x14ac:dyDescent="0.55000000000000004">
      <c r="A61518" s="131"/>
    </row>
    <row r="61521" spans="1:1" x14ac:dyDescent="0.55000000000000004">
      <c r="A61521" s="131"/>
    </row>
    <row r="61522" spans="1:1" x14ac:dyDescent="0.55000000000000004">
      <c r="A61522" s="131"/>
    </row>
    <row r="61525" spans="1:1" x14ac:dyDescent="0.55000000000000004">
      <c r="A61525" s="131"/>
    </row>
    <row r="61526" spans="1:1" x14ac:dyDescent="0.55000000000000004">
      <c r="A61526" s="131"/>
    </row>
    <row r="61529" spans="1:1" x14ac:dyDescent="0.55000000000000004">
      <c r="A61529" s="131"/>
    </row>
    <row r="61530" spans="1:1" x14ac:dyDescent="0.55000000000000004">
      <c r="A61530" s="131"/>
    </row>
    <row r="61533" spans="1:1" x14ac:dyDescent="0.55000000000000004">
      <c r="A61533" s="131"/>
    </row>
    <row r="61534" spans="1:1" x14ac:dyDescent="0.55000000000000004">
      <c r="A61534" s="131"/>
    </row>
    <row r="61537" spans="1:1" x14ac:dyDescent="0.55000000000000004">
      <c r="A61537" s="131"/>
    </row>
    <row r="61538" spans="1:1" x14ac:dyDescent="0.55000000000000004">
      <c r="A61538" s="131"/>
    </row>
    <row r="61541" spans="1:1" x14ac:dyDescent="0.55000000000000004">
      <c r="A61541" s="131"/>
    </row>
    <row r="61542" spans="1:1" x14ac:dyDescent="0.55000000000000004">
      <c r="A61542" s="131"/>
    </row>
    <row r="61545" spans="1:1" x14ac:dyDescent="0.55000000000000004">
      <c r="A61545" s="131"/>
    </row>
    <row r="61546" spans="1:1" x14ac:dyDescent="0.55000000000000004">
      <c r="A61546" s="131"/>
    </row>
    <row r="61549" spans="1:1" x14ac:dyDescent="0.55000000000000004">
      <c r="A61549" s="131"/>
    </row>
    <row r="61550" spans="1:1" x14ac:dyDescent="0.55000000000000004">
      <c r="A61550" s="131"/>
    </row>
    <row r="61553" spans="1:1" x14ac:dyDescent="0.55000000000000004">
      <c r="A61553" s="131"/>
    </row>
    <row r="61554" spans="1:1" x14ac:dyDescent="0.55000000000000004">
      <c r="A61554" s="131"/>
    </row>
    <row r="61557" spans="1:1" x14ac:dyDescent="0.55000000000000004">
      <c r="A61557" s="131"/>
    </row>
    <row r="61558" spans="1:1" x14ac:dyDescent="0.55000000000000004">
      <c r="A61558" s="131"/>
    </row>
    <row r="61561" spans="1:1" x14ac:dyDescent="0.55000000000000004">
      <c r="A61561" s="131"/>
    </row>
    <row r="61562" spans="1:1" x14ac:dyDescent="0.55000000000000004">
      <c r="A61562" s="131"/>
    </row>
    <row r="61565" spans="1:1" x14ac:dyDescent="0.55000000000000004">
      <c r="A61565" s="131"/>
    </row>
    <row r="61566" spans="1:1" x14ac:dyDescent="0.55000000000000004">
      <c r="A61566" s="131"/>
    </row>
    <row r="61569" spans="1:1" x14ac:dyDescent="0.55000000000000004">
      <c r="A61569" s="131"/>
    </row>
    <row r="61570" spans="1:1" x14ac:dyDescent="0.55000000000000004">
      <c r="A61570" s="131"/>
    </row>
    <row r="61573" spans="1:1" x14ac:dyDescent="0.55000000000000004">
      <c r="A61573" s="131"/>
    </row>
    <row r="61574" spans="1:1" x14ac:dyDescent="0.55000000000000004">
      <c r="A61574" s="131"/>
    </row>
    <row r="61577" spans="1:1" x14ac:dyDescent="0.55000000000000004">
      <c r="A61577" s="131"/>
    </row>
    <row r="61578" spans="1:1" x14ac:dyDescent="0.55000000000000004">
      <c r="A61578" s="131"/>
    </row>
    <row r="61581" spans="1:1" x14ac:dyDescent="0.55000000000000004">
      <c r="A61581" s="131"/>
    </row>
    <row r="61582" spans="1:1" x14ac:dyDescent="0.55000000000000004">
      <c r="A61582" s="131"/>
    </row>
    <row r="61585" spans="1:1" x14ac:dyDescent="0.55000000000000004">
      <c r="A61585" s="131"/>
    </row>
    <row r="61586" spans="1:1" x14ac:dyDescent="0.55000000000000004">
      <c r="A61586" s="131"/>
    </row>
    <row r="61589" spans="1:1" x14ac:dyDescent="0.55000000000000004">
      <c r="A61589" s="131"/>
    </row>
    <row r="61590" spans="1:1" x14ac:dyDescent="0.55000000000000004">
      <c r="A61590" s="131"/>
    </row>
    <row r="61593" spans="1:1" x14ac:dyDescent="0.55000000000000004">
      <c r="A61593" s="131"/>
    </row>
    <row r="61594" spans="1:1" x14ac:dyDescent="0.55000000000000004">
      <c r="A61594" s="131"/>
    </row>
    <row r="61597" spans="1:1" x14ac:dyDescent="0.55000000000000004">
      <c r="A61597" s="131"/>
    </row>
    <row r="61598" spans="1:1" x14ac:dyDescent="0.55000000000000004">
      <c r="A61598" s="131"/>
    </row>
    <row r="61601" spans="1:1" x14ac:dyDescent="0.55000000000000004">
      <c r="A61601" s="131"/>
    </row>
    <row r="61602" spans="1:1" x14ac:dyDescent="0.55000000000000004">
      <c r="A61602" s="131"/>
    </row>
    <row r="61605" spans="1:1" x14ac:dyDescent="0.55000000000000004">
      <c r="A61605" s="131"/>
    </row>
    <row r="61606" spans="1:1" x14ac:dyDescent="0.55000000000000004">
      <c r="A61606" s="131"/>
    </row>
    <row r="61609" spans="1:1" x14ac:dyDescent="0.55000000000000004">
      <c r="A61609" s="131"/>
    </row>
    <row r="61610" spans="1:1" x14ac:dyDescent="0.55000000000000004">
      <c r="A61610" s="131"/>
    </row>
    <row r="61613" spans="1:1" x14ac:dyDescent="0.55000000000000004">
      <c r="A61613" s="131"/>
    </row>
    <row r="61614" spans="1:1" x14ac:dyDescent="0.55000000000000004">
      <c r="A61614" s="131"/>
    </row>
    <row r="61617" spans="1:1" x14ac:dyDescent="0.55000000000000004">
      <c r="A61617" s="131"/>
    </row>
    <row r="61618" spans="1:1" x14ac:dyDescent="0.55000000000000004">
      <c r="A61618" s="131"/>
    </row>
    <row r="61621" spans="1:1" x14ac:dyDescent="0.55000000000000004">
      <c r="A61621" s="131"/>
    </row>
    <row r="61622" spans="1:1" x14ac:dyDescent="0.55000000000000004">
      <c r="A61622" s="131"/>
    </row>
    <row r="61625" spans="1:1" x14ac:dyDescent="0.55000000000000004">
      <c r="A61625" s="131"/>
    </row>
    <row r="61626" spans="1:1" x14ac:dyDescent="0.55000000000000004">
      <c r="A61626" s="131"/>
    </row>
    <row r="61629" spans="1:1" x14ac:dyDescent="0.55000000000000004">
      <c r="A61629" s="131"/>
    </row>
    <row r="61630" spans="1:1" x14ac:dyDescent="0.55000000000000004">
      <c r="A61630" s="131"/>
    </row>
    <row r="61633" spans="1:1" x14ac:dyDescent="0.55000000000000004">
      <c r="A61633" s="131"/>
    </row>
    <row r="61634" spans="1:1" x14ac:dyDescent="0.55000000000000004">
      <c r="A61634" s="131"/>
    </row>
    <row r="61637" spans="1:1" x14ac:dyDescent="0.55000000000000004">
      <c r="A61637" s="131"/>
    </row>
    <row r="61638" spans="1:1" x14ac:dyDescent="0.55000000000000004">
      <c r="A61638" s="131"/>
    </row>
    <row r="61641" spans="1:1" x14ac:dyDescent="0.55000000000000004">
      <c r="A61641" s="131"/>
    </row>
    <row r="61642" spans="1:1" x14ac:dyDescent="0.55000000000000004">
      <c r="A61642" s="131"/>
    </row>
    <row r="61645" spans="1:1" x14ac:dyDescent="0.55000000000000004">
      <c r="A61645" s="131"/>
    </row>
    <row r="61646" spans="1:1" x14ac:dyDescent="0.55000000000000004">
      <c r="A61646" s="131"/>
    </row>
    <row r="61649" spans="1:1" x14ac:dyDescent="0.55000000000000004">
      <c r="A61649" s="131"/>
    </row>
    <row r="61650" spans="1:1" x14ac:dyDescent="0.55000000000000004">
      <c r="A61650" s="131"/>
    </row>
    <row r="61653" spans="1:1" x14ac:dyDescent="0.55000000000000004">
      <c r="A61653" s="131"/>
    </row>
    <row r="61654" spans="1:1" x14ac:dyDescent="0.55000000000000004">
      <c r="A61654" s="131"/>
    </row>
    <row r="61657" spans="1:1" x14ac:dyDescent="0.55000000000000004">
      <c r="A61657" s="131"/>
    </row>
    <row r="61658" spans="1:1" x14ac:dyDescent="0.55000000000000004">
      <c r="A61658" s="131"/>
    </row>
    <row r="61661" spans="1:1" x14ac:dyDescent="0.55000000000000004">
      <c r="A61661" s="131"/>
    </row>
    <row r="61662" spans="1:1" x14ac:dyDescent="0.55000000000000004">
      <c r="A61662" s="131"/>
    </row>
    <row r="61665" spans="1:1" x14ac:dyDescent="0.55000000000000004">
      <c r="A61665" s="131"/>
    </row>
    <row r="61666" spans="1:1" x14ac:dyDescent="0.55000000000000004">
      <c r="A61666" s="131"/>
    </row>
    <row r="61669" spans="1:1" x14ac:dyDescent="0.55000000000000004">
      <c r="A61669" s="131"/>
    </row>
    <row r="61670" spans="1:1" x14ac:dyDescent="0.55000000000000004">
      <c r="A61670" s="131"/>
    </row>
    <row r="61673" spans="1:1" x14ac:dyDescent="0.55000000000000004">
      <c r="A61673" s="131"/>
    </row>
    <row r="61674" spans="1:1" x14ac:dyDescent="0.55000000000000004">
      <c r="A61674" s="131"/>
    </row>
    <row r="61677" spans="1:1" x14ac:dyDescent="0.55000000000000004">
      <c r="A61677" s="131"/>
    </row>
    <row r="61678" spans="1:1" x14ac:dyDescent="0.55000000000000004">
      <c r="A61678" s="131"/>
    </row>
    <row r="61681" spans="1:1" x14ac:dyDescent="0.55000000000000004">
      <c r="A61681" s="131"/>
    </row>
    <row r="61682" spans="1:1" x14ac:dyDescent="0.55000000000000004">
      <c r="A61682" s="131"/>
    </row>
    <row r="61685" spans="1:1" x14ac:dyDescent="0.55000000000000004">
      <c r="A61685" s="131"/>
    </row>
    <row r="61686" spans="1:1" x14ac:dyDescent="0.55000000000000004">
      <c r="A61686" s="131"/>
    </row>
    <row r="61689" spans="1:1" x14ac:dyDescent="0.55000000000000004">
      <c r="A61689" s="131"/>
    </row>
    <row r="61690" spans="1:1" x14ac:dyDescent="0.55000000000000004">
      <c r="A61690" s="131"/>
    </row>
    <row r="61693" spans="1:1" x14ac:dyDescent="0.55000000000000004">
      <c r="A61693" s="131"/>
    </row>
    <row r="61694" spans="1:1" x14ac:dyDescent="0.55000000000000004">
      <c r="A61694" s="131"/>
    </row>
    <row r="61697" spans="1:1" x14ac:dyDescent="0.55000000000000004">
      <c r="A61697" s="131"/>
    </row>
    <row r="61698" spans="1:1" x14ac:dyDescent="0.55000000000000004">
      <c r="A61698" s="131"/>
    </row>
    <row r="61701" spans="1:1" x14ac:dyDescent="0.55000000000000004">
      <c r="A61701" s="131"/>
    </row>
    <row r="61702" spans="1:1" x14ac:dyDescent="0.55000000000000004">
      <c r="A61702" s="131"/>
    </row>
    <row r="61705" spans="1:1" x14ac:dyDescent="0.55000000000000004">
      <c r="A61705" s="131"/>
    </row>
    <row r="61706" spans="1:1" x14ac:dyDescent="0.55000000000000004">
      <c r="A61706" s="131"/>
    </row>
    <row r="61709" spans="1:1" x14ac:dyDescent="0.55000000000000004">
      <c r="A61709" s="131"/>
    </row>
    <row r="61710" spans="1:1" x14ac:dyDescent="0.55000000000000004">
      <c r="A61710" s="131"/>
    </row>
    <row r="61713" spans="1:1" x14ac:dyDescent="0.55000000000000004">
      <c r="A61713" s="131"/>
    </row>
    <row r="61714" spans="1:1" x14ac:dyDescent="0.55000000000000004">
      <c r="A61714" s="131"/>
    </row>
    <row r="61717" spans="1:1" x14ac:dyDescent="0.55000000000000004">
      <c r="A61717" s="131"/>
    </row>
    <row r="61718" spans="1:1" x14ac:dyDescent="0.55000000000000004">
      <c r="A61718" s="131"/>
    </row>
    <row r="61721" spans="1:1" x14ac:dyDescent="0.55000000000000004">
      <c r="A61721" s="131"/>
    </row>
    <row r="61722" spans="1:1" x14ac:dyDescent="0.55000000000000004">
      <c r="A61722" s="131"/>
    </row>
    <row r="61725" spans="1:1" x14ac:dyDescent="0.55000000000000004">
      <c r="A61725" s="131"/>
    </row>
    <row r="61726" spans="1:1" x14ac:dyDescent="0.55000000000000004">
      <c r="A61726" s="131"/>
    </row>
    <row r="61729" spans="1:1" x14ac:dyDescent="0.55000000000000004">
      <c r="A61729" s="131"/>
    </row>
    <row r="61730" spans="1:1" x14ac:dyDescent="0.55000000000000004">
      <c r="A61730" s="131"/>
    </row>
    <row r="61733" spans="1:1" x14ac:dyDescent="0.55000000000000004">
      <c r="A61733" s="131"/>
    </row>
    <row r="61734" spans="1:1" x14ac:dyDescent="0.55000000000000004">
      <c r="A61734" s="131"/>
    </row>
    <row r="61737" spans="1:1" x14ac:dyDescent="0.55000000000000004">
      <c r="A61737" s="131"/>
    </row>
    <row r="61738" spans="1:1" x14ac:dyDescent="0.55000000000000004">
      <c r="A61738" s="131"/>
    </row>
    <row r="61741" spans="1:1" x14ac:dyDescent="0.55000000000000004">
      <c r="A61741" s="131"/>
    </row>
    <row r="61742" spans="1:1" x14ac:dyDescent="0.55000000000000004">
      <c r="A61742" s="131"/>
    </row>
    <row r="61745" spans="1:1" x14ac:dyDescent="0.55000000000000004">
      <c r="A61745" s="131"/>
    </row>
    <row r="61746" spans="1:1" x14ac:dyDescent="0.55000000000000004">
      <c r="A61746" s="131"/>
    </row>
    <row r="61749" spans="1:1" x14ac:dyDescent="0.55000000000000004">
      <c r="A61749" s="131"/>
    </row>
    <row r="61750" spans="1:1" x14ac:dyDescent="0.55000000000000004">
      <c r="A61750" s="131"/>
    </row>
    <row r="61753" spans="1:1" x14ac:dyDescent="0.55000000000000004">
      <c r="A61753" s="131"/>
    </row>
    <row r="61754" spans="1:1" x14ac:dyDescent="0.55000000000000004">
      <c r="A61754" s="131"/>
    </row>
    <row r="61757" spans="1:1" x14ac:dyDescent="0.55000000000000004">
      <c r="A61757" s="131"/>
    </row>
    <row r="61758" spans="1:1" x14ac:dyDescent="0.55000000000000004">
      <c r="A61758" s="131"/>
    </row>
    <row r="61761" spans="1:1" x14ac:dyDescent="0.55000000000000004">
      <c r="A61761" s="131"/>
    </row>
    <row r="61762" spans="1:1" x14ac:dyDescent="0.55000000000000004">
      <c r="A61762" s="131"/>
    </row>
    <row r="61765" spans="1:1" x14ac:dyDescent="0.55000000000000004">
      <c r="A61765" s="131"/>
    </row>
    <row r="61766" spans="1:1" x14ac:dyDescent="0.55000000000000004">
      <c r="A61766" s="131"/>
    </row>
    <row r="61769" spans="1:1" x14ac:dyDescent="0.55000000000000004">
      <c r="A61769" s="131"/>
    </row>
    <row r="61770" spans="1:1" x14ac:dyDescent="0.55000000000000004">
      <c r="A61770" s="131"/>
    </row>
    <row r="61773" spans="1:1" x14ac:dyDescent="0.55000000000000004">
      <c r="A61773" s="131"/>
    </row>
    <row r="61774" spans="1:1" x14ac:dyDescent="0.55000000000000004">
      <c r="A61774" s="131"/>
    </row>
    <row r="61777" spans="1:1" x14ac:dyDescent="0.55000000000000004">
      <c r="A61777" s="131"/>
    </row>
    <row r="61778" spans="1:1" x14ac:dyDescent="0.55000000000000004">
      <c r="A61778" s="131"/>
    </row>
    <row r="61781" spans="1:1" x14ac:dyDescent="0.55000000000000004">
      <c r="A61781" s="131"/>
    </row>
    <row r="61782" spans="1:1" x14ac:dyDescent="0.55000000000000004">
      <c r="A61782" s="131"/>
    </row>
    <row r="61785" spans="1:1" x14ac:dyDescent="0.55000000000000004">
      <c r="A61785" s="131"/>
    </row>
    <row r="61786" spans="1:1" x14ac:dyDescent="0.55000000000000004">
      <c r="A61786" s="131"/>
    </row>
    <row r="61789" spans="1:1" x14ac:dyDescent="0.55000000000000004">
      <c r="A61789" s="131"/>
    </row>
    <row r="61790" spans="1:1" x14ac:dyDescent="0.55000000000000004">
      <c r="A61790" s="131"/>
    </row>
    <row r="61793" spans="1:1" x14ac:dyDescent="0.55000000000000004">
      <c r="A61793" s="131"/>
    </row>
    <row r="61794" spans="1:1" x14ac:dyDescent="0.55000000000000004">
      <c r="A61794" s="131"/>
    </row>
    <row r="61797" spans="1:1" x14ac:dyDescent="0.55000000000000004">
      <c r="A61797" s="131"/>
    </row>
    <row r="61798" spans="1:1" x14ac:dyDescent="0.55000000000000004">
      <c r="A61798" s="131"/>
    </row>
    <row r="61801" spans="1:1" x14ac:dyDescent="0.55000000000000004">
      <c r="A61801" s="131"/>
    </row>
    <row r="61802" spans="1:1" x14ac:dyDescent="0.55000000000000004">
      <c r="A61802" s="131"/>
    </row>
    <row r="61805" spans="1:1" x14ac:dyDescent="0.55000000000000004">
      <c r="A61805" s="131"/>
    </row>
    <row r="61806" spans="1:1" x14ac:dyDescent="0.55000000000000004">
      <c r="A61806" s="131"/>
    </row>
    <row r="61809" spans="1:1" x14ac:dyDescent="0.55000000000000004">
      <c r="A61809" s="131"/>
    </row>
    <row r="61810" spans="1:1" x14ac:dyDescent="0.55000000000000004">
      <c r="A61810" s="131"/>
    </row>
    <row r="61813" spans="1:1" x14ac:dyDescent="0.55000000000000004">
      <c r="A61813" s="131"/>
    </row>
    <row r="61814" spans="1:1" x14ac:dyDescent="0.55000000000000004">
      <c r="A61814" s="131"/>
    </row>
    <row r="61817" spans="1:1" x14ac:dyDescent="0.55000000000000004">
      <c r="A61817" s="131"/>
    </row>
    <row r="61818" spans="1:1" x14ac:dyDescent="0.55000000000000004">
      <c r="A61818" s="131"/>
    </row>
    <row r="61821" spans="1:1" x14ac:dyDescent="0.55000000000000004">
      <c r="A61821" s="131"/>
    </row>
    <row r="61822" spans="1:1" x14ac:dyDescent="0.55000000000000004">
      <c r="A61822" s="131"/>
    </row>
    <row r="61825" spans="1:1" x14ac:dyDescent="0.55000000000000004">
      <c r="A61825" s="131"/>
    </row>
    <row r="61826" spans="1:1" x14ac:dyDescent="0.55000000000000004">
      <c r="A61826" s="131"/>
    </row>
    <row r="61829" spans="1:1" x14ac:dyDescent="0.55000000000000004">
      <c r="A61829" s="131"/>
    </row>
    <row r="61830" spans="1:1" x14ac:dyDescent="0.55000000000000004">
      <c r="A61830" s="131"/>
    </row>
    <row r="61833" spans="1:1" x14ac:dyDescent="0.55000000000000004">
      <c r="A61833" s="131"/>
    </row>
    <row r="61834" spans="1:1" x14ac:dyDescent="0.55000000000000004">
      <c r="A61834" s="131"/>
    </row>
    <row r="61837" spans="1:1" x14ac:dyDescent="0.55000000000000004">
      <c r="A61837" s="131"/>
    </row>
    <row r="61838" spans="1:1" x14ac:dyDescent="0.55000000000000004">
      <c r="A61838" s="131"/>
    </row>
    <row r="61841" spans="1:1" x14ac:dyDescent="0.55000000000000004">
      <c r="A61841" s="131"/>
    </row>
    <row r="61842" spans="1:1" x14ac:dyDescent="0.55000000000000004">
      <c r="A61842" s="131"/>
    </row>
    <row r="61845" spans="1:1" x14ac:dyDescent="0.55000000000000004">
      <c r="A61845" s="131"/>
    </row>
    <row r="61846" spans="1:1" x14ac:dyDescent="0.55000000000000004">
      <c r="A61846" s="131"/>
    </row>
    <row r="61849" spans="1:1" x14ac:dyDescent="0.55000000000000004">
      <c r="A61849" s="131"/>
    </row>
    <row r="61850" spans="1:1" x14ac:dyDescent="0.55000000000000004">
      <c r="A61850" s="131"/>
    </row>
    <row r="61853" spans="1:1" x14ac:dyDescent="0.55000000000000004">
      <c r="A61853" s="131"/>
    </row>
    <row r="61854" spans="1:1" x14ac:dyDescent="0.55000000000000004">
      <c r="A61854" s="131"/>
    </row>
    <row r="61857" spans="1:1" x14ac:dyDescent="0.55000000000000004">
      <c r="A61857" s="131"/>
    </row>
    <row r="61858" spans="1:1" x14ac:dyDescent="0.55000000000000004">
      <c r="A61858" s="131"/>
    </row>
    <row r="61861" spans="1:1" x14ac:dyDescent="0.55000000000000004">
      <c r="A61861" s="131"/>
    </row>
    <row r="61862" spans="1:1" x14ac:dyDescent="0.55000000000000004">
      <c r="A61862" s="131"/>
    </row>
    <row r="61865" spans="1:1" x14ac:dyDescent="0.55000000000000004">
      <c r="A61865" s="131"/>
    </row>
    <row r="61866" spans="1:1" x14ac:dyDescent="0.55000000000000004">
      <c r="A61866" s="131"/>
    </row>
    <row r="61869" spans="1:1" x14ac:dyDescent="0.55000000000000004">
      <c r="A61869" s="131"/>
    </row>
    <row r="61870" spans="1:1" x14ac:dyDescent="0.55000000000000004">
      <c r="A61870" s="131"/>
    </row>
    <row r="61873" spans="1:1" x14ac:dyDescent="0.55000000000000004">
      <c r="A61873" s="131"/>
    </row>
    <row r="61874" spans="1:1" x14ac:dyDescent="0.55000000000000004">
      <c r="A61874" s="131"/>
    </row>
    <row r="61877" spans="1:1" x14ac:dyDescent="0.55000000000000004">
      <c r="A61877" s="131"/>
    </row>
    <row r="61878" spans="1:1" x14ac:dyDescent="0.55000000000000004">
      <c r="A61878" s="131"/>
    </row>
    <row r="61881" spans="1:1" x14ac:dyDescent="0.55000000000000004">
      <c r="A61881" s="131"/>
    </row>
    <row r="61882" spans="1:1" x14ac:dyDescent="0.55000000000000004">
      <c r="A61882" s="131"/>
    </row>
    <row r="61885" spans="1:1" x14ac:dyDescent="0.55000000000000004">
      <c r="A61885" s="131"/>
    </row>
    <row r="61886" spans="1:1" x14ac:dyDescent="0.55000000000000004">
      <c r="A61886" s="131"/>
    </row>
    <row r="61889" spans="1:1" x14ac:dyDescent="0.55000000000000004">
      <c r="A61889" s="131"/>
    </row>
    <row r="61890" spans="1:1" x14ac:dyDescent="0.55000000000000004">
      <c r="A61890" s="131"/>
    </row>
    <row r="61893" spans="1:1" x14ac:dyDescent="0.55000000000000004">
      <c r="A61893" s="131"/>
    </row>
    <row r="61894" spans="1:1" x14ac:dyDescent="0.55000000000000004">
      <c r="A61894" s="131"/>
    </row>
    <row r="61897" spans="1:1" x14ac:dyDescent="0.55000000000000004">
      <c r="A61897" s="131"/>
    </row>
    <row r="61898" spans="1:1" x14ac:dyDescent="0.55000000000000004">
      <c r="A61898" s="131"/>
    </row>
    <row r="61901" spans="1:1" x14ac:dyDescent="0.55000000000000004">
      <c r="A61901" s="131"/>
    </row>
    <row r="61902" spans="1:1" x14ac:dyDescent="0.55000000000000004">
      <c r="A61902" s="131"/>
    </row>
    <row r="61905" spans="1:1" x14ac:dyDescent="0.55000000000000004">
      <c r="A61905" s="131"/>
    </row>
    <row r="61906" spans="1:1" x14ac:dyDescent="0.55000000000000004">
      <c r="A61906" s="131"/>
    </row>
    <row r="61909" spans="1:1" x14ac:dyDescent="0.55000000000000004">
      <c r="A61909" s="131"/>
    </row>
    <row r="61910" spans="1:1" x14ac:dyDescent="0.55000000000000004">
      <c r="A61910" s="131"/>
    </row>
    <row r="61913" spans="1:1" x14ac:dyDescent="0.55000000000000004">
      <c r="A61913" s="131"/>
    </row>
    <row r="61914" spans="1:1" x14ac:dyDescent="0.55000000000000004">
      <c r="A61914" s="131"/>
    </row>
    <row r="61917" spans="1:1" x14ac:dyDescent="0.55000000000000004">
      <c r="A61917" s="131"/>
    </row>
    <row r="61918" spans="1:1" x14ac:dyDescent="0.55000000000000004">
      <c r="A61918" s="131"/>
    </row>
    <row r="61921" spans="1:1" x14ac:dyDescent="0.55000000000000004">
      <c r="A61921" s="131"/>
    </row>
    <row r="61922" spans="1:1" x14ac:dyDescent="0.55000000000000004">
      <c r="A61922" s="131"/>
    </row>
    <row r="61925" spans="1:1" x14ac:dyDescent="0.55000000000000004">
      <c r="A61925" s="131"/>
    </row>
    <row r="61926" spans="1:1" x14ac:dyDescent="0.55000000000000004">
      <c r="A61926" s="131"/>
    </row>
    <row r="61929" spans="1:1" x14ac:dyDescent="0.55000000000000004">
      <c r="A61929" s="131"/>
    </row>
    <row r="61930" spans="1:1" x14ac:dyDescent="0.55000000000000004">
      <c r="A61930" s="131"/>
    </row>
    <row r="61933" spans="1:1" x14ac:dyDescent="0.55000000000000004">
      <c r="A61933" s="131"/>
    </row>
    <row r="61934" spans="1:1" x14ac:dyDescent="0.55000000000000004">
      <c r="A61934" s="131"/>
    </row>
    <row r="61937" spans="1:1" x14ac:dyDescent="0.55000000000000004">
      <c r="A61937" s="131"/>
    </row>
    <row r="61938" spans="1:1" x14ac:dyDescent="0.55000000000000004">
      <c r="A61938" s="131"/>
    </row>
    <row r="61941" spans="1:1" x14ac:dyDescent="0.55000000000000004">
      <c r="A61941" s="131"/>
    </row>
    <row r="61942" spans="1:1" x14ac:dyDescent="0.55000000000000004">
      <c r="A61942" s="131"/>
    </row>
    <row r="61945" spans="1:1" x14ac:dyDescent="0.55000000000000004">
      <c r="A61945" s="131"/>
    </row>
    <row r="61946" spans="1:1" x14ac:dyDescent="0.55000000000000004">
      <c r="A61946" s="131"/>
    </row>
    <row r="61949" spans="1:1" x14ac:dyDescent="0.55000000000000004">
      <c r="A61949" s="131"/>
    </row>
    <row r="61950" spans="1:1" x14ac:dyDescent="0.55000000000000004">
      <c r="A61950" s="131"/>
    </row>
    <row r="61953" spans="1:1" x14ac:dyDescent="0.55000000000000004">
      <c r="A61953" s="131"/>
    </row>
    <row r="61954" spans="1:1" x14ac:dyDescent="0.55000000000000004">
      <c r="A61954" s="131"/>
    </row>
    <row r="61957" spans="1:1" x14ac:dyDescent="0.55000000000000004">
      <c r="A61957" s="131"/>
    </row>
    <row r="61958" spans="1:1" x14ac:dyDescent="0.55000000000000004">
      <c r="A61958" s="131"/>
    </row>
    <row r="61961" spans="1:1" x14ac:dyDescent="0.55000000000000004">
      <c r="A61961" s="131"/>
    </row>
    <row r="61962" spans="1:1" x14ac:dyDescent="0.55000000000000004">
      <c r="A61962" s="131"/>
    </row>
    <row r="61965" spans="1:1" x14ac:dyDescent="0.55000000000000004">
      <c r="A61965" s="131"/>
    </row>
    <row r="61966" spans="1:1" x14ac:dyDescent="0.55000000000000004">
      <c r="A61966" s="131"/>
    </row>
    <row r="61969" spans="1:1" x14ac:dyDescent="0.55000000000000004">
      <c r="A61969" s="131"/>
    </row>
    <row r="61970" spans="1:1" x14ac:dyDescent="0.55000000000000004">
      <c r="A61970" s="131"/>
    </row>
    <row r="61973" spans="1:1" x14ac:dyDescent="0.55000000000000004">
      <c r="A61973" s="131"/>
    </row>
    <row r="61974" spans="1:1" x14ac:dyDescent="0.55000000000000004">
      <c r="A61974" s="131"/>
    </row>
    <row r="61977" spans="1:1" x14ac:dyDescent="0.55000000000000004">
      <c r="A61977" s="131"/>
    </row>
    <row r="61978" spans="1:1" x14ac:dyDescent="0.55000000000000004">
      <c r="A61978" s="131"/>
    </row>
    <row r="61981" spans="1:1" x14ac:dyDescent="0.55000000000000004">
      <c r="A61981" s="131"/>
    </row>
    <row r="61982" spans="1:1" x14ac:dyDescent="0.55000000000000004">
      <c r="A61982" s="131"/>
    </row>
    <row r="61985" spans="1:1" x14ac:dyDescent="0.55000000000000004">
      <c r="A61985" s="131"/>
    </row>
    <row r="61986" spans="1:1" x14ac:dyDescent="0.55000000000000004">
      <c r="A61986" s="131"/>
    </row>
    <row r="61989" spans="1:1" x14ac:dyDescent="0.55000000000000004">
      <c r="A61989" s="131"/>
    </row>
    <row r="61990" spans="1:1" x14ac:dyDescent="0.55000000000000004">
      <c r="A61990" s="131"/>
    </row>
    <row r="61993" spans="1:1" x14ac:dyDescent="0.55000000000000004">
      <c r="A61993" s="131"/>
    </row>
    <row r="61994" spans="1:1" x14ac:dyDescent="0.55000000000000004">
      <c r="A61994" s="131"/>
    </row>
    <row r="61997" spans="1:1" x14ac:dyDescent="0.55000000000000004">
      <c r="A61997" s="131"/>
    </row>
    <row r="61998" spans="1:1" x14ac:dyDescent="0.55000000000000004">
      <c r="A61998" s="131"/>
    </row>
    <row r="62001" spans="1:1" x14ac:dyDescent="0.55000000000000004">
      <c r="A62001" s="131"/>
    </row>
    <row r="62002" spans="1:1" x14ac:dyDescent="0.55000000000000004">
      <c r="A62002" s="131"/>
    </row>
    <row r="62005" spans="1:1" x14ac:dyDescent="0.55000000000000004">
      <c r="A62005" s="131"/>
    </row>
    <row r="62006" spans="1:1" x14ac:dyDescent="0.55000000000000004">
      <c r="A62006" s="131"/>
    </row>
    <row r="62009" spans="1:1" x14ac:dyDescent="0.55000000000000004">
      <c r="A62009" s="131"/>
    </row>
    <row r="62010" spans="1:1" x14ac:dyDescent="0.55000000000000004">
      <c r="A62010" s="131"/>
    </row>
    <row r="62013" spans="1:1" x14ac:dyDescent="0.55000000000000004">
      <c r="A62013" s="131"/>
    </row>
    <row r="62014" spans="1:1" x14ac:dyDescent="0.55000000000000004">
      <c r="A62014" s="131"/>
    </row>
    <row r="62017" spans="1:1" x14ac:dyDescent="0.55000000000000004">
      <c r="A62017" s="131"/>
    </row>
    <row r="62018" spans="1:1" x14ac:dyDescent="0.55000000000000004">
      <c r="A62018" s="131"/>
    </row>
    <row r="62021" spans="1:1" x14ac:dyDescent="0.55000000000000004">
      <c r="A62021" s="131"/>
    </row>
    <row r="62022" spans="1:1" x14ac:dyDescent="0.55000000000000004">
      <c r="A62022" s="131"/>
    </row>
    <row r="62025" spans="1:1" x14ac:dyDescent="0.55000000000000004">
      <c r="A62025" s="131"/>
    </row>
    <row r="62026" spans="1:1" x14ac:dyDescent="0.55000000000000004">
      <c r="A62026" s="131"/>
    </row>
    <row r="62029" spans="1:1" x14ac:dyDescent="0.55000000000000004">
      <c r="A62029" s="131"/>
    </row>
    <row r="62030" spans="1:1" x14ac:dyDescent="0.55000000000000004">
      <c r="A62030" s="131"/>
    </row>
    <row r="62033" spans="1:1" x14ac:dyDescent="0.55000000000000004">
      <c r="A62033" s="131"/>
    </row>
    <row r="62034" spans="1:1" x14ac:dyDescent="0.55000000000000004">
      <c r="A62034" s="131"/>
    </row>
    <row r="62037" spans="1:1" x14ac:dyDescent="0.55000000000000004">
      <c r="A62037" s="131"/>
    </row>
    <row r="62038" spans="1:1" x14ac:dyDescent="0.55000000000000004">
      <c r="A62038" s="131"/>
    </row>
    <row r="62041" spans="1:1" x14ac:dyDescent="0.55000000000000004">
      <c r="A62041" s="131"/>
    </row>
    <row r="62042" spans="1:1" x14ac:dyDescent="0.55000000000000004">
      <c r="A62042" s="131"/>
    </row>
    <row r="62045" spans="1:1" x14ac:dyDescent="0.55000000000000004">
      <c r="A62045" s="131"/>
    </row>
    <row r="62046" spans="1:1" x14ac:dyDescent="0.55000000000000004">
      <c r="A62046" s="131"/>
    </row>
    <row r="62049" spans="1:1" x14ac:dyDescent="0.55000000000000004">
      <c r="A62049" s="131"/>
    </row>
    <row r="62050" spans="1:1" x14ac:dyDescent="0.55000000000000004">
      <c r="A62050" s="131"/>
    </row>
    <row r="62053" spans="1:1" x14ac:dyDescent="0.55000000000000004">
      <c r="A62053" s="131"/>
    </row>
    <row r="62054" spans="1:1" x14ac:dyDescent="0.55000000000000004">
      <c r="A62054" s="131"/>
    </row>
    <row r="62057" spans="1:1" x14ac:dyDescent="0.55000000000000004">
      <c r="A62057" s="131"/>
    </row>
    <row r="62058" spans="1:1" x14ac:dyDescent="0.55000000000000004">
      <c r="A62058" s="131"/>
    </row>
    <row r="62061" spans="1:1" x14ac:dyDescent="0.55000000000000004">
      <c r="A62061" s="131"/>
    </row>
    <row r="62062" spans="1:1" x14ac:dyDescent="0.55000000000000004">
      <c r="A62062" s="131"/>
    </row>
    <row r="62065" spans="1:1" x14ac:dyDescent="0.55000000000000004">
      <c r="A62065" s="131"/>
    </row>
    <row r="62066" spans="1:1" x14ac:dyDescent="0.55000000000000004">
      <c r="A62066" s="131"/>
    </row>
    <row r="62069" spans="1:1" x14ac:dyDescent="0.55000000000000004">
      <c r="A62069" s="131"/>
    </row>
    <row r="62070" spans="1:1" x14ac:dyDescent="0.55000000000000004">
      <c r="A62070" s="131"/>
    </row>
    <row r="62073" spans="1:1" x14ac:dyDescent="0.55000000000000004">
      <c r="A62073" s="131"/>
    </row>
    <row r="62074" spans="1:1" x14ac:dyDescent="0.55000000000000004">
      <c r="A62074" s="131"/>
    </row>
    <row r="62077" spans="1:1" x14ac:dyDescent="0.55000000000000004">
      <c r="A62077" s="131"/>
    </row>
    <row r="62078" spans="1:1" x14ac:dyDescent="0.55000000000000004">
      <c r="A62078" s="131"/>
    </row>
    <row r="62081" spans="1:1" x14ac:dyDescent="0.55000000000000004">
      <c r="A62081" s="131"/>
    </row>
    <row r="62082" spans="1:1" x14ac:dyDescent="0.55000000000000004">
      <c r="A62082" s="131"/>
    </row>
    <row r="62085" spans="1:1" x14ac:dyDescent="0.55000000000000004">
      <c r="A62085" s="131"/>
    </row>
    <row r="62086" spans="1:1" x14ac:dyDescent="0.55000000000000004">
      <c r="A62086" s="131"/>
    </row>
    <row r="62089" spans="1:1" x14ac:dyDescent="0.55000000000000004">
      <c r="A62089" s="131"/>
    </row>
    <row r="62090" spans="1:1" x14ac:dyDescent="0.55000000000000004">
      <c r="A62090" s="131"/>
    </row>
    <row r="62093" spans="1:1" x14ac:dyDescent="0.55000000000000004">
      <c r="A62093" s="131"/>
    </row>
    <row r="62094" spans="1:1" x14ac:dyDescent="0.55000000000000004">
      <c r="A62094" s="131"/>
    </row>
    <row r="62097" spans="1:1" x14ac:dyDescent="0.55000000000000004">
      <c r="A62097" s="131"/>
    </row>
    <row r="62098" spans="1:1" x14ac:dyDescent="0.55000000000000004">
      <c r="A62098" s="131"/>
    </row>
    <row r="62101" spans="1:1" x14ac:dyDescent="0.55000000000000004">
      <c r="A62101" s="131"/>
    </row>
    <row r="62102" spans="1:1" x14ac:dyDescent="0.55000000000000004">
      <c r="A62102" s="131"/>
    </row>
    <row r="62105" spans="1:1" x14ac:dyDescent="0.55000000000000004">
      <c r="A62105" s="131"/>
    </row>
    <row r="62106" spans="1:1" x14ac:dyDescent="0.55000000000000004">
      <c r="A62106" s="131"/>
    </row>
    <row r="62109" spans="1:1" x14ac:dyDescent="0.55000000000000004">
      <c r="A62109" s="131"/>
    </row>
    <row r="62110" spans="1:1" x14ac:dyDescent="0.55000000000000004">
      <c r="A62110" s="131"/>
    </row>
    <row r="62113" spans="1:1" x14ac:dyDescent="0.55000000000000004">
      <c r="A62113" s="131"/>
    </row>
    <row r="62114" spans="1:1" x14ac:dyDescent="0.55000000000000004">
      <c r="A62114" s="131"/>
    </row>
    <row r="62117" spans="1:1" x14ac:dyDescent="0.55000000000000004">
      <c r="A62117" s="131"/>
    </row>
    <row r="62118" spans="1:1" x14ac:dyDescent="0.55000000000000004">
      <c r="A62118" s="131"/>
    </row>
    <row r="62121" spans="1:1" x14ac:dyDescent="0.55000000000000004">
      <c r="A62121" s="131"/>
    </row>
    <row r="62122" spans="1:1" x14ac:dyDescent="0.55000000000000004">
      <c r="A62122" s="131"/>
    </row>
    <row r="62125" spans="1:1" x14ac:dyDescent="0.55000000000000004">
      <c r="A62125" s="131"/>
    </row>
    <row r="62126" spans="1:1" x14ac:dyDescent="0.55000000000000004">
      <c r="A62126" s="131"/>
    </row>
    <row r="62129" spans="1:1" x14ac:dyDescent="0.55000000000000004">
      <c r="A62129" s="131"/>
    </row>
    <row r="62130" spans="1:1" x14ac:dyDescent="0.55000000000000004">
      <c r="A62130" s="131"/>
    </row>
    <row r="62133" spans="1:1" x14ac:dyDescent="0.55000000000000004">
      <c r="A62133" s="131"/>
    </row>
    <row r="62134" spans="1:1" x14ac:dyDescent="0.55000000000000004">
      <c r="A62134" s="131"/>
    </row>
    <row r="62137" spans="1:1" x14ac:dyDescent="0.55000000000000004">
      <c r="A62137" s="131"/>
    </row>
    <row r="62138" spans="1:1" x14ac:dyDescent="0.55000000000000004">
      <c r="A62138" s="131"/>
    </row>
    <row r="62141" spans="1:1" x14ac:dyDescent="0.55000000000000004">
      <c r="A62141" s="131"/>
    </row>
    <row r="62142" spans="1:1" x14ac:dyDescent="0.55000000000000004">
      <c r="A62142" s="131"/>
    </row>
    <row r="62145" spans="1:1" x14ac:dyDescent="0.55000000000000004">
      <c r="A62145" s="131"/>
    </row>
    <row r="62146" spans="1:1" x14ac:dyDescent="0.55000000000000004">
      <c r="A62146" s="131"/>
    </row>
    <row r="62149" spans="1:1" x14ac:dyDescent="0.55000000000000004">
      <c r="A62149" s="131"/>
    </row>
    <row r="62150" spans="1:1" x14ac:dyDescent="0.55000000000000004">
      <c r="A62150" s="131"/>
    </row>
    <row r="62153" spans="1:1" x14ac:dyDescent="0.55000000000000004">
      <c r="A62153" s="131"/>
    </row>
    <row r="62154" spans="1:1" x14ac:dyDescent="0.55000000000000004">
      <c r="A62154" s="131"/>
    </row>
    <row r="62157" spans="1:1" x14ac:dyDescent="0.55000000000000004">
      <c r="A62157" s="131"/>
    </row>
    <row r="62158" spans="1:1" x14ac:dyDescent="0.55000000000000004">
      <c r="A62158" s="131"/>
    </row>
    <row r="62161" spans="1:1" x14ac:dyDescent="0.55000000000000004">
      <c r="A62161" s="131"/>
    </row>
    <row r="62162" spans="1:1" x14ac:dyDescent="0.55000000000000004">
      <c r="A62162" s="131"/>
    </row>
    <row r="62165" spans="1:1" x14ac:dyDescent="0.55000000000000004">
      <c r="A62165" s="131"/>
    </row>
    <row r="62166" spans="1:1" x14ac:dyDescent="0.55000000000000004">
      <c r="A62166" s="131"/>
    </row>
    <row r="62169" spans="1:1" x14ac:dyDescent="0.55000000000000004">
      <c r="A62169" s="131"/>
    </row>
    <row r="62170" spans="1:1" x14ac:dyDescent="0.55000000000000004">
      <c r="A62170" s="131"/>
    </row>
    <row r="62173" spans="1:1" x14ac:dyDescent="0.55000000000000004">
      <c r="A62173" s="131"/>
    </row>
    <row r="62174" spans="1:1" x14ac:dyDescent="0.55000000000000004">
      <c r="A62174" s="131"/>
    </row>
    <row r="62177" spans="1:1" x14ac:dyDescent="0.55000000000000004">
      <c r="A62177" s="131"/>
    </row>
    <row r="62178" spans="1:1" x14ac:dyDescent="0.55000000000000004">
      <c r="A62178" s="131"/>
    </row>
    <row r="62181" spans="1:1" x14ac:dyDescent="0.55000000000000004">
      <c r="A62181" s="131"/>
    </row>
    <row r="62182" spans="1:1" x14ac:dyDescent="0.55000000000000004">
      <c r="A62182" s="131"/>
    </row>
    <row r="62185" spans="1:1" x14ac:dyDescent="0.55000000000000004">
      <c r="A62185" s="131"/>
    </row>
    <row r="62186" spans="1:1" x14ac:dyDescent="0.55000000000000004">
      <c r="A62186" s="131"/>
    </row>
    <row r="62189" spans="1:1" x14ac:dyDescent="0.55000000000000004">
      <c r="A62189" s="131"/>
    </row>
    <row r="62190" spans="1:1" x14ac:dyDescent="0.55000000000000004">
      <c r="A62190" s="131"/>
    </row>
    <row r="62193" spans="1:1" x14ac:dyDescent="0.55000000000000004">
      <c r="A62193" s="131"/>
    </row>
    <row r="62194" spans="1:1" x14ac:dyDescent="0.55000000000000004">
      <c r="A62194" s="131"/>
    </row>
    <row r="62197" spans="1:1" x14ac:dyDescent="0.55000000000000004">
      <c r="A62197" s="131"/>
    </row>
    <row r="62198" spans="1:1" x14ac:dyDescent="0.55000000000000004">
      <c r="A62198" s="131"/>
    </row>
    <row r="62201" spans="1:1" x14ac:dyDescent="0.55000000000000004">
      <c r="A62201" s="131"/>
    </row>
    <row r="62202" spans="1:1" x14ac:dyDescent="0.55000000000000004">
      <c r="A62202" s="131"/>
    </row>
    <row r="62205" spans="1:1" x14ac:dyDescent="0.55000000000000004">
      <c r="A62205" s="131"/>
    </row>
    <row r="62206" spans="1:1" x14ac:dyDescent="0.55000000000000004">
      <c r="A62206" s="131"/>
    </row>
    <row r="62209" spans="1:1" x14ac:dyDescent="0.55000000000000004">
      <c r="A62209" s="131"/>
    </row>
    <row r="62210" spans="1:1" x14ac:dyDescent="0.55000000000000004">
      <c r="A62210" s="131"/>
    </row>
    <row r="62213" spans="1:1" x14ac:dyDescent="0.55000000000000004">
      <c r="A62213" s="131"/>
    </row>
    <row r="62214" spans="1:1" x14ac:dyDescent="0.55000000000000004">
      <c r="A62214" s="131"/>
    </row>
    <row r="62217" spans="1:1" x14ac:dyDescent="0.55000000000000004">
      <c r="A62217" s="131"/>
    </row>
    <row r="62218" spans="1:1" x14ac:dyDescent="0.55000000000000004">
      <c r="A62218" s="131"/>
    </row>
    <row r="62221" spans="1:1" x14ac:dyDescent="0.55000000000000004">
      <c r="A62221" s="131"/>
    </row>
    <row r="62222" spans="1:1" x14ac:dyDescent="0.55000000000000004">
      <c r="A62222" s="131"/>
    </row>
    <row r="62225" spans="1:1" x14ac:dyDescent="0.55000000000000004">
      <c r="A62225" s="131"/>
    </row>
    <row r="62226" spans="1:1" x14ac:dyDescent="0.55000000000000004">
      <c r="A62226" s="131"/>
    </row>
    <row r="62229" spans="1:1" x14ac:dyDescent="0.55000000000000004">
      <c r="A62229" s="131"/>
    </row>
    <row r="62230" spans="1:1" x14ac:dyDescent="0.55000000000000004">
      <c r="A62230" s="131"/>
    </row>
    <row r="62233" spans="1:1" x14ac:dyDescent="0.55000000000000004">
      <c r="A62233" s="131"/>
    </row>
    <row r="62234" spans="1:1" x14ac:dyDescent="0.55000000000000004">
      <c r="A62234" s="131"/>
    </row>
    <row r="62237" spans="1:1" x14ac:dyDescent="0.55000000000000004">
      <c r="A62237" s="131"/>
    </row>
    <row r="62238" spans="1:1" x14ac:dyDescent="0.55000000000000004">
      <c r="A62238" s="131"/>
    </row>
    <row r="62241" spans="1:1" x14ac:dyDescent="0.55000000000000004">
      <c r="A62241" s="131"/>
    </row>
    <row r="62242" spans="1:1" x14ac:dyDescent="0.55000000000000004">
      <c r="A62242" s="131"/>
    </row>
    <row r="62245" spans="1:1" x14ac:dyDescent="0.55000000000000004">
      <c r="A62245" s="131"/>
    </row>
    <row r="62246" spans="1:1" x14ac:dyDescent="0.55000000000000004">
      <c r="A62246" s="131"/>
    </row>
    <row r="62249" spans="1:1" x14ac:dyDescent="0.55000000000000004">
      <c r="A62249" s="131"/>
    </row>
    <row r="62250" spans="1:1" x14ac:dyDescent="0.55000000000000004">
      <c r="A62250" s="131"/>
    </row>
    <row r="62253" spans="1:1" x14ac:dyDescent="0.55000000000000004">
      <c r="A62253" s="131"/>
    </row>
    <row r="62254" spans="1:1" x14ac:dyDescent="0.55000000000000004">
      <c r="A62254" s="131"/>
    </row>
    <row r="62257" spans="1:1" x14ac:dyDescent="0.55000000000000004">
      <c r="A62257" s="131"/>
    </row>
    <row r="62258" spans="1:1" x14ac:dyDescent="0.55000000000000004">
      <c r="A62258" s="131"/>
    </row>
    <row r="62261" spans="1:1" x14ac:dyDescent="0.55000000000000004">
      <c r="A62261" s="131"/>
    </row>
    <row r="62262" spans="1:1" x14ac:dyDescent="0.55000000000000004">
      <c r="A62262" s="131"/>
    </row>
    <row r="62265" spans="1:1" x14ac:dyDescent="0.55000000000000004">
      <c r="A62265" s="131"/>
    </row>
    <row r="62266" spans="1:1" x14ac:dyDescent="0.55000000000000004">
      <c r="A62266" s="131"/>
    </row>
    <row r="62269" spans="1:1" x14ac:dyDescent="0.55000000000000004">
      <c r="A62269" s="131"/>
    </row>
    <row r="62270" spans="1:1" x14ac:dyDescent="0.55000000000000004">
      <c r="A62270" s="131"/>
    </row>
    <row r="62273" spans="1:1" x14ac:dyDescent="0.55000000000000004">
      <c r="A62273" s="131"/>
    </row>
    <row r="62274" spans="1:1" x14ac:dyDescent="0.55000000000000004">
      <c r="A62274" s="131"/>
    </row>
    <row r="62277" spans="1:1" x14ac:dyDescent="0.55000000000000004">
      <c r="A62277" s="131"/>
    </row>
    <row r="62278" spans="1:1" x14ac:dyDescent="0.55000000000000004">
      <c r="A62278" s="131"/>
    </row>
    <row r="62281" spans="1:1" x14ac:dyDescent="0.55000000000000004">
      <c r="A62281" s="131"/>
    </row>
    <row r="62282" spans="1:1" x14ac:dyDescent="0.55000000000000004">
      <c r="A62282" s="131"/>
    </row>
    <row r="62285" spans="1:1" x14ac:dyDescent="0.55000000000000004">
      <c r="A62285" s="131"/>
    </row>
    <row r="62286" spans="1:1" x14ac:dyDescent="0.55000000000000004">
      <c r="A62286" s="131"/>
    </row>
    <row r="62289" spans="1:1" x14ac:dyDescent="0.55000000000000004">
      <c r="A62289" s="131"/>
    </row>
    <row r="62290" spans="1:1" x14ac:dyDescent="0.55000000000000004">
      <c r="A62290" s="131"/>
    </row>
    <row r="62293" spans="1:1" x14ac:dyDescent="0.55000000000000004">
      <c r="A62293" s="131"/>
    </row>
    <row r="62294" spans="1:1" x14ac:dyDescent="0.55000000000000004">
      <c r="A62294" s="131"/>
    </row>
    <row r="62297" spans="1:1" x14ac:dyDescent="0.55000000000000004">
      <c r="A62297" s="131"/>
    </row>
    <row r="62298" spans="1:1" x14ac:dyDescent="0.55000000000000004">
      <c r="A62298" s="131"/>
    </row>
    <row r="62301" spans="1:1" x14ac:dyDescent="0.55000000000000004">
      <c r="A62301" s="131"/>
    </row>
    <row r="62302" spans="1:1" x14ac:dyDescent="0.55000000000000004">
      <c r="A62302" s="131"/>
    </row>
    <row r="62305" spans="1:1" x14ac:dyDescent="0.55000000000000004">
      <c r="A62305" s="131"/>
    </row>
    <row r="62306" spans="1:1" x14ac:dyDescent="0.55000000000000004">
      <c r="A62306" s="131"/>
    </row>
    <row r="62309" spans="1:1" x14ac:dyDescent="0.55000000000000004">
      <c r="A62309" s="131"/>
    </row>
    <row r="62310" spans="1:1" x14ac:dyDescent="0.55000000000000004">
      <c r="A62310" s="131"/>
    </row>
    <row r="62313" spans="1:1" x14ac:dyDescent="0.55000000000000004">
      <c r="A62313" s="131"/>
    </row>
    <row r="62314" spans="1:1" x14ac:dyDescent="0.55000000000000004">
      <c r="A62314" s="131"/>
    </row>
    <row r="62317" spans="1:1" x14ac:dyDescent="0.55000000000000004">
      <c r="A62317" s="131"/>
    </row>
    <row r="62318" spans="1:1" x14ac:dyDescent="0.55000000000000004">
      <c r="A62318" s="131"/>
    </row>
    <row r="62321" spans="1:1" x14ac:dyDescent="0.55000000000000004">
      <c r="A62321" s="131"/>
    </row>
    <row r="62322" spans="1:1" x14ac:dyDescent="0.55000000000000004">
      <c r="A62322" s="131"/>
    </row>
    <row r="62325" spans="1:1" x14ac:dyDescent="0.55000000000000004">
      <c r="A62325" s="131"/>
    </row>
    <row r="62326" spans="1:1" x14ac:dyDescent="0.55000000000000004">
      <c r="A62326" s="131"/>
    </row>
    <row r="62329" spans="1:1" x14ac:dyDescent="0.55000000000000004">
      <c r="A62329" s="131"/>
    </row>
    <row r="62330" spans="1:1" x14ac:dyDescent="0.55000000000000004">
      <c r="A62330" s="131"/>
    </row>
    <row r="62333" spans="1:1" x14ac:dyDescent="0.55000000000000004">
      <c r="A62333" s="131"/>
    </row>
    <row r="62334" spans="1:1" x14ac:dyDescent="0.55000000000000004">
      <c r="A62334" s="131"/>
    </row>
    <row r="62337" spans="1:1" x14ac:dyDescent="0.55000000000000004">
      <c r="A62337" s="131"/>
    </row>
    <row r="62338" spans="1:1" x14ac:dyDescent="0.55000000000000004">
      <c r="A62338" s="131"/>
    </row>
    <row r="62341" spans="1:1" x14ac:dyDescent="0.55000000000000004">
      <c r="A62341" s="131"/>
    </row>
    <row r="62342" spans="1:1" x14ac:dyDescent="0.55000000000000004">
      <c r="A62342" s="131"/>
    </row>
    <row r="62345" spans="1:1" x14ac:dyDescent="0.55000000000000004">
      <c r="A62345" s="131"/>
    </row>
    <row r="62346" spans="1:1" x14ac:dyDescent="0.55000000000000004">
      <c r="A62346" s="131"/>
    </row>
    <row r="62349" spans="1:1" x14ac:dyDescent="0.55000000000000004">
      <c r="A62349" s="131"/>
    </row>
    <row r="62350" spans="1:1" x14ac:dyDescent="0.55000000000000004">
      <c r="A62350" s="131"/>
    </row>
    <row r="62353" spans="1:1" x14ac:dyDescent="0.55000000000000004">
      <c r="A62353" s="131"/>
    </row>
    <row r="62354" spans="1:1" x14ac:dyDescent="0.55000000000000004">
      <c r="A62354" s="131"/>
    </row>
    <row r="62357" spans="1:1" x14ac:dyDescent="0.55000000000000004">
      <c r="A62357" s="131"/>
    </row>
    <row r="62358" spans="1:1" x14ac:dyDescent="0.55000000000000004">
      <c r="A62358" s="131"/>
    </row>
    <row r="62361" spans="1:1" x14ac:dyDescent="0.55000000000000004">
      <c r="A62361" s="131"/>
    </row>
    <row r="62362" spans="1:1" x14ac:dyDescent="0.55000000000000004">
      <c r="A62362" s="131"/>
    </row>
    <row r="62365" spans="1:1" x14ac:dyDescent="0.55000000000000004">
      <c r="A62365" s="131"/>
    </row>
    <row r="62366" spans="1:1" x14ac:dyDescent="0.55000000000000004">
      <c r="A62366" s="131"/>
    </row>
    <row r="62369" spans="1:1" x14ac:dyDescent="0.55000000000000004">
      <c r="A62369" s="131"/>
    </row>
    <row r="62370" spans="1:1" x14ac:dyDescent="0.55000000000000004">
      <c r="A62370" s="131"/>
    </row>
    <row r="62373" spans="1:1" x14ac:dyDescent="0.55000000000000004">
      <c r="A62373" s="131"/>
    </row>
    <row r="62374" spans="1:1" x14ac:dyDescent="0.55000000000000004">
      <c r="A62374" s="131"/>
    </row>
    <row r="62377" spans="1:1" x14ac:dyDescent="0.55000000000000004">
      <c r="A62377" s="131"/>
    </row>
    <row r="62378" spans="1:1" x14ac:dyDescent="0.55000000000000004">
      <c r="A62378" s="131"/>
    </row>
    <row r="62381" spans="1:1" x14ac:dyDescent="0.55000000000000004">
      <c r="A62381" s="131"/>
    </row>
    <row r="62382" spans="1:1" x14ac:dyDescent="0.55000000000000004">
      <c r="A62382" s="131"/>
    </row>
    <row r="62385" spans="1:1" x14ac:dyDescent="0.55000000000000004">
      <c r="A62385" s="131"/>
    </row>
    <row r="62386" spans="1:1" x14ac:dyDescent="0.55000000000000004">
      <c r="A62386" s="131"/>
    </row>
    <row r="62389" spans="1:1" x14ac:dyDescent="0.55000000000000004">
      <c r="A62389" s="131"/>
    </row>
    <row r="62390" spans="1:1" x14ac:dyDescent="0.55000000000000004">
      <c r="A62390" s="131"/>
    </row>
    <row r="62393" spans="1:1" x14ac:dyDescent="0.55000000000000004">
      <c r="A62393" s="131"/>
    </row>
    <row r="62394" spans="1:1" x14ac:dyDescent="0.55000000000000004">
      <c r="A62394" s="131"/>
    </row>
    <row r="62397" spans="1:1" x14ac:dyDescent="0.55000000000000004">
      <c r="A62397" s="131"/>
    </row>
    <row r="62398" spans="1:1" x14ac:dyDescent="0.55000000000000004">
      <c r="A62398" s="131"/>
    </row>
    <row r="62401" spans="1:1" x14ac:dyDescent="0.55000000000000004">
      <c r="A62401" s="131"/>
    </row>
    <row r="62402" spans="1:1" x14ac:dyDescent="0.55000000000000004">
      <c r="A62402" s="131"/>
    </row>
    <row r="62405" spans="1:1" x14ac:dyDescent="0.55000000000000004">
      <c r="A62405" s="131"/>
    </row>
    <row r="62406" spans="1:1" x14ac:dyDescent="0.55000000000000004">
      <c r="A62406" s="131"/>
    </row>
    <row r="62409" spans="1:1" x14ac:dyDescent="0.55000000000000004">
      <c r="A62409" s="131"/>
    </row>
    <row r="62410" spans="1:1" x14ac:dyDescent="0.55000000000000004">
      <c r="A62410" s="131"/>
    </row>
    <row r="62413" spans="1:1" x14ac:dyDescent="0.55000000000000004">
      <c r="A62413" s="131"/>
    </row>
    <row r="62414" spans="1:1" x14ac:dyDescent="0.55000000000000004">
      <c r="A62414" s="131"/>
    </row>
    <row r="62417" spans="1:1" x14ac:dyDescent="0.55000000000000004">
      <c r="A62417" s="131"/>
    </row>
    <row r="62418" spans="1:1" x14ac:dyDescent="0.55000000000000004">
      <c r="A62418" s="131"/>
    </row>
    <row r="62421" spans="1:1" x14ac:dyDescent="0.55000000000000004">
      <c r="A62421" s="131"/>
    </row>
    <row r="62422" spans="1:1" x14ac:dyDescent="0.55000000000000004">
      <c r="A62422" s="131"/>
    </row>
    <row r="62425" spans="1:1" x14ac:dyDescent="0.55000000000000004">
      <c r="A62425" s="131"/>
    </row>
    <row r="62426" spans="1:1" x14ac:dyDescent="0.55000000000000004">
      <c r="A62426" s="131"/>
    </row>
    <row r="62429" spans="1:1" x14ac:dyDescent="0.55000000000000004">
      <c r="A62429" s="131"/>
    </row>
    <row r="62430" spans="1:1" x14ac:dyDescent="0.55000000000000004">
      <c r="A62430" s="131"/>
    </row>
    <row r="62433" spans="1:1" x14ac:dyDescent="0.55000000000000004">
      <c r="A62433" s="131"/>
    </row>
    <row r="62434" spans="1:1" x14ac:dyDescent="0.55000000000000004">
      <c r="A62434" s="131"/>
    </row>
    <row r="62437" spans="1:1" x14ac:dyDescent="0.55000000000000004">
      <c r="A62437" s="131"/>
    </row>
    <row r="62438" spans="1:1" x14ac:dyDescent="0.55000000000000004">
      <c r="A62438" s="131"/>
    </row>
    <row r="62441" spans="1:1" x14ac:dyDescent="0.55000000000000004">
      <c r="A62441" s="131"/>
    </row>
    <row r="62442" spans="1:1" x14ac:dyDescent="0.55000000000000004">
      <c r="A62442" s="131"/>
    </row>
    <row r="62445" spans="1:1" x14ac:dyDescent="0.55000000000000004">
      <c r="A62445" s="131"/>
    </row>
    <row r="62446" spans="1:1" x14ac:dyDescent="0.55000000000000004">
      <c r="A62446" s="131"/>
    </row>
    <row r="62449" spans="1:1" x14ac:dyDescent="0.55000000000000004">
      <c r="A62449" s="131"/>
    </row>
    <row r="62450" spans="1:1" x14ac:dyDescent="0.55000000000000004">
      <c r="A62450" s="131"/>
    </row>
    <row r="62453" spans="1:1" x14ac:dyDescent="0.55000000000000004">
      <c r="A62453" s="131"/>
    </row>
    <row r="62454" spans="1:1" x14ac:dyDescent="0.55000000000000004">
      <c r="A62454" s="131"/>
    </row>
    <row r="62457" spans="1:1" x14ac:dyDescent="0.55000000000000004">
      <c r="A62457" s="131"/>
    </row>
    <row r="62458" spans="1:1" x14ac:dyDescent="0.55000000000000004">
      <c r="A62458" s="131"/>
    </row>
    <row r="62461" spans="1:1" x14ac:dyDescent="0.55000000000000004">
      <c r="A62461" s="131"/>
    </row>
    <row r="62462" spans="1:1" x14ac:dyDescent="0.55000000000000004">
      <c r="A62462" s="131"/>
    </row>
    <row r="62465" spans="1:1" x14ac:dyDescent="0.55000000000000004">
      <c r="A62465" s="131"/>
    </row>
    <row r="62466" spans="1:1" x14ac:dyDescent="0.55000000000000004">
      <c r="A62466" s="131"/>
    </row>
    <row r="62469" spans="1:1" x14ac:dyDescent="0.55000000000000004">
      <c r="A62469" s="131"/>
    </row>
    <row r="62470" spans="1:1" x14ac:dyDescent="0.55000000000000004">
      <c r="A62470" s="131"/>
    </row>
    <row r="62473" spans="1:1" x14ac:dyDescent="0.55000000000000004">
      <c r="A62473" s="131"/>
    </row>
    <row r="62474" spans="1:1" x14ac:dyDescent="0.55000000000000004">
      <c r="A62474" s="131"/>
    </row>
    <row r="62477" spans="1:1" x14ac:dyDescent="0.55000000000000004">
      <c r="A62477" s="131"/>
    </row>
    <row r="62478" spans="1:1" x14ac:dyDescent="0.55000000000000004">
      <c r="A62478" s="131"/>
    </row>
    <row r="62481" spans="1:1" x14ac:dyDescent="0.55000000000000004">
      <c r="A62481" s="131"/>
    </row>
    <row r="62482" spans="1:1" x14ac:dyDescent="0.55000000000000004">
      <c r="A62482" s="131"/>
    </row>
    <row r="62485" spans="1:1" x14ac:dyDescent="0.55000000000000004">
      <c r="A62485" s="131"/>
    </row>
    <row r="62486" spans="1:1" x14ac:dyDescent="0.55000000000000004">
      <c r="A62486" s="131"/>
    </row>
    <row r="62489" spans="1:1" x14ac:dyDescent="0.55000000000000004">
      <c r="A62489" s="131"/>
    </row>
    <row r="62490" spans="1:1" x14ac:dyDescent="0.55000000000000004">
      <c r="A62490" s="131"/>
    </row>
    <row r="62493" spans="1:1" x14ac:dyDescent="0.55000000000000004">
      <c r="A62493" s="131"/>
    </row>
    <row r="62494" spans="1:1" x14ac:dyDescent="0.55000000000000004">
      <c r="A62494" s="131"/>
    </row>
    <row r="62497" spans="1:1" x14ac:dyDescent="0.55000000000000004">
      <c r="A62497" s="131"/>
    </row>
    <row r="62498" spans="1:1" x14ac:dyDescent="0.55000000000000004">
      <c r="A62498" s="131"/>
    </row>
    <row r="62501" spans="1:1" x14ac:dyDescent="0.55000000000000004">
      <c r="A62501" s="131"/>
    </row>
    <row r="62502" spans="1:1" x14ac:dyDescent="0.55000000000000004">
      <c r="A62502" s="131"/>
    </row>
    <row r="62505" spans="1:1" x14ac:dyDescent="0.55000000000000004">
      <c r="A62505" s="131"/>
    </row>
    <row r="62506" spans="1:1" x14ac:dyDescent="0.55000000000000004">
      <c r="A62506" s="131"/>
    </row>
    <row r="62509" spans="1:1" x14ac:dyDescent="0.55000000000000004">
      <c r="A62509" s="131"/>
    </row>
    <row r="62510" spans="1:1" x14ac:dyDescent="0.55000000000000004">
      <c r="A62510" s="131"/>
    </row>
    <row r="62513" spans="1:1" x14ac:dyDescent="0.55000000000000004">
      <c r="A62513" s="131"/>
    </row>
    <row r="62514" spans="1:1" x14ac:dyDescent="0.55000000000000004">
      <c r="A62514" s="131"/>
    </row>
    <row r="62517" spans="1:1" x14ac:dyDescent="0.55000000000000004">
      <c r="A62517" s="131"/>
    </row>
    <row r="62518" spans="1:1" x14ac:dyDescent="0.55000000000000004">
      <c r="A62518" s="131"/>
    </row>
    <row r="62521" spans="1:1" x14ac:dyDescent="0.55000000000000004">
      <c r="A62521" s="131"/>
    </row>
    <row r="62522" spans="1:1" x14ac:dyDescent="0.55000000000000004">
      <c r="A62522" s="131"/>
    </row>
    <row r="62525" spans="1:1" x14ac:dyDescent="0.55000000000000004">
      <c r="A62525" s="131"/>
    </row>
    <row r="62526" spans="1:1" x14ac:dyDescent="0.55000000000000004">
      <c r="A62526" s="131"/>
    </row>
    <row r="62529" spans="1:1" x14ac:dyDescent="0.55000000000000004">
      <c r="A62529" s="131"/>
    </row>
    <row r="62530" spans="1:1" x14ac:dyDescent="0.55000000000000004">
      <c r="A62530" s="131"/>
    </row>
    <row r="62533" spans="1:1" x14ac:dyDescent="0.55000000000000004">
      <c r="A62533" s="131"/>
    </row>
    <row r="62534" spans="1:1" x14ac:dyDescent="0.55000000000000004">
      <c r="A62534" s="131"/>
    </row>
    <row r="62537" spans="1:1" x14ac:dyDescent="0.55000000000000004">
      <c r="A62537" s="131"/>
    </row>
    <row r="62538" spans="1:1" x14ac:dyDescent="0.55000000000000004">
      <c r="A62538" s="131"/>
    </row>
    <row r="62541" spans="1:1" x14ac:dyDescent="0.55000000000000004">
      <c r="A62541" s="131"/>
    </row>
    <row r="62542" spans="1:1" x14ac:dyDescent="0.55000000000000004">
      <c r="A62542" s="131"/>
    </row>
    <row r="62545" spans="1:1" x14ac:dyDescent="0.55000000000000004">
      <c r="A62545" s="131"/>
    </row>
    <row r="62546" spans="1:1" x14ac:dyDescent="0.55000000000000004">
      <c r="A62546" s="131"/>
    </row>
    <row r="62549" spans="1:1" x14ac:dyDescent="0.55000000000000004">
      <c r="A62549" s="131"/>
    </row>
    <row r="62550" spans="1:1" x14ac:dyDescent="0.55000000000000004">
      <c r="A62550" s="131"/>
    </row>
    <row r="62553" spans="1:1" x14ac:dyDescent="0.55000000000000004">
      <c r="A62553" s="131"/>
    </row>
    <row r="62554" spans="1:1" x14ac:dyDescent="0.55000000000000004">
      <c r="A62554" s="131"/>
    </row>
    <row r="62557" spans="1:1" x14ac:dyDescent="0.55000000000000004">
      <c r="A62557" s="131"/>
    </row>
    <row r="62558" spans="1:1" x14ac:dyDescent="0.55000000000000004">
      <c r="A62558" s="131"/>
    </row>
    <row r="62561" spans="1:1" x14ac:dyDescent="0.55000000000000004">
      <c r="A62561" s="131"/>
    </row>
    <row r="62562" spans="1:1" x14ac:dyDescent="0.55000000000000004">
      <c r="A62562" s="131"/>
    </row>
    <row r="62565" spans="1:1" x14ac:dyDescent="0.55000000000000004">
      <c r="A62565" s="131"/>
    </row>
    <row r="62566" spans="1:1" x14ac:dyDescent="0.55000000000000004">
      <c r="A62566" s="131"/>
    </row>
    <row r="62569" spans="1:1" x14ac:dyDescent="0.55000000000000004">
      <c r="A62569" s="131"/>
    </row>
    <row r="62570" spans="1:1" x14ac:dyDescent="0.55000000000000004">
      <c r="A62570" s="131"/>
    </row>
    <row r="62573" spans="1:1" x14ac:dyDescent="0.55000000000000004">
      <c r="A62573" s="131"/>
    </row>
    <row r="62574" spans="1:1" x14ac:dyDescent="0.55000000000000004">
      <c r="A62574" s="131"/>
    </row>
    <row r="62577" spans="1:1" x14ac:dyDescent="0.55000000000000004">
      <c r="A62577" s="131"/>
    </row>
    <row r="62578" spans="1:1" x14ac:dyDescent="0.55000000000000004">
      <c r="A62578" s="131"/>
    </row>
    <row r="62581" spans="1:1" x14ac:dyDescent="0.55000000000000004">
      <c r="A62581" s="131"/>
    </row>
    <row r="62582" spans="1:1" x14ac:dyDescent="0.55000000000000004">
      <c r="A62582" s="131"/>
    </row>
    <row r="62585" spans="1:1" x14ac:dyDescent="0.55000000000000004">
      <c r="A62585" s="131"/>
    </row>
    <row r="62586" spans="1:1" x14ac:dyDescent="0.55000000000000004">
      <c r="A62586" s="131"/>
    </row>
    <row r="62589" spans="1:1" x14ac:dyDescent="0.55000000000000004">
      <c r="A62589" s="131"/>
    </row>
    <row r="62590" spans="1:1" x14ac:dyDescent="0.55000000000000004">
      <c r="A62590" s="131"/>
    </row>
    <row r="62593" spans="1:1" x14ac:dyDescent="0.55000000000000004">
      <c r="A62593" s="131"/>
    </row>
    <row r="62594" spans="1:1" x14ac:dyDescent="0.55000000000000004">
      <c r="A62594" s="131"/>
    </row>
    <row r="62597" spans="1:1" x14ac:dyDescent="0.55000000000000004">
      <c r="A62597" s="131"/>
    </row>
    <row r="62598" spans="1:1" x14ac:dyDescent="0.55000000000000004">
      <c r="A62598" s="131"/>
    </row>
    <row r="62601" spans="1:1" x14ac:dyDescent="0.55000000000000004">
      <c r="A62601" s="131"/>
    </row>
    <row r="62602" spans="1:1" x14ac:dyDescent="0.55000000000000004">
      <c r="A62602" s="131"/>
    </row>
    <row r="62605" spans="1:1" x14ac:dyDescent="0.55000000000000004">
      <c r="A62605" s="131"/>
    </row>
    <row r="62606" spans="1:1" x14ac:dyDescent="0.55000000000000004">
      <c r="A62606" s="131"/>
    </row>
    <row r="62609" spans="1:1" x14ac:dyDescent="0.55000000000000004">
      <c r="A62609" s="131"/>
    </row>
    <row r="62610" spans="1:1" x14ac:dyDescent="0.55000000000000004">
      <c r="A62610" s="131"/>
    </row>
    <row r="62613" spans="1:1" x14ac:dyDescent="0.55000000000000004">
      <c r="A62613" s="131"/>
    </row>
    <row r="62614" spans="1:1" x14ac:dyDescent="0.55000000000000004">
      <c r="A62614" s="131"/>
    </row>
    <row r="62617" spans="1:1" x14ac:dyDescent="0.55000000000000004">
      <c r="A62617" s="131"/>
    </row>
    <row r="62618" spans="1:1" x14ac:dyDescent="0.55000000000000004">
      <c r="A62618" s="131"/>
    </row>
    <row r="62621" spans="1:1" x14ac:dyDescent="0.55000000000000004">
      <c r="A62621" s="131"/>
    </row>
    <row r="62622" spans="1:1" x14ac:dyDescent="0.55000000000000004">
      <c r="A62622" s="131"/>
    </row>
    <row r="62625" spans="1:1" x14ac:dyDescent="0.55000000000000004">
      <c r="A62625" s="131"/>
    </row>
    <row r="62626" spans="1:1" x14ac:dyDescent="0.55000000000000004">
      <c r="A62626" s="131"/>
    </row>
    <row r="62629" spans="1:1" x14ac:dyDescent="0.55000000000000004">
      <c r="A62629" s="131"/>
    </row>
    <row r="62630" spans="1:1" x14ac:dyDescent="0.55000000000000004">
      <c r="A62630" s="131"/>
    </row>
    <row r="62633" spans="1:1" x14ac:dyDescent="0.55000000000000004">
      <c r="A62633" s="131"/>
    </row>
    <row r="62634" spans="1:1" x14ac:dyDescent="0.55000000000000004">
      <c r="A62634" s="131"/>
    </row>
    <row r="62637" spans="1:1" x14ac:dyDescent="0.55000000000000004">
      <c r="A62637" s="131"/>
    </row>
    <row r="62638" spans="1:1" x14ac:dyDescent="0.55000000000000004">
      <c r="A62638" s="131"/>
    </row>
    <row r="62641" spans="1:1" x14ac:dyDescent="0.55000000000000004">
      <c r="A62641" s="131"/>
    </row>
    <row r="62642" spans="1:1" x14ac:dyDescent="0.55000000000000004">
      <c r="A62642" s="131"/>
    </row>
    <row r="62645" spans="1:1" x14ac:dyDescent="0.55000000000000004">
      <c r="A62645" s="131"/>
    </row>
    <row r="62646" spans="1:1" x14ac:dyDescent="0.55000000000000004">
      <c r="A62646" s="131"/>
    </row>
    <row r="62649" spans="1:1" x14ac:dyDescent="0.55000000000000004">
      <c r="A62649" s="131"/>
    </row>
    <row r="62650" spans="1:1" x14ac:dyDescent="0.55000000000000004">
      <c r="A62650" s="131"/>
    </row>
    <row r="62653" spans="1:1" x14ac:dyDescent="0.55000000000000004">
      <c r="A62653" s="131"/>
    </row>
    <row r="62654" spans="1:1" x14ac:dyDescent="0.55000000000000004">
      <c r="A62654" s="131"/>
    </row>
    <row r="62657" spans="1:1" x14ac:dyDescent="0.55000000000000004">
      <c r="A62657" s="131"/>
    </row>
    <row r="62658" spans="1:1" x14ac:dyDescent="0.55000000000000004">
      <c r="A62658" s="131"/>
    </row>
    <row r="62661" spans="1:1" x14ac:dyDescent="0.55000000000000004">
      <c r="A62661" s="131"/>
    </row>
    <row r="62662" spans="1:1" x14ac:dyDescent="0.55000000000000004">
      <c r="A62662" s="131"/>
    </row>
    <row r="62665" spans="1:1" x14ac:dyDescent="0.55000000000000004">
      <c r="A62665" s="131"/>
    </row>
    <row r="62666" spans="1:1" x14ac:dyDescent="0.55000000000000004">
      <c r="A62666" s="131"/>
    </row>
    <row r="62669" spans="1:1" x14ac:dyDescent="0.55000000000000004">
      <c r="A62669" s="131"/>
    </row>
    <row r="62670" spans="1:1" x14ac:dyDescent="0.55000000000000004">
      <c r="A62670" s="131"/>
    </row>
    <row r="62673" spans="1:1" x14ac:dyDescent="0.55000000000000004">
      <c r="A62673" s="131"/>
    </row>
    <row r="62674" spans="1:1" x14ac:dyDescent="0.55000000000000004">
      <c r="A62674" s="131"/>
    </row>
    <row r="62677" spans="1:1" x14ac:dyDescent="0.55000000000000004">
      <c r="A62677" s="131"/>
    </row>
    <row r="62678" spans="1:1" x14ac:dyDescent="0.55000000000000004">
      <c r="A62678" s="131"/>
    </row>
    <row r="62681" spans="1:1" x14ac:dyDescent="0.55000000000000004">
      <c r="A62681" s="131"/>
    </row>
    <row r="62682" spans="1:1" x14ac:dyDescent="0.55000000000000004">
      <c r="A62682" s="131"/>
    </row>
    <row r="62685" spans="1:1" x14ac:dyDescent="0.55000000000000004">
      <c r="A62685" s="131"/>
    </row>
    <row r="62686" spans="1:1" x14ac:dyDescent="0.55000000000000004">
      <c r="A62686" s="131"/>
    </row>
    <row r="62689" spans="1:1" x14ac:dyDescent="0.55000000000000004">
      <c r="A62689" s="131"/>
    </row>
    <row r="62690" spans="1:1" x14ac:dyDescent="0.55000000000000004">
      <c r="A62690" s="131"/>
    </row>
    <row r="62693" spans="1:1" x14ac:dyDescent="0.55000000000000004">
      <c r="A62693" s="131"/>
    </row>
    <row r="62694" spans="1:1" x14ac:dyDescent="0.55000000000000004">
      <c r="A62694" s="131"/>
    </row>
    <row r="62697" spans="1:1" x14ac:dyDescent="0.55000000000000004">
      <c r="A62697" s="131"/>
    </row>
    <row r="62698" spans="1:1" x14ac:dyDescent="0.55000000000000004">
      <c r="A62698" s="131"/>
    </row>
    <row r="62701" spans="1:1" x14ac:dyDescent="0.55000000000000004">
      <c r="A62701" s="131"/>
    </row>
    <row r="62702" spans="1:1" x14ac:dyDescent="0.55000000000000004">
      <c r="A62702" s="131"/>
    </row>
    <row r="62705" spans="1:1" x14ac:dyDescent="0.55000000000000004">
      <c r="A62705" s="131"/>
    </row>
    <row r="62706" spans="1:1" x14ac:dyDescent="0.55000000000000004">
      <c r="A62706" s="131"/>
    </row>
    <row r="62709" spans="1:1" x14ac:dyDescent="0.55000000000000004">
      <c r="A62709" s="131"/>
    </row>
    <row r="62710" spans="1:1" x14ac:dyDescent="0.55000000000000004">
      <c r="A62710" s="131"/>
    </row>
    <row r="62713" spans="1:1" x14ac:dyDescent="0.55000000000000004">
      <c r="A62713" s="131"/>
    </row>
    <row r="62714" spans="1:1" x14ac:dyDescent="0.55000000000000004">
      <c r="A62714" s="131"/>
    </row>
    <row r="62717" spans="1:1" x14ac:dyDescent="0.55000000000000004">
      <c r="A62717" s="131"/>
    </row>
    <row r="62718" spans="1:1" x14ac:dyDescent="0.55000000000000004">
      <c r="A62718" s="131"/>
    </row>
    <row r="62721" spans="1:1" x14ac:dyDescent="0.55000000000000004">
      <c r="A62721" s="131"/>
    </row>
    <row r="62722" spans="1:1" x14ac:dyDescent="0.55000000000000004">
      <c r="A62722" s="131"/>
    </row>
    <row r="62725" spans="1:1" x14ac:dyDescent="0.55000000000000004">
      <c r="A62725" s="131"/>
    </row>
    <row r="62726" spans="1:1" x14ac:dyDescent="0.55000000000000004">
      <c r="A62726" s="131"/>
    </row>
    <row r="62729" spans="1:1" x14ac:dyDescent="0.55000000000000004">
      <c r="A62729" s="131"/>
    </row>
    <row r="62730" spans="1:1" x14ac:dyDescent="0.55000000000000004">
      <c r="A62730" s="131"/>
    </row>
    <row r="62733" spans="1:1" x14ac:dyDescent="0.55000000000000004">
      <c r="A62733" s="131"/>
    </row>
    <row r="62734" spans="1:1" x14ac:dyDescent="0.55000000000000004">
      <c r="A62734" s="131"/>
    </row>
    <row r="62737" spans="1:1" x14ac:dyDescent="0.55000000000000004">
      <c r="A62737" s="131"/>
    </row>
    <row r="62738" spans="1:1" x14ac:dyDescent="0.55000000000000004">
      <c r="A62738" s="131"/>
    </row>
    <row r="62741" spans="1:1" x14ac:dyDescent="0.55000000000000004">
      <c r="A62741" s="131"/>
    </row>
    <row r="62742" spans="1:1" x14ac:dyDescent="0.55000000000000004">
      <c r="A62742" s="131"/>
    </row>
    <row r="62745" spans="1:1" x14ac:dyDescent="0.55000000000000004">
      <c r="A62745" s="131"/>
    </row>
    <row r="62746" spans="1:1" x14ac:dyDescent="0.55000000000000004">
      <c r="A62746" s="131"/>
    </row>
    <row r="62749" spans="1:1" x14ac:dyDescent="0.55000000000000004">
      <c r="A62749" s="131"/>
    </row>
    <row r="62750" spans="1:1" x14ac:dyDescent="0.55000000000000004">
      <c r="A62750" s="131"/>
    </row>
    <row r="62753" spans="1:1" x14ac:dyDescent="0.55000000000000004">
      <c r="A62753" s="131"/>
    </row>
    <row r="62754" spans="1:1" x14ac:dyDescent="0.55000000000000004">
      <c r="A62754" s="131"/>
    </row>
    <row r="62757" spans="1:1" x14ac:dyDescent="0.55000000000000004">
      <c r="A62757" s="131"/>
    </row>
    <row r="62758" spans="1:1" x14ac:dyDescent="0.55000000000000004">
      <c r="A62758" s="131"/>
    </row>
    <row r="62761" spans="1:1" x14ac:dyDescent="0.55000000000000004">
      <c r="A62761" s="131"/>
    </row>
    <row r="62762" spans="1:1" x14ac:dyDescent="0.55000000000000004">
      <c r="A62762" s="131"/>
    </row>
    <row r="62765" spans="1:1" x14ac:dyDescent="0.55000000000000004">
      <c r="A62765" s="131"/>
    </row>
    <row r="62766" spans="1:1" x14ac:dyDescent="0.55000000000000004">
      <c r="A62766" s="131"/>
    </row>
    <row r="62769" spans="1:1" x14ac:dyDescent="0.55000000000000004">
      <c r="A62769" s="131"/>
    </row>
    <row r="62770" spans="1:1" x14ac:dyDescent="0.55000000000000004">
      <c r="A62770" s="131"/>
    </row>
    <row r="62773" spans="1:1" x14ac:dyDescent="0.55000000000000004">
      <c r="A62773" s="131"/>
    </row>
    <row r="62774" spans="1:1" x14ac:dyDescent="0.55000000000000004">
      <c r="A62774" s="131"/>
    </row>
    <row r="62777" spans="1:1" x14ac:dyDescent="0.55000000000000004">
      <c r="A62777" s="131"/>
    </row>
    <row r="62778" spans="1:1" x14ac:dyDescent="0.55000000000000004">
      <c r="A62778" s="131"/>
    </row>
    <row r="62781" spans="1:1" x14ac:dyDescent="0.55000000000000004">
      <c r="A62781" s="131"/>
    </row>
    <row r="62782" spans="1:1" x14ac:dyDescent="0.55000000000000004">
      <c r="A62782" s="131"/>
    </row>
    <row r="62785" spans="1:1" x14ac:dyDescent="0.55000000000000004">
      <c r="A62785" s="131"/>
    </row>
    <row r="62786" spans="1:1" x14ac:dyDescent="0.55000000000000004">
      <c r="A62786" s="131"/>
    </row>
    <row r="62789" spans="1:1" x14ac:dyDescent="0.55000000000000004">
      <c r="A62789" s="131"/>
    </row>
    <row r="62790" spans="1:1" x14ac:dyDescent="0.55000000000000004">
      <c r="A62790" s="131"/>
    </row>
    <row r="62793" spans="1:1" x14ac:dyDescent="0.55000000000000004">
      <c r="A62793" s="131"/>
    </row>
    <row r="62794" spans="1:1" x14ac:dyDescent="0.55000000000000004">
      <c r="A62794" s="131"/>
    </row>
    <row r="62797" spans="1:1" x14ac:dyDescent="0.55000000000000004">
      <c r="A62797" s="131"/>
    </row>
    <row r="62798" spans="1:1" x14ac:dyDescent="0.55000000000000004">
      <c r="A62798" s="131"/>
    </row>
    <row r="62801" spans="1:1" x14ac:dyDescent="0.55000000000000004">
      <c r="A62801" s="131"/>
    </row>
    <row r="62802" spans="1:1" x14ac:dyDescent="0.55000000000000004">
      <c r="A62802" s="131"/>
    </row>
    <row r="62805" spans="1:1" x14ac:dyDescent="0.55000000000000004">
      <c r="A62805" s="131"/>
    </row>
    <row r="62806" spans="1:1" x14ac:dyDescent="0.55000000000000004">
      <c r="A62806" s="131"/>
    </row>
    <row r="62809" spans="1:1" x14ac:dyDescent="0.55000000000000004">
      <c r="A62809" s="131"/>
    </row>
    <row r="62810" spans="1:1" x14ac:dyDescent="0.55000000000000004">
      <c r="A62810" s="131"/>
    </row>
    <row r="62813" spans="1:1" x14ac:dyDescent="0.55000000000000004">
      <c r="A62813" s="131"/>
    </row>
    <row r="62814" spans="1:1" x14ac:dyDescent="0.55000000000000004">
      <c r="A62814" s="131"/>
    </row>
    <row r="62817" spans="1:1" x14ac:dyDescent="0.55000000000000004">
      <c r="A62817" s="131"/>
    </row>
    <row r="62818" spans="1:1" x14ac:dyDescent="0.55000000000000004">
      <c r="A62818" s="131"/>
    </row>
    <row r="62821" spans="1:1" x14ac:dyDescent="0.55000000000000004">
      <c r="A62821" s="131"/>
    </row>
    <row r="62822" spans="1:1" x14ac:dyDescent="0.55000000000000004">
      <c r="A62822" s="131"/>
    </row>
    <row r="62825" spans="1:1" x14ac:dyDescent="0.55000000000000004">
      <c r="A62825" s="131"/>
    </row>
    <row r="62826" spans="1:1" x14ac:dyDescent="0.55000000000000004">
      <c r="A62826" s="131"/>
    </row>
    <row r="62829" spans="1:1" x14ac:dyDescent="0.55000000000000004">
      <c r="A62829" s="131"/>
    </row>
    <row r="62830" spans="1:1" x14ac:dyDescent="0.55000000000000004">
      <c r="A62830" s="131"/>
    </row>
    <row r="62833" spans="1:1" x14ac:dyDescent="0.55000000000000004">
      <c r="A62833" s="131"/>
    </row>
    <row r="62834" spans="1:1" x14ac:dyDescent="0.55000000000000004">
      <c r="A62834" s="131"/>
    </row>
    <row r="62837" spans="1:1" x14ac:dyDescent="0.55000000000000004">
      <c r="A62837" s="131"/>
    </row>
    <row r="62838" spans="1:1" x14ac:dyDescent="0.55000000000000004">
      <c r="A62838" s="131"/>
    </row>
    <row r="62841" spans="1:1" x14ac:dyDescent="0.55000000000000004">
      <c r="A62841" s="131"/>
    </row>
    <row r="62842" spans="1:1" x14ac:dyDescent="0.55000000000000004">
      <c r="A62842" s="131"/>
    </row>
    <row r="62845" spans="1:1" x14ac:dyDescent="0.55000000000000004">
      <c r="A62845" s="131"/>
    </row>
    <row r="62846" spans="1:1" x14ac:dyDescent="0.55000000000000004">
      <c r="A62846" s="131"/>
    </row>
    <row r="62849" spans="1:1" x14ac:dyDescent="0.55000000000000004">
      <c r="A62849" s="131"/>
    </row>
    <row r="62850" spans="1:1" x14ac:dyDescent="0.55000000000000004">
      <c r="A62850" s="131"/>
    </row>
    <row r="62853" spans="1:1" x14ac:dyDescent="0.55000000000000004">
      <c r="A62853" s="131"/>
    </row>
    <row r="62854" spans="1:1" x14ac:dyDescent="0.55000000000000004">
      <c r="A62854" s="131"/>
    </row>
    <row r="62857" spans="1:1" x14ac:dyDescent="0.55000000000000004">
      <c r="A62857" s="131"/>
    </row>
    <row r="62858" spans="1:1" x14ac:dyDescent="0.55000000000000004">
      <c r="A62858" s="131"/>
    </row>
    <row r="62861" spans="1:1" x14ac:dyDescent="0.55000000000000004">
      <c r="A62861" s="131"/>
    </row>
    <row r="62862" spans="1:1" x14ac:dyDescent="0.55000000000000004">
      <c r="A62862" s="131"/>
    </row>
    <row r="62865" spans="1:1" x14ac:dyDescent="0.55000000000000004">
      <c r="A62865" s="131"/>
    </row>
    <row r="62866" spans="1:1" x14ac:dyDescent="0.55000000000000004">
      <c r="A62866" s="131"/>
    </row>
    <row r="62869" spans="1:1" x14ac:dyDescent="0.55000000000000004">
      <c r="A62869" s="131"/>
    </row>
    <row r="62870" spans="1:1" x14ac:dyDescent="0.55000000000000004">
      <c r="A62870" s="131"/>
    </row>
    <row r="62873" spans="1:1" x14ac:dyDescent="0.55000000000000004">
      <c r="A62873" s="131"/>
    </row>
    <row r="62874" spans="1:1" x14ac:dyDescent="0.55000000000000004">
      <c r="A62874" s="131"/>
    </row>
    <row r="62877" spans="1:1" x14ac:dyDescent="0.55000000000000004">
      <c r="A62877" s="131"/>
    </row>
    <row r="62878" spans="1:1" x14ac:dyDescent="0.55000000000000004">
      <c r="A62878" s="131"/>
    </row>
    <row r="62881" spans="1:1" x14ac:dyDescent="0.55000000000000004">
      <c r="A62881" s="131"/>
    </row>
    <row r="62882" spans="1:1" x14ac:dyDescent="0.55000000000000004">
      <c r="A62882" s="131"/>
    </row>
    <row r="62885" spans="1:1" x14ac:dyDescent="0.55000000000000004">
      <c r="A62885" s="131"/>
    </row>
    <row r="62886" spans="1:1" x14ac:dyDescent="0.55000000000000004">
      <c r="A62886" s="131"/>
    </row>
    <row r="62889" spans="1:1" x14ac:dyDescent="0.55000000000000004">
      <c r="A62889" s="131"/>
    </row>
    <row r="62890" spans="1:1" x14ac:dyDescent="0.55000000000000004">
      <c r="A62890" s="131"/>
    </row>
    <row r="62893" spans="1:1" x14ac:dyDescent="0.55000000000000004">
      <c r="A62893" s="131"/>
    </row>
    <row r="62894" spans="1:1" x14ac:dyDescent="0.55000000000000004">
      <c r="A62894" s="131"/>
    </row>
    <row r="62897" spans="1:1" x14ac:dyDescent="0.55000000000000004">
      <c r="A62897" s="131"/>
    </row>
    <row r="62898" spans="1:1" x14ac:dyDescent="0.55000000000000004">
      <c r="A62898" s="131"/>
    </row>
    <row r="62901" spans="1:1" x14ac:dyDescent="0.55000000000000004">
      <c r="A62901" s="131"/>
    </row>
    <row r="62902" spans="1:1" x14ac:dyDescent="0.55000000000000004">
      <c r="A62902" s="131"/>
    </row>
    <row r="62905" spans="1:1" x14ac:dyDescent="0.55000000000000004">
      <c r="A62905" s="131"/>
    </row>
    <row r="62906" spans="1:1" x14ac:dyDescent="0.55000000000000004">
      <c r="A62906" s="131"/>
    </row>
    <row r="62909" spans="1:1" x14ac:dyDescent="0.55000000000000004">
      <c r="A62909" s="131"/>
    </row>
    <row r="62910" spans="1:1" x14ac:dyDescent="0.55000000000000004">
      <c r="A62910" s="131"/>
    </row>
    <row r="62913" spans="1:1" x14ac:dyDescent="0.55000000000000004">
      <c r="A62913" s="131"/>
    </row>
    <row r="62914" spans="1:1" x14ac:dyDescent="0.55000000000000004">
      <c r="A62914" s="131"/>
    </row>
    <row r="62917" spans="1:1" x14ac:dyDescent="0.55000000000000004">
      <c r="A62917" s="131"/>
    </row>
    <row r="62918" spans="1:1" x14ac:dyDescent="0.55000000000000004">
      <c r="A62918" s="131"/>
    </row>
    <row r="62921" spans="1:1" x14ac:dyDescent="0.55000000000000004">
      <c r="A62921" s="131"/>
    </row>
    <row r="62922" spans="1:1" x14ac:dyDescent="0.55000000000000004">
      <c r="A62922" s="131"/>
    </row>
    <row r="62925" spans="1:1" x14ac:dyDescent="0.55000000000000004">
      <c r="A62925" s="131"/>
    </row>
    <row r="62926" spans="1:1" x14ac:dyDescent="0.55000000000000004">
      <c r="A62926" s="131"/>
    </row>
    <row r="62929" spans="1:1" x14ac:dyDescent="0.55000000000000004">
      <c r="A62929" s="131"/>
    </row>
    <row r="62930" spans="1:1" x14ac:dyDescent="0.55000000000000004">
      <c r="A62930" s="131"/>
    </row>
    <row r="62933" spans="1:1" x14ac:dyDescent="0.55000000000000004">
      <c r="A62933" s="131"/>
    </row>
    <row r="62934" spans="1:1" x14ac:dyDescent="0.55000000000000004">
      <c r="A62934" s="131"/>
    </row>
    <row r="62937" spans="1:1" x14ac:dyDescent="0.55000000000000004">
      <c r="A62937" s="131"/>
    </row>
    <row r="62938" spans="1:1" x14ac:dyDescent="0.55000000000000004">
      <c r="A62938" s="131"/>
    </row>
    <row r="62941" spans="1:1" x14ac:dyDescent="0.55000000000000004">
      <c r="A62941" s="131"/>
    </row>
    <row r="62942" spans="1:1" x14ac:dyDescent="0.55000000000000004">
      <c r="A62942" s="131"/>
    </row>
    <row r="62945" spans="1:1" x14ac:dyDescent="0.55000000000000004">
      <c r="A62945" s="131"/>
    </row>
    <row r="62946" spans="1:1" x14ac:dyDescent="0.55000000000000004">
      <c r="A62946" s="131"/>
    </row>
    <row r="62949" spans="1:1" x14ac:dyDescent="0.55000000000000004">
      <c r="A62949" s="131"/>
    </row>
    <row r="62950" spans="1:1" x14ac:dyDescent="0.55000000000000004">
      <c r="A62950" s="131"/>
    </row>
    <row r="62953" spans="1:1" x14ac:dyDescent="0.55000000000000004">
      <c r="A62953" s="131"/>
    </row>
    <row r="62954" spans="1:1" x14ac:dyDescent="0.55000000000000004">
      <c r="A62954" s="131"/>
    </row>
    <row r="62957" spans="1:1" x14ac:dyDescent="0.55000000000000004">
      <c r="A62957" s="131"/>
    </row>
    <row r="62958" spans="1:1" x14ac:dyDescent="0.55000000000000004">
      <c r="A62958" s="131"/>
    </row>
    <row r="62961" spans="1:1" x14ac:dyDescent="0.55000000000000004">
      <c r="A62961" s="131"/>
    </row>
    <row r="62962" spans="1:1" x14ac:dyDescent="0.55000000000000004">
      <c r="A62962" s="131"/>
    </row>
    <row r="62965" spans="1:1" x14ac:dyDescent="0.55000000000000004">
      <c r="A62965" s="131"/>
    </row>
    <row r="62966" spans="1:1" x14ac:dyDescent="0.55000000000000004">
      <c r="A62966" s="131"/>
    </row>
    <row r="62969" spans="1:1" x14ac:dyDescent="0.55000000000000004">
      <c r="A62969" s="131"/>
    </row>
    <row r="62970" spans="1:1" x14ac:dyDescent="0.55000000000000004">
      <c r="A62970" s="131"/>
    </row>
    <row r="62973" spans="1:1" x14ac:dyDescent="0.55000000000000004">
      <c r="A62973" s="131"/>
    </row>
    <row r="62974" spans="1:1" x14ac:dyDescent="0.55000000000000004">
      <c r="A62974" s="131"/>
    </row>
    <row r="62977" spans="1:1" x14ac:dyDescent="0.55000000000000004">
      <c r="A62977" s="131"/>
    </row>
    <row r="62978" spans="1:1" x14ac:dyDescent="0.55000000000000004">
      <c r="A62978" s="131"/>
    </row>
    <row r="62981" spans="1:1" x14ac:dyDescent="0.55000000000000004">
      <c r="A62981" s="131"/>
    </row>
    <row r="62982" spans="1:1" x14ac:dyDescent="0.55000000000000004">
      <c r="A62982" s="131"/>
    </row>
    <row r="62985" spans="1:1" x14ac:dyDescent="0.55000000000000004">
      <c r="A62985" s="131"/>
    </row>
    <row r="62986" spans="1:1" x14ac:dyDescent="0.55000000000000004">
      <c r="A62986" s="131"/>
    </row>
    <row r="62989" spans="1:1" x14ac:dyDescent="0.55000000000000004">
      <c r="A62989" s="131"/>
    </row>
    <row r="62990" spans="1:1" x14ac:dyDescent="0.55000000000000004">
      <c r="A62990" s="131"/>
    </row>
    <row r="62993" spans="1:1" x14ac:dyDescent="0.55000000000000004">
      <c r="A62993" s="131"/>
    </row>
    <row r="62994" spans="1:1" x14ac:dyDescent="0.55000000000000004">
      <c r="A62994" s="131"/>
    </row>
    <row r="62997" spans="1:1" x14ac:dyDescent="0.55000000000000004">
      <c r="A62997" s="131"/>
    </row>
    <row r="62998" spans="1:1" x14ac:dyDescent="0.55000000000000004">
      <c r="A62998" s="131"/>
    </row>
    <row r="63001" spans="1:1" x14ac:dyDescent="0.55000000000000004">
      <c r="A63001" s="131"/>
    </row>
    <row r="63002" spans="1:1" x14ac:dyDescent="0.55000000000000004">
      <c r="A63002" s="131"/>
    </row>
    <row r="63005" spans="1:1" x14ac:dyDescent="0.55000000000000004">
      <c r="A63005" s="131"/>
    </row>
    <row r="63006" spans="1:1" x14ac:dyDescent="0.55000000000000004">
      <c r="A63006" s="131"/>
    </row>
    <row r="63009" spans="1:1" x14ac:dyDescent="0.55000000000000004">
      <c r="A63009" s="131"/>
    </row>
    <row r="63010" spans="1:1" x14ac:dyDescent="0.55000000000000004">
      <c r="A63010" s="131"/>
    </row>
    <row r="63013" spans="1:1" x14ac:dyDescent="0.55000000000000004">
      <c r="A63013" s="131"/>
    </row>
    <row r="63014" spans="1:1" x14ac:dyDescent="0.55000000000000004">
      <c r="A63014" s="131"/>
    </row>
    <row r="63017" spans="1:1" x14ac:dyDescent="0.55000000000000004">
      <c r="A63017" s="131"/>
    </row>
    <row r="63018" spans="1:1" x14ac:dyDescent="0.55000000000000004">
      <c r="A63018" s="131"/>
    </row>
    <row r="63021" spans="1:1" x14ac:dyDescent="0.55000000000000004">
      <c r="A63021" s="131"/>
    </row>
    <row r="63022" spans="1:1" x14ac:dyDescent="0.55000000000000004">
      <c r="A63022" s="131"/>
    </row>
    <row r="63025" spans="1:1" x14ac:dyDescent="0.55000000000000004">
      <c r="A63025" s="131"/>
    </row>
    <row r="63026" spans="1:1" x14ac:dyDescent="0.55000000000000004">
      <c r="A63026" s="131"/>
    </row>
    <row r="63029" spans="1:1" x14ac:dyDescent="0.55000000000000004">
      <c r="A63029" s="131"/>
    </row>
    <row r="63030" spans="1:1" x14ac:dyDescent="0.55000000000000004">
      <c r="A63030" s="131"/>
    </row>
    <row r="63033" spans="1:1" x14ac:dyDescent="0.55000000000000004">
      <c r="A63033" s="131"/>
    </row>
    <row r="63034" spans="1:1" x14ac:dyDescent="0.55000000000000004">
      <c r="A63034" s="131"/>
    </row>
    <row r="63037" spans="1:1" x14ac:dyDescent="0.55000000000000004">
      <c r="A63037" s="131"/>
    </row>
    <row r="63038" spans="1:1" x14ac:dyDescent="0.55000000000000004">
      <c r="A63038" s="131"/>
    </row>
    <row r="63041" spans="1:1" x14ac:dyDescent="0.55000000000000004">
      <c r="A63041" s="131"/>
    </row>
    <row r="63042" spans="1:1" x14ac:dyDescent="0.55000000000000004">
      <c r="A63042" s="131"/>
    </row>
    <row r="63045" spans="1:1" x14ac:dyDescent="0.55000000000000004">
      <c r="A63045" s="131"/>
    </row>
    <row r="63046" spans="1:1" x14ac:dyDescent="0.55000000000000004">
      <c r="A63046" s="131"/>
    </row>
    <row r="63049" spans="1:1" x14ac:dyDescent="0.55000000000000004">
      <c r="A63049" s="131"/>
    </row>
    <row r="63050" spans="1:1" x14ac:dyDescent="0.55000000000000004">
      <c r="A63050" s="131"/>
    </row>
    <row r="63053" spans="1:1" x14ac:dyDescent="0.55000000000000004">
      <c r="A63053" s="131"/>
    </row>
    <row r="63054" spans="1:1" x14ac:dyDescent="0.55000000000000004">
      <c r="A63054" s="131"/>
    </row>
    <row r="63057" spans="1:1" x14ac:dyDescent="0.55000000000000004">
      <c r="A63057" s="131"/>
    </row>
    <row r="63058" spans="1:1" x14ac:dyDescent="0.55000000000000004">
      <c r="A63058" s="131"/>
    </row>
    <row r="63061" spans="1:1" x14ac:dyDescent="0.55000000000000004">
      <c r="A63061" s="131"/>
    </row>
    <row r="63062" spans="1:1" x14ac:dyDescent="0.55000000000000004">
      <c r="A63062" s="131"/>
    </row>
    <row r="63065" spans="1:1" x14ac:dyDescent="0.55000000000000004">
      <c r="A63065" s="131"/>
    </row>
    <row r="63066" spans="1:1" x14ac:dyDescent="0.55000000000000004">
      <c r="A63066" s="131"/>
    </row>
    <row r="63069" spans="1:1" x14ac:dyDescent="0.55000000000000004">
      <c r="A63069" s="131"/>
    </row>
    <row r="63070" spans="1:1" x14ac:dyDescent="0.55000000000000004">
      <c r="A63070" s="131"/>
    </row>
    <row r="63073" spans="1:1" x14ac:dyDescent="0.55000000000000004">
      <c r="A63073" s="131"/>
    </row>
    <row r="63074" spans="1:1" x14ac:dyDescent="0.55000000000000004">
      <c r="A63074" s="131"/>
    </row>
    <row r="63077" spans="1:1" x14ac:dyDescent="0.55000000000000004">
      <c r="A63077" s="131"/>
    </row>
    <row r="63078" spans="1:1" x14ac:dyDescent="0.55000000000000004">
      <c r="A63078" s="131"/>
    </row>
    <row r="63081" spans="1:1" x14ac:dyDescent="0.55000000000000004">
      <c r="A63081" s="131"/>
    </row>
    <row r="63082" spans="1:1" x14ac:dyDescent="0.55000000000000004">
      <c r="A63082" s="131"/>
    </row>
    <row r="63085" spans="1:1" x14ac:dyDescent="0.55000000000000004">
      <c r="A63085" s="131"/>
    </row>
    <row r="63086" spans="1:1" x14ac:dyDescent="0.55000000000000004">
      <c r="A63086" s="131"/>
    </row>
    <row r="63089" spans="1:1" x14ac:dyDescent="0.55000000000000004">
      <c r="A63089" s="131"/>
    </row>
    <row r="63090" spans="1:1" x14ac:dyDescent="0.55000000000000004">
      <c r="A63090" s="131"/>
    </row>
    <row r="63093" spans="1:1" x14ac:dyDescent="0.55000000000000004">
      <c r="A63093" s="131"/>
    </row>
    <row r="63094" spans="1:1" x14ac:dyDescent="0.55000000000000004">
      <c r="A63094" s="131"/>
    </row>
    <row r="63097" spans="1:1" x14ac:dyDescent="0.55000000000000004">
      <c r="A63097" s="131"/>
    </row>
    <row r="63098" spans="1:1" x14ac:dyDescent="0.55000000000000004">
      <c r="A63098" s="131"/>
    </row>
    <row r="63101" spans="1:1" x14ac:dyDescent="0.55000000000000004">
      <c r="A63101" s="131"/>
    </row>
    <row r="63102" spans="1:1" x14ac:dyDescent="0.55000000000000004">
      <c r="A63102" s="131"/>
    </row>
    <row r="63105" spans="1:1" x14ac:dyDescent="0.55000000000000004">
      <c r="A63105" s="131"/>
    </row>
    <row r="63106" spans="1:1" x14ac:dyDescent="0.55000000000000004">
      <c r="A63106" s="131"/>
    </row>
    <row r="63109" spans="1:1" x14ac:dyDescent="0.55000000000000004">
      <c r="A63109" s="131"/>
    </row>
    <row r="63110" spans="1:1" x14ac:dyDescent="0.55000000000000004">
      <c r="A63110" s="131"/>
    </row>
    <row r="63113" spans="1:1" x14ac:dyDescent="0.55000000000000004">
      <c r="A63113" s="131"/>
    </row>
    <row r="63114" spans="1:1" x14ac:dyDescent="0.55000000000000004">
      <c r="A63114" s="131"/>
    </row>
    <row r="63117" spans="1:1" x14ac:dyDescent="0.55000000000000004">
      <c r="A63117" s="131"/>
    </row>
    <row r="63118" spans="1:1" x14ac:dyDescent="0.55000000000000004">
      <c r="A63118" s="131"/>
    </row>
    <row r="63121" spans="1:1" x14ac:dyDescent="0.55000000000000004">
      <c r="A63121" s="131"/>
    </row>
    <row r="63122" spans="1:1" x14ac:dyDescent="0.55000000000000004">
      <c r="A63122" s="131"/>
    </row>
    <row r="63125" spans="1:1" x14ac:dyDescent="0.55000000000000004">
      <c r="A63125" s="131"/>
    </row>
    <row r="63126" spans="1:1" x14ac:dyDescent="0.55000000000000004">
      <c r="A63126" s="131"/>
    </row>
    <row r="63129" spans="1:1" x14ac:dyDescent="0.55000000000000004">
      <c r="A63129" s="131"/>
    </row>
    <row r="63130" spans="1:1" x14ac:dyDescent="0.55000000000000004">
      <c r="A63130" s="131"/>
    </row>
    <row r="63133" spans="1:1" x14ac:dyDescent="0.55000000000000004">
      <c r="A63133" s="131"/>
    </row>
    <row r="63134" spans="1:1" x14ac:dyDescent="0.55000000000000004">
      <c r="A63134" s="131"/>
    </row>
    <row r="63137" spans="1:1" x14ac:dyDescent="0.55000000000000004">
      <c r="A63137" s="131"/>
    </row>
    <row r="63138" spans="1:1" x14ac:dyDescent="0.55000000000000004">
      <c r="A63138" s="131"/>
    </row>
    <row r="63141" spans="1:1" x14ac:dyDescent="0.55000000000000004">
      <c r="A63141" s="131"/>
    </row>
    <row r="63142" spans="1:1" x14ac:dyDescent="0.55000000000000004">
      <c r="A63142" s="131"/>
    </row>
    <row r="63145" spans="1:1" x14ac:dyDescent="0.55000000000000004">
      <c r="A63145" s="131"/>
    </row>
    <row r="63146" spans="1:1" x14ac:dyDescent="0.55000000000000004">
      <c r="A63146" s="131"/>
    </row>
    <row r="63149" spans="1:1" x14ac:dyDescent="0.55000000000000004">
      <c r="A63149" s="131"/>
    </row>
    <row r="63150" spans="1:1" x14ac:dyDescent="0.55000000000000004">
      <c r="A63150" s="131"/>
    </row>
    <row r="63153" spans="1:1" x14ac:dyDescent="0.55000000000000004">
      <c r="A63153" s="131"/>
    </row>
    <row r="63154" spans="1:1" x14ac:dyDescent="0.55000000000000004">
      <c r="A63154" s="131"/>
    </row>
    <row r="63157" spans="1:1" x14ac:dyDescent="0.55000000000000004">
      <c r="A63157" s="131"/>
    </row>
    <row r="63158" spans="1:1" x14ac:dyDescent="0.55000000000000004">
      <c r="A63158" s="131"/>
    </row>
    <row r="63161" spans="1:1" x14ac:dyDescent="0.55000000000000004">
      <c r="A63161" s="131"/>
    </row>
    <row r="63162" spans="1:1" x14ac:dyDescent="0.55000000000000004">
      <c r="A63162" s="131"/>
    </row>
    <row r="63165" spans="1:1" x14ac:dyDescent="0.55000000000000004">
      <c r="A63165" s="131"/>
    </row>
    <row r="63166" spans="1:1" x14ac:dyDescent="0.55000000000000004">
      <c r="A63166" s="131"/>
    </row>
    <row r="63169" spans="1:1" x14ac:dyDescent="0.55000000000000004">
      <c r="A63169" s="131"/>
    </row>
    <row r="63170" spans="1:1" x14ac:dyDescent="0.55000000000000004">
      <c r="A63170" s="131"/>
    </row>
    <row r="63173" spans="1:1" x14ac:dyDescent="0.55000000000000004">
      <c r="A63173" s="131"/>
    </row>
    <row r="63174" spans="1:1" x14ac:dyDescent="0.55000000000000004">
      <c r="A63174" s="131"/>
    </row>
    <row r="63177" spans="1:1" x14ac:dyDescent="0.55000000000000004">
      <c r="A63177" s="131"/>
    </row>
    <row r="63178" spans="1:1" x14ac:dyDescent="0.55000000000000004">
      <c r="A63178" s="131"/>
    </row>
    <row r="63181" spans="1:1" x14ac:dyDescent="0.55000000000000004">
      <c r="A63181" s="131"/>
    </row>
    <row r="63182" spans="1:1" x14ac:dyDescent="0.55000000000000004">
      <c r="A63182" s="131"/>
    </row>
    <row r="63185" spans="1:1" x14ac:dyDescent="0.55000000000000004">
      <c r="A63185" s="131"/>
    </row>
    <row r="63186" spans="1:1" x14ac:dyDescent="0.55000000000000004">
      <c r="A63186" s="131"/>
    </row>
    <row r="63189" spans="1:1" x14ac:dyDescent="0.55000000000000004">
      <c r="A63189" s="131"/>
    </row>
    <row r="63190" spans="1:1" x14ac:dyDescent="0.55000000000000004">
      <c r="A63190" s="131"/>
    </row>
    <row r="63193" spans="1:1" x14ac:dyDescent="0.55000000000000004">
      <c r="A63193" s="131"/>
    </row>
    <row r="63194" spans="1:1" x14ac:dyDescent="0.55000000000000004">
      <c r="A63194" s="131"/>
    </row>
    <row r="63197" spans="1:1" x14ac:dyDescent="0.55000000000000004">
      <c r="A63197" s="131"/>
    </row>
    <row r="63198" spans="1:1" x14ac:dyDescent="0.55000000000000004">
      <c r="A63198" s="131"/>
    </row>
    <row r="63201" spans="1:1" x14ac:dyDescent="0.55000000000000004">
      <c r="A63201" s="131"/>
    </row>
    <row r="63202" spans="1:1" x14ac:dyDescent="0.55000000000000004">
      <c r="A63202" s="131"/>
    </row>
    <row r="63205" spans="1:1" x14ac:dyDescent="0.55000000000000004">
      <c r="A63205" s="131"/>
    </row>
    <row r="63206" spans="1:1" x14ac:dyDescent="0.55000000000000004">
      <c r="A63206" s="131"/>
    </row>
    <row r="63209" spans="1:1" x14ac:dyDescent="0.55000000000000004">
      <c r="A63209" s="131"/>
    </row>
    <row r="63210" spans="1:1" x14ac:dyDescent="0.55000000000000004">
      <c r="A63210" s="131"/>
    </row>
    <row r="63213" spans="1:1" x14ac:dyDescent="0.55000000000000004">
      <c r="A63213" s="131"/>
    </row>
    <row r="63214" spans="1:1" x14ac:dyDescent="0.55000000000000004">
      <c r="A63214" s="131"/>
    </row>
    <row r="63217" spans="1:1" x14ac:dyDescent="0.55000000000000004">
      <c r="A63217" s="131"/>
    </row>
    <row r="63218" spans="1:1" x14ac:dyDescent="0.55000000000000004">
      <c r="A63218" s="131"/>
    </row>
    <row r="63221" spans="1:1" x14ac:dyDescent="0.55000000000000004">
      <c r="A63221" s="131"/>
    </row>
    <row r="63222" spans="1:1" x14ac:dyDescent="0.55000000000000004">
      <c r="A63222" s="131"/>
    </row>
    <row r="63225" spans="1:1" x14ac:dyDescent="0.55000000000000004">
      <c r="A63225" s="131"/>
    </row>
    <row r="63226" spans="1:1" x14ac:dyDescent="0.55000000000000004">
      <c r="A63226" s="131"/>
    </row>
    <row r="63229" spans="1:1" x14ac:dyDescent="0.55000000000000004">
      <c r="A63229" s="131"/>
    </row>
    <row r="63230" spans="1:1" x14ac:dyDescent="0.55000000000000004">
      <c r="A63230" s="131"/>
    </row>
    <row r="63233" spans="1:1" x14ac:dyDescent="0.55000000000000004">
      <c r="A63233" s="131"/>
    </row>
    <row r="63234" spans="1:1" x14ac:dyDescent="0.55000000000000004">
      <c r="A63234" s="131"/>
    </row>
    <row r="63237" spans="1:1" x14ac:dyDescent="0.55000000000000004">
      <c r="A63237" s="131"/>
    </row>
    <row r="63238" spans="1:1" x14ac:dyDescent="0.55000000000000004">
      <c r="A63238" s="131"/>
    </row>
    <row r="63241" spans="1:1" x14ac:dyDescent="0.55000000000000004">
      <c r="A63241" s="131"/>
    </row>
    <row r="63242" spans="1:1" x14ac:dyDescent="0.55000000000000004">
      <c r="A63242" s="131"/>
    </row>
    <row r="63245" spans="1:1" x14ac:dyDescent="0.55000000000000004">
      <c r="A63245" s="131"/>
    </row>
    <row r="63246" spans="1:1" x14ac:dyDescent="0.55000000000000004">
      <c r="A63246" s="131"/>
    </row>
    <row r="63249" spans="1:1" x14ac:dyDescent="0.55000000000000004">
      <c r="A63249" s="131"/>
    </row>
    <row r="63250" spans="1:1" x14ac:dyDescent="0.55000000000000004">
      <c r="A63250" s="131"/>
    </row>
    <row r="63253" spans="1:1" x14ac:dyDescent="0.55000000000000004">
      <c r="A63253" s="131"/>
    </row>
    <row r="63254" spans="1:1" x14ac:dyDescent="0.55000000000000004">
      <c r="A63254" s="131"/>
    </row>
    <row r="63257" spans="1:1" x14ac:dyDescent="0.55000000000000004">
      <c r="A63257" s="131"/>
    </row>
    <row r="63258" spans="1:1" x14ac:dyDescent="0.55000000000000004">
      <c r="A63258" s="131"/>
    </row>
    <row r="63261" spans="1:1" x14ac:dyDescent="0.55000000000000004">
      <c r="A63261" s="131"/>
    </row>
    <row r="63262" spans="1:1" x14ac:dyDescent="0.55000000000000004">
      <c r="A63262" s="131"/>
    </row>
    <row r="63265" spans="1:1" x14ac:dyDescent="0.55000000000000004">
      <c r="A63265" s="131"/>
    </row>
    <row r="63266" spans="1:1" x14ac:dyDescent="0.55000000000000004">
      <c r="A63266" s="131"/>
    </row>
    <row r="63269" spans="1:1" x14ac:dyDescent="0.55000000000000004">
      <c r="A63269" s="131"/>
    </row>
    <row r="63270" spans="1:1" x14ac:dyDescent="0.55000000000000004">
      <c r="A63270" s="131"/>
    </row>
    <row r="63273" spans="1:1" x14ac:dyDescent="0.55000000000000004">
      <c r="A63273" s="131"/>
    </row>
    <row r="63274" spans="1:1" x14ac:dyDescent="0.55000000000000004">
      <c r="A63274" s="131"/>
    </row>
    <row r="63277" spans="1:1" x14ac:dyDescent="0.55000000000000004">
      <c r="A63277" s="131"/>
    </row>
    <row r="63278" spans="1:1" x14ac:dyDescent="0.55000000000000004">
      <c r="A63278" s="131"/>
    </row>
    <row r="63281" spans="1:1" x14ac:dyDescent="0.55000000000000004">
      <c r="A63281" s="131"/>
    </row>
    <row r="63282" spans="1:1" x14ac:dyDescent="0.55000000000000004">
      <c r="A63282" s="131"/>
    </row>
    <row r="63285" spans="1:1" x14ac:dyDescent="0.55000000000000004">
      <c r="A63285" s="131"/>
    </row>
    <row r="63286" spans="1:1" x14ac:dyDescent="0.55000000000000004">
      <c r="A63286" s="131"/>
    </row>
    <row r="63289" spans="1:1" x14ac:dyDescent="0.55000000000000004">
      <c r="A63289" s="131"/>
    </row>
    <row r="63290" spans="1:1" x14ac:dyDescent="0.55000000000000004">
      <c r="A63290" s="131"/>
    </row>
    <row r="63293" spans="1:1" x14ac:dyDescent="0.55000000000000004">
      <c r="A63293" s="131"/>
    </row>
    <row r="63294" spans="1:1" x14ac:dyDescent="0.55000000000000004">
      <c r="A63294" s="131"/>
    </row>
    <row r="63297" spans="1:1" x14ac:dyDescent="0.55000000000000004">
      <c r="A63297" s="131"/>
    </row>
    <row r="63298" spans="1:1" x14ac:dyDescent="0.55000000000000004">
      <c r="A63298" s="131"/>
    </row>
    <row r="63301" spans="1:1" x14ac:dyDescent="0.55000000000000004">
      <c r="A63301" s="131"/>
    </row>
    <row r="63302" spans="1:1" x14ac:dyDescent="0.55000000000000004">
      <c r="A63302" s="131"/>
    </row>
    <row r="63305" spans="1:1" x14ac:dyDescent="0.55000000000000004">
      <c r="A63305" s="131"/>
    </row>
    <row r="63306" spans="1:1" x14ac:dyDescent="0.55000000000000004">
      <c r="A63306" s="131"/>
    </row>
    <row r="63309" spans="1:1" x14ac:dyDescent="0.55000000000000004">
      <c r="A63309" s="131"/>
    </row>
    <row r="63310" spans="1:1" x14ac:dyDescent="0.55000000000000004">
      <c r="A63310" s="131"/>
    </row>
    <row r="63313" spans="1:1" x14ac:dyDescent="0.55000000000000004">
      <c r="A63313" s="131"/>
    </row>
    <row r="63314" spans="1:1" x14ac:dyDescent="0.55000000000000004">
      <c r="A63314" s="131"/>
    </row>
    <row r="63317" spans="1:1" x14ac:dyDescent="0.55000000000000004">
      <c r="A63317" s="131"/>
    </row>
    <row r="63318" spans="1:1" x14ac:dyDescent="0.55000000000000004">
      <c r="A63318" s="131"/>
    </row>
    <row r="63321" spans="1:1" x14ac:dyDescent="0.55000000000000004">
      <c r="A63321" s="131"/>
    </row>
    <row r="63322" spans="1:1" x14ac:dyDescent="0.55000000000000004">
      <c r="A63322" s="131"/>
    </row>
    <row r="63325" spans="1:1" x14ac:dyDescent="0.55000000000000004">
      <c r="A63325" s="131"/>
    </row>
    <row r="63326" spans="1:1" x14ac:dyDescent="0.55000000000000004">
      <c r="A63326" s="131"/>
    </row>
    <row r="63329" spans="1:1" x14ac:dyDescent="0.55000000000000004">
      <c r="A63329" s="131"/>
    </row>
    <row r="63330" spans="1:1" x14ac:dyDescent="0.55000000000000004">
      <c r="A63330" s="131"/>
    </row>
    <row r="63333" spans="1:1" x14ac:dyDescent="0.55000000000000004">
      <c r="A63333" s="131"/>
    </row>
    <row r="63334" spans="1:1" x14ac:dyDescent="0.55000000000000004">
      <c r="A63334" s="131"/>
    </row>
    <row r="63337" spans="1:1" x14ac:dyDescent="0.55000000000000004">
      <c r="A63337" s="131"/>
    </row>
    <row r="63338" spans="1:1" x14ac:dyDescent="0.55000000000000004">
      <c r="A63338" s="131"/>
    </row>
    <row r="63341" spans="1:1" x14ac:dyDescent="0.55000000000000004">
      <c r="A63341" s="131"/>
    </row>
    <row r="63342" spans="1:1" x14ac:dyDescent="0.55000000000000004">
      <c r="A63342" s="131"/>
    </row>
    <row r="63345" spans="1:1" x14ac:dyDescent="0.55000000000000004">
      <c r="A63345" s="131"/>
    </row>
    <row r="63346" spans="1:1" x14ac:dyDescent="0.55000000000000004">
      <c r="A63346" s="131"/>
    </row>
    <row r="63349" spans="1:1" x14ac:dyDescent="0.55000000000000004">
      <c r="A63349" s="131"/>
    </row>
    <row r="63350" spans="1:1" x14ac:dyDescent="0.55000000000000004">
      <c r="A63350" s="131"/>
    </row>
    <row r="63353" spans="1:1" x14ac:dyDescent="0.55000000000000004">
      <c r="A63353" s="131"/>
    </row>
    <row r="63354" spans="1:1" x14ac:dyDescent="0.55000000000000004">
      <c r="A63354" s="131"/>
    </row>
    <row r="63357" spans="1:1" x14ac:dyDescent="0.55000000000000004">
      <c r="A63357" s="131"/>
    </row>
    <row r="63358" spans="1:1" x14ac:dyDescent="0.55000000000000004">
      <c r="A63358" s="131"/>
    </row>
    <row r="63361" spans="1:1" x14ac:dyDescent="0.55000000000000004">
      <c r="A63361" s="131"/>
    </row>
    <row r="63362" spans="1:1" x14ac:dyDescent="0.55000000000000004">
      <c r="A63362" s="131"/>
    </row>
    <row r="63365" spans="1:1" x14ac:dyDescent="0.55000000000000004">
      <c r="A63365" s="131"/>
    </row>
    <row r="63366" spans="1:1" x14ac:dyDescent="0.55000000000000004">
      <c r="A63366" s="131"/>
    </row>
    <row r="63369" spans="1:1" x14ac:dyDescent="0.55000000000000004">
      <c r="A63369" s="131"/>
    </row>
    <row r="63370" spans="1:1" x14ac:dyDescent="0.55000000000000004">
      <c r="A63370" s="131"/>
    </row>
    <row r="63373" spans="1:1" x14ac:dyDescent="0.55000000000000004">
      <c r="A63373" s="131"/>
    </row>
    <row r="63374" spans="1:1" x14ac:dyDescent="0.55000000000000004">
      <c r="A63374" s="131"/>
    </row>
    <row r="63377" spans="1:1" x14ac:dyDescent="0.55000000000000004">
      <c r="A63377" s="131"/>
    </row>
    <row r="63378" spans="1:1" x14ac:dyDescent="0.55000000000000004">
      <c r="A63378" s="131"/>
    </row>
    <row r="63381" spans="1:1" x14ac:dyDescent="0.55000000000000004">
      <c r="A63381" s="131"/>
    </row>
    <row r="63382" spans="1:1" x14ac:dyDescent="0.55000000000000004">
      <c r="A63382" s="131"/>
    </row>
    <row r="63385" spans="1:1" x14ac:dyDescent="0.55000000000000004">
      <c r="A63385" s="131"/>
    </row>
    <row r="63386" spans="1:1" x14ac:dyDescent="0.55000000000000004">
      <c r="A63386" s="131"/>
    </row>
    <row r="63389" spans="1:1" x14ac:dyDescent="0.55000000000000004">
      <c r="A63389" s="131"/>
    </row>
    <row r="63390" spans="1:1" x14ac:dyDescent="0.55000000000000004">
      <c r="A63390" s="131"/>
    </row>
    <row r="63393" spans="1:1" x14ac:dyDescent="0.55000000000000004">
      <c r="A63393" s="131"/>
    </row>
    <row r="63394" spans="1:1" x14ac:dyDescent="0.55000000000000004">
      <c r="A63394" s="131"/>
    </row>
    <row r="63397" spans="1:1" x14ac:dyDescent="0.55000000000000004">
      <c r="A63397" s="131"/>
    </row>
    <row r="63398" spans="1:1" x14ac:dyDescent="0.55000000000000004">
      <c r="A63398" s="131"/>
    </row>
    <row r="63401" spans="1:1" x14ac:dyDescent="0.55000000000000004">
      <c r="A63401" s="131"/>
    </row>
    <row r="63402" spans="1:1" x14ac:dyDescent="0.55000000000000004">
      <c r="A63402" s="131"/>
    </row>
    <row r="63405" spans="1:1" x14ac:dyDescent="0.55000000000000004">
      <c r="A63405" s="131"/>
    </row>
    <row r="63406" spans="1:1" x14ac:dyDescent="0.55000000000000004">
      <c r="A63406" s="131"/>
    </row>
    <row r="63409" spans="1:1" x14ac:dyDescent="0.55000000000000004">
      <c r="A63409" s="131"/>
    </row>
    <row r="63410" spans="1:1" x14ac:dyDescent="0.55000000000000004">
      <c r="A63410" s="131"/>
    </row>
    <row r="63413" spans="1:1" x14ac:dyDescent="0.55000000000000004">
      <c r="A63413" s="131"/>
    </row>
    <row r="63414" spans="1:1" x14ac:dyDescent="0.55000000000000004">
      <c r="A63414" s="131"/>
    </row>
    <row r="63417" spans="1:1" x14ac:dyDescent="0.55000000000000004">
      <c r="A63417" s="131"/>
    </row>
    <row r="63418" spans="1:1" x14ac:dyDescent="0.55000000000000004">
      <c r="A63418" s="131"/>
    </row>
    <row r="63421" spans="1:1" x14ac:dyDescent="0.55000000000000004">
      <c r="A63421" s="131"/>
    </row>
    <row r="63422" spans="1:1" x14ac:dyDescent="0.55000000000000004">
      <c r="A63422" s="131"/>
    </row>
    <row r="63425" spans="1:1" x14ac:dyDescent="0.55000000000000004">
      <c r="A63425" s="131"/>
    </row>
    <row r="63426" spans="1:1" x14ac:dyDescent="0.55000000000000004">
      <c r="A63426" s="131"/>
    </row>
    <row r="63429" spans="1:1" x14ac:dyDescent="0.55000000000000004">
      <c r="A63429" s="131"/>
    </row>
    <row r="63430" spans="1:1" x14ac:dyDescent="0.55000000000000004">
      <c r="A63430" s="131"/>
    </row>
    <row r="63433" spans="1:1" x14ac:dyDescent="0.55000000000000004">
      <c r="A63433" s="131"/>
    </row>
    <row r="63434" spans="1:1" x14ac:dyDescent="0.55000000000000004">
      <c r="A63434" s="131"/>
    </row>
    <row r="63437" spans="1:1" x14ac:dyDescent="0.55000000000000004">
      <c r="A63437" s="131"/>
    </row>
    <row r="63438" spans="1:1" x14ac:dyDescent="0.55000000000000004">
      <c r="A63438" s="131"/>
    </row>
    <row r="63441" spans="1:1" x14ac:dyDescent="0.55000000000000004">
      <c r="A63441" s="131"/>
    </row>
    <row r="63442" spans="1:1" x14ac:dyDescent="0.55000000000000004">
      <c r="A63442" s="131"/>
    </row>
    <row r="63445" spans="1:1" x14ac:dyDescent="0.55000000000000004">
      <c r="A63445" s="131"/>
    </row>
    <row r="63446" spans="1:1" x14ac:dyDescent="0.55000000000000004">
      <c r="A63446" s="131"/>
    </row>
    <row r="63449" spans="1:1" x14ac:dyDescent="0.55000000000000004">
      <c r="A63449" s="131"/>
    </row>
    <row r="63450" spans="1:1" x14ac:dyDescent="0.55000000000000004">
      <c r="A63450" s="131"/>
    </row>
    <row r="63453" spans="1:1" x14ac:dyDescent="0.55000000000000004">
      <c r="A63453" s="131"/>
    </row>
    <row r="63454" spans="1:1" x14ac:dyDescent="0.55000000000000004">
      <c r="A63454" s="131"/>
    </row>
    <row r="63457" spans="1:1" x14ac:dyDescent="0.55000000000000004">
      <c r="A63457" s="131"/>
    </row>
    <row r="63458" spans="1:1" x14ac:dyDescent="0.55000000000000004">
      <c r="A63458" s="131"/>
    </row>
    <row r="63461" spans="1:1" x14ac:dyDescent="0.55000000000000004">
      <c r="A63461" s="131"/>
    </row>
    <row r="63462" spans="1:1" x14ac:dyDescent="0.55000000000000004">
      <c r="A63462" s="131"/>
    </row>
    <row r="63465" spans="1:1" x14ac:dyDescent="0.55000000000000004">
      <c r="A63465" s="131"/>
    </row>
    <row r="63466" spans="1:1" x14ac:dyDescent="0.55000000000000004">
      <c r="A63466" s="131"/>
    </row>
    <row r="63469" spans="1:1" x14ac:dyDescent="0.55000000000000004">
      <c r="A63469" s="131"/>
    </row>
    <row r="63470" spans="1:1" x14ac:dyDescent="0.55000000000000004">
      <c r="A63470" s="131"/>
    </row>
    <row r="63473" spans="1:1" x14ac:dyDescent="0.55000000000000004">
      <c r="A63473" s="131"/>
    </row>
    <row r="63474" spans="1:1" x14ac:dyDescent="0.55000000000000004">
      <c r="A63474" s="131"/>
    </row>
    <row r="63477" spans="1:1" x14ac:dyDescent="0.55000000000000004">
      <c r="A63477" s="131"/>
    </row>
    <row r="63478" spans="1:1" x14ac:dyDescent="0.55000000000000004">
      <c r="A63478" s="131"/>
    </row>
    <row r="63481" spans="1:1" x14ac:dyDescent="0.55000000000000004">
      <c r="A63481" s="131"/>
    </row>
    <row r="63482" spans="1:1" x14ac:dyDescent="0.55000000000000004">
      <c r="A63482" s="131"/>
    </row>
    <row r="63485" spans="1:1" x14ac:dyDescent="0.55000000000000004">
      <c r="A63485" s="131"/>
    </row>
    <row r="63486" spans="1:1" x14ac:dyDescent="0.55000000000000004">
      <c r="A63486" s="131"/>
    </row>
    <row r="63489" spans="1:1" x14ac:dyDescent="0.55000000000000004">
      <c r="A63489" s="131"/>
    </row>
    <row r="63490" spans="1:1" x14ac:dyDescent="0.55000000000000004">
      <c r="A63490" s="131"/>
    </row>
    <row r="63493" spans="1:1" x14ac:dyDescent="0.55000000000000004">
      <c r="A63493" s="131"/>
    </row>
    <row r="63494" spans="1:1" x14ac:dyDescent="0.55000000000000004">
      <c r="A63494" s="131"/>
    </row>
    <row r="63497" spans="1:1" x14ac:dyDescent="0.55000000000000004">
      <c r="A63497" s="131"/>
    </row>
    <row r="63498" spans="1:1" x14ac:dyDescent="0.55000000000000004">
      <c r="A63498" s="131"/>
    </row>
    <row r="63501" spans="1:1" x14ac:dyDescent="0.55000000000000004">
      <c r="A63501" s="131"/>
    </row>
    <row r="63502" spans="1:1" x14ac:dyDescent="0.55000000000000004">
      <c r="A63502" s="131"/>
    </row>
    <row r="63505" spans="1:1" x14ac:dyDescent="0.55000000000000004">
      <c r="A63505" s="131"/>
    </row>
    <row r="63506" spans="1:1" x14ac:dyDescent="0.55000000000000004">
      <c r="A63506" s="131"/>
    </row>
    <row r="63509" spans="1:1" x14ac:dyDescent="0.55000000000000004">
      <c r="A63509" s="131"/>
    </row>
    <row r="63510" spans="1:1" x14ac:dyDescent="0.55000000000000004">
      <c r="A63510" s="131"/>
    </row>
    <row r="63513" spans="1:1" x14ac:dyDescent="0.55000000000000004">
      <c r="A63513" s="131"/>
    </row>
    <row r="63514" spans="1:1" x14ac:dyDescent="0.55000000000000004">
      <c r="A63514" s="131"/>
    </row>
    <row r="63517" spans="1:1" x14ac:dyDescent="0.55000000000000004">
      <c r="A63517" s="131"/>
    </row>
    <row r="63518" spans="1:1" x14ac:dyDescent="0.55000000000000004">
      <c r="A63518" s="131"/>
    </row>
    <row r="63521" spans="1:1" x14ac:dyDescent="0.55000000000000004">
      <c r="A63521" s="131"/>
    </row>
    <row r="63522" spans="1:1" x14ac:dyDescent="0.55000000000000004">
      <c r="A63522" s="131"/>
    </row>
    <row r="63525" spans="1:1" x14ac:dyDescent="0.55000000000000004">
      <c r="A63525" s="131"/>
    </row>
    <row r="63526" spans="1:1" x14ac:dyDescent="0.55000000000000004">
      <c r="A63526" s="131"/>
    </row>
    <row r="63529" spans="1:1" x14ac:dyDescent="0.55000000000000004">
      <c r="A63529" s="131"/>
    </row>
    <row r="63530" spans="1:1" x14ac:dyDescent="0.55000000000000004">
      <c r="A63530" s="131"/>
    </row>
    <row r="63533" spans="1:1" x14ac:dyDescent="0.55000000000000004">
      <c r="A63533" s="131"/>
    </row>
    <row r="63534" spans="1:1" x14ac:dyDescent="0.55000000000000004">
      <c r="A63534" s="131"/>
    </row>
    <row r="63537" spans="1:1" x14ac:dyDescent="0.55000000000000004">
      <c r="A63537" s="131"/>
    </row>
    <row r="63538" spans="1:1" x14ac:dyDescent="0.55000000000000004">
      <c r="A63538" s="131"/>
    </row>
    <row r="63541" spans="1:1" x14ac:dyDescent="0.55000000000000004">
      <c r="A63541" s="131"/>
    </row>
    <row r="63542" spans="1:1" x14ac:dyDescent="0.55000000000000004">
      <c r="A63542" s="131"/>
    </row>
    <row r="63545" spans="1:1" x14ac:dyDescent="0.55000000000000004">
      <c r="A63545" s="131"/>
    </row>
    <row r="63546" spans="1:1" x14ac:dyDescent="0.55000000000000004">
      <c r="A63546" s="131"/>
    </row>
    <row r="63549" spans="1:1" x14ac:dyDescent="0.55000000000000004">
      <c r="A63549" s="131"/>
    </row>
    <row r="63550" spans="1:1" x14ac:dyDescent="0.55000000000000004">
      <c r="A63550" s="131"/>
    </row>
    <row r="63553" spans="1:1" x14ac:dyDescent="0.55000000000000004">
      <c r="A63553" s="131"/>
    </row>
    <row r="63554" spans="1:1" x14ac:dyDescent="0.55000000000000004">
      <c r="A63554" s="131"/>
    </row>
    <row r="63557" spans="1:1" x14ac:dyDescent="0.55000000000000004">
      <c r="A63557" s="131"/>
    </row>
    <row r="63558" spans="1:1" x14ac:dyDescent="0.55000000000000004">
      <c r="A63558" s="131"/>
    </row>
    <row r="63561" spans="1:1" x14ac:dyDescent="0.55000000000000004">
      <c r="A63561" s="131"/>
    </row>
    <row r="63562" spans="1:1" x14ac:dyDescent="0.55000000000000004">
      <c r="A63562" s="131"/>
    </row>
    <row r="63565" spans="1:1" x14ac:dyDescent="0.55000000000000004">
      <c r="A63565" s="131"/>
    </row>
    <row r="63566" spans="1:1" x14ac:dyDescent="0.55000000000000004">
      <c r="A63566" s="131"/>
    </row>
    <row r="63569" spans="1:1" x14ac:dyDescent="0.55000000000000004">
      <c r="A63569" s="131"/>
    </row>
    <row r="63570" spans="1:1" x14ac:dyDescent="0.55000000000000004">
      <c r="A63570" s="131"/>
    </row>
    <row r="63573" spans="1:1" x14ac:dyDescent="0.55000000000000004">
      <c r="A63573" s="131"/>
    </row>
    <row r="63574" spans="1:1" x14ac:dyDescent="0.55000000000000004">
      <c r="A63574" s="131"/>
    </row>
    <row r="63577" spans="1:1" x14ac:dyDescent="0.55000000000000004">
      <c r="A63577" s="131"/>
    </row>
    <row r="63578" spans="1:1" x14ac:dyDescent="0.55000000000000004">
      <c r="A63578" s="131"/>
    </row>
    <row r="63581" spans="1:1" x14ac:dyDescent="0.55000000000000004">
      <c r="A63581" s="131"/>
    </row>
    <row r="63582" spans="1:1" x14ac:dyDescent="0.55000000000000004">
      <c r="A63582" s="131"/>
    </row>
    <row r="63585" spans="1:1" x14ac:dyDescent="0.55000000000000004">
      <c r="A63585" s="131"/>
    </row>
    <row r="63586" spans="1:1" x14ac:dyDescent="0.55000000000000004">
      <c r="A63586" s="131"/>
    </row>
    <row r="63589" spans="1:1" x14ac:dyDescent="0.55000000000000004">
      <c r="A63589" s="131"/>
    </row>
    <row r="63590" spans="1:1" x14ac:dyDescent="0.55000000000000004">
      <c r="A63590" s="131"/>
    </row>
    <row r="63593" spans="1:1" x14ac:dyDescent="0.55000000000000004">
      <c r="A63593" s="131"/>
    </row>
    <row r="63594" spans="1:1" x14ac:dyDescent="0.55000000000000004">
      <c r="A63594" s="131"/>
    </row>
    <row r="63597" spans="1:1" x14ac:dyDescent="0.55000000000000004">
      <c r="A63597" s="131"/>
    </row>
    <row r="63598" spans="1:1" x14ac:dyDescent="0.55000000000000004">
      <c r="A63598" s="131"/>
    </row>
    <row r="63601" spans="1:1" x14ac:dyDescent="0.55000000000000004">
      <c r="A63601" s="131"/>
    </row>
    <row r="63602" spans="1:1" x14ac:dyDescent="0.55000000000000004">
      <c r="A63602" s="131"/>
    </row>
    <row r="63605" spans="1:1" x14ac:dyDescent="0.55000000000000004">
      <c r="A63605" s="131"/>
    </row>
    <row r="63606" spans="1:1" x14ac:dyDescent="0.55000000000000004">
      <c r="A63606" s="131"/>
    </row>
    <row r="63609" spans="1:1" x14ac:dyDescent="0.55000000000000004">
      <c r="A63609" s="131"/>
    </row>
    <row r="63610" spans="1:1" x14ac:dyDescent="0.55000000000000004">
      <c r="A63610" s="131"/>
    </row>
    <row r="63613" spans="1:1" x14ac:dyDescent="0.55000000000000004">
      <c r="A63613" s="131"/>
    </row>
    <row r="63614" spans="1:1" x14ac:dyDescent="0.55000000000000004">
      <c r="A63614" s="131"/>
    </row>
    <row r="63617" spans="1:1" x14ac:dyDescent="0.55000000000000004">
      <c r="A63617" s="131"/>
    </row>
    <row r="63618" spans="1:1" x14ac:dyDescent="0.55000000000000004">
      <c r="A63618" s="131"/>
    </row>
    <row r="63621" spans="1:1" x14ac:dyDescent="0.55000000000000004">
      <c r="A63621" s="131"/>
    </row>
    <row r="63622" spans="1:1" x14ac:dyDescent="0.55000000000000004">
      <c r="A63622" s="131"/>
    </row>
    <row r="63625" spans="1:1" x14ac:dyDescent="0.55000000000000004">
      <c r="A63625" s="131"/>
    </row>
    <row r="63626" spans="1:1" x14ac:dyDescent="0.55000000000000004">
      <c r="A63626" s="131"/>
    </row>
    <row r="63629" spans="1:1" x14ac:dyDescent="0.55000000000000004">
      <c r="A63629" s="131"/>
    </row>
    <row r="63630" spans="1:1" x14ac:dyDescent="0.55000000000000004">
      <c r="A63630" s="131"/>
    </row>
    <row r="63633" spans="1:1" x14ac:dyDescent="0.55000000000000004">
      <c r="A63633" s="131"/>
    </row>
    <row r="63634" spans="1:1" x14ac:dyDescent="0.55000000000000004">
      <c r="A63634" s="131"/>
    </row>
    <row r="63637" spans="1:1" x14ac:dyDescent="0.55000000000000004">
      <c r="A63637" s="131"/>
    </row>
    <row r="63638" spans="1:1" x14ac:dyDescent="0.55000000000000004">
      <c r="A63638" s="131"/>
    </row>
    <row r="63641" spans="1:1" x14ac:dyDescent="0.55000000000000004">
      <c r="A63641" s="131"/>
    </row>
    <row r="63642" spans="1:1" x14ac:dyDescent="0.55000000000000004">
      <c r="A63642" s="131"/>
    </row>
    <row r="63645" spans="1:1" x14ac:dyDescent="0.55000000000000004">
      <c r="A63645" s="131"/>
    </row>
    <row r="63646" spans="1:1" x14ac:dyDescent="0.55000000000000004">
      <c r="A63646" s="131"/>
    </row>
    <row r="63649" spans="1:1" x14ac:dyDescent="0.55000000000000004">
      <c r="A63649" s="131"/>
    </row>
    <row r="63650" spans="1:1" x14ac:dyDescent="0.55000000000000004">
      <c r="A63650" s="131"/>
    </row>
    <row r="63653" spans="1:1" x14ac:dyDescent="0.55000000000000004">
      <c r="A63653" s="131"/>
    </row>
    <row r="63654" spans="1:1" x14ac:dyDescent="0.55000000000000004">
      <c r="A63654" s="131"/>
    </row>
    <row r="63657" spans="1:1" x14ac:dyDescent="0.55000000000000004">
      <c r="A63657" s="131"/>
    </row>
    <row r="63658" spans="1:1" x14ac:dyDescent="0.55000000000000004">
      <c r="A63658" s="131"/>
    </row>
    <row r="63661" spans="1:1" x14ac:dyDescent="0.55000000000000004">
      <c r="A63661" s="131"/>
    </row>
    <row r="63662" spans="1:1" x14ac:dyDescent="0.55000000000000004">
      <c r="A63662" s="131"/>
    </row>
    <row r="63665" spans="1:1" x14ac:dyDescent="0.55000000000000004">
      <c r="A63665" s="131"/>
    </row>
    <row r="63666" spans="1:1" x14ac:dyDescent="0.55000000000000004">
      <c r="A63666" s="131"/>
    </row>
    <row r="63669" spans="1:1" x14ac:dyDescent="0.55000000000000004">
      <c r="A63669" s="131"/>
    </row>
    <row r="63670" spans="1:1" x14ac:dyDescent="0.55000000000000004">
      <c r="A63670" s="131"/>
    </row>
    <row r="63673" spans="1:1" x14ac:dyDescent="0.55000000000000004">
      <c r="A63673" s="131"/>
    </row>
    <row r="63674" spans="1:1" x14ac:dyDescent="0.55000000000000004">
      <c r="A63674" s="131"/>
    </row>
    <row r="63677" spans="1:1" x14ac:dyDescent="0.55000000000000004">
      <c r="A63677" s="131"/>
    </row>
    <row r="63678" spans="1:1" x14ac:dyDescent="0.55000000000000004">
      <c r="A63678" s="131"/>
    </row>
    <row r="63681" spans="1:1" x14ac:dyDescent="0.55000000000000004">
      <c r="A63681" s="131"/>
    </row>
    <row r="63682" spans="1:1" x14ac:dyDescent="0.55000000000000004">
      <c r="A63682" s="131"/>
    </row>
    <row r="63685" spans="1:1" x14ac:dyDescent="0.55000000000000004">
      <c r="A63685" s="131"/>
    </row>
    <row r="63686" spans="1:1" x14ac:dyDescent="0.55000000000000004">
      <c r="A63686" s="131"/>
    </row>
    <row r="63689" spans="1:1" x14ac:dyDescent="0.55000000000000004">
      <c r="A63689" s="131"/>
    </row>
    <row r="63690" spans="1:1" x14ac:dyDescent="0.55000000000000004">
      <c r="A63690" s="131"/>
    </row>
    <row r="63693" spans="1:1" x14ac:dyDescent="0.55000000000000004">
      <c r="A63693" s="131"/>
    </row>
    <row r="63694" spans="1:1" x14ac:dyDescent="0.55000000000000004">
      <c r="A63694" s="131"/>
    </row>
    <row r="63697" spans="1:1" x14ac:dyDescent="0.55000000000000004">
      <c r="A63697" s="131"/>
    </row>
    <row r="63698" spans="1:1" x14ac:dyDescent="0.55000000000000004">
      <c r="A63698" s="131"/>
    </row>
    <row r="63701" spans="1:1" x14ac:dyDescent="0.55000000000000004">
      <c r="A63701" s="131"/>
    </row>
    <row r="63702" spans="1:1" x14ac:dyDescent="0.55000000000000004">
      <c r="A63702" s="131"/>
    </row>
    <row r="63705" spans="1:1" x14ac:dyDescent="0.55000000000000004">
      <c r="A63705" s="131"/>
    </row>
    <row r="63706" spans="1:1" x14ac:dyDescent="0.55000000000000004">
      <c r="A63706" s="131"/>
    </row>
    <row r="63709" spans="1:1" x14ac:dyDescent="0.55000000000000004">
      <c r="A63709" s="131"/>
    </row>
    <row r="63710" spans="1:1" x14ac:dyDescent="0.55000000000000004">
      <c r="A63710" s="131"/>
    </row>
    <row r="63713" spans="1:1" x14ac:dyDescent="0.55000000000000004">
      <c r="A63713" s="131"/>
    </row>
    <row r="63714" spans="1:1" x14ac:dyDescent="0.55000000000000004">
      <c r="A63714" s="131"/>
    </row>
    <row r="63717" spans="1:1" x14ac:dyDescent="0.55000000000000004">
      <c r="A63717" s="131"/>
    </row>
    <row r="63718" spans="1:1" x14ac:dyDescent="0.55000000000000004">
      <c r="A63718" s="131"/>
    </row>
    <row r="63721" spans="1:1" x14ac:dyDescent="0.55000000000000004">
      <c r="A63721" s="131"/>
    </row>
    <row r="63722" spans="1:1" x14ac:dyDescent="0.55000000000000004">
      <c r="A63722" s="131"/>
    </row>
    <row r="63725" spans="1:1" x14ac:dyDescent="0.55000000000000004">
      <c r="A63725" s="131"/>
    </row>
    <row r="63726" spans="1:1" x14ac:dyDescent="0.55000000000000004">
      <c r="A63726" s="131"/>
    </row>
    <row r="63729" spans="1:1" x14ac:dyDescent="0.55000000000000004">
      <c r="A63729" s="131"/>
    </row>
    <row r="63730" spans="1:1" x14ac:dyDescent="0.55000000000000004">
      <c r="A63730" s="131"/>
    </row>
    <row r="63733" spans="1:1" x14ac:dyDescent="0.55000000000000004">
      <c r="A63733" s="131"/>
    </row>
    <row r="63734" spans="1:1" x14ac:dyDescent="0.55000000000000004">
      <c r="A63734" s="131"/>
    </row>
    <row r="63737" spans="1:1" x14ac:dyDescent="0.55000000000000004">
      <c r="A63737" s="131"/>
    </row>
    <row r="63738" spans="1:1" x14ac:dyDescent="0.55000000000000004">
      <c r="A63738" s="131"/>
    </row>
    <row r="63741" spans="1:1" x14ac:dyDescent="0.55000000000000004">
      <c r="A63741" s="131"/>
    </row>
    <row r="63742" spans="1:1" x14ac:dyDescent="0.55000000000000004">
      <c r="A63742" s="131"/>
    </row>
    <row r="63745" spans="1:1" x14ac:dyDescent="0.55000000000000004">
      <c r="A63745" s="131"/>
    </row>
    <row r="63746" spans="1:1" x14ac:dyDescent="0.55000000000000004">
      <c r="A63746" s="131"/>
    </row>
    <row r="63749" spans="1:1" x14ac:dyDescent="0.55000000000000004">
      <c r="A63749" s="131"/>
    </row>
    <row r="63750" spans="1:1" x14ac:dyDescent="0.55000000000000004">
      <c r="A63750" s="131"/>
    </row>
    <row r="63753" spans="1:1" x14ac:dyDescent="0.55000000000000004">
      <c r="A63753" s="131"/>
    </row>
    <row r="63754" spans="1:1" x14ac:dyDescent="0.55000000000000004">
      <c r="A63754" s="131"/>
    </row>
    <row r="63757" spans="1:1" x14ac:dyDescent="0.55000000000000004">
      <c r="A63757" s="131"/>
    </row>
    <row r="63758" spans="1:1" x14ac:dyDescent="0.55000000000000004">
      <c r="A63758" s="131"/>
    </row>
    <row r="63761" spans="1:1" x14ac:dyDescent="0.55000000000000004">
      <c r="A63761" s="131"/>
    </row>
    <row r="63762" spans="1:1" x14ac:dyDescent="0.55000000000000004">
      <c r="A63762" s="131"/>
    </row>
    <row r="63765" spans="1:1" x14ac:dyDescent="0.55000000000000004">
      <c r="A63765" s="131"/>
    </row>
    <row r="63766" spans="1:1" x14ac:dyDescent="0.55000000000000004">
      <c r="A63766" s="131"/>
    </row>
    <row r="63769" spans="1:1" x14ac:dyDescent="0.55000000000000004">
      <c r="A63769" s="131"/>
    </row>
    <row r="63770" spans="1:1" x14ac:dyDescent="0.55000000000000004">
      <c r="A63770" s="131"/>
    </row>
    <row r="63773" spans="1:1" x14ac:dyDescent="0.55000000000000004">
      <c r="A63773" s="131"/>
    </row>
    <row r="63774" spans="1:1" x14ac:dyDescent="0.55000000000000004">
      <c r="A63774" s="131"/>
    </row>
    <row r="63777" spans="1:1" x14ac:dyDescent="0.55000000000000004">
      <c r="A63777" s="131"/>
    </row>
    <row r="63778" spans="1:1" x14ac:dyDescent="0.55000000000000004">
      <c r="A63778" s="131"/>
    </row>
    <row r="63781" spans="1:1" x14ac:dyDescent="0.55000000000000004">
      <c r="A63781" s="131"/>
    </row>
    <row r="63782" spans="1:1" x14ac:dyDescent="0.55000000000000004">
      <c r="A63782" s="131"/>
    </row>
    <row r="63785" spans="1:1" x14ac:dyDescent="0.55000000000000004">
      <c r="A63785" s="131"/>
    </row>
    <row r="63786" spans="1:1" x14ac:dyDescent="0.55000000000000004">
      <c r="A63786" s="131"/>
    </row>
    <row r="63789" spans="1:1" x14ac:dyDescent="0.55000000000000004">
      <c r="A63789" s="131"/>
    </row>
    <row r="63790" spans="1:1" x14ac:dyDescent="0.55000000000000004">
      <c r="A63790" s="131"/>
    </row>
    <row r="63793" spans="1:1" x14ac:dyDescent="0.55000000000000004">
      <c r="A63793" s="131"/>
    </row>
    <row r="63794" spans="1:1" x14ac:dyDescent="0.55000000000000004">
      <c r="A63794" s="131"/>
    </row>
    <row r="63797" spans="1:1" x14ac:dyDescent="0.55000000000000004">
      <c r="A63797" s="131"/>
    </row>
    <row r="63798" spans="1:1" x14ac:dyDescent="0.55000000000000004">
      <c r="A63798" s="131"/>
    </row>
    <row r="63801" spans="1:1" x14ac:dyDescent="0.55000000000000004">
      <c r="A63801" s="131"/>
    </row>
    <row r="63802" spans="1:1" x14ac:dyDescent="0.55000000000000004">
      <c r="A63802" s="131"/>
    </row>
    <row r="63805" spans="1:1" x14ac:dyDescent="0.55000000000000004">
      <c r="A63805" s="131"/>
    </row>
    <row r="63806" spans="1:1" x14ac:dyDescent="0.55000000000000004">
      <c r="A63806" s="131"/>
    </row>
    <row r="63809" spans="1:1" x14ac:dyDescent="0.55000000000000004">
      <c r="A63809" s="131"/>
    </row>
    <row r="63810" spans="1:1" x14ac:dyDescent="0.55000000000000004">
      <c r="A63810" s="131"/>
    </row>
    <row r="63813" spans="1:1" x14ac:dyDescent="0.55000000000000004">
      <c r="A63813" s="131"/>
    </row>
    <row r="63814" spans="1:1" x14ac:dyDescent="0.55000000000000004">
      <c r="A63814" s="131"/>
    </row>
    <row r="63817" spans="1:1" x14ac:dyDescent="0.55000000000000004">
      <c r="A63817" s="131"/>
    </row>
    <row r="63818" spans="1:1" x14ac:dyDescent="0.55000000000000004">
      <c r="A63818" s="131"/>
    </row>
    <row r="63821" spans="1:1" x14ac:dyDescent="0.55000000000000004">
      <c r="A63821" s="131"/>
    </row>
    <row r="63822" spans="1:1" x14ac:dyDescent="0.55000000000000004">
      <c r="A63822" s="131"/>
    </row>
    <row r="63825" spans="1:1" x14ac:dyDescent="0.55000000000000004">
      <c r="A63825" s="131"/>
    </row>
    <row r="63826" spans="1:1" x14ac:dyDescent="0.55000000000000004">
      <c r="A63826" s="131"/>
    </row>
    <row r="63829" spans="1:1" x14ac:dyDescent="0.55000000000000004">
      <c r="A63829" s="131"/>
    </row>
    <row r="63830" spans="1:1" x14ac:dyDescent="0.55000000000000004">
      <c r="A63830" s="131"/>
    </row>
    <row r="63833" spans="1:1" x14ac:dyDescent="0.55000000000000004">
      <c r="A63833" s="131"/>
    </row>
    <row r="63834" spans="1:1" x14ac:dyDescent="0.55000000000000004">
      <c r="A63834" s="131"/>
    </row>
    <row r="63837" spans="1:1" x14ac:dyDescent="0.55000000000000004">
      <c r="A63837" s="131"/>
    </row>
    <row r="63838" spans="1:1" x14ac:dyDescent="0.55000000000000004">
      <c r="A63838" s="131"/>
    </row>
    <row r="63841" spans="1:1" x14ac:dyDescent="0.55000000000000004">
      <c r="A63841" s="131"/>
    </row>
    <row r="63842" spans="1:1" x14ac:dyDescent="0.55000000000000004">
      <c r="A63842" s="131"/>
    </row>
    <row r="63845" spans="1:1" x14ac:dyDescent="0.55000000000000004">
      <c r="A63845" s="131"/>
    </row>
    <row r="63846" spans="1:1" x14ac:dyDescent="0.55000000000000004">
      <c r="A63846" s="131"/>
    </row>
    <row r="63849" spans="1:1" x14ac:dyDescent="0.55000000000000004">
      <c r="A63849" s="131"/>
    </row>
    <row r="63850" spans="1:1" x14ac:dyDescent="0.55000000000000004">
      <c r="A63850" s="131"/>
    </row>
    <row r="63853" spans="1:1" x14ac:dyDescent="0.55000000000000004">
      <c r="A63853" s="131"/>
    </row>
    <row r="63854" spans="1:1" x14ac:dyDescent="0.55000000000000004">
      <c r="A63854" s="131"/>
    </row>
    <row r="63857" spans="1:1" x14ac:dyDescent="0.55000000000000004">
      <c r="A63857" s="131"/>
    </row>
    <row r="63858" spans="1:1" x14ac:dyDescent="0.55000000000000004">
      <c r="A63858" s="131"/>
    </row>
    <row r="63861" spans="1:1" x14ac:dyDescent="0.55000000000000004">
      <c r="A63861" s="131"/>
    </row>
    <row r="63862" spans="1:1" x14ac:dyDescent="0.55000000000000004">
      <c r="A63862" s="131"/>
    </row>
    <row r="63865" spans="1:1" x14ac:dyDescent="0.55000000000000004">
      <c r="A63865" s="131"/>
    </row>
    <row r="63866" spans="1:1" x14ac:dyDescent="0.55000000000000004">
      <c r="A63866" s="131"/>
    </row>
    <row r="63869" spans="1:1" x14ac:dyDescent="0.55000000000000004">
      <c r="A63869" s="131"/>
    </row>
    <row r="63870" spans="1:1" x14ac:dyDescent="0.55000000000000004">
      <c r="A63870" s="131"/>
    </row>
    <row r="63873" spans="1:1" x14ac:dyDescent="0.55000000000000004">
      <c r="A63873" s="131"/>
    </row>
    <row r="63874" spans="1:1" x14ac:dyDescent="0.55000000000000004">
      <c r="A63874" s="131"/>
    </row>
    <row r="63877" spans="1:1" x14ac:dyDescent="0.55000000000000004">
      <c r="A63877" s="131"/>
    </row>
    <row r="63878" spans="1:1" x14ac:dyDescent="0.55000000000000004">
      <c r="A63878" s="131"/>
    </row>
    <row r="63881" spans="1:1" x14ac:dyDescent="0.55000000000000004">
      <c r="A63881" s="131"/>
    </row>
    <row r="63882" spans="1:1" x14ac:dyDescent="0.55000000000000004">
      <c r="A63882" s="131"/>
    </row>
    <row r="63885" spans="1:1" x14ac:dyDescent="0.55000000000000004">
      <c r="A63885" s="131"/>
    </row>
    <row r="63886" spans="1:1" x14ac:dyDescent="0.55000000000000004">
      <c r="A63886" s="131"/>
    </row>
    <row r="63889" spans="1:1" x14ac:dyDescent="0.55000000000000004">
      <c r="A63889" s="131"/>
    </row>
    <row r="63890" spans="1:1" x14ac:dyDescent="0.55000000000000004">
      <c r="A63890" s="131"/>
    </row>
    <row r="63893" spans="1:1" x14ac:dyDescent="0.55000000000000004">
      <c r="A63893" s="131"/>
    </row>
    <row r="63894" spans="1:1" x14ac:dyDescent="0.55000000000000004">
      <c r="A63894" s="131"/>
    </row>
    <row r="63897" spans="1:1" x14ac:dyDescent="0.55000000000000004">
      <c r="A63897" s="131"/>
    </row>
    <row r="63898" spans="1:1" x14ac:dyDescent="0.55000000000000004">
      <c r="A63898" s="131"/>
    </row>
    <row r="63901" spans="1:1" x14ac:dyDescent="0.55000000000000004">
      <c r="A63901" s="131"/>
    </row>
    <row r="63902" spans="1:1" x14ac:dyDescent="0.55000000000000004">
      <c r="A63902" s="131"/>
    </row>
    <row r="63905" spans="1:1" x14ac:dyDescent="0.55000000000000004">
      <c r="A63905" s="131"/>
    </row>
    <row r="63906" spans="1:1" x14ac:dyDescent="0.55000000000000004">
      <c r="A63906" s="131"/>
    </row>
    <row r="63909" spans="1:1" x14ac:dyDescent="0.55000000000000004">
      <c r="A63909" s="131"/>
    </row>
    <row r="63910" spans="1:1" x14ac:dyDescent="0.55000000000000004">
      <c r="A63910" s="131"/>
    </row>
    <row r="63913" spans="1:1" x14ac:dyDescent="0.55000000000000004">
      <c r="A63913" s="131"/>
    </row>
    <row r="63914" spans="1:1" x14ac:dyDescent="0.55000000000000004">
      <c r="A63914" s="131"/>
    </row>
    <row r="63917" spans="1:1" x14ac:dyDescent="0.55000000000000004">
      <c r="A63917" s="131"/>
    </row>
    <row r="63918" spans="1:1" x14ac:dyDescent="0.55000000000000004">
      <c r="A63918" s="131"/>
    </row>
    <row r="63921" spans="1:1" x14ac:dyDescent="0.55000000000000004">
      <c r="A63921" s="131"/>
    </row>
    <row r="63922" spans="1:1" x14ac:dyDescent="0.55000000000000004">
      <c r="A63922" s="131"/>
    </row>
    <row r="63925" spans="1:1" x14ac:dyDescent="0.55000000000000004">
      <c r="A63925" s="131"/>
    </row>
    <row r="63926" spans="1:1" x14ac:dyDescent="0.55000000000000004">
      <c r="A63926" s="131"/>
    </row>
    <row r="63929" spans="1:1" x14ac:dyDescent="0.55000000000000004">
      <c r="A63929" s="131"/>
    </row>
    <row r="63930" spans="1:1" x14ac:dyDescent="0.55000000000000004">
      <c r="A63930" s="131"/>
    </row>
    <row r="63933" spans="1:1" x14ac:dyDescent="0.55000000000000004">
      <c r="A63933" s="131"/>
    </row>
    <row r="63934" spans="1:1" x14ac:dyDescent="0.55000000000000004">
      <c r="A63934" s="131"/>
    </row>
    <row r="63937" spans="1:1" x14ac:dyDescent="0.55000000000000004">
      <c r="A63937" s="131"/>
    </row>
    <row r="63938" spans="1:1" x14ac:dyDescent="0.55000000000000004">
      <c r="A63938" s="131"/>
    </row>
    <row r="63941" spans="1:1" x14ac:dyDescent="0.55000000000000004">
      <c r="A63941" s="131"/>
    </row>
    <row r="63942" spans="1:1" x14ac:dyDescent="0.55000000000000004">
      <c r="A63942" s="131"/>
    </row>
    <row r="63945" spans="1:1" x14ac:dyDescent="0.55000000000000004">
      <c r="A63945" s="131"/>
    </row>
    <row r="63946" spans="1:1" x14ac:dyDescent="0.55000000000000004">
      <c r="A63946" s="131"/>
    </row>
    <row r="63949" spans="1:1" x14ac:dyDescent="0.55000000000000004">
      <c r="A63949" s="131"/>
    </row>
    <row r="63950" spans="1:1" x14ac:dyDescent="0.55000000000000004">
      <c r="A63950" s="131"/>
    </row>
    <row r="63953" spans="1:1" x14ac:dyDescent="0.55000000000000004">
      <c r="A63953" s="131"/>
    </row>
    <row r="63954" spans="1:1" x14ac:dyDescent="0.55000000000000004">
      <c r="A63954" s="131"/>
    </row>
    <row r="63957" spans="1:1" x14ac:dyDescent="0.55000000000000004">
      <c r="A63957" s="131"/>
    </row>
    <row r="63958" spans="1:1" x14ac:dyDescent="0.55000000000000004">
      <c r="A63958" s="131"/>
    </row>
    <row r="63961" spans="1:1" x14ac:dyDescent="0.55000000000000004">
      <c r="A63961" s="131"/>
    </row>
    <row r="63962" spans="1:1" x14ac:dyDescent="0.55000000000000004">
      <c r="A63962" s="131"/>
    </row>
    <row r="63965" spans="1:1" x14ac:dyDescent="0.55000000000000004">
      <c r="A63965" s="131"/>
    </row>
    <row r="63966" spans="1:1" x14ac:dyDescent="0.55000000000000004">
      <c r="A63966" s="131"/>
    </row>
    <row r="63969" spans="1:1" x14ac:dyDescent="0.55000000000000004">
      <c r="A63969" s="131"/>
    </row>
    <row r="63970" spans="1:1" x14ac:dyDescent="0.55000000000000004">
      <c r="A63970" s="131"/>
    </row>
    <row r="63973" spans="1:1" x14ac:dyDescent="0.55000000000000004">
      <c r="A63973" s="131"/>
    </row>
    <row r="63974" spans="1:1" x14ac:dyDescent="0.55000000000000004">
      <c r="A63974" s="131"/>
    </row>
    <row r="63977" spans="1:1" x14ac:dyDescent="0.55000000000000004">
      <c r="A63977" s="131"/>
    </row>
    <row r="63978" spans="1:1" x14ac:dyDescent="0.55000000000000004">
      <c r="A63978" s="131"/>
    </row>
    <row r="63981" spans="1:1" x14ac:dyDescent="0.55000000000000004">
      <c r="A63981" s="131"/>
    </row>
    <row r="63982" spans="1:1" x14ac:dyDescent="0.55000000000000004">
      <c r="A63982" s="131"/>
    </row>
    <row r="63985" spans="1:1" x14ac:dyDescent="0.55000000000000004">
      <c r="A63985" s="131"/>
    </row>
    <row r="63986" spans="1:1" x14ac:dyDescent="0.55000000000000004">
      <c r="A63986" s="131"/>
    </row>
    <row r="63989" spans="1:1" x14ac:dyDescent="0.55000000000000004">
      <c r="A63989" s="131"/>
    </row>
    <row r="63990" spans="1:1" x14ac:dyDescent="0.55000000000000004">
      <c r="A63990" s="131"/>
    </row>
    <row r="63993" spans="1:1" x14ac:dyDescent="0.55000000000000004">
      <c r="A63993" s="131"/>
    </row>
    <row r="63994" spans="1:1" x14ac:dyDescent="0.55000000000000004">
      <c r="A63994" s="131"/>
    </row>
    <row r="63997" spans="1:1" x14ac:dyDescent="0.55000000000000004">
      <c r="A63997" s="131"/>
    </row>
    <row r="63998" spans="1:1" x14ac:dyDescent="0.55000000000000004">
      <c r="A63998" s="131"/>
    </row>
    <row r="64001" spans="1:1" x14ac:dyDescent="0.55000000000000004">
      <c r="A64001" s="131"/>
    </row>
    <row r="64002" spans="1:1" x14ac:dyDescent="0.55000000000000004">
      <c r="A64002" s="131"/>
    </row>
    <row r="64005" spans="1:1" x14ac:dyDescent="0.55000000000000004">
      <c r="A64005" s="131"/>
    </row>
    <row r="64006" spans="1:1" x14ac:dyDescent="0.55000000000000004">
      <c r="A64006" s="131"/>
    </row>
    <row r="64009" spans="1:1" x14ac:dyDescent="0.55000000000000004">
      <c r="A64009" s="131"/>
    </row>
    <row r="64010" spans="1:1" x14ac:dyDescent="0.55000000000000004">
      <c r="A64010" s="131"/>
    </row>
    <row r="64013" spans="1:1" x14ac:dyDescent="0.55000000000000004">
      <c r="A64013" s="131"/>
    </row>
    <row r="64014" spans="1:1" x14ac:dyDescent="0.55000000000000004">
      <c r="A64014" s="131"/>
    </row>
    <row r="64017" spans="1:1" x14ac:dyDescent="0.55000000000000004">
      <c r="A64017" s="131"/>
    </row>
    <row r="64018" spans="1:1" x14ac:dyDescent="0.55000000000000004">
      <c r="A64018" s="131"/>
    </row>
    <row r="64021" spans="1:1" x14ac:dyDescent="0.55000000000000004">
      <c r="A64021" s="131"/>
    </row>
    <row r="64022" spans="1:1" x14ac:dyDescent="0.55000000000000004">
      <c r="A64022" s="131"/>
    </row>
    <row r="64025" spans="1:1" x14ac:dyDescent="0.55000000000000004">
      <c r="A64025" s="131"/>
    </row>
    <row r="64026" spans="1:1" x14ac:dyDescent="0.55000000000000004">
      <c r="A64026" s="131"/>
    </row>
    <row r="64029" spans="1:1" x14ac:dyDescent="0.55000000000000004">
      <c r="A64029" s="131"/>
    </row>
    <row r="64030" spans="1:1" x14ac:dyDescent="0.55000000000000004">
      <c r="A64030" s="131"/>
    </row>
    <row r="64033" spans="1:1" x14ac:dyDescent="0.55000000000000004">
      <c r="A64033" s="131"/>
    </row>
    <row r="64034" spans="1:1" x14ac:dyDescent="0.55000000000000004">
      <c r="A64034" s="131"/>
    </row>
    <row r="64037" spans="1:1" x14ac:dyDescent="0.55000000000000004">
      <c r="A64037" s="131"/>
    </row>
    <row r="64038" spans="1:1" x14ac:dyDescent="0.55000000000000004">
      <c r="A64038" s="131"/>
    </row>
    <row r="64041" spans="1:1" x14ac:dyDescent="0.55000000000000004">
      <c r="A64041" s="131"/>
    </row>
    <row r="64042" spans="1:1" x14ac:dyDescent="0.55000000000000004">
      <c r="A64042" s="131"/>
    </row>
    <row r="64045" spans="1:1" x14ac:dyDescent="0.55000000000000004">
      <c r="A64045" s="131"/>
    </row>
    <row r="64046" spans="1:1" x14ac:dyDescent="0.55000000000000004">
      <c r="A64046" s="131"/>
    </row>
    <row r="64049" spans="1:1" x14ac:dyDescent="0.55000000000000004">
      <c r="A64049" s="131"/>
    </row>
    <row r="64050" spans="1:1" x14ac:dyDescent="0.55000000000000004">
      <c r="A64050" s="131"/>
    </row>
    <row r="64053" spans="1:1" x14ac:dyDescent="0.55000000000000004">
      <c r="A64053" s="131"/>
    </row>
    <row r="64054" spans="1:1" x14ac:dyDescent="0.55000000000000004">
      <c r="A64054" s="131"/>
    </row>
    <row r="64057" spans="1:1" x14ac:dyDescent="0.55000000000000004">
      <c r="A64057" s="131"/>
    </row>
    <row r="64058" spans="1:1" x14ac:dyDescent="0.55000000000000004">
      <c r="A64058" s="131"/>
    </row>
    <row r="64061" spans="1:1" x14ac:dyDescent="0.55000000000000004">
      <c r="A64061" s="131"/>
    </row>
    <row r="64062" spans="1:1" x14ac:dyDescent="0.55000000000000004">
      <c r="A64062" s="131"/>
    </row>
    <row r="64065" spans="1:1" x14ac:dyDescent="0.55000000000000004">
      <c r="A64065" s="131"/>
    </row>
    <row r="64066" spans="1:1" x14ac:dyDescent="0.55000000000000004">
      <c r="A64066" s="131"/>
    </row>
    <row r="64069" spans="1:1" x14ac:dyDescent="0.55000000000000004">
      <c r="A64069" s="131"/>
    </row>
    <row r="64070" spans="1:1" x14ac:dyDescent="0.55000000000000004">
      <c r="A64070" s="131"/>
    </row>
    <row r="64073" spans="1:1" x14ac:dyDescent="0.55000000000000004">
      <c r="A64073" s="131"/>
    </row>
    <row r="64074" spans="1:1" x14ac:dyDescent="0.55000000000000004">
      <c r="A64074" s="131"/>
    </row>
    <row r="64077" spans="1:1" x14ac:dyDescent="0.55000000000000004">
      <c r="A64077" s="131"/>
    </row>
    <row r="64078" spans="1:1" x14ac:dyDescent="0.55000000000000004">
      <c r="A64078" s="131"/>
    </row>
    <row r="64081" spans="1:1" x14ac:dyDescent="0.55000000000000004">
      <c r="A64081" s="131"/>
    </row>
    <row r="64082" spans="1:1" x14ac:dyDescent="0.55000000000000004">
      <c r="A64082" s="131"/>
    </row>
    <row r="64085" spans="1:1" x14ac:dyDescent="0.55000000000000004">
      <c r="A64085" s="131"/>
    </row>
    <row r="64086" spans="1:1" x14ac:dyDescent="0.55000000000000004">
      <c r="A64086" s="131"/>
    </row>
    <row r="64089" spans="1:1" x14ac:dyDescent="0.55000000000000004">
      <c r="A64089" s="131"/>
    </row>
    <row r="64090" spans="1:1" x14ac:dyDescent="0.55000000000000004">
      <c r="A64090" s="131"/>
    </row>
    <row r="64093" spans="1:1" x14ac:dyDescent="0.55000000000000004">
      <c r="A64093" s="131"/>
    </row>
    <row r="64094" spans="1:1" x14ac:dyDescent="0.55000000000000004">
      <c r="A64094" s="131"/>
    </row>
    <row r="64097" spans="1:1" x14ac:dyDescent="0.55000000000000004">
      <c r="A64097" s="131"/>
    </row>
    <row r="64098" spans="1:1" x14ac:dyDescent="0.55000000000000004">
      <c r="A64098" s="131"/>
    </row>
    <row r="64101" spans="1:1" x14ac:dyDescent="0.55000000000000004">
      <c r="A64101" s="131"/>
    </row>
    <row r="64102" spans="1:1" x14ac:dyDescent="0.55000000000000004">
      <c r="A64102" s="131"/>
    </row>
    <row r="64105" spans="1:1" x14ac:dyDescent="0.55000000000000004">
      <c r="A64105" s="131"/>
    </row>
    <row r="64106" spans="1:1" x14ac:dyDescent="0.55000000000000004">
      <c r="A64106" s="131"/>
    </row>
    <row r="64109" spans="1:1" x14ac:dyDescent="0.55000000000000004">
      <c r="A64109" s="131"/>
    </row>
    <row r="64110" spans="1:1" x14ac:dyDescent="0.55000000000000004">
      <c r="A64110" s="131"/>
    </row>
    <row r="64113" spans="1:1" x14ac:dyDescent="0.55000000000000004">
      <c r="A64113" s="131"/>
    </row>
    <row r="64114" spans="1:1" x14ac:dyDescent="0.55000000000000004">
      <c r="A64114" s="131"/>
    </row>
    <row r="64117" spans="1:1" x14ac:dyDescent="0.55000000000000004">
      <c r="A64117" s="131"/>
    </row>
    <row r="64118" spans="1:1" x14ac:dyDescent="0.55000000000000004">
      <c r="A64118" s="131"/>
    </row>
    <row r="64121" spans="1:1" x14ac:dyDescent="0.55000000000000004">
      <c r="A64121" s="131"/>
    </row>
    <row r="64122" spans="1:1" x14ac:dyDescent="0.55000000000000004">
      <c r="A64122" s="131"/>
    </row>
    <row r="64125" spans="1:1" x14ac:dyDescent="0.55000000000000004">
      <c r="A64125" s="131"/>
    </row>
    <row r="64126" spans="1:1" x14ac:dyDescent="0.55000000000000004">
      <c r="A64126" s="131"/>
    </row>
    <row r="64129" spans="1:1" x14ac:dyDescent="0.55000000000000004">
      <c r="A64129" s="131"/>
    </row>
    <row r="64130" spans="1:1" x14ac:dyDescent="0.55000000000000004">
      <c r="A64130" s="131"/>
    </row>
    <row r="64133" spans="1:1" x14ac:dyDescent="0.55000000000000004">
      <c r="A64133" s="131"/>
    </row>
    <row r="64134" spans="1:1" x14ac:dyDescent="0.55000000000000004">
      <c r="A64134" s="131"/>
    </row>
    <row r="64137" spans="1:1" x14ac:dyDescent="0.55000000000000004">
      <c r="A64137" s="131"/>
    </row>
    <row r="64138" spans="1:1" x14ac:dyDescent="0.55000000000000004">
      <c r="A64138" s="131"/>
    </row>
    <row r="64141" spans="1:1" x14ac:dyDescent="0.55000000000000004">
      <c r="A64141" s="131"/>
    </row>
    <row r="64142" spans="1:1" x14ac:dyDescent="0.55000000000000004">
      <c r="A64142" s="131"/>
    </row>
    <row r="64145" spans="1:1" x14ac:dyDescent="0.55000000000000004">
      <c r="A64145" s="131"/>
    </row>
    <row r="64146" spans="1:1" x14ac:dyDescent="0.55000000000000004">
      <c r="A64146" s="131"/>
    </row>
    <row r="64149" spans="1:1" x14ac:dyDescent="0.55000000000000004">
      <c r="A64149" s="131"/>
    </row>
    <row r="64150" spans="1:1" x14ac:dyDescent="0.55000000000000004">
      <c r="A64150" s="131"/>
    </row>
    <row r="64153" spans="1:1" x14ac:dyDescent="0.55000000000000004">
      <c r="A64153" s="131"/>
    </row>
    <row r="64154" spans="1:1" x14ac:dyDescent="0.55000000000000004">
      <c r="A64154" s="131"/>
    </row>
    <row r="64157" spans="1:1" x14ac:dyDescent="0.55000000000000004">
      <c r="A64157" s="131"/>
    </row>
    <row r="64158" spans="1:1" x14ac:dyDescent="0.55000000000000004">
      <c r="A64158" s="131"/>
    </row>
    <row r="64161" spans="1:1" x14ac:dyDescent="0.55000000000000004">
      <c r="A64161" s="131"/>
    </row>
    <row r="64162" spans="1:1" x14ac:dyDescent="0.55000000000000004">
      <c r="A64162" s="131"/>
    </row>
    <row r="64165" spans="1:1" x14ac:dyDescent="0.55000000000000004">
      <c r="A64165" s="131"/>
    </row>
    <row r="64166" spans="1:1" x14ac:dyDescent="0.55000000000000004">
      <c r="A64166" s="131"/>
    </row>
    <row r="64169" spans="1:1" x14ac:dyDescent="0.55000000000000004">
      <c r="A64169" s="131"/>
    </row>
    <row r="64170" spans="1:1" x14ac:dyDescent="0.55000000000000004">
      <c r="A64170" s="131"/>
    </row>
    <row r="64173" spans="1:1" x14ac:dyDescent="0.55000000000000004">
      <c r="A64173" s="131"/>
    </row>
    <row r="64174" spans="1:1" x14ac:dyDescent="0.55000000000000004">
      <c r="A64174" s="131"/>
    </row>
    <row r="64177" spans="1:1" x14ac:dyDescent="0.55000000000000004">
      <c r="A64177" s="131"/>
    </row>
    <row r="64178" spans="1:1" x14ac:dyDescent="0.55000000000000004">
      <c r="A64178" s="131"/>
    </row>
    <row r="64181" spans="1:1" x14ac:dyDescent="0.55000000000000004">
      <c r="A64181" s="131"/>
    </row>
    <row r="64182" spans="1:1" x14ac:dyDescent="0.55000000000000004">
      <c r="A64182" s="131"/>
    </row>
    <row r="64185" spans="1:1" x14ac:dyDescent="0.55000000000000004">
      <c r="A64185" s="131"/>
    </row>
    <row r="64186" spans="1:1" x14ac:dyDescent="0.55000000000000004">
      <c r="A64186" s="131"/>
    </row>
    <row r="64189" spans="1:1" x14ac:dyDescent="0.55000000000000004">
      <c r="A64189" s="131"/>
    </row>
    <row r="64190" spans="1:1" x14ac:dyDescent="0.55000000000000004">
      <c r="A64190" s="131"/>
    </row>
    <row r="64193" spans="1:1" x14ac:dyDescent="0.55000000000000004">
      <c r="A64193" s="131"/>
    </row>
    <row r="64194" spans="1:1" x14ac:dyDescent="0.55000000000000004">
      <c r="A64194" s="131"/>
    </row>
    <row r="64197" spans="1:1" x14ac:dyDescent="0.55000000000000004">
      <c r="A64197" s="131"/>
    </row>
    <row r="64198" spans="1:1" x14ac:dyDescent="0.55000000000000004">
      <c r="A64198" s="131"/>
    </row>
    <row r="64201" spans="1:1" x14ac:dyDescent="0.55000000000000004">
      <c r="A64201" s="131"/>
    </row>
    <row r="64202" spans="1:1" x14ac:dyDescent="0.55000000000000004">
      <c r="A64202" s="131"/>
    </row>
    <row r="64205" spans="1:1" x14ac:dyDescent="0.55000000000000004">
      <c r="A64205" s="131"/>
    </row>
    <row r="64206" spans="1:1" x14ac:dyDescent="0.55000000000000004">
      <c r="A64206" s="131"/>
    </row>
    <row r="64209" spans="1:1" x14ac:dyDescent="0.55000000000000004">
      <c r="A64209" s="131"/>
    </row>
    <row r="64210" spans="1:1" x14ac:dyDescent="0.55000000000000004">
      <c r="A64210" s="131"/>
    </row>
    <row r="64213" spans="1:1" x14ac:dyDescent="0.55000000000000004">
      <c r="A64213" s="131"/>
    </row>
    <row r="64214" spans="1:1" x14ac:dyDescent="0.55000000000000004">
      <c r="A64214" s="131"/>
    </row>
    <row r="64217" spans="1:1" x14ac:dyDescent="0.55000000000000004">
      <c r="A64217" s="131"/>
    </row>
    <row r="64218" spans="1:1" x14ac:dyDescent="0.55000000000000004">
      <c r="A64218" s="131"/>
    </row>
    <row r="64221" spans="1:1" x14ac:dyDescent="0.55000000000000004">
      <c r="A64221" s="131"/>
    </row>
    <row r="64222" spans="1:1" x14ac:dyDescent="0.55000000000000004">
      <c r="A64222" s="131"/>
    </row>
    <row r="64225" spans="1:1" x14ac:dyDescent="0.55000000000000004">
      <c r="A64225" s="131"/>
    </row>
    <row r="64226" spans="1:1" x14ac:dyDescent="0.55000000000000004">
      <c r="A64226" s="131"/>
    </row>
    <row r="64229" spans="1:1" x14ac:dyDescent="0.55000000000000004">
      <c r="A64229" s="131"/>
    </row>
    <row r="64230" spans="1:1" x14ac:dyDescent="0.55000000000000004">
      <c r="A64230" s="131"/>
    </row>
    <row r="64233" spans="1:1" x14ac:dyDescent="0.55000000000000004">
      <c r="A64233" s="131"/>
    </row>
    <row r="64234" spans="1:1" x14ac:dyDescent="0.55000000000000004">
      <c r="A64234" s="131"/>
    </row>
    <row r="64237" spans="1:1" x14ac:dyDescent="0.55000000000000004">
      <c r="A64237" s="131"/>
    </row>
    <row r="64238" spans="1:1" x14ac:dyDescent="0.55000000000000004">
      <c r="A64238" s="131"/>
    </row>
    <row r="64241" spans="1:1" x14ac:dyDescent="0.55000000000000004">
      <c r="A64241" s="131"/>
    </row>
    <row r="64242" spans="1:1" x14ac:dyDescent="0.55000000000000004">
      <c r="A64242" s="131"/>
    </row>
    <row r="64245" spans="1:1" x14ac:dyDescent="0.55000000000000004">
      <c r="A64245" s="131"/>
    </row>
    <row r="64246" spans="1:1" x14ac:dyDescent="0.55000000000000004">
      <c r="A64246" s="131"/>
    </row>
    <row r="64249" spans="1:1" x14ac:dyDescent="0.55000000000000004">
      <c r="A64249" s="131"/>
    </row>
    <row r="64250" spans="1:1" x14ac:dyDescent="0.55000000000000004">
      <c r="A64250" s="131"/>
    </row>
    <row r="64253" spans="1:1" x14ac:dyDescent="0.55000000000000004">
      <c r="A64253" s="131"/>
    </row>
    <row r="64254" spans="1:1" x14ac:dyDescent="0.55000000000000004">
      <c r="A64254" s="131"/>
    </row>
    <row r="64257" spans="1:1" x14ac:dyDescent="0.55000000000000004">
      <c r="A64257" s="131"/>
    </row>
    <row r="64258" spans="1:1" x14ac:dyDescent="0.55000000000000004">
      <c r="A64258" s="131"/>
    </row>
    <row r="64261" spans="1:1" x14ac:dyDescent="0.55000000000000004">
      <c r="A64261" s="131"/>
    </row>
    <row r="64262" spans="1:1" x14ac:dyDescent="0.55000000000000004">
      <c r="A64262" s="131"/>
    </row>
    <row r="64265" spans="1:1" x14ac:dyDescent="0.55000000000000004">
      <c r="A64265" s="131"/>
    </row>
    <row r="64266" spans="1:1" x14ac:dyDescent="0.55000000000000004">
      <c r="A64266" s="131"/>
    </row>
    <row r="64269" spans="1:1" x14ac:dyDescent="0.55000000000000004">
      <c r="A64269" s="131"/>
    </row>
    <row r="64270" spans="1:1" x14ac:dyDescent="0.55000000000000004">
      <c r="A64270" s="131"/>
    </row>
    <row r="64273" spans="1:1" x14ac:dyDescent="0.55000000000000004">
      <c r="A64273" s="131"/>
    </row>
    <row r="64274" spans="1:1" x14ac:dyDescent="0.55000000000000004">
      <c r="A64274" s="131"/>
    </row>
    <row r="64277" spans="1:1" x14ac:dyDescent="0.55000000000000004">
      <c r="A64277" s="131"/>
    </row>
    <row r="64278" spans="1:1" x14ac:dyDescent="0.55000000000000004">
      <c r="A64278" s="131"/>
    </row>
    <row r="64281" spans="1:1" x14ac:dyDescent="0.55000000000000004">
      <c r="A64281" s="131"/>
    </row>
    <row r="64282" spans="1:1" x14ac:dyDescent="0.55000000000000004">
      <c r="A64282" s="131"/>
    </row>
    <row r="64285" spans="1:1" x14ac:dyDescent="0.55000000000000004">
      <c r="A64285" s="131"/>
    </row>
    <row r="64286" spans="1:1" x14ac:dyDescent="0.55000000000000004">
      <c r="A64286" s="131"/>
    </row>
    <row r="64289" spans="1:1" x14ac:dyDescent="0.55000000000000004">
      <c r="A64289" s="131"/>
    </row>
    <row r="64290" spans="1:1" x14ac:dyDescent="0.55000000000000004">
      <c r="A64290" s="131"/>
    </row>
    <row r="64293" spans="1:1" x14ac:dyDescent="0.55000000000000004">
      <c r="A64293" s="131"/>
    </row>
    <row r="64294" spans="1:1" x14ac:dyDescent="0.55000000000000004">
      <c r="A64294" s="131"/>
    </row>
    <row r="64297" spans="1:1" x14ac:dyDescent="0.55000000000000004">
      <c r="A64297" s="131"/>
    </row>
    <row r="64298" spans="1:1" x14ac:dyDescent="0.55000000000000004">
      <c r="A64298" s="131"/>
    </row>
    <row r="64301" spans="1:1" x14ac:dyDescent="0.55000000000000004">
      <c r="A64301" s="131"/>
    </row>
    <row r="64302" spans="1:1" x14ac:dyDescent="0.55000000000000004">
      <c r="A64302" s="131"/>
    </row>
    <row r="64305" spans="1:1" x14ac:dyDescent="0.55000000000000004">
      <c r="A64305" s="131"/>
    </row>
    <row r="64306" spans="1:1" x14ac:dyDescent="0.55000000000000004">
      <c r="A64306" s="131"/>
    </row>
    <row r="64309" spans="1:1" x14ac:dyDescent="0.55000000000000004">
      <c r="A64309" s="131"/>
    </row>
    <row r="64310" spans="1:1" x14ac:dyDescent="0.55000000000000004">
      <c r="A64310" s="131"/>
    </row>
    <row r="64313" spans="1:1" x14ac:dyDescent="0.55000000000000004">
      <c r="A64313" s="131"/>
    </row>
    <row r="64314" spans="1:1" x14ac:dyDescent="0.55000000000000004">
      <c r="A64314" s="131"/>
    </row>
    <row r="64317" spans="1:1" x14ac:dyDescent="0.55000000000000004">
      <c r="A64317" s="131"/>
    </row>
    <row r="64318" spans="1:1" x14ac:dyDescent="0.55000000000000004">
      <c r="A64318" s="131"/>
    </row>
    <row r="64321" spans="1:1" x14ac:dyDescent="0.55000000000000004">
      <c r="A64321" s="131"/>
    </row>
    <row r="64322" spans="1:1" x14ac:dyDescent="0.55000000000000004">
      <c r="A64322" s="131"/>
    </row>
    <row r="64325" spans="1:1" x14ac:dyDescent="0.55000000000000004">
      <c r="A64325" s="131"/>
    </row>
    <row r="64326" spans="1:1" x14ac:dyDescent="0.55000000000000004">
      <c r="A64326" s="131"/>
    </row>
    <row r="64329" spans="1:1" x14ac:dyDescent="0.55000000000000004">
      <c r="A64329" s="131"/>
    </row>
    <row r="64330" spans="1:1" x14ac:dyDescent="0.55000000000000004">
      <c r="A64330" s="131"/>
    </row>
    <row r="64333" spans="1:1" x14ac:dyDescent="0.55000000000000004">
      <c r="A64333" s="131"/>
    </row>
    <row r="64334" spans="1:1" x14ac:dyDescent="0.55000000000000004">
      <c r="A64334" s="131"/>
    </row>
    <row r="64337" spans="1:1" x14ac:dyDescent="0.55000000000000004">
      <c r="A64337" s="131"/>
    </row>
    <row r="64338" spans="1:1" x14ac:dyDescent="0.55000000000000004">
      <c r="A64338" s="131"/>
    </row>
    <row r="64341" spans="1:1" x14ac:dyDescent="0.55000000000000004">
      <c r="A64341" s="131"/>
    </row>
    <row r="64342" spans="1:1" x14ac:dyDescent="0.55000000000000004">
      <c r="A64342" s="131"/>
    </row>
    <row r="64345" spans="1:1" x14ac:dyDescent="0.55000000000000004">
      <c r="A64345" s="131"/>
    </row>
    <row r="64346" spans="1:1" x14ac:dyDescent="0.55000000000000004">
      <c r="A64346" s="131"/>
    </row>
    <row r="64349" spans="1:1" x14ac:dyDescent="0.55000000000000004">
      <c r="A64349" s="131"/>
    </row>
    <row r="64350" spans="1:1" x14ac:dyDescent="0.55000000000000004">
      <c r="A64350" s="131"/>
    </row>
    <row r="64353" spans="1:1" x14ac:dyDescent="0.55000000000000004">
      <c r="A64353" s="131"/>
    </row>
    <row r="64354" spans="1:1" x14ac:dyDescent="0.55000000000000004">
      <c r="A64354" s="131"/>
    </row>
    <row r="64357" spans="1:1" x14ac:dyDescent="0.55000000000000004">
      <c r="A64357" s="131"/>
    </row>
    <row r="64358" spans="1:1" x14ac:dyDescent="0.55000000000000004">
      <c r="A64358" s="131"/>
    </row>
    <row r="64361" spans="1:1" x14ac:dyDescent="0.55000000000000004">
      <c r="A64361" s="131"/>
    </row>
    <row r="64362" spans="1:1" x14ac:dyDescent="0.55000000000000004">
      <c r="A64362" s="131"/>
    </row>
    <row r="64365" spans="1:1" x14ac:dyDescent="0.55000000000000004">
      <c r="A64365" s="131"/>
    </row>
    <row r="64366" spans="1:1" x14ac:dyDescent="0.55000000000000004">
      <c r="A64366" s="131"/>
    </row>
    <row r="64369" spans="1:1" x14ac:dyDescent="0.55000000000000004">
      <c r="A64369" s="131"/>
    </row>
    <row r="64370" spans="1:1" x14ac:dyDescent="0.55000000000000004">
      <c r="A64370" s="131"/>
    </row>
    <row r="64373" spans="1:1" x14ac:dyDescent="0.55000000000000004">
      <c r="A64373" s="131"/>
    </row>
    <row r="64374" spans="1:1" x14ac:dyDescent="0.55000000000000004">
      <c r="A64374" s="131"/>
    </row>
    <row r="64377" spans="1:1" x14ac:dyDescent="0.55000000000000004">
      <c r="A64377" s="131"/>
    </row>
    <row r="64378" spans="1:1" x14ac:dyDescent="0.55000000000000004">
      <c r="A64378" s="131"/>
    </row>
    <row r="64381" spans="1:1" x14ac:dyDescent="0.55000000000000004">
      <c r="A64381" s="131"/>
    </row>
    <row r="64382" spans="1:1" x14ac:dyDescent="0.55000000000000004">
      <c r="A64382" s="131"/>
    </row>
    <row r="64385" spans="1:1" x14ac:dyDescent="0.55000000000000004">
      <c r="A64385" s="131"/>
    </row>
    <row r="64386" spans="1:1" x14ac:dyDescent="0.55000000000000004">
      <c r="A64386" s="131"/>
    </row>
    <row r="64389" spans="1:1" x14ac:dyDescent="0.55000000000000004">
      <c r="A64389" s="131"/>
    </row>
    <row r="64390" spans="1:1" x14ac:dyDescent="0.55000000000000004">
      <c r="A64390" s="131"/>
    </row>
    <row r="64393" spans="1:1" x14ac:dyDescent="0.55000000000000004">
      <c r="A64393" s="131"/>
    </row>
    <row r="64394" spans="1:1" x14ac:dyDescent="0.55000000000000004">
      <c r="A64394" s="131"/>
    </row>
    <row r="64397" spans="1:1" x14ac:dyDescent="0.55000000000000004">
      <c r="A64397" s="131"/>
    </row>
    <row r="64398" spans="1:1" x14ac:dyDescent="0.55000000000000004">
      <c r="A64398" s="131"/>
    </row>
    <row r="64401" spans="1:1" x14ac:dyDescent="0.55000000000000004">
      <c r="A64401" s="131"/>
    </row>
    <row r="64402" spans="1:1" x14ac:dyDescent="0.55000000000000004">
      <c r="A64402" s="131"/>
    </row>
    <row r="64405" spans="1:1" x14ac:dyDescent="0.55000000000000004">
      <c r="A64405" s="131"/>
    </row>
    <row r="64406" spans="1:1" x14ac:dyDescent="0.55000000000000004">
      <c r="A64406" s="131"/>
    </row>
    <row r="64409" spans="1:1" x14ac:dyDescent="0.55000000000000004">
      <c r="A64409" s="131"/>
    </row>
    <row r="64410" spans="1:1" x14ac:dyDescent="0.55000000000000004">
      <c r="A64410" s="131"/>
    </row>
    <row r="64413" spans="1:1" x14ac:dyDescent="0.55000000000000004">
      <c r="A64413" s="131"/>
    </row>
    <row r="64414" spans="1:1" x14ac:dyDescent="0.55000000000000004">
      <c r="A64414" s="131"/>
    </row>
    <row r="64417" spans="1:1" x14ac:dyDescent="0.55000000000000004">
      <c r="A64417" s="131"/>
    </row>
    <row r="64418" spans="1:1" x14ac:dyDescent="0.55000000000000004">
      <c r="A64418" s="131"/>
    </row>
    <row r="64421" spans="1:1" x14ac:dyDescent="0.55000000000000004">
      <c r="A64421" s="131"/>
    </row>
    <row r="64422" spans="1:1" x14ac:dyDescent="0.55000000000000004">
      <c r="A64422" s="131"/>
    </row>
    <row r="64425" spans="1:1" x14ac:dyDescent="0.55000000000000004">
      <c r="A64425" s="131"/>
    </row>
    <row r="64426" spans="1:1" x14ac:dyDescent="0.55000000000000004">
      <c r="A64426" s="131"/>
    </row>
    <row r="64429" spans="1:1" x14ac:dyDescent="0.55000000000000004">
      <c r="A64429" s="131"/>
    </row>
    <row r="64430" spans="1:1" x14ac:dyDescent="0.55000000000000004">
      <c r="A64430" s="131"/>
    </row>
    <row r="64433" spans="1:1" x14ac:dyDescent="0.55000000000000004">
      <c r="A64433" s="131"/>
    </row>
    <row r="64434" spans="1:1" x14ac:dyDescent="0.55000000000000004">
      <c r="A64434" s="131"/>
    </row>
    <row r="64437" spans="1:1" x14ac:dyDescent="0.55000000000000004">
      <c r="A64437" s="131"/>
    </row>
    <row r="64438" spans="1:1" x14ac:dyDescent="0.55000000000000004">
      <c r="A64438" s="131"/>
    </row>
    <row r="64441" spans="1:1" x14ac:dyDescent="0.55000000000000004">
      <c r="A64441" s="131"/>
    </row>
    <row r="64442" spans="1:1" x14ac:dyDescent="0.55000000000000004">
      <c r="A64442" s="131"/>
    </row>
    <row r="64445" spans="1:1" x14ac:dyDescent="0.55000000000000004">
      <c r="A64445" s="131"/>
    </row>
    <row r="64446" spans="1:1" x14ac:dyDescent="0.55000000000000004">
      <c r="A64446" s="131"/>
    </row>
    <row r="64449" spans="1:1" x14ac:dyDescent="0.55000000000000004">
      <c r="A64449" s="131"/>
    </row>
    <row r="64450" spans="1:1" x14ac:dyDescent="0.55000000000000004">
      <c r="A64450" s="131"/>
    </row>
    <row r="64453" spans="1:1" x14ac:dyDescent="0.55000000000000004">
      <c r="A64453" s="131"/>
    </row>
    <row r="64454" spans="1:1" x14ac:dyDescent="0.55000000000000004">
      <c r="A64454" s="131"/>
    </row>
    <row r="64457" spans="1:1" x14ac:dyDescent="0.55000000000000004">
      <c r="A64457" s="131"/>
    </row>
    <row r="64458" spans="1:1" x14ac:dyDescent="0.55000000000000004">
      <c r="A64458" s="131"/>
    </row>
    <row r="64461" spans="1:1" x14ac:dyDescent="0.55000000000000004">
      <c r="A64461" s="131"/>
    </row>
    <row r="64462" spans="1:1" x14ac:dyDescent="0.55000000000000004">
      <c r="A64462" s="131"/>
    </row>
    <row r="64465" spans="1:1" x14ac:dyDescent="0.55000000000000004">
      <c r="A64465" s="131"/>
    </row>
    <row r="64466" spans="1:1" x14ac:dyDescent="0.55000000000000004">
      <c r="A64466" s="131"/>
    </row>
    <row r="64469" spans="1:1" x14ac:dyDescent="0.55000000000000004">
      <c r="A64469" s="131"/>
    </row>
    <row r="64470" spans="1:1" x14ac:dyDescent="0.55000000000000004">
      <c r="A64470" s="131"/>
    </row>
    <row r="64473" spans="1:1" x14ac:dyDescent="0.55000000000000004">
      <c r="A64473" s="131"/>
    </row>
    <row r="64474" spans="1:1" x14ac:dyDescent="0.55000000000000004">
      <c r="A64474" s="131"/>
    </row>
    <row r="64477" spans="1:1" x14ac:dyDescent="0.55000000000000004">
      <c r="A64477" s="131"/>
    </row>
    <row r="64478" spans="1:1" x14ac:dyDescent="0.55000000000000004">
      <c r="A64478" s="131"/>
    </row>
    <row r="64481" spans="1:1" x14ac:dyDescent="0.55000000000000004">
      <c r="A64481" s="131"/>
    </row>
    <row r="64482" spans="1:1" x14ac:dyDescent="0.55000000000000004">
      <c r="A64482" s="131"/>
    </row>
    <row r="64485" spans="1:1" x14ac:dyDescent="0.55000000000000004">
      <c r="A64485" s="131"/>
    </row>
    <row r="64486" spans="1:1" x14ac:dyDescent="0.55000000000000004">
      <c r="A64486" s="131"/>
    </row>
    <row r="64489" spans="1:1" x14ac:dyDescent="0.55000000000000004">
      <c r="A64489" s="131"/>
    </row>
    <row r="64490" spans="1:1" x14ac:dyDescent="0.55000000000000004">
      <c r="A64490" s="131"/>
    </row>
    <row r="64493" spans="1:1" x14ac:dyDescent="0.55000000000000004">
      <c r="A64493" s="131"/>
    </row>
    <row r="64494" spans="1:1" x14ac:dyDescent="0.55000000000000004">
      <c r="A64494" s="131"/>
    </row>
    <row r="64497" spans="1:1" x14ac:dyDescent="0.55000000000000004">
      <c r="A64497" s="131"/>
    </row>
    <row r="64498" spans="1:1" x14ac:dyDescent="0.55000000000000004">
      <c r="A64498" s="131"/>
    </row>
    <row r="64501" spans="1:1" x14ac:dyDescent="0.55000000000000004">
      <c r="A64501" s="131"/>
    </row>
    <row r="64502" spans="1:1" x14ac:dyDescent="0.55000000000000004">
      <c r="A64502" s="131"/>
    </row>
    <row r="64505" spans="1:1" x14ac:dyDescent="0.55000000000000004">
      <c r="A64505" s="131"/>
    </row>
    <row r="64506" spans="1:1" x14ac:dyDescent="0.55000000000000004">
      <c r="A64506" s="131"/>
    </row>
    <row r="64509" spans="1:1" x14ac:dyDescent="0.55000000000000004">
      <c r="A64509" s="131"/>
    </row>
    <row r="64510" spans="1:1" x14ac:dyDescent="0.55000000000000004">
      <c r="A64510" s="131"/>
    </row>
    <row r="64513" spans="1:1" x14ac:dyDescent="0.55000000000000004">
      <c r="A64513" s="131"/>
    </row>
    <row r="64514" spans="1:1" x14ac:dyDescent="0.55000000000000004">
      <c r="A64514" s="131"/>
    </row>
    <row r="64517" spans="1:1" x14ac:dyDescent="0.55000000000000004">
      <c r="A64517" s="131"/>
    </row>
    <row r="64518" spans="1:1" x14ac:dyDescent="0.55000000000000004">
      <c r="A64518" s="131"/>
    </row>
    <row r="64521" spans="1:1" x14ac:dyDescent="0.55000000000000004">
      <c r="A64521" s="131"/>
    </row>
    <row r="64522" spans="1:1" x14ac:dyDescent="0.55000000000000004">
      <c r="A64522" s="131"/>
    </row>
    <row r="64525" spans="1:1" x14ac:dyDescent="0.55000000000000004">
      <c r="A64525" s="131"/>
    </row>
    <row r="64526" spans="1:1" x14ac:dyDescent="0.55000000000000004">
      <c r="A64526" s="131"/>
    </row>
    <row r="64529" spans="1:1" x14ac:dyDescent="0.55000000000000004">
      <c r="A64529" s="131"/>
    </row>
    <row r="64530" spans="1:1" x14ac:dyDescent="0.55000000000000004">
      <c r="A64530" s="131"/>
    </row>
    <row r="64533" spans="1:1" x14ac:dyDescent="0.55000000000000004">
      <c r="A64533" s="131"/>
    </row>
    <row r="64534" spans="1:1" x14ac:dyDescent="0.55000000000000004">
      <c r="A64534" s="131"/>
    </row>
    <row r="64537" spans="1:1" x14ac:dyDescent="0.55000000000000004">
      <c r="A64537" s="131"/>
    </row>
    <row r="64538" spans="1:1" x14ac:dyDescent="0.55000000000000004">
      <c r="A64538" s="131"/>
    </row>
    <row r="64541" spans="1:1" x14ac:dyDescent="0.55000000000000004">
      <c r="A64541" s="131"/>
    </row>
    <row r="64542" spans="1:1" x14ac:dyDescent="0.55000000000000004">
      <c r="A64542" s="131"/>
    </row>
    <row r="64545" spans="1:1" x14ac:dyDescent="0.55000000000000004">
      <c r="A64545" s="131"/>
    </row>
    <row r="64546" spans="1:1" x14ac:dyDescent="0.55000000000000004">
      <c r="A64546" s="131"/>
    </row>
    <row r="64549" spans="1:1" x14ac:dyDescent="0.55000000000000004">
      <c r="A64549" s="131"/>
    </row>
    <row r="64550" spans="1:1" x14ac:dyDescent="0.55000000000000004">
      <c r="A64550" s="131"/>
    </row>
    <row r="64553" spans="1:1" x14ac:dyDescent="0.55000000000000004">
      <c r="A64553" s="131"/>
    </row>
    <row r="64554" spans="1:1" x14ac:dyDescent="0.55000000000000004">
      <c r="A64554" s="131"/>
    </row>
    <row r="64557" spans="1:1" x14ac:dyDescent="0.55000000000000004">
      <c r="A64557" s="131"/>
    </row>
    <row r="64558" spans="1:1" x14ac:dyDescent="0.55000000000000004">
      <c r="A64558" s="131"/>
    </row>
    <row r="64561" spans="1:1" x14ac:dyDescent="0.55000000000000004">
      <c r="A64561" s="131"/>
    </row>
    <row r="64562" spans="1:1" x14ac:dyDescent="0.55000000000000004">
      <c r="A64562" s="131"/>
    </row>
    <row r="64565" spans="1:1" x14ac:dyDescent="0.55000000000000004">
      <c r="A64565" s="131"/>
    </row>
    <row r="64566" spans="1:1" x14ac:dyDescent="0.55000000000000004">
      <c r="A64566" s="131"/>
    </row>
    <row r="64569" spans="1:1" x14ac:dyDescent="0.55000000000000004">
      <c r="A64569" s="131"/>
    </row>
    <row r="64570" spans="1:1" x14ac:dyDescent="0.55000000000000004">
      <c r="A64570" s="131"/>
    </row>
    <row r="64573" spans="1:1" x14ac:dyDescent="0.55000000000000004">
      <c r="A64573" s="131"/>
    </row>
    <row r="64574" spans="1:1" x14ac:dyDescent="0.55000000000000004">
      <c r="A64574" s="131"/>
    </row>
    <row r="64577" spans="1:1" x14ac:dyDescent="0.55000000000000004">
      <c r="A64577" s="131"/>
    </row>
    <row r="64578" spans="1:1" x14ac:dyDescent="0.55000000000000004">
      <c r="A64578" s="131"/>
    </row>
    <row r="64581" spans="1:1" x14ac:dyDescent="0.55000000000000004">
      <c r="A64581" s="131"/>
    </row>
    <row r="64582" spans="1:1" x14ac:dyDescent="0.55000000000000004">
      <c r="A64582" s="131"/>
    </row>
    <row r="64585" spans="1:1" x14ac:dyDescent="0.55000000000000004">
      <c r="A64585" s="131"/>
    </row>
    <row r="64586" spans="1:1" x14ac:dyDescent="0.55000000000000004">
      <c r="A64586" s="131"/>
    </row>
    <row r="64589" spans="1:1" x14ac:dyDescent="0.55000000000000004">
      <c r="A64589" s="131"/>
    </row>
    <row r="64590" spans="1:1" x14ac:dyDescent="0.55000000000000004">
      <c r="A64590" s="131"/>
    </row>
    <row r="64593" spans="1:1" x14ac:dyDescent="0.55000000000000004">
      <c r="A64593" s="131"/>
    </row>
    <row r="64594" spans="1:1" x14ac:dyDescent="0.55000000000000004">
      <c r="A64594" s="131"/>
    </row>
    <row r="64597" spans="1:1" x14ac:dyDescent="0.55000000000000004">
      <c r="A64597" s="131"/>
    </row>
    <row r="64598" spans="1:1" x14ac:dyDescent="0.55000000000000004">
      <c r="A64598" s="131"/>
    </row>
    <row r="64601" spans="1:1" x14ac:dyDescent="0.55000000000000004">
      <c r="A64601" s="131"/>
    </row>
    <row r="64602" spans="1:1" x14ac:dyDescent="0.55000000000000004">
      <c r="A64602" s="131"/>
    </row>
    <row r="64605" spans="1:1" x14ac:dyDescent="0.55000000000000004">
      <c r="A64605" s="131"/>
    </row>
    <row r="64606" spans="1:1" x14ac:dyDescent="0.55000000000000004">
      <c r="A64606" s="131"/>
    </row>
    <row r="64609" spans="1:1" x14ac:dyDescent="0.55000000000000004">
      <c r="A64609" s="131"/>
    </row>
    <row r="64610" spans="1:1" x14ac:dyDescent="0.55000000000000004">
      <c r="A64610" s="131"/>
    </row>
    <row r="64613" spans="1:1" x14ac:dyDescent="0.55000000000000004">
      <c r="A64613" s="131"/>
    </row>
    <row r="64614" spans="1:1" x14ac:dyDescent="0.55000000000000004">
      <c r="A64614" s="131"/>
    </row>
    <row r="64617" spans="1:1" x14ac:dyDescent="0.55000000000000004">
      <c r="A64617" s="131"/>
    </row>
    <row r="64618" spans="1:1" x14ac:dyDescent="0.55000000000000004">
      <c r="A64618" s="131"/>
    </row>
    <row r="64621" spans="1:1" x14ac:dyDescent="0.55000000000000004">
      <c r="A64621" s="131"/>
    </row>
    <row r="64622" spans="1:1" x14ac:dyDescent="0.55000000000000004">
      <c r="A64622" s="131"/>
    </row>
    <row r="64625" spans="1:1" x14ac:dyDescent="0.55000000000000004">
      <c r="A64625" s="131"/>
    </row>
    <row r="64626" spans="1:1" x14ac:dyDescent="0.55000000000000004">
      <c r="A64626" s="131"/>
    </row>
    <row r="64629" spans="1:1" x14ac:dyDescent="0.55000000000000004">
      <c r="A64629" s="131"/>
    </row>
    <row r="64630" spans="1:1" x14ac:dyDescent="0.55000000000000004">
      <c r="A64630" s="131"/>
    </row>
    <row r="64633" spans="1:1" x14ac:dyDescent="0.55000000000000004">
      <c r="A64633" s="131"/>
    </row>
    <row r="64634" spans="1:1" x14ac:dyDescent="0.55000000000000004">
      <c r="A64634" s="131"/>
    </row>
    <row r="64637" spans="1:1" x14ac:dyDescent="0.55000000000000004">
      <c r="A64637" s="131"/>
    </row>
    <row r="64638" spans="1:1" x14ac:dyDescent="0.55000000000000004">
      <c r="A64638" s="131"/>
    </row>
    <row r="64641" spans="1:1" x14ac:dyDescent="0.55000000000000004">
      <c r="A64641" s="131"/>
    </row>
    <row r="64642" spans="1:1" x14ac:dyDescent="0.55000000000000004">
      <c r="A64642" s="131"/>
    </row>
    <row r="64645" spans="1:1" x14ac:dyDescent="0.55000000000000004">
      <c r="A64645" s="131"/>
    </row>
    <row r="64646" spans="1:1" x14ac:dyDescent="0.55000000000000004">
      <c r="A64646" s="131"/>
    </row>
    <row r="64649" spans="1:1" x14ac:dyDescent="0.55000000000000004">
      <c r="A64649" s="131"/>
    </row>
    <row r="64650" spans="1:1" x14ac:dyDescent="0.55000000000000004">
      <c r="A64650" s="131"/>
    </row>
    <row r="64653" spans="1:1" x14ac:dyDescent="0.55000000000000004">
      <c r="A64653" s="131"/>
    </row>
    <row r="64654" spans="1:1" x14ac:dyDescent="0.55000000000000004">
      <c r="A64654" s="131"/>
    </row>
    <row r="64657" spans="1:1" x14ac:dyDescent="0.55000000000000004">
      <c r="A64657" s="131"/>
    </row>
    <row r="64658" spans="1:1" x14ac:dyDescent="0.55000000000000004">
      <c r="A64658" s="131"/>
    </row>
    <row r="64661" spans="1:1" x14ac:dyDescent="0.55000000000000004">
      <c r="A64661" s="131"/>
    </row>
    <row r="64662" spans="1:1" x14ac:dyDescent="0.55000000000000004">
      <c r="A64662" s="131"/>
    </row>
    <row r="64665" spans="1:1" x14ac:dyDescent="0.55000000000000004">
      <c r="A64665" s="131"/>
    </row>
    <row r="64666" spans="1:1" x14ac:dyDescent="0.55000000000000004">
      <c r="A64666" s="131"/>
    </row>
    <row r="64669" spans="1:1" x14ac:dyDescent="0.55000000000000004">
      <c r="A64669" s="131"/>
    </row>
    <row r="64670" spans="1:1" x14ac:dyDescent="0.55000000000000004">
      <c r="A64670" s="131"/>
    </row>
    <row r="64673" spans="1:1" x14ac:dyDescent="0.55000000000000004">
      <c r="A64673" s="131"/>
    </row>
    <row r="64674" spans="1:1" x14ac:dyDescent="0.55000000000000004">
      <c r="A64674" s="131"/>
    </row>
    <row r="64677" spans="1:1" x14ac:dyDescent="0.55000000000000004">
      <c r="A64677" s="131"/>
    </row>
    <row r="64678" spans="1:1" x14ac:dyDescent="0.55000000000000004">
      <c r="A64678" s="131"/>
    </row>
    <row r="64681" spans="1:1" x14ac:dyDescent="0.55000000000000004">
      <c r="A64681" s="131"/>
    </row>
    <row r="64682" spans="1:1" x14ac:dyDescent="0.55000000000000004">
      <c r="A64682" s="131"/>
    </row>
    <row r="64685" spans="1:1" x14ac:dyDescent="0.55000000000000004">
      <c r="A64685" s="131"/>
    </row>
    <row r="64686" spans="1:1" x14ac:dyDescent="0.55000000000000004">
      <c r="A64686" s="131"/>
    </row>
    <row r="64689" spans="1:1" x14ac:dyDescent="0.55000000000000004">
      <c r="A64689" s="131"/>
    </row>
    <row r="64690" spans="1:1" x14ac:dyDescent="0.55000000000000004">
      <c r="A64690" s="131"/>
    </row>
    <row r="64693" spans="1:1" x14ac:dyDescent="0.55000000000000004">
      <c r="A64693" s="131"/>
    </row>
    <row r="64694" spans="1:1" x14ac:dyDescent="0.55000000000000004">
      <c r="A64694" s="131"/>
    </row>
    <row r="64697" spans="1:1" x14ac:dyDescent="0.55000000000000004">
      <c r="A64697" s="131"/>
    </row>
    <row r="64698" spans="1:1" x14ac:dyDescent="0.55000000000000004">
      <c r="A64698" s="131"/>
    </row>
    <row r="64701" spans="1:1" x14ac:dyDescent="0.55000000000000004">
      <c r="A64701" s="131"/>
    </row>
    <row r="64702" spans="1:1" x14ac:dyDescent="0.55000000000000004">
      <c r="A64702" s="131"/>
    </row>
    <row r="64705" spans="1:1" x14ac:dyDescent="0.55000000000000004">
      <c r="A64705" s="131"/>
    </row>
    <row r="64706" spans="1:1" x14ac:dyDescent="0.55000000000000004">
      <c r="A64706" s="131"/>
    </row>
    <row r="64709" spans="1:1" x14ac:dyDescent="0.55000000000000004">
      <c r="A64709" s="131"/>
    </row>
    <row r="64710" spans="1:1" x14ac:dyDescent="0.55000000000000004">
      <c r="A64710" s="131"/>
    </row>
    <row r="64713" spans="1:1" x14ac:dyDescent="0.55000000000000004">
      <c r="A64713" s="131"/>
    </row>
    <row r="64714" spans="1:1" x14ac:dyDescent="0.55000000000000004">
      <c r="A64714" s="131"/>
    </row>
    <row r="64717" spans="1:1" x14ac:dyDescent="0.55000000000000004">
      <c r="A64717" s="131"/>
    </row>
    <row r="64718" spans="1:1" x14ac:dyDescent="0.55000000000000004">
      <c r="A64718" s="131"/>
    </row>
    <row r="64721" spans="1:1" x14ac:dyDescent="0.55000000000000004">
      <c r="A64721" s="131"/>
    </row>
    <row r="64722" spans="1:1" x14ac:dyDescent="0.55000000000000004">
      <c r="A64722" s="131"/>
    </row>
    <row r="64725" spans="1:1" x14ac:dyDescent="0.55000000000000004">
      <c r="A64725" s="131"/>
    </row>
    <row r="64726" spans="1:1" x14ac:dyDescent="0.55000000000000004">
      <c r="A64726" s="131"/>
    </row>
    <row r="64729" spans="1:1" x14ac:dyDescent="0.55000000000000004">
      <c r="A64729" s="131"/>
    </row>
    <row r="64730" spans="1:1" x14ac:dyDescent="0.55000000000000004">
      <c r="A64730" s="131"/>
    </row>
    <row r="64733" spans="1:1" x14ac:dyDescent="0.55000000000000004">
      <c r="A64733" s="131"/>
    </row>
    <row r="64734" spans="1:1" x14ac:dyDescent="0.55000000000000004">
      <c r="A64734" s="131"/>
    </row>
    <row r="64737" spans="1:1" x14ac:dyDescent="0.55000000000000004">
      <c r="A64737" s="131"/>
    </row>
    <row r="64738" spans="1:1" x14ac:dyDescent="0.55000000000000004">
      <c r="A64738" s="131"/>
    </row>
    <row r="64741" spans="1:1" x14ac:dyDescent="0.55000000000000004">
      <c r="A64741" s="131"/>
    </row>
    <row r="64742" spans="1:1" x14ac:dyDescent="0.55000000000000004">
      <c r="A64742" s="131"/>
    </row>
    <row r="64745" spans="1:1" x14ac:dyDescent="0.55000000000000004">
      <c r="A64745" s="131"/>
    </row>
    <row r="64746" spans="1:1" x14ac:dyDescent="0.55000000000000004">
      <c r="A64746" s="131"/>
    </row>
    <row r="64749" spans="1:1" x14ac:dyDescent="0.55000000000000004">
      <c r="A64749" s="131"/>
    </row>
    <row r="64750" spans="1:1" x14ac:dyDescent="0.55000000000000004">
      <c r="A64750" s="131"/>
    </row>
    <row r="64753" spans="1:1" x14ac:dyDescent="0.55000000000000004">
      <c r="A64753" s="131"/>
    </row>
    <row r="64754" spans="1:1" x14ac:dyDescent="0.55000000000000004">
      <c r="A64754" s="131"/>
    </row>
    <row r="64757" spans="1:1" x14ac:dyDescent="0.55000000000000004">
      <c r="A64757" s="131"/>
    </row>
    <row r="64758" spans="1:1" x14ac:dyDescent="0.55000000000000004">
      <c r="A64758" s="131"/>
    </row>
    <row r="64761" spans="1:1" x14ac:dyDescent="0.55000000000000004">
      <c r="A64761" s="131"/>
    </row>
    <row r="64762" spans="1:1" x14ac:dyDescent="0.55000000000000004">
      <c r="A64762" s="131"/>
    </row>
    <row r="64765" spans="1:1" x14ac:dyDescent="0.55000000000000004">
      <c r="A64765" s="131"/>
    </row>
    <row r="64766" spans="1:1" x14ac:dyDescent="0.55000000000000004">
      <c r="A64766" s="131"/>
    </row>
    <row r="64769" spans="1:1" x14ac:dyDescent="0.55000000000000004">
      <c r="A64769" s="131"/>
    </row>
    <row r="64770" spans="1:1" x14ac:dyDescent="0.55000000000000004">
      <c r="A64770" s="131"/>
    </row>
    <row r="64773" spans="1:1" x14ac:dyDescent="0.55000000000000004">
      <c r="A64773" s="131"/>
    </row>
    <row r="64774" spans="1:1" x14ac:dyDescent="0.55000000000000004">
      <c r="A64774" s="131"/>
    </row>
    <row r="64777" spans="1:1" x14ac:dyDescent="0.55000000000000004">
      <c r="A64777" s="131"/>
    </row>
    <row r="64778" spans="1:1" x14ac:dyDescent="0.55000000000000004">
      <c r="A64778" s="131"/>
    </row>
    <row r="64781" spans="1:1" x14ac:dyDescent="0.55000000000000004">
      <c r="A64781" s="131"/>
    </row>
    <row r="64782" spans="1:1" x14ac:dyDescent="0.55000000000000004">
      <c r="A64782" s="131"/>
    </row>
    <row r="64785" spans="1:1" x14ac:dyDescent="0.55000000000000004">
      <c r="A64785" s="131"/>
    </row>
    <row r="64786" spans="1:1" x14ac:dyDescent="0.55000000000000004">
      <c r="A64786" s="131"/>
    </row>
    <row r="64789" spans="1:1" x14ac:dyDescent="0.55000000000000004">
      <c r="A64789" s="131"/>
    </row>
    <row r="64790" spans="1:1" x14ac:dyDescent="0.55000000000000004">
      <c r="A64790" s="131"/>
    </row>
    <row r="64793" spans="1:1" x14ac:dyDescent="0.55000000000000004">
      <c r="A64793" s="131"/>
    </row>
    <row r="64794" spans="1:1" x14ac:dyDescent="0.55000000000000004">
      <c r="A64794" s="131"/>
    </row>
    <row r="64797" spans="1:1" x14ac:dyDescent="0.55000000000000004">
      <c r="A64797" s="131"/>
    </row>
    <row r="64798" spans="1:1" x14ac:dyDescent="0.55000000000000004">
      <c r="A64798" s="131"/>
    </row>
    <row r="64801" spans="1:1" x14ac:dyDescent="0.55000000000000004">
      <c r="A64801" s="131"/>
    </row>
    <row r="64802" spans="1:1" x14ac:dyDescent="0.55000000000000004">
      <c r="A64802" s="131"/>
    </row>
    <row r="64805" spans="1:1" x14ac:dyDescent="0.55000000000000004">
      <c r="A64805" s="131"/>
    </row>
    <row r="64806" spans="1:1" x14ac:dyDescent="0.55000000000000004">
      <c r="A64806" s="131"/>
    </row>
    <row r="64809" spans="1:1" x14ac:dyDescent="0.55000000000000004">
      <c r="A64809" s="131"/>
    </row>
    <row r="64810" spans="1:1" x14ac:dyDescent="0.55000000000000004">
      <c r="A64810" s="131"/>
    </row>
    <row r="64813" spans="1:1" x14ac:dyDescent="0.55000000000000004">
      <c r="A64813" s="131"/>
    </row>
    <row r="64814" spans="1:1" x14ac:dyDescent="0.55000000000000004">
      <c r="A64814" s="131"/>
    </row>
    <row r="64817" spans="1:1" x14ac:dyDescent="0.55000000000000004">
      <c r="A64817" s="131"/>
    </row>
    <row r="64818" spans="1:1" x14ac:dyDescent="0.55000000000000004">
      <c r="A64818" s="131"/>
    </row>
    <row r="64821" spans="1:1" x14ac:dyDescent="0.55000000000000004">
      <c r="A64821" s="131"/>
    </row>
    <row r="64822" spans="1:1" x14ac:dyDescent="0.55000000000000004">
      <c r="A64822" s="131"/>
    </row>
    <row r="64825" spans="1:1" x14ac:dyDescent="0.55000000000000004">
      <c r="A64825" s="131"/>
    </row>
    <row r="64826" spans="1:1" x14ac:dyDescent="0.55000000000000004">
      <c r="A64826" s="131"/>
    </row>
    <row r="64829" spans="1:1" x14ac:dyDescent="0.55000000000000004">
      <c r="A64829" s="131"/>
    </row>
    <row r="64830" spans="1:1" x14ac:dyDescent="0.55000000000000004">
      <c r="A64830" s="131"/>
    </row>
    <row r="64833" spans="1:1" x14ac:dyDescent="0.55000000000000004">
      <c r="A64833" s="131"/>
    </row>
    <row r="64834" spans="1:1" x14ac:dyDescent="0.55000000000000004">
      <c r="A64834" s="131"/>
    </row>
    <row r="64837" spans="1:1" x14ac:dyDescent="0.55000000000000004">
      <c r="A64837" s="131"/>
    </row>
    <row r="64838" spans="1:1" x14ac:dyDescent="0.55000000000000004">
      <c r="A64838" s="131"/>
    </row>
    <row r="64841" spans="1:1" x14ac:dyDescent="0.55000000000000004">
      <c r="A64841" s="131"/>
    </row>
    <row r="64842" spans="1:1" x14ac:dyDescent="0.55000000000000004">
      <c r="A64842" s="131"/>
    </row>
    <row r="64845" spans="1:1" x14ac:dyDescent="0.55000000000000004">
      <c r="A64845" s="131"/>
    </row>
    <row r="64846" spans="1:1" x14ac:dyDescent="0.55000000000000004">
      <c r="A64846" s="131"/>
    </row>
    <row r="64849" spans="1:1" x14ac:dyDescent="0.55000000000000004">
      <c r="A64849" s="131"/>
    </row>
    <row r="64850" spans="1:1" x14ac:dyDescent="0.55000000000000004">
      <c r="A64850" s="131"/>
    </row>
    <row r="64853" spans="1:1" x14ac:dyDescent="0.55000000000000004">
      <c r="A64853" s="131"/>
    </row>
    <row r="64854" spans="1:1" x14ac:dyDescent="0.55000000000000004">
      <c r="A64854" s="131"/>
    </row>
    <row r="64857" spans="1:1" x14ac:dyDescent="0.55000000000000004">
      <c r="A64857" s="131"/>
    </row>
    <row r="64858" spans="1:1" x14ac:dyDescent="0.55000000000000004">
      <c r="A64858" s="131"/>
    </row>
    <row r="64861" spans="1:1" x14ac:dyDescent="0.55000000000000004">
      <c r="A64861" s="131"/>
    </row>
    <row r="64862" spans="1:1" x14ac:dyDescent="0.55000000000000004">
      <c r="A64862" s="131"/>
    </row>
    <row r="64865" spans="1:1" x14ac:dyDescent="0.55000000000000004">
      <c r="A64865" s="131"/>
    </row>
    <row r="64866" spans="1:1" x14ac:dyDescent="0.55000000000000004">
      <c r="A64866" s="131"/>
    </row>
    <row r="64869" spans="1:1" x14ac:dyDescent="0.55000000000000004">
      <c r="A64869" s="131"/>
    </row>
    <row r="64870" spans="1:1" x14ac:dyDescent="0.55000000000000004">
      <c r="A64870" s="131"/>
    </row>
    <row r="64873" spans="1:1" x14ac:dyDescent="0.55000000000000004">
      <c r="A64873" s="131"/>
    </row>
    <row r="64874" spans="1:1" x14ac:dyDescent="0.55000000000000004">
      <c r="A64874" s="131"/>
    </row>
    <row r="64877" spans="1:1" x14ac:dyDescent="0.55000000000000004">
      <c r="A64877" s="131"/>
    </row>
    <row r="64878" spans="1:1" x14ac:dyDescent="0.55000000000000004">
      <c r="A64878" s="131"/>
    </row>
    <row r="64881" spans="1:1" x14ac:dyDescent="0.55000000000000004">
      <c r="A64881" s="131"/>
    </row>
    <row r="64882" spans="1:1" x14ac:dyDescent="0.55000000000000004">
      <c r="A64882" s="131"/>
    </row>
    <row r="64885" spans="1:1" x14ac:dyDescent="0.55000000000000004">
      <c r="A64885" s="131"/>
    </row>
    <row r="64886" spans="1:1" x14ac:dyDescent="0.55000000000000004">
      <c r="A64886" s="131"/>
    </row>
    <row r="64889" spans="1:1" x14ac:dyDescent="0.55000000000000004">
      <c r="A64889" s="131"/>
    </row>
    <row r="64890" spans="1:1" x14ac:dyDescent="0.55000000000000004">
      <c r="A64890" s="131"/>
    </row>
    <row r="64893" spans="1:1" x14ac:dyDescent="0.55000000000000004">
      <c r="A64893" s="131"/>
    </row>
    <row r="64894" spans="1:1" x14ac:dyDescent="0.55000000000000004">
      <c r="A64894" s="131"/>
    </row>
    <row r="64897" spans="1:1" x14ac:dyDescent="0.55000000000000004">
      <c r="A64897" s="131"/>
    </row>
    <row r="64898" spans="1:1" x14ac:dyDescent="0.55000000000000004">
      <c r="A64898" s="131"/>
    </row>
    <row r="64901" spans="1:1" x14ac:dyDescent="0.55000000000000004">
      <c r="A64901" s="131"/>
    </row>
    <row r="64902" spans="1:1" x14ac:dyDescent="0.55000000000000004">
      <c r="A64902" s="131"/>
    </row>
    <row r="64905" spans="1:1" x14ac:dyDescent="0.55000000000000004">
      <c r="A64905" s="131"/>
    </row>
    <row r="64906" spans="1:1" x14ac:dyDescent="0.55000000000000004">
      <c r="A64906" s="131"/>
    </row>
    <row r="64909" spans="1:1" x14ac:dyDescent="0.55000000000000004">
      <c r="A64909" s="131"/>
    </row>
    <row r="64910" spans="1:1" x14ac:dyDescent="0.55000000000000004">
      <c r="A64910" s="131"/>
    </row>
    <row r="64913" spans="1:1" x14ac:dyDescent="0.55000000000000004">
      <c r="A64913" s="131"/>
    </row>
    <row r="64914" spans="1:1" x14ac:dyDescent="0.55000000000000004">
      <c r="A64914" s="131"/>
    </row>
    <row r="64917" spans="1:1" x14ac:dyDescent="0.55000000000000004">
      <c r="A64917" s="131"/>
    </row>
    <row r="64918" spans="1:1" x14ac:dyDescent="0.55000000000000004">
      <c r="A64918" s="131"/>
    </row>
    <row r="64921" spans="1:1" x14ac:dyDescent="0.55000000000000004">
      <c r="A64921" s="131"/>
    </row>
    <row r="64922" spans="1:1" x14ac:dyDescent="0.55000000000000004">
      <c r="A64922" s="131"/>
    </row>
    <row r="64925" spans="1:1" x14ac:dyDescent="0.55000000000000004">
      <c r="A64925" s="131"/>
    </row>
    <row r="64926" spans="1:1" x14ac:dyDescent="0.55000000000000004">
      <c r="A64926" s="131"/>
    </row>
    <row r="64929" spans="1:1" x14ac:dyDescent="0.55000000000000004">
      <c r="A64929" s="131"/>
    </row>
    <row r="64930" spans="1:1" x14ac:dyDescent="0.55000000000000004">
      <c r="A64930" s="131"/>
    </row>
    <row r="64933" spans="1:1" x14ac:dyDescent="0.55000000000000004">
      <c r="A64933" s="131"/>
    </row>
    <row r="64934" spans="1:1" x14ac:dyDescent="0.55000000000000004">
      <c r="A64934" s="131"/>
    </row>
    <row r="64937" spans="1:1" x14ac:dyDescent="0.55000000000000004">
      <c r="A64937" s="131"/>
    </row>
    <row r="64938" spans="1:1" x14ac:dyDescent="0.55000000000000004">
      <c r="A64938" s="131"/>
    </row>
    <row r="64941" spans="1:1" x14ac:dyDescent="0.55000000000000004">
      <c r="A64941" s="131"/>
    </row>
    <row r="64942" spans="1:1" x14ac:dyDescent="0.55000000000000004">
      <c r="A64942" s="131"/>
    </row>
    <row r="64945" spans="1:1" x14ac:dyDescent="0.55000000000000004">
      <c r="A64945" s="131"/>
    </row>
    <row r="64946" spans="1:1" x14ac:dyDescent="0.55000000000000004">
      <c r="A64946" s="131"/>
    </row>
    <row r="64949" spans="1:1" x14ac:dyDescent="0.55000000000000004">
      <c r="A64949" s="131"/>
    </row>
    <row r="64950" spans="1:1" x14ac:dyDescent="0.55000000000000004">
      <c r="A64950" s="131"/>
    </row>
    <row r="64953" spans="1:1" x14ac:dyDescent="0.55000000000000004">
      <c r="A64953" s="131"/>
    </row>
    <row r="64954" spans="1:1" x14ac:dyDescent="0.55000000000000004">
      <c r="A64954" s="131"/>
    </row>
    <row r="64957" spans="1:1" x14ac:dyDescent="0.55000000000000004">
      <c r="A64957" s="131"/>
    </row>
    <row r="64958" spans="1:1" x14ac:dyDescent="0.55000000000000004">
      <c r="A64958" s="131"/>
    </row>
    <row r="64961" spans="1:1" x14ac:dyDescent="0.55000000000000004">
      <c r="A64961" s="131"/>
    </row>
    <row r="64962" spans="1:1" x14ac:dyDescent="0.55000000000000004">
      <c r="A64962" s="131"/>
    </row>
    <row r="64965" spans="1:1" x14ac:dyDescent="0.55000000000000004">
      <c r="A64965" s="131"/>
    </row>
    <row r="64966" spans="1:1" x14ac:dyDescent="0.55000000000000004">
      <c r="A64966" s="131"/>
    </row>
    <row r="64969" spans="1:1" x14ac:dyDescent="0.55000000000000004">
      <c r="A64969" s="131"/>
    </row>
    <row r="64970" spans="1:1" x14ac:dyDescent="0.55000000000000004">
      <c r="A64970" s="131"/>
    </row>
    <row r="64973" spans="1:1" x14ac:dyDescent="0.55000000000000004">
      <c r="A64973" s="131"/>
    </row>
    <row r="64974" spans="1:1" x14ac:dyDescent="0.55000000000000004">
      <c r="A64974" s="131"/>
    </row>
    <row r="64977" spans="1:1" x14ac:dyDescent="0.55000000000000004">
      <c r="A64977" s="131"/>
    </row>
    <row r="64978" spans="1:1" x14ac:dyDescent="0.55000000000000004">
      <c r="A64978" s="131"/>
    </row>
    <row r="64981" spans="1:1" x14ac:dyDescent="0.55000000000000004">
      <c r="A64981" s="131"/>
    </row>
    <row r="64982" spans="1:1" x14ac:dyDescent="0.55000000000000004">
      <c r="A64982" s="131"/>
    </row>
    <row r="64985" spans="1:1" x14ac:dyDescent="0.55000000000000004">
      <c r="A64985" s="131"/>
    </row>
    <row r="64986" spans="1:1" x14ac:dyDescent="0.55000000000000004">
      <c r="A64986" s="131"/>
    </row>
    <row r="64989" spans="1:1" x14ac:dyDescent="0.55000000000000004">
      <c r="A64989" s="131"/>
    </row>
    <row r="64990" spans="1:1" x14ac:dyDescent="0.55000000000000004">
      <c r="A64990" s="131"/>
    </row>
    <row r="64993" spans="1:1" x14ac:dyDescent="0.55000000000000004">
      <c r="A64993" s="131"/>
    </row>
    <row r="64994" spans="1:1" x14ac:dyDescent="0.55000000000000004">
      <c r="A64994" s="131"/>
    </row>
    <row r="64997" spans="1:1" x14ac:dyDescent="0.55000000000000004">
      <c r="A64997" s="131"/>
    </row>
    <row r="64998" spans="1:1" x14ac:dyDescent="0.55000000000000004">
      <c r="A64998" s="131"/>
    </row>
    <row r="65001" spans="1:1" x14ac:dyDescent="0.55000000000000004">
      <c r="A65001" s="131"/>
    </row>
    <row r="65002" spans="1:1" x14ac:dyDescent="0.55000000000000004">
      <c r="A65002" s="131"/>
    </row>
    <row r="65005" spans="1:1" x14ac:dyDescent="0.55000000000000004">
      <c r="A65005" s="131"/>
    </row>
    <row r="65006" spans="1:1" x14ac:dyDescent="0.55000000000000004">
      <c r="A65006" s="131"/>
    </row>
    <row r="65009" spans="1:1" x14ac:dyDescent="0.55000000000000004">
      <c r="A65009" s="131"/>
    </row>
    <row r="65010" spans="1:1" x14ac:dyDescent="0.55000000000000004">
      <c r="A65010" s="131"/>
    </row>
    <row r="65013" spans="1:1" x14ac:dyDescent="0.55000000000000004">
      <c r="A65013" s="131"/>
    </row>
    <row r="65014" spans="1:1" x14ac:dyDescent="0.55000000000000004">
      <c r="A65014" s="131"/>
    </row>
    <row r="65017" spans="1:1" x14ac:dyDescent="0.55000000000000004">
      <c r="A65017" s="131"/>
    </row>
    <row r="65018" spans="1:1" x14ac:dyDescent="0.55000000000000004">
      <c r="A65018" s="131"/>
    </row>
    <row r="65021" spans="1:1" x14ac:dyDescent="0.55000000000000004">
      <c r="A65021" s="131"/>
    </row>
    <row r="65022" spans="1:1" x14ac:dyDescent="0.55000000000000004">
      <c r="A65022" s="131"/>
    </row>
    <row r="65025" spans="1:1" x14ac:dyDescent="0.55000000000000004">
      <c r="A65025" s="131"/>
    </row>
    <row r="65026" spans="1:1" x14ac:dyDescent="0.55000000000000004">
      <c r="A65026" s="131"/>
    </row>
    <row r="65029" spans="1:1" x14ac:dyDescent="0.55000000000000004">
      <c r="A65029" s="131"/>
    </row>
    <row r="65030" spans="1:1" x14ac:dyDescent="0.55000000000000004">
      <c r="A65030" s="131"/>
    </row>
    <row r="65033" spans="1:1" x14ac:dyDescent="0.55000000000000004">
      <c r="A65033" s="131"/>
    </row>
    <row r="65034" spans="1:1" x14ac:dyDescent="0.55000000000000004">
      <c r="A65034" s="131"/>
    </row>
    <row r="65037" spans="1:1" x14ac:dyDescent="0.55000000000000004">
      <c r="A65037" s="131"/>
    </row>
    <row r="65038" spans="1:1" x14ac:dyDescent="0.55000000000000004">
      <c r="A65038" s="131"/>
    </row>
    <row r="65041" spans="1:1" x14ac:dyDescent="0.55000000000000004">
      <c r="A65041" s="131"/>
    </row>
    <row r="65042" spans="1:1" x14ac:dyDescent="0.55000000000000004">
      <c r="A65042" s="131"/>
    </row>
    <row r="65045" spans="1:1" x14ac:dyDescent="0.55000000000000004">
      <c r="A65045" s="131"/>
    </row>
    <row r="65046" spans="1:1" x14ac:dyDescent="0.55000000000000004">
      <c r="A65046" s="131"/>
    </row>
    <row r="65049" spans="1:1" x14ac:dyDescent="0.55000000000000004">
      <c r="A65049" s="131"/>
    </row>
    <row r="65050" spans="1:1" x14ac:dyDescent="0.55000000000000004">
      <c r="A65050" s="131"/>
    </row>
    <row r="65053" spans="1:1" x14ac:dyDescent="0.55000000000000004">
      <c r="A65053" s="131"/>
    </row>
    <row r="65054" spans="1:1" x14ac:dyDescent="0.55000000000000004">
      <c r="A65054" s="131"/>
    </row>
    <row r="65057" spans="1:1" x14ac:dyDescent="0.55000000000000004">
      <c r="A65057" s="131"/>
    </row>
    <row r="65058" spans="1:1" x14ac:dyDescent="0.55000000000000004">
      <c r="A65058" s="131"/>
    </row>
    <row r="65061" spans="1:1" x14ac:dyDescent="0.55000000000000004">
      <c r="A65061" s="131"/>
    </row>
    <row r="65062" spans="1:1" x14ac:dyDescent="0.55000000000000004">
      <c r="A65062" s="131"/>
    </row>
    <row r="65065" spans="1:1" x14ac:dyDescent="0.55000000000000004">
      <c r="A65065" s="131"/>
    </row>
    <row r="65066" spans="1:1" x14ac:dyDescent="0.55000000000000004">
      <c r="A65066" s="131"/>
    </row>
    <row r="65069" spans="1:1" x14ac:dyDescent="0.55000000000000004">
      <c r="A65069" s="131"/>
    </row>
    <row r="65070" spans="1:1" x14ac:dyDescent="0.55000000000000004">
      <c r="A65070" s="131"/>
    </row>
    <row r="65073" spans="1:1" x14ac:dyDescent="0.55000000000000004">
      <c r="A65073" s="131"/>
    </row>
    <row r="65074" spans="1:1" x14ac:dyDescent="0.55000000000000004">
      <c r="A65074" s="131"/>
    </row>
    <row r="65077" spans="1:1" x14ac:dyDescent="0.55000000000000004">
      <c r="A65077" s="131"/>
    </row>
    <row r="65078" spans="1:1" x14ac:dyDescent="0.55000000000000004">
      <c r="A65078" s="131"/>
    </row>
    <row r="65081" spans="1:1" x14ac:dyDescent="0.55000000000000004">
      <c r="A65081" s="131"/>
    </row>
    <row r="65082" spans="1:1" x14ac:dyDescent="0.55000000000000004">
      <c r="A65082" s="131"/>
    </row>
    <row r="65085" spans="1:1" x14ac:dyDescent="0.55000000000000004">
      <c r="A65085" s="131"/>
    </row>
    <row r="65086" spans="1:1" x14ac:dyDescent="0.55000000000000004">
      <c r="A65086" s="131"/>
    </row>
    <row r="65089" spans="1:1" x14ac:dyDescent="0.55000000000000004">
      <c r="A65089" s="131"/>
    </row>
    <row r="65090" spans="1:1" x14ac:dyDescent="0.55000000000000004">
      <c r="A65090" s="131"/>
    </row>
    <row r="65093" spans="1:1" x14ac:dyDescent="0.55000000000000004">
      <c r="A65093" s="131"/>
    </row>
    <row r="65094" spans="1:1" x14ac:dyDescent="0.55000000000000004">
      <c r="A65094" s="131"/>
    </row>
    <row r="65097" spans="1:1" x14ac:dyDescent="0.55000000000000004">
      <c r="A65097" s="131"/>
    </row>
    <row r="65098" spans="1:1" x14ac:dyDescent="0.55000000000000004">
      <c r="A65098" s="131"/>
    </row>
    <row r="65101" spans="1:1" x14ac:dyDescent="0.55000000000000004">
      <c r="A65101" s="131"/>
    </row>
    <row r="65102" spans="1:1" x14ac:dyDescent="0.55000000000000004">
      <c r="A65102" s="131"/>
    </row>
    <row r="65105" spans="1:1" x14ac:dyDescent="0.55000000000000004">
      <c r="A65105" s="131"/>
    </row>
    <row r="65106" spans="1:1" x14ac:dyDescent="0.55000000000000004">
      <c r="A65106" s="131"/>
    </row>
    <row r="65109" spans="1:1" x14ac:dyDescent="0.55000000000000004">
      <c r="A65109" s="131"/>
    </row>
    <row r="65110" spans="1:1" x14ac:dyDescent="0.55000000000000004">
      <c r="A65110" s="131"/>
    </row>
    <row r="65113" spans="1:1" x14ac:dyDescent="0.55000000000000004">
      <c r="A65113" s="131"/>
    </row>
    <row r="65114" spans="1:1" x14ac:dyDescent="0.55000000000000004">
      <c r="A65114" s="131"/>
    </row>
    <row r="65117" spans="1:1" x14ac:dyDescent="0.55000000000000004">
      <c r="A65117" s="131"/>
    </row>
    <row r="65118" spans="1:1" x14ac:dyDescent="0.55000000000000004">
      <c r="A65118" s="131"/>
    </row>
    <row r="65121" spans="1:1" x14ac:dyDescent="0.55000000000000004">
      <c r="A65121" s="131"/>
    </row>
    <row r="65122" spans="1:1" x14ac:dyDescent="0.55000000000000004">
      <c r="A65122" s="131"/>
    </row>
    <row r="65125" spans="1:1" x14ac:dyDescent="0.55000000000000004">
      <c r="A65125" s="131"/>
    </row>
    <row r="65126" spans="1:1" x14ac:dyDescent="0.55000000000000004">
      <c r="A65126" s="131"/>
    </row>
    <row r="65129" spans="1:1" x14ac:dyDescent="0.55000000000000004">
      <c r="A65129" s="131"/>
    </row>
    <row r="65130" spans="1:1" x14ac:dyDescent="0.55000000000000004">
      <c r="A65130" s="131"/>
    </row>
    <row r="65133" spans="1:1" x14ac:dyDescent="0.55000000000000004">
      <c r="A65133" s="131"/>
    </row>
    <row r="65134" spans="1:1" x14ac:dyDescent="0.55000000000000004">
      <c r="A65134" s="131"/>
    </row>
    <row r="65137" spans="1:1" x14ac:dyDescent="0.55000000000000004">
      <c r="A65137" s="131"/>
    </row>
    <row r="65138" spans="1:1" x14ac:dyDescent="0.55000000000000004">
      <c r="A65138" s="131"/>
    </row>
    <row r="65141" spans="1:1" x14ac:dyDescent="0.55000000000000004">
      <c r="A65141" s="131"/>
    </row>
    <row r="65142" spans="1:1" x14ac:dyDescent="0.55000000000000004">
      <c r="A65142" s="131"/>
    </row>
    <row r="65145" spans="1:1" x14ac:dyDescent="0.55000000000000004">
      <c r="A65145" s="131"/>
    </row>
    <row r="65146" spans="1:1" x14ac:dyDescent="0.55000000000000004">
      <c r="A65146" s="131"/>
    </row>
    <row r="65149" spans="1:1" x14ac:dyDescent="0.55000000000000004">
      <c r="A65149" s="131"/>
    </row>
    <row r="65150" spans="1:1" x14ac:dyDescent="0.55000000000000004">
      <c r="A65150" s="131"/>
    </row>
    <row r="65153" spans="1:1" x14ac:dyDescent="0.55000000000000004">
      <c r="A65153" s="131"/>
    </row>
    <row r="65154" spans="1:1" x14ac:dyDescent="0.55000000000000004">
      <c r="A65154" s="131"/>
    </row>
    <row r="65157" spans="1:1" x14ac:dyDescent="0.55000000000000004">
      <c r="A65157" s="131"/>
    </row>
    <row r="65158" spans="1:1" x14ac:dyDescent="0.55000000000000004">
      <c r="A65158" s="131"/>
    </row>
    <row r="65161" spans="1:1" x14ac:dyDescent="0.55000000000000004">
      <c r="A65161" s="131"/>
    </row>
    <row r="65162" spans="1:1" x14ac:dyDescent="0.55000000000000004">
      <c r="A65162" s="131"/>
    </row>
    <row r="65165" spans="1:1" x14ac:dyDescent="0.55000000000000004">
      <c r="A65165" s="131"/>
    </row>
    <row r="65166" spans="1:1" x14ac:dyDescent="0.55000000000000004">
      <c r="A65166" s="131"/>
    </row>
    <row r="65169" spans="1:1" x14ac:dyDescent="0.55000000000000004">
      <c r="A65169" s="131"/>
    </row>
    <row r="65170" spans="1:1" x14ac:dyDescent="0.55000000000000004">
      <c r="A65170" s="131"/>
    </row>
    <row r="65173" spans="1:1" x14ac:dyDescent="0.55000000000000004">
      <c r="A65173" s="131"/>
    </row>
    <row r="65174" spans="1:1" x14ac:dyDescent="0.55000000000000004">
      <c r="A65174" s="131"/>
    </row>
    <row r="65177" spans="1:1" x14ac:dyDescent="0.55000000000000004">
      <c r="A65177" s="131"/>
    </row>
    <row r="65178" spans="1:1" x14ac:dyDescent="0.55000000000000004">
      <c r="A65178" s="131"/>
    </row>
    <row r="65181" spans="1:1" x14ac:dyDescent="0.55000000000000004">
      <c r="A65181" s="131"/>
    </row>
    <row r="65182" spans="1:1" x14ac:dyDescent="0.55000000000000004">
      <c r="A65182" s="131"/>
    </row>
    <row r="65185" spans="1:1" x14ac:dyDescent="0.55000000000000004">
      <c r="A65185" s="131"/>
    </row>
    <row r="65186" spans="1:1" x14ac:dyDescent="0.55000000000000004">
      <c r="A65186" s="131"/>
    </row>
    <row r="65189" spans="1:1" x14ac:dyDescent="0.55000000000000004">
      <c r="A65189" s="131"/>
    </row>
    <row r="65190" spans="1:1" x14ac:dyDescent="0.55000000000000004">
      <c r="A65190" s="131"/>
    </row>
    <row r="65193" spans="1:1" x14ac:dyDescent="0.55000000000000004">
      <c r="A65193" s="131"/>
    </row>
    <row r="65194" spans="1:1" x14ac:dyDescent="0.55000000000000004">
      <c r="A65194" s="131"/>
    </row>
    <row r="65197" spans="1:1" x14ac:dyDescent="0.55000000000000004">
      <c r="A65197" s="131"/>
    </row>
    <row r="65198" spans="1:1" x14ac:dyDescent="0.55000000000000004">
      <c r="A65198" s="131"/>
    </row>
    <row r="65201" spans="1:1" x14ac:dyDescent="0.55000000000000004">
      <c r="A65201" s="131"/>
    </row>
    <row r="65202" spans="1:1" x14ac:dyDescent="0.55000000000000004">
      <c r="A65202" s="131"/>
    </row>
    <row r="65205" spans="1:1" x14ac:dyDescent="0.55000000000000004">
      <c r="A65205" s="131"/>
    </row>
    <row r="65206" spans="1:1" x14ac:dyDescent="0.55000000000000004">
      <c r="A65206" s="131"/>
    </row>
    <row r="65209" spans="1:1" x14ac:dyDescent="0.55000000000000004">
      <c r="A65209" s="131"/>
    </row>
    <row r="65210" spans="1:1" x14ac:dyDescent="0.55000000000000004">
      <c r="A65210" s="131"/>
    </row>
    <row r="65213" spans="1:1" x14ac:dyDescent="0.55000000000000004">
      <c r="A65213" s="131"/>
    </row>
    <row r="65214" spans="1:1" x14ac:dyDescent="0.55000000000000004">
      <c r="A65214" s="131"/>
    </row>
    <row r="65217" spans="1:1" x14ac:dyDescent="0.55000000000000004">
      <c r="A65217" s="131"/>
    </row>
    <row r="65218" spans="1:1" x14ac:dyDescent="0.55000000000000004">
      <c r="A65218" s="131"/>
    </row>
    <row r="65221" spans="1:1" x14ac:dyDescent="0.55000000000000004">
      <c r="A65221" s="131"/>
    </row>
    <row r="65222" spans="1:1" x14ac:dyDescent="0.55000000000000004">
      <c r="A65222" s="131"/>
    </row>
    <row r="65225" spans="1:1" x14ac:dyDescent="0.55000000000000004">
      <c r="A65225" s="131"/>
    </row>
    <row r="65226" spans="1:1" x14ac:dyDescent="0.55000000000000004">
      <c r="A65226" s="131"/>
    </row>
    <row r="65229" spans="1:1" x14ac:dyDescent="0.55000000000000004">
      <c r="A65229" s="131"/>
    </row>
    <row r="65230" spans="1:1" x14ac:dyDescent="0.55000000000000004">
      <c r="A65230" s="131"/>
    </row>
    <row r="65233" spans="1:1" x14ac:dyDescent="0.55000000000000004">
      <c r="A65233" s="131"/>
    </row>
    <row r="65234" spans="1:1" x14ac:dyDescent="0.55000000000000004">
      <c r="A65234" s="131"/>
    </row>
    <row r="65237" spans="1:1" x14ac:dyDescent="0.55000000000000004">
      <c r="A65237" s="131"/>
    </row>
    <row r="65238" spans="1:1" x14ac:dyDescent="0.55000000000000004">
      <c r="A65238" s="131"/>
    </row>
    <row r="65241" spans="1:1" x14ac:dyDescent="0.55000000000000004">
      <c r="A65241" s="131"/>
    </row>
    <row r="65242" spans="1:1" x14ac:dyDescent="0.55000000000000004">
      <c r="A65242" s="131"/>
    </row>
    <row r="65245" spans="1:1" x14ac:dyDescent="0.55000000000000004">
      <c r="A65245" s="131"/>
    </row>
    <row r="65246" spans="1:1" x14ac:dyDescent="0.55000000000000004">
      <c r="A65246" s="131"/>
    </row>
    <row r="65249" spans="1:1" x14ac:dyDescent="0.55000000000000004">
      <c r="A65249" s="131"/>
    </row>
    <row r="65250" spans="1:1" x14ac:dyDescent="0.55000000000000004">
      <c r="A65250" s="131"/>
    </row>
    <row r="65253" spans="1:1" x14ac:dyDescent="0.55000000000000004">
      <c r="A65253" s="131"/>
    </row>
    <row r="65254" spans="1:1" x14ac:dyDescent="0.55000000000000004">
      <c r="A65254" s="131"/>
    </row>
    <row r="65257" spans="1:1" x14ac:dyDescent="0.55000000000000004">
      <c r="A65257" s="131"/>
    </row>
    <row r="65258" spans="1:1" x14ac:dyDescent="0.55000000000000004">
      <c r="A65258" s="131"/>
    </row>
    <row r="65261" spans="1:1" x14ac:dyDescent="0.55000000000000004">
      <c r="A65261" s="131"/>
    </row>
    <row r="65262" spans="1:1" x14ac:dyDescent="0.55000000000000004">
      <c r="A65262" s="131"/>
    </row>
    <row r="65265" spans="1:1" x14ac:dyDescent="0.55000000000000004">
      <c r="A65265" s="131"/>
    </row>
    <row r="65266" spans="1:1" x14ac:dyDescent="0.55000000000000004">
      <c r="A65266" s="131"/>
    </row>
    <row r="65269" spans="1:1" x14ac:dyDescent="0.55000000000000004">
      <c r="A65269" s="131"/>
    </row>
    <row r="65270" spans="1:1" x14ac:dyDescent="0.55000000000000004">
      <c r="A65270" s="131"/>
    </row>
    <row r="65273" spans="1:1" x14ac:dyDescent="0.55000000000000004">
      <c r="A65273" s="131"/>
    </row>
    <row r="65274" spans="1:1" x14ac:dyDescent="0.55000000000000004">
      <c r="A65274" s="131"/>
    </row>
    <row r="65277" spans="1:1" x14ac:dyDescent="0.55000000000000004">
      <c r="A65277" s="131"/>
    </row>
    <row r="65278" spans="1:1" x14ac:dyDescent="0.55000000000000004">
      <c r="A65278" s="131"/>
    </row>
    <row r="65281" spans="1:1" x14ac:dyDescent="0.55000000000000004">
      <c r="A65281" s="131"/>
    </row>
    <row r="65282" spans="1:1" x14ac:dyDescent="0.55000000000000004">
      <c r="A65282" s="131"/>
    </row>
    <row r="65285" spans="1:1" x14ac:dyDescent="0.55000000000000004">
      <c r="A65285" s="131"/>
    </row>
    <row r="65286" spans="1:1" x14ac:dyDescent="0.55000000000000004">
      <c r="A65286" s="131"/>
    </row>
    <row r="65289" spans="1:1" x14ac:dyDescent="0.55000000000000004">
      <c r="A65289" s="131"/>
    </row>
    <row r="65290" spans="1:1" x14ac:dyDescent="0.55000000000000004">
      <c r="A65290" s="131"/>
    </row>
    <row r="65293" spans="1:1" x14ac:dyDescent="0.55000000000000004">
      <c r="A65293" s="131"/>
    </row>
    <row r="65294" spans="1:1" x14ac:dyDescent="0.55000000000000004">
      <c r="A65294" s="131"/>
    </row>
    <row r="65297" spans="1:1" x14ac:dyDescent="0.55000000000000004">
      <c r="A65297" s="131"/>
    </row>
    <row r="65298" spans="1:1" x14ac:dyDescent="0.55000000000000004">
      <c r="A65298" s="131"/>
    </row>
    <row r="65301" spans="1:1" x14ac:dyDescent="0.55000000000000004">
      <c r="A65301" s="131"/>
    </row>
    <row r="65302" spans="1:1" x14ac:dyDescent="0.55000000000000004">
      <c r="A65302" s="131"/>
    </row>
    <row r="65305" spans="1:1" x14ac:dyDescent="0.55000000000000004">
      <c r="A65305" s="131"/>
    </row>
    <row r="65306" spans="1:1" x14ac:dyDescent="0.55000000000000004">
      <c r="A65306" s="131"/>
    </row>
    <row r="65309" spans="1:1" x14ac:dyDescent="0.55000000000000004">
      <c r="A65309" s="131"/>
    </row>
    <row r="65310" spans="1:1" x14ac:dyDescent="0.55000000000000004">
      <c r="A65310" s="131"/>
    </row>
    <row r="65313" spans="1:1" x14ac:dyDescent="0.55000000000000004">
      <c r="A65313" s="131"/>
    </row>
    <row r="65314" spans="1:1" x14ac:dyDescent="0.55000000000000004">
      <c r="A65314" s="131"/>
    </row>
    <row r="65317" spans="1:1" x14ac:dyDescent="0.55000000000000004">
      <c r="A65317" s="131"/>
    </row>
    <row r="65318" spans="1:1" x14ac:dyDescent="0.55000000000000004">
      <c r="A65318" s="131"/>
    </row>
    <row r="65321" spans="1:1" x14ac:dyDescent="0.55000000000000004">
      <c r="A65321" s="131"/>
    </row>
    <row r="65322" spans="1:1" x14ac:dyDescent="0.55000000000000004">
      <c r="A65322" s="131"/>
    </row>
    <row r="65325" spans="1:1" x14ac:dyDescent="0.55000000000000004">
      <c r="A65325" s="131"/>
    </row>
    <row r="65326" spans="1:1" x14ac:dyDescent="0.55000000000000004">
      <c r="A65326" s="131"/>
    </row>
    <row r="65329" spans="1:1" x14ac:dyDescent="0.55000000000000004">
      <c r="A65329" s="131"/>
    </row>
    <row r="65330" spans="1:1" x14ac:dyDescent="0.55000000000000004">
      <c r="A65330" s="131"/>
    </row>
    <row r="65333" spans="1:1" x14ac:dyDescent="0.55000000000000004">
      <c r="A65333" s="131"/>
    </row>
    <row r="65334" spans="1:1" x14ac:dyDescent="0.55000000000000004">
      <c r="A65334" s="131"/>
    </row>
    <row r="65337" spans="1:1" x14ac:dyDescent="0.55000000000000004">
      <c r="A65337" s="131"/>
    </row>
    <row r="65338" spans="1:1" x14ac:dyDescent="0.55000000000000004">
      <c r="A65338" s="131"/>
    </row>
    <row r="65341" spans="1:1" x14ac:dyDescent="0.55000000000000004">
      <c r="A65341" s="131"/>
    </row>
    <row r="65342" spans="1:1" x14ac:dyDescent="0.55000000000000004">
      <c r="A65342" s="131"/>
    </row>
    <row r="65345" spans="1:1" x14ac:dyDescent="0.55000000000000004">
      <c r="A65345" s="131"/>
    </row>
    <row r="65346" spans="1:1" x14ac:dyDescent="0.55000000000000004">
      <c r="A65346" s="131"/>
    </row>
    <row r="65349" spans="1:1" x14ac:dyDescent="0.55000000000000004">
      <c r="A65349" s="131"/>
    </row>
    <row r="65350" spans="1:1" x14ac:dyDescent="0.55000000000000004">
      <c r="A65350" s="131"/>
    </row>
    <row r="65353" spans="1:1" x14ac:dyDescent="0.55000000000000004">
      <c r="A65353" s="131"/>
    </row>
    <row r="65354" spans="1:1" x14ac:dyDescent="0.55000000000000004">
      <c r="A65354" s="131"/>
    </row>
    <row r="65357" spans="1:1" x14ac:dyDescent="0.55000000000000004">
      <c r="A65357" s="131"/>
    </row>
    <row r="65358" spans="1:1" x14ac:dyDescent="0.55000000000000004">
      <c r="A65358" s="131"/>
    </row>
    <row r="65361" spans="1:1" x14ac:dyDescent="0.55000000000000004">
      <c r="A65361" s="131"/>
    </row>
    <row r="65362" spans="1:1" x14ac:dyDescent="0.55000000000000004">
      <c r="A65362" s="131"/>
    </row>
    <row r="65365" spans="1:1" x14ac:dyDescent="0.55000000000000004">
      <c r="A65365" s="131"/>
    </row>
    <row r="65366" spans="1:1" x14ac:dyDescent="0.55000000000000004">
      <c r="A65366" s="131"/>
    </row>
    <row r="65369" spans="1:1" x14ac:dyDescent="0.55000000000000004">
      <c r="A65369" s="131"/>
    </row>
    <row r="65370" spans="1:1" x14ac:dyDescent="0.55000000000000004">
      <c r="A65370" s="131"/>
    </row>
    <row r="65373" spans="1:1" x14ac:dyDescent="0.55000000000000004">
      <c r="A65373" s="131"/>
    </row>
    <row r="65374" spans="1:1" x14ac:dyDescent="0.55000000000000004">
      <c r="A65374" s="131"/>
    </row>
    <row r="65377" spans="1:1" x14ac:dyDescent="0.55000000000000004">
      <c r="A65377" s="131"/>
    </row>
    <row r="65378" spans="1:1" x14ac:dyDescent="0.55000000000000004">
      <c r="A65378" s="131"/>
    </row>
    <row r="65381" spans="1:1" x14ac:dyDescent="0.55000000000000004">
      <c r="A65381" s="131"/>
    </row>
    <row r="65382" spans="1:1" x14ac:dyDescent="0.55000000000000004">
      <c r="A65382" s="131"/>
    </row>
    <row r="65385" spans="1:1" x14ac:dyDescent="0.55000000000000004">
      <c r="A65385" s="131"/>
    </row>
    <row r="65386" spans="1:1" x14ac:dyDescent="0.55000000000000004">
      <c r="A65386" s="131"/>
    </row>
    <row r="65389" spans="1:1" x14ac:dyDescent="0.55000000000000004">
      <c r="A65389" s="131"/>
    </row>
    <row r="65390" spans="1:1" x14ac:dyDescent="0.55000000000000004">
      <c r="A65390" s="131"/>
    </row>
    <row r="65393" spans="1:1" x14ac:dyDescent="0.55000000000000004">
      <c r="A65393" s="131"/>
    </row>
    <row r="65394" spans="1:1" x14ac:dyDescent="0.55000000000000004">
      <c r="A65394" s="131"/>
    </row>
    <row r="65397" spans="1:1" x14ac:dyDescent="0.55000000000000004">
      <c r="A65397" s="131"/>
    </row>
    <row r="65398" spans="1:1" x14ac:dyDescent="0.55000000000000004">
      <c r="A65398" s="131"/>
    </row>
    <row r="65401" spans="1:1" x14ac:dyDescent="0.55000000000000004">
      <c r="A65401" s="131"/>
    </row>
    <row r="65402" spans="1:1" x14ac:dyDescent="0.55000000000000004">
      <c r="A65402" s="131"/>
    </row>
    <row r="65405" spans="1:1" x14ac:dyDescent="0.55000000000000004">
      <c r="A65405" s="131"/>
    </row>
    <row r="65406" spans="1:1" x14ac:dyDescent="0.55000000000000004">
      <c r="A65406" s="131"/>
    </row>
    <row r="65409" spans="1:1" x14ac:dyDescent="0.55000000000000004">
      <c r="A65409" s="131"/>
    </row>
    <row r="65410" spans="1:1" x14ac:dyDescent="0.55000000000000004">
      <c r="A65410" s="131"/>
    </row>
    <row r="65413" spans="1:1" x14ac:dyDescent="0.55000000000000004">
      <c r="A65413" s="131"/>
    </row>
    <row r="65414" spans="1:1" x14ac:dyDescent="0.55000000000000004">
      <c r="A65414" s="131"/>
    </row>
    <row r="65417" spans="1:1" x14ac:dyDescent="0.55000000000000004">
      <c r="A65417" s="131"/>
    </row>
    <row r="65418" spans="1:1" x14ac:dyDescent="0.55000000000000004">
      <c r="A65418" s="131"/>
    </row>
    <row r="65421" spans="1:1" x14ac:dyDescent="0.55000000000000004">
      <c r="A65421" s="131"/>
    </row>
    <row r="65422" spans="1:1" x14ac:dyDescent="0.55000000000000004">
      <c r="A65422" s="131"/>
    </row>
    <row r="65425" spans="1:1" x14ac:dyDescent="0.55000000000000004">
      <c r="A65425" s="131"/>
    </row>
    <row r="65426" spans="1:1" x14ac:dyDescent="0.55000000000000004">
      <c r="A65426" s="131"/>
    </row>
    <row r="65429" spans="1:1" x14ac:dyDescent="0.55000000000000004">
      <c r="A65429" s="131"/>
    </row>
    <row r="65430" spans="1:1" x14ac:dyDescent="0.55000000000000004">
      <c r="A65430" s="131"/>
    </row>
    <row r="65433" spans="1:1" x14ac:dyDescent="0.55000000000000004">
      <c r="A65433" s="131"/>
    </row>
    <row r="65434" spans="1:1" x14ac:dyDescent="0.55000000000000004">
      <c r="A65434" s="131"/>
    </row>
    <row r="65437" spans="1:1" x14ac:dyDescent="0.55000000000000004">
      <c r="A65437" s="131"/>
    </row>
    <row r="65438" spans="1:1" x14ac:dyDescent="0.55000000000000004">
      <c r="A65438" s="131"/>
    </row>
    <row r="65441" spans="1:1" x14ac:dyDescent="0.55000000000000004">
      <c r="A65441" s="131"/>
    </row>
    <row r="65442" spans="1:1" x14ac:dyDescent="0.55000000000000004">
      <c r="A65442" s="131"/>
    </row>
    <row r="65445" spans="1:1" x14ac:dyDescent="0.55000000000000004">
      <c r="A65445" s="131"/>
    </row>
    <row r="65446" spans="1:1" x14ac:dyDescent="0.55000000000000004">
      <c r="A65446" s="131"/>
    </row>
    <row r="65449" spans="1:1" x14ac:dyDescent="0.55000000000000004">
      <c r="A65449" s="131"/>
    </row>
    <row r="65450" spans="1:1" x14ac:dyDescent="0.55000000000000004">
      <c r="A65450" s="131"/>
    </row>
    <row r="65453" spans="1:1" x14ac:dyDescent="0.55000000000000004">
      <c r="A65453" s="131"/>
    </row>
    <row r="65454" spans="1:1" x14ac:dyDescent="0.55000000000000004">
      <c r="A65454" s="131"/>
    </row>
    <row r="65457" spans="1:1" x14ac:dyDescent="0.55000000000000004">
      <c r="A65457" s="131"/>
    </row>
    <row r="65458" spans="1:1" x14ac:dyDescent="0.55000000000000004">
      <c r="A65458" s="131"/>
    </row>
    <row r="65461" spans="1:1" x14ac:dyDescent="0.55000000000000004">
      <c r="A65461" s="131"/>
    </row>
    <row r="65462" spans="1:1" x14ac:dyDescent="0.55000000000000004">
      <c r="A65462" s="131"/>
    </row>
    <row r="65465" spans="1:1" x14ac:dyDescent="0.55000000000000004">
      <c r="A65465" s="131"/>
    </row>
    <row r="65466" spans="1:1" x14ac:dyDescent="0.55000000000000004">
      <c r="A65466" s="131"/>
    </row>
    <row r="65469" spans="1:1" x14ac:dyDescent="0.55000000000000004">
      <c r="A65469" s="131"/>
    </row>
    <row r="65470" spans="1:1" x14ac:dyDescent="0.55000000000000004">
      <c r="A65470" s="131"/>
    </row>
    <row r="65473" spans="1:1" x14ac:dyDescent="0.55000000000000004">
      <c r="A65473" s="131"/>
    </row>
    <row r="65474" spans="1:1" x14ac:dyDescent="0.55000000000000004">
      <c r="A65474" s="131"/>
    </row>
    <row r="65477" spans="1:1" x14ac:dyDescent="0.55000000000000004">
      <c r="A65477" s="131"/>
    </row>
    <row r="65478" spans="1:1" x14ac:dyDescent="0.55000000000000004">
      <c r="A65478" s="131"/>
    </row>
    <row r="65481" spans="1:1" x14ac:dyDescent="0.55000000000000004">
      <c r="A65481" s="131"/>
    </row>
    <row r="65482" spans="1:1" x14ac:dyDescent="0.55000000000000004">
      <c r="A65482" s="131"/>
    </row>
    <row r="65485" spans="1:1" x14ac:dyDescent="0.55000000000000004">
      <c r="A65485" s="131"/>
    </row>
    <row r="65486" spans="1:1" x14ac:dyDescent="0.55000000000000004">
      <c r="A65486" s="131"/>
    </row>
    <row r="65489" spans="1:1" x14ac:dyDescent="0.55000000000000004">
      <c r="A65489" s="131"/>
    </row>
    <row r="65490" spans="1:1" x14ac:dyDescent="0.55000000000000004">
      <c r="A65490" s="131"/>
    </row>
    <row r="65493" spans="1:1" x14ac:dyDescent="0.55000000000000004">
      <c r="A65493" s="131"/>
    </row>
    <row r="65494" spans="1:1" x14ac:dyDescent="0.55000000000000004">
      <c r="A65494" s="131"/>
    </row>
    <row r="65497" spans="1:1" x14ac:dyDescent="0.55000000000000004">
      <c r="A65497" s="131"/>
    </row>
    <row r="65498" spans="1:1" x14ac:dyDescent="0.55000000000000004">
      <c r="A65498" s="131"/>
    </row>
    <row r="65501" spans="1:1" x14ac:dyDescent="0.55000000000000004">
      <c r="A65501" s="131"/>
    </row>
    <row r="65502" spans="1:1" x14ac:dyDescent="0.55000000000000004">
      <c r="A65502" s="131"/>
    </row>
    <row r="65505" spans="1:1" x14ac:dyDescent="0.55000000000000004">
      <c r="A65505" s="131"/>
    </row>
    <row r="65506" spans="1:1" x14ac:dyDescent="0.55000000000000004">
      <c r="A65506" s="131"/>
    </row>
    <row r="65509" spans="1:1" x14ac:dyDescent="0.55000000000000004">
      <c r="A65509" s="131"/>
    </row>
    <row r="65510" spans="1:1" x14ac:dyDescent="0.55000000000000004">
      <c r="A65510" s="131"/>
    </row>
    <row r="65513" spans="1:1" x14ac:dyDescent="0.55000000000000004">
      <c r="A65513" s="131"/>
    </row>
    <row r="65514" spans="1:1" x14ac:dyDescent="0.55000000000000004">
      <c r="A65514" s="131"/>
    </row>
    <row r="65517" spans="1:1" x14ac:dyDescent="0.55000000000000004">
      <c r="A65517" s="131"/>
    </row>
    <row r="65518" spans="1:1" x14ac:dyDescent="0.55000000000000004">
      <c r="A65518" s="131"/>
    </row>
  </sheetData>
  <sheetProtection algorithmName="SHA-512" hashValue="dIx+zh+tWNMsJrwlYnK62aGYsFymtXsXcOBsoJ1C+QyLWoar0i6CUL7V6Rx7+TV7gKf0cHIuRCMJY7wLz9MIRw==" saltValue="iaPP5yvX8GkWJbF+0DHE1Q==" spinCount="100000" sheet="1" objects="1" scenarios="1"/>
  <mergeCells count="12">
    <mergeCell ref="B8:B10"/>
    <mergeCell ref="C8:C10"/>
    <mergeCell ref="D8:D10"/>
    <mergeCell ref="BX8:BX10"/>
    <mergeCell ref="B85:D85"/>
    <mergeCell ref="CD8:CD10"/>
    <mergeCell ref="CE8:CE10"/>
    <mergeCell ref="BY8:BY10"/>
    <mergeCell ref="BZ8:BZ10"/>
    <mergeCell ref="CA8:CA10"/>
    <mergeCell ref="CB8:CB10"/>
    <mergeCell ref="CC8:CC10"/>
  </mergeCells>
  <hyperlinks>
    <hyperlink ref="B6" location="INDICE!A1" display="MENÚ PRINCIPAL" xr:uid="{00000000-0004-0000-0200-000000000000}"/>
  </hyperlink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2:CK65527"/>
  <sheetViews>
    <sheetView windowProtection="1" showGridLines="0" zoomScale="70" zoomScaleNormal="70" workbookViewId="0">
      <pane xSplit="4" ySplit="9" topLeftCell="E10" activePane="bottomRight" state="frozen"/>
      <selection activeCell="F34" sqref="F34"/>
      <selection pane="topRight" activeCell="F34" sqref="F34"/>
      <selection pane="bottomLeft" activeCell="F34" sqref="F34"/>
      <selection pane="bottomRight" activeCell="D19" sqref="D19"/>
    </sheetView>
  </sheetViews>
  <sheetFormatPr defaultColWidth="11.41796875" defaultRowHeight="14.4" x14ac:dyDescent="0.55000000000000004"/>
  <cols>
    <col min="1" max="1" width="1.578125" style="2" customWidth="1"/>
    <col min="2" max="2" width="9" style="2" customWidth="1"/>
    <col min="3" max="3" width="10.68359375" style="2" customWidth="1"/>
    <col min="4" max="4" width="95.15625" style="2" customWidth="1"/>
    <col min="5" max="75" width="15.68359375" style="2" customWidth="1"/>
    <col min="76" max="84" width="18.68359375" style="2" customWidth="1"/>
    <col min="85" max="16384" width="11.41796875" style="2"/>
  </cols>
  <sheetData>
    <row r="2" spans="1:89" ht="20.399999999999999" x14ac:dyDescent="0.55000000000000004">
      <c r="A2" s="131"/>
      <c r="B2" s="391" t="s">
        <v>328</v>
      </c>
      <c r="C2" s="391"/>
      <c r="D2" s="391"/>
    </row>
    <row r="3" spans="1:89" ht="15.6" x14ac:dyDescent="0.6">
      <c r="A3" s="131"/>
      <c r="B3" s="392" t="s">
        <v>348</v>
      </c>
      <c r="C3" s="392"/>
      <c r="D3" s="392"/>
    </row>
    <row r="4" spans="1:89" ht="15.6" x14ac:dyDescent="0.6">
      <c r="B4" s="393" t="s">
        <v>81</v>
      </c>
      <c r="C4" s="393"/>
      <c r="D4" s="393"/>
    </row>
    <row r="5" spans="1:89" ht="15.6" x14ac:dyDescent="0.6">
      <c r="B5" s="40" t="s">
        <v>82</v>
      </c>
      <c r="C5" s="160"/>
      <c r="D5" s="160"/>
    </row>
    <row r="6" spans="1:89" ht="14.7" thickBot="1" x14ac:dyDescent="0.6">
      <c r="A6" s="131"/>
    </row>
    <row r="7" spans="1:89" ht="26.25" customHeight="1" x14ac:dyDescent="0.55000000000000004">
      <c r="B7" s="376" t="s">
        <v>71</v>
      </c>
      <c r="C7" s="379" t="s">
        <v>326</v>
      </c>
      <c r="D7" s="382"/>
      <c r="E7" s="178">
        <v>1</v>
      </c>
      <c r="F7" s="179">
        <v>2</v>
      </c>
      <c r="G7" s="179">
        <v>3</v>
      </c>
      <c r="H7" s="179">
        <v>4</v>
      </c>
      <c r="I7" s="179">
        <v>5</v>
      </c>
      <c r="J7" s="179">
        <v>6</v>
      </c>
      <c r="K7" s="179">
        <v>7</v>
      </c>
      <c r="L7" s="179">
        <v>8</v>
      </c>
      <c r="M7" s="179">
        <v>9</v>
      </c>
      <c r="N7" s="179">
        <v>10</v>
      </c>
      <c r="O7" s="179">
        <v>11</v>
      </c>
      <c r="P7" s="179">
        <v>12</v>
      </c>
      <c r="Q7" s="179">
        <v>13</v>
      </c>
      <c r="R7" s="179">
        <v>14</v>
      </c>
      <c r="S7" s="179">
        <v>15</v>
      </c>
      <c r="T7" s="179">
        <v>16</v>
      </c>
      <c r="U7" s="179">
        <v>17</v>
      </c>
      <c r="V7" s="179">
        <v>18</v>
      </c>
      <c r="W7" s="179">
        <v>19</v>
      </c>
      <c r="X7" s="179">
        <v>20</v>
      </c>
      <c r="Y7" s="179">
        <v>21</v>
      </c>
      <c r="Z7" s="179">
        <v>22</v>
      </c>
      <c r="AA7" s="179">
        <v>23</v>
      </c>
      <c r="AB7" s="179">
        <v>24</v>
      </c>
      <c r="AC7" s="179">
        <v>25</v>
      </c>
      <c r="AD7" s="179">
        <v>26</v>
      </c>
      <c r="AE7" s="179">
        <v>27</v>
      </c>
      <c r="AF7" s="179">
        <v>28</v>
      </c>
      <c r="AG7" s="179">
        <v>29</v>
      </c>
      <c r="AH7" s="179">
        <v>30</v>
      </c>
      <c r="AI7" s="179">
        <v>31</v>
      </c>
      <c r="AJ7" s="179">
        <v>32</v>
      </c>
      <c r="AK7" s="179">
        <v>33</v>
      </c>
      <c r="AL7" s="179">
        <v>34</v>
      </c>
      <c r="AM7" s="179">
        <v>35</v>
      </c>
      <c r="AN7" s="179">
        <v>36</v>
      </c>
      <c r="AO7" s="179">
        <v>37</v>
      </c>
      <c r="AP7" s="179">
        <v>38</v>
      </c>
      <c r="AQ7" s="179">
        <v>39</v>
      </c>
      <c r="AR7" s="179">
        <v>40</v>
      </c>
      <c r="AS7" s="179">
        <v>41</v>
      </c>
      <c r="AT7" s="179">
        <v>42</v>
      </c>
      <c r="AU7" s="179">
        <v>43</v>
      </c>
      <c r="AV7" s="179">
        <v>44</v>
      </c>
      <c r="AW7" s="179">
        <v>45</v>
      </c>
      <c r="AX7" s="179">
        <v>46</v>
      </c>
      <c r="AY7" s="179">
        <v>47</v>
      </c>
      <c r="AZ7" s="179">
        <v>48</v>
      </c>
      <c r="BA7" s="179">
        <v>49</v>
      </c>
      <c r="BB7" s="179">
        <v>50</v>
      </c>
      <c r="BC7" s="179">
        <v>51</v>
      </c>
      <c r="BD7" s="179">
        <v>52</v>
      </c>
      <c r="BE7" s="179">
        <v>53</v>
      </c>
      <c r="BF7" s="179">
        <v>54</v>
      </c>
      <c r="BG7" s="179">
        <v>55</v>
      </c>
      <c r="BH7" s="179">
        <v>56</v>
      </c>
      <c r="BI7" s="179">
        <v>57</v>
      </c>
      <c r="BJ7" s="179">
        <v>58</v>
      </c>
      <c r="BK7" s="179">
        <v>59</v>
      </c>
      <c r="BL7" s="179">
        <v>60</v>
      </c>
      <c r="BM7" s="179">
        <v>61</v>
      </c>
      <c r="BN7" s="179">
        <v>62</v>
      </c>
      <c r="BO7" s="179">
        <v>63</v>
      </c>
      <c r="BP7" s="179">
        <v>64</v>
      </c>
      <c r="BQ7" s="179">
        <v>65</v>
      </c>
      <c r="BR7" s="179">
        <v>66</v>
      </c>
      <c r="BS7" s="179">
        <v>67</v>
      </c>
      <c r="BT7" s="179">
        <v>68</v>
      </c>
      <c r="BU7" s="179">
        <v>69</v>
      </c>
      <c r="BV7" s="179">
        <v>70</v>
      </c>
      <c r="BW7" s="180">
        <v>71</v>
      </c>
      <c r="BX7" s="394" t="s">
        <v>105</v>
      </c>
      <c r="BY7" s="376" t="s">
        <v>83</v>
      </c>
      <c r="BZ7" s="376" t="s">
        <v>84</v>
      </c>
      <c r="CA7" s="376" t="s">
        <v>85</v>
      </c>
      <c r="CB7" s="376" t="s">
        <v>106</v>
      </c>
      <c r="CC7" s="376" t="s">
        <v>107</v>
      </c>
      <c r="CD7" s="376" t="s">
        <v>108</v>
      </c>
      <c r="CE7" s="388" t="s">
        <v>104</v>
      </c>
      <c r="CF7" s="388" t="s">
        <v>77</v>
      </c>
    </row>
    <row r="8" spans="1:89" x14ac:dyDescent="0.55000000000000004">
      <c r="B8" s="377"/>
      <c r="C8" s="380"/>
      <c r="D8" s="383"/>
      <c r="E8" s="181" t="s">
        <v>0</v>
      </c>
      <c r="F8" s="182" t="s">
        <v>1</v>
      </c>
      <c r="G8" s="182" t="s">
        <v>2</v>
      </c>
      <c r="H8" s="182" t="s">
        <v>3</v>
      </c>
      <c r="I8" s="182" t="s">
        <v>4</v>
      </c>
      <c r="J8" s="182" t="s">
        <v>5</v>
      </c>
      <c r="K8" s="182" t="s">
        <v>6</v>
      </c>
      <c r="L8" s="182" t="s">
        <v>7</v>
      </c>
      <c r="M8" s="182" t="s">
        <v>8</v>
      </c>
      <c r="N8" s="182" t="s">
        <v>9</v>
      </c>
      <c r="O8" s="182" t="s">
        <v>10</v>
      </c>
      <c r="P8" s="182" t="s">
        <v>11</v>
      </c>
      <c r="Q8" s="182" t="s">
        <v>12</v>
      </c>
      <c r="R8" s="182" t="s">
        <v>13</v>
      </c>
      <c r="S8" s="182" t="s">
        <v>14</v>
      </c>
      <c r="T8" s="182" t="s">
        <v>15</v>
      </c>
      <c r="U8" s="182" t="s">
        <v>16</v>
      </c>
      <c r="V8" s="182" t="s">
        <v>17</v>
      </c>
      <c r="W8" s="182" t="s">
        <v>18</v>
      </c>
      <c r="X8" s="182" t="s">
        <v>19</v>
      </c>
      <c r="Y8" s="182" t="s">
        <v>20</v>
      </c>
      <c r="Z8" s="182" t="s">
        <v>21</v>
      </c>
      <c r="AA8" s="182" t="s">
        <v>22</v>
      </c>
      <c r="AB8" s="182" t="s">
        <v>23</v>
      </c>
      <c r="AC8" s="182" t="s">
        <v>24</v>
      </c>
      <c r="AD8" s="182" t="s">
        <v>25</v>
      </c>
      <c r="AE8" s="182" t="s">
        <v>26</v>
      </c>
      <c r="AF8" s="182" t="s">
        <v>27</v>
      </c>
      <c r="AG8" s="182" t="s">
        <v>28</v>
      </c>
      <c r="AH8" s="182" t="s">
        <v>29</v>
      </c>
      <c r="AI8" s="182" t="s">
        <v>30</v>
      </c>
      <c r="AJ8" s="182" t="s">
        <v>31</v>
      </c>
      <c r="AK8" s="182" t="s">
        <v>32</v>
      </c>
      <c r="AL8" s="182" t="s">
        <v>33</v>
      </c>
      <c r="AM8" s="182" t="s">
        <v>34</v>
      </c>
      <c r="AN8" s="182" t="s">
        <v>35</v>
      </c>
      <c r="AO8" s="182" t="s">
        <v>36</v>
      </c>
      <c r="AP8" s="182" t="s">
        <v>37</v>
      </c>
      <c r="AQ8" s="182" t="s">
        <v>38</v>
      </c>
      <c r="AR8" s="182" t="s">
        <v>39</v>
      </c>
      <c r="AS8" s="182" t="s">
        <v>40</v>
      </c>
      <c r="AT8" s="182" t="s">
        <v>41</v>
      </c>
      <c r="AU8" s="182" t="s">
        <v>42</v>
      </c>
      <c r="AV8" s="182" t="s">
        <v>43</v>
      </c>
      <c r="AW8" s="182" t="s">
        <v>44</v>
      </c>
      <c r="AX8" s="182" t="s">
        <v>45</v>
      </c>
      <c r="AY8" s="182" t="s">
        <v>46</v>
      </c>
      <c r="AZ8" s="182" t="s">
        <v>47</v>
      </c>
      <c r="BA8" s="182" t="s">
        <v>48</v>
      </c>
      <c r="BB8" s="182" t="s">
        <v>49</v>
      </c>
      <c r="BC8" s="182" t="s">
        <v>50</v>
      </c>
      <c r="BD8" s="182" t="s">
        <v>51</v>
      </c>
      <c r="BE8" s="182" t="s">
        <v>52</v>
      </c>
      <c r="BF8" s="182" t="s">
        <v>53</v>
      </c>
      <c r="BG8" s="182" t="s">
        <v>54</v>
      </c>
      <c r="BH8" s="182" t="s">
        <v>55</v>
      </c>
      <c r="BI8" s="182" t="s">
        <v>56</v>
      </c>
      <c r="BJ8" s="182" t="s">
        <v>57</v>
      </c>
      <c r="BK8" s="182" t="s">
        <v>58</v>
      </c>
      <c r="BL8" s="182" t="s">
        <v>59</v>
      </c>
      <c r="BM8" s="182" t="s">
        <v>60</v>
      </c>
      <c r="BN8" s="182" t="s">
        <v>61</v>
      </c>
      <c r="BO8" s="182" t="s">
        <v>62</v>
      </c>
      <c r="BP8" s="182" t="s">
        <v>63</v>
      </c>
      <c r="BQ8" s="182" t="s">
        <v>64</v>
      </c>
      <c r="BR8" s="182" t="s">
        <v>65</v>
      </c>
      <c r="BS8" s="182" t="s">
        <v>66</v>
      </c>
      <c r="BT8" s="182" t="s">
        <v>67</v>
      </c>
      <c r="BU8" s="182" t="s">
        <v>68</v>
      </c>
      <c r="BV8" s="182" t="s">
        <v>69</v>
      </c>
      <c r="BW8" s="183" t="s">
        <v>70</v>
      </c>
      <c r="BX8" s="395"/>
      <c r="BY8" s="377"/>
      <c r="BZ8" s="377"/>
      <c r="CA8" s="377"/>
      <c r="CB8" s="377"/>
      <c r="CC8" s="377"/>
      <c r="CD8" s="377"/>
      <c r="CE8" s="389"/>
      <c r="CF8" s="389"/>
    </row>
    <row r="9" spans="1:89" ht="103.5" customHeight="1" thickBot="1" x14ac:dyDescent="0.6">
      <c r="B9" s="378"/>
      <c r="C9" s="381"/>
      <c r="D9" s="384"/>
      <c r="E9" s="184" t="s">
        <v>110</v>
      </c>
      <c r="F9" s="185" t="s">
        <v>111</v>
      </c>
      <c r="G9" s="185" t="s">
        <v>112</v>
      </c>
      <c r="H9" s="185" t="s">
        <v>113</v>
      </c>
      <c r="I9" s="185" t="s">
        <v>114</v>
      </c>
      <c r="J9" s="185" t="s">
        <v>115</v>
      </c>
      <c r="K9" s="185" t="s">
        <v>116</v>
      </c>
      <c r="L9" s="185" t="s">
        <v>117</v>
      </c>
      <c r="M9" s="185" t="s">
        <v>118</v>
      </c>
      <c r="N9" s="185" t="s">
        <v>119</v>
      </c>
      <c r="O9" s="185" t="s">
        <v>120</v>
      </c>
      <c r="P9" s="185" t="s">
        <v>121</v>
      </c>
      <c r="Q9" s="185" t="s">
        <v>122</v>
      </c>
      <c r="R9" s="185" t="s">
        <v>123</v>
      </c>
      <c r="S9" s="185" t="s">
        <v>124</v>
      </c>
      <c r="T9" s="185" t="s">
        <v>125</v>
      </c>
      <c r="U9" s="185" t="s">
        <v>126</v>
      </c>
      <c r="V9" s="185" t="s">
        <v>127</v>
      </c>
      <c r="W9" s="185" t="s">
        <v>128</v>
      </c>
      <c r="X9" s="185" t="s">
        <v>129</v>
      </c>
      <c r="Y9" s="185" t="s">
        <v>130</v>
      </c>
      <c r="Z9" s="185" t="s">
        <v>131</v>
      </c>
      <c r="AA9" s="185" t="s">
        <v>132</v>
      </c>
      <c r="AB9" s="185" t="s">
        <v>133</v>
      </c>
      <c r="AC9" s="185" t="s">
        <v>134</v>
      </c>
      <c r="AD9" s="185" t="s">
        <v>135</v>
      </c>
      <c r="AE9" s="185" t="s">
        <v>136</v>
      </c>
      <c r="AF9" s="185" t="s">
        <v>137</v>
      </c>
      <c r="AG9" s="185" t="s">
        <v>138</v>
      </c>
      <c r="AH9" s="185" t="s">
        <v>285</v>
      </c>
      <c r="AI9" s="185" t="s">
        <v>139</v>
      </c>
      <c r="AJ9" s="185" t="s">
        <v>140</v>
      </c>
      <c r="AK9" s="185" t="s">
        <v>141</v>
      </c>
      <c r="AL9" s="185" t="s">
        <v>286</v>
      </c>
      <c r="AM9" s="185" t="s">
        <v>142</v>
      </c>
      <c r="AN9" s="185" t="s">
        <v>143</v>
      </c>
      <c r="AO9" s="185" t="s">
        <v>144</v>
      </c>
      <c r="AP9" s="185" t="s">
        <v>145</v>
      </c>
      <c r="AQ9" s="185" t="s">
        <v>146</v>
      </c>
      <c r="AR9" s="185" t="s">
        <v>147</v>
      </c>
      <c r="AS9" s="185" t="s">
        <v>148</v>
      </c>
      <c r="AT9" s="185" t="s">
        <v>149</v>
      </c>
      <c r="AU9" s="185" t="s">
        <v>287</v>
      </c>
      <c r="AV9" s="185" t="s">
        <v>150</v>
      </c>
      <c r="AW9" s="185" t="s">
        <v>288</v>
      </c>
      <c r="AX9" s="185" t="s">
        <v>151</v>
      </c>
      <c r="AY9" s="185" t="s">
        <v>152</v>
      </c>
      <c r="AZ9" s="185" t="s">
        <v>153</v>
      </c>
      <c r="BA9" s="185" t="s">
        <v>154</v>
      </c>
      <c r="BB9" s="185" t="s">
        <v>155</v>
      </c>
      <c r="BC9" s="185" t="s">
        <v>156</v>
      </c>
      <c r="BD9" s="185" t="s">
        <v>157</v>
      </c>
      <c r="BE9" s="185" t="s">
        <v>158</v>
      </c>
      <c r="BF9" s="185" t="s">
        <v>159</v>
      </c>
      <c r="BG9" s="185" t="s">
        <v>72</v>
      </c>
      <c r="BH9" s="185" t="s">
        <v>160</v>
      </c>
      <c r="BI9" s="185" t="s">
        <v>161</v>
      </c>
      <c r="BJ9" s="185" t="s">
        <v>162</v>
      </c>
      <c r="BK9" s="185" t="s">
        <v>163</v>
      </c>
      <c r="BL9" s="185" t="s">
        <v>164</v>
      </c>
      <c r="BM9" s="185" t="s">
        <v>165</v>
      </c>
      <c r="BN9" s="185" t="s">
        <v>166</v>
      </c>
      <c r="BO9" s="185" t="s">
        <v>289</v>
      </c>
      <c r="BP9" s="185" t="s">
        <v>167</v>
      </c>
      <c r="BQ9" s="185" t="s">
        <v>168</v>
      </c>
      <c r="BR9" s="185" t="s">
        <v>73</v>
      </c>
      <c r="BS9" s="185" t="s">
        <v>74</v>
      </c>
      <c r="BT9" s="185" t="s">
        <v>266</v>
      </c>
      <c r="BU9" s="185" t="s">
        <v>75</v>
      </c>
      <c r="BV9" s="185" t="s">
        <v>76</v>
      </c>
      <c r="BW9" s="186" t="s">
        <v>169</v>
      </c>
      <c r="BX9" s="396"/>
      <c r="BY9" s="377"/>
      <c r="BZ9" s="378"/>
      <c r="CA9" s="378"/>
      <c r="CB9" s="378"/>
      <c r="CC9" s="378"/>
      <c r="CD9" s="378"/>
      <c r="CE9" s="390"/>
      <c r="CF9" s="390"/>
    </row>
    <row r="10" spans="1:89" x14ac:dyDescent="0.55000000000000004">
      <c r="A10" s="131"/>
      <c r="B10" s="187">
        <v>1</v>
      </c>
      <c r="C10" s="188" t="s">
        <v>0</v>
      </c>
      <c r="D10" s="151" t="s">
        <v>110</v>
      </c>
      <c r="E10" s="203">
        <v>134708.96154398407</v>
      </c>
      <c r="F10" s="204">
        <v>40.930236692154566</v>
      </c>
      <c r="G10" s="204">
        <v>46.036902563674623</v>
      </c>
      <c r="H10" s="204">
        <v>17.317853402199233</v>
      </c>
      <c r="I10" s="204">
        <v>61.515808969111482</v>
      </c>
      <c r="J10" s="204">
        <v>11.541894252681836</v>
      </c>
      <c r="K10" s="204">
        <v>1992.7424386540411</v>
      </c>
      <c r="L10" s="204">
        <v>39.590462862459269</v>
      </c>
      <c r="M10" s="204">
        <v>431.74698178359699</v>
      </c>
      <c r="N10" s="204">
        <v>56.083049877161336</v>
      </c>
      <c r="O10" s="204">
        <v>24.663718710708512</v>
      </c>
      <c r="P10" s="204">
        <v>245.16690224038851</v>
      </c>
      <c r="Q10" s="204">
        <v>226.99787244880139</v>
      </c>
      <c r="R10" s="204">
        <v>40.085553684561759</v>
      </c>
      <c r="S10" s="204">
        <v>45.743790682476927</v>
      </c>
      <c r="T10" s="204">
        <v>1580.1951842989811</v>
      </c>
      <c r="U10" s="204">
        <v>1723.2948021415307</v>
      </c>
      <c r="V10" s="204">
        <v>233.45006294595416</v>
      </c>
      <c r="W10" s="204">
        <v>423.6189887814499</v>
      </c>
      <c r="X10" s="204">
        <v>337.01366246047149</v>
      </c>
      <c r="Y10" s="204">
        <v>545.08857216751824</v>
      </c>
      <c r="Z10" s="204">
        <v>2413.8666512767686</v>
      </c>
      <c r="AA10" s="204">
        <v>347.08223213654486</v>
      </c>
      <c r="AB10" s="204">
        <v>61.475584560796761</v>
      </c>
      <c r="AC10" s="204">
        <v>38.645387890976657</v>
      </c>
      <c r="AD10" s="204">
        <v>103257.54953631046</v>
      </c>
      <c r="AE10" s="204">
        <v>271.02596294956692</v>
      </c>
      <c r="AF10" s="204">
        <v>84423.743457944976</v>
      </c>
      <c r="AG10" s="204">
        <v>28585.943145060286</v>
      </c>
      <c r="AH10" s="204">
        <v>102.390599165347</v>
      </c>
      <c r="AI10" s="204">
        <v>180.5539362135211</v>
      </c>
      <c r="AJ10" s="204">
        <v>6.1924346700501189</v>
      </c>
      <c r="AK10" s="204">
        <v>196.82878823898147</v>
      </c>
      <c r="AL10" s="204">
        <v>280.17073592160034</v>
      </c>
      <c r="AM10" s="204">
        <v>117.59412062984676</v>
      </c>
      <c r="AN10" s="204">
        <v>845.07881878305261</v>
      </c>
      <c r="AO10" s="204">
        <v>264.26393288102111</v>
      </c>
      <c r="AP10" s="204">
        <v>462.82663894481351</v>
      </c>
      <c r="AQ10" s="204">
        <v>92.534131674083909</v>
      </c>
      <c r="AR10" s="204">
        <v>316.71952053192354</v>
      </c>
      <c r="AS10" s="204">
        <v>37.030189154649385</v>
      </c>
      <c r="AT10" s="204">
        <v>257.38111534125835</v>
      </c>
      <c r="AU10" s="204">
        <v>59.115952589804003</v>
      </c>
      <c r="AV10" s="204">
        <v>373.33204732166314</v>
      </c>
      <c r="AW10" s="204">
        <v>398.37885516327384</v>
      </c>
      <c r="AX10" s="204">
        <v>332.52068740075532</v>
      </c>
      <c r="AY10" s="204">
        <v>414.4574175251027</v>
      </c>
      <c r="AZ10" s="204">
        <v>231.10514273326001</v>
      </c>
      <c r="BA10" s="205">
        <v>349.03060025856774</v>
      </c>
      <c r="BB10" s="206">
        <v>199.30904876761676</v>
      </c>
      <c r="BC10" s="206">
        <v>284.76055529335127</v>
      </c>
      <c r="BD10" s="206">
        <v>21.636954028872704</v>
      </c>
      <c r="BE10" s="206">
        <v>4808.2240136107885</v>
      </c>
      <c r="BF10" s="206">
        <v>540.5635658959327</v>
      </c>
      <c r="BG10" s="206">
        <v>46.322599542665046</v>
      </c>
      <c r="BH10" s="206">
        <v>96.743926658735646</v>
      </c>
      <c r="BI10" s="206">
        <v>1271.3069065535938</v>
      </c>
      <c r="BJ10" s="206">
        <v>960.33029355887163</v>
      </c>
      <c r="BK10" s="206">
        <v>4.6238601577098501</v>
      </c>
      <c r="BL10" s="206">
        <v>163.4989461652593</v>
      </c>
      <c r="BM10" s="206">
        <v>66.439608273757614</v>
      </c>
      <c r="BN10" s="206">
        <v>21.474942540159681</v>
      </c>
      <c r="BO10" s="206">
        <v>53.779764894430272</v>
      </c>
      <c r="BP10" s="206">
        <v>299.37980844727775</v>
      </c>
      <c r="BQ10" s="206">
        <v>487.00958199128127</v>
      </c>
      <c r="BR10" s="206">
        <v>1644.4374688496168</v>
      </c>
      <c r="BS10" s="206">
        <v>113.59597060298982</v>
      </c>
      <c r="BT10" s="206">
        <v>729.74008413326237</v>
      </c>
      <c r="BU10" s="206">
        <v>802.17076582160712</v>
      </c>
      <c r="BV10" s="206">
        <v>243.1100081368329</v>
      </c>
      <c r="BW10" s="206">
        <v>0</v>
      </c>
      <c r="BX10" s="207">
        <v>380407.08258080162</v>
      </c>
      <c r="BY10" s="208">
        <v>377714.25945583405</v>
      </c>
      <c r="BZ10" s="209">
        <v>0</v>
      </c>
      <c r="CA10" s="209">
        <v>0</v>
      </c>
      <c r="CB10" s="209">
        <v>77104.487575967185</v>
      </c>
      <c r="CC10" s="209">
        <v>-3703.1161223422259</v>
      </c>
      <c r="CD10" s="210">
        <v>3001990.2865097397</v>
      </c>
      <c r="CE10" s="262">
        <v>3453105.9174191989</v>
      </c>
      <c r="CF10" s="263">
        <v>3833513.0000000005</v>
      </c>
      <c r="CG10" s="35"/>
      <c r="CH10" s="35"/>
      <c r="CJ10" s="35"/>
      <c r="CK10" s="35"/>
    </row>
    <row r="11" spans="1:89" x14ac:dyDescent="0.55000000000000004">
      <c r="A11" s="131"/>
      <c r="B11" s="192">
        <v>2</v>
      </c>
      <c r="C11" s="193" t="s">
        <v>1</v>
      </c>
      <c r="D11" s="194" t="s">
        <v>111</v>
      </c>
      <c r="E11" s="211">
        <v>45.668274781024117</v>
      </c>
      <c r="F11" s="212">
        <v>551.17090784550851</v>
      </c>
      <c r="G11" s="212">
        <v>4.0184911121757079</v>
      </c>
      <c r="H11" s="212">
        <v>1.5116490489872942</v>
      </c>
      <c r="I11" s="212">
        <v>5.3696212784681725</v>
      </c>
      <c r="J11" s="212">
        <v>1.007474371411571</v>
      </c>
      <c r="K11" s="212">
        <v>26330.610892165605</v>
      </c>
      <c r="L11" s="212">
        <v>3.4557912083609188</v>
      </c>
      <c r="M11" s="212">
        <v>37.686536504196731</v>
      </c>
      <c r="N11" s="212">
        <v>4.8954040112356996</v>
      </c>
      <c r="O11" s="212">
        <v>2.1528584442687348</v>
      </c>
      <c r="P11" s="212">
        <v>21.40024551586631</v>
      </c>
      <c r="Q11" s="212">
        <v>19.814298576161494</v>
      </c>
      <c r="R11" s="212">
        <v>3.4990069322160782</v>
      </c>
      <c r="S11" s="212">
        <v>3.9929058224652003</v>
      </c>
      <c r="T11" s="212">
        <v>138307.09198377395</v>
      </c>
      <c r="U11" s="212">
        <v>170575.30303685582</v>
      </c>
      <c r="V11" s="212">
        <v>20.377500458195396</v>
      </c>
      <c r="W11" s="212">
        <v>36.977056373691028</v>
      </c>
      <c r="X11" s="212">
        <v>4372.4650641106564</v>
      </c>
      <c r="Y11" s="212">
        <v>47.579951313494298</v>
      </c>
      <c r="Z11" s="212">
        <v>266667.7706689465</v>
      </c>
      <c r="AA11" s="212">
        <v>322.56275131771542</v>
      </c>
      <c r="AB11" s="212">
        <v>5.3661101511267608</v>
      </c>
      <c r="AC11" s="212">
        <v>3.3732970534166373</v>
      </c>
      <c r="AD11" s="212">
        <v>29.738421547304057</v>
      </c>
      <c r="AE11" s="212">
        <v>59613.453405514862</v>
      </c>
      <c r="AF11" s="212">
        <v>5.7109042541137418</v>
      </c>
      <c r="AG11" s="212">
        <v>80823.261228779666</v>
      </c>
      <c r="AH11" s="212">
        <v>20421.020617944159</v>
      </c>
      <c r="AI11" s="212">
        <v>15.760278114689504</v>
      </c>
      <c r="AJ11" s="212">
        <v>0.54052819148523712</v>
      </c>
      <c r="AK11" s="212">
        <v>17.180885161956219</v>
      </c>
      <c r="AL11" s="212">
        <v>24.455676848273455</v>
      </c>
      <c r="AM11" s="212">
        <v>10.264611698008178</v>
      </c>
      <c r="AN11" s="212">
        <v>73.765643065813208</v>
      </c>
      <c r="AO11" s="212">
        <v>23.067196236371164</v>
      </c>
      <c r="AP11" s="212">
        <v>40.399432444558364</v>
      </c>
      <c r="AQ11" s="212">
        <v>8.0771634275545043</v>
      </c>
      <c r="AR11" s="212">
        <v>27.645964594376004</v>
      </c>
      <c r="AS11" s="212">
        <v>3.2323088156143389</v>
      </c>
      <c r="AT11" s="212">
        <v>22.466405575617902</v>
      </c>
      <c r="AU11" s="212">
        <v>5.1601414700165336</v>
      </c>
      <c r="AV11" s="212">
        <v>32.587585838935659</v>
      </c>
      <c r="AW11" s="212">
        <v>34.773883550009387</v>
      </c>
      <c r="AX11" s="212">
        <v>29.025224385726684</v>
      </c>
      <c r="AY11" s="212">
        <v>36.177356771480056</v>
      </c>
      <c r="AZ11" s="212">
        <v>20.172815944061558</v>
      </c>
      <c r="BA11" s="213">
        <v>30.466349535059909</v>
      </c>
      <c r="BB11" s="214">
        <v>17.397383326149949</v>
      </c>
      <c r="BC11" s="214">
        <v>24.856315191097725</v>
      </c>
      <c r="BD11" s="214">
        <v>1.8886567648490216</v>
      </c>
      <c r="BE11" s="214">
        <v>419.70255138951546</v>
      </c>
      <c r="BF11" s="214">
        <v>47.184970407475355</v>
      </c>
      <c r="BG11" s="214">
        <v>4.0434291663651818</v>
      </c>
      <c r="BH11" s="214">
        <v>29.083926089358624</v>
      </c>
      <c r="BI11" s="214">
        <v>835.77599740226481</v>
      </c>
      <c r="BJ11" s="214">
        <v>83.825768774991744</v>
      </c>
      <c r="BK11" s="214">
        <v>0.40360971118768696</v>
      </c>
      <c r="BL11" s="214">
        <v>14.271574007535625</v>
      </c>
      <c r="BM11" s="214">
        <v>5.7994122209949985</v>
      </c>
      <c r="BN11" s="214">
        <v>1.8745150287371455</v>
      </c>
      <c r="BO11" s="214">
        <v>4.6943537729163252</v>
      </c>
      <c r="BP11" s="214">
        <v>26.132407534287964</v>
      </c>
      <c r="BQ11" s="214">
        <v>22.454442965321739</v>
      </c>
      <c r="BR11" s="214">
        <v>899.84765620472911</v>
      </c>
      <c r="BS11" s="214">
        <v>9.9156192712077935</v>
      </c>
      <c r="BT11" s="214">
        <v>291.91132338041558</v>
      </c>
      <c r="BU11" s="214">
        <v>49.964382722308066</v>
      </c>
      <c r="BV11" s="214">
        <v>21.220702362145389</v>
      </c>
      <c r="BW11" s="214">
        <v>0</v>
      </c>
      <c r="BX11" s="207">
        <v>771555.77480537619</v>
      </c>
      <c r="BY11" s="215">
        <v>56082.166910037849</v>
      </c>
      <c r="BZ11" s="209">
        <v>0</v>
      </c>
      <c r="CA11" s="209">
        <v>0</v>
      </c>
      <c r="CB11" s="209">
        <v>217.10361927573342</v>
      </c>
      <c r="CC11" s="209">
        <v>-11122.210432325654</v>
      </c>
      <c r="CD11" s="210">
        <v>4950.1650976359078</v>
      </c>
      <c r="CE11" s="262">
        <v>50127.225194623839</v>
      </c>
      <c r="CF11" s="263">
        <v>821683</v>
      </c>
      <c r="CG11" s="35"/>
      <c r="CH11" s="35"/>
      <c r="CJ11" s="35"/>
      <c r="CK11" s="35"/>
    </row>
    <row r="12" spans="1:89" x14ac:dyDescent="0.55000000000000004">
      <c r="B12" s="192">
        <v>3</v>
      </c>
      <c r="C12" s="193" t="s">
        <v>2</v>
      </c>
      <c r="D12" s="194" t="s">
        <v>112</v>
      </c>
      <c r="E12" s="211">
        <v>113.64897460507338</v>
      </c>
      <c r="F12" s="212">
        <v>8.8910302629230973</v>
      </c>
      <c r="G12" s="212">
        <v>1637.0869079651</v>
      </c>
      <c r="H12" s="212">
        <v>3.7618536107154381</v>
      </c>
      <c r="I12" s="212">
        <v>13.362710880619039</v>
      </c>
      <c r="J12" s="212">
        <v>2.5071765859522204</v>
      </c>
      <c r="K12" s="212">
        <v>86.248378356193683</v>
      </c>
      <c r="L12" s="212">
        <v>8.5999992152678928</v>
      </c>
      <c r="M12" s="212">
        <v>93.785811937399799</v>
      </c>
      <c r="N12" s="212">
        <v>12.182585149585631</v>
      </c>
      <c r="O12" s="212">
        <v>5.3575519512000378</v>
      </c>
      <c r="P12" s="212">
        <v>53.256138333160948</v>
      </c>
      <c r="Q12" s="212">
        <v>49.309388771463048</v>
      </c>
      <c r="R12" s="212">
        <v>8.7075448303914076</v>
      </c>
      <c r="S12" s="212">
        <v>9.9366497769772106</v>
      </c>
      <c r="T12" s="212">
        <v>339.71936836459122</v>
      </c>
      <c r="U12" s="212">
        <v>367.85656599348346</v>
      </c>
      <c r="V12" s="212">
        <v>50.710959483203538</v>
      </c>
      <c r="W12" s="212">
        <v>92.020216680708586</v>
      </c>
      <c r="X12" s="212">
        <v>73.207460159372758</v>
      </c>
      <c r="Y12" s="212">
        <v>118.40632702825039</v>
      </c>
      <c r="Z12" s="212">
        <v>54.718687945924557</v>
      </c>
      <c r="AA12" s="212">
        <v>75.394595268500467</v>
      </c>
      <c r="AB12" s="212">
        <v>13.353973173228677</v>
      </c>
      <c r="AC12" s="212">
        <v>8.394706237477866</v>
      </c>
      <c r="AD12" s="212">
        <v>74.00632345824593</v>
      </c>
      <c r="AE12" s="212">
        <v>53.764389559400527</v>
      </c>
      <c r="AF12" s="212">
        <v>14.212019518141812</v>
      </c>
      <c r="AG12" s="212">
        <v>56.796211688861696</v>
      </c>
      <c r="AH12" s="212">
        <v>22.241696833197757</v>
      </c>
      <c r="AI12" s="212">
        <v>39.220650567896818</v>
      </c>
      <c r="AJ12" s="212">
        <v>1.3451455086049646</v>
      </c>
      <c r="AK12" s="212">
        <v>42.755939234104297</v>
      </c>
      <c r="AL12" s="212">
        <v>60.859811552026926</v>
      </c>
      <c r="AM12" s="212">
        <v>25.544266775818642</v>
      </c>
      <c r="AN12" s="212">
        <v>183.57141222678601</v>
      </c>
      <c r="AO12" s="212">
        <v>57.404471963256462</v>
      </c>
      <c r="AP12" s="212">
        <v>100.53705978529258</v>
      </c>
      <c r="AQ12" s="212">
        <v>20.100635411797882</v>
      </c>
      <c r="AR12" s="212">
        <v>68.799085211436974</v>
      </c>
      <c r="AS12" s="212">
        <v>8.0438462863534301</v>
      </c>
      <c r="AT12" s="212">
        <v>55.909358717260048</v>
      </c>
      <c r="AU12" s="212">
        <v>12.841404447539414</v>
      </c>
      <c r="AV12" s="212">
        <v>81.096685460706951</v>
      </c>
      <c r="AW12" s="212">
        <v>86.53745357021721</v>
      </c>
      <c r="AX12" s="212">
        <v>72.231478087073825</v>
      </c>
      <c r="AY12" s="212">
        <v>90.030103408001253</v>
      </c>
      <c r="AZ12" s="212">
        <v>50.201586504688613</v>
      </c>
      <c r="BA12" s="213">
        <v>75.817827610558737</v>
      </c>
      <c r="BB12" s="214">
        <v>43.294711379154144</v>
      </c>
      <c r="BC12" s="214">
        <v>61.856830534411905</v>
      </c>
      <c r="BD12" s="214">
        <v>4.700065980929379</v>
      </c>
      <c r="BE12" s="214">
        <v>1044.4617151241969</v>
      </c>
      <c r="BF12" s="214">
        <v>117.42338700757135</v>
      </c>
      <c r="BG12" s="214">
        <v>10.062380960285196</v>
      </c>
      <c r="BH12" s="214">
        <v>3597.9245058290794</v>
      </c>
      <c r="BI12" s="214">
        <v>2854.0843844208357</v>
      </c>
      <c r="BJ12" s="214">
        <v>208.60680006940595</v>
      </c>
      <c r="BK12" s="214">
        <v>1.0044134585129998</v>
      </c>
      <c r="BL12" s="214">
        <v>35.515897189766129</v>
      </c>
      <c r="BM12" s="214">
        <v>14.43227832425319</v>
      </c>
      <c r="BN12" s="214">
        <v>4.6648731952163942</v>
      </c>
      <c r="BO12" s="214">
        <v>11.682256342800999</v>
      </c>
      <c r="BP12" s="214">
        <v>65.032483370003945</v>
      </c>
      <c r="BQ12" s="214">
        <v>55.87958885184959</v>
      </c>
      <c r="BR12" s="214">
        <v>45.368387211860821</v>
      </c>
      <c r="BS12" s="214">
        <v>24.675772582837212</v>
      </c>
      <c r="BT12" s="214">
        <v>37.081074629558287</v>
      </c>
      <c r="BU12" s="214">
        <v>124.34016591152731</v>
      </c>
      <c r="BV12" s="214">
        <v>52.809331541890998</v>
      </c>
      <c r="BW12" s="214">
        <v>0</v>
      </c>
      <c r="BX12" s="207">
        <v>13069.195729869978</v>
      </c>
      <c r="BY12" s="215">
        <v>60205.037713299833</v>
      </c>
      <c r="BZ12" s="209">
        <v>0</v>
      </c>
      <c r="CA12" s="209">
        <v>0</v>
      </c>
      <c r="CB12" s="209">
        <v>298667.27886606281</v>
      </c>
      <c r="CC12" s="209">
        <v>0</v>
      </c>
      <c r="CD12" s="210">
        <v>857524.48769076739</v>
      </c>
      <c r="CE12" s="262">
        <v>1216396.8042701301</v>
      </c>
      <c r="CF12" s="263">
        <v>1229466</v>
      </c>
      <c r="CG12" s="35"/>
      <c r="CH12" s="35"/>
      <c r="CJ12" s="35"/>
      <c r="CK12" s="35"/>
    </row>
    <row r="13" spans="1:89" x14ac:dyDescent="0.55000000000000004">
      <c r="B13" s="192">
        <v>4</v>
      </c>
      <c r="C13" s="193" t="s">
        <v>3</v>
      </c>
      <c r="D13" s="194" t="s">
        <v>113</v>
      </c>
      <c r="E13" s="211">
        <v>172.97662721120881</v>
      </c>
      <c r="F13" s="212">
        <v>13.532373984521369</v>
      </c>
      <c r="G13" s="212">
        <v>15.220742241640371</v>
      </c>
      <c r="H13" s="212">
        <v>945.0772165549073</v>
      </c>
      <c r="I13" s="212">
        <v>20.338385511705436</v>
      </c>
      <c r="J13" s="212">
        <v>3.8159864720994014</v>
      </c>
      <c r="K13" s="212">
        <v>131.27222346117509</v>
      </c>
      <c r="L13" s="212">
        <v>13.089417334784075</v>
      </c>
      <c r="M13" s="212">
        <v>142.74438890073316</v>
      </c>
      <c r="N13" s="212">
        <v>18.542204161643273</v>
      </c>
      <c r="O13" s="212">
        <v>8.1543302070940413</v>
      </c>
      <c r="P13" s="212">
        <v>81.057195801153441</v>
      </c>
      <c r="Q13" s="212">
        <v>75.050142679889788</v>
      </c>
      <c r="R13" s="212">
        <v>13.253104493775739</v>
      </c>
      <c r="S13" s="212">
        <v>15.123833454488548</v>
      </c>
      <c r="T13" s="212">
        <v>517.06151104513333</v>
      </c>
      <c r="U13" s="212">
        <v>559.88704081285834</v>
      </c>
      <c r="V13" s="212">
        <v>77.18336891758662</v>
      </c>
      <c r="W13" s="212">
        <v>140.05710805562362</v>
      </c>
      <c r="X13" s="212">
        <v>111.42361459108096</v>
      </c>
      <c r="Y13" s="212">
        <v>651.53258540277363</v>
      </c>
      <c r="Z13" s="212">
        <v>893.94528617365393</v>
      </c>
      <c r="AA13" s="212">
        <v>1373.7786909598576</v>
      </c>
      <c r="AB13" s="212">
        <v>20.325086499028938</v>
      </c>
      <c r="AC13" s="212">
        <v>12.776956206017505</v>
      </c>
      <c r="AD13" s="212">
        <v>115.09854038051077</v>
      </c>
      <c r="AE13" s="212">
        <v>144.12633432707719</v>
      </c>
      <c r="AF13" s="212">
        <v>27.368804453907028</v>
      </c>
      <c r="AG13" s="212">
        <v>43390.061297658613</v>
      </c>
      <c r="AH13" s="212">
        <v>50.245998077394475</v>
      </c>
      <c r="AI13" s="212">
        <v>721.17538949264406</v>
      </c>
      <c r="AJ13" s="212">
        <v>2.0473456447393747</v>
      </c>
      <c r="AK13" s="212">
        <v>65.075625958464229</v>
      </c>
      <c r="AL13" s="212">
        <v>92.630179652403413</v>
      </c>
      <c r="AM13" s="212">
        <v>38.87902312201944</v>
      </c>
      <c r="AN13" s="212">
        <v>279.40035402633885</v>
      </c>
      <c r="AO13" s="212">
        <v>87.371064996843657</v>
      </c>
      <c r="AP13" s="212">
        <v>153.01995967691943</v>
      </c>
      <c r="AQ13" s="212">
        <v>30.593677861302687</v>
      </c>
      <c r="AR13" s="212">
        <v>104.71395590189222</v>
      </c>
      <c r="AS13" s="212">
        <v>12.242938444925581</v>
      </c>
      <c r="AT13" s="212">
        <v>85.095464645059081</v>
      </c>
      <c r="AU13" s="212">
        <v>19.544943873969849</v>
      </c>
      <c r="AV13" s="212">
        <v>123.43121596783109</v>
      </c>
      <c r="AW13" s="212">
        <v>131.71220328242649</v>
      </c>
      <c r="AX13" s="212">
        <v>109.93814507697816</v>
      </c>
      <c r="AY13" s="212">
        <v>137.02810508505209</v>
      </c>
      <c r="AZ13" s="212">
        <v>76.408090300931988</v>
      </c>
      <c r="BA13" s="213">
        <v>115.39666018218399</v>
      </c>
      <c r="BB13" s="214">
        <v>65.895650853628666</v>
      </c>
      <c r="BC13" s="214">
        <v>94.147667878212758</v>
      </c>
      <c r="BD13" s="214">
        <v>7.1536198533815236</v>
      </c>
      <c r="BE13" s="214">
        <v>1589.6972705757507</v>
      </c>
      <c r="BF13" s="214">
        <v>178.7213787970195</v>
      </c>
      <c r="BG13" s="214">
        <v>15.31519951035896</v>
      </c>
      <c r="BH13" s="214">
        <v>3425.3770320157623</v>
      </c>
      <c r="BI13" s="214">
        <v>46784.602420545649</v>
      </c>
      <c r="BJ13" s="214">
        <v>317.50485048122886</v>
      </c>
      <c r="BK13" s="214">
        <v>1.5287428063725639</v>
      </c>
      <c r="BL13" s="214">
        <v>54.056097994847612</v>
      </c>
      <c r="BM13" s="214">
        <v>21.966294339019139</v>
      </c>
      <c r="BN13" s="214">
        <v>7.1000555392647202</v>
      </c>
      <c r="BO13" s="214">
        <v>17.780691004177875</v>
      </c>
      <c r="BP13" s="214">
        <v>98.981092188491601</v>
      </c>
      <c r="BQ13" s="214">
        <v>348.16695791081418</v>
      </c>
      <c r="BR13" s="214">
        <v>2338.7416500148588</v>
      </c>
      <c r="BS13" s="214">
        <v>37.557152891544504</v>
      </c>
      <c r="BT13" s="214">
        <v>654.80365478596605</v>
      </c>
      <c r="BU13" s="214">
        <v>4386.0028959026586</v>
      </c>
      <c r="BV13" s="214">
        <v>80.377144511315507</v>
      </c>
      <c r="BW13" s="214">
        <v>0</v>
      </c>
      <c r="BX13" s="207">
        <v>112665.30225962515</v>
      </c>
      <c r="BY13" s="215">
        <v>748683.19853973272</v>
      </c>
      <c r="BZ13" s="209">
        <v>0</v>
      </c>
      <c r="CA13" s="209">
        <v>0</v>
      </c>
      <c r="CB13" s="209">
        <v>86539.494833291072</v>
      </c>
      <c r="CC13" s="209">
        <v>0</v>
      </c>
      <c r="CD13" s="210">
        <v>209126.00436735115</v>
      </c>
      <c r="CE13" s="262">
        <v>1044348.6977403749</v>
      </c>
      <c r="CF13" s="263">
        <v>1157014</v>
      </c>
      <c r="CG13" s="35"/>
      <c r="CH13" s="35"/>
      <c r="CJ13" s="35"/>
      <c r="CK13" s="35"/>
    </row>
    <row r="14" spans="1:89" x14ac:dyDescent="0.55000000000000004">
      <c r="A14" s="131"/>
      <c r="B14" s="192">
        <v>5</v>
      </c>
      <c r="C14" s="193" t="s">
        <v>4</v>
      </c>
      <c r="D14" s="194" t="s">
        <v>114</v>
      </c>
      <c r="E14" s="211">
        <v>79.37405432169227</v>
      </c>
      <c r="F14" s="212">
        <v>6.2096215255563258</v>
      </c>
      <c r="G14" s="212">
        <v>6.9843656971602259</v>
      </c>
      <c r="H14" s="212">
        <v>2.6273318688952947</v>
      </c>
      <c r="I14" s="212">
        <v>10780.519704484999</v>
      </c>
      <c r="J14" s="212">
        <v>1.7510476554582375</v>
      </c>
      <c r="K14" s="212">
        <v>626667.10124218278</v>
      </c>
      <c r="L14" s="212">
        <v>6.0063613178320052</v>
      </c>
      <c r="M14" s="212">
        <v>65.501340044566248</v>
      </c>
      <c r="N14" s="212">
        <v>8.5084901012268741</v>
      </c>
      <c r="O14" s="212">
        <v>3.7417902016588602</v>
      </c>
      <c r="P14" s="212">
        <v>37.194841675510993</v>
      </c>
      <c r="Q14" s="212">
        <v>34.438375854390074</v>
      </c>
      <c r="R14" s="212">
        <v>6.0814726994044044</v>
      </c>
      <c r="S14" s="212">
        <v>6.93989701107441</v>
      </c>
      <c r="T14" s="212">
        <v>245.99978957470185</v>
      </c>
      <c r="U14" s="212">
        <v>272.44507168440748</v>
      </c>
      <c r="V14" s="212">
        <v>35.417252700362219</v>
      </c>
      <c r="W14" s="212">
        <v>64.268223298007641</v>
      </c>
      <c r="X14" s="212">
        <v>278932.47581374476</v>
      </c>
      <c r="Y14" s="212">
        <v>82.696656667880347</v>
      </c>
      <c r="Z14" s="212">
        <v>38.216307050056365</v>
      </c>
      <c r="AA14" s="212">
        <v>2471.2724402170684</v>
      </c>
      <c r="AB14" s="212">
        <v>9.3266040960386878</v>
      </c>
      <c r="AC14" s="212">
        <v>263489.40089875134</v>
      </c>
      <c r="AD14" s="212">
        <v>6582.5320198212048</v>
      </c>
      <c r="AE14" s="212">
        <v>48.225884427953673</v>
      </c>
      <c r="AF14" s="212">
        <v>9.9258758222318466</v>
      </c>
      <c r="AG14" s="212">
        <v>37080.787460451706</v>
      </c>
      <c r="AH14" s="212">
        <v>323674.27142355265</v>
      </c>
      <c r="AI14" s="212">
        <v>27.392258131023922</v>
      </c>
      <c r="AJ14" s="212">
        <v>13382.911565130731</v>
      </c>
      <c r="AK14" s="212">
        <v>58430.891739635532</v>
      </c>
      <c r="AL14" s="212">
        <v>42.505354799064712</v>
      </c>
      <c r="AM14" s="212">
        <v>17.840477890076066</v>
      </c>
      <c r="AN14" s="212">
        <v>128.20887558934669</v>
      </c>
      <c r="AO14" s="212">
        <v>40.092096666538481</v>
      </c>
      <c r="AP14" s="212">
        <v>70.216507209778214</v>
      </c>
      <c r="AQ14" s="212">
        <v>14.038568606718895</v>
      </c>
      <c r="AR14" s="212">
        <v>26522.769928702102</v>
      </c>
      <c r="AS14" s="212">
        <v>5.6179362313389305</v>
      </c>
      <c r="AT14" s="212">
        <v>39.047888389101871</v>
      </c>
      <c r="AU14" s="212">
        <v>8.9686188346860174</v>
      </c>
      <c r="AV14" s="212">
        <v>56.63907430256738</v>
      </c>
      <c r="AW14" s="212">
        <v>60.438983848400795</v>
      </c>
      <c r="AX14" s="212">
        <v>50.447487848813218</v>
      </c>
      <c r="AY14" s="212">
        <v>62.878299987541261</v>
      </c>
      <c r="AZ14" s="212">
        <v>35.061499394121299</v>
      </c>
      <c r="BA14" s="213">
        <v>52.952245176214213</v>
      </c>
      <c r="BB14" s="214">
        <v>30.237639932895284</v>
      </c>
      <c r="BC14" s="214">
        <v>43.201686984573499</v>
      </c>
      <c r="BD14" s="214">
        <v>3.2825926831474685</v>
      </c>
      <c r="BE14" s="214">
        <v>729.46686233889704</v>
      </c>
      <c r="BF14" s="214">
        <v>82.010157428732256</v>
      </c>
      <c r="BG14" s="214">
        <v>7.0277094511645943</v>
      </c>
      <c r="BH14" s="214">
        <v>14.265534661930591</v>
      </c>
      <c r="BI14" s="214">
        <v>3067.39106212362</v>
      </c>
      <c r="BJ14" s="214">
        <v>145.69394522143153</v>
      </c>
      <c r="BK14" s="214">
        <v>0.70149659241967932</v>
      </c>
      <c r="BL14" s="214">
        <v>24.804805873702009</v>
      </c>
      <c r="BM14" s="214">
        <v>10.079707693587201</v>
      </c>
      <c r="BN14" s="214">
        <v>3.2580135429077872</v>
      </c>
      <c r="BO14" s="214">
        <v>8.1590533726824024</v>
      </c>
      <c r="BP14" s="214">
        <v>45.419607925391801</v>
      </c>
      <c r="BQ14" s="214">
        <v>50.673721668395707</v>
      </c>
      <c r="BR14" s="214">
        <v>31.685924519384571</v>
      </c>
      <c r="BS14" s="214">
        <v>17.233909238741262</v>
      </c>
      <c r="BT14" s="214">
        <v>25.897947976926964</v>
      </c>
      <c r="BU14" s="214">
        <v>86.840933829148867</v>
      </c>
      <c r="BV14" s="214">
        <v>36.88278548103321</v>
      </c>
      <c r="BW14" s="214">
        <v>0</v>
      </c>
      <c r="BX14" s="207">
        <v>1654263.3761634165</v>
      </c>
      <c r="BY14" s="215">
        <v>11325.976765413765</v>
      </c>
      <c r="BZ14" s="209">
        <v>0</v>
      </c>
      <c r="CA14" s="209">
        <v>0</v>
      </c>
      <c r="CB14" s="209">
        <v>11447.187948749355</v>
      </c>
      <c r="CC14" s="209">
        <v>19477.834598924001</v>
      </c>
      <c r="CD14" s="210">
        <v>143627.62452349591</v>
      </c>
      <c r="CE14" s="262">
        <v>185878.62383658302</v>
      </c>
      <c r="CF14" s="263">
        <v>1840141.9999999995</v>
      </c>
      <c r="CG14" s="35"/>
      <c r="CH14" s="35"/>
      <c r="CJ14" s="35"/>
      <c r="CK14" s="35"/>
    </row>
    <row r="15" spans="1:89" x14ac:dyDescent="0.55000000000000004">
      <c r="A15" s="131"/>
      <c r="B15" s="192">
        <v>6</v>
      </c>
      <c r="C15" s="193" t="s">
        <v>5</v>
      </c>
      <c r="D15" s="194" t="s">
        <v>115</v>
      </c>
      <c r="E15" s="211">
        <v>100839.44878959244</v>
      </c>
      <c r="F15" s="212">
        <v>11176.786988529853</v>
      </c>
      <c r="G15" s="212">
        <v>108143.38235868164</v>
      </c>
      <c r="H15" s="212">
        <v>39536.410259278033</v>
      </c>
      <c r="I15" s="212">
        <v>23399.218113728708</v>
      </c>
      <c r="J15" s="212">
        <v>3.6057956500924635</v>
      </c>
      <c r="K15" s="212">
        <v>72180.041533112104</v>
      </c>
      <c r="L15" s="212">
        <v>65.368430662188118</v>
      </c>
      <c r="M15" s="212">
        <v>134.88179277800205</v>
      </c>
      <c r="N15" s="212">
        <v>17.520869006748953</v>
      </c>
      <c r="O15" s="212">
        <v>7.7051762644171564</v>
      </c>
      <c r="P15" s="212">
        <v>76.592431908620981</v>
      </c>
      <c r="Q15" s="212">
        <v>70.916257170346739</v>
      </c>
      <c r="R15" s="212">
        <v>12.523101662775659</v>
      </c>
      <c r="S15" s="212">
        <v>14.29078779016624</v>
      </c>
      <c r="T15" s="212">
        <v>488.58091111917656</v>
      </c>
      <c r="U15" s="212">
        <v>529.04754014902539</v>
      </c>
      <c r="V15" s="212">
        <v>72.931981792221123</v>
      </c>
      <c r="W15" s="212">
        <v>132.34253178933773</v>
      </c>
      <c r="X15" s="212">
        <v>105.28621832064852</v>
      </c>
      <c r="Y15" s="212">
        <v>170.2907650518508</v>
      </c>
      <c r="Z15" s="212">
        <v>78.695855760493188</v>
      </c>
      <c r="AA15" s="212">
        <v>108.43173360140084</v>
      </c>
      <c r="AB15" s="212">
        <v>19.205547247559149</v>
      </c>
      <c r="AC15" s="212">
        <v>12.073180407197139</v>
      </c>
      <c r="AD15" s="212">
        <v>106.43513532323824</v>
      </c>
      <c r="AE15" s="212">
        <v>77.323393609123926</v>
      </c>
      <c r="AF15" s="212">
        <v>20.439580699929817</v>
      </c>
      <c r="AG15" s="212">
        <v>81.683729098661516</v>
      </c>
      <c r="AH15" s="212">
        <v>31.987780254959731</v>
      </c>
      <c r="AI15" s="212">
        <v>56.406737365013804</v>
      </c>
      <c r="AJ15" s="212">
        <v>1.9345744734717418</v>
      </c>
      <c r="AK15" s="212">
        <v>61.491153263701136</v>
      </c>
      <c r="AL15" s="212">
        <v>87.527956741985861</v>
      </c>
      <c r="AM15" s="212">
        <v>36.737502472354215</v>
      </c>
      <c r="AN15" s="212">
        <v>264.01052219354511</v>
      </c>
      <c r="AO15" s="212">
        <v>82.558522786439866</v>
      </c>
      <c r="AP15" s="212">
        <v>144.59136818606299</v>
      </c>
      <c r="AQ15" s="212">
        <v>28.908527679325005</v>
      </c>
      <c r="AR15" s="212">
        <v>98.946138686725831</v>
      </c>
      <c r="AS15" s="212">
        <v>11.568577224220441</v>
      </c>
      <c r="AT15" s="212">
        <v>80.408266251253707</v>
      </c>
      <c r="AU15" s="212">
        <v>18.468376163631756</v>
      </c>
      <c r="AV15" s="212">
        <v>116.63242123014406</v>
      </c>
      <c r="AW15" s="212">
        <v>124.45727811990433</v>
      </c>
      <c r="AX15" s="212">
        <v>103.88257091480486</v>
      </c>
      <c r="AY15" s="212">
        <v>129.48037129289469</v>
      </c>
      <c r="AZ15" s="212">
        <v>72.199406799101453</v>
      </c>
      <c r="BA15" s="213">
        <v>109.04042201470322</v>
      </c>
      <c r="BB15" s="214">
        <v>62.266009836587436</v>
      </c>
      <c r="BC15" s="214">
        <v>88.961859216142045</v>
      </c>
      <c r="BD15" s="214">
        <v>6.7595866857324305</v>
      </c>
      <c r="BE15" s="214">
        <v>1502.1341257670449</v>
      </c>
      <c r="BF15" s="214">
        <v>168.87711079601377</v>
      </c>
      <c r="BG15" s="214">
        <v>14.471613088389393</v>
      </c>
      <c r="BH15" s="214">
        <v>29.375901146888808</v>
      </c>
      <c r="BI15" s="214">
        <v>226.75918788715978</v>
      </c>
      <c r="BJ15" s="214">
        <v>300.01616020368613</v>
      </c>
      <c r="BK15" s="214">
        <v>1.4445371338792174</v>
      </c>
      <c r="BL15" s="214">
        <v>51.078599055818714</v>
      </c>
      <c r="BM15" s="214">
        <v>20.756354655709771</v>
      </c>
      <c r="BN15" s="214">
        <v>6.7089727822884031</v>
      </c>
      <c r="BO15" s="214">
        <v>16.801301248646752</v>
      </c>
      <c r="BP15" s="214">
        <v>93.529050551981925</v>
      </c>
      <c r="BQ15" s="214">
        <v>80.365451536166503</v>
      </c>
      <c r="BR15" s="214">
        <v>65.248349149729904</v>
      </c>
      <c r="BS15" s="214">
        <v>35.488443032054114</v>
      </c>
      <c r="BT15" s="214">
        <v>53.329621195881465</v>
      </c>
      <c r="BU15" s="214">
        <v>178.82475127107165</v>
      </c>
      <c r="BV15" s="214">
        <v>75.949838964262781</v>
      </c>
      <c r="BW15" s="214">
        <v>0</v>
      </c>
      <c r="BX15" s="207">
        <v>362421.84608910535</v>
      </c>
      <c r="BY15" s="215">
        <v>6398.5604059958978</v>
      </c>
      <c r="BZ15" s="209">
        <v>0</v>
      </c>
      <c r="CA15" s="209">
        <v>0</v>
      </c>
      <c r="CB15" s="209">
        <v>777.02352359290876</v>
      </c>
      <c r="CC15" s="209">
        <v>0</v>
      </c>
      <c r="CD15" s="210">
        <v>899.56998130577927</v>
      </c>
      <c r="CE15" s="262">
        <v>8075.1539108945854</v>
      </c>
      <c r="CF15" s="263">
        <v>370496.99999999994</v>
      </c>
      <c r="CG15" s="35"/>
      <c r="CH15" s="35"/>
      <c r="CJ15" s="35"/>
      <c r="CK15" s="35"/>
    </row>
    <row r="16" spans="1:89" x14ac:dyDescent="0.55000000000000004">
      <c r="B16" s="192">
        <v>7</v>
      </c>
      <c r="C16" s="193" t="s">
        <v>6</v>
      </c>
      <c r="D16" s="194" t="s">
        <v>116</v>
      </c>
      <c r="E16" s="211">
        <v>85.750538568754266</v>
      </c>
      <c r="F16" s="212">
        <v>6.7084690920098629</v>
      </c>
      <c r="G16" s="212">
        <v>7.5454520398480414</v>
      </c>
      <c r="H16" s="212">
        <v>2.838397568096152</v>
      </c>
      <c r="I16" s="212">
        <v>10.082446046992164</v>
      </c>
      <c r="J16" s="212">
        <v>1.891717398062438</v>
      </c>
      <c r="K16" s="212">
        <v>64120.187325832434</v>
      </c>
      <c r="L16" s="212">
        <v>6.4888800533635909</v>
      </c>
      <c r="M16" s="212">
        <v>70.76336510457989</v>
      </c>
      <c r="N16" s="212">
        <v>9.1920163940488457</v>
      </c>
      <c r="O16" s="212">
        <v>4.0423854840919526</v>
      </c>
      <c r="P16" s="212">
        <v>40.182875032792126</v>
      </c>
      <c r="Q16" s="212">
        <v>37.204969585887355</v>
      </c>
      <c r="R16" s="212">
        <v>6.5700254790006953</v>
      </c>
      <c r="S16" s="212">
        <v>7.4974109789007324</v>
      </c>
      <c r="T16" s="212">
        <v>1097822.0732188732</v>
      </c>
      <c r="U16" s="212">
        <v>277.55550597449519</v>
      </c>
      <c r="V16" s="212">
        <v>38.262484128289351</v>
      </c>
      <c r="W16" s="212">
        <v>69.431186396572869</v>
      </c>
      <c r="X16" s="212">
        <v>55.236566433891952</v>
      </c>
      <c r="Y16" s="212">
        <v>360951.37544250832</v>
      </c>
      <c r="Z16" s="212">
        <v>635.19289755350928</v>
      </c>
      <c r="AA16" s="212">
        <v>8882.9972639370317</v>
      </c>
      <c r="AB16" s="212">
        <v>657.77822983243402</v>
      </c>
      <c r="AC16" s="212">
        <v>6.3339821893832822</v>
      </c>
      <c r="AD16" s="212">
        <v>611.73006958335975</v>
      </c>
      <c r="AE16" s="212">
        <v>40.566361258952305</v>
      </c>
      <c r="AF16" s="212">
        <v>10.723267253974015</v>
      </c>
      <c r="AG16" s="212">
        <v>487.5665299480147</v>
      </c>
      <c r="AH16" s="212">
        <v>21.085497730060354</v>
      </c>
      <c r="AI16" s="212">
        <v>29.592804694464302</v>
      </c>
      <c r="AJ16" s="212">
        <v>1.0149405414086983</v>
      </c>
      <c r="AK16" s="212">
        <v>1056.5337799902168</v>
      </c>
      <c r="AL16" s="212">
        <v>45.920006193757871</v>
      </c>
      <c r="AM16" s="212">
        <v>22084.191191962062</v>
      </c>
      <c r="AN16" s="212">
        <v>138.50848649514339</v>
      </c>
      <c r="AO16" s="212">
        <v>43.312879893633927</v>
      </c>
      <c r="AP16" s="212">
        <v>75.857323417707562</v>
      </c>
      <c r="AQ16" s="212">
        <v>15.166351637799089</v>
      </c>
      <c r="AR16" s="212">
        <v>51.910354936497392</v>
      </c>
      <c r="AS16" s="212">
        <v>6.0692509863462423</v>
      </c>
      <c r="AT16" s="212">
        <v>42.18478554424815</v>
      </c>
      <c r="AU16" s="212">
        <v>9.6891093930428163</v>
      </c>
      <c r="AV16" s="212">
        <v>61.189152639183156</v>
      </c>
      <c r="AW16" s="212">
        <v>65.294326462699374</v>
      </c>
      <c r="AX16" s="212">
        <v>54.500167459559741</v>
      </c>
      <c r="AY16" s="212">
        <v>67.929604129416518</v>
      </c>
      <c r="AZ16" s="212">
        <v>37.878151516474695</v>
      </c>
      <c r="BA16" s="213">
        <v>57.2061435073269</v>
      </c>
      <c r="BB16" s="214">
        <v>32.666769153370872</v>
      </c>
      <c r="BC16" s="214">
        <v>46.672277958636307</v>
      </c>
      <c r="BD16" s="214">
        <v>3.546298508841828</v>
      </c>
      <c r="BE16" s="214">
        <v>788.06830327835166</v>
      </c>
      <c r="BF16" s="214">
        <v>88.598412009051358</v>
      </c>
      <c r="BG16" s="214">
        <v>7.5922777977260845</v>
      </c>
      <c r="BH16" s="214">
        <v>144.52165921032977</v>
      </c>
      <c r="BI16" s="214">
        <v>7154.7488510149724</v>
      </c>
      <c r="BJ16" s="214">
        <v>157.39821249788437</v>
      </c>
      <c r="BK16" s="214">
        <v>0.75785105244011564</v>
      </c>
      <c r="BL16" s="214">
        <v>26.797490451260064</v>
      </c>
      <c r="BM16" s="214">
        <v>10.889457149784286</v>
      </c>
      <c r="BN16" s="214">
        <v>3.5197448127868491</v>
      </c>
      <c r="BO16" s="214">
        <v>8.8145077997801113</v>
      </c>
      <c r="BP16" s="214">
        <v>49.068374728586875</v>
      </c>
      <c r="BQ16" s="214">
        <v>70.136180350819188</v>
      </c>
      <c r="BR16" s="214">
        <v>1009.7299970676344</v>
      </c>
      <c r="BS16" s="214">
        <v>18.618388735413482</v>
      </c>
      <c r="BT16" s="214">
        <v>406.70143401282985</v>
      </c>
      <c r="BU16" s="214">
        <v>180.60795088452073</v>
      </c>
      <c r="BV16" s="214">
        <v>1069.1402243163986</v>
      </c>
      <c r="BW16" s="214">
        <v>0</v>
      </c>
      <c r="BX16" s="207">
        <v>1570207.3982524523</v>
      </c>
      <c r="BY16" s="215">
        <v>495394.4360645733</v>
      </c>
      <c r="BZ16" s="209">
        <v>0</v>
      </c>
      <c r="CA16" s="209">
        <v>0</v>
      </c>
      <c r="CB16" s="209">
        <v>158853.63756575214</v>
      </c>
      <c r="CC16" s="209">
        <v>330607.89337014908</v>
      </c>
      <c r="CD16" s="210">
        <v>1841.6347470727771</v>
      </c>
      <c r="CE16" s="262">
        <v>986697.60174754739</v>
      </c>
      <c r="CF16" s="263">
        <v>2556904.9999999995</v>
      </c>
      <c r="CG16" s="35"/>
      <c r="CH16" s="35"/>
      <c r="CJ16" s="35"/>
      <c r="CK16" s="35"/>
    </row>
    <row r="17" spans="1:89" x14ac:dyDescent="0.55000000000000004">
      <c r="B17" s="192">
        <v>8</v>
      </c>
      <c r="C17" s="193" t="s">
        <v>7</v>
      </c>
      <c r="D17" s="194" t="s">
        <v>117</v>
      </c>
      <c r="E17" s="211">
        <v>4703.7529135781606</v>
      </c>
      <c r="F17" s="212">
        <v>90.07895541677469</v>
      </c>
      <c r="G17" s="212">
        <v>128.28743514087517</v>
      </c>
      <c r="H17" s="212">
        <v>32.9866593260287</v>
      </c>
      <c r="I17" s="212">
        <v>35.050536461486047</v>
      </c>
      <c r="J17" s="212">
        <v>0.53896274934964739</v>
      </c>
      <c r="K17" s="212">
        <v>18.540641846393115</v>
      </c>
      <c r="L17" s="212">
        <v>18122.557034838916</v>
      </c>
      <c r="M17" s="212">
        <v>20.160948907622437</v>
      </c>
      <c r="N17" s="212">
        <v>2.6188660277046734</v>
      </c>
      <c r="O17" s="212">
        <v>1.1517022556692655</v>
      </c>
      <c r="P17" s="212">
        <v>11.448365821781236</v>
      </c>
      <c r="Q17" s="212">
        <v>194.0144335506767</v>
      </c>
      <c r="R17" s="212">
        <v>6691.0305669799627</v>
      </c>
      <c r="S17" s="212">
        <v>21277.573644821558</v>
      </c>
      <c r="T17" s="212">
        <v>73.028794942884403</v>
      </c>
      <c r="U17" s="212">
        <v>79.077392188898699</v>
      </c>
      <c r="V17" s="212">
        <v>10.901233801545562</v>
      </c>
      <c r="W17" s="212">
        <v>19.781402417312666</v>
      </c>
      <c r="X17" s="212">
        <v>15.737261675732736</v>
      </c>
      <c r="Y17" s="212">
        <v>25.453571923535602</v>
      </c>
      <c r="Z17" s="212">
        <v>11.76276719453335</v>
      </c>
      <c r="AA17" s="212">
        <v>16.207425747230278</v>
      </c>
      <c r="AB17" s="212">
        <v>2.8706769744546117</v>
      </c>
      <c r="AC17" s="212">
        <v>1.804593254054873</v>
      </c>
      <c r="AD17" s="212">
        <v>15.908991725513685</v>
      </c>
      <c r="AE17" s="212">
        <v>11.55762357402304</v>
      </c>
      <c r="AF17" s="212">
        <v>3.0551294855840414</v>
      </c>
      <c r="AG17" s="212">
        <v>12.20936832929439</v>
      </c>
      <c r="AH17" s="212">
        <v>4.7812532003479919</v>
      </c>
      <c r="AI17" s="212">
        <v>8.4311850149665979</v>
      </c>
      <c r="AJ17" s="212">
        <v>0.28916324667961679</v>
      </c>
      <c r="AK17" s="212">
        <v>9.1911589673239131</v>
      </c>
      <c r="AL17" s="212">
        <v>13.082912285783031</v>
      </c>
      <c r="AM17" s="212">
        <v>5.4912000729247543</v>
      </c>
      <c r="AN17" s="212">
        <v>391858.51092673372</v>
      </c>
      <c r="AO17" s="212">
        <v>12.340124827119398</v>
      </c>
      <c r="AP17" s="212">
        <v>21.612251190049914</v>
      </c>
      <c r="AQ17" s="212">
        <v>4.3209934975932009</v>
      </c>
      <c r="AR17" s="212">
        <v>14.789602107030598</v>
      </c>
      <c r="AS17" s="212">
        <v>3468.5848597151949</v>
      </c>
      <c r="AT17" s="212">
        <v>12.01872331508938</v>
      </c>
      <c r="AU17" s="212">
        <v>2.7604910979686879</v>
      </c>
      <c r="AV17" s="212">
        <v>17.433192701281531</v>
      </c>
      <c r="AW17" s="212">
        <v>18.602783768502594</v>
      </c>
      <c r="AX17" s="212">
        <v>15.527456756546147</v>
      </c>
      <c r="AY17" s="212">
        <v>19.353591736969946</v>
      </c>
      <c r="AZ17" s="212">
        <v>10.79173490845481</v>
      </c>
      <c r="BA17" s="213">
        <v>6813.5751472931106</v>
      </c>
      <c r="BB17" s="214">
        <v>9.3069777405990255</v>
      </c>
      <c r="BC17" s="214">
        <v>13.297239467566241</v>
      </c>
      <c r="BD17" s="214">
        <v>1.010363808197561</v>
      </c>
      <c r="BE17" s="214">
        <v>521776.18499823229</v>
      </c>
      <c r="BF17" s="214">
        <v>25.242271268065512</v>
      </c>
      <c r="BG17" s="214">
        <v>2.1630899625281543</v>
      </c>
      <c r="BH17" s="214">
        <v>4.3908523896368488</v>
      </c>
      <c r="BI17" s="214">
        <v>33.893977142277294</v>
      </c>
      <c r="BJ17" s="214">
        <v>44.843787680690255</v>
      </c>
      <c r="BK17" s="214">
        <v>0.21591675756590314</v>
      </c>
      <c r="BL17" s="214">
        <v>7.6347815715364833</v>
      </c>
      <c r="BM17" s="214">
        <v>3.1024780817600757</v>
      </c>
      <c r="BN17" s="214">
        <v>1.0027984852556435</v>
      </c>
      <c r="BO17" s="214">
        <v>2.5113113421694071</v>
      </c>
      <c r="BP17" s="214">
        <v>13.979903222820102</v>
      </c>
      <c r="BQ17" s="214">
        <v>12.012323746507221</v>
      </c>
      <c r="BR17" s="214">
        <v>9.752751697773661</v>
      </c>
      <c r="BS17" s="214">
        <v>5.3045016087375183</v>
      </c>
      <c r="BT17" s="214">
        <v>7.9712446435422519</v>
      </c>
      <c r="BU17" s="214">
        <v>26.729157431412435</v>
      </c>
      <c r="BV17" s="214">
        <v>11.35231665715509</v>
      </c>
      <c r="BW17" s="214">
        <v>0</v>
      </c>
      <c r="BX17" s="207">
        <v>975972.53969633242</v>
      </c>
      <c r="BY17" s="215">
        <v>410603.38429448713</v>
      </c>
      <c r="BZ17" s="209">
        <v>0</v>
      </c>
      <c r="CA17" s="209">
        <v>0</v>
      </c>
      <c r="CB17" s="209">
        <v>119462.51581630589</v>
      </c>
      <c r="CC17" s="209">
        <v>2046.9549458337551</v>
      </c>
      <c r="CD17" s="210">
        <v>84394.605247040934</v>
      </c>
      <c r="CE17" s="262">
        <v>616507.46030366782</v>
      </c>
      <c r="CF17" s="263">
        <v>1592480.0000000002</v>
      </c>
      <c r="CG17" s="35"/>
      <c r="CH17" s="35"/>
      <c r="CJ17" s="35"/>
      <c r="CK17" s="35"/>
    </row>
    <row r="18" spans="1:89" x14ac:dyDescent="0.55000000000000004">
      <c r="A18" s="131"/>
      <c r="B18" s="192">
        <v>9</v>
      </c>
      <c r="C18" s="193" t="s">
        <v>8</v>
      </c>
      <c r="D18" s="194" t="s">
        <v>118</v>
      </c>
      <c r="E18" s="211">
        <v>138.7333258579784</v>
      </c>
      <c r="F18" s="212">
        <v>10.853438871451058</v>
      </c>
      <c r="G18" s="212">
        <v>12.207569469090434</v>
      </c>
      <c r="H18" s="212">
        <v>4.5921616505469087</v>
      </c>
      <c r="I18" s="212">
        <v>16.312098981877813</v>
      </c>
      <c r="J18" s="212">
        <v>3.0605550775191581</v>
      </c>
      <c r="K18" s="212">
        <v>105.28493038139455</v>
      </c>
      <c r="L18" s="212">
        <v>10.498172092235119</v>
      </c>
      <c r="M18" s="212">
        <v>305125.7948309519</v>
      </c>
      <c r="N18" s="212">
        <v>14.871498499860492</v>
      </c>
      <c r="O18" s="212">
        <v>6.5400590126723648</v>
      </c>
      <c r="P18" s="212">
        <v>65.010715837837111</v>
      </c>
      <c r="Q18" s="212">
        <v>60.192848409419277</v>
      </c>
      <c r="R18" s="212">
        <v>10.629454938555327</v>
      </c>
      <c r="S18" s="212">
        <v>12.129845220657611</v>
      </c>
      <c r="T18" s="212">
        <v>414.70147878912314</v>
      </c>
      <c r="U18" s="212">
        <v>1514802.2281894721</v>
      </c>
      <c r="V18" s="212">
        <v>482.52227085404684</v>
      </c>
      <c r="W18" s="212">
        <v>9305.4001031773278</v>
      </c>
      <c r="X18" s="212">
        <v>89.365649455422783</v>
      </c>
      <c r="Y18" s="212">
        <v>144.54071062532321</v>
      </c>
      <c r="Z18" s="212">
        <v>66.796076178448018</v>
      </c>
      <c r="AA18" s="212">
        <v>92.035524206553987</v>
      </c>
      <c r="AB18" s="212">
        <v>16.30143270696551</v>
      </c>
      <c r="AC18" s="212">
        <v>10.247567300743873</v>
      </c>
      <c r="AD18" s="212">
        <v>90.340836101353176</v>
      </c>
      <c r="AE18" s="212">
        <v>65.631147154816773</v>
      </c>
      <c r="AF18" s="212">
        <v>17.348865150449846</v>
      </c>
      <c r="AG18" s="212">
        <v>69.332146384168283</v>
      </c>
      <c r="AH18" s="212">
        <v>27.15083514934453</v>
      </c>
      <c r="AI18" s="212">
        <v>47.87734613977797</v>
      </c>
      <c r="AJ18" s="212">
        <v>1.6420430612786006</v>
      </c>
      <c r="AK18" s="212">
        <v>52.192935930493817</v>
      </c>
      <c r="AL18" s="212">
        <v>74.292655055117351</v>
      </c>
      <c r="AM18" s="212">
        <v>31.182341052592122</v>
      </c>
      <c r="AN18" s="212">
        <v>224.08888983967211</v>
      </c>
      <c r="AO18" s="212">
        <v>70.07466052604515</v>
      </c>
      <c r="AP18" s="212">
        <v>122.72737809086584</v>
      </c>
      <c r="AQ18" s="212">
        <v>24.537203368774509</v>
      </c>
      <c r="AR18" s="212">
        <v>83.9842677026936</v>
      </c>
      <c r="AS18" s="212">
        <v>9.8192663143160726</v>
      </c>
      <c r="AT18" s="212">
        <v>68.249549178827237</v>
      </c>
      <c r="AU18" s="212">
        <v>15.675730941571114</v>
      </c>
      <c r="AV18" s="212">
        <v>98.996167181608612</v>
      </c>
      <c r="AW18" s="212">
        <v>105.63780963968925</v>
      </c>
      <c r="AX18" s="212">
        <v>88.174250770671676</v>
      </c>
      <c r="AY18" s="212">
        <v>109.90134945372536</v>
      </c>
      <c r="AZ18" s="212">
        <v>61.281970060392865</v>
      </c>
      <c r="BA18" s="213">
        <v>92.552171458572275</v>
      </c>
      <c r="BB18" s="214">
        <v>52.850624676231661</v>
      </c>
      <c r="BC18" s="214">
        <v>75.509733870394498</v>
      </c>
      <c r="BD18" s="214">
        <v>5.737454187793138</v>
      </c>
      <c r="BE18" s="214">
        <v>1274.9930034480019</v>
      </c>
      <c r="BF18" s="214">
        <v>143.34081824915717</v>
      </c>
      <c r="BG18" s="214">
        <v>12.283327513700646</v>
      </c>
      <c r="BH18" s="214">
        <v>24.933904229848942</v>
      </c>
      <c r="BI18" s="214">
        <v>9400.4776549452126</v>
      </c>
      <c r="BJ18" s="214">
        <v>254.65003332222858</v>
      </c>
      <c r="BK18" s="214">
        <v>1.2261053838826503</v>
      </c>
      <c r="BL18" s="214">
        <v>43.354887759333359</v>
      </c>
      <c r="BM18" s="214">
        <v>17.617738994912802</v>
      </c>
      <c r="BN18" s="214">
        <v>5.6944937279637768</v>
      </c>
      <c r="BO18" s="214">
        <v>14.26073822130108</v>
      </c>
      <c r="BP18" s="214">
        <v>79.386309802407681</v>
      </c>
      <c r="BQ18" s="214">
        <v>68.213208574320333</v>
      </c>
      <c r="BR18" s="214">
        <v>55.381997669454137</v>
      </c>
      <c r="BS18" s="214">
        <v>30.122154735035355</v>
      </c>
      <c r="BT18" s="214">
        <v>45.265527714817374</v>
      </c>
      <c r="BU18" s="214">
        <v>151.78425335189038</v>
      </c>
      <c r="BV18" s="214">
        <v>64.465290836122719</v>
      </c>
      <c r="BW18" s="214">
        <v>0</v>
      </c>
      <c r="BX18" s="207">
        <v>1844495.0915849397</v>
      </c>
      <c r="BY18" s="215">
        <v>54252.180419752389</v>
      </c>
      <c r="BZ18" s="209">
        <v>0</v>
      </c>
      <c r="CA18" s="209">
        <v>0</v>
      </c>
      <c r="CB18" s="209">
        <v>659.52802689279463</v>
      </c>
      <c r="CC18" s="209">
        <v>0</v>
      </c>
      <c r="CD18" s="210">
        <v>10254.199968414987</v>
      </c>
      <c r="CE18" s="262">
        <v>65165.90841506017</v>
      </c>
      <c r="CF18" s="263">
        <v>1909661</v>
      </c>
      <c r="CG18" s="35"/>
      <c r="CH18" s="35"/>
      <c r="CJ18" s="35"/>
      <c r="CK18" s="35"/>
    </row>
    <row r="19" spans="1:89" x14ac:dyDescent="0.55000000000000004">
      <c r="A19" s="131"/>
      <c r="B19" s="192">
        <v>10</v>
      </c>
      <c r="C19" s="193" t="s">
        <v>9</v>
      </c>
      <c r="D19" s="194" t="s">
        <v>119</v>
      </c>
      <c r="E19" s="211">
        <v>55.817951359405427</v>
      </c>
      <c r="F19" s="212">
        <v>4.3667714246907847</v>
      </c>
      <c r="G19" s="212">
        <v>4.9115921832639167</v>
      </c>
      <c r="H19" s="212">
        <v>1.8476098230871707</v>
      </c>
      <c r="I19" s="212">
        <v>6.5630081446497668</v>
      </c>
      <c r="J19" s="212">
        <v>1.2313833997220589</v>
      </c>
      <c r="K19" s="212">
        <v>42.360327531707483</v>
      </c>
      <c r="L19" s="212">
        <v>4.2238334270665643</v>
      </c>
      <c r="M19" s="212">
        <v>46.062288789805194</v>
      </c>
      <c r="N19" s="212">
        <v>5.9833971021242238</v>
      </c>
      <c r="O19" s="212">
        <v>2.6313266376291762</v>
      </c>
      <c r="P19" s="212">
        <v>26.156404396960067</v>
      </c>
      <c r="Q19" s="212">
        <v>24.217984135553028</v>
      </c>
      <c r="R19" s="212">
        <v>4.2766537532924875</v>
      </c>
      <c r="S19" s="212">
        <v>4.8803206175342027</v>
      </c>
      <c r="T19" s="212">
        <v>166.85094823879027</v>
      </c>
      <c r="U19" s="212">
        <v>180.67034902174612</v>
      </c>
      <c r="V19" s="212">
        <v>120136.08175902933</v>
      </c>
      <c r="W19" s="212">
        <v>310423.4010609106</v>
      </c>
      <c r="X19" s="212">
        <v>35.955365761294466</v>
      </c>
      <c r="Y19" s="212">
        <v>58.154493920209042</v>
      </c>
      <c r="Z19" s="212">
        <v>26.874726083800098</v>
      </c>
      <c r="AA19" s="212">
        <v>37.029562880643468</v>
      </c>
      <c r="AB19" s="212">
        <v>6.5587166767522094</v>
      </c>
      <c r="AC19" s="212">
        <v>4.1230051222927555</v>
      </c>
      <c r="AD19" s="212">
        <v>36.347722251216773</v>
      </c>
      <c r="AE19" s="212">
        <v>26.406028666102685</v>
      </c>
      <c r="AF19" s="212">
        <v>6.9801405330686297</v>
      </c>
      <c r="AG19" s="212">
        <v>27.895088296783044</v>
      </c>
      <c r="AH19" s="212">
        <v>10.923864085005595</v>
      </c>
      <c r="AI19" s="212">
        <v>19.262966280959063</v>
      </c>
      <c r="AJ19" s="212">
        <v>0.66065942813427547</v>
      </c>
      <c r="AK19" s="212">
        <v>20.999300211797866</v>
      </c>
      <c r="AL19" s="212">
        <v>29.890898820322231</v>
      </c>
      <c r="AM19" s="212">
        <v>12.545899735206858</v>
      </c>
      <c r="AN19" s="212">
        <v>90.159899763800311</v>
      </c>
      <c r="AO19" s="212">
        <v>28.193831356524736</v>
      </c>
      <c r="AP19" s="212">
        <v>49.37812006147729</v>
      </c>
      <c r="AQ19" s="212">
        <v>9.8722957563647942</v>
      </c>
      <c r="AR19" s="212">
        <v>33.790221207434875</v>
      </c>
      <c r="AS19" s="212">
        <v>3.9506825496177109</v>
      </c>
      <c r="AT19" s="212">
        <v>27.459516253974705</v>
      </c>
      <c r="AU19" s="212">
        <v>6.306971895962973</v>
      </c>
      <c r="AV19" s="212">
        <v>39.830107224325701</v>
      </c>
      <c r="AW19" s="212">
        <v>42.502304934421808</v>
      </c>
      <c r="AX19" s="212">
        <v>35.476018542997586</v>
      </c>
      <c r="AY19" s="212">
        <v>44.217697083258336</v>
      </c>
      <c r="AZ19" s="212">
        <v>24.656181223113318</v>
      </c>
      <c r="BA19" s="213">
        <v>37.237430680285549</v>
      </c>
      <c r="BB19" s="214">
        <v>21.263914630807786</v>
      </c>
      <c r="BC19" s="214">
        <v>30.380578179564633</v>
      </c>
      <c r="BD19" s="214">
        <v>2.3084066989707863</v>
      </c>
      <c r="BE19" s="214">
        <v>512.98054746339119</v>
      </c>
      <c r="BF19" s="214">
        <v>57.671729351024567</v>
      </c>
      <c r="BG19" s="214">
        <v>4.9420726667597519</v>
      </c>
      <c r="BH19" s="214">
        <v>10.031904338014131</v>
      </c>
      <c r="BI19" s="214">
        <v>8210.4577694966902</v>
      </c>
      <c r="BJ19" s="214">
        <v>102.45586693569267</v>
      </c>
      <c r="BK19" s="214">
        <v>0.49331110788137322</v>
      </c>
      <c r="BL19" s="214">
        <v>17.44340086404539</v>
      </c>
      <c r="BM19" s="214">
        <v>7.088319206644246</v>
      </c>
      <c r="BN19" s="214">
        <v>2.2911219921975357</v>
      </c>
      <c r="BO19" s="214">
        <v>5.737663877536316</v>
      </c>
      <c r="BP19" s="214">
        <v>31.940279321853005</v>
      </c>
      <c r="BQ19" s="214">
        <v>27.444894979077759</v>
      </c>
      <c r="BR19" s="214">
        <v>22.2823869678211</v>
      </c>
      <c r="BS19" s="214">
        <v>17.13250613253614</v>
      </c>
      <c r="BT19" s="214">
        <v>18.212127537618535</v>
      </c>
      <c r="BU19" s="214">
        <v>61.068860119396149</v>
      </c>
      <c r="BV19" s="214">
        <v>25.936958160609734</v>
      </c>
      <c r="BW19" s="214">
        <v>0</v>
      </c>
      <c r="BX19" s="207">
        <v>441165.73930724239</v>
      </c>
      <c r="BY19" s="215">
        <v>140031.14534005974</v>
      </c>
      <c r="BZ19" s="209">
        <v>0</v>
      </c>
      <c r="CA19" s="209">
        <v>0</v>
      </c>
      <c r="CB19" s="209">
        <v>265.35443519138801</v>
      </c>
      <c r="CC19" s="209">
        <v>0</v>
      </c>
      <c r="CD19" s="210">
        <v>111948.76091750675</v>
      </c>
      <c r="CE19" s="262">
        <v>252245.2606927579</v>
      </c>
      <c r="CF19" s="263">
        <v>693411.00000000023</v>
      </c>
      <c r="CG19" s="35"/>
      <c r="CH19" s="35"/>
      <c r="CJ19" s="35"/>
      <c r="CK19" s="35"/>
    </row>
    <row r="20" spans="1:89" x14ac:dyDescent="0.55000000000000004">
      <c r="B20" s="192">
        <v>11</v>
      </c>
      <c r="C20" s="193" t="s">
        <v>10</v>
      </c>
      <c r="D20" s="194" t="s">
        <v>120</v>
      </c>
      <c r="E20" s="211">
        <v>69.688122052188191</v>
      </c>
      <c r="F20" s="212">
        <v>5.4518679494062443</v>
      </c>
      <c r="G20" s="212">
        <v>6.132070905540222</v>
      </c>
      <c r="H20" s="212">
        <v>2.3067213274645715</v>
      </c>
      <c r="I20" s="212">
        <v>8.1938462712281446</v>
      </c>
      <c r="J20" s="212">
        <v>1.5373691538826004</v>
      </c>
      <c r="K20" s="212">
        <v>52.886421004465603</v>
      </c>
      <c r="L20" s="212">
        <v>5.2734113708013828</v>
      </c>
      <c r="M20" s="212">
        <v>57.508280490595148</v>
      </c>
      <c r="N20" s="212">
        <v>7.4702080134526758</v>
      </c>
      <c r="O20" s="212">
        <v>3024.6154684165858</v>
      </c>
      <c r="P20" s="212">
        <v>32.655994311310408</v>
      </c>
      <c r="Q20" s="212">
        <v>30.235897111834706</v>
      </c>
      <c r="R20" s="212">
        <v>5.3393569895713613</v>
      </c>
      <c r="S20" s="212">
        <v>6.0930286863927776</v>
      </c>
      <c r="T20" s="212">
        <v>208.31164459117846</v>
      </c>
      <c r="U20" s="212">
        <v>225.56502034210448</v>
      </c>
      <c r="V20" s="212">
        <v>95299.765037713834</v>
      </c>
      <c r="W20" s="212">
        <v>56.425639682170562</v>
      </c>
      <c r="X20" s="212">
        <v>44.88989396028682</v>
      </c>
      <c r="Y20" s="212">
        <v>72.605270732708121</v>
      </c>
      <c r="Z20" s="212">
        <v>33.552811341783659</v>
      </c>
      <c r="AA20" s="212">
        <v>46.231017705214235</v>
      </c>
      <c r="AB20" s="212">
        <v>8.1884884189361049</v>
      </c>
      <c r="AC20" s="212">
        <v>5.1475282984516051</v>
      </c>
      <c r="AD20" s="212">
        <v>45.379746889170185</v>
      </c>
      <c r="AE20" s="212">
        <v>32.967647571803418</v>
      </c>
      <c r="AF20" s="212">
        <v>8.7146316474036603</v>
      </c>
      <c r="AG20" s="212">
        <v>34.826722775364331</v>
      </c>
      <c r="AH20" s="212">
        <v>13.638328800992634</v>
      </c>
      <c r="AI20" s="212">
        <v>24.049609714822754</v>
      </c>
      <c r="AJ20" s="212">
        <v>0.82482631020087416</v>
      </c>
      <c r="AK20" s="212">
        <v>26.217404267448536</v>
      </c>
      <c r="AL20" s="212">
        <v>37.318471110266344</v>
      </c>
      <c r="AM20" s="212">
        <v>15.663423158834542</v>
      </c>
      <c r="AN20" s="212">
        <v>112.56368150269026</v>
      </c>
      <c r="AO20" s="212">
        <v>35.199700326537297</v>
      </c>
      <c r="AP20" s="212">
        <v>61.648060771617786</v>
      </c>
      <c r="AQ20" s="212">
        <v>12.325456861987163</v>
      </c>
      <c r="AR20" s="212">
        <v>42.186733879070879</v>
      </c>
      <c r="AS20" s="212">
        <v>4.932385388608818</v>
      </c>
      <c r="AT20" s="212">
        <v>34.28291568566479</v>
      </c>
      <c r="AU20" s="212">
        <v>7.8741877220746188</v>
      </c>
      <c r="AV20" s="212">
        <v>49.727467705294849</v>
      </c>
      <c r="AW20" s="212">
        <v>53.063678290482812</v>
      </c>
      <c r="AX20" s="212">
        <v>44.291434026869339</v>
      </c>
      <c r="AY20" s="212">
        <v>55.205327249717548</v>
      </c>
      <c r="AZ20" s="212">
        <v>30.782981542149781</v>
      </c>
      <c r="BA20" s="213">
        <v>46.49053845506949</v>
      </c>
      <c r="BB20" s="214">
        <v>26.547772571544762</v>
      </c>
      <c r="BC20" s="214">
        <v>37.929830612402064</v>
      </c>
      <c r="BD20" s="214">
        <v>2.8820213545307474</v>
      </c>
      <c r="BE20" s="214">
        <v>640.45078924243626</v>
      </c>
      <c r="BF20" s="214">
        <v>72.002544272842599</v>
      </c>
      <c r="BG20" s="214">
        <v>6.1701254668835865</v>
      </c>
      <c r="BH20" s="214">
        <v>12.524726488472323</v>
      </c>
      <c r="BI20" s="214">
        <v>96.681180700922127</v>
      </c>
      <c r="BJ20" s="214">
        <v>127.91506649901811</v>
      </c>
      <c r="BK20" s="214">
        <v>0.61589370190929749</v>
      </c>
      <c r="BL20" s="214">
        <v>21.777901531923739</v>
      </c>
      <c r="BM20" s="214">
        <v>8.8496915774795593</v>
      </c>
      <c r="BN20" s="214">
        <v>2.8604415808931472</v>
      </c>
      <c r="BO20" s="214">
        <v>7.1634126809422431</v>
      </c>
      <c r="BP20" s="214">
        <v>39.877100996240941</v>
      </c>
      <c r="BQ20" s="214">
        <v>34.264661178561575</v>
      </c>
      <c r="BR20" s="214">
        <v>27.819324514960933</v>
      </c>
      <c r="BS20" s="214">
        <v>15.130873441316856</v>
      </c>
      <c r="BT20" s="214">
        <v>22.737648655350032</v>
      </c>
      <c r="BU20" s="214">
        <v>76.243826115832192</v>
      </c>
      <c r="BV20" s="214">
        <v>32.382018005655503</v>
      </c>
      <c r="BW20" s="214">
        <v>0</v>
      </c>
      <c r="BX20" s="207">
        <v>101459.0726296856</v>
      </c>
      <c r="BY20" s="215">
        <v>130423.09397758865</v>
      </c>
      <c r="BZ20" s="209">
        <v>0</v>
      </c>
      <c r="CA20" s="209">
        <v>0</v>
      </c>
      <c r="CB20" s="209">
        <v>331.29220647384017</v>
      </c>
      <c r="CC20" s="209">
        <v>0</v>
      </c>
      <c r="CD20" s="210">
        <v>1497.5411862518579</v>
      </c>
      <c r="CE20" s="262">
        <v>132251.92737031434</v>
      </c>
      <c r="CF20" s="263">
        <v>233710.99999999994</v>
      </c>
      <c r="CG20" s="35"/>
      <c r="CH20" s="35"/>
      <c r="CJ20" s="35"/>
      <c r="CK20" s="35"/>
    </row>
    <row r="21" spans="1:89" x14ac:dyDescent="0.55000000000000004">
      <c r="B21" s="192">
        <v>12</v>
      </c>
      <c r="C21" s="193" t="s">
        <v>11</v>
      </c>
      <c r="D21" s="194" t="s">
        <v>121</v>
      </c>
      <c r="E21" s="211">
        <v>804.19933054032867</v>
      </c>
      <c r="F21" s="212">
        <v>769.25903745208211</v>
      </c>
      <c r="G21" s="212">
        <v>410.43826005496328</v>
      </c>
      <c r="H21" s="212">
        <v>305.81668379679206</v>
      </c>
      <c r="I21" s="212">
        <v>543.68957608413916</v>
      </c>
      <c r="J21" s="212">
        <v>253.52670530447409</v>
      </c>
      <c r="K21" s="212">
        <v>1091.1720447470475</v>
      </c>
      <c r="L21" s="212">
        <v>166.60333742430188</v>
      </c>
      <c r="M21" s="212">
        <v>650.58732157856798</v>
      </c>
      <c r="N21" s="212">
        <v>423.41183256618331</v>
      </c>
      <c r="O21" s="212">
        <v>142.42554877372882</v>
      </c>
      <c r="P21" s="212">
        <v>17968.587405638082</v>
      </c>
      <c r="Q21" s="212">
        <v>619.4490258498405</v>
      </c>
      <c r="R21" s="212">
        <v>309.87349048944372</v>
      </c>
      <c r="S21" s="212">
        <v>192.02936103951603</v>
      </c>
      <c r="T21" s="212">
        <v>873.28112652611696</v>
      </c>
      <c r="U21" s="212">
        <v>1012.1588717358578</v>
      </c>
      <c r="V21" s="212">
        <v>207.90986599081918</v>
      </c>
      <c r="W21" s="212">
        <v>287.81325242861698</v>
      </c>
      <c r="X21" s="212">
        <v>223.91968606850716</v>
      </c>
      <c r="Y21" s="212">
        <v>207.40488803595946</v>
      </c>
      <c r="Z21" s="212">
        <v>119.14487419593215</v>
      </c>
      <c r="AA21" s="212">
        <v>137.17981437830196</v>
      </c>
      <c r="AB21" s="212">
        <v>84.303156725114889</v>
      </c>
      <c r="AC21" s="212">
        <v>300.70380604446302</v>
      </c>
      <c r="AD21" s="212">
        <v>121.4543115159922</v>
      </c>
      <c r="AE21" s="212">
        <v>43.815085845351248</v>
      </c>
      <c r="AF21" s="212">
        <v>87.866559034576611</v>
      </c>
      <c r="AG21" s="212">
        <v>432.35557628187507</v>
      </c>
      <c r="AH21" s="212">
        <v>170.10200734402949</v>
      </c>
      <c r="AI21" s="212">
        <v>165.08409664806044</v>
      </c>
      <c r="AJ21" s="212">
        <v>1.2247472286637853</v>
      </c>
      <c r="AK21" s="212">
        <v>389.16982971508838</v>
      </c>
      <c r="AL21" s="212">
        <v>135.24747022152295</v>
      </c>
      <c r="AM21" s="212">
        <v>94.114870002905747</v>
      </c>
      <c r="AN21" s="212">
        <v>605.34463219395946</v>
      </c>
      <c r="AO21" s="212">
        <v>516.11273435805799</v>
      </c>
      <c r="AP21" s="212">
        <v>1045615.3125762241</v>
      </c>
      <c r="AQ21" s="212">
        <v>145.74130460488081</v>
      </c>
      <c r="AR21" s="212">
        <v>600.0674827516134</v>
      </c>
      <c r="AS21" s="212">
        <v>53.523513901010482</v>
      </c>
      <c r="AT21" s="212">
        <v>627.04684658772112</v>
      </c>
      <c r="AU21" s="212">
        <v>683.49900169357534</v>
      </c>
      <c r="AV21" s="212">
        <v>3025.9676546544206</v>
      </c>
      <c r="AW21" s="212">
        <v>402.61605337171818</v>
      </c>
      <c r="AX21" s="212">
        <v>467.4532334425233</v>
      </c>
      <c r="AY21" s="212">
        <v>2403.71625721693</v>
      </c>
      <c r="AZ21" s="212">
        <v>251.3308539475336</v>
      </c>
      <c r="BA21" s="213">
        <v>164.03619025287011</v>
      </c>
      <c r="BB21" s="214">
        <v>454.30634450720243</v>
      </c>
      <c r="BC21" s="214">
        <v>75502.402531527565</v>
      </c>
      <c r="BD21" s="214">
        <v>266.17930919341956</v>
      </c>
      <c r="BE21" s="214">
        <v>2580.8020317905457</v>
      </c>
      <c r="BF21" s="214">
        <v>6903.1474887714403</v>
      </c>
      <c r="BG21" s="214">
        <v>112.19522602195734</v>
      </c>
      <c r="BH21" s="214">
        <v>501.66838803508676</v>
      </c>
      <c r="BI21" s="214">
        <v>1114.3385367310834</v>
      </c>
      <c r="BJ21" s="214">
        <v>31382.064364767131</v>
      </c>
      <c r="BK21" s="214">
        <v>100.85092615854015</v>
      </c>
      <c r="BL21" s="214">
        <v>3320.3442944456642</v>
      </c>
      <c r="BM21" s="214">
        <v>1059.9429966356829</v>
      </c>
      <c r="BN21" s="214">
        <v>217.18569039306277</v>
      </c>
      <c r="BO21" s="214">
        <v>2425.7892938282216</v>
      </c>
      <c r="BP21" s="214">
        <v>3293.8882361754968</v>
      </c>
      <c r="BQ21" s="214">
        <v>2099.938007383927</v>
      </c>
      <c r="BR21" s="214">
        <v>119.55852355641649</v>
      </c>
      <c r="BS21" s="214">
        <v>991.35118055016585</v>
      </c>
      <c r="BT21" s="214">
        <v>61.734526644299777</v>
      </c>
      <c r="BU21" s="214">
        <v>811.70255647741158</v>
      </c>
      <c r="BV21" s="214">
        <v>1077.8839006740577</v>
      </c>
      <c r="BW21" s="214">
        <v>0</v>
      </c>
      <c r="BX21" s="207">
        <v>1219704.3655467762</v>
      </c>
      <c r="BY21" s="215">
        <v>88060.344036424998</v>
      </c>
      <c r="BZ21" s="209">
        <v>0</v>
      </c>
      <c r="CA21" s="209">
        <v>0</v>
      </c>
      <c r="CB21" s="209">
        <v>0</v>
      </c>
      <c r="CC21" s="209">
        <v>-1300.6799026458734</v>
      </c>
      <c r="CD21" s="210">
        <v>7870143.9703194443</v>
      </c>
      <c r="CE21" s="262">
        <v>7956903.6344532231</v>
      </c>
      <c r="CF21" s="263">
        <v>9176608</v>
      </c>
      <c r="CG21" s="35"/>
      <c r="CH21" s="35"/>
      <c r="CJ21" s="35"/>
      <c r="CK21" s="35"/>
    </row>
    <row r="22" spans="1:89" x14ac:dyDescent="0.55000000000000004">
      <c r="A22" s="131"/>
      <c r="B22" s="192">
        <v>13</v>
      </c>
      <c r="C22" s="193" t="s">
        <v>12</v>
      </c>
      <c r="D22" s="194" t="s">
        <v>122</v>
      </c>
      <c r="E22" s="211">
        <v>0</v>
      </c>
      <c r="F22" s="212">
        <v>0</v>
      </c>
      <c r="G22" s="212">
        <v>0</v>
      </c>
      <c r="H22" s="212">
        <v>0</v>
      </c>
      <c r="I22" s="212">
        <v>0</v>
      </c>
      <c r="J22" s="212">
        <v>0</v>
      </c>
      <c r="K22" s="212">
        <v>0</v>
      </c>
      <c r="L22" s="212">
        <v>0</v>
      </c>
      <c r="M22" s="212">
        <v>0</v>
      </c>
      <c r="N22" s="212">
        <v>0</v>
      </c>
      <c r="O22" s="212">
        <v>0</v>
      </c>
      <c r="P22" s="212">
        <v>1560279</v>
      </c>
      <c r="Q22" s="212">
        <v>0</v>
      </c>
      <c r="R22" s="212">
        <v>0</v>
      </c>
      <c r="S22" s="212">
        <v>0</v>
      </c>
      <c r="T22" s="212">
        <v>0</v>
      </c>
      <c r="U22" s="212">
        <v>0</v>
      </c>
      <c r="V22" s="212">
        <v>0</v>
      </c>
      <c r="W22" s="212">
        <v>0</v>
      </c>
      <c r="X22" s="212">
        <v>0</v>
      </c>
      <c r="Y22" s="212">
        <v>0</v>
      </c>
      <c r="Z22" s="212">
        <v>0</v>
      </c>
      <c r="AA22" s="212">
        <v>0</v>
      </c>
      <c r="AB22" s="212">
        <v>0</v>
      </c>
      <c r="AC22" s="212">
        <v>0</v>
      </c>
      <c r="AD22" s="212">
        <v>0</v>
      </c>
      <c r="AE22" s="212">
        <v>0</v>
      </c>
      <c r="AF22" s="212">
        <v>0</v>
      </c>
      <c r="AG22" s="212">
        <v>0</v>
      </c>
      <c r="AH22" s="212">
        <v>0</v>
      </c>
      <c r="AI22" s="212">
        <v>0</v>
      </c>
      <c r="AJ22" s="212">
        <v>0</v>
      </c>
      <c r="AK22" s="212">
        <v>0</v>
      </c>
      <c r="AL22" s="212">
        <v>0</v>
      </c>
      <c r="AM22" s="212">
        <v>0</v>
      </c>
      <c r="AN22" s="212">
        <v>0</v>
      </c>
      <c r="AO22" s="212">
        <v>0</v>
      </c>
      <c r="AP22" s="212">
        <v>1471</v>
      </c>
      <c r="AQ22" s="212">
        <v>0</v>
      </c>
      <c r="AR22" s="212">
        <v>0</v>
      </c>
      <c r="AS22" s="212">
        <v>0</v>
      </c>
      <c r="AT22" s="212">
        <v>0</v>
      </c>
      <c r="AU22" s="212">
        <v>0</v>
      </c>
      <c r="AV22" s="212">
        <v>0</v>
      </c>
      <c r="AW22" s="212">
        <v>0</v>
      </c>
      <c r="AX22" s="212">
        <v>0</v>
      </c>
      <c r="AY22" s="212">
        <v>0</v>
      </c>
      <c r="AZ22" s="212">
        <v>0</v>
      </c>
      <c r="BA22" s="213">
        <v>0</v>
      </c>
      <c r="BB22" s="214">
        <v>0</v>
      </c>
      <c r="BC22" s="214">
        <v>0</v>
      </c>
      <c r="BD22" s="214">
        <v>0</v>
      </c>
      <c r="BE22" s="214">
        <v>0</v>
      </c>
      <c r="BF22" s="214">
        <v>0</v>
      </c>
      <c r="BG22" s="214">
        <v>0</v>
      </c>
      <c r="BH22" s="214">
        <v>0</v>
      </c>
      <c r="BI22" s="214">
        <v>0</v>
      </c>
      <c r="BJ22" s="214">
        <v>0</v>
      </c>
      <c r="BK22" s="214">
        <v>0</v>
      </c>
      <c r="BL22" s="214">
        <v>0</v>
      </c>
      <c r="BM22" s="214">
        <v>0</v>
      </c>
      <c r="BN22" s="214">
        <v>0</v>
      </c>
      <c r="BO22" s="214">
        <v>0</v>
      </c>
      <c r="BP22" s="214">
        <v>0</v>
      </c>
      <c r="BQ22" s="214">
        <v>0</v>
      </c>
      <c r="BR22" s="214">
        <v>0</v>
      </c>
      <c r="BS22" s="214">
        <v>0</v>
      </c>
      <c r="BT22" s="214">
        <v>0</v>
      </c>
      <c r="BU22" s="214">
        <v>0</v>
      </c>
      <c r="BV22" s="214">
        <v>0</v>
      </c>
      <c r="BW22" s="214">
        <v>0</v>
      </c>
      <c r="BX22" s="207">
        <v>1561750</v>
      </c>
      <c r="BY22" s="215">
        <v>0</v>
      </c>
      <c r="BZ22" s="209">
        <v>0</v>
      </c>
      <c r="CA22" s="209">
        <v>0</v>
      </c>
      <c r="CB22" s="209">
        <v>0</v>
      </c>
      <c r="CC22" s="209">
        <v>0</v>
      </c>
      <c r="CD22" s="210">
        <v>0</v>
      </c>
      <c r="CE22" s="262">
        <v>0</v>
      </c>
      <c r="CF22" s="263">
        <v>1561750</v>
      </c>
      <c r="CG22" s="35"/>
      <c r="CH22" s="35"/>
      <c r="CJ22" s="35"/>
      <c r="CK22" s="35"/>
    </row>
    <row r="23" spans="1:89" x14ac:dyDescent="0.55000000000000004">
      <c r="A23" s="131"/>
      <c r="B23" s="192">
        <v>14</v>
      </c>
      <c r="C23" s="193" t="s">
        <v>13</v>
      </c>
      <c r="D23" s="194" t="s">
        <v>123</v>
      </c>
      <c r="E23" s="211">
        <v>4.9430927468959869</v>
      </c>
      <c r="F23" s="212">
        <v>0.38670993168050943</v>
      </c>
      <c r="G23" s="212">
        <v>0.43495784251336422</v>
      </c>
      <c r="H23" s="212">
        <v>0.16361952549620146</v>
      </c>
      <c r="I23" s="212">
        <v>0.58120294936569872</v>
      </c>
      <c r="J23" s="212">
        <v>0.10904811451466118</v>
      </c>
      <c r="K23" s="212">
        <v>3.7513205461425243</v>
      </c>
      <c r="L23" s="212">
        <v>0.37405171399060028</v>
      </c>
      <c r="M23" s="212">
        <v>4.0791566167708906</v>
      </c>
      <c r="N23" s="212">
        <v>0.52987410137769275</v>
      </c>
      <c r="O23" s="212">
        <v>0.23302345034895836</v>
      </c>
      <c r="P23" s="212">
        <v>2.3163432141567735</v>
      </c>
      <c r="Q23" s="212">
        <v>2.1446817521854928</v>
      </c>
      <c r="R23" s="212">
        <v>0.37872934484406662</v>
      </c>
      <c r="S23" s="212">
        <v>0.43218851390172602</v>
      </c>
      <c r="T23" s="212">
        <v>14.775886466010695</v>
      </c>
      <c r="U23" s="212">
        <v>15.999696693957503</v>
      </c>
      <c r="V23" s="212">
        <v>2.205642214376561</v>
      </c>
      <c r="W23" s="212">
        <v>4.0023631293009672</v>
      </c>
      <c r="X23" s="212">
        <v>3.1841137730451479</v>
      </c>
      <c r="Y23" s="212">
        <v>5.1500108853055213</v>
      </c>
      <c r="Z23" s="212">
        <v>2.3799559164090343</v>
      </c>
      <c r="AA23" s="212">
        <v>3.2792418789693705</v>
      </c>
      <c r="AB23" s="212">
        <v>0.5808229081187285</v>
      </c>
      <c r="AC23" s="212">
        <v>0.36512262129065376</v>
      </c>
      <c r="AD23" s="212">
        <v>3.2188598443770142</v>
      </c>
      <c r="AE23" s="212">
        <v>2.3384492908614347</v>
      </c>
      <c r="AF23" s="212">
        <v>0.61814310989599464</v>
      </c>
      <c r="AG23" s="212">
        <v>2.4703165428986495</v>
      </c>
      <c r="AH23" s="212">
        <v>0.9673890211230407</v>
      </c>
      <c r="AI23" s="212">
        <v>1.7058782450471675</v>
      </c>
      <c r="AJ23" s="212">
        <v>5.8506282438628252E-2</v>
      </c>
      <c r="AK23" s="212">
        <v>1.859643466641465</v>
      </c>
      <c r="AL23" s="212">
        <v>2.6470603373737021</v>
      </c>
      <c r="AM23" s="212">
        <v>1.11103228395242</v>
      </c>
      <c r="AN23" s="212">
        <v>7.9843264707746116</v>
      </c>
      <c r="AO23" s="212">
        <v>2.4967724520789467</v>
      </c>
      <c r="AP23" s="212">
        <v>4.3727980190394344</v>
      </c>
      <c r="AQ23" s="212">
        <v>0.87426486211009979</v>
      </c>
      <c r="AR23" s="212">
        <v>2.9923741968064492</v>
      </c>
      <c r="AS23" s="212">
        <v>0.34986218198087354</v>
      </c>
      <c r="AT23" s="212">
        <v>2.4317434144852976</v>
      </c>
      <c r="AU23" s="212">
        <v>0.55852904441212892</v>
      </c>
      <c r="AV23" s="212">
        <v>3.5272508097070912</v>
      </c>
      <c r="AW23" s="212">
        <v>239551.76389369604</v>
      </c>
      <c r="AX23" s="212">
        <v>3.1416640288266362</v>
      </c>
      <c r="AY23" s="212">
        <v>3.915804367833867</v>
      </c>
      <c r="AZ23" s="212">
        <v>2.1834873477417194</v>
      </c>
      <c r="BA23" s="213">
        <v>3.297650111226194</v>
      </c>
      <c r="BB23" s="214">
        <v>1.8830770320711576</v>
      </c>
      <c r="BC23" s="214">
        <v>2.6904250691495117</v>
      </c>
      <c r="BD23" s="214">
        <v>0.20442649958785852</v>
      </c>
      <c r="BE23" s="214">
        <v>45.428224463808618</v>
      </c>
      <c r="BF23" s="214">
        <v>5.1072585093713228</v>
      </c>
      <c r="BG23" s="214">
        <v>0.43765711493774995</v>
      </c>
      <c r="BH23" s="214">
        <v>0.88839938340797331</v>
      </c>
      <c r="BI23" s="214">
        <v>6.8577546504435087</v>
      </c>
      <c r="BJ23" s="214">
        <v>9.0732253762915143</v>
      </c>
      <c r="BK23" s="214">
        <v>4.3686349999313451E-2</v>
      </c>
      <c r="BL23" s="214">
        <v>1.544742259297071</v>
      </c>
      <c r="BM23" s="214">
        <v>0.62772313215939413</v>
      </c>
      <c r="BN23" s="214">
        <v>0.20289581086492528</v>
      </c>
      <c r="BO23" s="214">
        <v>0.50811260546913373</v>
      </c>
      <c r="BP23" s="214">
        <v>2.8285481499148526</v>
      </c>
      <c r="BQ23" s="214">
        <v>2.4304485923692347</v>
      </c>
      <c r="BR23" s="214">
        <v>1.973270296055154</v>
      </c>
      <c r="BS23" s="214">
        <v>1.0732576594037515</v>
      </c>
      <c r="BT23" s="214">
        <v>1.6128186962128199</v>
      </c>
      <c r="BU23" s="214">
        <v>5.4080995838362522</v>
      </c>
      <c r="BV23" s="214">
        <v>2.2969096256280142</v>
      </c>
      <c r="BW23" s="214">
        <v>0</v>
      </c>
      <c r="BX23" s="207">
        <v>239772.78751713893</v>
      </c>
      <c r="BY23" s="215">
        <v>193.50817838612824</v>
      </c>
      <c r="BZ23" s="209">
        <v>0</v>
      </c>
      <c r="CA23" s="209">
        <v>0</v>
      </c>
      <c r="CB23" s="209">
        <v>23.499099340022841</v>
      </c>
      <c r="CC23" s="209">
        <v>522</v>
      </c>
      <c r="CD23" s="210">
        <v>103325.20520513493</v>
      </c>
      <c r="CE23" s="262">
        <v>104064.21248286108</v>
      </c>
      <c r="CF23" s="263">
        <v>343837</v>
      </c>
      <c r="CG23" s="35"/>
      <c r="CH23" s="35"/>
      <c r="CJ23" s="35"/>
      <c r="CK23" s="35"/>
    </row>
    <row r="24" spans="1:89" x14ac:dyDescent="0.55000000000000004">
      <c r="B24" s="192">
        <v>15</v>
      </c>
      <c r="C24" s="193" t="s">
        <v>14</v>
      </c>
      <c r="D24" s="194" t="s">
        <v>124</v>
      </c>
      <c r="E24" s="211">
        <v>13.93340855308421</v>
      </c>
      <c r="F24" s="212">
        <v>1.090043773308387</v>
      </c>
      <c r="G24" s="212">
        <v>1.2260432149310609</v>
      </c>
      <c r="H24" s="212">
        <v>0.46120471792319478</v>
      </c>
      <c r="I24" s="212">
        <v>1.6382735587664261</v>
      </c>
      <c r="J24" s="212">
        <v>0.30738082598802147</v>
      </c>
      <c r="K24" s="212">
        <v>10.574084780384684</v>
      </c>
      <c r="L24" s="212">
        <v>1.0543632535086855</v>
      </c>
      <c r="M24" s="212">
        <v>11.498177073285964</v>
      </c>
      <c r="N24" s="212">
        <v>1.4935896844804046</v>
      </c>
      <c r="O24" s="212">
        <v>0.65683795599429207</v>
      </c>
      <c r="P24" s="212">
        <v>6.5292233030175995</v>
      </c>
      <c r="Q24" s="212">
        <v>6.0453502694866126</v>
      </c>
      <c r="R24" s="212">
        <v>1.0675483878120597</v>
      </c>
      <c r="S24" s="212">
        <v>1.2182371330023067</v>
      </c>
      <c r="T24" s="212">
        <v>41.649726882870226</v>
      </c>
      <c r="U24" s="212">
        <v>45.099358271666986</v>
      </c>
      <c r="V24" s="212">
        <v>6.2171833846605837</v>
      </c>
      <c r="W24" s="212">
        <v>11.281714407112748</v>
      </c>
      <c r="X24" s="212">
        <v>8.9752631299908003</v>
      </c>
      <c r="Y24" s="212">
        <v>14.516661813163966</v>
      </c>
      <c r="Z24" s="212">
        <v>6.7085324552084078</v>
      </c>
      <c r="AA24" s="212">
        <v>9.2434067462633429</v>
      </c>
      <c r="AB24" s="212">
        <v>1.637202312437013</v>
      </c>
      <c r="AC24" s="212">
        <v>1.029194254469604</v>
      </c>
      <c r="AD24" s="212">
        <v>9.0732040815914985</v>
      </c>
      <c r="AE24" s="212">
        <v>6.5915351013194385</v>
      </c>
      <c r="AF24" s="212">
        <v>1.7423991285341256</v>
      </c>
      <c r="AG24" s="212">
        <v>6.9632376752921417</v>
      </c>
      <c r="AH24" s="212">
        <v>2.726840694935309</v>
      </c>
      <c r="AI24" s="212">
        <v>4.8084670361457471</v>
      </c>
      <c r="AJ24" s="212">
        <v>0.16491536329182632</v>
      </c>
      <c r="AK24" s="212">
        <v>5.2418948036247688</v>
      </c>
      <c r="AL24" s="212">
        <v>7.4614366012964481</v>
      </c>
      <c r="AM24" s="212">
        <v>3.1317370562582072</v>
      </c>
      <c r="AN24" s="212">
        <v>22.505926640435046</v>
      </c>
      <c r="AO24" s="212">
        <v>7.0378106218515288</v>
      </c>
      <c r="AP24" s="212">
        <v>12.325882689062118</v>
      </c>
      <c r="AQ24" s="212">
        <v>2.4643457307239918</v>
      </c>
      <c r="AR24" s="212">
        <v>8.4347946443030413</v>
      </c>
      <c r="AS24" s="212">
        <v>0.98617868780109763</v>
      </c>
      <c r="AT24" s="212">
        <v>6.8545091555427788</v>
      </c>
      <c r="AU24" s="212">
        <v>1.5743611870209686</v>
      </c>
      <c r="AV24" s="212">
        <v>128173.18952219257</v>
      </c>
      <c r="AW24" s="212">
        <v>10.609525514219341</v>
      </c>
      <c r="AX24" s="212">
        <v>8.855607347779987</v>
      </c>
      <c r="AY24" s="212">
        <v>11.037725744725741</v>
      </c>
      <c r="AZ24" s="212">
        <v>6.1547340590928634</v>
      </c>
      <c r="BA24" s="213">
        <v>9.295295196249528</v>
      </c>
      <c r="BB24" s="214">
        <v>5.3079484784607045</v>
      </c>
      <c r="BC24" s="214">
        <v>7.5836715168777271</v>
      </c>
      <c r="BD24" s="214">
        <v>0.57622991994701278</v>
      </c>
      <c r="BE24" s="214">
        <v>228707.12270075711</v>
      </c>
      <c r="BF24" s="214">
        <v>14.396152983771616</v>
      </c>
      <c r="BG24" s="214">
        <v>1.2336518250484123</v>
      </c>
      <c r="BH24" s="214">
        <v>2.5041876009921977</v>
      </c>
      <c r="BI24" s="214">
        <v>19.330387308926053</v>
      </c>
      <c r="BJ24" s="214">
        <v>25.575274941273733</v>
      </c>
      <c r="BK24" s="214">
        <v>0.12314148123473855</v>
      </c>
      <c r="BL24" s="214">
        <v>4.3542628289780971</v>
      </c>
      <c r="BM24" s="214">
        <v>1.7694029439546246</v>
      </c>
      <c r="BN24" s="214">
        <v>0.57191527071094073</v>
      </c>
      <c r="BO24" s="214">
        <v>1.432249177889541</v>
      </c>
      <c r="BP24" s="214">
        <v>7.9730077914444237</v>
      </c>
      <c r="BQ24" s="214">
        <v>6.8508593584480346</v>
      </c>
      <c r="BR24" s="214">
        <v>5.5621819432514146</v>
      </c>
      <c r="BS24" s="214">
        <v>3.0252593299184642</v>
      </c>
      <c r="BT24" s="214">
        <v>4.5461541927363491</v>
      </c>
      <c r="BU24" s="214">
        <v>15.24415277149579</v>
      </c>
      <c r="BV24" s="214">
        <v>6.4744446163757674</v>
      </c>
      <c r="BW24" s="214">
        <v>0</v>
      </c>
      <c r="BX24" s="207">
        <v>357375.94113413536</v>
      </c>
      <c r="BY24" s="215">
        <v>545.45375655961948</v>
      </c>
      <c r="BZ24" s="209">
        <v>0</v>
      </c>
      <c r="CA24" s="209">
        <v>0</v>
      </c>
      <c r="CB24" s="209">
        <v>66.238399418998284</v>
      </c>
      <c r="CC24" s="209">
        <v>-926.7252032156714</v>
      </c>
      <c r="CD24" s="210">
        <v>1133.0919131017067</v>
      </c>
      <c r="CE24" s="262">
        <v>818.05886586465306</v>
      </c>
      <c r="CF24" s="263">
        <v>358194</v>
      </c>
      <c r="CG24" s="35"/>
      <c r="CH24" s="35"/>
      <c r="CJ24" s="35"/>
      <c r="CK24" s="35"/>
    </row>
    <row r="25" spans="1:89" x14ac:dyDescent="0.55000000000000004">
      <c r="B25" s="192">
        <v>16</v>
      </c>
      <c r="C25" s="193" t="s">
        <v>15</v>
      </c>
      <c r="D25" s="194" t="s">
        <v>125</v>
      </c>
      <c r="E25" s="211">
        <v>110.67679517090566</v>
      </c>
      <c r="F25" s="212">
        <v>8.6585095790555009</v>
      </c>
      <c r="G25" s="212">
        <v>9.7387895612640456</v>
      </c>
      <c r="H25" s="212">
        <v>3.663472574063138</v>
      </c>
      <c r="I25" s="212">
        <v>13.013245567780816</v>
      </c>
      <c r="J25" s="212">
        <v>2.441608210060676</v>
      </c>
      <c r="K25" s="212">
        <v>73451.038327012022</v>
      </c>
      <c r="L25" s="212">
        <v>8.375089655896149</v>
      </c>
      <c r="M25" s="212">
        <v>60989.242253646073</v>
      </c>
      <c r="N25" s="212">
        <v>14869.356714149773</v>
      </c>
      <c r="O25" s="212">
        <v>505.55822540268832</v>
      </c>
      <c r="P25" s="212">
        <v>51.863369065800157</v>
      </c>
      <c r="Q25" s="212">
        <v>48.325410004966542</v>
      </c>
      <c r="R25" s="212">
        <v>8.4798227083316497</v>
      </c>
      <c r="S25" s="212">
        <v>9.6767837622218025</v>
      </c>
      <c r="T25" s="212">
        <v>198035.63844297294</v>
      </c>
      <c r="U25" s="212">
        <v>74088.111343733442</v>
      </c>
      <c r="V25" s="212">
        <v>647.76997682044453</v>
      </c>
      <c r="W25" s="212">
        <v>89.61367850914597</v>
      </c>
      <c r="X25" s="212">
        <v>25935.531007271748</v>
      </c>
      <c r="Y25" s="212">
        <v>18790.825293486414</v>
      </c>
      <c r="Z25" s="212">
        <v>163.20959978414635</v>
      </c>
      <c r="AA25" s="212">
        <v>5355.6531128435572</v>
      </c>
      <c r="AB25" s="212">
        <v>897.90360414598217</v>
      </c>
      <c r="AC25" s="212">
        <v>8.1751655568723987</v>
      </c>
      <c r="AD25" s="212">
        <v>138.46620863683418</v>
      </c>
      <c r="AE25" s="212">
        <v>3080.5269063613232</v>
      </c>
      <c r="AF25" s="212">
        <v>13.840342850784307</v>
      </c>
      <c r="AG25" s="212">
        <v>69797.246683485821</v>
      </c>
      <c r="AH25" s="212">
        <v>179.87352404755737</v>
      </c>
      <c r="AI25" s="212">
        <v>38.943597595271747</v>
      </c>
      <c r="AJ25" s="212">
        <v>1.309966891019265</v>
      </c>
      <c r="AK25" s="212">
        <v>93.153877554292279</v>
      </c>
      <c r="AL25" s="212">
        <v>59.268188918467473</v>
      </c>
      <c r="AM25" s="212">
        <v>4158.8020033990688</v>
      </c>
      <c r="AN25" s="212">
        <v>259.6713220964823</v>
      </c>
      <c r="AO25" s="212">
        <v>56.071280034599603</v>
      </c>
      <c r="AP25" s="212">
        <v>97.907786775976774</v>
      </c>
      <c r="AQ25" s="212">
        <v>20.843090190683075</v>
      </c>
      <c r="AR25" s="212">
        <v>1622.8276120247106</v>
      </c>
      <c r="AS25" s="212">
        <v>7.8334813922839093</v>
      </c>
      <c r="AT25" s="212">
        <v>54.447201696183605</v>
      </c>
      <c r="AU25" s="212">
        <v>12.505572484801206</v>
      </c>
      <c r="AV25" s="212">
        <v>78.975822500499277</v>
      </c>
      <c r="AW25" s="212">
        <v>84.27430213677556</v>
      </c>
      <c r="AX25" s="212">
        <v>70.342460483387015</v>
      </c>
      <c r="AY25" s="212">
        <v>87.675611229474271</v>
      </c>
      <c r="AZ25" s="212">
        <v>48.888700722037939</v>
      </c>
      <c r="BA25" s="213">
        <v>73.835018801676469</v>
      </c>
      <c r="BB25" s="214">
        <v>1338.8559427979847</v>
      </c>
      <c r="BC25" s="214">
        <v>60.239133584518164</v>
      </c>
      <c r="BD25" s="214">
        <v>4.577148554737958</v>
      </c>
      <c r="BE25" s="214">
        <v>1017.1466633144015</v>
      </c>
      <c r="BF25" s="214">
        <v>114.35249809575322</v>
      </c>
      <c r="BG25" s="214">
        <v>9.7992267888300884</v>
      </c>
      <c r="BH25" s="214">
        <v>9027.8301157253372</v>
      </c>
      <c r="BI25" s="214">
        <v>172276.34464751341</v>
      </c>
      <c r="BJ25" s="214">
        <v>203.15125730583625</v>
      </c>
      <c r="BK25" s="214">
        <v>0.97814575979273033</v>
      </c>
      <c r="BL25" s="214">
        <v>34.587075618077918</v>
      </c>
      <c r="BM25" s="214">
        <v>14.054841387645626</v>
      </c>
      <c r="BN25" s="214">
        <v>4.542876140495907</v>
      </c>
      <c r="BO25" s="214">
        <v>11.376738742071158</v>
      </c>
      <c r="BP25" s="214">
        <v>63.331735868349391</v>
      </c>
      <c r="BQ25" s="214">
        <v>81908.514137397957</v>
      </c>
      <c r="BR25" s="214">
        <v>4058.2826856692436</v>
      </c>
      <c r="BS25" s="214">
        <v>24.030444949677605</v>
      </c>
      <c r="BT25" s="214">
        <v>4621.7490632431072</v>
      </c>
      <c r="BU25" s="214">
        <v>734.9367806873455</v>
      </c>
      <c r="BV25" s="214">
        <v>7353.695075597765</v>
      </c>
      <c r="BW25" s="214">
        <v>0</v>
      </c>
      <c r="BX25" s="207">
        <v>837122.44643824804</v>
      </c>
      <c r="BY25" s="215">
        <v>2438371.2364186817</v>
      </c>
      <c r="BZ25" s="209">
        <v>0</v>
      </c>
      <c r="CA25" s="209">
        <v>0</v>
      </c>
      <c r="CB25" s="209">
        <v>8495.2314249567407</v>
      </c>
      <c r="CC25" s="209">
        <v>10226.593132924965</v>
      </c>
      <c r="CD25" s="210">
        <v>19810.492585188407</v>
      </c>
      <c r="CE25" s="262">
        <v>2476903.5535617513</v>
      </c>
      <c r="CF25" s="263">
        <v>3314025.9999999991</v>
      </c>
      <c r="CG25" s="35"/>
      <c r="CH25" s="35"/>
      <c r="CJ25" s="35"/>
      <c r="CK25" s="35"/>
    </row>
    <row r="26" spans="1:89" x14ac:dyDescent="0.55000000000000004">
      <c r="A26" s="131"/>
      <c r="B26" s="192">
        <v>17</v>
      </c>
      <c r="C26" s="193" t="s">
        <v>16</v>
      </c>
      <c r="D26" s="194" t="s">
        <v>126</v>
      </c>
      <c r="E26" s="211">
        <v>131.26071869902475</v>
      </c>
      <c r="F26" s="212">
        <v>10.268838996053443</v>
      </c>
      <c r="G26" s="212">
        <v>11.550031920386861</v>
      </c>
      <c r="H26" s="212">
        <v>4.3448135832189614</v>
      </c>
      <c r="I26" s="212">
        <v>15.433478744990218</v>
      </c>
      <c r="J26" s="212">
        <v>2.8957040899053093</v>
      </c>
      <c r="K26" s="212">
        <v>58434.878981847251</v>
      </c>
      <c r="L26" s="212">
        <v>9.9327079872898398</v>
      </c>
      <c r="M26" s="212">
        <v>56097.64213231294</v>
      </c>
      <c r="N26" s="212">
        <v>12361.878620810818</v>
      </c>
      <c r="O26" s="212">
        <v>422.01246231347466</v>
      </c>
      <c r="P26" s="212">
        <v>61.509037076990296</v>
      </c>
      <c r="Q26" s="212">
        <v>56.950674929036516</v>
      </c>
      <c r="R26" s="212">
        <v>10.056919532383807</v>
      </c>
      <c r="S26" s="212">
        <v>11.476494141006601</v>
      </c>
      <c r="T26" s="212">
        <v>2004.7387198671847</v>
      </c>
      <c r="U26" s="212">
        <v>87472.659192709369</v>
      </c>
      <c r="V26" s="212">
        <v>1736.400763784364</v>
      </c>
      <c r="W26" s="212">
        <v>2860.459847753777</v>
      </c>
      <c r="X26" s="212">
        <v>84.552138442439812</v>
      </c>
      <c r="Y26" s="212">
        <v>136.75529971342209</v>
      </c>
      <c r="Z26" s="212">
        <v>63.198232373045016</v>
      </c>
      <c r="AA26" s="212">
        <v>88.177656713065531</v>
      </c>
      <c r="AB26" s="212">
        <v>15.423386988722056</v>
      </c>
      <c r="AC26" s="212">
        <v>9.6956015470230312</v>
      </c>
      <c r="AD26" s="212">
        <v>85.474798511452732</v>
      </c>
      <c r="AE26" s="212">
        <v>708.00795483820195</v>
      </c>
      <c r="AF26" s="212">
        <v>16.414401472590015</v>
      </c>
      <c r="AG26" s="212">
        <v>65.597701972835353</v>
      </c>
      <c r="AH26" s="212">
        <v>25.688406970290721</v>
      </c>
      <c r="AI26" s="212">
        <v>45.298523803448667</v>
      </c>
      <c r="AJ26" s="212">
        <v>1.553597529830866</v>
      </c>
      <c r="AK26" s="212">
        <v>49.381662544888705</v>
      </c>
      <c r="AL26" s="212">
        <v>70.29102226365049</v>
      </c>
      <c r="AM26" s="212">
        <v>29.502763463418844</v>
      </c>
      <c r="AN26" s="212">
        <v>212.01876730709384</v>
      </c>
      <c r="AO26" s="212">
        <v>66.300222000407672</v>
      </c>
      <c r="AP26" s="212">
        <v>116.11690091496187</v>
      </c>
      <c r="AQ26" s="212">
        <v>23.215553502599537</v>
      </c>
      <c r="AR26" s="212">
        <v>79.460614599205798</v>
      </c>
      <c r="AS26" s="212">
        <v>9.2903701799356053</v>
      </c>
      <c r="AT26" s="212">
        <v>64.57341681023432</v>
      </c>
      <c r="AU26" s="212">
        <v>14.83138746078604</v>
      </c>
      <c r="AV26" s="212">
        <v>93.663926618533281</v>
      </c>
      <c r="AW26" s="212">
        <v>99.947829617312905</v>
      </c>
      <c r="AX26" s="212">
        <v>83.424912185515836</v>
      </c>
      <c r="AY26" s="212">
        <v>103.98172195523023</v>
      </c>
      <c r="AZ26" s="212">
        <v>57.981133110395248</v>
      </c>
      <c r="BA26" s="213">
        <v>87.567024488722851</v>
      </c>
      <c r="BB26" s="214">
        <v>50.003926135211508</v>
      </c>
      <c r="BC26" s="214">
        <v>71.442545439633292</v>
      </c>
      <c r="BD26" s="214">
        <v>5.4284171127232206</v>
      </c>
      <c r="BE26" s="214">
        <v>1206.3179263801119</v>
      </c>
      <c r="BF26" s="214">
        <v>135.62003726164272</v>
      </c>
      <c r="BG26" s="214">
        <v>11.621709401779825</v>
      </c>
      <c r="BH26" s="214">
        <v>3969.2089955236979</v>
      </c>
      <c r="BI26" s="214">
        <v>68078.156932466562</v>
      </c>
      <c r="BJ26" s="214">
        <v>240.93379282800535</v>
      </c>
      <c r="BK26" s="214">
        <v>1.1600635456107669</v>
      </c>
      <c r="BL26" s="214">
        <v>41.019659056046315</v>
      </c>
      <c r="BM26" s="214">
        <v>16.66879293798101</v>
      </c>
      <c r="BN26" s="214">
        <v>5.387770636485671</v>
      </c>
      <c r="BO26" s="214">
        <v>13.492610636487401</v>
      </c>
      <c r="BP26" s="214">
        <v>75.110316970233626</v>
      </c>
      <c r="BQ26" s="214">
        <v>74.057140186659296</v>
      </c>
      <c r="BR26" s="214">
        <v>300.09199519893139</v>
      </c>
      <c r="BS26" s="214">
        <v>28.507535680735167</v>
      </c>
      <c r="BT26" s="214">
        <v>59.593470085804803</v>
      </c>
      <c r="BU26" s="214">
        <v>181.61828323287511</v>
      </c>
      <c r="BV26" s="214">
        <v>593.49141457838039</v>
      </c>
      <c r="BW26" s="214">
        <v>0</v>
      </c>
      <c r="BX26" s="207">
        <v>299482.67040629429</v>
      </c>
      <c r="BY26" s="215">
        <v>480602.45303604129</v>
      </c>
      <c r="BZ26" s="209">
        <v>0</v>
      </c>
      <c r="CA26" s="209">
        <v>0</v>
      </c>
      <c r="CB26" s="209">
        <v>624.00380209092634</v>
      </c>
      <c r="CC26" s="209">
        <v>32118.474071067285</v>
      </c>
      <c r="CD26" s="210">
        <v>3251656.3986845068</v>
      </c>
      <c r="CE26" s="262">
        <v>3765001.3295937064</v>
      </c>
      <c r="CF26" s="263">
        <v>4064484.0000000009</v>
      </c>
      <c r="CG26" s="35"/>
      <c r="CH26" s="35"/>
      <c r="CJ26" s="35"/>
      <c r="CK26" s="35"/>
    </row>
    <row r="27" spans="1:89" x14ac:dyDescent="0.55000000000000004">
      <c r="A27" s="131"/>
      <c r="B27" s="192">
        <v>18</v>
      </c>
      <c r="C27" s="193" t="s">
        <v>17</v>
      </c>
      <c r="D27" s="194" t="s">
        <v>127</v>
      </c>
      <c r="E27" s="211">
        <v>123.90404761729042</v>
      </c>
      <c r="F27" s="212">
        <v>9.6933090764095287</v>
      </c>
      <c r="G27" s="212">
        <v>10.902695941550338</v>
      </c>
      <c r="H27" s="212">
        <v>4.1013030740583041</v>
      </c>
      <c r="I27" s="212">
        <v>14.568490133780712</v>
      </c>
      <c r="J27" s="212">
        <v>2.7334107339751741</v>
      </c>
      <c r="K27" s="212">
        <v>825.2938645813299</v>
      </c>
      <c r="L27" s="212">
        <v>9.3760169502633168</v>
      </c>
      <c r="M27" s="212">
        <v>102.24853984383493</v>
      </c>
      <c r="N27" s="212">
        <v>13.281876195727412</v>
      </c>
      <c r="O27" s="212">
        <v>5.8409886616254889</v>
      </c>
      <c r="P27" s="212">
        <v>58.061686195366782</v>
      </c>
      <c r="Q27" s="212">
        <v>53.758803152862804</v>
      </c>
      <c r="R27" s="212">
        <v>9.4932669040231268</v>
      </c>
      <c r="S27" s="212">
        <v>10.833279678952431</v>
      </c>
      <c r="T27" s="212">
        <v>22157.893299891246</v>
      </c>
      <c r="U27" s="212">
        <v>32887.75663389689</v>
      </c>
      <c r="V27" s="212">
        <v>24527.465831533911</v>
      </c>
      <c r="W27" s="212">
        <v>28361.819359322242</v>
      </c>
      <c r="X27" s="212">
        <v>92.117238099787016</v>
      </c>
      <c r="Y27" s="212">
        <v>129.17184882041076</v>
      </c>
      <c r="Z27" s="212">
        <v>59.666682087414991</v>
      </c>
      <c r="AA27" s="212">
        <v>100.72826235566151</v>
      </c>
      <c r="AB27" s="212">
        <v>14.558963982609322</v>
      </c>
      <c r="AC27" s="212">
        <v>9.1521994368719106</v>
      </c>
      <c r="AD27" s="212">
        <v>80.684256568222125</v>
      </c>
      <c r="AE27" s="212">
        <v>10723.986954975129</v>
      </c>
      <c r="AF27" s="212">
        <v>15.49443582076186</v>
      </c>
      <c r="AG27" s="212">
        <v>95.043392675819263</v>
      </c>
      <c r="AH27" s="212">
        <v>24.248668085975407</v>
      </c>
      <c r="AI27" s="212">
        <v>42.759711404636462</v>
      </c>
      <c r="AJ27" s="212">
        <v>1.4665242139627157</v>
      </c>
      <c r="AK27" s="212">
        <v>46.614005530569422</v>
      </c>
      <c r="AL27" s="212">
        <v>66.351474042996244</v>
      </c>
      <c r="AM27" s="212">
        <v>29.287875965536479</v>
      </c>
      <c r="AN27" s="212">
        <v>200.13591042734825</v>
      </c>
      <c r="AO27" s="212">
        <v>62.584343169808299</v>
      </c>
      <c r="AP27" s="212">
        <v>109.60898403374752</v>
      </c>
      <c r="AQ27" s="212">
        <v>21.914408782444209</v>
      </c>
      <c r="AR27" s="212">
        <v>75.74666019262078</v>
      </c>
      <c r="AS27" s="212">
        <v>8.769679768373452</v>
      </c>
      <c r="AT27" s="212">
        <v>60.95431893537134</v>
      </c>
      <c r="AU27" s="212">
        <v>14.000143808334725</v>
      </c>
      <c r="AV27" s="212">
        <v>88.414414752487332</v>
      </c>
      <c r="AW27" s="212">
        <v>94.346128551560184</v>
      </c>
      <c r="AX27" s="212">
        <v>78.749258684191759</v>
      </c>
      <c r="AY27" s="212">
        <v>98.153936350223745</v>
      </c>
      <c r="AZ27" s="212">
        <v>54.731508017167698</v>
      </c>
      <c r="BA27" s="213">
        <v>82.659221124893662</v>
      </c>
      <c r="BB27" s="214">
        <v>47.818217235805463</v>
      </c>
      <c r="BC27" s="214">
        <v>67.438458662945962</v>
      </c>
      <c r="BD27" s="214">
        <v>5.1241746890295632</v>
      </c>
      <c r="BE27" s="214">
        <v>1138.7083300565757</v>
      </c>
      <c r="BF27" s="214">
        <v>128.01904272104321</v>
      </c>
      <c r="BG27" s="214">
        <v>10.970356168887395</v>
      </c>
      <c r="BH27" s="214">
        <v>7851.5702037275651</v>
      </c>
      <c r="BI27" s="214">
        <v>75349.931108458477</v>
      </c>
      <c r="BJ27" s="214">
        <v>227.43035719335401</v>
      </c>
      <c r="BK27" s="214">
        <v>1.0950463338847098</v>
      </c>
      <c r="BL27" s="214">
        <v>38.720660981442144</v>
      </c>
      <c r="BM27" s="214">
        <v>15.73456959843462</v>
      </c>
      <c r="BN27" s="214">
        <v>5.0858062953690011</v>
      </c>
      <c r="BO27" s="214">
        <v>12.736400404893679</v>
      </c>
      <c r="BP27" s="214">
        <v>70.900665352663125</v>
      </c>
      <c r="BQ27" s="214">
        <v>256.92622991041259</v>
      </c>
      <c r="BR27" s="214">
        <v>714.62018924771974</v>
      </c>
      <c r="BS27" s="214">
        <v>26.902381756824102</v>
      </c>
      <c r="BT27" s="214">
        <v>87.190236190839826</v>
      </c>
      <c r="BU27" s="214">
        <v>763.38601664605289</v>
      </c>
      <c r="BV27" s="214">
        <v>61.023013919640697</v>
      </c>
      <c r="BW27" s="214">
        <v>0</v>
      </c>
      <c r="BX27" s="207">
        <v>208652.45957960206</v>
      </c>
      <c r="BY27" s="215">
        <v>71630.886273257289</v>
      </c>
      <c r="BZ27" s="209">
        <v>0</v>
      </c>
      <c r="CA27" s="209">
        <v>0</v>
      </c>
      <c r="CB27" s="209">
        <v>589.03072887272606</v>
      </c>
      <c r="CC27" s="209">
        <v>-387.28414340536676</v>
      </c>
      <c r="CD27" s="210">
        <v>687349.9075616732</v>
      </c>
      <c r="CE27" s="262">
        <v>759182.54042039788</v>
      </c>
      <c r="CF27" s="263">
        <v>967835</v>
      </c>
      <c r="CG27" s="35"/>
      <c r="CH27" s="35"/>
      <c r="CJ27" s="35"/>
      <c r="CK27" s="35"/>
    </row>
    <row r="28" spans="1:89" x14ac:dyDescent="0.55000000000000004">
      <c r="B28" s="192">
        <v>19</v>
      </c>
      <c r="C28" s="193" t="s">
        <v>18</v>
      </c>
      <c r="D28" s="194" t="s">
        <v>128</v>
      </c>
      <c r="E28" s="211">
        <v>172.13345574052292</v>
      </c>
      <c r="F28" s="212">
        <v>13.466410669948999</v>
      </c>
      <c r="G28" s="212">
        <v>15.146549006243633</v>
      </c>
      <c r="H28" s="212">
        <v>5.6977272716502396</v>
      </c>
      <c r="I28" s="212">
        <v>20.239246415864802</v>
      </c>
      <c r="J28" s="212">
        <v>3.7973855143996724</v>
      </c>
      <c r="K28" s="212">
        <v>404.90638091372068</v>
      </c>
      <c r="L28" s="212">
        <v>13.025613204465849</v>
      </c>
      <c r="M28" s="212">
        <v>142.04858393411979</v>
      </c>
      <c r="N28" s="212">
        <v>18.451820519617225</v>
      </c>
      <c r="O28" s="212">
        <v>8.1145820705739613</v>
      </c>
      <c r="P28" s="212">
        <v>80.662083952256765</v>
      </c>
      <c r="Q28" s="212">
        <v>74.684312103824027</v>
      </c>
      <c r="R28" s="212">
        <v>13.188502473333253</v>
      </c>
      <c r="S28" s="212">
        <v>15.050112599238783</v>
      </c>
      <c r="T28" s="212">
        <v>8836.2972284905409</v>
      </c>
      <c r="U28" s="212">
        <v>12745.291618707372</v>
      </c>
      <c r="V28" s="212">
        <v>9256.1954990684226</v>
      </c>
      <c r="W28" s="212">
        <v>16094.130122347435</v>
      </c>
      <c r="X28" s="212">
        <v>142.843153971009</v>
      </c>
      <c r="Y28" s="212">
        <v>179.5498342966539</v>
      </c>
      <c r="Z28" s="212">
        <v>82.904478908855239</v>
      </c>
      <c r="AA28" s="212">
        <v>121.98472886432182</v>
      </c>
      <c r="AB28" s="212">
        <v>20.226012228987365</v>
      </c>
      <c r="AC28" s="212">
        <v>12.71467516187411</v>
      </c>
      <c r="AD28" s="212">
        <v>112.09044558286864</v>
      </c>
      <c r="AE28" s="212">
        <v>4084.7490591175906</v>
      </c>
      <c r="AF28" s="212">
        <v>21.525614649938984</v>
      </c>
      <c r="AG28" s="212">
        <v>172.06745666988363</v>
      </c>
      <c r="AH28" s="212">
        <v>33.6874146971887</v>
      </c>
      <c r="AI28" s="212">
        <v>59.403845411749131</v>
      </c>
      <c r="AJ28" s="212">
        <v>2.0373658950696729</v>
      </c>
      <c r="AK28" s="212">
        <v>64.758415985476333</v>
      </c>
      <c r="AL28" s="212">
        <v>92.178655501039032</v>
      </c>
      <c r="AM28" s="212">
        <v>42.426729791379493</v>
      </c>
      <c r="AN28" s="212">
        <v>278.03842200573763</v>
      </c>
      <c r="AO28" s="212">
        <v>86.945176305657483</v>
      </c>
      <c r="AP28" s="212">
        <v>152.27406662463125</v>
      </c>
      <c r="AQ28" s="212">
        <v>30.444549526614392</v>
      </c>
      <c r="AR28" s="212">
        <v>106.12461317778923</v>
      </c>
      <c r="AS28" s="212">
        <v>12.183260460792381</v>
      </c>
      <c r="AT28" s="212">
        <v>84.680668327023199</v>
      </c>
      <c r="AU28" s="212">
        <v>19.449672395178865</v>
      </c>
      <c r="AV28" s="212">
        <v>122.82955271670835</v>
      </c>
      <c r="AW28" s="212">
        <v>131.07017450698206</v>
      </c>
      <c r="AX28" s="212">
        <v>109.40225355820176</v>
      </c>
      <c r="AY28" s="212">
        <v>136.36016404149834</v>
      </c>
      <c r="AZ28" s="212">
        <v>76.03564043351335</v>
      </c>
      <c r="BA28" s="213">
        <v>114.8341612293096</v>
      </c>
      <c r="BB28" s="214">
        <v>67.176804240542808</v>
      </c>
      <c r="BC28" s="214">
        <v>93.688746757675517</v>
      </c>
      <c r="BD28" s="214">
        <v>7.1187496615541699</v>
      </c>
      <c r="BE28" s="214">
        <v>1581.9483197077234</v>
      </c>
      <c r="BF28" s="214">
        <v>177.85020463763846</v>
      </c>
      <c r="BG28" s="214">
        <v>15.240545844697936</v>
      </c>
      <c r="BH28" s="214">
        <v>16154.820354355237</v>
      </c>
      <c r="BI28" s="214">
        <v>96315.746627457105</v>
      </c>
      <c r="BJ28" s="214">
        <v>315.95717877525163</v>
      </c>
      <c r="BK28" s="214">
        <v>1.5212909769483736</v>
      </c>
      <c r="BL28" s="214">
        <v>53.792602513517615</v>
      </c>
      <c r="BM28" s="214">
        <v>21.859220030761669</v>
      </c>
      <c r="BN28" s="214">
        <v>7.0654464457269928</v>
      </c>
      <c r="BO28" s="214">
        <v>17.694019344396359</v>
      </c>
      <c r="BP28" s="214">
        <v>98.498610627738529</v>
      </c>
      <c r="BQ28" s="214">
        <v>244.52597804179712</v>
      </c>
      <c r="BR28" s="214">
        <v>3142.1225650513788</v>
      </c>
      <c r="BS28" s="214">
        <v>37.374081222563049</v>
      </c>
      <c r="BT28" s="214">
        <v>269.62426025977669</v>
      </c>
      <c r="BU28" s="214">
        <v>424.44551734141993</v>
      </c>
      <c r="BV28" s="214">
        <v>1765.2940205470095</v>
      </c>
      <c r="BW28" s="214">
        <v>0</v>
      </c>
      <c r="BX28" s="207">
        <v>175451.71264088753</v>
      </c>
      <c r="BY28" s="215">
        <v>108201.56966329785</v>
      </c>
      <c r="BZ28" s="209">
        <v>0</v>
      </c>
      <c r="CA28" s="209">
        <v>0</v>
      </c>
      <c r="CB28" s="209">
        <v>818.30978767857789</v>
      </c>
      <c r="CC28" s="209">
        <v>-10476.738739822236</v>
      </c>
      <c r="CD28" s="210">
        <v>848977.1466479582</v>
      </c>
      <c r="CE28" s="262">
        <v>947520.28735911241</v>
      </c>
      <c r="CF28" s="263">
        <v>1122972</v>
      </c>
      <c r="CG28" s="35"/>
      <c r="CH28" s="35"/>
      <c r="CJ28" s="35"/>
      <c r="CK28" s="35"/>
    </row>
    <row r="29" spans="1:89" x14ac:dyDescent="0.55000000000000004">
      <c r="B29" s="192">
        <v>20</v>
      </c>
      <c r="C29" s="193" t="s">
        <v>19</v>
      </c>
      <c r="D29" s="194" t="s">
        <v>129</v>
      </c>
      <c r="E29" s="211">
        <v>922.54050360950725</v>
      </c>
      <c r="F29" s="212">
        <v>49.870352198032876</v>
      </c>
      <c r="G29" s="212">
        <v>41.938765348449046</v>
      </c>
      <c r="H29" s="212">
        <v>20.665847933724905</v>
      </c>
      <c r="I29" s="212">
        <v>101.23123827255239</v>
      </c>
      <c r="J29" s="212">
        <v>10.333529538113192</v>
      </c>
      <c r="K29" s="212">
        <v>3593.5023669207071</v>
      </c>
      <c r="L29" s="212">
        <v>35.503483732903845</v>
      </c>
      <c r="M29" s="212">
        <v>599.28871232176857</v>
      </c>
      <c r="N29" s="212">
        <v>68.383371579931591</v>
      </c>
      <c r="O29" s="212">
        <v>34.247295906859271</v>
      </c>
      <c r="P29" s="212">
        <v>727.77902848257906</v>
      </c>
      <c r="Q29" s="212">
        <v>756.89663825140065</v>
      </c>
      <c r="R29" s="212">
        <v>459.25551596406302</v>
      </c>
      <c r="S29" s="212">
        <v>54.324984518290229</v>
      </c>
      <c r="T29" s="212">
        <v>21760.03536605899</v>
      </c>
      <c r="U29" s="212">
        <v>55353.99044275441</v>
      </c>
      <c r="V29" s="212">
        <v>275.94436639624325</v>
      </c>
      <c r="W29" s="212">
        <v>8920.830542450014</v>
      </c>
      <c r="X29" s="212">
        <v>176331.224954476</v>
      </c>
      <c r="Y29" s="212">
        <v>35355.445991757384</v>
      </c>
      <c r="Z29" s="212">
        <v>2126.4334419710422</v>
      </c>
      <c r="AA29" s="212">
        <v>24188.414097647008</v>
      </c>
      <c r="AB29" s="212">
        <v>291.44284590021471</v>
      </c>
      <c r="AC29" s="212">
        <v>924.71429478024891</v>
      </c>
      <c r="AD29" s="212">
        <v>3756.3608965863514</v>
      </c>
      <c r="AE29" s="212">
        <v>27498.74101152506</v>
      </c>
      <c r="AF29" s="212">
        <v>58.580109180482303</v>
      </c>
      <c r="AG29" s="212">
        <v>5986.9838581422046</v>
      </c>
      <c r="AH29" s="212">
        <v>1252.9629697453292</v>
      </c>
      <c r="AI29" s="212">
        <v>226.59372724484788</v>
      </c>
      <c r="AJ29" s="212">
        <v>54.69524422181383</v>
      </c>
      <c r="AK29" s="212">
        <v>654.73032654997519</v>
      </c>
      <c r="AL29" s="212">
        <v>304.49849374210731</v>
      </c>
      <c r="AM29" s="212">
        <v>157.16250978964806</v>
      </c>
      <c r="AN29" s="212">
        <v>885.46251155544792</v>
      </c>
      <c r="AO29" s="212">
        <v>1948.0429178585614</v>
      </c>
      <c r="AP29" s="212">
        <v>941.71642575208227</v>
      </c>
      <c r="AQ29" s="212">
        <v>795.68019142238609</v>
      </c>
      <c r="AR29" s="212">
        <v>3360.194006810852</v>
      </c>
      <c r="AS29" s="212">
        <v>79.187304604842353</v>
      </c>
      <c r="AT29" s="212">
        <v>578.06456266704004</v>
      </c>
      <c r="AU29" s="212">
        <v>394.38090634912868</v>
      </c>
      <c r="AV29" s="212">
        <v>536.68901752112504</v>
      </c>
      <c r="AW29" s="212">
        <v>464.58293606980016</v>
      </c>
      <c r="AX29" s="212">
        <v>540.78612790735076</v>
      </c>
      <c r="AY29" s="212">
        <v>1114.416086165231</v>
      </c>
      <c r="AZ29" s="212">
        <v>497.39204890564247</v>
      </c>
      <c r="BA29" s="213">
        <v>1063.9362817933106</v>
      </c>
      <c r="BB29" s="214">
        <v>298.34329058763063</v>
      </c>
      <c r="BC29" s="214">
        <v>468.93413053566695</v>
      </c>
      <c r="BD29" s="214">
        <v>38.241393339762631</v>
      </c>
      <c r="BE29" s="214">
        <v>11116.829026572332</v>
      </c>
      <c r="BF29" s="214">
        <v>2404.3898086170711</v>
      </c>
      <c r="BG29" s="214">
        <v>65.194383987924539</v>
      </c>
      <c r="BH29" s="214">
        <v>615.99804820747261</v>
      </c>
      <c r="BI29" s="214">
        <v>9866.184340952339</v>
      </c>
      <c r="BJ29" s="214">
        <v>1087.1691348835252</v>
      </c>
      <c r="BK29" s="214">
        <v>35.46779893239416</v>
      </c>
      <c r="BL29" s="214">
        <v>153.32162220983113</v>
      </c>
      <c r="BM29" s="214">
        <v>78.970689690159801</v>
      </c>
      <c r="BN29" s="214">
        <v>19.226649301215083</v>
      </c>
      <c r="BO29" s="214">
        <v>49.292622764028842</v>
      </c>
      <c r="BP29" s="214">
        <v>292.23478503335753</v>
      </c>
      <c r="BQ29" s="214">
        <v>1980.1872812966342</v>
      </c>
      <c r="BR29" s="214">
        <v>2586.0443685546416</v>
      </c>
      <c r="BS29" s="214">
        <v>1863.2429811223326</v>
      </c>
      <c r="BT29" s="214">
        <v>2740.7427604754989</v>
      </c>
      <c r="BU29" s="214">
        <v>21020.678298749375</v>
      </c>
      <c r="BV29" s="214">
        <v>5709.5800624591066</v>
      </c>
      <c r="BW29" s="214">
        <v>0</v>
      </c>
      <c r="BX29" s="207">
        <v>448646.35192915332</v>
      </c>
      <c r="BY29" s="215">
        <v>540996.04886470991</v>
      </c>
      <c r="BZ29" s="209">
        <v>0</v>
      </c>
      <c r="CA29" s="209">
        <v>0</v>
      </c>
      <c r="CB29" s="209">
        <v>2325.8196196319154</v>
      </c>
      <c r="CC29" s="209">
        <v>-261.55471124961309</v>
      </c>
      <c r="CD29" s="210">
        <v>270966.33429775463</v>
      </c>
      <c r="CE29" s="262">
        <v>814026.64807084668</v>
      </c>
      <c r="CF29" s="263">
        <v>1262673</v>
      </c>
      <c r="CG29" s="35"/>
      <c r="CH29" s="35"/>
      <c r="CJ29" s="35"/>
      <c r="CK29" s="35"/>
    </row>
    <row r="30" spans="1:89" x14ac:dyDescent="0.55000000000000004">
      <c r="A30" s="131"/>
      <c r="B30" s="192">
        <v>21</v>
      </c>
      <c r="C30" s="193" t="s">
        <v>20</v>
      </c>
      <c r="D30" s="194" t="s">
        <v>130</v>
      </c>
      <c r="E30" s="211">
        <v>520.26841634334028</v>
      </c>
      <c r="F30" s="212">
        <v>40.701838715447735</v>
      </c>
      <c r="G30" s="212">
        <v>45.780008486113424</v>
      </c>
      <c r="H30" s="212">
        <v>17.221216710168431</v>
      </c>
      <c r="I30" s="212">
        <v>61.172539849763304</v>
      </c>
      <c r="J30" s="212">
        <v>11.477488436646523</v>
      </c>
      <c r="K30" s="212">
        <v>427.88783647158397</v>
      </c>
      <c r="L30" s="212">
        <v>39.369541061232404</v>
      </c>
      <c r="M30" s="212">
        <v>435.5426971078615</v>
      </c>
      <c r="N30" s="212">
        <v>57.281151516752352</v>
      </c>
      <c r="O30" s="212">
        <v>24.576977061994786</v>
      </c>
      <c r="P30" s="212">
        <v>243.79882746358376</v>
      </c>
      <c r="Q30" s="212">
        <v>231.62919450830825</v>
      </c>
      <c r="R30" s="212">
        <v>39.861869188779657</v>
      </c>
      <c r="S30" s="212">
        <v>45.48853222117463</v>
      </c>
      <c r="T30" s="212">
        <v>1558.6500484826217</v>
      </c>
      <c r="U30" s="212">
        <v>1897.3227563165815</v>
      </c>
      <c r="V30" s="212">
        <v>232.70596458253209</v>
      </c>
      <c r="W30" s="212">
        <v>430.48374801536022</v>
      </c>
      <c r="X30" s="212">
        <v>367.30118942190842</v>
      </c>
      <c r="Y30" s="212">
        <v>30344.175499356588</v>
      </c>
      <c r="Z30" s="212">
        <v>1198.4997337150805</v>
      </c>
      <c r="AA30" s="212">
        <v>13608.424201258949</v>
      </c>
      <c r="AB30" s="212">
        <v>216.45388126800935</v>
      </c>
      <c r="AC30" s="212">
        <v>38.429739775630154</v>
      </c>
      <c r="AD30" s="212">
        <v>1693.9739116031242</v>
      </c>
      <c r="AE30" s="212">
        <v>428.02800462569712</v>
      </c>
      <c r="AF30" s="212">
        <v>98.487627482742056</v>
      </c>
      <c r="AG30" s="212">
        <v>684.31229968850164</v>
      </c>
      <c r="AH30" s="212">
        <v>116.25508549975741</v>
      </c>
      <c r="AI30" s="212">
        <v>180.20174773362569</v>
      </c>
      <c r="AJ30" s="212">
        <v>6.1578797868187767</v>
      </c>
      <c r="AK30" s="212">
        <v>195.73044870751093</v>
      </c>
      <c r="AL30" s="212">
        <v>278.60798274985683</v>
      </c>
      <c r="AM30" s="212">
        <v>116.93792459007102</v>
      </c>
      <c r="AN30" s="212">
        <v>840.36325900219208</v>
      </c>
      <c r="AO30" s="212">
        <v>262.78929328778901</v>
      </c>
      <c r="AP30" s="212">
        <v>460.27371771915449</v>
      </c>
      <c r="AQ30" s="212">
        <v>92.021670029359612</v>
      </c>
      <c r="AR30" s="212">
        <v>430.66708609141551</v>
      </c>
      <c r="AS30" s="212">
        <v>36.823554134588193</v>
      </c>
      <c r="AT30" s="212">
        <v>255.94488309005914</v>
      </c>
      <c r="AU30" s="212">
        <v>58.786075094490229</v>
      </c>
      <c r="AV30" s="212">
        <v>376.76628194190545</v>
      </c>
      <c r="AW30" s="212">
        <v>396.15583052829749</v>
      </c>
      <c r="AX30" s="212">
        <v>330.66516301699198</v>
      </c>
      <c r="AY30" s="212">
        <v>412.14467166179787</v>
      </c>
      <c r="AZ30" s="212">
        <v>229.815535067323</v>
      </c>
      <c r="BA30" s="213">
        <v>347.0829476342401</v>
      </c>
      <c r="BB30" s="214">
        <v>198.19686894270478</v>
      </c>
      <c r="BC30" s="214">
        <v>283.17154091349113</v>
      </c>
      <c r="BD30" s="214">
        <v>21.516215989670492</v>
      </c>
      <c r="BE30" s="214">
        <v>4781.3932712302449</v>
      </c>
      <c r="BF30" s="214">
        <v>537.54712536907584</v>
      </c>
      <c r="BG30" s="214">
        <v>46.064111225313752</v>
      </c>
      <c r="BH30" s="214">
        <v>3305.4948637050579</v>
      </c>
      <c r="BI30" s="214">
        <v>58062.322260607652</v>
      </c>
      <c r="BJ30" s="214">
        <v>983.82733775279848</v>
      </c>
      <c r="BK30" s="214">
        <v>4.5980581983285926</v>
      </c>
      <c r="BL30" s="214">
        <v>167.78698935350934</v>
      </c>
      <c r="BM30" s="214">
        <v>66.068863481416145</v>
      </c>
      <c r="BN30" s="214">
        <v>21.3551085537853</v>
      </c>
      <c r="BO30" s="214">
        <v>96.029575081122914</v>
      </c>
      <c r="BP30" s="214">
        <v>298.08867311910433</v>
      </c>
      <c r="BQ30" s="214">
        <v>630.02703589880809</v>
      </c>
      <c r="BR30" s="214">
        <v>1802.1369261611067</v>
      </c>
      <c r="BS30" s="214">
        <v>112.96208494914156</v>
      </c>
      <c r="BT30" s="214">
        <v>900.5013685798142</v>
      </c>
      <c r="BU30" s="214">
        <v>1249.3869075204284</v>
      </c>
      <c r="BV30" s="214">
        <v>17656.586712787652</v>
      </c>
      <c r="BW30" s="214">
        <v>0</v>
      </c>
      <c r="BX30" s="207">
        <v>151688.55967752353</v>
      </c>
      <c r="BY30" s="215">
        <v>1098554.5163949816</v>
      </c>
      <c r="BZ30" s="209">
        <v>0</v>
      </c>
      <c r="CA30" s="209">
        <v>0</v>
      </c>
      <c r="CB30" s="209">
        <v>2473.3177840544722</v>
      </c>
      <c r="CC30" s="209">
        <v>3160.9876028865847</v>
      </c>
      <c r="CD30" s="210">
        <v>17614.618540553631</v>
      </c>
      <c r="CE30" s="262">
        <v>1121803.4403224762</v>
      </c>
      <c r="CF30" s="263">
        <v>1273491.9999999998</v>
      </c>
      <c r="CG30" s="35"/>
      <c r="CH30" s="35"/>
      <c r="CJ30" s="35"/>
      <c r="CK30" s="35"/>
    </row>
    <row r="31" spans="1:89" x14ac:dyDescent="0.55000000000000004">
      <c r="A31" s="131"/>
      <c r="B31" s="192">
        <v>22</v>
      </c>
      <c r="C31" s="193" t="s">
        <v>21</v>
      </c>
      <c r="D31" s="194" t="s">
        <v>131</v>
      </c>
      <c r="E31" s="211">
        <v>111.1405394797829</v>
      </c>
      <c r="F31" s="212">
        <v>8.6947894020703043</v>
      </c>
      <c r="G31" s="212">
        <v>9.7795958407322505</v>
      </c>
      <c r="H31" s="212">
        <v>3.6788228067322915</v>
      </c>
      <c r="I31" s="212">
        <v>13.067772070493165</v>
      </c>
      <c r="J31" s="212">
        <v>2.4518387367955268</v>
      </c>
      <c r="K31" s="212">
        <v>424.0955790222315</v>
      </c>
      <c r="L31" s="212">
        <v>8.4101819275711716</v>
      </c>
      <c r="M31" s="212">
        <v>108.47471255857064</v>
      </c>
      <c r="N31" s="212">
        <v>16.002430873669038</v>
      </c>
      <c r="O31" s="212">
        <v>5.3769935158412769</v>
      </c>
      <c r="P31" s="212">
        <v>52.080680582693333</v>
      </c>
      <c r="Q31" s="212">
        <v>62.970044652721008</v>
      </c>
      <c r="R31" s="212">
        <v>8.5153538195750151</v>
      </c>
      <c r="S31" s="212">
        <v>9.7173302326091715</v>
      </c>
      <c r="T31" s="212">
        <v>16549.086199544163</v>
      </c>
      <c r="U31" s="212">
        <v>14081.596221749534</v>
      </c>
      <c r="V31" s="212">
        <v>49.631885855332179</v>
      </c>
      <c r="W31" s="212">
        <v>90.556711002729145</v>
      </c>
      <c r="X31" s="212">
        <v>71.740099675954056</v>
      </c>
      <c r="Y31" s="212">
        <v>16748.484317851075</v>
      </c>
      <c r="Z31" s="212">
        <v>2789.9446616100904</v>
      </c>
      <c r="AA31" s="212">
        <v>189481.75969094204</v>
      </c>
      <c r="AB31" s="212">
        <v>39957.981840994362</v>
      </c>
      <c r="AC31" s="212">
        <v>8.2094201311512673</v>
      </c>
      <c r="AD31" s="212">
        <v>1873.1566800960816</v>
      </c>
      <c r="AE31" s="212">
        <v>6037.3908898042682</v>
      </c>
      <c r="AF31" s="212">
        <v>14.140560148131398</v>
      </c>
      <c r="AG31" s="212">
        <v>4413.2140907361891</v>
      </c>
      <c r="AH31" s="212">
        <v>7425.6871936155721</v>
      </c>
      <c r="AI31" s="212">
        <v>73.480904707560171</v>
      </c>
      <c r="AJ31" s="212">
        <v>1.3154557533376012</v>
      </c>
      <c r="AK31" s="212">
        <v>41.812239564465351</v>
      </c>
      <c r="AL31" s="212">
        <v>59.516527201717885</v>
      </c>
      <c r="AM31" s="212">
        <v>24.980459348141299</v>
      </c>
      <c r="AN31" s="212">
        <v>3970.0895670875821</v>
      </c>
      <c r="AO31" s="212">
        <v>64.012102574181171</v>
      </c>
      <c r="AP31" s="212">
        <v>98.318027954735271</v>
      </c>
      <c r="AQ31" s="212">
        <v>79.074788232272653</v>
      </c>
      <c r="AR31" s="212">
        <v>128.11943142215986</v>
      </c>
      <c r="AS31" s="212">
        <v>7.8663042835571675</v>
      </c>
      <c r="AT31" s="212">
        <v>54.67533967110333</v>
      </c>
      <c r="AU31" s="212">
        <v>12.557971798136245</v>
      </c>
      <c r="AV31" s="212">
        <v>79.710358689185767</v>
      </c>
      <c r="AW31" s="212">
        <v>84.62741796327002</v>
      </c>
      <c r="AX31" s="212">
        <v>70.637200818714035</v>
      </c>
      <c r="AY31" s="212">
        <v>88.042978803428852</v>
      </c>
      <c r="AZ31" s="212">
        <v>49.093548149118192</v>
      </c>
      <c r="BA31" s="213">
        <v>74.144393225757398</v>
      </c>
      <c r="BB31" s="214">
        <v>45.202628946611327</v>
      </c>
      <c r="BC31" s="214">
        <v>60.491540200813645</v>
      </c>
      <c r="BD31" s="214">
        <v>4.5963271602430025</v>
      </c>
      <c r="BE31" s="214">
        <v>1021.4085862918165</v>
      </c>
      <c r="BF31" s="214">
        <v>114.83164388341278</v>
      </c>
      <c r="BG31" s="214">
        <v>9.8402863049436533</v>
      </c>
      <c r="BH31" s="214">
        <v>638.73858153502078</v>
      </c>
      <c r="BI31" s="214">
        <v>20287.366132617841</v>
      </c>
      <c r="BJ31" s="214">
        <v>206.113370275835</v>
      </c>
      <c r="BK31" s="214">
        <v>0.98224426597603487</v>
      </c>
      <c r="BL31" s="214">
        <v>35.112422901161779</v>
      </c>
      <c r="BM31" s="214">
        <v>14.113732257187229</v>
      </c>
      <c r="BN31" s="214">
        <v>4.5619111419416569</v>
      </c>
      <c r="BO31" s="214">
        <v>14.535849756271961</v>
      </c>
      <c r="BP31" s="214">
        <v>63.597100726763578</v>
      </c>
      <c r="BQ31" s="214">
        <v>7699.4991050856906</v>
      </c>
      <c r="BR31" s="214">
        <v>4558.5024359875106</v>
      </c>
      <c r="BS31" s="214">
        <v>24.131134367617399</v>
      </c>
      <c r="BT31" s="214">
        <v>1027.7082401026184</v>
      </c>
      <c r="BU31" s="214">
        <v>272.6458514929414</v>
      </c>
      <c r="BV31" s="214">
        <v>60.088515763947278</v>
      </c>
      <c r="BW31" s="214">
        <v>0</v>
      </c>
      <c r="BX31" s="207">
        <v>341663.17978759331</v>
      </c>
      <c r="BY31" s="215">
        <v>736705.49261672131</v>
      </c>
      <c r="BZ31" s="209">
        <v>0</v>
      </c>
      <c r="CA31" s="209">
        <v>0</v>
      </c>
      <c r="CB31" s="209">
        <v>528.35394997983133</v>
      </c>
      <c r="CC31" s="209">
        <v>11593.083489244293</v>
      </c>
      <c r="CD31" s="210">
        <v>27901.89015646133</v>
      </c>
      <c r="CE31" s="262">
        <v>776728.8202124068</v>
      </c>
      <c r="CF31" s="263">
        <v>1118392</v>
      </c>
      <c r="CG31" s="35"/>
      <c r="CH31" s="35"/>
      <c r="CJ31" s="35"/>
      <c r="CK31" s="35"/>
    </row>
    <row r="32" spans="1:89" x14ac:dyDescent="0.55000000000000004">
      <c r="B32" s="192">
        <v>23</v>
      </c>
      <c r="C32" s="193" t="s">
        <v>22</v>
      </c>
      <c r="D32" s="194" t="s">
        <v>132</v>
      </c>
      <c r="E32" s="211">
        <v>35.381582838656342</v>
      </c>
      <c r="F32" s="212">
        <v>2.7679855877430071</v>
      </c>
      <c r="G32" s="212">
        <v>3.1133336403355303</v>
      </c>
      <c r="H32" s="212">
        <v>1.1711529788715316</v>
      </c>
      <c r="I32" s="212">
        <v>4.1601243092124749</v>
      </c>
      <c r="J32" s="212">
        <v>0.78054268747487754</v>
      </c>
      <c r="K32" s="212">
        <v>35.445227394427341</v>
      </c>
      <c r="L32" s="212">
        <v>2.6773808184785608</v>
      </c>
      <c r="M32" s="212">
        <v>29.197715911513601</v>
      </c>
      <c r="N32" s="212">
        <v>3.7927235785179416</v>
      </c>
      <c r="O32" s="212">
        <v>1.6679311787237809</v>
      </c>
      <c r="P32" s="212">
        <v>16.579880959326839</v>
      </c>
      <c r="Q32" s="212">
        <v>17.319762696669862</v>
      </c>
      <c r="R32" s="212">
        <v>2.7108622828177649</v>
      </c>
      <c r="S32" s="212">
        <v>3.0935113884181114</v>
      </c>
      <c r="T32" s="212">
        <v>115.57888116424164</v>
      </c>
      <c r="U32" s="212">
        <v>180.17625655385726</v>
      </c>
      <c r="V32" s="212">
        <v>16.012385043571012</v>
      </c>
      <c r="W32" s="212">
        <v>31.237561508782981</v>
      </c>
      <c r="X32" s="212">
        <v>25.259057925215824</v>
      </c>
      <c r="Y32" s="212">
        <v>222.7714677715056</v>
      </c>
      <c r="Z32" s="212">
        <v>110.8749539645078</v>
      </c>
      <c r="AA32" s="212">
        <v>1749.9220540419367</v>
      </c>
      <c r="AB32" s="212">
        <v>48.567576882894031</v>
      </c>
      <c r="AC32" s="212">
        <v>2.6134683148672169</v>
      </c>
      <c r="AD32" s="212">
        <v>6933.2220481157055</v>
      </c>
      <c r="AE32" s="212">
        <v>76.095615549934053</v>
      </c>
      <c r="AF32" s="212">
        <v>4.4245339443941454</v>
      </c>
      <c r="AG32" s="212">
        <v>30.499489682888523</v>
      </c>
      <c r="AH32" s="212">
        <v>11.731570313638848</v>
      </c>
      <c r="AI32" s="212">
        <v>12.429038493310008</v>
      </c>
      <c r="AJ32" s="212">
        <v>0.41877524551487216</v>
      </c>
      <c r="AK32" s="212">
        <v>13.310923491504045</v>
      </c>
      <c r="AL32" s="212">
        <v>18.947082201627968</v>
      </c>
      <c r="AM32" s="212">
        <v>8.161880586729179</v>
      </c>
      <c r="AN32" s="212">
        <v>57.150072414478409</v>
      </c>
      <c r="AO32" s="212">
        <v>17.871354203899838</v>
      </c>
      <c r="AP32" s="212">
        <v>31.299537206642608</v>
      </c>
      <c r="AQ32" s="212">
        <v>6.2577977443573669</v>
      </c>
      <c r="AR32" s="212">
        <v>25.208866494386626</v>
      </c>
      <c r="AS32" s="212">
        <v>2.5042374091893231</v>
      </c>
      <c r="AT32" s="212">
        <v>17.405890495580262</v>
      </c>
      <c r="AU32" s="212">
        <v>3.9978294287665594</v>
      </c>
      <c r="AV32" s="212">
        <v>27.088885056102921</v>
      </c>
      <c r="AW32" s="212">
        <v>26.941132489587236</v>
      </c>
      <c r="AX32" s="212">
        <v>22.487347856654623</v>
      </c>
      <c r="AY32" s="212">
        <v>28.028476040124293</v>
      </c>
      <c r="AZ32" s="212">
        <v>15.628927561554267</v>
      </c>
      <c r="BA32" s="213">
        <v>23.603862309992184</v>
      </c>
      <c r="BB32" s="214">
        <v>13.568417507825922</v>
      </c>
      <c r="BC32" s="214">
        <v>19.257477520543517</v>
      </c>
      <c r="BD32" s="214">
        <v>1.4632404245553114</v>
      </c>
      <c r="BE32" s="214">
        <v>325.16535079958538</v>
      </c>
      <c r="BF32" s="214">
        <v>36.556645663026714</v>
      </c>
      <c r="BG32" s="214">
        <v>3.1326544453006959</v>
      </c>
      <c r="BH32" s="214">
        <v>10158.262037911449</v>
      </c>
      <c r="BI32" s="214">
        <v>16667.084449293347</v>
      </c>
      <c r="BJ32" s="214">
        <v>74.575482591879393</v>
      </c>
      <c r="BK32" s="214">
        <v>0.31269739221256981</v>
      </c>
      <c r="BL32" s="214">
        <v>12.792681459802944</v>
      </c>
      <c r="BM32" s="214">
        <v>4.4931056602539146</v>
      </c>
      <c r="BN32" s="214">
        <v>1.4522840875768743</v>
      </c>
      <c r="BO32" s="214">
        <v>17.836729315837051</v>
      </c>
      <c r="BP32" s="214">
        <v>20.3214239761515</v>
      </c>
      <c r="BQ32" s="214">
        <v>1749.7522977976062</v>
      </c>
      <c r="BR32" s="214">
        <v>15113.772864181377</v>
      </c>
      <c r="BS32" s="214">
        <v>7.6821449096341023</v>
      </c>
      <c r="BT32" s="214">
        <v>2200.6959692789387</v>
      </c>
      <c r="BU32" s="214">
        <v>124.71909328023328</v>
      </c>
      <c r="BV32" s="214">
        <v>18873.440798683623</v>
      </c>
      <c r="BW32" s="214">
        <v>0</v>
      </c>
      <c r="BX32" s="207">
        <v>75503.926401939883</v>
      </c>
      <c r="BY32" s="215">
        <v>922589.624108408</v>
      </c>
      <c r="BZ32" s="209">
        <v>0</v>
      </c>
      <c r="CA32" s="209">
        <v>0</v>
      </c>
      <c r="CB32" s="209">
        <v>168.20144239756223</v>
      </c>
      <c r="CC32" s="209">
        <v>414.83050935776532</v>
      </c>
      <c r="CD32" s="210">
        <v>18372.417537896661</v>
      </c>
      <c r="CE32" s="262">
        <v>941545.07359805994</v>
      </c>
      <c r="CF32" s="263">
        <v>1017048.9999999998</v>
      </c>
      <c r="CG32" s="35"/>
      <c r="CH32" s="35"/>
      <c r="CJ32" s="35"/>
      <c r="CK32" s="35"/>
    </row>
    <row r="33" spans="1:89" x14ac:dyDescent="0.55000000000000004">
      <c r="B33" s="192">
        <v>24</v>
      </c>
      <c r="C33" s="193" t="s">
        <v>23</v>
      </c>
      <c r="D33" s="194" t="s">
        <v>133</v>
      </c>
      <c r="E33" s="211">
        <v>71.170489672287189</v>
      </c>
      <c r="F33" s="212">
        <v>19.025570689076062</v>
      </c>
      <c r="G33" s="212">
        <v>25.631853662401184</v>
      </c>
      <c r="H33" s="212">
        <v>13.736062554826734</v>
      </c>
      <c r="I33" s="212">
        <v>41.780905116346752</v>
      </c>
      <c r="J33" s="212">
        <v>39.539599727145415</v>
      </c>
      <c r="K33" s="212">
        <v>107.15678519597202</v>
      </c>
      <c r="L33" s="212">
        <v>17.606442358127655</v>
      </c>
      <c r="M33" s="212">
        <v>94.324351420541689</v>
      </c>
      <c r="N33" s="212">
        <v>50.929984254583715</v>
      </c>
      <c r="O33" s="212">
        <v>10.994896795938105</v>
      </c>
      <c r="P33" s="212">
        <v>213.0685743538221</v>
      </c>
      <c r="Q33" s="212">
        <v>26.076311403790776</v>
      </c>
      <c r="R33" s="212">
        <v>18.774289699244747</v>
      </c>
      <c r="S33" s="212">
        <v>10.860010893120451</v>
      </c>
      <c r="T33" s="212">
        <v>174.59351368152764</v>
      </c>
      <c r="U33" s="212">
        <v>291.89508552742666</v>
      </c>
      <c r="V33" s="212">
        <v>24.607872332333368</v>
      </c>
      <c r="W33" s="212">
        <v>46.189903001144486</v>
      </c>
      <c r="X33" s="212">
        <v>42.506712189542249</v>
      </c>
      <c r="Y33" s="212">
        <v>63.734895258854259</v>
      </c>
      <c r="Z33" s="212">
        <v>181.67693150126485</v>
      </c>
      <c r="AA33" s="212">
        <v>64.999845620956108</v>
      </c>
      <c r="AB33" s="212">
        <v>77.228432759759059</v>
      </c>
      <c r="AC33" s="212">
        <v>3.8608025664621946</v>
      </c>
      <c r="AD33" s="212">
        <v>43.246262245455149</v>
      </c>
      <c r="AE33" s="212">
        <v>122.42475071194022</v>
      </c>
      <c r="AF33" s="212">
        <v>6.5312497306756097</v>
      </c>
      <c r="AG33" s="212">
        <v>47.959543532834637</v>
      </c>
      <c r="AH33" s="212">
        <v>21.056597137226806</v>
      </c>
      <c r="AI33" s="212">
        <v>33.167414849828305</v>
      </c>
      <c r="AJ33" s="212">
        <v>0.61866490325737022</v>
      </c>
      <c r="AK33" s="212">
        <v>20.210558537738319</v>
      </c>
      <c r="AL33" s="212">
        <v>30.121052233816364</v>
      </c>
      <c r="AM33" s="212">
        <v>14.440340998253784</v>
      </c>
      <c r="AN33" s="212">
        <v>88.225620287262956</v>
      </c>
      <c r="AO33" s="212">
        <v>26.886857266964576</v>
      </c>
      <c r="AP33" s="212">
        <v>57.063003487185917</v>
      </c>
      <c r="AQ33" s="212">
        <v>10.017113555568992</v>
      </c>
      <c r="AR33" s="212">
        <v>39.688561611135718</v>
      </c>
      <c r="AS33" s="212">
        <v>5.264215412814413</v>
      </c>
      <c r="AT33" s="212">
        <v>26.220379884669025</v>
      </c>
      <c r="AU33" s="212">
        <v>15.343113641265012</v>
      </c>
      <c r="AV33" s="212">
        <v>78.638230730069125</v>
      </c>
      <c r="AW33" s="212">
        <v>41.441489329548858</v>
      </c>
      <c r="AX33" s="212">
        <v>33.351567201219694</v>
      </c>
      <c r="AY33" s="212">
        <v>42.725186304867627</v>
      </c>
      <c r="AZ33" s="212">
        <v>23.660901265054495</v>
      </c>
      <c r="BA33" s="213">
        <v>37.235092454746706</v>
      </c>
      <c r="BB33" s="214">
        <v>22.490751628789972</v>
      </c>
      <c r="BC33" s="214">
        <v>47.350703579117663</v>
      </c>
      <c r="BD33" s="214">
        <v>4.0317839023652535</v>
      </c>
      <c r="BE33" s="214">
        <v>484.21706461450759</v>
      </c>
      <c r="BF33" s="214">
        <v>66.017525281768343</v>
      </c>
      <c r="BG33" s="214">
        <v>6.5285508932345859</v>
      </c>
      <c r="BH33" s="214">
        <v>3136.2588293314216</v>
      </c>
      <c r="BI33" s="214">
        <v>13254.63678236992</v>
      </c>
      <c r="BJ33" s="214">
        <v>124.62099340020464</v>
      </c>
      <c r="BK33" s="214">
        <v>0.47014161613825983</v>
      </c>
      <c r="BL33" s="214">
        <v>47.789033944939028</v>
      </c>
      <c r="BM33" s="214">
        <v>91.765774233261936</v>
      </c>
      <c r="BN33" s="214">
        <v>5.0804542663956731</v>
      </c>
      <c r="BO33" s="214">
        <v>28.695314636674585</v>
      </c>
      <c r="BP33" s="214">
        <v>30.325178221490521</v>
      </c>
      <c r="BQ33" s="214">
        <v>29.547271524893159</v>
      </c>
      <c r="BR33" s="214">
        <v>2660.7737760787618</v>
      </c>
      <c r="BS33" s="214">
        <v>11.897548770592506</v>
      </c>
      <c r="BT33" s="214">
        <v>580.9991059098594</v>
      </c>
      <c r="BU33" s="214">
        <v>63.001065194186808</v>
      </c>
      <c r="BV33" s="214">
        <v>68.92243320038807</v>
      </c>
      <c r="BW33" s="214">
        <v>0</v>
      </c>
      <c r="BX33" s="207">
        <v>23362.927972148813</v>
      </c>
      <c r="BY33" s="215">
        <v>125393.77156227567</v>
      </c>
      <c r="BZ33" s="209">
        <v>0</v>
      </c>
      <c r="CA33" s="209">
        <v>0</v>
      </c>
      <c r="CB33" s="209">
        <v>248.01821265056094</v>
      </c>
      <c r="CC33" s="209">
        <v>542.27131465914113</v>
      </c>
      <c r="CD33" s="210">
        <v>9339.010938265832</v>
      </c>
      <c r="CE33" s="262">
        <v>135523.07202785122</v>
      </c>
      <c r="CF33" s="263">
        <v>158886.00000000003</v>
      </c>
      <c r="CG33" s="35"/>
      <c r="CH33" s="35"/>
      <c r="CJ33" s="35"/>
      <c r="CK33" s="35"/>
    </row>
    <row r="34" spans="1:89" x14ac:dyDescent="0.55000000000000004">
      <c r="A34" s="131"/>
      <c r="B34" s="192">
        <v>25</v>
      </c>
      <c r="C34" s="193" t="s">
        <v>24</v>
      </c>
      <c r="D34" s="194" t="s">
        <v>134</v>
      </c>
      <c r="E34" s="211">
        <v>26.288955124219349</v>
      </c>
      <c r="F34" s="212">
        <v>2.7832805407491197</v>
      </c>
      <c r="G34" s="212">
        <v>20.399244839346132</v>
      </c>
      <c r="H34" s="212">
        <v>6.801897867334751</v>
      </c>
      <c r="I34" s="212">
        <v>24.38693228067309</v>
      </c>
      <c r="J34" s="212">
        <v>4.2712915354056431</v>
      </c>
      <c r="K34" s="212">
        <v>714.68250292502603</v>
      </c>
      <c r="L34" s="212">
        <v>0.48788100073355034</v>
      </c>
      <c r="M34" s="212">
        <v>449.71091320505184</v>
      </c>
      <c r="N34" s="212">
        <v>4.1915667329458239</v>
      </c>
      <c r="O34" s="212">
        <v>768.88285277453463</v>
      </c>
      <c r="P34" s="212">
        <v>336.37179102351752</v>
      </c>
      <c r="Q34" s="212">
        <v>18.450283752805976</v>
      </c>
      <c r="R34" s="212">
        <v>12.907310922918844</v>
      </c>
      <c r="S34" s="212">
        <v>8.6812813531528157</v>
      </c>
      <c r="T34" s="212">
        <v>173.27742772347685</v>
      </c>
      <c r="U34" s="212">
        <v>176.82470344484173</v>
      </c>
      <c r="V34" s="212">
        <v>260.7502987966397</v>
      </c>
      <c r="W34" s="212">
        <v>17.090959207282175</v>
      </c>
      <c r="X34" s="212">
        <v>16.253103065919323</v>
      </c>
      <c r="Y34" s="212">
        <v>14669.84017962526</v>
      </c>
      <c r="Z34" s="212">
        <v>2050.4837807763629</v>
      </c>
      <c r="AA34" s="212">
        <v>23563.994518125561</v>
      </c>
      <c r="AB34" s="212">
        <v>2699.0010451899661</v>
      </c>
      <c r="AC34" s="212">
        <v>110.21926950885619</v>
      </c>
      <c r="AD34" s="212">
        <v>21536.231854411373</v>
      </c>
      <c r="AE34" s="212">
        <v>103.90714852524238</v>
      </c>
      <c r="AF34" s="212">
        <v>100.067972752654</v>
      </c>
      <c r="AG34" s="212">
        <v>5466.8216163471443</v>
      </c>
      <c r="AH34" s="212">
        <v>8044.6128652977304</v>
      </c>
      <c r="AI34" s="212">
        <v>52890.432106083397</v>
      </c>
      <c r="AJ34" s="212">
        <v>0.10539329316259594</v>
      </c>
      <c r="AK34" s="212">
        <v>31.874104457873973</v>
      </c>
      <c r="AL34" s="212">
        <v>9.0453058945130049</v>
      </c>
      <c r="AM34" s="212">
        <v>6.6965628597580391</v>
      </c>
      <c r="AN34" s="212">
        <v>26.231807675019095</v>
      </c>
      <c r="AO34" s="212">
        <v>36.569071809352927</v>
      </c>
      <c r="AP34" s="212">
        <v>11.605221147744672</v>
      </c>
      <c r="AQ34" s="212">
        <v>38.926428542076138</v>
      </c>
      <c r="AR34" s="212">
        <v>3985.3594396270769</v>
      </c>
      <c r="AS34" s="212">
        <v>4.2334576119275944</v>
      </c>
      <c r="AT34" s="212">
        <v>60.181331171639414</v>
      </c>
      <c r="AU34" s="212">
        <v>22.959777929568677</v>
      </c>
      <c r="AV34" s="212">
        <v>113.85789527950116</v>
      </c>
      <c r="AW34" s="212">
        <v>28.259374169082374</v>
      </c>
      <c r="AX34" s="212">
        <v>20.75940812877425</v>
      </c>
      <c r="AY34" s="212">
        <v>19.346612677449972</v>
      </c>
      <c r="AZ34" s="212">
        <v>23.170104979891608</v>
      </c>
      <c r="BA34" s="213">
        <v>10.053408481154545</v>
      </c>
      <c r="BB34" s="214">
        <v>47.021669647783149</v>
      </c>
      <c r="BC34" s="214">
        <v>3452.9900485473263</v>
      </c>
      <c r="BD34" s="214">
        <v>12.562882312501904</v>
      </c>
      <c r="BE34" s="214">
        <v>87.651503042842634</v>
      </c>
      <c r="BF34" s="214">
        <v>278.32337786902502</v>
      </c>
      <c r="BG34" s="214">
        <v>3.0158857923504692</v>
      </c>
      <c r="BH34" s="214">
        <v>540.67481902095312</v>
      </c>
      <c r="BI34" s="214">
        <v>3898.4415917545093</v>
      </c>
      <c r="BJ34" s="214">
        <v>131.01669960975826</v>
      </c>
      <c r="BK34" s="214">
        <v>1.9186602096043019</v>
      </c>
      <c r="BL34" s="214">
        <v>295.10700439574413</v>
      </c>
      <c r="BM34" s="214">
        <v>63.602074694424836</v>
      </c>
      <c r="BN34" s="214">
        <v>9.6289505392899564</v>
      </c>
      <c r="BO34" s="214">
        <v>22.780641199103439</v>
      </c>
      <c r="BP34" s="214">
        <v>104.23647726468208</v>
      </c>
      <c r="BQ34" s="214">
        <v>717.42622892652435</v>
      </c>
      <c r="BR34" s="214">
        <v>889.6082170945873</v>
      </c>
      <c r="BS34" s="214">
        <v>94.765490637096661</v>
      </c>
      <c r="BT34" s="214">
        <v>280.51349631161685</v>
      </c>
      <c r="BU34" s="214">
        <v>112.59476842771585</v>
      </c>
      <c r="BV34" s="214">
        <v>2556.0247792021619</v>
      </c>
      <c r="BW34" s="214">
        <v>0</v>
      </c>
      <c r="BX34" s="207">
        <v>152328.24680699519</v>
      </c>
      <c r="BY34" s="215">
        <v>263531.87062901584</v>
      </c>
      <c r="BZ34" s="209">
        <v>0</v>
      </c>
      <c r="CA34" s="209">
        <v>0</v>
      </c>
      <c r="CB34" s="209">
        <v>13.778789591697828</v>
      </c>
      <c r="CC34" s="209">
        <v>-3082.2691120335066</v>
      </c>
      <c r="CD34" s="210">
        <v>3531.3728864307423</v>
      </c>
      <c r="CE34" s="262">
        <v>263994.75319300476</v>
      </c>
      <c r="CF34" s="263">
        <v>416322.99999999994</v>
      </c>
      <c r="CG34" s="35"/>
      <c r="CH34" s="35"/>
      <c r="CJ34" s="35"/>
      <c r="CK34" s="35"/>
    </row>
    <row r="35" spans="1:89" x14ac:dyDescent="0.55000000000000004">
      <c r="A35" s="131"/>
      <c r="B35" s="192">
        <v>26</v>
      </c>
      <c r="C35" s="193" t="s">
        <v>25</v>
      </c>
      <c r="D35" s="194" t="s">
        <v>135</v>
      </c>
      <c r="E35" s="211">
        <v>1278.0600507662634</v>
      </c>
      <c r="F35" s="212">
        <v>80.471121071128621</v>
      </c>
      <c r="G35" s="212">
        <v>90.511110106805504</v>
      </c>
      <c r="H35" s="212">
        <v>34.047862666954764</v>
      </c>
      <c r="I35" s="212">
        <v>120.94350073207968</v>
      </c>
      <c r="J35" s="212">
        <v>22.692005833813131</v>
      </c>
      <c r="K35" s="212">
        <v>874.71454691018937</v>
      </c>
      <c r="L35" s="212">
        <v>77.837051230090907</v>
      </c>
      <c r="M35" s="212">
        <v>848.83857145789989</v>
      </c>
      <c r="N35" s="212">
        <v>110.2623942941491</v>
      </c>
      <c r="O35" s="212">
        <v>48.490242295962886</v>
      </c>
      <c r="P35" s="212">
        <v>482.01176116339082</v>
      </c>
      <c r="Q35" s="212">
        <v>467.16496012900745</v>
      </c>
      <c r="R35" s="212">
        <v>78.810427313553703</v>
      </c>
      <c r="S35" s="212">
        <v>89.934835851255755</v>
      </c>
      <c r="T35" s="212">
        <v>3074.7693721306491</v>
      </c>
      <c r="U35" s="212">
        <v>4073.8964232619564</v>
      </c>
      <c r="V35" s="212">
        <v>460.92109958323169</v>
      </c>
      <c r="W35" s="212">
        <v>860.31708557802006</v>
      </c>
      <c r="X35" s="212">
        <v>669.77022960181796</v>
      </c>
      <c r="Y35" s="212">
        <v>2755.7658001534219</v>
      </c>
      <c r="Z35" s="212">
        <v>1676.245076107984</v>
      </c>
      <c r="AA35" s="212">
        <v>13755.447809857587</v>
      </c>
      <c r="AB35" s="212">
        <v>590.72820413995032</v>
      </c>
      <c r="AC35" s="212">
        <v>75.978981289683063</v>
      </c>
      <c r="AD35" s="212">
        <v>212271.3006367152</v>
      </c>
      <c r="AE35" s="212">
        <v>1113.9386921557616</v>
      </c>
      <c r="AF35" s="212">
        <v>285.44765114376537</v>
      </c>
      <c r="AG35" s="212">
        <v>572.85735317019703</v>
      </c>
      <c r="AH35" s="212">
        <v>254.0600071200989</v>
      </c>
      <c r="AI35" s="212">
        <v>357.29846875725332</v>
      </c>
      <c r="AJ35" s="212">
        <v>12.174670862682142</v>
      </c>
      <c r="AK35" s="212">
        <v>386.97634142190566</v>
      </c>
      <c r="AL35" s="212">
        <v>550.83124440508846</v>
      </c>
      <c r="AM35" s="212">
        <v>231.19657942928876</v>
      </c>
      <c r="AN35" s="212">
        <v>1661.4719443821925</v>
      </c>
      <c r="AO35" s="212">
        <v>519.55758520393351</v>
      </c>
      <c r="AP35" s="212">
        <v>909.94290547580738</v>
      </c>
      <c r="AQ35" s="212">
        <v>181.92724779879575</v>
      </c>
      <c r="AR35" s="212">
        <v>656.80568497047921</v>
      </c>
      <c r="AS35" s="212">
        <v>72.803410768493293</v>
      </c>
      <c r="AT35" s="212">
        <v>506.02558323388621</v>
      </c>
      <c r="AU35" s="212">
        <v>116.22524965757297</v>
      </c>
      <c r="AV35" s="212">
        <v>753.51934081829222</v>
      </c>
      <c r="AW35" s="212">
        <v>783.23497924374931</v>
      </c>
      <c r="AX35" s="212">
        <v>653.75415968728271</v>
      </c>
      <c r="AY35" s="212">
        <v>814.84632682035442</v>
      </c>
      <c r="AZ35" s="212">
        <v>454.36556013401514</v>
      </c>
      <c r="BA35" s="213">
        <v>686.21356632221841</v>
      </c>
      <c r="BB35" s="214">
        <v>391.85267152448745</v>
      </c>
      <c r="BC35" s="214">
        <v>559.85508448538712</v>
      </c>
      <c r="BD35" s="214">
        <v>42.539454642381784</v>
      </c>
      <c r="BE35" s="214">
        <v>9453.2357495637571</v>
      </c>
      <c r="BF35" s="214">
        <v>1062.7780260599025</v>
      </c>
      <c r="BG35" s="214">
        <v>91.07280625234479</v>
      </c>
      <c r="BH35" s="214">
        <v>2161.2624263092839</v>
      </c>
      <c r="BI35" s="214">
        <v>11097.882087487333</v>
      </c>
      <c r="BJ35" s="214">
        <v>1990.1907882794612</v>
      </c>
      <c r="BK35" s="214">
        <v>9.0907661581727002</v>
      </c>
      <c r="BL35" s="214">
        <v>339.85351104170189</v>
      </c>
      <c r="BM35" s="214">
        <v>130.62396392984238</v>
      </c>
      <c r="BN35" s="214">
        <v>42.220931047680985</v>
      </c>
      <c r="BO35" s="214">
        <v>256.66537685810249</v>
      </c>
      <c r="BP35" s="214">
        <v>597.64192590148127</v>
      </c>
      <c r="BQ35" s="214">
        <v>591.19319598553852</v>
      </c>
      <c r="BR35" s="214">
        <v>1159.7129357147423</v>
      </c>
      <c r="BS35" s="214">
        <v>223.33599417805786</v>
      </c>
      <c r="BT35" s="214">
        <v>741.06206911801519</v>
      </c>
      <c r="BU35" s="214">
        <v>1158.8544543536452</v>
      </c>
      <c r="BV35" s="214">
        <v>891.54191875716106</v>
      </c>
      <c r="BW35" s="214">
        <v>0</v>
      </c>
      <c r="BX35" s="207">
        <v>290497.87185087363</v>
      </c>
      <c r="BY35" s="215">
        <v>307292.78123022534</v>
      </c>
      <c r="BZ35" s="209">
        <v>0</v>
      </c>
      <c r="CA35" s="209">
        <v>0</v>
      </c>
      <c r="CB35" s="209">
        <v>5028.676371427835</v>
      </c>
      <c r="CC35" s="209">
        <v>7153.5969346599031</v>
      </c>
      <c r="CD35" s="210">
        <v>195611.07361281334</v>
      </c>
      <c r="CE35" s="262">
        <v>515086.12814912642</v>
      </c>
      <c r="CF35" s="263">
        <v>805584</v>
      </c>
      <c r="CG35" s="35"/>
      <c r="CH35" s="35"/>
      <c r="CJ35" s="35"/>
      <c r="CK35" s="35"/>
    </row>
    <row r="36" spans="1:89" x14ac:dyDescent="0.55000000000000004">
      <c r="B36" s="192">
        <v>27</v>
      </c>
      <c r="C36" s="193" t="s">
        <v>26</v>
      </c>
      <c r="D36" s="194" t="s">
        <v>136</v>
      </c>
      <c r="E36" s="211">
        <v>37.559230590532984</v>
      </c>
      <c r="F36" s="212">
        <v>2.6818168501986892</v>
      </c>
      <c r="G36" s="212">
        <v>2.85361126289096</v>
      </c>
      <c r="H36" s="212">
        <v>1.1219177872256241</v>
      </c>
      <c r="I36" s="212">
        <v>3.9152208965880324</v>
      </c>
      <c r="J36" s="212">
        <v>0.7133467277846065</v>
      </c>
      <c r="K36" s="212">
        <v>111982.14497375848</v>
      </c>
      <c r="L36" s="212">
        <v>2.4475543552739745</v>
      </c>
      <c r="M36" s="212">
        <v>97233.04503408153</v>
      </c>
      <c r="N36" s="212">
        <v>23719.163348381473</v>
      </c>
      <c r="O36" s="212">
        <v>800.1927077481638</v>
      </c>
      <c r="P36" s="212">
        <v>15.383196801318416</v>
      </c>
      <c r="Q36" s="212">
        <v>15.768793463361478</v>
      </c>
      <c r="R36" s="212">
        <v>2.7215259297882737</v>
      </c>
      <c r="S36" s="212">
        <v>2.8301280191561222</v>
      </c>
      <c r="T36" s="212">
        <v>2253.8074547834685</v>
      </c>
      <c r="U36" s="212">
        <v>112340.32371807999</v>
      </c>
      <c r="V36" s="212">
        <v>20.934471972618546</v>
      </c>
      <c r="W36" s="212">
        <v>33.146412766287668</v>
      </c>
      <c r="X36" s="212">
        <v>442.85003608674782</v>
      </c>
      <c r="Y36" s="212">
        <v>104.95676700449926</v>
      </c>
      <c r="Z36" s="212">
        <v>24.020179484183021</v>
      </c>
      <c r="AA36" s="212">
        <v>515.00750160553071</v>
      </c>
      <c r="AB36" s="212">
        <v>102.16078538394568</v>
      </c>
      <c r="AC36" s="212">
        <v>2.3976379684334925</v>
      </c>
      <c r="AD36" s="212">
        <v>28.231475215216825</v>
      </c>
      <c r="AE36" s="212">
        <v>83.456543101790842</v>
      </c>
      <c r="AF36" s="212">
        <v>4.0436312604710265</v>
      </c>
      <c r="AG36" s="212">
        <v>783.15505107105889</v>
      </c>
      <c r="AH36" s="212">
        <v>24.697284791080886</v>
      </c>
      <c r="AI36" s="212">
        <v>11.46701711741896</v>
      </c>
      <c r="AJ36" s="212">
        <v>0.3836093872048057</v>
      </c>
      <c r="AK36" s="212">
        <v>12.400110231727417</v>
      </c>
      <c r="AL36" s="212">
        <v>17.40091934570663</v>
      </c>
      <c r="AM36" s="212">
        <v>40.021496819738111</v>
      </c>
      <c r="AN36" s="212">
        <v>62.095706130686544</v>
      </c>
      <c r="AO36" s="212">
        <v>16.895911311727961</v>
      </c>
      <c r="AP36" s="212">
        <v>28.823707502808979</v>
      </c>
      <c r="AQ36" s="212">
        <v>6.7863027233456537</v>
      </c>
      <c r="AR36" s="212">
        <v>39.429884462359134</v>
      </c>
      <c r="AS36" s="212">
        <v>2.4186689166881399</v>
      </c>
      <c r="AT36" s="212">
        <v>16.184135954122993</v>
      </c>
      <c r="AU36" s="212">
        <v>3.7695157544904743</v>
      </c>
      <c r="AV36" s="212">
        <v>23.481921838756559</v>
      </c>
      <c r="AW36" s="212">
        <v>24.694238520231206</v>
      </c>
      <c r="AX36" s="212">
        <v>20.667829653328667</v>
      </c>
      <c r="AY36" s="212">
        <v>25.930639723853698</v>
      </c>
      <c r="AZ36" s="212">
        <v>14.481470189549659</v>
      </c>
      <c r="BA36" s="213">
        <v>21.92123476155345</v>
      </c>
      <c r="BB36" s="214">
        <v>26.478435779951763</v>
      </c>
      <c r="BC36" s="214">
        <v>17.656998794747164</v>
      </c>
      <c r="BD36" s="214">
        <v>1.3521436194345937</v>
      </c>
      <c r="BE36" s="214">
        <v>298.7026813250497</v>
      </c>
      <c r="BF36" s="214">
        <v>33.830837512069252</v>
      </c>
      <c r="BG36" s="214">
        <v>2.8681721786817831</v>
      </c>
      <c r="BH36" s="214">
        <v>104.59124498582372</v>
      </c>
      <c r="BI36" s="214">
        <v>1950.8005251608854</v>
      </c>
      <c r="BJ36" s="214">
        <v>59.403163226034025</v>
      </c>
      <c r="BK36" s="214">
        <v>0.29265051191296565</v>
      </c>
      <c r="BL36" s="214">
        <v>10.106574230993463</v>
      </c>
      <c r="BM36" s="214">
        <v>4.1105748257879053</v>
      </c>
      <c r="BN36" s="214">
        <v>1.3272587371718354</v>
      </c>
      <c r="BO36" s="214">
        <v>3.3241789579730479</v>
      </c>
      <c r="BP36" s="214">
        <v>18.508546529888136</v>
      </c>
      <c r="BQ36" s="214">
        <v>917.12955633169963</v>
      </c>
      <c r="BR36" s="214">
        <v>66.472110360249573</v>
      </c>
      <c r="BS36" s="214">
        <v>7.4138305508883446</v>
      </c>
      <c r="BT36" s="214">
        <v>62.687808838588452</v>
      </c>
      <c r="BU36" s="214">
        <v>47.084300501056362</v>
      </c>
      <c r="BV36" s="214">
        <v>95.933016756332336</v>
      </c>
      <c r="BW36" s="214">
        <v>0</v>
      </c>
      <c r="BX36" s="207">
        <v>354705.06028728961</v>
      </c>
      <c r="BY36" s="215">
        <v>198579.39098317048</v>
      </c>
      <c r="BZ36" s="209">
        <v>0</v>
      </c>
      <c r="CA36" s="209">
        <v>0</v>
      </c>
      <c r="CB36" s="209">
        <v>153.72118715392341</v>
      </c>
      <c r="CC36" s="209">
        <v>-10585.044285235907</v>
      </c>
      <c r="CD36" s="210">
        <v>27907.871827621875</v>
      </c>
      <c r="CE36" s="262">
        <v>216055.93971271039</v>
      </c>
      <c r="CF36" s="263">
        <v>570761</v>
      </c>
      <c r="CG36" s="35"/>
      <c r="CH36" s="35"/>
      <c r="CJ36" s="35"/>
      <c r="CK36" s="35"/>
    </row>
    <row r="37" spans="1:89" x14ac:dyDescent="0.55000000000000004">
      <c r="B37" s="192">
        <v>28</v>
      </c>
      <c r="C37" s="193" t="s">
        <v>27</v>
      </c>
      <c r="D37" s="194" t="s">
        <v>137</v>
      </c>
      <c r="E37" s="211">
        <v>0.42158573534294125</v>
      </c>
      <c r="F37" s="212">
        <v>3.2981657286184178E-2</v>
      </c>
      <c r="G37" s="212">
        <v>3.7096617698367952E-2</v>
      </c>
      <c r="H37" s="212">
        <v>1.395475697195748E-2</v>
      </c>
      <c r="I37" s="212">
        <v>4.9569547920315454E-2</v>
      </c>
      <c r="J37" s="212">
        <v>9.3004788498644922E-3</v>
      </c>
      <c r="K37" s="212">
        <v>47.565361646509324</v>
      </c>
      <c r="L37" s="212">
        <v>3.1902065159113029E-2</v>
      </c>
      <c r="M37" s="212">
        <v>0.34790248330668577</v>
      </c>
      <c r="N37" s="212">
        <v>4.519182101302284E-2</v>
      </c>
      <c r="O37" s="212">
        <v>1.9874068260039093E-2</v>
      </c>
      <c r="P37" s="212">
        <v>0.19755592444833886</v>
      </c>
      <c r="Q37" s="212">
        <v>11.005141944182883</v>
      </c>
      <c r="R37" s="212">
        <v>3.2301010221242356E-2</v>
      </c>
      <c r="S37" s="212">
        <v>3.6860427624880683E-2</v>
      </c>
      <c r="T37" s="212">
        <v>1.2602035365467541</v>
      </c>
      <c r="U37" s="212">
        <v>358.53684867119449</v>
      </c>
      <c r="V37" s="212">
        <v>1.1966373887668844</v>
      </c>
      <c r="W37" s="212">
        <v>14.577041759401963</v>
      </c>
      <c r="X37" s="212">
        <v>3.9953431206003907</v>
      </c>
      <c r="Y37" s="212">
        <v>0.43923333776592932</v>
      </c>
      <c r="Z37" s="212">
        <v>439.95776124591697</v>
      </c>
      <c r="AA37" s="212">
        <v>114.04144877418231</v>
      </c>
      <c r="AB37" s="212">
        <v>243.64661025552991</v>
      </c>
      <c r="AC37" s="212">
        <v>3.1140522071697551E-2</v>
      </c>
      <c r="AD37" s="212">
        <v>9.1184997948711146</v>
      </c>
      <c r="AE37" s="212">
        <v>325.40929178857499</v>
      </c>
      <c r="AF37" s="212">
        <v>15756.397830425616</v>
      </c>
      <c r="AG37" s="212">
        <v>3.3914140920662876</v>
      </c>
      <c r="AH37" s="212">
        <v>26.420470323905498</v>
      </c>
      <c r="AI37" s="212">
        <v>1.3479603103414672</v>
      </c>
      <c r="AJ37" s="212">
        <v>4.9898748348510234E-3</v>
      </c>
      <c r="AK37" s="212">
        <v>0.15860498649394156</v>
      </c>
      <c r="AL37" s="212">
        <v>0.22576207568219206</v>
      </c>
      <c r="AM37" s="212">
        <v>9.4757550870142426E-2</v>
      </c>
      <c r="AN37" s="212">
        <v>0.68096601030060644</v>
      </c>
      <c r="AO37" s="212">
        <v>0.21294434559308711</v>
      </c>
      <c r="AP37" s="212">
        <v>0.37294652614408824</v>
      </c>
      <c r="AQ37" s="212">
        <v>7.4564167344144977E-2</v>
      </c>
      <c r="AR37" s="212">
        <v>17.943153492347975</v>
      </c>
      <c r="AS37" s="212">
        <v>2.9838992066599023E-2</v>
      </c>
      <c r="AT37" s="212">
        <v>0.20739815901793582</v>
      </c>
      <c r="AU37" s="212">
        <v>4.7635739395490734E-2</v>
      </c>
      <c r="AV37" s="212">
        <v>10.42485011034686</v>
      </c>
      <c r="AW37" s="212">
        <v>0.32101438772221907</v>
      </c>
      <c r="AX37" s="212">
        <v>0.26794575938819926</v>
      </c>
      <c r="AY37" s="212">
        <v>0.33397052177687564</v>
      </c>
      <c r="AZ37" s="212">
        <v>0.18622493370931506</v>
      </c>
      <c r="BA37" s="213">
        <v>0.28124947643720205</v>
      </c>
      <c r="BB37" s="214">
        <v>0.1606035848248322</v>
      </c>
      <c r="BC37" s="214">
        <v>0.22946056026861503</v>
      </c>
      <c r="BD37" s="214">
        <v>1.7435095913676635E-2</v>
      </c>
      <c r="BE37" s="214">
        <v>3.8744754340135281</v>
      </c>
      <c r="BF37" s="214">
        <v>0.43558707969051791</v>
      </c>
      <c r="BG37" s="214">
        <v>3.7326832830511719E-2</v>
      </c>
      <c r="BH37" s="214">
        <v>606.73058883035662</v>
      </c>
      <c r="BI37" s="214">
        <v>939.44097043002648</v>
      </c>
      <c r="BJ37" s="214">
        <v>53.721288848131117</v>
      </c>
      <c r="BK37" s="214">
        <v>3.725914712094964E-3</v>
      </c>
      <c r="BL37" s="214">
        <v>9.6739260826467177</v>
      </c>
      <c r="BM37" s="214">
        <v>5.3537154128732972E-2</v>
      </c>
      <c r="BN37" s="214">
        <v>1.7304546768863564E-2</v>
      </c>
      <c r="BO37" s="214">
        <v>78.087493651302282</v>
      </c>
      <c r="BP37" s="214">
        <v>0.24124078037653324</v>
      </c>
      <c r="BQ37" s="214">
        <v>0.20728772642807972</v>
      </c>
      <c r="BR37" s="214">
        <v>103.23157993605055</v>
      </c>
      <c r="BS37" s="214">
        <v>9.1535834490725068E-2</v>
      </c>
      <c r="BT37" s="214">
        <v>70.850525855449789</v>
      </c>
      <c r="BU37" s="214">
        <v>0.46124516706492558</v>
      </c>
      <c r="BV37" s="214">
        <v>131.10165553959973</v>
      </c>
      <c r="BW37" s="214">
        <v>0</v>
      </c>
      <c r="BX37" s="207">
        <v>19390.151927526698</v>
      </c>
      <c r="BY37" s="215">
        <v>89491.459761754799</v>
      </c>
      <c r="BZ37" s="209">
        <v>0</v>
      </c>
      <c r="CA37" s="209">
        <v>0</v>
      </c>
      <c r="CB37" s="209">
        <v>2.0041875769742297</v>
      </c>
      <c r="CC37" s="209">
        <v>42742.813661130713</v>
      </c>
      <c r="CD37" s="210">
        <v>99192.570462010801</v>
      </c>
      <c r="CE37" s="262">
        <v>231428.84807247328</v>
      </c>
      <c r="CF37" s="263">
        <v>250818.99999999997</v>
      </c>
      <c r="CG37" s="35"/>
      <c r="CH37" s="35"/>
      <c r="CJ37" s="35"/>
      <c r="CK37" s="35"/>
    </row>
    <row r="38" spans="1:89" x14ac:dyDescent="0.55000000000000004">
      <c r="A38" s="131"/>
      <c r="B38" s="192">
        <v>29</v>
      </c>
      <c r="C38" s="193" t="s">
        <v>28</v>
      </c>
      <c r="D38" s="194" t="s">
        <v>138</v>
      </c>
      <c r="E38" s="211">
        <v>265.25279912536917</v>
      </c>
      <c r="F38" s="212">
        <v>17.735873029829904</v>
      </c>
      <c r="G38" s="212">
        <v>17.918035207615969</v>
      </c>
      <c r="H38" s="212">
        <v>7.7283729261560365</v>
      </c>
      <c r="I38" s="212">
        <v>29.649861587254364</v>
      </c>
      <c r="J38" s="212">
        <v>4.4665549676474221</v>
      </c>
      <c r="K38" s="212">
        <v>1134.0662018659489</v>
      </c>
      <c r="L38" s="212">
        <v>15.727801162943862</v>
      </c>
      <c r="M38" s="212">
        <v>173.16911015102357</v>
      </c>
      <c r="N38" s="212">
        <v>21.70349129399688</v>
      </c>
      <c r="O38" s="212">
        <v>12.391011714559406</v>
      </c>
      <c r="P38" s="212">
        <v>97.847614705351361</v>
      </c>
      <c r="Q38" s="212">
        <v>270.58481312635416</v>
      </c>
      <c r="R38" s="212">
        <v>18.755868751787826</v>
      </c>
      <c r="S38" s="212">
        <v>18.211164997742234</v>
      </c>
      <c r="T38" s="212">
        <v>1083.729129995455</v>
      </c>
      <c r="U38" s="212">
        <v>6349.2679494386939</v>
      </c>
      <c r="V38" s="212">
        <v>106.70563955649064</v>
      </c>
      <c r="W38" s="212">
        <v>379.53166759940905</v>
      </c>
      <c r="X38" s="212">
        <v>375.44942944250067</v>
      </c>
      <c r="Y38" s="212">
        <v>653.36972830760874</v>
      </c>
      <c r="Z38" s="212">
        <v>6775.30209672213</v>
      </c>
      <c r="AA38" s="212">
        <v>6062.5172665262799</v>
      </c>
      <c r="AB38" s="212">
        <v>4581.0890057797787</v>
      </c>
      <c r="AC38" s="212">
        <v>125.07392983581842</v>
      </c>
      <c r="AD38" s="212">
        <v>383.11104324088058</v>
      </c>
      <c r="AE38" s="212">
        <v>5112.1668248548376</v>
      </c>
      <c r="AF38" s="212">
        <v>25.642521245627556</v>
      </c>
      <c r="AG38" s="212">
        <v>355.39145834766862</v>
      </c>
      <c r="AH38" s="212">
        <v>768.07371977663058</v>
      </c>
      <c r="AI38" s="212">
        <v>273.61121591859137</v>
      </c>
      <c r="AJ38" s="212">
        <v>7.9801990564311476</v>
      </c>
      <c r="AK38" s="212">
        <v>103.41522933784768</v>
      </c>
      <c r="AL38" s="212">
        <v>109.42400183943656</v>
      </c>
      <c r="AM38" s="212">
        <v>48.60240310514282</v>
      </c>
      <c r="AN38" s="212">
        <v>428.08178864470142</v>
      </c>
      <c r="AO38" s="212">
        <v>109.66311913282873</v>
      </c>
      <c r="AP38" s="212">
        <v>180.24296906869975</v>
      </c>
      <c r="AQ38" s="212">
        <v>48.34449495671133</v>
      </c>
      <c r="AR38" s="212">
        <v>436.72563675388483</v>
      </c>
      <c r="AS38" s="212">
        <v>15.98117698957622</v>
      </c>
      <c r="AT38" s="212">
        <v>103.05819772511617</v>
      </c>
      <c r="AU38" s="212">
        <v>24.405438550923655</v>
      </c>
      <c r="AV38" s="212">
        <v>300.79781664162948</v>
      </c>
      <c r="AW38" s="212">
        <v>155.07873249834935</v>
      </c>
      <c r="AX38" s="212">
        <v>130.17472757070644</v>
      </c>
      <c r="AY38" s="212">
        <v>164.46896231693665</v>
      </c>
      <c r="AZ38" s="212">
        <v>91.924635562689076</v>
      </c>
      <c r="BA38" s="213">
        <v>139.71301329906422</v>
      </c>
      <c r="BB38" s="214">
        <v>79.875650945008843</v>
      </c>
      <c r="BC38" s="214">
        <v>110.97403055719653</v>
      </c>
      <c r="BD38" s="214">
        <v>8.5589919797777618</v>
      </c>
      <c r="BE38" s="214">
        <v>1893.345129650424</v>
      </c>
      <c r="BF38" s="214">
        <v>215.03156285959807</v>
      </c>
      <c r="BG38" s="214">
        <v>17.998359224915429</v>
      </c>
      <c r="BH38" s="214">
        <v>2861.3274250579384</v>
      </c>
      <c r="BI38" s="214">
        <v>7622.7404892417753</v>
      </c>
      <c r="BJ38" s="214">
        <v>1163.9026271222526</v>
      </c>
      <c r="BK38" s="214">
        <v>1.8846532821227426</v>
      </c>
      <c r="BL38" s="214">
        <v>205.95053310742139</v>
      </c>
      <c r="BM38" s="214">
        <v>25.770486759178389</v>
      </c>
      <c r="BN38" s="214">
        <v>8.3105085857467262</v>
      </c>
      <c r="BO38" s="214">
        <v>1187.6033049235925</v>
      </c>
      <c r="BP38" s="214">
        <v>116.16789292076787</v>
      </c>
      <c r="BQ38" s="214">
        <v>333.54606881645992</v>
      </c>
      <c r="BR38" s="214">
        <v>1774.8907646966054</v>
      </c>
      <c r="BS38" s="214">
        <v>49.396438193904963</v>
      </c>
      <c r="BT38" s="214">
        <v>1162.8022148583375</v>
      </c>
      <c r="BU38" s="214">
        <v>293.1743736087663</v>
      </c>
      <c r="BV38" s="214">
        <v>1718.3178902924399</v>
      </c>
      <c r="BW38" s="214">
        <v>0</v>
      </c>
      <c r="BX38" s="207">
        <v>58964.893140936903</v>
      </c>
      <c r="BY38" s="215">
        <v>419760.69789427839</v>
      </c>
      <c r="BZ38" s="209">
        <v>0</v>
      </c>
      <c r="CA38" s="209">
        <v>0</v>
      </c>
      <c r="CB38" s="209">
        <v>1006.8713291746033</v>
      </c>
      <c r="CC38" s="209">
        <v>26222.139870223822</v>
      </c>
      <c r="CD38" s="210">
        <v>378536.39776538633</v>
      </c>
      <c r="CE38" s="262">
        <v>825526.10685906315</v>
      </c>
      <c r="CF38" s="263">
        <v>884491</v>
      </c>
      <c r="CG38" s="35"/>
      <c r="CH38" s="35"/>
      <c r="CJ38" s="35"/>
      <c r="CK38" s="35"/>
    </row>
    <row r="39" spans="1:89" x14ac:dyDescent="0.55000000000000004">
      <c r="A39" s="131"/>
      <c r="B39" s="192">
        <v>30</v>
      </c>
      <c r="C39" s="193" t="s">
        <v>29</v>
      </c>
      <c r="D39" s="194" t="s">
        <v>285</v>
      </c>
      <c r="E39" s="211">
        <v>73.176744012151033</v>
      </c>
      <c r="F39" s="212">
        <v>5.7247911634494182</v>
      </c>
      <c r="G39" s="212">
        <v>6.4390454169942171</v>
      </c>
      <c r="H39" s="212">
        <v>2.42219694140752</v>
      </c>
      <c r="I39" s="212">
        <v>8.6040342802687562</v>
      </c>
      <c r="J39" s="212">
        <v>1.6143306163652291</v>
      </c>
      <c r="K39" s="212">
        <v>55.533941475197324</v>
      </c>
      <c r="L39" s="212">
        <v>5.5374009599930432</v>
      </c>
      <c r="M39" s="212">
        <v>60.387173539957985</v>
      </c>
      <c r="N39" s="212">
        <v>7.8441703323354393</v>
      </c>
      <c r="O39" s="212">
        <v>3.4496413982362855</v>
      </c>
      <c r="P39" s="212">
        <v>34.290769586120419</v>
      </c>
      <c r="Q39" s="212">
        <v>31.749521120306774</v>
      </c>
      <c r="R39" s="212">
        <v>5.6066478491521421</v>
      </c>
      <c r="S39" s="212">
        <v>6.3980487249886648</v>
      </c>
      <c r="T39" s="212">
        <v>247.88681391710062</v>
      </c>
      <c r="U39" s="212">
        <v>271.83329922916101</v>
      </c>
      <c r="V39" s="212">
        <v>32.65196992412892</v>
      </c>
      <c r="W39" s="212">
        <v>59.250335195600456</v>
      </c>
      <c r="X39" s="212">
        <v>47.137104320367726</v>
      </c>
      <c r="Y39" s="212">
        <v>76.239926602721184</v>
      </c>
      <c r="Z39" s="212">
        <v>35.232481722021163</v>
      </c>
      <c r="AA39" s="212">
        <v>51.043678390482832</v>
      </c>
      <c r="AB39" s="212">
        <v>8.5984082112331173</v>
      </c>
      <c r="AC39" s="212">
        <v>21.227865151707995</v>
      </c>
      <c r="AD39" s="212">
        <v>49.317021533356822</v>
      </c>
      <c r="AE39" s="212">
        <v>67.928864433146614</v>
      </c>
      <c r="AF39" s="212">
        <v>9.1508904307204499</v>
      </c>
      <c r="AG39" s="212">
        <v>65.717150854911083</v>
      </c>
      <c r="AH39" s="212">
        <v>19333.775539737395</v>
      </c>
      <c r="AI39" s="212">
        <v>25.253545107382699</v>
      </c>
      <c r="AJ39" s="212">
        <v>0.86611752445926637</v>
      </c>
      <c r="AK39" s="212">
        <v>27.529860530685905</v>
      </c>
      <c r="AL39" s="212">
        <v>39.186652286536486</v>
      </c>
      <c r="AM39" s="212">
        <v>16.447541892284971</v>
      </c>
      <c r="AN39" s="212">
        <v>118.19867523792777</v>
      </c>
      <c r="AO39" s="212">
        <v>80.265906876945408</v>
      </c>
      <c r="AP39" s="212">
        <v>3403.3131392623227</v>
      </c>
      <c r="AQ39" s="212">
        <v>36.260063395558205</v>
      </c>
      <c r="AR39" s="212">
        <v>8028.9069874144488</v>
      </c>
      <c r="AS39" s="212">
        <v>5.1793030479599258</v>
      </c>
      <c r="AT39" s="212">
        <v>35.999135451538216</v>
      </c>
      <c r="AU39" s="212">
        <v>8.2683734655723047</v>
      </c>
      <c r="AV39" s="212">
        <v>52.216849406815207</v>
      </c>
      <c r="AW39" s="212">
        <v>55.72007234888418</v>
      </c>
      <c r="AX39" s="212">
        <v>46.508685185806691</v>
      </c>
      <c r="AY39" s="212">
        <v>57.968933317421197</v>
      </c>
      <c r="AZ39" s="212">
        <v>32.323992868594367</v>
      </c>
      <c r="BA39" s="213">
        <v>48.817877872587339</v>
      </c>
      <c r="BB39" s="214">
        <v>27.876767235970249</v>
      </c>
      <c r="BC39" s="214">
        <v>39.828616748624853</v>
      </c>
      <c r="BD39" s="214">
        <v>3.0262967732164219</v>
      </c>
      <c r="BE39" s="214">
        <v>672.51207345889816</v>
      </c>
      <c r="BF39" s="214">
        <v>75.607027357281652</v>
      </c>
      <c r="BG39" s="214">
        <v>6.4790050085560713</v>
      </c>
      <c r="BH39" s="214">
        <v>8635.662672554492</v>
      </c>
      <c r="BI39" s="214">
        <v>52894.205973049924</v>
      </c>
      <c r="BJ39" s="214">
        <v>134.31855818249892</v>
      </c>
      <c r="BK39" s="214">
        <v>0.64672564615188344</v>
      </c>
      <c r="BL39" s="214">
        <v>22.868114085926575</v>
      </c>
      <c r="BM39" s="214">
        <v>9.2927115278948254</v>
      </c>
      <c r="BN39" s="214">
        <v>3.0036367054054929</v>
      </c>
      <c r="BO39" s="214">
        <v>12.518642683745028</v>
      </c>
      <c r="BP39" s="214">
        <v>198.43431678150213</v>
      </c>
      <c r="BQ39" s="214">
        <v>35.97996711475394</v>
      </c>
      <c r="BR39" s="214">
        <v>29.21197370044975</v>
      </c>
      <c r="BS39" s="214">
        <v>15.888332471727605</v>
      </c>
      <c r="BT39" s="214">
        <v>23.875906626451187</v>
      </c>
      <c r="BU39" s="214">
        <v>80.060629873294459</v>
      </c>
      <c r="BV39" s="214">
        <v>10182.983276130126</v>
      </c>
      <c r="BW39" s="214">
        <v>0</v>
      </c>
      <c r="BX39" s="207">
        <v>105909.2827432816</v>
      </c>
      <c r="BY39" s="215">
        <v>1063654.2745034241</v>
      </c>
      <c r="BZ39" s="209">
        <v>0</v>
      </c>
      <c r="CA39" s="209">
        <v>0</v>
      </c>
      <c r="CB39" s="209">
        <v>347.87685867330191</v>
      </c>
      <c r="CC39" s="209">
        <v>-178.87195064104591</v>
      </c>
      <c r="CD39" s="210">
        <v>6414.4378452619085</v>
      </c>
      <c r="CE39" s="262">
        <v>1070237.7172567183</v>
      </c>
      <c r="CF39" s="263">
        <v>1176147</v>
      </c>
      <c r="CG39" s="35"/>
      <c r="CH39" s="35"/>
      <c r="CJ39" s="35"/>
      <c r="CK39" s="35"/>
    </row>
    <row r="40" spans="1:89" x14ac:dyDescent="0.55000000000000004">
      <c r="B40" s="192">
        <v>31</v>
      </c>
      <c r="C40" s="193" t="s">
        <v>30</v>
      </c>
      <c r="D40" s="194" t="s">
        <v>139</v>
      </c>
      <c r="E40" s="211">
        <v>127.43482815078758</v>
      </c>
      <c r="F40" s="212">
        <v>9.9695304561813227</v>
      </c>
      <c r="G40" s="212">
        <v>11.213380114774173</v>
      </c>
      <c r="H40" s="212">
        <v>4.218174163698448</v>
      </c>
      <c r="I40" s="212">
        <v>14.983635097613355</v>
      </c>
      <c r="J40" s="212">
        <v>2.8113022443427895</v>
      </c>
      <c r="K40" s="212">
        <v>96.71048341878307</v>
      </c>
      <c r="L40" s="212">
        <v>9.64319674597089</v>
      </c>
      <c r="M40" s="212">
        <v>105.16222314152844</v>
      </c>
      <c r="N40" s="212">
        <v>13.660357696711479</v>
      </c>
      <c r="O40" s="212">
        <v>6.0074339833033168</v>
      </c>
      <c r="P40" s="212">
        <v>59.716217062621631</v>
      </c>
      <c r="Q40" s="212">
        <v>55.290718690138156</v>
      </c>
      <c r="R40" s="212">
        <v>9.7637878646260337</v>
      </c>
      <c r="S40" s="212">
        <v>11.14198576031081</v>
      </c>
      <c r="T40" s="212">
        <v>380.92802400967014</v>
      </c>
      <c r="U40" s="212">
        <v>1923.5616258120658</v>
      </c>
      <c r="V40" s="212">
        <v>56.862302801763327</v>
      </c>
      <c r="W40" s="212">
        <v>103.18245756157354</v>
      </c>
      <c r="X40" s="212">
        <v>82.087675117033868</v>
      </c>
      <c r="Y40" s="212">
        <v>132.76925717319628</v>
      </c>
      <c r="Z40" s="212">
        <v>61.356176940941651</v>
      </c>
      <c r="AA40" s="212">
        <v>84.540114197481145</v>
      </c>
      <c r="AB40" s="212">
        <v>14.973837488408416</v>
      </c>
      <c r="AC40" s="212">
        <v>9.413001309222377</v>
      </c>
      <c r="AD40" s="212">
        <v>82.983442171348571</v>
      </c>
      <c r="AE40" s="212">
        <v>60.286120204276344</v>
      </c>
      <c r="AF40" s="212">
        <v>15.935966613544716</v>
      </c>
      <c r="AG40" s="212">
        <v>63.685708571828506</v>
      </c>
      <c r="AH40" s="212">
        <v>78.089963471984021</v>
      </c>
      <c r="AI40" s="212">
        <v>43.978195865384443</v>
      </c>
      <c r="AJ40" s="212">
        <v>1.5083144157045931</v>
      </c>
      <c r="AK40" s="212">
        <v>47.94232229245619</v>
      </c>
      <c r="AL40" s="212">
        <v>68.242231426834607</v>
      </c>
      <c r="AM40" s="212">
        <v>28.642838689272303</v>
      </c>
      <c r="AN40" s="212">
        <v>205.83900076361584</v>
      </c>
      <c r="AO40" s="212">
        <v>64.367752064150409</v>
      </c>
      <c r="AP40" s="212">
        <v>112.73241119020427</v>
      </c>
      <c r="AQ40" s="212">
        <v>22.538883683951425</v>
      </c>
      <c r="AR40" s="212">
        <v>77.144555252850282</v>
      </c>
      <c r="AS40" s="212">
        <v>9.0195813269312204</v>
      </c>
      <c r="AT40" s="212">
        <v>62.69127851714655</v>
      </c>
      <c r="AU40" s="212">
        <v>14.399093125771962</v>
      </c>
      <c r="AV40" s="212">
        <v>90.933879616563843</v>
      </c>
      <c r="AW40" s="212">
        <v>97.034624048733789</v>
      </c>
      <c r="AX40" s="212">
        <v>80.99330441906794</v>
      </c>
      <c r="AY40" s="212">
        <v>100.95093947010508</v>
      </c>
      <c r="AZ40" s="212">
        <v>56.291141836983215</v>
      </c>
      <c r="BA40" s="213">
        <v>85.014685490055257</v>
      </c>
      <c r="BB40" s="214">
        <v>48.546448602926155</v>
      </c>
      <c r="BC40" s="214">
        <v>69.360190855195626</v>
      </c>
      <c r="BD40" s="214">
        <v>5.2701936173066048</v>
      </c>
      <c r="BE40" s="214">
        <v>1171.1570618164394</v>
      </c>
      <c r="BF40" s="214">
        <v>131.6670845134513</v>
      </c>
      <c r="BG40" s="214">
        <v>11.28296839384293</v>
      </c>
      <c r="BH40" s="214">
        <v>1342.2418166909727</v>
      </c>
      <c r="BI40" s="214">
        <v>40480.199532649211</v>
      </c>
      <c r="BJ40" s="214">
        <v>233.91123246213371</v>
      </c>
      <c r="BK40" s="214">
        <v>1.1262508695985052</v>
      </c>
      <c r="BL40" s="214">
        <v>39.824048309511483</v>
      </c>
      <c r="BM40" s="214">
        <v>16.182943264262757</v>
      </c>
      <c r="BN40" s="214">
        <v>5.2307318745582343</v>
      </c>
      <c r="BO40" s="214">
        <v>23.863956355532796</v>
      </c>
      <c r="BP40" s="214">
        <v>319.16170222339611</v>
      </c>
      <c r="BQ40" s="214">
        <v>62.657897506047803</v>
      </c>
      <c r="BR40" s="214">
        <v>1869.4193823421078</v>
      </c>
      <c r="BS40" s="214">
        <v>27.668994370683926</v>
      </c>
      <c r="BT40" s="214">
        <v>262.25376167434911</v>
      </c>
      <c r="BU40" s="214">
        <v>139.42288287455037</v>
      </c>
      <c r="BV40" s="214">
        <v>4358.3346753288733</v>
      </c>
      <c r="BW40" s="214">
        <v>0</v>
      </c>
      <c r="BX40" s="207">
        <v>55577.431718126463</v>
      </c>
      <c r="BY40" s="215">
        <v>735461.11422512506</v>
      </c>
      <c r="BZ40" s="209">
        <v>0</v>
      </c>
      <c r="CA40" s="209">
        <v>0</v>
      </c>
      <c r="CB40" s="209">
        <v>605.81579982988524</v>
      </c>
      <c r="CC40" s="209">
        <v>38555.249677388412</v>
      </c>
      <c r="CD40" s="210">
        <v>2786.3885795302613</v>
      </c>
      <c r="CE40" s="262">
        <v>777408.56828187371</v>
      </c>
      <c r="CF40" s="263">
        <v>832986.00000000023</v>
      </c>
      <c r="CG40" s="35"/>
      <c r="CH40" s="35"/>
      <c r="CJ40" s="35"/>
      <c r="CK40" s="35"/>
    </row>
    <row r="41" spans="1:89" x14ac:dyDescent="0.55000000000000004">
      <c r="B41" s="192">
        <v>32</v>
      </c>
      <c r="C41" s="193" t="s">
        <v>31</v>
      </c>
      <c r="D41" s="194" t="s">
        <v>140</v>
      </c>
      <c r="E41" s="211">
        <v>0</v>
      </c>
      <c r="F41" s="212">
        <v>0</v>
      </c>
      <c r="G41" s="212">
        <v>0</v>
      </c>
      <c r="H41" s="212">
        <v>0</v>
      </c>
      <c r="I41" s="212">
        <v>0</v>
      </c>
      <c r="J41" s="212">
        <v>0</v>
      </c>
      <c r="K41" s="212">
        <v>0</v>
      </c>
      <c r="L41" s="212">
        <v>0</v>
      </c>
      <c r="M41" s="212">
        <v>0</v>
      </c>
      <c r="N41" s="212">
        <v>0</v>
      </c>
      <c r="O41" s="212">
        <v>0</v>
      </c>
      <c r="P41" s="212">
        <v>0</v>
      </c>
      <c r="Q41" s="212">
        <v>0</v>
      </c>
      <c r="R41" s="212">
        <v>0</v>
      </c>
      <c r="S41" s="212">
        <v>0</v>
      </c>
      <c r="T41" s="212">
        <v>0</v>
      </c>
      <c r="U41" s="212">
        <v>0</v>
      </c>
      <c r="V41" s="212">
        <v>0</v>
      </c>
      <c r="W41" s="212">
        <v>0</v>
      </c>
      <c r="X41" s="212">
        <v>0</v>
      </c>
      <c r="Y41" s="212">
        <v>0</v>
      </c>
      <c r="Z41" s="212">
        <v>0</v>
      </c>
      <c r="AA41" s="212">
        <v>0</v>
      </c>
      <c r="AB41" s="212">
        <v>0</v>
      </c>
      <c r="AC41" s="212">
        <v>0</v>
      </c>
      <c r="AD41" s="212">
        <v>0</v>
      </c>
      <c r="AE41" s="212">
        <v>0</v>
      </c>
      <c r="AF41" s="212">
        <v>0</v>
      </c>
      <c r="AG41" s="212">
        <v>0</v>
      </c>
      <c r="AH41" s="212">
        <v>0</v>
      </c>
      <c r="AI41" s="212">
        <v>0</v>
      </c>
      <c r="AJ41" s="212">
        <v>0</v>
      </c>
      <c r="AK41" s="212">
        <v>0</v>
      </c>
      <c r="AL41" s="212">
        <v>0</v>
      </c>
      <c r="AM41" s="212">
        <v>0</v>
      </c>
      <c r="AN41" s="212">
        <v>0</v>
      </c>
      <c r="AO41" s="212">
        <v>0</v>
      </c>
      <c r="AP41" s="212">
        <v>0</v>
      </c>
      <c r="AQ41" s="212">
        <v>0</v>
      </c>
      <c r="AR41" s="212">
        <v>0</v>
      </c>
      <c r="AS41" s="212">
        <v>0</v>
      </c>
      <c r="AT41" s="212">
        <v>0</v>
      </c>
      <c r="AU41" s="212">
        <v>0</v>
      </c>
      <c r="AV41" s="212">
        <v>0</v>
      </c>
      <c r="AW41" s="212">
        <v>0</v>
      </c>
      <c r="AX41" s="212">
        <v>0</v>
      </c>
      <c r="AY41" s="212">
        <v>0</v>
      </c>
      <c r="AZ41" s="212">
        <v>0</v>
      </c>
      <c r="BA41" s="213">
        <v>0</v>
      </c>
      <c r="BB41" s="214">
        <v>0</v>
      </c>
      <c r="BC41" s="214">
        <v>0</v>
      </c>
      <c r="BD41" s="214">
        <v>0</v>
      </c>
      <c r="BE41" s="214">
        <v>0</v>
      </c>
      <c r="BF41" s="214">
        <v>0</v>
      </c>
      <c r="BG41" s="214">
        <v>0</v>
      </c>
      <c r="BH41" s="214">
        <v>0</v>
      </c>
      <c r="BI41" s="214">
        <v>0</v>
      </c>
      <c r="BJ41" s="214">
        <v>0</v>
      </c>
      <c r="BK41" s="214">
        <v>0</v>
      </c>
      <c r="BL41" s="214">
        <v>0</v>
      </c>
      <c r="BM41" s="214">
        <v>0</v>
      </c>
      <c r="BN41" s="214">
        <v>0</v>
      </c>
      <c r="BO41" s="214">
        <v>0</v>
      </c>
      <c r="BP41" s="214">
        <v>0</v>
      </c>
      <c r="BQ41" s="214">
        <v>0</v>
      </c>
      <c r="BR41" s="214">
        <v>0</v>
      </c>
      <c r="BS41" s="214">
        <v>0</v>
      </c>
      <c r="BT41" s="214">
        <v>0</v>
      </c>
      <c r="BU41" s="214">
        <v>0</v>
      </c>
      <c r="BV41" s="214">
        <v>0</v>
      </c>
      <c r="BW41" s="214">
        <v>0</v>
      </c>
      <c r="BX41" s="207">
        <v>0</v>
      </c>
      <c r="BY41" s="215">
        <v>85287</v>
      </c>
      <c r="BZ41" s="209">
        <v>0</v>
      </c>
      <c r="CA41" s="209">
        <v>0</v>
      </c>
      <c r="CB41" s="209">
        <v>0</v>
      </c>
      <c r="CC41" s="209">
        <v>6587</v>
      </c>
      <c r="CD41" s="210">
        <v>1072</v>
      </c>
      <c r="CE41" s="262">
        <v>92946</v>
      </c>
      <c r="CF41" s="263">
        <v>92946</v>
      </c>
      <c r="CG41" s="35"/>
      <c r="CH41" s="35"/>
      <c r="CJ41" s="35"/>
      <c r="CK41" s="35"/>
    </row>
    <row r="42" spans="1:89" x14ac:dyDescent="0.55000000000000004">
      <c r="A42" s="131"/>
      <c r="B42" s="192">
        <v>33</v>
      </c>
      <c r="C42" s="193" t="s">
        <v>32</v>
      </c>
      <c r="D42" s="194" t="s">
        <v>141</v>
      </c>
      <c r="E42" s="211">
        <v>239.29626294843308</v>
      </c>
      <c r="F42" s="212">
        <v>10.168940483793193</v>
      </c>
      <c r="G42" s="212">
        <v>6.0797286551316985</v>
      </c>
      <c r="H42" s="212">
        <v>2.4031315577269066</v>
      </c>
      <c r="I42" s="212">
        <v>6.7969000091757303</v>
      </c>
      <c r="J42" s="212">
        <v>1.2521247192008971</v>
      </c>
      <c r="K42" s="212">
        <v>41.321550626598665</v>
      </c>
      <c r="L42" s="212">
        <v>3.5449819693034819</v>
      </c>
      <c r="M42" s="212">
        <v>39.51289961343884</v>
      </c>
      <c r="N42" s="212">
        <v>864.81921168547922</v>
      </c>
      <c r="O42" s="212">
        <v>7.8682956680560796</v>
      </c>
      <c r="P42" s="212">
        <v>2686.1091759752389</v>
      </c>
      <c r="Q42" s="212">
        <v>99.804057634262037</v>
      </c>
      <c r="R42" s="212">
        <v>384.74839346692835</v>
      </c>
      <c r="S42" s="212">
        <v>4.5264808302281025</v>
      </c>
      <c r="T42" s="212">
        <v>151.11519765582958</v>
      </c>
      <c r="U42" s="212">
        <v>180.96986941905249</v>
      </c>
      <c r="V42" s="212">
        <v>551.30157225408766</v>
      </c>
      <c r="W42" s="212">
        <v>41.511776331983384</v>
      </c>
      <c r="X42" s="212">
        <v>55.938521908310108</v>
      </c>
      <c r="Y42" s="212">
        <v>59.394046279101289</v>
      </c>
      <c r="Z42" s="212">
        <v>396.53525000837612</v>
      </c>
      <c r="AA42" s="212">
        <v>43.390214733669183</v>
      </c>
      <c r="AB42" s="212">
        <v>23.561067001735378</v>
      </c>
      <c r="AC42" s="212">
        <v>8.2247399107430699</v>
      </c>
      <c r="AD42" s="212">
        <v>43.759272740284118</v>
      </c>
      <c r="AE42" s="212">
        <v>24.18124408489744</v>
      </c>
      <c r="AF42" s="212">
        <v>7.1616179625903014</v>
      </c>
      <c r="AG42" s="212">
        <v>34.660959048304804</v>
      </c>
      <c r="AH42" s="212">
        <v>12.926283360877235</v>
      </c>
      <c r="AI42" s="212">
        <v>49.418856989448031</v>
      </c>
      <c r="AJ42" s="212">
        <v>1.0397744421219866</v>
      </c>
      <c r="AK42" s="212">
        <v>104981.67688717958</v>
      </c>
      <c r="AL42" s="212">
        <v>204979.17240568521</v>
      </c>
      <c r="AM42" s="212">
        <v>23723.950763859921</v>
      </c>
      <c r="AN42" s="212">
        <v>526.19960107137263</v>
      </c>
      <c r="AO42" s="212">
        <v>4640.9012498396278</v>
      </c>
      <c r="AP42" s="212">
        <v>380.08952447773032</v>
      </c>
      <c r="AQ42" s="212">
        <v>283.78975995912856</v>
      </c>
      <c r="AR42" s="212">
        <v>2115.3791808677252</v>
      </c>
      <c r="AS42" s="212">
        <v>131.24681113160557</v>
      </c>
      <c r="AT42" s="212">
        <v>2366.4376007948154</v>
      </c>
      <c r="AU42" s="212">
        <v>6.5964051765670151</v>
      </c>
      <c r="AV42" s="212">
        <v>185.06388506888212</v>
      </c>
      <c r="AW42" s="212">
        <v>4704.8813955365576</v>
      </c>
      <c r="AX42" s="212">
        <v>7916.5314598670266</v>
      </c>
      <c r="AY42" s="212">
        <v>115.51357710868213</v>
      </c>
      <c r="AZ42" s="212">
        <v>1077.1930177098561</v>
      </c>
      <c r="BA42" s="213">
        <v>33613.899489220981</v>
      </c>
      <c r="BB42" s="214">
        <v>282.17834182840699</v>
      </c>
      <c r="BC42" s="214">
        <v>3022.5684707347</v>
      </c>
      <c r="BD42" s="214">
        <v>285.88076949383662</v>
      </c>
      <c r="BE42" s="214">
        <v>659.93547862391426</v>
      </c>
      <c r="BF42" s="214">
        <v>2972.3675078675169</v>
      </c>
      <c r="BG42" s="214">
        <v>22951.712041285693</v>
      </c>
      <c r="BH42" s="214">
        <v>740.94230638401666</v>
      </c>
      <c r="BI42" s="214">
        <v>4853.6057482600281</v>
      </c>
      <c r="BJ42" s="214">
        <v>92.973445257146778</v>
      </c>
      <c r="BK42" s="214">
        <v>227.82079955978412</v>
      </c>
      <c r="BL42" s="214">
        <v>6288.9982724768652</v>
      </c>
      <c r="BM42" s="214">
        <v>12.919620998354683</v>
      </c>
      <c r="BN42" s="214">
        <v>194.99997614905672</v>
      </c>
      <c r="BO42" s="214">
        <v>790.66974003560472</v>
      </c>
      <c r="BP42" s="214">
        <v>4377.763135220036</v>
      </c>
      <c r="BQ42" s="214">
        <v>56.272328995358137</v>
      </c>
      <c r="BR42" s="214">
        <v>19.323575438966198</v>
      </c>
      <c r="BS42" s="214">
        <v>26.607313539892345</v>
      </c>
      <c r="BT42" s="214">
        <v>2125.0684856538201</v>
      </c>
      <c r="BU42" s="214">
        <v>59.120344349550358</v>
      </c>
      <c r="BV42" s="214">
        <v>5137.6903002490944</v>
      </c>
      <c r="BW42" s="214">
        <v>0</v>
      </c>
      <c r="BX42" s="207">
        <v>453011.2834169314</v>
      </c>
      <c r="BY42" s="215">
        <v>263577.15852979815</v>
      </c>
      <c r="BZ42" s="209">
        <v>0</v>
      </c>
      <c r="CA42" s="209">
        <v>0</v>
      </c>
      <c r="CB42" s="209">
        <v>223.21243040324052</v>
      </c>
      <c r="CC42" s="209">
        <v>3180.317091280549</v>
      </c>
      <c r="CD42" s="210">
        <v>74146.028531586693</v>
      </c>
      <c r="CE42" s="262">
        <v>341126.7165830686</v>
      </c>
      <c r="CF42" s="263">
        <v>794138</v>
      </c>
      <c r="CG42" s="35"/>
      <c r="CH42" s="35"/>
      <c r="CJ42" s="35"/>
      <c r="CK42" s="35"/>
    </row>
    <row r="43" spans="1:89" x14ac:dyDescent="0.55000000000000004">
      <c r="A43" s="131"/>
      <c r="B43" s="192">
        <v>34</v>
      </c>
      <c r="C43" s="193" t="s">
        <v>33</v>
      </c>
      <c r="D43" s="194" t="s">
        <v>286</v>
      </c>
      <c r="E43" s="211">
        <v>0</v>
      </c>
      <c r="F43" s="212">
        <v>0</v>
      </c>
      <c r="G43" s="212">
        <v>0</v>
      </c>
      <c r="H43" s="212">
        <v>0</v>
      </c>
      <c r="I43" s="212">
        <v>0</v>
      </c>
      <c r="J43" s="212">
        <v>0</v>
      </c>
      <c r="K43" s="212">
        <v>0</v>
      </c>
      <c r="L43" s="212">
        <v>0</v>
      </c>
      <c r="M43" s="212">
        <v>0</v>
      </c>
      <c r="N43" s="212">
        <v>0</v>
      </c>
      <c r="O43" s="212">
        <v>0</v>
      </c>
      <c r="P43" s="212">
        <v>3525.6106216471703</v>
      </c>
      <c r="Q43" s="212">
        <v>3295.0865430667964</v>
      </c>
      <c r="R43" s="212">
        <v>0</v>
      </c>
      <c r="S43" s="212">
        <v>0</v>
      </c>
      <c r="T43" s="212">
        <v>0</v>
      </c>
      <c r="U43" s="212">
        <v>0</v>
      </c>
      <c r="V43" s="212">
        <v>0</v>
      </c>
      <c r="W43" s="212">
        <v>0</v>
      </c>
      <c r="X43" s="212">
        <v>0</v>
      </c>
      <c r="Y43" s="212">
        <v>0</v>
      </c>
      <c r="Z43" s="212">
        <v>0</v>
      </c>
      <c r="AA43" s="212">
        <v>0</v>
      </c>
      <c r="AB43" s="212">
        <v>0</v>
      </c>
      <c r="AC43" s="212">
        <v>0</v>
      </c>
      <c r="AD43" s="212">
        <v>0</v>
      </c>
      <c r="AE43" s="212">
        <v>0</v>
      </c>
      <c r="AF43" s="212">
        <v>0</v>
      </c>
      <c r="AG43" s="212">
        <v>0</v>
      </c>
      <c r="AH43" s="212">
        <v>0</v>
      </c>
      <c r="AI43" s="212">
        <v>0</v>
      </c>
      <c r="AJ43" s="212">
        <v>0</v>
      </c>
      <c r="AK43" s="212">
        <v>647.57909097387505</v>
      </c>
      <c r="AL43" s="212">
        <v>4001.616448028783</v>
      </c>
      <c r="AM43" s="212">
        <v>0</v>
      </c>
      <c r="AN43" s="212">
        <v>0</v>
      </c>
      <c r="AO43" s="212">
        <v>0</v>
      </c>
      <c r="AP43" s="212">
        <v>716.2083968107803</v>
      </c>
      <c r="AQ43" s="212">
        <v>0</v>
      </c>
      <c r="AR43" s="212">
        <v>0</v>
      </c>
      <c r="AS43" s="212">
        <v>0</v>
      </c>
      <c r="AT43" s="212">
        <v>0</v>
      </c>
      <c r="AU43" s="212">
        <v>0</v>
      </c>
      <c r="AV43" s="212">
        <v>0</v>
      </c>
      <c r="AW43" s="212">
        <v>3348.7581796828376</v>
      </c>
      <c r="AX43" s="212">
        <v>4249.7377845160554</v>
      </c>
      <c r="AY43" s="212">
        <v>0</v>
      </c>
      <c r="AZ43" s="212">
        <v>0</v>
      </c>
      <c r="BA43" s="213">
        <v>827.07112162424266</v>
      </c>
      <c r="BB43" s="214">
        <v>0</v>
      </c>
      <c r="BC43" s="214">
        <v>78.307797685699569</v>
      </c>
      <c r="BD43" s="214">
        <v>0.87986289534493911</v>
      </c>
      <c r="BE43" s="214">
        <v>0</v>
      </c>
      <c r="BF43" s="214">
        <v>0</v>
      </c>
      <c r="BG43" s="214">
        <v>0</v>
      </c>
      <c r="BH43" s="214">
        <v>0</v>
      </c>
      <c r="BI43" s="214">
        <v>0</v>
      </c>
      <c r="BJ43" s="214">
        <v>414.41542370746623</v>
      </c>
      <c r="BK43" s="214">
        <v>0</v>
      </c>
      <c r="BL43" s="214">
        <v>26063.298685907783</v>
      </c>
      <c r="BM43" s="214">
        <v>1180.7760055529081</v>
      </c>
      <c r="BN43" s="214">
        <v>1212.4510697853259</v>
      </c>
      <c r="BO43" s="214">
        <v>0</v>
      </c>
      <c r="BP43" s="214">
        <v>0</v>
      </c>
      <c r="BQ43" s="214">
        <v>55743.71373457861</v>
      </c>
      <c r="BR43" s="214">
        <v>4360.6005093295171</v>
      </c>
      <c r="BS43" s="214">
        <v>12742.174450385406</v>
      </c>
      <c r="BT43" s="214">
        <v>132.85929719708579</v>
      </c>
      <c r="BU43" s="214">
        <v>15519.901610989382</v>
      </c>
      <c r="BV43" s="214">
        <v>481.28500375368156</v>
      </c>
      <c r="BW43" s="214">
        <v>0</v>
      </c>
      <c r="BX43" s="207">
        <v>138542.33163811875</v>
      </c>
      <c r="BY43" s="215">
        <v>687910.81996100664</v>
      </c>
      <c r="BZ43" s="209">
        <v>0</v>
      </c>
      <c r="CA43" s="209">
        <v>0</v>
      </c>
      <c r="CB43" s="209">
        <v>0</v>
      </c>
      <c r="CC43" s="209">
        <v>-1738.9414041349758</v>
      </c>
      <c r="CD43" s="210">
        <v>35914.789805009656</v>
      </c>
      <c r="CE43" s="262">
        <v>722086.66836188128</v>
      </c>
      <c r="CF43" s="263">
        <v>860629</v>
      </c>
      <c r="CG43" s="35"/>
      <c r="CH43" s="35"/>
      <c r="CJ43" s="35"/>
      <c r="CK43" s="35"/>
    </row>
    <row r="44" spans="1:89" x14ac:dyDescent="0.55000000000000004">
      <c r="B44" s="192">
        <v>35</v>
      </c>
      <c r="C44" s="193" t="s">
        <v>34</v>
      </c>
      <c r="D44" s="194" t="s">
        <v>142</v>
      </c>
      <c r="E44" s="211">
        <v>0</v>
      </c>
      <c r="F44" s="212">
        <v>0</v>
      </c>
      <c r="G44" s="212">
        <v>0</v>
      </c>
      <c r="H44" s="212">
        <v>0</v>
      </c>
      <c r="I44" s="212">
        <v>0</v>
      </c>
      <c r="J44" s="212">
        <v>0</v>
      </c>
      <c r="K44" s="212">
        <v>0</v>
      </c>
      <c r="L44" s="212">
        <v>0</v>
      </c>
      <c r="M44" s="212">
        <v>0</v>
      </c>
      <c r="N44" s="212">
        <v>0</v>
      </c>
      <c r="O44" s="212">
        <v>0</v>
      </c>
      <c r="P44" s="212">
        <v>27831.912730254313</v>
      </c>
      <c r="Q44" s="212">
        <v>0</v>
      </c>
      <c r="R44" s="212">
        <v>0</v>
      </c>
      <c r="S44" s="212">
        <v>0</v>
      </c>
      <c r="T44" s="212">
        <v>0</v>
      </c>
      <c r="U44" s="212">
        <v>0</v>
      </c>
      <c r="V44" s="212">
        <v>0</v>
      </c>
      <c r="W44" s="212">
        <v>0</v>
      </c>
      <c r="X44" s="212">
        <v>0</v>
      </c>
      <c r="Y44" s="212">
        <v>0</v>
      </c>
      <c r="Z44" s="212">
        <v>0</v>
      </c>
      <c r="AA44" s="212">
        <v>0</v>
      </c>
      <c r="AB44" s="212">
        <v>0</v>
      </c>
      <c r="AC44" s="212">
        <v>0</v>
      </c>
      <c r="AD44" s="212">
        <v>0</v>
      </c>
      <c r="AE44" s="212">
        <v>0</v>
      </c>
      <c r="AF44" s="212">
        <v>0</v>
      </c>
      <c r="AG44" s="212">
        <v>0</v>
      </c>
      <c r="AH44" s="212">
        <v>0</v>
      </c>
      <c r="AI44" s="212">
        <v>0</v>
      </c>
      <c r="AJ44" s="212">
        <v>0</v>
      </c>
      <c r="AK44" s="212">
        <v>0</v>
      </c>
      <c r="AL44" s="212">
        <v>6882.583967276254</v>
      </c>
      <c r="AM44" s="212">
        <v>54508.043982177303</v>
      </c>
      <c r="AN44" s="212">
        <v>0</v>
      </c>
      <c r="AO44" s="212">
        <v>0</v>
      </c>
      <c r="AP44" s="212">
        <v>0</v>
      </c>
      <c r="AQ44" s="212">
        <v>0</v>
      </c>
      <c r="AR44" s="212">
        <v>0</v>
      </c>
      <c r="AS44" s="212">
        <v>0</v>
      </c>
      <c r="AT44" s="212">
        <v>0</v>
      </c>
      <c r="AU44" s="212">
        <v>0</v>
      </c>
      <c r="AV44" s="212">
        <v>91.578313856853129</v>
      </c>
      <c r="AW44" s="212">
        <v>0</v>
      </c>
      <c r="AX44" s="212">
        <v>0</v>
      </c>
      <c r="AY44" s="212">
        <v>0</v>
      </c>
      <c r="AZ44" s="212">
        <v>1124.2027494151625</v>
      </c>
      <c r="BA44" s="213">
        <v>174.47247726176326</v>
      </c>
      <c r="BB44" s="214">
        <v>0</v>
      </c>
      <c r="BC44" s="214">
        <v>1408.4113096605688</v>
      </c>
      <c r="BD44" s="214">
        <v>146.05162123722266</v>
      </c>
      <c r="BE44" s="214">
        <v>0</v>
      </c>
      <c r="BF44" s="214">
        <v>0</v>
      </c>
      <c r="BG44" s="214">
        <v>0</v>
      </c>
      <c r="BH44" s="214">
        <v>0</v>
      </c>
      <c r="BI44" s="214">
        <v>0</v>
      </c>
      <c r="BJ44" s="214">
        <v>934.73037591822481</v>
      </c>
      <c r="BK44" s="214">
        <v>0</v>
      </c>
      <c r="BL44" s="214">
        <v>14422.005496008556</v>
      </c>
      <c r="BM44" s="214">
        <v>0</v>
      </c>
      <c r="BN44" s="214">
        <v>0</v>
      </c>
      <c r="BO44" s="214">
        <v>0</v>
      </c>
      <c r="BP44" s="214">
        <v>0</v>
      </c>
      <c r="BQ44" s="214">
        <v>10685.45239700437</v>
      </c>
      <c r="BR44" s="214">
        <v>1214.2021268262076</v>
      </c>
      <c r="BS44" s="214">
        <v>0</v>
      </c>
      <c r="BT44" s="214">
        <v>0</v>
      </c>
      <c r="BU44" s="214">
        <v>0</v>
      </c>
      <c r="BV44" s="214">
        <v>0</v>
      </c>
      <c r="BW44" s="214">
        <v>0</v>
      </c>
      <c r="BX44" s="207">
        <v>119423.64754689677</v>
      </c>
      <c r="BY44" s="215">
        <v>296441.36661877937</v>
      </c>
      <c r="BZ44" s="209">
        <v>0</v>
      </c>
      <c r="CA44" s="209">
        <v>0</v>
      </c>
      <c r="CB44" s="209">
        <v>0</v>
      </c>
      <c r="CC44" s="209">
        <v>893.61270838716348</v>
      </c>
      <c r="CD44" s="210">
        <v>26179.373125936643</v>
      </c>
      <c r="CE44" s="262">
        <v>323514.35245310317</v>
      </c>
      <c r="CF44" s="263">
        <v>442937.99999999994</v>
      </c>
      <c r="CG44" s="35"/>
      <c r="CH44" s="35"/>
      <c r="CJ44" s="35"/>
      <c r="CK44" s="35"/>
    </row>
    <row r="45" spans="1:89" x14ac:dyDescent="0.55000000000000004">
      <c r="B45" s="192">
        <v>36</v>
      </c>
      <c r="C45" s="193" t="s">
        <v>35</v>
      </c>
      <c r="D45" s="194" t="s">
        <v>143</v>
      </c>
      <c r="E45" s="211">
        <v>126.2799683912483</v>
      </c>
      <c r="F45" s="212">
        <v>4.8293734126922825</v>
      </c>
      <c r="G45" s="212">
        <v>5.4349088312830851</v>
      </c>
      <c r="H45" s="212">
        <v>157.63674482641454</v>
      </c>
      <c r="I45" s="212">
        <v>7.251112388348897</v>
      </c>
      <c r="J45" s="212">
        <v>1.3599625198214353</v>
      </c>
      <c r="K45" s="212">
        <v>46.784036428931039</v>
      </c>
      <c r="L45" s="212">
        <v>4.6648794778913025</v>
      </c>
      <c r="M45" s="212">
        <v>50.872040621520121</v>
      </c>
      <c r="N45" s="212">
        <v>6.7759786053662152</v>
      </c>
      <c r="O45" s="212">
        <v>2.9065956756334472</v>
      </c>
      <c r="P45" s="212">
        <v>37.866690094312908</v>
      </c>
      <c r="Q45" s="212">
        <v>31.765368973284549</v>
      </c>
      <c r="R45" s="212">
        <v>243.32012537993398</v>
      </c>
      <c r="S45" s="212">
        <v>5.5189572396835844</v>
      </c>
      <c r="T45" s="212">
        <v>184.28983857159915</v>
      </c>
      <c r="U45" s="212">
        <v>199.77359870428057</v>
      </c>
      <c r="V45" s="212">
        <v>27.833467402446143</v>
      </c>
      <c r="W45" s="212">
        <v>74.216413703588486</v>
      </c>
      <c r="X45" s="212">
        <v>39.709768568317848</v>
      </c>
      <c r="Y45" s="212">
        <v>222.21326791866423</v>
      </c>
      <c r="Z45" s="212">
        <v>29.68094276135702</v>
      </c>
      <c r="AA45" s="212">
        <v>40.896131663308843</v>
      </c>
      <c r="AB45" s="212">
        <v>7.2435675684145915</v>
      </c>
      <c r="AC45" s="212">
        <v>4.553522839933974</v>
      </c>
      <c r="AD45" s="212">
        <v>40.143094306526983</v>
      </c>
      <c r="AE45" s="212">
        <v>29.163304695625865</v>
      </c>
      <c r="AF45" s="212">
        <v>4139.2920257997812</v>
      </c>
      <c r="AG45" s="212">
        <v>1501.9043428436528</v>
      </c>
      <c r="AH45" s="212">
        <v>12.241247164552897</v>
      </c>
      <c r="AI45" s="212">
        <v>21.274629980109591</v>
      </c>
      <c r="AJ45" s="212">
        <v>0.72964444772609094</v>
      </c>
      <c r="AK45" s="212">
        <v>23.192014150076606</v>
      </c>
      <c r="AL45" s="212">
        <v>33.120188910185469</v>
      </c>
      <c r="AM45" s="212">
        <v>13.926564012815048</v>
      </c>
      <c r="AN45" s="212">
        <v>155207.38727121384</v>
      </c>
      <c r="AO45" s="212">
        <v>31.311967065951507</v>
      </c>
      <c r="AP45" s="212">
        <v>64.408231822566052</v>
      </c>
      <c r="AQ45" s="212">
        <v>10.903145369897599</v>
      </c>
      <c r="AR45" s="212">
        <v>39.656586135094031</v>
      </c>
      <c r="AS45" s="212">
        <v>4.3632066149384423</v>
      </c>
      <c r="AT45" s="212">
        <v>30.352553040013824</v>
      </c>
      <c r="AU45" s="212">
        <v>12.230053313427268</v>
      </c>
      <c r="AV45" s="212">
        <v>409.45987351495194</v>
      </c>
      <c r="AW45" s="212">
        <v>47.7885325309324</v>
      </c>
      <c r="AX45" s="212">
        <v>108.24078579619587</v>
      </c>
      <c r="AY45" s="212">
        <v>30152.453990916511</v>
      </c>
      <c r="AZ45" s="212">
        <v>605.16846376219621</v>
      </c>
      <c r="BA45" s="213">
        <v>349618.82142663869</v>
      </c>
      <c r="BB45" s="214">
        <v>2792.4436964849128</v>
      </c>
      <c r="BC45" s="214">
        <v>33.842575592921357</v>
      </c>
      <c r="BD45" s="214">
        <v>2.556077475997367</v>
      </c>
      <c r="BE45" s="214">
        <v>746490.85724606598</v>
      </c>
      <c r="BF45" s="214">
        <v>923.8417520708814</v>
      </c>
      <c r="BG45" s="214">
        <v>5.4581161306415762</v>
      </c>
      <c r="BH45" s="214">
        <v>11.195200087093562</v>
      </c>
      <c r="BI45" s="214">
        <v>88.384098495276518</v>
      </c>
      <c r="BJ45" s="214">
        <v>113.1643484894449</v>
      </c>
      <c r="BK45" s="214">
        <v>0.54482187877608612</v>
      </c>
      <c r="BL45" s="214">
        <v>24.597071609592909</v>
      </c>
      <c r="BM45" s="214">
        <v>8.1487781886709563</v>
      </c>
      <c r="BN45" s="214">
        <v>2.5369879272970759</v>
      </c>
      <c r="BO45" s="214">
        <v>7.9326036763198911</v>
      </c>
      <c r="BP45" s="214">
        <v>108.24165115682129</v>
      </c>
      <c r="BQ45" s="214">
        <v>45993.99635041874</v>
      </c>
      <c r="BR45" s="214">
        <v>24.609078809438369</v>
      </c>
      <c r="BS45" s="214">
        <v>31331.418659258481</v>
      </c>
      <c r="BT45" s="214">
        <v>20.177564822553183</v>
      </c>
      <c r="BU45" s="214">
        <v>11723.565761885837</v>
      </c>
      <c r="BV45" s="214">
        <v>6322.8190961116043</v>
      </c>
      <c r="BW45" s="214">
        <v>0</v>
      </c>
      <c r="BX45" s="207">
        <v>1389751.5419432521</v>
      </c>
      <c r="BY45" s="215">
        <v>11920.847325228302</v>
      </c>
      <c r="BZ45" s="209">
        <v>0</v>
      </c>
      <c r="CA45" s="209">
        <v>0</v>
      </c>
      <c r="CB45" s="209">
        <v>563.52992395579895</v>
      </c>
      <c r="CC45" s="209">
        <v>-30306.407653058661</v>
      </c>
      <c r="CD45" s="210">
        <v>326110.4884606229</v>
      </c>
      <c r="CE45" s="262">
        <v>308288.45805674832</v>
      </c>
      <c r="CF45" s="263">
        <v>1698040.0000000005</v>
      </c>
      <c r="CG45" s="35"/>
      <c r="CH45" s="35"/>
      <c r="CJ45" s="35"/>
      <c r="CK45" s="35"/>
    </row>
    <row r="46" spans="1:89" x14ac:dyDescent="0.55000000000000004">
      <c r="A46" s="131"/>
      <c r="B46" s="192">
        <v>37</v>
      </c>
      <c r="C46" s="193" t="s">
        <v>36</v>
      </c>
      <c r="D46" s="194" t="s">
        <v>144</v>
      </c>
      <c r="E46" s="211">
        <v>6060.0776331917959</v>
      </c>
      <c r="F46" s="212">
        <v>197.19381253701692</v>
      </c>
      <c r="G46" s="212">
        <v>26180.09031243965</v>
      </c>
      <c r="H46" s="212">
        <v>545.86137147205545</v>
      </c>
      <c r="I46" s="212">
        <v>415.2754339202732</v>
      </c>
      <c r="J46" s="212">
        <v>70.664486321316332</v>
      </c>
      <c r="K46" s="212">
        <v>1734.8113481042531</v>
      </c>
      <c r="L46" s="212">
        <v>466.89250423796517</v>
      </c>
      <c r="M46" s="212">
        <v>1227.1671321914187</v>
      </c>
      <c r="N46" s="212">
        <v>212.07283225339961</v>
      </c>
      <c r="O46" s="212">
        <v>367.36990672410303</v>
      </c>
      <c r="P46" s="212">
        <v>4467.8338800289948</v>
      </c>
      <c r="Q46" s="212">
        <v>12579.770337619018</v>
      </c>
      <c r="R46" s="212">
        <v>197.10792666536523</v>
      </c>
      <c r="S46" s="212">
        <v>203.04311854378483</v>
      </c>
      <c r="T46" s="212">
        <v>4105.2296830806936</v>
      </c>
      <c r="U46" s="212">
        <v>35980.171704882603</v>
      </c>
      <c r="V46" s="212">
        <v>11037.963741307534</v>
      </c>
      <c r="W46" s="212">
        <v>13731.967447818963</v>
      </c>
      <c r="X46" s="212">
        <v>2588.3032668128494</v>
      </c>
      <c r="Y46" s="212">
        <v>18890.892324916542</v>
      </c>
      <c r="Z46" s="212">
        <v>5504.1106610728848</v>
      </c>
      <c r="AA46" s="212">
        <v>10656.053376148006</v>
      </c>
      <c r="AB46" s="212">
        <v>2928.7659356506419</v>
      </c>
      <c r="AC46" s="212">
        <v>4617.7048027375195</v>
      </c>
      <c r="AD46" s="212">
        <v>17112.518196153287</v>
      </c>
      <c r="AE46" s="212">
        <v>1866.3146843829968</v>
      </c>
      <c r="AF46" s="212">
        <v>2786.4028827611401</v>
      </c>
      <c r="AG46" s="212">
        <v>21392.354040010501</v>
      </c>
      <c r="AH46" s="212">
        <v>2006.6169037377795</v>
      </c>
      <c r="AI46" s="212">
        <v>7546.925402623735</v>
      </c>
      <c r="AJ46" s="212">
        <v>2822.5451503574081</v>
      </c>
      <c r="AK46" s="212">
        <v>6192.904608295622</v>
      </c>
      <c r="AL46" s="212">
        <v>6745.4381419180127</v>
      </c>
      <c r="AM46" s="212">
        <v>4461.0489213733381</v>
      </c>
      <c r="AN46" s="212">
        <v>7073.6356896783445</v>
      </c>
      <c r="AO46" s="212">
        <v>130540.14402901314</v>
      </c>
      <c r="AP46" s="212">
        <v>1110.2328231518627</v>
      </c>
      <c r="AQ46" s="212">
        <v>2795.1425751806537</v>
      </c>
      <c r="AR46" s="212">
        <v>4772.1144568589189</v>
      </c>
      <c r="AS46" s="212">
        <v>1608.1017836869569</v>
      </c>
      <c r="AT46" s="212">
        <v>4268.1574432278148</v>
      </c>
      <c r="AU46" s="212">
        <v>4254.2783337523661</v>
      </c>
      <c r="AV46" s="212">
        <v>13585.853215648674</v>
      </c>
      <c r="AW46" s="212">
        <v>2169.8637586488671</v>
      </c>
      <c r="AX46" s="212">
        <v>3221.5949420384709</v>
      </c>
      <c r="AY46" s="212">
        <v>7318.5410393551456</v>
      </c>
      <c r="AZ46" s="212">
        <v>1552.1408457694508</v>
      </c>
      <c r="BA46" s="213">
        <v>8980.7183968461159</v>
      </c>
      <c r="BB46" s="214">
        <v>1806.0922186719408</v>
      </c>
      <c r="BC46" s="214">
        <v>97003.597318686778</v>
      </c>
      <c r="BD46" s="214">
        <v>12727.33326279931</v>
      </c>
      <c r="BE46" s="214">
        <v>35193.25584819619</v>
      </c>
      <c r="BF46" s="214">
        <v>87400.335476778942</v>
      </c>
      <c r="BG46" s="214">
        <v>7016.9154304222602</v>
      </c>
      <c r="BH46" s="214">
        <v>8506.3609950564587</v>
      </c>
      <c r="BI46" s="214">
        <v>14632.391568181807</v>
      </c>
      <c r="BJ46" s="214">
        <v>28165.057868384949</v>
      </c>
      <c r="BK46" s="214">
        <v>2224.3918646126563</v>
      </c>
      <c r="BL46" s="214">
        <v>29599.980245799456</v>
      </c>
      <c r="BM46" s="214">
        <v>35326.83867587852</v>
      </c>
      <c r="BN46" s="214">
        <v>16895.370648316628</v>
      </c>
      <c r="BO46" s="214">
        <v>10186.142481547122</v>
      </c>
      <c r="BP46" s="214">
        <v>79052.275693224146</v>
      </c>
      <c r="BQ46" s="214">
        <v>36741.387780378631</v>
      </c>
      <c r="BR46" s="214">
        <v>13884.826623625373</v>
      </c>
      <c r="BS46" s="214">
        <v>57881.958857410973</v>
      </c>
      <c r="BT46" s="214">
        <v>1001.0959718017947</v>
      </c>
      <c r="BU46" s="214">
        <v>28181.257317145708</v>
      </c>
      <c r="BV46" s="214">
        <v>18174.015481766914</v>
      </c>
      <c r="BW46" s="214">
        <v>0</v>
      </c>
      <c r="BX46" s="207">
        <v>1052750.8648738358</v>
      </c>
      <c r="BY46" s="215">
        <v>227912.43981451952</v>
      </c>
      <c r="BZ46" s="209">
        <v>0</v>
      </c>
      <c r="CA46" s="209">
        <v>0</v>
      </c>
      <c r="CB46" s="209">
        <v>3537.535025507068</v>
      </c>
      <c r="CC46" s="209">
        <v>12020.939473288387</v>
      </c>
      <c r="CD46" s="210">
        <v>68588.220812849118</v>
      </c>
      <c r="CE46" s="262">
        <v>312059.13512616407</v>
      </c>
      <c r="CF46" s="263">
        <v>1364810</v>
      </c>
      <c r="CG46" s="35"/>
      <c r="CH46" s="35"/>
      <c r="CJ46" s="35"/>
      <c r="CK46" s="35"/>
    </row>
    <row r="47" spans="1:89" x14ac:dyDescent="0.55000000000000004">
      <c r="A47" s="131"/>
      <c r="B47" s="192">
        <v>38</v>
      </c>
      <c r="C47" s="193" t="s">
        <v>37</v>
      </c>
      <c r="D47" s="194" t="s">
        <v>145</v>
      </c>
      <c r="E47" s="211">
        <v>20500.616189804819</v>
      </c>
      <c r="F47" s="212">
        <v>37505.427481155682</v>
      </c>
      <c r="G47" s="212">
        <v>6860.8823156354156</v>
      </c>
      <c r="H47" s="212">
        <v>10899.145958395893</v>
      </c>
      <c r="I47" s="212">
        <v>11547.565998027079</v>
      </c>
      <c r="J47" s="212">
        <v>10220.833504720486</v>
      </c>
      <c r="K47" s="212">
        <v>8994.0771884834776</v>
      </c>
      <c r="L47" s="212">
        <v>4702.9152552360683</v>
      </c>
      <c r="M47" s="212">
        <v>25176.19673824319</v>
      </c>
      <c r="N47" s="212">
        <v>21306.211296846039</v>
      </c>
      <c r="O47" s="212">
        <v>3143.8196184363819</v>
      </c>
      <c r="P47" s="212">
        <v>111303.20494568175</v>
      </c>
      <c r="Q47" s="212">
        <v>6623.4690128384846</v>
      </c>
      <c r="R47" s="212">
        <v>10123.439698119302</v>
      </c>
      <c r="S47" s="212">
        <v>4190.3420154747218</v>
      </c>
      <c r="T47" s="212">
        <v>9517.7435033882775</v>
      </c>
      <c r="U47" s="212">
        <v>19379.765337139292</v>
      </c>
      <c r="V47" s="212">
        <v>5207.804718880735</v>
      </c>
      <c r="W47" s="212">
        <v>7900.553692182456</v>
      </c>
      <c r="X47" s="212">
        <v>1936.6998137219318</v>
      </c>
      <c r="Y47" s="212">
        <v>4903.6791419835654</v>
      </c>
      <c r="Z47" s="212">
        <v>2858.4866806908376</v>
      </c>
      <c r="AA47" s="212">
        <v>2311.7415280455457</v>
      </c>
      <c r="AB47" s="212">
        <v>2673.9559973254154</v>
      </c>
      <c r="AC47" s="212">
        <v>5139.4620459718744</v>
      </c>
      <c r="AD47" s="212">
        <v>1249.8464697558168</v>
      </c>
      <c r="AE47" s="212">
        <v>891.88868250546147</v>
      </c>
      <c r="AF47" s="212">
        <v>1479.6464555666182</v>
      </c>
      <c r="AG47" s="212">
        <v>6467.9047165442007</v>
      </c>
      <c r="AH47" s="212">
        <v>4215.9667210741363</v>
      </c>
      <c r="AI47" s="212">
        <v>2720.0926013604521</v>
      </c>
      <c r="AJ47" s="212">
        <v>13.668778014156501</v>
      </c>
      <c r="AK47" s="212">
        <v>5054.0369892592098</v>
      </c>
      <c r="AL47" s="212">
        <v>1188.3446054262815</v>
      </c>
      <c r="AM47" s="212">
        <v>881.64248359670319</v>
      </c>
      <c r="AN47" s="212">
        <v>17780.546057712749</v>
      </c>
      <c r="AO47" s="212">
        <v>5576.0252507868763</v>
      </c>
      <c r="AP47" s="212">
        <v>14686.248418599578</v>
      </c>
      <c r="AQ47" s="212">
        <v>738.11946932431056</v>
      </c>
      <c r="AR47" s="212">
        <v>16270.134379428689</v>
      </c>
      <c r="AS47" s="212">
        <v>587.75889376873738</v>
      </c>
      <c r="AT47" s="212">
        <v>1823.0866962258133</v>
      </c>
      <c r="AU47" s="212">
        <v>25183.87509760656</v>
      </c>
      <c r="AV47" s="212">
        <v>108549.75778958169</v>
      </c>
      <c r="AW47" s="212">
        <v>5505.9581437420729</v>
      </c>
      <c r="AX47" s="212">
        <v>8305.5202276778327</v>
      </c>
      <c r="AY47" s="212">
        <v>11513.407943947805</v>
      </c>
      <c r="AZ47" s="212">
        <v>1984.5404801236925</v>
      </c>
      <c r="BA47" s="213">
        <v>1888.8697925111653</v>
      </c>
      <c r="BB47" s="214">
        <v>1005.5162375322966</v>
      </c>
      <c r="BC47" s="214">
        <v>221608.51219313097</v>
      </c>
      <c r="BD47" s="214">
        <v>3079.7521314802848</v>
      </c>
      <c r="BE47" s="214">
        <v>80504.020365636359</v>
      </c>
      <c r="BF47" s="214">
        <v>57992.801068031215</v>
      </c>
      <c r="BG47" s="214">
        <v>1588.160382802253</v>
      </c>
      <c r="BH47" s="214">
        <v>3740.9974059242668</v>
      </c>
      <c r="BI47" s="214">
        <v>8101.4723804920695</v>
      </c>
      <c r="BJ47" s="214">
        <v>808366.60370451433</v>
      </c>
      <c r="BK47" s="214">
        <v>3606.0011643953153</v>
      </c>
      <c r="BL47" s="214">
        <v>21130.296301816197</v>
      </c>
      <c r="BM47" s="214">
        <v>2914.1423011129687</v>
      </c>
      <c r="BN47" s="214">
        <v>34.212495665143003</v>
      </c>
      <c r="BO47" s="214">
        <v>15688.841271109482</v>
      </c>
      <c r="BP47" s="214">
        <v>90931.693047920067</v>
      </c>
      <c r="BQ47" s="214">
        <v>39413.965852430207</v>
      </c>
      <c r="BR47" s="214">
        <v>533.94953543924964</v>
      </c>
      <c r="BS47" s="214">
        <v>4858.4063916782543</v>
      </c>
      <c r="BT47" s="214">
        <v>787.66838696702985</v>
      </c>
      <c r="BU47" s="214">
        <v>11036.688602110198</v>
      </c>
      <c r="BV47" s="214">
        <v>20403.265753974596</v>
      </c>
      <c r="BW47" s="214">
        <v>0</v>
      </c>
      <c r="BX47" s="207">
        <v>1996811.8937947317</v>
      </c>
      <c r="BY47" s="215">
        <v>1179064.9481362829</v>
      </c>
      <c r="BZ47" s="209">
        <v>0</v>
      </c>
      <c r="CA47" s="209">
        <v>0</v>
      </c>
      <c r="CB47" s="209">
        <v>0</v>
      </c>
      <c r="CC47" s="209">
        <v>90192.927321768439</v>
      </c>
      <c r="CD47" s="210">
        <v>920152.23074721661</v>
      </c>
      <c r="CE47" s="262">
        <v>2189410.1062052678</v>
      </c>
      <c r="CF47" s="263">
        <v>4186221.9999999995</v>
      </c>
      <c r="CG47" s="35"/>
      <c r="CH47" s="35"/>
      <c r="CJ47" s="35"/>
      <c r="CK47" s="35"/>
    </row>
    <row r="48" spans="1:89" x14ac:dyDescent="0.55000000000000004">
      <c r="B48" s="192">
        <v>39</v>
      </c>
      <c r="C48" s="193" t="s">
        <v>38</v>
      </c>
      <c r="D48" s="194" t="s">
        <v>146</v>
      </c>
      <c r="E48" s="211">
        <v>152531.53829515344</v>
      </c>
      <c r="F48" s="212">
        <v>4448.4566321566099</v>
      </c>
      <c r="G48" s="212">
        <v>253.59074151414839</v>
      </c>
      <c r="H48" s="212">
        <v>1509.4111142841371</v>
      </c>
      <c r="I48" s="212">
        <v>3318.8909370091069</v>
      </c>
      <c r="J48" s="212">
        <v>2.8296706900712718</v>
      </c>
      <c r="K48" s="212">
        <v>220.7512990082281</v>
      </c>
      <c r="L48" s="212">
        <v>29.1360981424397</v>
      </c>
      <c r="M48" s="212">
        <v>10906.823306236081</v>
      </c>
      <c r="N48" s="212">
        <v>15.750531688617352</v>
      </c>
      <c r="O48" s="212">
        <v>490.44142505615838</v>
      </c>
      <c r="P48" s="212">
        <v>3785.5160363527725</v>
      </c>
      <c r="Q48" s="212">
        <v>47285.82710631728</v>
      </c>
      <c r="R48" s="212">
        <v>4582.4681119968473</v>
      </c>
      <c r="S48" s="212">
        <v>14.622124261728592</v>
      </c>
      <c r="T48" s="212">
        <v>830.23628476835256</v>
      </c>
      <c r="U48" s="212">
        <v>1071.5302167595848</v>
      </c>
      <c r="V48" s="212">
        <v>72.912026836620996</v>
      </c>
      <c r="W48" s="212">
        <v>392.84189520540406</v>
      </c>
      <c r="X48" s="212">
        <v>1040.284201057927</v>
      </c>
      <c r="Y48" s="212">
        <v>6406.3615920217835</v>
      </c>
      <c r="Z48" s="212">
        <v>66.282688532543659</v>
      </c>
      <c r="AA48" s="212">
        <v>1134.9722621103238</v>
      </c>
      <c r="AB48" s="212">
        <v>15.765598144995167</v>
      </c>
      <c r="AC48" s="212">
        <v>269.85009275821511</v>
      </c>
      <c r="AD48" s="212">
        <v>207.12180279383116</v>
      </c>
      <c r="AE48" s="212">
        <v>266.93668884550891</v>
      </c>
      <c r="AF48" s="212">
        <v>16.040088800499475</v>
      </c>
      <c r="AG48" s="212">
        <v>2422.3029198933573</v>
      </c>
      <c r="AH48" s="212">
        <v>4029.4124912312977</v>
      </c>
      <c r="AI48" s="212">
        <v>6219.6916154155124</v>
      </c>
      <c r="AJ48" s="212">
        <v>2.0838723553544463</v>
      </c>
      <c r="AK48" s="212">
        <v>5240.7283838273725</v>
      </c>
      <c r="AL48" s="212">
        <v>2186.3066761469167</v>
      </c>
      <c r="AM48" s="212">
        <v>2827.4314383830119</v>
      </c>
      <c r="AN48" s="212">
        <v>15334.435480832175</v>
      </c>
      <c r="AO48" s="212">
        <v>5308.743133119503</v>
      </c>
      <c r="AP48" s="212">
        <v>179.16757876132215</v>
      </c>
      <c r="AQ48" s="212">
        <v>22453.764534655962</v>
      </c>
      <c r="AR48" s="212">
        <v>43551.10129880561</v>
      </c>
      <c r="AS48" s="212">
        <v>3580.8490206483598</v>
      </c>
      <c r="AT48" s="212">
        <v>6071.6628675328666</v>
      </c>
      <c r="AU48" s="212">
        <v>1313.7901353308562</v>
      </c>
      <c r="AV48" s="212">
        <v>10941.117449430802</v>
      </c>
      <c r="AW48" s="212">
        <v>1632.9878747095456</v>
      </c>
      <c r="AX48" s="212">
        <v>2121.1725971416186</v>
      </c>
      <c r="AY48" s="212">
        <v>4849.9338152634673</v>
      </c>
      <c r="AZ48" s="212">
        <v>4099.8547973445147</v>
      </c>
      <c r="BA48" s="213">
        <v>5700.8509670812273</v>
      </c>
      <c r="BB48" s="214">
        <v>3892.6596336089351</v>
      </c>
      <c r="BC48" s="214">
        <v>414.06808107429481</v>
      </c>
      <c r="BD48" s="214">
        <v>327.1769253516793</v>
      </c>
      <c r="BE48" s="214">
        <v>4478.4766926601696</v>
      </c>
      <c r="BF48" s="214">
        <v>401.53284612230817</v>
      </c>
      <c r="BG48" s="214">
        <v>14.679507109992592</v>
      </c>
      <c r="BH48" s="214">
        <v>37.517765963939695</v>
      </c>
      <c r="BI48" s="214">
        <v>259.9633242755524</v>
      </c>
      <c r="BJ48" s="214">
        <v>269.49331969993773</v>
      </c>
      <c r="BK48" s="214">
        <v>5.5219265078924327</v>
      </c>
      <c r="BL48" s="214">
        <v>105.05177116252298</v>
      </c>
      <c r="BM48" s="214">
        <v>22.827234977891507</v>
      </c>
      <c r="BN48" s="214">
        <v>5.3437550489266483</v>
      </c>
      <c r="BO48" s="214">
        <v>15.425976273187057</v>
      </c>
      <c r="BP48" s="214">
        <v>92.593750475769951</v>
      </c>
      <c r="BQ48" s="214">
        <v>2196.9214887523099</v>
      </c>
      <c r="BR48" s="214">
        <v>716.69894017835884</v>
      </c>
      <c r="BS48" s="214">
        <v>470.77317744012061</v>
      </c>
      <c r="BT48" s="214">
        <v>399.83632782024102</v>
      </c>
      <c r="BU48" s="214">
        <v>11455.790028512965</v>
      </c>
      <c r="BV48" s="214">
        <v>1462.7887264672538</v>
      </c>
      <c r="BW48" s="214">
        <v>0</v>
      </c>
      <c r="BX48" s="207">
        <v>418299.71901589818</v>
      </c>
      <c r="BY48" s="215">
        <v>67398.638934551112</v>
      </c>
      <c r="BZ48" s="209">
        <v>0</v>
      </c>
      <c r="CA48" s="209">
        <v>0</v>
      </c>
      <c r="CB48" s="209">
        <v>3828.3854882619689</v>
      </c>
      <c r="CC48" s="209">
        <v>-51969.443479854417</v>
      </c>
      <c r="CD48" s="210">
        <v>62905.700041143115</v>
      </c>
      <c r="CE48" s="262">
        <v>82163.280984101773</v>
      </c>
      <c r="CF48" s="263">
        <v>500462.99999999994</v>
      </c>
      <c r="CG48" s="35"/>
      <c r="CH48" s="35"/>
      <c r="CJ48" s="35"/>
      <c r="CK48" s="35"/>
    </row>
    <row r="49" spans="1:89" x14ac:dyDescent="0.55000000000000004">
      <c r="B49" s="192">
        <v>40</v>
      </c>
      <c r="C49" s="193" t="s">
        <v>39</v>
      </c>
      <c r="D49" s="194" t="s">
        <v>147</v>
      </c>
      <c r="E49" s="211">
        <v>14447.794896194357</v>
      </c>
      <c r="F49" s="212">
        <v>475.3449669388059</v>
      </c>
      <c r="G49" s="212">
        <v>119.00574798649868</v>
      </c>
      <c r="H49" s="212">
        <v>168.50205966981841</v>
      </c>
      <c r="I49" s="212">
        <v>419.80130954377046</v>
      </c>
      <c r="J49" s="212">
        <v>24.522805095408952</v>
      </c>
      <c r="K49" s="212">
        <v>1395.9454106902583</v>
      </c>
      <c r="L49" s="212">
        <v>85.817204055234058</v>
      </c>
      <c r="M49" s="212">
        <v>2609.0839384573032</v>
      </c>
      <c r="N49" s="212">
        <v>119.89301212711445</v>
      </c>
      <c r="O49" s="212">
        <v>284.19417448210089</v>
      </c>
      <c r="P49" s="212">
        <v>10156.224200870296</v>
      </c>
      <c r="Q49" s="212">
        <v>12345.383026332031</v>
      </c>
      <c r="R49" s="212">
        <v>8159.6501118215037</v>
      </c>
      <c r="S49" s="212">
        <v>347.6920935233789</v>
      </c>
      <c r="T49" s="212">
        <v>10190.450526179</v>
      </c>
      <c r="U49" s="212">
        <v>8001.0858480030356</v>
      </c>
      <c r="V49" s="212">
        <v>775.28501765864576</v>
      </c>
      <c r="W49" s="212">
        <v>900.68833485560356</v>
      </c>
      <c r="X49" s="212">
        <v>816.06439487957869</v>
      </c>
      <c r="Y49" s="212">
        <v>4536.9349709423168</v>
      </c>
      <c r="Z49" s="212">
        <v>1144.694890423071</v>
      </c>
      <c r="AA49" s="212">
        <v>4630.7059575356425</v>
      </c>
      <c r="AB49" s="212">
        <v>132.92959465244661</v>
      </c>
      <c r="AC49" s="212">
        <v>125.45037562974868</v>
      </c>
      <c r="AD49" s="212">
        <v>2322.1359394484716</v>
      </c>
      <c r="AE49" s="212">
        <v>3167.1563935290055</v>
      </c>
      <c r="AF49" s="212">
        <v>139.00839159407388</v>
      </c>
      <c r="AG49" s="212">
        <v>1717.4085826305236</v>
      </c>
      <c r="AH49" s="212">
        <v>986.7101128207712</v>
      </c>
      <c r="AI49" s="212">
        <v>1783.6792767719778</v>
      </c>
      <c r="AJ49" s="212">
        <v>88.821537978758442</v>
      </c>
      <c r="AK49" s="212">
        <v>5858.0275518054568</v>
      </c>
      <c r="AL49" s="212">
        <v>1596.8139422384459</v>
      </c>
      <c r="AM49" s="212">
        <v>1310.2857471340667</v>
      </c>
      <c r="AN49" s="212">
        <v>4328.9420176087069</v>
      </c>
      <c r="AO49" s="212">
        <v>32784.362983399238</v>
      </c>
      <c r="AP49" s="212">
        <v>7627.8853150451769</v>
      </c>
      <c r="AQ49" s="212">
        <v>13830.366853865553</v>
      </c>
      <c r="AR49" s="212">
        <v>32372.972182715661</v>
      </c>
      <c r="AS49" s="212">
        <v>1054.1420082337561</v>
      </c>
      <c r="AT49" s="212">
        <v>7248.7752880665412</v>
      </c>
      <c r="AU49" s="212">
        <v>6561.5517920605453</v>
      </c>
      <c r="AV49" s="212">
        <v>5243.4984529857211</v>
      </c>
      <c r="AW49" s="212">
        <v>2914.1707668258427</v>
      </c>
      <c r="AX49" s="212">
        <v>5320.1546726404295</v>
      </c>
      <c r="AY49" s="212">
        <v>14951.008904989909</v>
      </c>
      <c r="AZ49" s="212">
        <v>6064.0369091497942</v>
      </c>
      <c r="BA49" s="213">
        <v>14994.321149718635</v>
      </c>
      <c r="BB49" s="214">
        <v>2790.769407032848</v>
      </c>
      <c r="BC49" s="214">
        <v>4624.177063434804</v>
      </c>
      <c r="BD49" s="214">
        <v>409.62489496235975</v>
      </c>
      <c r="BE49" s="214">
        <v>138438.23913581716</v>
      </c>
      <c r="BF49" s="214">
        <v>37128.882038537828</v>
      </c>
      <c r="BG49" s="214">
        <v>542.85835255887275</v>
      </c>
      <c r="BH49" s="214">
        <v>1952.8809654184017</v>
      </c>
      <c r="BI49" s="214">
        <v>7138.090411164937</v>
      </c>
      <c r="BJ49" s="214">
        <v>6301.2729488624991</v>
      </c>
      <c r="BK49" s="214">
        <v>596.77589784414045</v>
      </c>
      <c r="BL49" s="214">
        <v>477.49634884343385</v>
      </c>
      <c r="BM49" s="214">
        <v>506.26286239633032</v>
      </c>
      <c r="BN49" s="214">
        <v>45.627331079131778</v>
      </c>
      <c r="BO49" s="214">
        <v>136.65646948332682</v>
      </c>
      <c r="BP49" s="214">
        <v>1092.2891522351947</v>
      </c>
      <c r="BQ49" s="214">
        <v>30698.838615556626</v>
      </c>
      <c r="BR49" s="214">
        <v>36216.170194470069</v>
      </c>
      <c r="BS49" s="214">
        <v>33251.18708385068</v>
      </c>
      <c r="BT49" s="214">
        <v>46010.417278381807</v>
      </c>
      <c r="BU49" s="214">
        <v>385408.04953652609</v>
      </c>
      <c r="BV49" s="214">
        <v>59394.007553309115</v>
      </c>
      <c r="BW49" s="214">
        <v>0</v>
      </c>
      <c r="BX49" s="207">
        <v>1049839.9551835698</v>
      </c>
      <c r="BY49" s="215">
        <v>858297.16317879991</v>
      </c>
      <c r="BZ49" s="209">
        <v>0</v>
      </c>
      <c r="CA49" s="209">
        <v>0</v>
      </c>
      <c r="CB49" s="209">
        <v>5298.5705439718267</v>
      </c>
      <c r="CC49" s="209">
        <v>20111.581082378994</v>
      </c>
      <c r="CD49" s="210">
        <v>93217.730011279709</v>
      </c>
      <c r="CE49" s="262">
        <v>976925.04481643043</v>
      </c>
      <c r="CF49" s="263">
        <v>2026765.0000000002</v>
      </c>
      <c r="CG49" s="35"/>
      <c r="CH49" s="35"/>
      <c r="CJ49" s="35"/>
      <c r="CK49" s="35"/>
    </row>
    <row r="50" spans="1:89" x14ac:dyDescent="0.55000000000000004">
      <c r="A50" s="131"/>
      <c r="B50" s="192">
        <v>41</v>
      </c>
      <c r="C50" s="193" t="s">
        <v>40</v>
      </c>
      <c r="D50" s="194" t="s">
        <v>148</v>
      </c>
      <c r="E50" s="211">
        <v>129.92617065601192</v>
      </c>
      <c r="F50" s="212">
        <v>5.6746279396148731</v>
      </c>
      <c r="G50" s="212">
        <v>109.89494010617757</v>
      </c>
      <c r="H50" s="212">
        <v>7.4979500295231691</v>
      </c>
      <c r="I50" s="212">
        <v>20.639669307429124</v>
      </c>
      <c r="J50" s="212">
        <v>1.2068538595954079</v>
      </c>
      <c r="K50" s="212">
        <v>36.704613444536605</v>
      </c>
      <c r="L50" s="212">
        <v>5.5127830363930954</v>
      </c>
      <c r="M50" s="212">
        <v>36.42862527952736</v>
      </c>
      <c r="N50" s="212">
        <v>5.6032388765394527</v>
      </c>
      <c r="O50" s="212">
        <v>4.9368262747947345</v>
      </c>
      <c r="P50" s="212">
        <v>3046.8430952647118</v>
      </c>
      <c r="Q50" s="212">
        <v>29.05051714707924</v>
      </c>
      <c r="R50" s="212">
        <v>3.6839763204263787</v>
      </c>
      <c r="S50" s="212">
        <v>4.2974100293542081</v>
      </c>
      <c r="T50" s="212">
        <v>121.36415865657865</v>
      </c>
      <c r="U50" s="212">
        <v>162.61608383687872</v>
      </c>
      <c r="V50" s="212">
        <v>28.499314875669995</v>
      </c>
      <c r="W50" s="212">
        <v>43.723032165022502</v>
      </c>
      <c r="X50" s="212">
        <v>36.081895934891826</v>
      </c>
      <c r="Y50" s="212">
        <v>60.524742102317177</v>
      </c>
      <c r="Z50" s="212">
        <v>23.979614644381975</v>
      </c>
      <c r="AA50" s="212">
        <v>38.4606948540413</v>
      </c>
      <c r="AB50" s="212">
        <v>7.9751829705024049</v>
      </c>
      <c r="AC50" s="212">
        <v>7.9868641987056312</v>
      </c>
      <c r="AD50" s="212">
        <v>44.426627413991291</v>
      </c>
      <c r="AE50" s="212">
        <v>20.428860983895575</v>
      </c>
      <c r="AF50" s="212">
        <v>7.1515684386453717</v>
      </c>
      <c r="AG50" s="212">
        <v>41.21219122394178</v>
      </c>
      <c r="AH50" s="212">
        <v>10.587702292742076</v>
      </c>
      <c r="AI50" s="212">
        <v>32.95201885588834</v>
      </c>
      <c r="AJ50" s="212">
        <v>3.2167769369373027</v>
      </c>
      <c r="AK50" s="212">
        <v>86.240138816302945</v>
      </c>
      <c r="AL50" s="212">
        <v>155.86511744995454</v>
      </c>
      <c r="AM50" s="212">
        <v>612.0624192096501</v>
      </c>
      <c r="AN50" s="212">
        <v>736.28965872170738</v>
      </c>
      <c r="AO50" s="212">
        <v>851.54486734264947</v>
      </c>
      <c r="AP50" s="212">
        <v>220.06683693286379</v>
      </c>
      <c r="AQ50" s="212">
        <v>9.5687482599970135</v>
      </c>
      <c r="AR50" s="212">
        <v>212.94465007056226</v>
      </c>
      <c r="AS50" s="212">
        <v>986.01339730693996</v>
      </c>
      <c r="AT50" s="212">
        <v>133.08916035225613</v>
      </c>
      <c r="AU50" s="212">
        <v>8.4449018062580752</v>
      </c>
      <c r="AV50" s="212">
        <v>42.081421409077279</v>
      </c>
      <c r="AW50" s="212">
        <v>35.664234922189557</v>
      </c>
      <c r="AX50" s="212">
        <v>1256.6745102652133</v>
      </c>
      <c r="AY50" s="212">
        <v>232.01332682227203</v>
      </c>
      <c r="AZ50" s="212">
        <v>22871.16552439826</v>
      </c>
      <c r="BA50" s="213">
        <v>60.98988596452979</v>
      </c>
      <c r="BB50" s="214">
        <v>16.478141735733303</v>
      </c>
      <c r="BC50" s="214">
        <v>423.83349853583928</v>
      </c>
      <c r="BD50" s="214">
        <v>42.735595987922245</v>
      </c>
      <c r="BE50" s="214">
        <v>8182.9341428320004</v>
      </c>
      <c r="BF50" s="214">
        <v>150.58312352440421</v>
      </c>
      <c r="BG50" s="214">
        <v>24.85285205113879</v>
      </c>
      <c r="BH50" s="214">
        <v>15.691361803402645</v>
      </c>
      <c r="BI50" s="214">
        <v>72.188825971760764</v>
      </c>
      <c r="BJ50" s="214">
        <v>6451.8358882482125</v>
      </c>
      <c r="BK50" s="214">
        <v>5.5070425807905936</v>
      </c>
      <c r="BL50" s="214">
        <v>59.94499751357538</v>
      </c>
      <c r="BM50" s="214">
        <v>50.490573285981981</v>
      </c>
      <c r="BN50" s="214">
        <v>16.867106101868103</v>
      </c>
      <c r="BO50" s="214">
        <v>68.707924805615832</v>
      </c>
      <c r="BP50" s="214">
        <v>870.16378869929372</v>
      </c>
      <c r="BQ50" s="214">
        <v>61.40723640608325</v>
      </c>
      <c r="BR50" s="214">
        <v>28.548104757412101</v>
      </c>
      <c r="BS50" s="214">
        <v>59.484745908872249</v>
      </c>
      <c r="BT50" s="214">
        <v>16.14305306628026</v>
      </c>
      <c r="BU50" s="214">
        <v>64.932060474140869</v>
      </c>
      <c r="BV50" s="214">
        <v>1097.8073880860209</v>
      </c>
      <c r="BW50" s="214">
        <v>0</v>
      </c>
      <c r="BX50" s="207">
        <v>50430.944880383788</v>
      </c>
      <c r="BY50" s="215">
        <v>88820.67204828067</v>
      </c>
      <c r="BZ50" s="209">
        <v>0</v>
      </c>
      <c r="CA50" s="209">
        <v>0</v>
      </c>
      <c r="CB50" s="209">
        <v>270.21297270150671</v>
      </c>
      <c r="CC50" s="209">
        <v>-2865.1299321844467</v>
      </c>
      <c r="CD50" s="210">
        <v>46990.300030818478</v>
      </c>
      <c r="CE50" s="262">
        <v>133216.05511961621</v>
      </c>
      <c r="CF50" s="263">
        <v>183647</v>
      </c>
      <c r="CG50" s="35"/>
      <c r="CH50" s="35"/>
      <c r="CJ50" s="35"/>
      <c r="CK50" s="35"/>
    </row>
    <row r="51" spans="1:89" x14ac:dyDescent="0.55000000000000004">
      <c r="A51" s="131"/>
      <c r="B51" s="192">
        <v>42</v>
      </c>
      <c r="C51" s="193" t="s">
        <v>41</v>
      </c>
      <c r="D51" s="194" t="s">
        <v>149</v>
      </c>
      <c r="E51" s="211">
        <v>275502.10740975826</v>
      </c>
      <c r="F51" s="212">
        <v>9286.8975669151951</v>
      </c>
      <c r="G51" s="212">
        <v>5167.33564809779</v>
      </c>
      <c r="H51" s="212">
        <v>828.70531281478873</v>
      </c>
      <c r="I51" s="212">
        <v>493.19726930491942</v>
      </c>
      <c r="J51" s="212">
        <v>348.28068488125268</v>
      </c>
      <c r="K51" s="212">
        <v>3294.1682367958092</v>
      </c>
      <c r="L51" s="212">
        <v>131.75025642709483</v>
      </c>
      <c r="M51" s="212">
        <v>1597.1325558368007</v>
      </c>
      <c r="N51" s="212">
        <v>464.1055363851479</v>
      </c>
      <c r="O51" s="212">
        <v>7480.6407584520639</v>
      </c>
      <c r="P51" s="212">
        <v>13387.367086927636</v>
      </c>
      <c r="Q51" s="212">
        <v>6084.3215655741751</v>
      </c>
      <c r="R51" s="212">
        <v>306.40814706250126</v>
      </c>
      <c r="S51" s="212">
        <v>66.59667022352167</v>
      </c>
      <c r="T51" s="212">
        <v>11604.559774040899</v>
      </c>
      <c r="U51" s="212">
        <v>42883.459711504271</v>
      </c>
      <c r="V51" s="212">
        <v>10099.010543637085</v>
      </c>
      <c r="W51" s="212">
        <v>5971.5865208057266</v>
      </c>
      <c r="X51" s="212">
        <v>35837.659450039297</v>
      </c>
      <c r="Y51" s="212">
        <v>17426.488789935891</v>
      </c>
      <c r="Z51" s="212">
        <v>3178.0919103593606</v>
      </c>
      <c r="AA51" s="212">
        <v>18625.74267081745</v>
      </c>
      <c r="AB51" s="212">
        <v>4261.4091831399592</v>
      </c>
      <c r="AC51" s="212">
        <v>5867.0012026139511</v>
      </c>
      <c r="AD51" s="212">
        <v>20839.105186882483</v>
      </c>
      <c r="AE51" s="212">
        <v>3073.5373400759454</v>
      </c>
      <c r="AF51" s="212">
        <v>639.04945867990273</v>
      </c>
      <c r="AG51" s="212">
        <v>16989.16021071425</v>
      </c>
      <c r="AH51" s="212">
        <v>5138.7741669011002</v>
      </c>
      <c r="AI51" s="212">
        <v>47860.723467340787</v>
      </c>
      <c r="AJ51" s="212">
        <v>1076.332183917292</v>
      </c>
      <c r="AK51" s="212">
        <v>6856.5145478575841</v>
      </c>
      <c r="AL51" s="212">
        <v>13656.9961880716</v>
      </c>
      <c r="AM51" s="212">
        <v>7239.4543019322446</v>
      </c>
      <c r="AN51" s="212">
        <v>2294.5406962304792</v>
      </c>
      <c r="AO51" s="212">
        <v>34051.10089126278</v>
      </c>
      <c r="AP51" s="212">
        <v>3117.0425283271943</v>
      </c>
      <c r="AQ51" s="212">
        <v>1217.5881592136848</v>
      </c>
      <c r="AR51" s="212">
        <v>15460.646314715952</v>
      </c>
      <c r="AS51" s="212">
        <v>610.50043932111726</v>
      </c>
      <c r="AT51" s="212">
        <v>23358.274866620919</v>
      </c>
      <c r="AU51" s="212">
        <v>866.66225691820875</v>
      </c>
      <c r="AV51" s="212">
        <v>7870.7593182058226</v>
      </c>
      <c r="AW51" s="212">
        <v>842.98844385915993</v>
      </c>
      <c r="AX51" s="212">
        <v>1864.5001766412734</v>
      </c>
      <c r="AY51" s="212">
        <v>15709.979265598407</v>
      </c>
      <c r="AZ51" s="212">
        <v>22275.810446157593</v>
      </c>
      <c r="BA51" s="213">
        <v>31431.654353171154</v>
      </c>
      <c r="BB51" s="214">
        <v>752.19010416310334</v>
      </c>
      <c r="BC51" s="214">
        <v>35862.463898641843</v>
      </c>
      <c r="BD51" s="214">
        <v>2982.9345678080999</v>
      </c>
      <c r="BE51" s="214">
        <v>116221.24386083976</v>
      </c>
      <c r="BF51" s="214">
        <v>92759.824653412841</v>
      </c>
      <c r="BG51" s="214">
        <v>3115.6995271733058</v>
      </c>
      <c r="BH51" s="214">
        <v>2241.4137268121144</v>
      </c>
      <c r="BI51" s="214">
        <v>6029.9955560587559</v>
      </c>
      <c r="BJ51" s="214">
        <v>4915.1987267958821</v>
      </c>
      <c r="BK51" s="214">
        <v>603.94750786443808</v>
      </c>
      <c r="BL51" s="214">
        <v>6770.7904958738154</v>
      </c>
      <c r="BM51" s="214">
        <v>10528.162606964153</v>
      </c>
      <c r="BN51" s="214">
        <v>3064.1756442642823</v>
      </c>
      <c r="BO51" s="214">
        <v>5921.1222556051162</v>
      </c>
      <c r="BP51" s="214">
        <v>80096.710808254065</v>
      </c>
      <c r="BQ51" s="214">
        <v>29946.256919429426</v>
      </c>
      <c r="BR51" s="214">
        <v>2579.1372963923313</v>
      </c>
      <c r="BS51" s="214">
        <v>15610.289483356039</v>
      </c>
      <c r="BT51" s="214">
        <v>560.82074620539515</v>
      </c>
      <c r="BU51" s="214">
        <v>6942.5174383685007</v>
      </c>
      <c r="BV51" s="214">
        <v>7458.4846376472433</v>
      </c>
      <c r="BW51" s="214">
        <v>0</v>
      </c>
      <c r="BX51" s="207">
        <v>1199499.1001328982</v>
      </c>
      <c r="BY51" s="215">
        <v>107237.40530258039</v>
      </c>
      <c r="BZ51" s="209">
        <v>0</v>
      </c>
      <c r="CA51" s="209">
        <v>138.6991340070401</v>
      </c>
      <c r="CB51" s="209">
        <v>1011.351714007703</v>
      </c>
      <c r="CC51" s="209">
        <v>843.35511999508776</v>
      </c>
      <c r="CD51" s="210">
        <v>105857.08859651149</v>
      </c>
      <c r="CE51" s="262">
        <v>215087.89986710169</v>
      </c>
      <c r="CF51" s="263">
        <v>1414587</v>
      </c>
      <c r="CG51" s="35"/>
      <c r="CH51" s="35"/>
      <c r="CJ51" s="35"/>
      <c r="CK51" s="35"/>
    </row>
    <row r="52" spans="1:89" x14ac:dyDescent="0.55000000000000004">
      <c r="B52" s="192">
        <v>43</v>
      </c>
      <c r="C52" s="193" t="s">
        <v>42</v>
      </c>
      <c r="D52" s="194" t="s">
        <v>287</v>
      </c>
      <c r="E52" s="211">
        <v>118.107243756325</v>
      </c>
      <c r="F52" s="212">
        <v>9.2398112887244981</v>
      </c>
      <c r="G52" s="212">
        <v>10.392617448197781</v>
      </c>
      <c r="H52" s="212">
        <v>3.9094251656938885</v>
      </c>
      <c r="I52" s="212">
        <v>13.886908849876376</v>
      </c>
      <c r="J52" s="212">
        <v>2.6055291497895374</v>
      </c>
      <c r="K52" s="212">
        <v>89.631765543865939</v>
      </c>
      <c r="L52" s="212">
        <v>8.9373635543255148</v>
      </c>
      <c r="M52" s="212">
        <v>99.194146704451001</v>
      </c>
      <c r="N52" s="212">
        <v>12.662295622321945</v>
      </c>
      <c r="O52" s="212">
        <v>5.9779013969066277</v>
      </c>
      <c r="P52" s="212">
        <v>70.552059513707647</v>
      </c>
      <c r="Q52" s="212">
        <v>152.81474609180489</v>
      </c>
      <c r="R52" s="212">
        <v>9.7051496431714703</v>
      </c>
      <c r="S52" s="212">
        <v>1118.2258830831463</v>
      </c>
      <c r="T52" s="212">
        <v>353.06000623562522</v>
      </c>
      <c r="U52" s="212">
        <v>382.28699606074156</v>
      </c>
      <c r="V52" s="212">
        <v>52.700270051820347</v>
      </c>
      <c r="W52" s="212">
        <v>130.8875334746314</v>
      </c>
      <c r="X52" s="212">
        <v>76.079272794763185</v>
      </c>
      <c r="Y52" s="212">
        <v>123.05121957512512</v>
      </c>
      <c r="Z52" s="212">
        <v>56.865215350276422</v>
      </c>
      <c r="AA52" s="212">
        <v>78.352205747826787</v>
      </c>
      <c r="AB52" s="212">
        <v>13.877828376073502</v>
      </c>
      <c r="AC52" s="212">
        <v>9.6148512615197284</v>
      </c>
      <c r="AD52" s="212">
        <v>76.909474234730965</v>
      </c>
      <c r="AE52" s="212">
        <v>55.873481350518631</v>
      </c>
      <c r="AF52" s="212">
        <v>14.769534519178071</v>
      </c>
      <c r="AG52" s="212">
        <v>1476.7829378451775</v>
      </c>
      <c r="AH52" s="212">
        <v>4041.1142324599427</v>
      </c>
      <c r="AI52" s="212">
        <v>16636.197741784632</v>
      </c>
      <c r="AJ52" s="212">
        <v>1.3979134349835143</v>
      </c>
      <c r="AK52" s="212">
        <v>44.447871711932422</v>
      </c>
      <c r="AL52" s="212">
        <v>63.247245502366106</v>
      </c>
      <c r="AM52" s="212">
        <v>26.880616498135975</v>
      </c>
      <c r="AN52" s="212">
        <v>1220.0392285105077</v>
      </c>
      <c r="AO52" s="212">
        <v>60.354233473302848</v>
      </c>
      <c r="AP52" s="212">
        <v>130.04876027528357</v>
      </c>
      <c r="AQ52" s="212">
        <v>803.3423071044233</v>
      </c>
      <c r="AR52" s="212">
        <v>3137.0550057766782</v>
      </c>
      <c r="AS52" s="212">
        <v>8.4335166293338144</v>
      </c>
      <c r="AT52" s="212">
        <v>59.173881408065121</v>
      </c>
      <c r="AU52" s="212">
        <v>4438.2746310947559</v>
      </c>
      <c r="AV52" s="212">
        <v>423.91141891250993</v>
      </c>
      <c r="AW52" s="212">
        <v>471.95509085793066</v>
      </c>
      <c r="AX52" s="212">
        <v>754.67068597181333</v>
      </c>
      <c r="AY52" s="212">
        <v>2440.3907415494773</v>
      </c>
      <c r="AZ52" s="212">
        <v>654.91220978527997</v>
      </c>
      <c r="BA52" s="213">
        <v>547.23709251380922</v>
      </c>
      <c r="BB52" s="214">
        <v>150.61703755896625</v>
      </c>
      <c r="BC52" s="214">
        <v>68.961349565324653</v>
      </c>
      <c r="BD52" s="214">
        <v>5.378691104828512</v>
      </c>
      <c r="BE52" s="214">
        <v>365321.1485166421</v>
      </c>
      <c r="BF52" s="214">
        <v>288.14683261494901</v>
      </c>
      <c r="BG52" s="214">
        <v>10.457112217467857</v>
      </c>
      <c r="BH52" s="214">
        <v>139.88195328518685</v>
      </c>
      <c r="BI52" s="214">
        <v>1067.6677040929558</v>
      </c>
      <c r="BJ52" s="214">
        <v>216.79221203556838</v>
      </c>
      <c r="BK52" s="214">
        <v>1.043815006593404</v>
      </c>
      <c r="BL52" s="214">
        <v>38.073828513953657</v>
      </c>
      <c r="BM52" s="214">
        <v>14.998433729164542</v>
      </c>
      <c r="BN52" s="214">
        <v>4.8478687772971281</v>
      </c>
      <c r="BO52" s="214">
        <v>12.140532743895763</v>
      </c>
      <c r="BP52" s="214">
        <v>67.5843038960884</v>
      </c>
      <c r="BQ52" s="214">
        <v>58.86113645616723</v>
      </c>
      <c r="BR52" s="214">
        <v>47.148117137727198</v>
      </c>
      <c r="BS52" s="214">
        <v>26.108081704706148</v>
      </c>
      <c r="BT52" s="214">
        <v>470.44019824049161</v>
      </c>
      <c r="BU52" s="214">
        <v>129.24930086535613</v>
      </c>
      <c r="BV52" s="214">
        <v>1057.0078635949549</v>
      </c>
      <c r="BW52" s="214">
        <v>0</v>
      </c>
      <c r="BX52" s="207">
        <v>409786.59298872942</v>
      </c>
      <c r="BY52" s="215">
        <v>42473.921751908907</v>
      </c>
      <c r="BZ52" s="209">
        <v>0</v>
      </c>
      <c r="CA52" s="209">
        <v>0</v>
      </c>
      <c r="CB52" s="209">
        <v>566.18154003357768</v>
      </c>
      <c r="CC52" s="209">
        <v>-15897.91543107625</v>
      </c>
      <c r="CD52" s="210">
        <v>35486.219150404468</v>
      </c>
      <c r="CE52" s="262">
        <v>62628.407011270698</v>
      </c>
      <c r="CF52" s="263">
        <v>472415.00000000012</v>
      </c>
      <c r="CG52" s="35"/>
      <c r="CH52" s="35"/>
      <c r="CJ52" s="35"/>
      <c r="CK52" s="35"/>
    </row>
    <row r="53" spans="1:89" x14ac:dyDescent="0.55000000000000004">
      <c r="B53" s="192">
        <v>44</v>
      </c>
      <c r="C53" s="193" t="s">
        <v>43</v>
      </c>
      <c r="D53" s="194" t="s">
        <v>150</v>
      </c>
      <c r="E53" s="211">
        <v>1122.7850645925623</v>
      </c>
      <c r="F53" s="212">
        <v>41.943034951184124</v>
      </c>
      <c r="G53" s="212">
        <v>17.902862845505148</v>
      </c>
      <c r="H53" s="212">
        <v>11.988398430874325</v>
      </c>
      <c r="I53" s="212">
        <v>30.003471584292065</v>
      </c>
      <c r="J53" s="212">
        <v>4.2549905299644237</v>
      </c>
      <c r="K53" s="212">
        <v>97.350197563177161</v>
      </c>
      <c r="L53" s="212">
        <v>5.5834630050822245</v>
      </c>
      <c r="M53" s="212">
        <v>721.33942008142958</v>
      </c>
      <c r="N53" s="212">
        <v>11.185558437599061</v>
      </c>
      <c r="O53" s="212">
        <v>174.85505450669987</v>
      </c>
      <c r="P53" s="212">
        <v>2162.6532349606746</v>
      </c>
      <c r="Q53" s="212">
        <v>5247.3531172087824</v>
      </c>
      <c r="R53" s="212">
        <v>249.64651605717313</v>
      </c>
      <c r="S53" s="212">
        <v>34.145001643081322</v>
      </c>
      <c r="T53" s="212">
        <v>280.37365502656809</v>
      </c>
      <c r="U53" s="212">
        <v>345.1386166998916</v>
      </c>
      <c r="V53" s="212">
        <v>54.334215355737939</v>
      </c>
      <c r="W53" s="212">
        <v>71.19084254163262</v>
      </c>
      <c r="X53" s="212">
        <v>134.934351142721</v>
      </c>
      <c r="Y53" s="212">
        <v>130.4437811795309</v>
      </c>
      <c r="Z53" s="212">
        <v>41.833581821082923</v>
      </c>
      <c r="AA53" s="212">
        <v>97.841089809829015</v>
      </c>
      <c r="AB53" s="212">
        <v>18.378181767253928</v>
      </c>
      <c r="AC53" s="212">
        <v>350.57617032800323</v>
      </c>
      <c r="AD53" s="212">
        <v>91.993307504341558</v>
      </c>
      <c r="AE53" s="212">
        <v>45.893453427576581</v>
      </c>
      <c r="AF53" s="212">
        <v>12.026964698816078</v>
      </c>
      <c r="AG53" s="212">
        <v>114.24295333200423</v>
      </c>
      <c r="AH53" s="212">
        <v>124.39666604811227</v>
      </c>
      <c r="AI53" s="212">
        <v>498.99094508375651</v>
      </c>
      <c r="AJ53" s="212">
        <v>2.3324824245308138</v>
      </c>
      <c r="AK53" s="212">
        <v>67.284212007890531</v>
      </c>
      <c r="AL53" s="212">
        <v>50.452105128702641</v>
      </c>
      <c r="AM53" s="212">
        <v>149.73331137064682</v>
      </c>
      <c r="AN53" s="212">
        <v>729.30186230502329</v>
      </c>
      <c r="AO53" s="212">
        <v>162.85287768918704</v>
      </c>
      <c r="AP53" s="212">
        <v>109.07676735323673</v>
      </c>
      <c r="AQ53" s="212">
        <v>294.65776750337307</v>
      </c>
      <c r="AR53" s="212">
        <v>1448.4314734748284</v>
      </c>
      <c r="AS53" s="212">
        <v>19.786375193797916</v>
      </c>
      <c r="AT53" s="212">
        <v>145.96374193495956</v>
      </c>
      <c r="AU53" s="212">
        <v>171.56467242103776</v>
      </c>
      <c r="AV53" s="212">
        <v>118048.99284264616</v>
      </c>
      <c r="AW53" s="212">
        <v>199.31847359654842</v>
      </c>
      <c r="AX53" s="212">
        <v>1024.7140744610463</v>
      </c>
      <c r="AY53" s="212">
        <v>549.39780040979042</v>
      </c>
      <c r="AZ53" s="212">
        <v>316.9851041502169</v>
      </c>
      <c r="BA53" s="213">
        <v>417.37519306758497</v>
      </c>
      <c r="BB53" s="214">
        <v>126.38095894063589</v>
      </c>
      <c r="BC53" s="214">
        <v>2975.8068454696654</v>
      </c>
      <c r="BD53" s="214">
        <v>135.57844417646368</v>
      </c>
      <c r="BE53" s="214">
        <v>1547515.2868322064</v>
      </c>
      <c r="BF53" s="214">
        <v>476.22789311086984</v>
      </c>
      <c r="BG53" s="214">
        <v>10.055094784025352</v>
      </c>
      <c r="BH53" s="214">
        <v>40.357525100490641</v>
      </c>
      <c r="BI53" s="214">
        <v>160.83086488228406</v>
      </c>
      <c r="BJ53" s="214">
        <v>255.76756242621491</v>
      </c>
      <c r="BK53" s="214">
        <v>3.8047349925591893</v>
      </c>
      <c r="BL53" s="214">
        <v>172.82379585590397</v>
      </c>
      <c r="BM53" s="214">
        <v>50.352813608782661</v>
      </c>
      <c r="BN53" s="214">
        <v>7.5526576216987475</v>
      </c>
      <c r="BO53" s="214">
        <v>29.269492974862526</v>
      </c>
      <c r="BP53" s="214">
        <v>250.77903144030063</v>
      </c>
      <c r="BQ53" s="214">
        <v>231.32945572923009</v>
      </c>
      <c r="BR53" s="214">
        <v>112.90831661845027</v>
      </c>
      <c r="BS53" s="214">
        <v>150.72839156440833</v>
      </c>
      <c r="BT53" s="214">
        <v>137.54348116313201</v>
      </c>
      <c r="BU53" s="214">
        <v>1012.6587871664881</v>
      </c>
      <c r="BV53" s="214">
        <v>230.79193078637579</v>
      </c>
      <c r="BW53" s="214">
        <v>0</v>
      </c>
      <c r="BX53" s="207">
        <v>1690340.6342099232</v>
      </c>
      <c r="BY53" s="215">
        <v>7562.4164357295649</v>
      </c>
      <c r="BZ53" s="209">
        <v>0</v>
      </c>
      <c r="CA53" s="209">
        <v>0</v>
      </c>
      <c r="CB53" s="209">
        <v>324.39923025930648</v>
      </c>
      <c r="CC53" s="209">
        <v>-17844.867982134983</v>
      </c>
      <c r="CD53" s="210">
        <v>10380.418106223162</v>
      </c>
      <c r="CE53" s="262">
        <v>422.36579007705041</v>
      </c>
      <c r="CF53" s="263">
        <v>1690763.0000000002</v>
      </c>
      <c r="CG53" s="35"/>
      <c r="CH53" s="35"/>
      <c r="CJ53" s="35"/>
      <c r="CK53" s="35"/>
    </row>
    <row r="54" spans="1:89" x14ac:dyDescent="0.55000000000000004">
      <c r="A54" s="131"/>
      <c r="B54" s="192">
        <v>45</v>
      </c>
      <c r="C54" s="193" t="s">
        <v>44</v>
      </c>
      <c r="D54" s="194" t="s">
        <v>288</v>
      </c>
      <c r="E54" s="211">
        <v>421.97008953438751</v>
      </c>
      <c r="F54" s="212">
        <v>33.263859913448172</v>
      </c>
      <c r="G54" s="212">
        <v>37.531936136454462</v>
      </c>
      <c r="H54" s="212">
        <v>14.104239244773547</v>
      </c>
      <c r="I54" s="212">
        <v>49.712091589937039</v>
      </c>
      <c r="J54" s="212">
        <v>9.3065241611169043</v>
      </c>
      <c r="K54" s="212">
        <v>320.17007198830112</v>
      </c>
      <c r="L54" s="212">
        <v>31.922801501466449</v>
      </c>
      <c r="M54" s="212">
        <v>348.12861992083504</v>
      </c>
      <c r="N54" s="212">
        <v>51.820544693543106</v>
      </c>
      <c r="O54" s="212">
        <v>19.907045215948731</v>
      </c>
      <c r="P54" s="212">
        <v>11942.538389416022</v>
      </c>
      <c r="Q54" s="212">
        <v>100607.02800908792</v>
      </c>
      <c r="R54" s="212">
        <v>190.88616860941087</v>
      </c>
      <c r="S54" s="212">
        <v>41.959266222612044</v>
      </c>
      <c r="T54" s="212">
        <v>1277.6338527140651</v>
      </c>
      <c r="U54" s="212">
        <v>1374.8240877635317</v>
      </c>
      <c r="V54" s="212">
        <v>201.07438836815936</v>
      </c>
      <c r="W54" s="212">
        <v>1297.3170050180383</v>
      </c>
      <c r="X54" s="212">
        <v>271.74272469062919</v>
      </c>
      <c r="Y54" s="212">
        <v>439.51883943547716</v>
      </c>
      <c r="Z54" s="212">
        <v>203.11325268696802</v>
      </c>
      <c r="AA54" s="212">
        <v>279.86126961114718</v>
      </c>
      <c r="AB54" s="212">
        <v>49.569334158550589</v>
      </c>
      <c r="AC54" s="212">
        <v>31.160763411044151</v>
      </c>
      <c r="AD54" s="212">
        <v>274.70806850966812</v>
      </c>
      <c r="AE54" s="212">
        <v>199.57094097232363</v>
      </c>
      <c r="AF54" s="212">
        <v>52.754362722168615</v>
      </c>
      <c r="AG54" s="212">
        <v>263.69995247918342</v>
      </c>
      <c r="AH54" s="212">
        <v>89.510533762726226</v>
      </c>
      <c r="AI54" s="212">
        <v>145.59528022934799</v>
      </c>
      <c r="AJ54" s="212">
        <v>4.9931182534936767</v>
      </c>
      <c r="AK54" s="212">
        <v>175.46531585332255</v>
      </c>
      <c r="AL54" s="212">
        <v>230.16128907799555</v>
      </c>
      <c r="AM54" s="212">
        <v>97.597288676582977</v>
      </c>
      <c r="AN54" s="212">
        <v>15294.451947146688</v>
      </c>
      <c r="AO54" s="212">
        <v>1016.3005409837766</v>
      </c>
      <c r="AP54" s="212">
        <v>2446.3549061813173</v>
      </c>
      <c r="AQ54" s="212">
        <v>6518.9668669224284</v>
      </c>
      <c r="AR54" s="212">
        <v>6326.4700714483552</v>
      </c>
      <c r="AS54" s="212">
        <v>114.44253162691629</v>
      </c>
      <c r="AT54" s="212">
        <v>1431.0262108050999</v>
      </c>
      <c r="AU54" s="212">
        <v>160.56772338244028</v>
      </c>
      <c r="AV54" s="212">
        <v>16412.197960490277</v>
      </c>
      <c r="AW54" s="212">
        <v>136830.29957870889</v>
      </c>
      <c r="AX54" s="212">
        <v>219498.78208936017</v>
      </c>
      <c r="AY54" s="212">
        <v>194977.44045915018</v>
      </c>
      <c r="AZ54" s="212">
        <v>15933.623432803106</v>
      </c>
      <c r="BA54" s="213">
        <v>28150.930613051332</v>
      </c>
      <c r="BB54" s="214">
        <v>4464.3401932909737</v>
      </c>
      <c r="BC54" s="214">
        <v>2003.7047614933497</v>
      </c>
      <c r="BD54" s="214">
        <v>194.05715432906501</v>
      </c>
      <c r="BE54" s="214">
        <v>92255.74780131875</v>
      </c>
      <c r="BF54" s="214">
        <v>435.87021129231675</v>
      </c>
      <c r="BG54" s="214">
        <v>37.351095271851555</v>
      </c>
      <c r="BH54" s="214">
        <v>80.372270732059405</v>
      </c>
      <c r="BI54" s="214">
        <v>697.72302677164282</v>
      </c>
      <c r="BJ54" s="214">
        <v>777.13391339789302</v>
      </c>
      <c r="BK54" s="214">
        <v>3.7283365566578253</v>
      </c>
      <c r="BL54" s="214">
        <v>1668.5517297811029</v>
      </c>
      <c r="BM54" s="214">
        <v>66.168886926421862</v>
      </c>
      <c r="BN54" s="214">
        <v>17.576559274291295</v>
      </c>
      <c r="BO54" s="214">
        <v>43.363998180186663</v>
      </c>
      <c r="BP54" s="214">
        <v>287.58864102486035</v>
      </c>
      <c r="BQ54" s="214">
        <v>1109.2661598499324</v>
      </c>
      <c r="BR54" s="214">
        <v>168.4053664603488</v>
      </c>
      <c r="BS54" s="214">
        <v>622.54641420160169</v>
      </c>
      <c r="BT54" s="214">
        <v>140.15059479996327</v>
      </c>
      <c r="BU54" s="214">
        <v>506.76062808870506</v>
      </c>
      <c r="BV54" s="214">
        <v>268.69888375404508</v>
      </c>
      <c r="BW54" s="214">
        <v>0</v>
      </c>
      <c r="BX54" s="207">
        <v>872041.08288448758</v>
      </c>
      <c r="BY54" s="215">
        <v>21213.91436465221</v>
      </c>
      <c r="BZ54" s="209">
        <v>0</v>
      </c>
      <c r="CA54" s="209">
        <v>0</v>
      </c>
      <c r="CB54" s="209">
        <v>18015.223810477462</v>
      </c>
      <c r="CC54" s="209">
        <v>-32422.089296338578</v>
      </c>
      <c r="CD54" s="210">
        <v>392446.86823672138</v>
      </c>
      <c r="CE54" s="262">
        <v>399253.91711551248</v>
      </c>
      <c r="CF54" s="263">
        <v>1271295</v>
      </c>
      <c r="CG54" s="35"/>
      <c r="CH54" s="35"/>
      <c r="CJ54" s="35"/>
      <c r="CK54" s="35"/>
    </row>
    <row r="55" spans="1:89" x14ac:dyDescent="0.55000000000000004">
      <c r="A55" s="131"/>
      <c r="B55" s="192">
        <v>46</v>
      </c>
      <c r="C55" s="193" t="s">
        <v>45</v>
      </c>
      <c r="D55" s="194" t="s">
        <v>151</v>
      </c>
      <c r="E55" s="211">
        <v>262.4154773673589</v>
      </c>
      <c r="F55" s="212">
        <v>35.550948168214376</v>
      </c>
      <c r="G55" s="212">
        <v>46.723750797715496</v>
      </c>
      <c r="H55" s="212">
        <v>16.75448453656519</v>
      </c>
      <c r="I55" s="212">
        <v>36.619326839846416</v>
      </c>
      <c r="J55" s="212">
        <v>5.6458556858102398</v>
      </c>
      <c r="K55" s="212">
        <v>198.38568890513497</v>
      </c>
      <c r="L55" s="212">
        <v>19.366148654839563</v>
      </c>
      <c r="M55" s="212">
        <v>216.84923521261931</v>
      </c>
      <c r="N55" s="212">
        <v>415.0414386052135</v>
      </c>
      <c r="O55" s="212">
        <v>13.242692175734719</v>
      </c>
      <c r="P55" s="212">
        <v>21440.818091533078</v>
      </c>
      <c r="Q55" s="212">
        <v>16787.168092189364</v>
      </c>
      <c r="R55" s="212">
        <v>3760.3037834878101</v>
      </c>
      <c r="S55" s="212">
        <v>326.97498785526273</v>
      </c>
      <c r="T55" s="212">
        <v>804.86334852603136</v>
      </c>
      <c r="U55" s="212">
        <v>1377.9699533959856</v>
      </c>
      <c r="V55" s="212">
        <v>870.42880732261233</v>
      </c>
      <c r="W55" s="212">
        <v>56342.009063814163</v>
      </c>
      <c r="X55" s="212">
        <v>165.75713626358819</v>
      </c>
      <c r="Y55" s="212">
        <v>270.49395073020872</v>
      </c>
      <c r="Z55" s="212">
        <v>126.1541363358232</v>
      </c>
      <c r="AA55" s="212">
        <v>174.21316621558714</v>
      </c>
      <c r="AB55" s="212">
        <v>30.825253465746059</v>
      </c>
      <c r="AC55" s="212">
        <v>23.075599373760205</v>
      </c>
      <c r="AD55" s="212">
        <v>167.97526879719149</v>
      </c>
      <c r="AE55" s="212">
        <v>124.29538121486328</v>
      </c>
      <c r="AF55" s="212">
        <v>42.22954815649036</v>
      </c>
      <c r="AG55" s="212">
        <v>3265.2625520484316</v>
      </c>
      <c r="AH55" s="212">
        <v>459.41516774577281</v>
      </c>
      <c r="AI55" s="212">
        <v>104.99156896537878</v>
      </c>
      <c r="AJ55" s="212">
        <v>3.0291035184963135</v>
      </c>
      <c r="AK55" s="212">
        <v>132.12543269015526</v>
      </c>
      <c r="AL55" s="212">
        <v>403.5900007832679</v>
      </c>
      <c r="AM55" s="212">
        <v>237.98641067534089</v>
      </c>
      <c r="AN55" s="212">
        <v>1863.7916887802714</v>
      </c>
      <c r="AO55" s="212">
        <v>574.16119637511463</v>
      </c>
      <c r="AP55" s="212">
        <v>2864.8536613583451</v>
      </c>
      <c r="AQ55" s="212">
        <v>382.54207301168753</v>
      </c>
      <c r="AR55" s="212">
        <v>5865.1424178862726</v>
      </c>
      <c r="AS55" s="212">
        <v>35.874650667283156</v>
      </c>
      <c r="AT55" s="212">
        <v>312.4038943658104</v>
      </c>
      <c r="AU55" s="212">
        <v>6672.9710038573821</v>
      </c>
      <c r="AV55" s="212">
        <v>1121.7639353987267</v>
      </c>
      <c r="AW55" s="212">
        <v>9086.1894986075204</v>
      </c>
      <c r="AX55" s="212">
        <v>17873.794499633779</v>
      </c>
      <c r="AY55" s="212">
        <v>18329.852202061014</v>
      </c>
      <c r="AZ55" s="212">
        <v>1517.5263489451988</v>
      </c>
      <c r="BA55" s="213">
        <v>3731.3651069522657</v>
      </c>
      <c r="BB55" s="214">
        <v>1621.5199134688535</v>
      </c>
      <c r="BC55" s="214">
        <v>937.94148315974496</v>
      </c>
      <c r="BD55" s="214">
        <v>36.150185940095348</v>
      </c>
      <c r="BE55" s="214">
        <v>247219.12520633033</v>
      </c>
      <c r="BF55" s="214">
        <v>265.37034463026606</v>
      </c>
      <c r="BG55" s="214">
        <v>22.659253869762139</v>
      </c>
      <c r="BH55" s="214">
        <v>317.45662031459358</v>
      </c>
      <c r="BI55" s="214">
        <v>6964.4151020683821</v>
      </c>
      <c r="BJ55" s="214">
        <v>496.04951162845015</v>
      </c>
      <c r="BK55" s="214">
        <v>2.2664761072092334</v>
      </c>
      <c r="BL55" s="214">
        <v>12589.696641051953</v>
      </c>
      <c r="BM55" s="214">
        <v>786.52531239954465</v>
      </c>
      <c r="BN55" s="214">
        <v>43.41919489196502</v>
      </c>
      <c r="BO55" s="214">
        <v>27.530012922470014</v>
      </c>
      <c r="BP55" s="214">
        <v>2831.4966841002238</v>
      </c>
      <c r="BQ55" s="214">
        <v>228.9517994346694</v>
      </c>
      <c r="BR55" s="214">
        <v>181.18518424743468</v>
      </c>
      <c r="BS55" s="214">
        <v>149.36624036776857</v>
      </c>
      <c r="BT55" s="214">
        <v>352.3320316745054</v>
      </c>
      <c r="BU55" s="214">
        <v>828.67606364161577</v>
      </c>
      <c r="BV55" s="214">
        <v>4594.1337148521507</v>
      </c>
      <c r="BW55" s="214">
        <v>0</v>
      </c>
      <c r="BX55" s="207">
        <v>459437.05000705621</v>
      </c>
      <c r="BY55" s="215">
        <v>286989.06308557244</v>
      </c>
      <c r="BZ55" s="209">
        <v>0</v>
      </c>
      <c r="CA55" s="209">
        <v>0</v>
      </c>
      <c r="CB55" s="209">
        <v>628986.57903006172</v>
      </c>
      <c r="CC55" s="209">
        <v>-4508.8120012283434</v>
      </c>
      <c r="CD55" s="210">
        <v>62523.11987853796</v>
      </c>
      <c r="CE55" s="262">
        <v>973989.94999294379</v>
      </c>
      <c r="CF55" s="263">
        <v>1433427</v>
      </c>
      <c r="CG55" s="35"/>
      <c r="CH55" s="35"/>
      <c r="CJ55" s="35"/>
      <c r="CK55" s="35"/>
    </row>
    <row r="56" spans="1:89" x14ac:dyDescent="0.55000000000000004">
      <c r="B56" s="192">
        <v>47</v>
      </c>
      <c r="C56" s="193" t="s">
        <v>46</v>
      </c>
      <c r="D56" s="194" t="s">
        <v>152</v>
      </c>
      <c r="E56" s="211">
        <v>733.59832938839008</v>
      </c>
      <c r="F56" s="212">
        <v>105.11047077656019</v>
      </c>
      <c r="G56" s="212">
        <v>90.582484336257806</v>
      </c>
      <c r="H56" s="212">
        <v>41.735404191646531</v>
      </c>
      <c r="I56" s="212">
        <v>124.52579196284763</v>
      </c>
      <c r="J56" s="212">
        <v>59.591177217168806</v>
      </c>
      <c r="K56" s="212">
        <v>1019.7510777856297</v>
      </c>
      <c r="L56" s="212">
        <v>63.737270950298033</v>
      </c>
      <c r="M56" s="212">
        <v>1491.3522973644347</v>
      </c>
      <c r="N56" s="212">
        <v>149.83046466804765</v>
      </c>
      <c r="O56" s="212">
        <v>41.975618179317451</v>
      </c>
      <c r="P56" s="212">
        <v>2223.5826873576825</v>
      </c>
      <c r="Q56" s="212">
        <v>1898.6130625386438</v>
      </c>
      <c r="R56" s="212">
        <v>341.57052635305462</v>
      </c>
      <c r="S56" s="212">
        <v>1137.9902045545728</v>
      </c>
      <c r="T56" s="212">
        <v>2004.7277680435118</v>
      </c>
      <c r="U56" s="212">
        <v>2081.5403345192212</v>
      </c>
      <c r="V56" s="212">
        <v>698.09820872648243</v>
      </c>
      <c r="W56" s="212">
        <v>4645.7293409490812</v>
      </c>
      <c r="X56" s="212">
        <v>569.07390788915723</v>
      </c>
      <c r="Y56" s="212">
        <v>1289.8170234237484</v>
      </c>
      <c r="Z56" s="212">
        <v>777.51712608082596</v>
      </c>
      <c r="AA56" s="212">
        <v>1136.556263431145</v>
      </c>
      <c r="AB56" s="212">
        <v>200.42569465914011</v>
      </c>
      <c r="AC56" s="212">
        <v>721.03212140577193</v>
      </c>
      <c r="AD56" s="212">
        <v>633.22266150453856</v>
      </c>
      <c r="AE56" s="212">
        <v>817.95132726904785</v>
      </c>
      <c r="AF56" s="212">
        <v>1728.593234485422</v>
      </c>
      <c r="AG56" s="212">
        <v>5688.6088559790051</v>
      </c>
      <c r="AH56" s="212">
        <v>332.78452473848927</v>
      </c>
      <c r="AI56" s="212">
        <v>2838.4900196756198</v>
      </c>
      <c r="AJ56" s="212">
        <v>7.5963595127935113</v>
      </c>
      <c r="AK56" s="212">
        <v>5883.7242666559378</v>
      </c>
      <c r="AL56" s="212">
        <v>3064.278404893435</v>
      </c>
      <c r="AM56" s="212">
        <v>2946.5522702852531</v>
      </c>
      <c r="AN56" s="212">
        <v>2885.1244359610137</v>
      </c>
      <c r="AO56" s="212">
        <v>704.87396850366918</v>
      </c>
      <c r="AP56" s="212">
        <v>772.22091530925582</v>
      </c>
      <c r="AQ56" s="212">
        <v>1839.302857775054</v>
      </c>
      <c r="AR56" s="212">
        <v>1854.3401150961965</v>
      </c>
      <c r="AS56" s="212">
        <v>2220.6671074195538</v>
      </c>
      <c r="AT56" s="212">
        <v>10818.336852913946</v>
      </c>
      <c r="AU56" s="212">
        <v>2652.0527659344671</v>
      </c>
      <c r="AV56" s="212">
        <v>10042.315545361489</v>
      </c>
      <c r="AW56" s="212">
        <v>3218.9779777014342</v>
      </c>
      <c r="AX56" s="212">
        <v>10786.598449732559</v>
      </c>
      <c r="AY56" s="212">
        <v>133241.99445693742</v>
      </c>
      <c r="AZ56" s="212">
        <v>1468.0961175980062</v>
      </c>
      <c r="BA56" s="213">
        <v>1217.6756457281278</v>
      </c>
      <c r="BB56" s="214">
        <v>133419.92445121866</v>
      </c>
      <c r="BC56" s="214">
        <v>6766.7301760482969</v>
      </c>
      <c r="BD56" s="214">
        <v>237.05495322987298</v>
      </c>
      <c r="BE56" s="214">
        <v>24287.58475939346</v>
      </c>
      <c r="BF56" s="214">
        <v>837.97081694981352</v>
      </c>
      <c r="BG56" s="214">
        <v>58.002665355481831</v>
      </c>
      <c r="BH56" s="214">
        <v>770.50923431351634</v>
      </c>
      <c r="BI56" s="214">
        <v>1953.2101502887381</v>
      </c>
      <c r="BJ56" s="214">
        <v>1403.6897644958244</v>
      </c>
      <c r="BK56" s="214">
        <v>5.8346487788613919</v>
      </c>
      <c r="BL56" s="214">
        <v>21155.119559989958</v>
      </c>
      <c r="BM56" s="214">
        <v>2471.6011955735007</v>
      </c>
      <c r="BN56" s="214">
        <v>2831.1801032129674</v>
      </c>
      <c r="BO56" s="214">
        <v>107.05905692243547</v>
      </c>
      <c r="BP56" s="214">
        <v>1263.0818671764637</v>
      </c>
      <c r="BQ56" s="214">
        <v>656.85364001881294</v>
      </c>
      <c r="BR56" s="214">
        <v>12874.337737077016</v>
      </c>
      <c r="BS56" s="214">
        <v>478.11562057346003</v>
      </c>
      <c r="BT56" s="214">
        <v>19762.534975087416</v>
      </c>
      <c r="BU56" s="214">
        <v>757.92308913411341</v>
      </c>
      <c r="BV56" s="214">
        <v>33098.928237180888</v>
      </c>
      <c r="BW56" s="214">
        <v>0</v>
      </c>
      <c r="BX56" s="207">
        <v>496509.69049574377</v>
      </c>
      <c r="BY56" s="215">
        <v>166523.04679626483</v>
      </c>
      <c r="BZ56" s="209">
        <v>0</v>
      </c>
      <c r="CA56" s="209">
        <v>0</v>
      </c>
      <c r="CB56" s="209">
        <v>475946.56058763451</v>
      </c>
      <c r="CC56" s="209">
        <v>9851.9787184685156</v>
      </c>
      <c r="CD56" s="210">
        <v>263999.72340188816</v>
      </c>
      <c r="CE56" s="262">
        <v>916321.30950425612</v>
      </c>
      <c r="CF56" s="263">
        <v>1412831</v>
      </c>
      <c r="CG56" s="35"/>
      <c r="CH56" s="35"/>
      <c r="CJ56" s="35"/>
      <c r="CK56" s="35"/>
    </row>
    <row r="57" spans="1:89" x14ac:dyDescent="0.55000000000000004">
      <c r="B57" s="192">
        <v>48</v>
      </c>
      <c r="C57" s="193" t="s">
        <v>47</v>
      </c>
      <c r="D57" s="194" t="s">
        <v>153</v>
      </c>
      <c r="E57" s="211">
        <v>3996.9793005720553</v>
      </c>
      <c r="F57" s="212">
        <v>146.2969351347657</v>
      </c>
      <c r="G57" s="212">
        <v>28.304534324991128</v>
      </c>
      <c r="H57" s="212">
        <v>18.429530401405373</v>
      </c>
      <c r="I57" s="212">
        <v>32.62664124359484</v>
      </c>
      <c r="J57" s="212">
        <v>5.9625997106494717</v>
      </c>
      <c r="K57" s="212">
        <v>246.85433376651466</v>
      </c>
      <c r="L57" s="212">
        <v>20.330201277519254</v>
      </c>
      <c r="M57" s="212">
        <v>241.68046446776131</v>
      </c>
      <c r="N57" s="212">
        <v>40.986357523965147</v>
      </c>
      <c r="O57" s="212">
        <v>114.57205174481074</v>
      </c>
      <c r="P57" s="212">
        <v>3069.3388272586894</v>
      </c>
      <c r="Q57" s="212">
        <v>564.33494234928673</v>
      </c>
      <c r="R57" s="212">
        <v>137.83701999654068</v>
      </c>
      <c r="S57" s="212">
        <v>47.186949344728674</v>
      </c>
      <c r="T57" s="212">
        <v>955.85293941970554</v>
      </c>
      <c r="U57" s="212">
        <v>1389.4695183667579</v>
      </c>
      <c r="V57" s="212">
        <v>259.14324430204783</v>
      </c>
      <c r="W57" s="212">
        <v>2026.5378696254297</v>
      </c>
      <c r="X57" s="212">
        <v>663.26888514308814</v>
      </c>
      <c r="Y57" s="212">
        <v>477.71682900376999</v>
      </c>
      <c r="Z57" s="212">
        <v>164.58615259561776</v>
      </c>
      <c r="AA57" s="212">
        <v>417.14089691103635</v>
      </c>
      <c r="AB57" s="212">
        <v>84.221120319131359</v>
      </c>
      <c r="AC57" s="212">
        <v>97.105347800980553</v>
      </c>
      <c r="AD57" s="212">
        <v>422.62521895307606</v>
      </c>
      <c r="AE57" s="212">
        <v>170.87688567504105</v>
      </c>
      <c r="AF57" s="212">
        <v>54.32030016609081</v>
      </c>
      <c r="AG57" s="212">
        <v>472.97141557595512</v>
      </c>
      <c r="AH57" s="212">
        <v>140.09693017479853</v>
      </c>
      <c r="AI57" s="212">
        <v>797.18182461991</v>
      </c>
      <c r="AJ57" s="212">
        <v>11.123299603955765</v>
      </c>
      <c r="AK57" s="212">
        <v>168.77457807127215</v>
      </c>
      <c r="AL57" s="212">
        <v>199.80474324831559</v>
      </c>
      <c r="AM57" s="212">
        <v>98.597007076652986</v>
      </c>
      <c r="AN57" s="212">
        <v>534.16459117114971</v>
      </c>
      <c r="AO57" s="212">
        <v>289.74115556244737</v>
      </c>
      <c r="AP57" s="212">
        <v>5151.7883458563529</v>
      </c>
      <c r="AQ57" s="212">
        <v>71.680448383272704</v>
      </c>
      <c r="AR57" s="212">
        <v>536.0321439574326</v>
      </c>
      <c r="AS57" s="212">
        <v>46.188330073023948</v>
      </c>
      <c r="AT57" s="212">
        <v>563.27467353447162</v>
      </c>
      <c r="AU57" s="212">
        <v>271.33496661676713</v>
      </c>
      <c r="AV57" s="212">
        <v>376.95685700214028</v>
      </c>
      <c r="AW57" s="212">
        <v>356.58786510435823</v>
      </c>
      <c r="AX57" s="212">
        <v>643.04882583516314</v>
      </c>
      <c r="AY57" s="212">
        <v>2771.6200896703713</v>
      </c>
      <c r="AZ57" s="212">
        <v>80791.382939126182</v>
      </c>
      <c r="BA57" s="213">
        <v>764.91876854965608</v>
      </c>
      <c r="BB57" s="213">
        <v>1648.4964572666875</v>
      </c>
      <c r="BC57" s="213">
        <v>3433.5090050794543</v>
      </c>
      <c r="BD57" s="213">
        <v>124.24095064497079</v>
      </c>
      <c r="BE57" s="213">
        <v>12569.055443202413</v>
      </c>
      <c r="BF57" s="213">
        <v>1350.0227148252216</v>
      </c>
      <c r="BG57" s="213">
        <v>33.287311624197926</v>
      </c>
      <c r="BH57" s="213">
        <v>458.93220426677556</v>
      </c>
      <c r="BI57" s="213">
        <v>2337.9981081924916</v>
      </c>
      <c r="BJ57" s="213">
        <v>4766.4682331069916</v>
      </c>
      <c r="BK57" s="213">
        <v>6.9185136534553857</v>
      </c>
      <c r="BL57" s="213">
        <v>905.32592462619209</v>
      </c>
      <c r="BM57" s="213">
        <v>175.955520957581</v>
      </c>
      <c r="BN57" s="213">
        <v>74.769217628531251</v>
      </c>
      <c r="BO57" s="213">
        <v>3697.4170472314131</v>
      </c>
      <c r="BP57" s="213">
        <v>55049.174769185207</v>
      </c>
      <c r="BQ57" s="213">
        <v>452.06471667864321</v>
      </c>
      <c r="BR57" s="213">
        <v>2560.3678747343502</v>
      </c>
      <c r="BS57" s="213">
        <v>145.76399349368052</v>
      </c>
      <c r="BT57" s="213">
        <v>1770.3840730620041</v>
      </c>
      <c r="BU57" s="213">
        <v>344.1921595874644</v>
      </c>
      <c r="BV57" s="213">
        <v>19093.157923169623</v>
      </c>
      <c r="BW57" s="213">
        <v>0</v>
      </c>
      <c r="BX57" s="207">
        <v>221949.35785843001</v>
      </c>
      <c r="BY57" s="215">
        <v>524546.93868239457</v>
      </c>
      <c r="BZ57" s="209">
        <v>0</v>
      </c>
      <c r="CA57" s="209">
        <v>0</v>
      </c>
      <c r="CB57" s="209">
        <v>305168.67266261013</v>
      </c>
      <c r="CC57" s="209">
        <v>30838.223793119243</v>
      </c>
      <c r="CD57" s="210">
        <v>125935.80700344601</v>
      </c>
      <c r="CE57" s="262">
        <v>986489.64214156999</v>
      </c>
      <c r="CF57" s="263">
        <v>1208439</v>
      </c>
      <c r="CG57" s="35"/>
      <c r="CH57" s="35"/>
      <c r="CJ57" s="35"/>
      <c r="CK57" s="35"/>
    </row>
    <row r="58" spans="1:89" x14ac:dyDescent="0.55000000000000004">
      <c r="A58" s="131"/>
      <c r="B58" s="192">
        <v>49</v>
      </c>
      <c r="C58" s="193" t="s">
        <v>48</v>
      </c>
      <c r="D58" s="194" t="s">
        <v>154</v>
      </c>
      <c r="E58" s="211">
        <v>84.429791375971803</v>
      </c>
      <c r="F58" s="212">
        <v>8.1781291646929066</v>
      </c>
      <c r="G58" s="212">
        <v>9.6457199339537532</v>
      </c>
      <c r="H58" s="212">
        <v>4.3193581654753981</v>
      </c>
      <c r="I58" s="212">
        <v>13.740828813534876</v>
      </c>
      <c r="J58" s="212">
        <v>6.1931127071354943</v>
      </c>
      <c r="K58" s="212">
        <v>68.907177922499955</v>
      </c>
      <c r="L58" s="212">
        <v>7.7762620818924733</v>
      </c>
      <c r="M58" s="212">
        <v>75.00847469243638</v>
      </c>
      <c r="N58" s="212">
        <v>14.086225725901866</v>
      </c>
      <c r="O58" s="212">
        <v>4.8405517954246742</v>
      </c>
      <c r="P58" s="212">
        <v>13442.851584564109</v>
      </c>
      <c r="Q58" s="212">
        <v>87.295137891639982</v>
      </c>
      <c r="R58" s="212">
        <v>8.6526884940060498</v>
      </c>
      <c r="S58" s="212">
        <v>9.4945502143815403</v>
      </c>
      <c r="T58" s="212">
        <v>245.94573337431402</v>
      </c>
      <c r="U58" s="212">
        <v>266.01338679922361</v>
      </c>
      <c r="V58" s="212">
        <v>37.422463924748349</v>
      </c>
      <c r="W58" s="212">
        <v>71.306302433790108</v>
      </c>
      <c r="X58" s="212">
        <v>53.98082446854265</v>
      </c>
      <c r="Y58" s="212">
        <v>87.692777422477903</v>
      </c>
      <c r="Z58" s="212">
        <v>40.430415166562597</v>
      </c>
      <c r="AA58" s="212">
        <v>55.573419377320313</v>
      </c>
      <c r="AB58" s="212">
        <v>10.218493903283001</v>
      </c>
      <c r="AC58" s="212">
        <v>7.0703107009910351</v>
      </c>
      <c r="AD58" s="212">
        <v>54.410700176178771</v>
      </c>
      <c r="AE58" s="212">
        <v>39.654000499099688</v>
      </c>
      <c r="AF58" s="212">
        <v>18.566186794160579</v>
      </c>
      <c r="AG58" s="212">
        <v>52.229035955178425</v>
      </c>
      <c r="AH58" s="212">
        <v>16.412876077327844</v>
      </c>
      <c r="AI58" s="212">
        <v>33.444338397919729</v>
      </c>
      <c r="AJ58" s="212">
        <v>0.97252660531246438</v>
      </c>
      <c r="AK58" s="212">
        <v>48.15751587774453</v>
      </c>
      <c r="AL58" s="212">
        <v>65.460246671926527</v>
      </c>
      <c r="AM58" s="212">
        <v>24.925538934232307</v>
      </c>
      <c r="AN58" s="212">
        <v>354.9414499852117</v>
      </c>
      <c r="AO58" s="212">
        <v>42.447183717760375</v>
      </c>
      <c r="AP58" s="212">
        <v>86.647313511275414</v>
      </c>
      <c r="AQ58" s="212">
        <v>17.120194626278124</v>
      </c>
      <c r="AR58" s="212">
        <v>52.178373619000141</v>
      </c>
      <c r="AS58" s="212">
        <v>9.236760822194098</v>
      </c>
      <c r="AT58" s="212">
        <v>56.270680730663685</v>
      </c>
      <c r="AU58" s="212">
        <v>14.013760732765135</v>
      </c>
      <c r="AV58" s="212">
        <v>77.570613085597842</v>
      </c>
      <c r="AW58" s="212">
        <v>65.613744216842164</v>
      </c>
      <c r="AX58" s="212">
        <v>65.770926039864918</v>
      </c>
      <c r="AY58" s="212">
        <v>302.73333478850122</v>
      </c>
      <c r="AZ58" s="212">
        <v>2191.7715624268681</v>
      </c>
      <c r="BA58" s="213">
        <v>8735.3519430255583</v>
      </c>
      <c r="BB58" s="213">
        <v>233.5029792562506</v>
      </c>
      <c r="BC58" s="213">
        <v>56.587427674908199</v>
      </c>
      <c r="BD58" s="213">
        <v>3.9429240997711106</v>
      </c>
      <c r="BE58" s="213">
        <v>18749.205468530272</v>
      </c>
      <c r="BF58" s="213">
        <v>87.896234547479239</v>
      </c>
      <c r="BG58" s="213">
        <v>9.4138969267830515</v>
      </c>
      <c r="BH58" s="213">
        <v>16.325268071372449</v>
      </c>
      <c r="BI58" s="213">
        <v>116.25319851673092</v>
      </c>
      <c r="BJ58" s="213">
        <v>152.77903867084035</v>
      </c>
      <c r="BK58" s="213">
        <v>32.288246599639031</v>
      </c>
      <c r="BL58" s="213">
        <v>14620.569891653093</v>
      </c>
      <c r="BM58" s="213">
        <v>2851.3791449579444</v>
      </c>
      <c r="BN58" s="213">
        <v>2250.3595657093538</v>
      </c>
      <c r="BO58" s="213">
        <v>8.7617889511886595</v>
      </c>
      <c r="BP58" s="213">
        <v>48.713491556490197</v>
      </c>
      <c r="BQ58" s="213">
        <v>331.41798015248895</v>
      </c>
      <c r="BR58" s="213">
        <v>1918.1901340893028</v>
      </c>
      <c r="BS58" s="213">
        <v>730.85957224517426</v>
      </c>
      <c r="BT58" s="213">
        <v>2134.7543486416239</v>
      </c>
      <c r="BU58" s="213">
        <v>200.35134569729098</v>
      </c>
      <c r="BV58" s="213">
        <v>5092.4050071590427</v>
      </c>
      <c r="BW58" s="213">
        <v>0</v>
      </c>
      <c r="BX58" s="207">
        <v>76792.931482138811</v>
      </c>
      <c r="BY58" s="215">
        <v>687895.6754907259</v>
      </c>
      <c r="BZ58" s="209">
        <v>0</v>
      </c>
      <c r="CA58" s="209">
        <v>0</v>
      </c>
      <c r="CB58" s="209">
        <v>285569.86528235412</v>
      </c>
      <c r="CC58" s="209">
        <v>11918.774306489437</v>
      </c>
      <c r="CD58" s="210">
        <v>12949.75343829168</v>
      </c>
      <c r="CE58" s="262">
        <v>998334.06851786107</v>
      </c>
      <c r="CF58" s="263">
        <v>1075127</v>
      </c>
      <c r="CG58" s="35"/>
      <c r="CH58" s="35"/>
      <c r="CJ58" s="35"/>
      <c r="CK58" s="35"/>
    </row>
    <row r="59" spans="1:89" x14ac:dyDescent="0.55000000000000004">
      <c r="A59" s="131"/>
      <c r="B59" s="192">
        <v>50</v>
      </c>
      <c r="C59" s="193" t="s">
        <v>49</v>
      </c>
      <c r="D59" s="194" t="s">
        <v>155</v>
      </c>
      <c r="E59" s="211">
        <v>20910.013338173838</v>
      </c>
      <c r="F59" s="216">
        <v>16328.404892593204</v>
      </c>
      <c r="G59" s="216">
        <v>23094.343935848246</v>
      </c>
      <c r="H59" s="216">
        <v>13179.951876260433</v>
      </c>
      <c r="I59" s="216">
        <v>39123.050790751928</v>
      </c>
      <c r="J59" s="216">
        <v>42125.953976160192</v>
      </c>
      <c r="K59" s="216">
        <v>56148.105201592625</v>
      </c>
      <c r="L59" s="216">
        <v>14992.465711516012</v>
      </c>
      <c r="M59" s="216">
        <v>56265.465382610433</v>
      </c>
      <c r="N59" s="216">
        <v>49756.985755723254</v>
      </c>
      <c r="O59" s="216">
        <v>9302.0272818733738</v>
      </c>
      <c r="P59" s="216">
        <v>206886.09643524434</v>
      </c>
      <c r="Q59" s="216">
        <v>399.11737947138067</v>
      </c>
      <c r="R59" s="216">
        <v>16096.555852741662</v>
      </c>
      <c r="S59" s="216">
        <v>6916.4297460457183</v>
      </c>
      <c r="T59" s="216">
        <v>1598.4753242002635</v>
      </c>
      <c r="U59" s="216">
        <v>297.47459959671062</v>
      </c>
      <c r="V59" s="216">
        <v>1155.4634883276567</v>
      </c>
      <c r="W59" s="216">
        <v>152.2026460260879</v>
      </c>
      <c r="X59" s="216">
        <v>8078.8973503450561</v>
      </c>
      <c r="Y59" s="216">
        <v>9080.8092193785469</v>
      </c>
      <c r="Z59" s="216">
        <v>1320.6919114151367</v>
      </c>
      <c r="AA59" s="216">
        <v>43.168508026819339</v>
      </c>
      <c r="AB59" s="216">
        <v>3677.0288513818778</v>
      </c>
      <c r="AC59" s="216">
        <v>6.6278189969779753</v>
      </c>
      <c r="AD59" s="216">
        <v>5691.9519128450147</v>
      </c>
      <c r="AE59" s="216">
        <v>118.83256059730356</v>
      </c>
      <c r="AF59" s="216">
        <v>12.787033371826405</v>
      </c>
      <c r="AG59" s="216">
        <v>11563.780886155362</v>
      </c>
      <c r="AH59" s="216">
        <v>326.99375181222098</v>
      </c>
      <c r="AI59" s="216">
        <v>11849.288114662475</v>
      </c>
      <c r="AJ59" s="216">
        <v>0.73101666330567483</v>
      </c>
      <c r="AK59" s="216">
        <v>596.01538897847195</v>
      </c>
      <c r="AL59" s="216">
        <v>2423.4410495559896</v>
      </c>
      <c r="AM59" s="216">
        <v>2987.1435775530622</v>
      </c>
      <c r="AN59" s="216">
        <v>4426.8202388913187</v>
      </c>
      <c r="AO59" s="216">
        <v>81.709418713805945</v>
      </c>
      <c r="AP59" s="216">
        <v>11919.422712079242</v>
      </c>
      <c r="AQ59" s="216">
        <v>682.61487976240346</v>
      </c>
      <c r="AR59" s="216">
        <v>2757.5475403677788</v>
      </c>
      <c r="AS59" s="216">
        <v>1724.3960473178754</v>
      </c>
      <c r="AT59" s="216">
        <v>566.85675815004277</v>
      </c>
      <c r="AU59" s="216">
        <v>10285.909633126405</v>
      </c>
      <c r="AV59" s="216">
        <v>42378.844063258402</v>
      </c>
      <c r="AW59" s="216">
        <v>1905.4186053400576</v>
      </c>
      <c r="AX59" s="216">
        <v>213.12112547128498</v>
      </c>
      <c r="AY59" s="216">
        <v>1764.1472331425914</v>
      </c>
      <c r="AZ59" s="216">
        <v>618.42930586097611</v>
      </c>
      <c r="BA59" s="213">
        <v>2479.956823966103</v>
      </c>
      <c r="BB59" s="213">
        <v>3269.0818763800517</v>
      </c>
      <c r="BC59" s="213">
        <v>20786.285768254507</v>
      </c>
      <c r="BD59" s="213">
        <v>2054.1128696477695</v>
      </c>
      <c r="BE59" s="213">
        <v>4058.0283649441462</v>
      </c>
      <c r="BF59" s="213">
        <v>12747.377910783083</v>
      </c>
      <c r="BG59" s="213">
        <v>2093.111690209978</v>
      </c>
      <c r="BH59" s="213">
        <v>5146.754041123887</v>
      </c>
      <c r="BI59" s="213">
        <v>4125.2645600443875</v>
      </c>
      <c r="BJ59" s="213">
        <v>15598.404668679954</v>
      </c>
      <c r="BK59" s="213">
        <v>0.54584650532191215</v>
      </c>
      <c r="BL59" s="213">
        <v>31746.477741333609</v>
      </c>
      <c r="BM59" s="213">
        <v>93436.107460722444</v>
      </c>
      <c r="BN59" s="213">
        <v>3236.1505225761198</v>
      </c>
      <c r="BO59" s="213">
        <v>1842.0202127343914</v>
      </c>
      <c r="BP59" s="213">
        <v>95.244773034602332</v>
      </c>
      <c r="BQ59" s="213">
        <v>3749.57365795448</v>
      </c>
      <c r="BR59" s="213">
        <v>4570.1879150267077</v>
      </c>
      <c r="BS59" s="213">
        <v>81.186077833814423</v>
      </c>
      <c r="BT59" s="213">
        <v>26818.853456485554</v>
      </c>
      <c r="BU59" s="213">
        <v>68.659425765115031</v>
      </c>
      <c r="BV59" s="213">
        <v>7406.4697320845908</v>
      </c>
      <c r="BW59" s="213">
        <v>0</v>
      </c>
      <c r="BX59" s="207">
        <v>957241.86552406976</v>
      </c>
      <c r="BY59" s="215">
        <v>87870.837197186789</v>
      </c>
      <c r="BZ59" s="209">
        <v>0</v>
      </c>
      <c r="CA59" s="209">
        <v>0</v>
      </c>
      <c r="CB59" s="209">
        <v>2735.0806561624941</v>
      </c>
      <c r="CC59" s="209">
        <v>-3161.0674168026612</v>
      </c>
      <c r="CD59" s="210">
        <v>25222.284039383856</v>
      </c>
      <c r="CE59" s="262">
        <v>112667.13447593048</v>
      </c>
      <c r="CF59" s="263">
        <v>1069909.0000000002</v>
      </c>
      <c r="CG59" s="35"/>
      <c r="CH59" s="35"/>
      <c r="CJ59" s="35"/>
      <c r="CK59" s="35"/>
    </row>
    <row r="60" spans="1:89" x14ac:dyDescent="0.55000000000000004">
      <c r="B60" s="192">
        <v>51</v>
      </c>
      <c r="C60" s="193" t="s">
        <v>50</v>
      </c>
      <c r="D60" s="194" t="s">
        <v>156</v>
      </c>
      <c r="E60" s="211">
        <v>8650.168876969894</v>
      </c>
      <c r="F60" s="216">
        <v>947.22954114129914</v>
      </c>
      <c r="G60" s="216">
        <v>7473.9169962991655</v>
      </c>
      <c r="H60" s="216">
        <v>2496.7396209473377</v>
      </c>
      <c r="I60" s="216">
        <v>8915.5722252387241</v>
      </c>
      <c r="J60" s="216">
        <v>1559.0889362258495</v>
      </c>
      <c r="K60" s="216">
        <v>27825.860748991385</v>
      </c>
      <c r="L60" s="216">
        <v>110.79464987327354</v>
      </c>
      <c r="M60" s="216">
        <v>3776.8468924788767</v>
      </c>
      <c r="N60" s="216">
        <v>1438.1122810141103</v>
      </c>
      <c r="O60" s="216">
        <v>3072.2499030956569</v>
      </c>
      <c r="P60" s="216">
        <v>123815.9973964149</v>
      </c>
      <c r="Q60" s="216">
        <v>6411.2647950605324</v>
      </c>
      <c r="R60" s="216">
        <v>4704.7622811434148</v>
      </c>
      <c r="S60" s="216">
        <v>3114.1197354140045</v>
      </c>
      <c r="T60" s="216">
        <v>26905.349271234052</v>
      </c>
      <c r="U60" s="216">
        <v>22289.136656252351</v>
      </c>
      <c r="V60" s="216">
        <v>3436.0170693919604</v>
      </c>
      <c r="W60" s="216">
        <v>5453.9431438225693</v>
      </c>
      <c r="X60" s="216">
        <v>5324.5124611907331</v>
      </c>
      <c r="Y60" s="216">
        <v>3269.1676773353247</v>
      </c>
      <c r="Z60" s="216">
        <v>2104.7006770465659</v>
      </c>
      <c r="AA60" s="216">
        <v>2208.8982476291408</v>
      </c>
      <c r="AB60" s="216">
        <v>1279.1641684508213</v>
      </c>
      <c r="AC60" s="216">
        <v>7567.9292497133783</v>
      </c>
      <c r="AD60" s="216">
        <v>2351.0754224470247</v>
      </c>
      <c r="AE60" s="216">
        <v>850.15362954895193</v>
      </c>
      <c r="AF60" s="216">
        <v>2354.5371775207009</v>
      </c>
      <c r="AG60" s="216">
        <v>8775.8693695754155</v>
      </c>
      <c r="AH60" s="216">
        <v>3103.6063279394193</v>
      </c>
      <c r="AI60" s="216">
        <v>1880.1522451470146</v>
      </c>
      <c r="AJ60" s="216">
        <v>29.248167021338698</v>
      </c>
      <c r="AK60" s="216">
        <v>11398.740167558853</v>
      </c>
      <c r="AL60" s="216">
        <v>2792.3562031663205</v>
      </c>
      <c r="AM60" s="216">
        <v>2245.6127301656525</v>
      </c>
      <c r="AN60" s="216">
        <v>7993.3152320919826</v>
      </c>
      <c r="AO60" s="216">
        <v>13031.575245352702</v>
      </c>
      <c r="AP60" s="216">
        <v>2567.3016967559784</v>
      </c>
      <c r="AQ60" s="216">
        <v>4023.5157642560175</v>
      </c>
      <c r="AR60" s="216">
        <v>5304.1233181306497</v>
      </c>
      <c r="AS60" s="216">
        <v>1491.3255387674435</v>
      </c>
      <c r="AT60" s="216">
        <v>21735.731893073978</v>
      </c>
      <c r="AU60" s="216">
        <v>8374.6358562552778</v>
      </c>
      <c r="AV60" s="216">
        <v>41290.538368831236</v>
      </c>
      <c r="AW60" s="216">
        <v>9636.6111084819131</v>
      </c>
      <c r="AX60" s="216">
        <v>7027.0965787975892</v>
      </c>
      <c r="AY60" s="216">
        <v>6371.6707173078403</v>
      </c>
      <c r="AZ60" s="216">
        <v>8095.4996838246025</v>
      </c>
      <c r="BA60" s="213">
        <v>3016.9212048192157</v>
      </c>
      <c r="BB60" s="213">
        <v>17322.332238242692</v>
      </c>
      <c r="BC60" s="213">
        <v>1274309.0375463164</v>
      </c>
      <c r="BD60" s="213">
        <v>4687.6973603161723</v>
      </c>
      <c r="BE60" s="213">
        <v>22633.088276716262</v>
      </c>
      <c r="BF60" s="213">
        <v>103071.19621671221</v>
      </c>
      <c r="BG60" s="213">
        <v>1034.4788744365305</v>
      </c>
      <c r="BH60" s="213">
        <v>14773.720577191387</v>
      </c>
      <c r="BI60" s="213">
        <v>20560.390531483554</v>
      </c>
      <c r="BJ60" s="213">
        <v>46782.722630988406</v>
      </c>
      <c r="BK60" s="213">
        <v>749.62949325757995</v>
      </c>
      <c r="BL60" s="213">
        <v>111019.63356061481</v>
      </c>
      <c r="BM60" s="213">
        <v>24079.507773205602</v>
      </c>
      <c r="BN60" s="213">
        <v>3666.8315871228974</v>
      </c>
      <c r="BO60" s="213">
        <v>8364.790220797775</v>
      </c>
      <c r="BP60" s="213">
        <v>38538.226085887967</v>
      </c>
      <c r="BQ60" s="213">
        <v>51240.840764061031</v>
      </c>
      <c r="BR60" s="213">
        <v>2390.4542260972285</v>
      </c>
      <c r="BS60" s="213">
        <v>35060.609984450217</v>
      </c>
      <c r="BT60" s="213">
        <v>1294.57028645692</v>
      </c>
      <c r="BU60" s="213">
        <v>24423.883894928698</v>
      </c>
      <c r="BV60" s="213">
        <v>22393.900892605408</v>
      </c>
      <c r="BW60" s="213">
        <v>0</v>
      </c>
      <c r="BX60" s="207">
        <v>2288290.3001711019</v>
      </c>
      <c r="BY60" s="215">
        <v>1434312.0472713937</v>
      </c>
      <c r="BZ60" s="209">
        <v>0</v>
      </c>
      <c r="CA60" s="209">
        <v>0</v>
      </c>
      <c r="CB60" s="209">
        <v>0</v>
      </c>
      <c r="CC60" s="209">
        <v>0</v>
      </c>
      <c r="CD60" s="210">
        <v>6264.6525575039695</v>
      </c>
      <c r="CE60" s="262">
        <v>1440576.6998288976</v>
      </c>
      <c r="CF60" s="263">
        <v>3728866.9999999995</v>
      </c>
      <c r="CG60" s="35"/>
      <c r="CH60" s="35"/>
      <c r="CJ60" s="35"/>
      <c r="CK60" s="35"/>
    </row>
    <row r="61" spans="1:89" x14ac:dyDescent="0.55000000000000004">
      <c r="B61" s="192">
        <v>52</v>
      </c>
      <c r="C61" s="193" t="s">
        <v>51</v>
      </c>
      <c r="D61" s="194" t="s">
        <v>157</v>
      </c>
      <c r="E61" s="211">
        <v>1692.7713121908778</v>
      </c>
      <c r="F61" s="216">
        <v>12923.976854041506</v>
      </c>
      <c r="G61" s="216">
        <v>17539.644082879971</v>
      </c>
      <c r="H61" s="216">
        <v>1257.4837392127824</v>
      </c>
      <c r="I61" s="216">
        <v>2256.7064374975703</v>
      </c>
      <c r="J61" s="216">
        <v>3058.1655442210249</v>
      </c>
      <c r="K61" s="216">
        <v>34223.830388535112</v>
      </c>
      <c r="L61" s="216">
        <v>589.39658417563726</v>
      </c>
      <c r="M61" s="216">
        <v>7532.0649080989679</v>
      </c>
      <c r="N61" s="216">
        <v>700.88463536410427</v>
      </c>
      <c r="O61" s="216">
        <v>2014.055296843344</v>
      </c>
      <c r="P61" s="216">
        <v>45455.648836064618</v>
      </c>
      <c r="Q61" s="216">
        <v>4281.1550285337225</v>
      </c>
      <c r="R61" s="216">
        <v>57.512162123553971</v>
      </c>
      <c r="S61" s="216">
        <v>160.86543506981749</v>
      </c>
      <c r="T61" s="216">
        <v>21660.104355311363</v>
      </c>
      <c r="U61" s="216">
        <v>8496.9577259054258</v>
      </c>
      <c r="V61" s="216">
        <v>1432.9073662577532</v>
      </c>
      <c r="W61" s="216">
        <v>2072.473077031706</v>
      </c>
      <c r="X61" s="216">
        <v>1275.0197570335024</v>
      </c>
      <c r="Y61" s="216">
        <v>1428.5041177806174</v>
      </c>
      <c r="Z61" s="216">
        <v>717.93145908699</v>
      </c>
      <c r="AA61" s="216">
        <v>707.47176794498921</v>
      </c>
      <c r="AB61" s="216">
        <v>255.55962690251042</v>
      </c>
      <c r="AC61" s="216">
        <v>131.34897290060914</v>
      </c>
      <c r="AD61" s="216">
        <v>346.39147660423538</v>
      </c>
      <c r="AE61" s="216">
        <v>346.1700085573209</v>
      </c>
      <c r="AF61" s="216">
        <v>1749.8124332092771</v>
      </c>
      <c r="AG61" s="216">
        <v>2148.9893196608014</v>
      </c>
      <c r="AH61" s="216">
        <v>4632.9498532864745</v>
      </c>
      <c r="AI61" s="216">
        <v>4217.6315148475933</v>
      </c>
      <c r="AJ61" s="216">
        <v>25.007861407465498</v>
      </c>
      <c r="AK61" s="216">
        <v>1164.056697222205</v>
      </c>
      <c r="AL61" s="216">
        <v>652.88911070840595</v>
      </c>
      <c r="AM61" s="216">
        <v>307.19615127077992</v>
      </c>
      <c r="AN61" s="216">
        <v>2472.2826235452012</v>
      </c>
      <c r="AO61" s="216">
        <v>3604.5842891421648</v>
      </c>
      <c r="AP61" s="216">
        <v>238.11631197764726</v>
      </c>
      <c r="AQ61" s="216">
        <v>569.50837716445801</v>
      </c>
      <c r="AR61" s="216">
        <v>1441.8604000806347</v>
      </c>
      <c r="AS61" s="216">
        <v>151.08377798536853</v>
      </c>
      <c r="AT61" s="216">
        <v>1939.6470373292789</v>
      </c>
      <c r="AU61" s="216">
        <v>684.12274702523553</v>
      </c>
      <c r="AV61" s="216">
        <v>1815.6574624255968</v>
      </c>
      <c r="AW61" s="216">
        <v>1092.3675683373481</v>
      </c>
      <c r="AX61" s="216">
        <v>2652.9102632124464</v>
      </c>
      <c r="AY61" s="216">
        <v>3404.5953224886021</v>
      </c>
      <c r="AZ61" s="216">
        <v>809.12326905600378</v>
      </c>
      <c r="BA61" s="213">
        <v>1027.3002858632287</v>
      </c>
      <c r="BB61" s="213">
        <v>301.76747948036348</v>
      </c>
      <c r="BC61" s="213">
        <v>29586.601506989013</v>
      </c>
      <c r="BD61" s="213">
        <v>4404.0003017228855</v>
      </c>
      <c r="BE61" s="213">
        <v>3094.0120995945435</v>
      </c>
      <c r="BF61" s="213">
        <v>13837.773921496251</v>
      </c>
      <c r="BG61" s="213">
        <v>614.76897287487361</v>
      </c>
      <c r="BH61" s="213">
        <v>6022.8853563468929</v>
      </c>
      <c r="BI61" s="213">
        <v>10280.1440267381</v>
      </c>
      <c r="BJ61" s="213">
        <v>2649.2341289187111</v>
      </c>
      <c r="BK61" s="213">
        <v>877.72489107935041</v>
      </c>
      <c r="BL61" s="213">
        <v>3917.5962852713915</v>
      </c>
      <c r="BM61" s="213">
        <v>2727.3741372952049</v>
      </c>
      <c r="BN61" s="213">
        <v>326.35265658015652</v>
      </c>
      <c r="BO61" s="213">
        <v>4365.074088074105</v>
      </c>
      <c r="BP61" s="213">
        <v>17274.263966247228</v>
      </c>
      <c r="BQ61" s="213">
        <v>29253.510383289322</v>
      </c>
      <c r="BR61" s="213">
        <v>4865.4879901601944</v>
      </c>
      <c r="BS61" s="213">
        <v>16562.408634489504</v>
      </c>
      <c r="BT61" s="213">
        <v>1230.6697416908391</v>
      </c>
      <c r="BU61" s="213">
        <v>11930.237553275807</v>
      </c>
      <c r="BV61" s="213">
        <v>3881.0685309773398</v>
      </c>
      <c r="BW61" s="213">
        <v>0</v>
      </c>
      <c r="BX61" s="207">
        <v>377419.65028600791</v>
      </c>
      <c r="BY61" s="215">
        <v>213584.14440720502</v>
      </c>
      <c r="BZ61" s="209">
        <v>0</v>
      </c>
      <c r="CA61" s="209">
        <v>0</v>
      </c>
      <c r="CB61" s="209">
        <v>209.38564756079572</v>
      </c>
      <c r="CC61" s="209">
        <v>0</v>
      </c>
      <c r="CD61" s="210">
        <v>200.81965922624505</v>
      </c>
      <c r="CE61" s="262">
        <v>213994.34971399207</v>
      </c>
      <c r="CF61" s="263">
        <v>591414</v>
      </c>
      <c r="CG61" s="35"/>
      <c r="CH61" s="35"/>
      <c r="CJ61" s="35"/>
      <c r="CK61" s="35"/>
    </row>
    <row r="62" spans="1:89" x14ac:dyDescent="0.55000000000000004">
      <c r="A62" s="131"/>
      <c r="B62" s="192">
        <v>53</v>
      </c>
      <c r="C62" s="193" t="s">
        <v>52</v>
      </c>
      <c r="D62" s="194" t="s">
        <v>158</v>
      </c>
      <c r="E62" s="211">
        <v>2414.7610615526796</v>
      </c>
      <c r="F62" s="216">
        <v>93.268767358052713</v>
      </c>
      <c r="G62" s="216">
        <v>541.27261295786036</v>
      </c>
      <c r="H62" s="216">
        <v>38.61909218204373</v>
      </c>
      <c r="I62" s="216">
        <v>137.18124539207702</v>
      </c>
      <c r="J62" s="216">
        <v>25.73861019305749</v>
      </c>
      <c r="K62" s="216">
        <v>900.37622786794839</v>
      </c>
      <c r="L62" s="216">
        <v>95.265249879495485</v>
      </c>
      <c r="M62" s="216">
        <v>962.80272742708746</v>
      </c>
      <c r="N62" s="216">
        <v>125.06610506249005</v>
      </c>
      <c r="O62" s="216">
        <v>55.000490206245189</v>
      </c>
      <c r="P62" s="216">
        <v>27777.403076418243</v>
      </c>
      <c r="Q62" s="216">
        <v>506.20891386658775</v>
      </c>
      <c r="R62" s="216">
        <v>89.391430736777139</v>
      </c>
      <c r="S62" s="216">
        <v>102.00939043047605</v>
      </c>
      <c r="T62" s="216">
        <v>3487.550277216315</v>
      </c>
      <c r="U62" s="216">
        <v>3776.4060226603569</v>
      </c>
      <c r="V62" s="216">
        <v>520.59740265896914</v>
      </c>
      <c r="W62" s="216">
        <v>944.67717204127598</v>
      </c>
      <c r="X62" s="216">
        <v>751.54589861098452</v>
      </c>
      <c r="Y62" s="216">
        <v>1215.556300600321</v>
      </c>
      <c r="Z62" s="216">
        <v>561.74063973272337</v>
      </c>
      <c r="AA62" s="216">
        <v>773.99897125405403</v>
      </c>
      <c r="AB62" s="216">
        <v>137.09154431327721</v>
      </c>
      <c r="AC62" s="216">
        <v>86.179837807319387</v>
      </c>
      <c r="AD62" s="216">
        <v>759.74700864146416</v>
      </c>
      <c r="AE62" s="216">
        <v>551.94383709974215</v>
      </c>
      <c r="AF62" s="216">
        <v>145.90022596858594</v>
      </c>
      <c r="AG62" s="216">
        <v>583.06844491640663</v>
      </c>
      <c r="AH62" s="216">
        <v>228.33268626925022</v>
      </c>
      <c r="AI62" s="216">
        <v>402.63818756978969</v>
      </c>
      <c r="AJ62" s="216">
        <v>13.809229111708465</v>
      </c>
      <c r="AK62" s="216">
        <v>438.93136987265854</v>
      </c>
      <c r="AL62" s="216">
        <v>624.78525634668233</v>
      </c>
      <c r="AM62" s="216">
        <v>262.23678415557566</v>
      </c>
      <c r="AN62" s="216">
        <v>1884.5393852064133</v>
      </c>
      <c r="AO62" s="216">
        <v>589.31282921158891</v>
      </c>
      <c r="AP62" s="216">
        <v>15178.266604177672</v>
      </c>
      <c r="AQ62" s="216">
        <v>206.35260491655401</v>
      </c>
      <c r="AR62" s="216">
        <v>706.28963504921171</v>
      </c>
      <c r="AS62" s="216">
        <v>82.577918594709459</v>
      </c>
      <c r="AT62" s="216">
        <v>573.96403517418639</v>
      </c>
      <c r="AU62" s="216">
        <v>131.82952699005082</v>
      </c>
      <c r="AV62" s="216">
        <v>832.53648215981991</v>
      </c>
      <c r="AW62" s="216">
        <v>888.39126730185524</v>
      </c>
      <c r="AX62" s="216">
        <v>741.52649181887193</v>
      </c>
      <c r="AY62" s="216">
        <v>924.24672049141452</v>
      </c>
      <c r="AZ62" s="216">
        <v>515.36819279384395</v>
      </c>
      <c r="BA62" s="213">
        <v>778.3438635661347</v>
      </c>
      <c r="BB62" s="213">
        <v>444.46239082348188</v>
      </c>
      <c r="BC62" s="213">
        <v>782.55294021915086</v>
      </c>
      <c r="BD62" s="213">
        <v>48.2507561863044</v>
      </c>
      <c r="BE62" s="213">
        <v>15987.725659464286</v>
      </c>
      <c r="BF62" s="213">
        <v>1205.4654636895236</v>
      </c>
      <c r="BG62" s="213">
        <v>103.30014351679965</v>
      </c>
      <c r="BH62" s="213">
        <v>2536.3132188053769</v>
      </c>
      <c r="BI62" s="213">
        <v>4556.3221413150404</v>
      </c>
      <c r="BJ62" s="213">
        <v>3868.0788259677588</v>
      </c>
      <c r="BK62" s="213">
        <v>10.311282669987207</v>
      </c>
      <c r="BL62" s="213">
        <v>364.6052849033415</v>
      </c>
      <c r="BM62" s="213">
        <v>61880.465864215228</v>
      </c>
      <c r="BN62" s="213">
        <v>287.13105612377069</v>
      </c>
      <c r="BO62" s="213">
        <v>741334.23084559129</v>
      </c>
      <c r="BP62" s="213">
        <v>9469.7185623443129</v>
      </c>
      <c r="BQ62" s="213">
        <v>35006.503995622981</v>
      </c>
      <c r="BR62" s="213">
        <v>465.75069345994331</v>
      </c>
      <c r="BS62" s="213">
        <v>35948.165799868628</v>
      </c>
      <c r="BT62" s="213">
        <v>380.67335614790341</v>
      </c>
      <c r="BU62" s="213">
        <v>43301.251579253498</v>
      </c>
      <c r="BV62" s="213">
        <v>121690.09212472846</v>
      </c>
      <c r="BW62" s="213">
        <v>0</v>
      </c>
      <c r="BX62" s="207">
        <v>1153836.0196407479</v>
      </c>
      <c r="BY62" s="215">
        <v>404266.94192838977</v>
      </c>
      <c r="BZ62" s="209">
        <v>0</v>
      </c>
      <c r="CA62" s="209">
        <v>0</v>
      </c>
      <c r="CB62" s="209">
        <v>18807961.575834259</v>
      </c>
      <c r="CC62" s="209">
        <v>-8271.7779109182557</v>
      </c>
      <c r="CD62" s="210">
        <v>6421.2405075178722</v>
      </c>
      <c r="CE62" s="262">
        <v>19210377.980359249</v>
      </c>
      <c r="CF62" s="263">
        <v>20364213.999999996</v>
      </c>
      <c r="CG62" s="35"/>
      <c r="CH62" s="35"/>
      <c r="CJ62" s="35"/>
      <c r="CK62" s="35"/>
    </row>
    <row r="63" spans="1:89" x14ac:dyDescent="0.55000000000000004">
      <c r="A63" s="131"/>
      <c r="B63" s="192">
        <v>54</v>
      </c>
      <c r="C63" s="193" t="s">
        <v>53</v>
      </c>
      <c r="D63" s="194" t="s">
        <v>159</v>
      </c>
      <c r="E63" s="211">
        <v>151419.31491839973</v>
      </c>
      <c r="F63" s="216">
        <v>11845.894043556786</v>
      </c>
      <c r="G63" s="216">
        <v>13323.848429329233</v>
      </c>
      <c r="H63" s="216">
        <v>5012.0759869347021</v>
      </c>
      <c r="I63" s="216">
        <v>17803.702444541512</v>
      </c>
      <c r="J63" s="216">
        <v>3340.4169491502862</v>
      </c>
      <c r="K63" s="216">
        <v>114912.34662608904</v>
      </c>
      <c r="L63" s="216">
        <v>11458.141122696134</v>
      </c>
      <c r="M63" s="216">
        <v>124954.78680713949</v>
      </c>
      <c r="N63" s="216">
        <v>16231.371234940987</v>
      </c>
      <c r="O63" s="216">
        <v>7138.0920849437325</v>
      </c>
      <c r="P63" s="216">
        <v>70955.395854902628</v>
      </c>
      <c r="Q63" s="216">
        <v>65696.975206027608</v>
      </c>
      <c r="R63" s="216">
        <v>11601.428674749008</v>
      </c>
      <c r="S63" s="216">
        <v>13239.01695587135</v>
      </c>
      <c r="T63" s="216">
        <v>452622.42093279352</v>
      </c>
      <c r="U63" s="216">
        <v>490110.79426388291</v>
      </c>
      <c r="V63" s="216">
        <v>67564.346889044667</v>
      </c>
      <c r="W63" s="216">
        <v>122602.40989287013</v>
      </c>
      <c r="X63" s="216">
        <v>97537.382125693402</v>
      </c>
      <c r="Y63" s="216">
        <v>157757.73589620498</v>
      </c>
      <c r="Z63" s="216">
        <v>72904.012295731911</v>
      </c>
      <c r="AA63" s="216">
        <v>100451.3943374966</v>
      </c>
      <c r="AB63" s="216">
        <v>17792.06082901789</v>
      </c>
      <c r="AC63" s="216">
        <v>11184.620642968579</v>
      </c>
      <c r="AD63" s="216">
        <v>98601.741340980399</v>
      </c>
      <c r="AE63" s="216">
        <v>71632.560367394399</v>
      </c>
      <c r="AF63" s="216">
        <v>18935.272108894973</v>
      </c>
      <c r="AG63" s="216">
        <v>75671.984668341509</v>
      </c>
      <c r="AH63" s="216">
        <v>29633.549346209438</v>
      </c>
      <c r="AI63" s="216">
        <v>52255.32443457497</v>
      </c>
      <c r="AJ63" s="216">
        <v>1792.1940086684567</v>
      </c>
      <c r="AK63" s="216">
        <v>56965.538404706327</v>
      </c>
      <c r="AL63" s="216">
        <v>81086.089894729652</v>
      </c>
      <c r="AM63" s="216">
        <v>34033.702360519426</v>
      </c>
      <c r="AN63" s="216">
        <v>244579.92317637891</v>
      </c>
      <c r="AO63" s="216">
        <v>76482.395447329938</v>
      </c>
      <c r="AP63" s="216">
        <v>133949.75862738336</v>
      </c>
      <c r="AQ63" s="216">
        <v>26780.923048848093</v>
      </c>
      <c r="AR63" s="216">
        <v>91663.918534495504</v>
      </c>
      <c r="AS63" s="216">
        <v>10717.155154466112</v>
      </c>
      <c r="AT63" s="216">
        <v>74490.393106605814</v>
      </c>
      <c r="AU63" s="216">
        <v>17109.143930188249</v>
      </c>
      <c r="AV63" s="216">
        <v>108048.52923032905</v>
      </c>
      <c r="AW63" s="216">
        <v>115297.493707437</v>
      </c>
      <c r="AX63" s="216">
        <v>96237.040109641894</v>
      </c>
      <c r="AY63" s="216">
        <v>119950.89817082854</v>
      </c>
      <c r="AZ63" s="216">
        <v>66885.687818756574</v>
      </c>
      <c r="BA63" s="213">
        <v>101015.28461022866</v>
      </c>
      <c r="BB63" s="213">
        <v>57683.367222643785</v>
      </c>
      <c r="BC63" s="213">
        <v>82414.460272007418</v>
      </c>
      <c r="BD63" s="213">
        <v>6262.0958383185707</v>
      </c>
      <c r="BE63" s="213">
        <v>1391580.3280423319</v>
      </c>
      <c r="BF63" s="213">
        <v>156448.12351250948</v>
      </c>
      <c r="BG63" s="213">
        <v>13406.533906257677</v>
      </c>
      <c r="BH63" s="213">
        <v>27213.89884784913</v>
      </c>
      <c r="BI63" s="213">
        <v>210070.20588490614</v>
      </c>
      <c r="BJ63" s="213">
        <v>277935.62470399059</v>
      </c>
      <c r="BK63" s="213">
        <v>1338.2223492236385</v>
      </c>
      <c r="BL63" s="213">
        <v>47319.325492151314</v>
      </c>
      <c r="BM63" s="213">
        <v>19228.732191944771</v>
      </c>
      <c r="BN63" s="213">
        <v>6215.2070078539964</v>
      </c>
      <c r="BO63" s="213">
        <v>15564.762095522607</v>
      </c>
      <c r="BP63" s="213">
        <v>86645.516279815492</v>
      </c>
      <c r="BQ63" s="213">
        <v>74450.729461233481</v>
      </c>
      <c r="BR63" s="213">
        <v>60446.212862407883</v>
      </c>
      <c r="BS63" s="213">
        <v>32876.570972675072</v>
      </c>
      <c r="BT63" s="213">
        <v>49404.677308853788</v>
      </c>
      <c r="BU63" s="213">
        <v>165663.63932968694</v>
      </c>
      <c r="BV63" s="213">
        <v>70360.096350704873</v>
      </c>
      <c r="BW63" s="213">
        <v>0</v>
      </c>
      <c r="BX63" s="207">
        <v>6885804.8169858037</v>
      </c>
      <c r="BY63" s="215">
        <v>5927640.3059065603</v>
      </c>
      <c r="BZ63" s="209">
        <v>0</v>
      </c>
      <c r="CA63" s="209">
        <v>0</v>
      </c>
      <c r="CB63" s="209">
        <v>719836.28579497326</v>
      </c>
      <c r="CC63" s="209">
        <v>0</v>
      </c>
      <c r="CD63" s="210">
        <v>833363.59131266235</v>
      </c>
      <c r="CE63" s="262">
        <v>7480840.1830141963</v>
      </c>
      <c r="CF63" s="263">
        <v>14366645</v>
      </c>
      <c r="CG63" s="35"/>
      <c r="CH63" s="35"/>
      <c r="CJ63" s="35"/>
      <c r="CK63" s="35"/>
    </row>
    <row r="64" spans="1:89" x14ac:dyDescent="0.55000000000000004">
      <c r="B64" s="192">
        <v>55</v>
      </c>
      <c r="C64" s="193" t="s">
        <v>54</v>
      </c>
      <c r="D64" s="194" t="s">
        <v>72</v>
      </c>
      <c r="E64" s="211">
        <v>252.66687083440826</v>
      </c>
      <c r="F64" s="216">
        <v>19.766731753042329</v>
      </c>
      <c r="G64" s="216">
        <v>22.23293040207437</v>
      </c>
      <c r="H64" s="216">
        <v>8.3634347222184164</v>
      </c>
      <c r="I64" s="216">
        <v>29.708269307343063</v>
      </c>
      <c r="J64" s="216">
        <v>5.5740094866950365</v>
      </c>
      <c r="K64" s="216">
        <v>191.74926962190773</v>
      </c>
      <c r="L64" s="216">
        <v>19.119705201485413</v>
      </c>
      <c r="M64" s="216">
        <v>208.50665580777942</v>
      </c>
      <c r="N64" s="216">
        <v>27.08458812862991</v>
      </c>
      <c r="O64" s="216">
        <v>11.91102595994793</v>
      </c>
      <c r="P64" s="216">
        <v>257364.57226354419</v>
      </c>
      <c r="Q64" s="216">
        <v>20567.738389379334</v>
      </c>
      <c r="R64" s="216">
        <v>19.358802950846073</v>
      </c>
      <c r="S64" s="216">
        <v>22.091375786281613</v>
      </c>
      <c r="T64" s="216">
        <v>755.27148454088342</v>
      </c>
      <c r="U64" s="216">
        <v>817.82671395361012</v>
      </c>
      <c r="V64" s="216">
        <v>112.7417074738791</v>
      </c>
      <c r="W64" s="216">
        <v>204.58134605273364</v>
      </c>
      <c r="X64" s="216">
        <v>162.75641680428856</v>
      </c>
      <c r="Y64" s="216">
        <v>263.24352015656558</v>
      </c>
      <c r="Z64" s="216">
        <v>121.65177651188438</v>
      </c>
      <c r="AA64" s="216">
        <v>167.61890312267104</v>
      </c>
      <c r="AB64" s="216">
        <v>29.688843446333216</v>
      </c>
      <c r="AC64" s="216">
        <v>18.663293390620133</v>
      </c>
      <c r="AD64" s="216">
        <v>164.5324670559705</v>
      </c>
      <c r="AE64" s="216">
        <v>119.53015959450143</v>
      </c>
      <c r="AF64" s="216">
        <v>31.596470732487589</v>
      </c>
      <c r="AG64" s="216">
        <v>126.27057245822884</v>
      </c>
      <c r="AH64" s="216">
        <v>49.44822388780949</v>
      </c>
      <c r="AI64" s="216">
        <v>87.196202917944021</v>
      </c>
      <c r="AJ64" s="216">
        <v>2.9905567353970897</v>
      </c>
      <c r="AK64" s="216">
        <v>95.055933530481525</v>
      </c>
      <c r="AL64" s="216">
        <v>135.30485600822973</v>
      </c>
      <c r="AM64" s="216">
        <v>56.790569175248102</v>
      </c>
      <c r="AN64" s="216">
        <v>408.11995412341099</v>
      </c>
      <c r="AO64" s="216">
        <v>127.62286992257694</v>
      </c>
      <c r="AP64" s="216">
        <v>4088.8158384256226</v>
      </c>
      <c r="AQ64" s="216">
        <v>44.688169593529686</v>
      </c>
      <c r="AR64" s="216">
        <v>152.95562179113222</v>
      </c>
      <c r="AS64" s="216">
        <v>17.883253920314459</v>
      </c>
      <c r="AT64" s="216">
        <v>124.29890165342437</v>
      </c>
      <c r="AU64" s="216">
        <v>28.549289513202481</v>
      </c>
      <c r="AV64" s="216">
        <v>180.2959139895695</v>
      </c>
      <c r="AW64" s="216">
        <v>448.75927479353658</v>
      </c>
      <c r="AX64" s="216">
        <v>160.58659224533253</v>
      </c>
      <c r="AY64" s="216">
        <v>200.15688296392599</v>
      </c>
      <c r="AZ64" s="216">
        <v>111.60925839533526</v>
      </c>
      <c r="BA64" s="213">
        <v>168.55984246572609</v>
      </c>
      <c r="BB64" s="213">
        <v>96.253743475142556</v>
      </c>
      <c r="BC64" s="213">
        <v>14045.224049464459</v>
      </c>
      <c r="BD64" s="213">
        <v>1302.1808025008281</v>
      </c>
      <c r="BE64" s="213">
        <v>2322.0699894901577</v>
      </c>
      <c r="BF64" s="213">
        <v>84825.395180577994</v>
      </c>
      <c r="BG64" s="213">
        <v>22.370904086146435</v>
      </c>
      <c r="BH64" s="213">
        <v>45.410657608612674</v>
      </c>
      <c r="BI64" s="213">
        <v>350.53507939249943</v>
      </c>
      <c r="BJ64" s="213">
        <v>162200.07872196363</v>
      </c>
      <c r="BK64" s="213">
        <v>373.7407741790438</v>
      </c>
      <c r="BL64" s="213">
        <v>41344.204461770008</v>
      </c>
      <c r="BM64" s="213">
        <v>47248.651023343664</v>
      </c>
      <c r="BN64" s="213">
        <v>1323.6913886606694</v>
      </c>
      <c r="BO64" s="213">
        <v>25.972246249278342</v>
      </c>
      <c r="BP64" s="213">
        <v>95684.13877830049</v>
      </c>
      <c r="BQ64" s="213">
        <v>23106.439152608607</v>
      </c>
      <c r="BR64" s="213">
        <v>100.86398466381706</v>
      </c>
      <c r="BS64" s="213">
        <v>4082.9751165761445</v>
      </c>
      <c r="BT64" s="213">
        <v>82.439451181897496</v>
      </c>
      <c r="BU64" s="213">
        <v>5375.8967283017173</v>
      </c>
      <c r="BV64" s="213">
        <v>117.40685384899869</v>
      </c>
      <c r="BW64" s="213">
        <v>0</v>
      </c>
      <c r="BX64" s="207">
        <v>772632.04509247642</v>
      </c>
      <c r="BY64" s="215">
        <v>500682.19735703763</v>
      </c>
      <c r="BZ64" s="209">
        <v>0</v>
      </c>
      <c r="CA64" s="209">
        <v>0</v>
      </c>
      <c r="CB64" s="209">
        <v>1201.1597195700801</v>
      </c>
      <c r="CC64" s="209">
        <v>0</v>
      </c>
      <c r="CD64" s="210">
        <v>1390.5978309158786</v>
      </c>
      <c r="CE64" s="262">
        <v>503273.95490752358</v>
      </c>
      <c r="CF64" s="263">
        <v>1275906</v>
      </c>
      <c r="CG64" s="35"/>
      <c r="CH64" s="35"/>
      <c r="CJ64" s="35"/>
      <c r="CK64" s="35"/>
    </row>
    <row r="65" spans="1:89" x14ac:dyDescent="0.55000000000000004">
      <c r="B65" s="192">
        <v>56</v>
      </c>
      <c r="C65" s="193" t="s">
        <v>55</v>
      </c>
      <c r="D65" s="194" t="s">
        <v>160</v>
      </c>
      <c r="E65" s="211">
        <v>105.51582563388605</v>
      </c>
      <c r="F65" s="216">
        <v>14.306283603963223</v>
      </c>
      <c r="G65" s="216">
        <v>56.794035411536591</v>
      </c>
      <c r="H65" s="216">
        <v>52.357172329931267</v>
      </c>
      <c r="I65" s="216">
        <v>46.91678624274369</v>
      </c>
      <c r="J65" s="216">
        <v>8.0525232052684821</v>
      </c>
      <c r="K65" s="216">
        <v>171.98547260365604</v>
      </c>
      <c r="L65" s="216">
        <v>47.022777313979219</v>
      </c>
      <c r="M65" s="216">
        <v>228.86693042221876</v>
      </c>
      <c r="N65" s="216">
        <v>33.842003947752168</v>
      </c>
      <c r="O65" s="216">
        <v>23.974691010194565</v>
      </c>
      <c r="P65" s="216">
        <v>18837.757171560133</v>
      </c>
      <c r="Q65" s="216">
        <v>5696.9004922846616</v>
      </c>
      <c r="R65" s="216">
        <v>16.417900097914739</v>
      </c>
      <c r="S65" s="216">
        <v>21.929208992884991</v>
      </c>
      <c r="T65" s="216">
        <v>285.77647975639155</v>
      </c>
      <c r="U65" s="216">
        <v>311.55179506071306</v>
      </c>
      <c r="V65" s="216">
        <v>46.42923697039005</v>
      </c>
      <c r="W65" s="216">
        <v>88.954144662959195</v>
      </c>
      <c r="X65" s="216">
        <v>75.39504192577435</v>
      </c>
      <c r="Y65" s="216">
        <v>134.39356515892084</v>
      </c>
      <c r="Z65" s="216">
        <v>50.206468796813972</v>
      </c>
      <c r="AA65" s="216">
        <v>70.619108907656823</v>
      </c>
      <c r="AB65" s="216">
        <v>15.328107251897878</v>
      </c>
      <c r="AC65" s="216">
        <v>12.096834674153675</v>
      </c>
      <c r="AD65" s="216">
        <v>87.735869756242735</v>
      </c>
      <c r="AE65" s="216">
        <v>45.331667999673719</v>
      </c>
      <c r="AF65" s="216">
        <v>13.218502377410207</v>
      </c>
      <c r="AG65" s="216">
        <v>82.03364690304744</v>
      </c>
      <c r="AH65" s="216">
        <v>29.69262915194447</v>
      </c>
      <c r="AI65" s="216">
        <v>80.420261217482206</v>
      </c>
      <c r="AJ65" s="216">
        <v>7.9581540911651345</v>
      </c>
      <c r="AK65" s="216">
        <v>49.127706757375257</v>
      </c>
      <c r="AL65" s="216">
        <v>58.066361938535458</v>
      </c>
      <c r="AM65" s="216">
        <v>35.036592186164256</v>
      </c>
      <c r="AN65" s="216">
        <v>168.74801439051123</v>
      </c>
      <c r="AO65" s="216">
        <v>81.633964076955436</v>
      </c>
      <c r="AP65" s="216">
        <v>552.66323181674875</v>
      </c>
      <c r="AQ65" s="216">
        <v>25.831398322401061</v>
      </c>
      <c r="AR65" s="216">
        <v>115.94534686036401</v>
      </c>
      <c r="AS65" s="216">
        <v>10.823747360046374</v>
      </c>
      <c r="AT65" s="216">
        <v>58.181966911111104</v>
      </c>
      <c r="AU65" s="216">
        <v>25.805982750846116</v>
      </c>
      <c r="AV65" s="216">
        <v>621.95854616901318</v>
      </c>
      <c r="AW65" s="216">
        <v>801.84679330191454</v>
      </c>
      <c r="AX65" s="216">
        <v>83.411076588966537</v>
      </c>
      <c r="AY65" s="216">
        <v>103.17379317515459</v>
      </c>
      <c r="AZ65" s="216">
        <v>48.008566797385441</v>
      </c>
      <c r="BA65" s="213">
        <v>73.091203331557253</v>
      </c>
      <c r="BB65" s="213">
        <v>80.443311309770365</v>
      </c>
      <c r="BC65" s="213">
        <v>284.6245448722355</v>
      </c>
      <c r="BD65" s="213">
        <v>275.41130851266814</v>
      </c>
      <c r="BE65" s="213">
        <v>1119.224256069524</v>
      </c>
      <c r="BF65" s="213">
        <v>803.04048629734189</v>
      </c>
      <c r="BG65" s="213">
        <v>31.619358738466566</v>
      </c>
      <c r="BH65" s="213">
        <v>66.044068987168899</v>
      </c>
      <c r="BI65" s="213">
        <v>221.77921012740978</v>
      </c>
      <c r="BJ65" s="213">
        <v>42504.605599175717</v>
      </c>
      <c r="BK65" s="213">
        <v>62.164584950659034</v>
      </c>
      <c r="BL65" s="213">
        <v>19346.269541104266</v>
      </c>
      <c r="BM65" s="213">
        <v>11714.306958831996</v>
      </c>
      <c r="BN65" s="213">
        <v>4680.1490725593903</v>
      </c>
      <c r="BO65" s="213">
        <v>942.61032877105845</v>
      </c>
      <c r="BP65" s="213">
        <v>2910.1115600760249</v>
      </c>
      <c r="BQ65" s="213">
        <v>76943.110907902301</v>
      </c>
      <c r="BR65" s="213">
        <v>92.570125293458887</v>
      </c>
      <c r="BS65" s="213">
        <v>50353.833164033786</v>
      </c>
      <c r="BT65" s="213">
        <v>58.125324031214099</v>
      </c>
      <c r="BU65" s="213">
        <v>29324.316329798196</v>
      </c>
      <c r="BV65" s="213">
        <v>439.48720001239258</v>
      </c>
      <c r="BW65" s="213">
        <v>0</v>
      </c>
      <c r="BX65" s="207">
        <v>271966.98232351342</v>
      </c>
      <c r="BY65" s="215">
        <v>343602.41795553226</v>
      </c>
      <c r="BZ65" s="209">
        <v>0</v>
      </c>
      <c r="CA65" s="209">
        <v>2528.827071629697</v>
      </c>
      <c r="CB65" s="209">
        <v>481.49280752058655</v>
      </c>
      <c r="CC65" s="209">
        <v>0</v>
      </c>
      <c r="CD65" s="210">
        <v>11825.279841803987</v>
      </c>
      <c r="CE65" s="262">
        <v>358438.01767648658</v>
      </c>
      <c r="CF65" s="263">
        <v>630405</v>
      </c>
      <c r="CG65" s="35"/>
      <c r="CH65" s="35"/>
      <c r="CJ65" s="35"/>
      <c r="CK65" s="35"/>
    </row>
    <row r="66" spans="1:89" x14ac:dyDescent="0.55000000000000004">
      <c r="A66" s="131"/>
      <c r="B66" s="192">
        <v>57</v>
      </c>
      <c r="C66" s="193" t="s">
        <v>56</v>
      </c>
      <c r="D66" s="194" t="s">
        <v>161</v>
      </c>
      <c r="E66" s="211">
        <v>495.81302206230765</v>
      </c>
      <c r="F66" s="216">
        <v>105.74807400586748</v>
      </c>
      <c r="G66" s="216">
        <v>544.99574057689097</v>
      </c>
      <c r="H66" s="216">
        <v>553.77226387169412</v>
      </c>
      <c r="I66" s="216">
        <v>408.48776107377137</v>
      </c>
      <c r="J66" s="216">
        <v>69.771212245896109</v>
      </c>
      <c r="K66" s="216">
        <v>1373.4900804352012</v>
      </c>
      <c r="L66" s="216">
        <v>474.7059942338654</v>
      </c>
      <c r="M66" s="216">
        <v>4997.7186127491632</v>
      </c>
      <c r="N66" s="216">
        <v>762.76055159883822</v>
      </c>
      <c r="O66" s="216">
        <v>235.06622567254607</v>
      </c>
      <c r="P66" s="216">
        <v>84171.112576175568</v>
      </c>
      <c r="Q66" s="216">
        <v>544.91106246993968</v>
      </c>
      <c r="R66" s="216">
        <v>107.00936265968717</v>
      </c>
      <c r="S66" s="216">
        <v>188.14617214063992</v>
      </c>
      <c r="T66" s="216">
        <v>1155.6144470255529</v>
      </c>
      <c r="U66" s="216">
        <v>1293.8484838732397</v>
      </c>
      <c r="V66" s="216">
        <v>214.79292148607277</v>
      </c>
      <c r="W66" s="216">
        <v>443.92136258232341</v>
      </c>
      <c r="X66" s="216">
        <v>400.05022673069016</v>
      </c>
      <c r="Y66" s="216">
        <v>793.82812870083092</v>
      </c>
      <c r="Z66" s="216">
        <v>234.55252953949432</v>
      </c>
      <c r="AA66" s="216">
        <v>338.35665478542853</v>
      </c>
      <c r="AB66" s="216">
        <v>87.980866381676208</v>
      </c>
      <c r="AC66" s="216">
        <v>81.180553427989366</v>
      </c>
      <c r="AD66" s="216">
        <v>539.2247059359679</v>
      </c>
      <c r="AE66" s="216">
        <v>187.62597712286922</v>
      </c>
      <c r="AF66" s="216">
        <v>61.652500750415491</v>
      </c>
      <c r="AG66" s="216">
        <v>551.517080724641</v>
      </c>
      <c r="AH66" s="216">
        <v>141.12103736969505</v>
      </c>
      <c r="AI66" s="216">
        <v>662.91109314745506</v>
      </c>
      <c r="AJ66" s="216">
        <v>79.657799938989228</v>
      </c>
      <c r="AK66" s="216">
        <v>257.53833284693394</v>
      </c>
      <c r="AL66" s="216">
        <v>259.8133056146757</v>
      </c>
      <c r="AM66" s="216">
        <v>228.30858046209508</v>
      </c>
      <c r="AN66" s="216">
        <v>763.95533752927577</v>
      </c>
      <c r="AO66" s="216">
        <v>479.70372056071636</v>
      </c>
      <c r="AP66" s="216">
        <v>622.31624910893117</v>
      </c>
      <c r="AQ66" s="216">
        <v>154.12748599409784</v>
      </c>
      <c r="AR66" s="216">
        <v>832.96625060891495</v>
      </c>
      <c r="AS66" s="216">
        <v>69.723079702277545</v>
      </c>
      <c r="AT66" s="216">
        <v>266.53339867053393</v>
      </c>
      <c r="AU66" s="216">
        <v>192.85614912142211</v>
      </c>
      <c r="AV66" s="216">
        <v>949.58101885074041</v>
      </c>
      <c r="AW66" s="216">
        <v>1224.4018845292271</v>
      </c>
      <c r="AX66" s="216">
        <v>459.38545802149861</v>
      </c>
      <c r="AY66" s="216">
        <v>533.06650663700873</v>
      </c>
      <c r="AZ66" s="216">
        <v>224.83981198055267</v>
      </c>
      <c r="BA66" s="213">
        <v>349.77951923004179</v>
      </c>
      <c r="BB66" s="213">
        <v>171.37133849153275</v>
      </c>
      <c r="BC66" s="213">
        <v>1627.1194916840914</v>
      </c>
      <c r="BD66" s="213">
        <v>268.05895604903952</v>
      </c>
      <c r="BE66" s="213">
        <v>6168.9872618616919</v>
      </c>
      <c r="BF66" s="213">
        <v>4775.6630238845391</v>
      </c>
      <c r="BG66" s="213">
        <v>282.17891917918263</v>
      </c>
      <c r="BH66" s="213">
        <v>326.91428748934595</v>
      </c>
      <c r="BI66" s="213">
        <v>1117.0626543131834</v>
      </c>
      <c r="BJ66" s="213">
        <v>80336.417559995782</v>
      </c>
      <c r="BK66" s="213">
        <v>645.00289924541005</v>
      </c>
      <c r="BL66" s="213">
        <v>49105.231438014474</v>
      </c>
      <c r="BM66" s="213">
        <v>47117.657606838831</v>
      </c>
      <c r="BN66" s="213">
        <v>1853.8638455970474</v>
      </c>
      <c r="BO66" s="213">
        <v>3360.1950183716544</v>
      </c>
      <c r="BP66" s="213">
        <v>9455.8018119088756</v>
      </c>
      <c r="BQ66" s="213">
        <v>48278.855360039684</v>
      </c>
      <c r="BR66" s="213">
        <v>487.91793183145842</v>
      </c>
      <c r="BS66" s="213">
        <v>13454.128455892274</v>
      </c>
      <c r="BT66" s="213">
        <v>385.77670049069411</v>
      </c>
      <c r="BU66" s="213">
        <v>55425.372375370433</v>
      </c>
      <c r="BV66" s="213">
        <v>1435.738499262914</v>
      </c>
      <c r="BW66" s="213">
        <v>0</v>
      </c>
      <c r="BX66" s="207">
        <v>436249.5566067762</v>
      </c>
      <c r="BY66" s="215">
        <v>3081816.3370545306</v>
      </c>
      <c r="BZ66" s="209">
        <v>0</v>
      </c>
      <c r="CA66" s="209">
        <v>0</v>
      </c>
      <c r="CB66" s="209">
        <v>2219.7638583601083</v>
      </c>
      <c r="CC66" s="209">
        <v>0</v>
      </c>
      <c r="CD66" s="210">
        <v>1939.3424803324813</v>
      </c>
      <c r="CE66" s="262">
        <v>3085975.4433932235</v>
      </c>
      <c r="CF66" s="263">
        <v>3522224.9999999995</v>
      </c>
      <c r="CG66" s="35"/>
      <c r="CH66" s="35"/>
      <c r="CJ66" s="35"/>
      <c r="CK66" s="35"/>
    </row>
    <row r="67" spans="1:89" x14ac:dyDescent="0.55000000000000004">
      <c r="A67" s="131"/>
      <c r="B67" s="192">
        <v>58</v>
      </c>
      <c r="C67" s="193" t="s">
        <v>57</v>
      </c>
      <c r="D67" s="194" t="s">
        <v>162</v>
      </c>
      <c r="E67" s="211">
        <v>156122.48575750951</v>
      </c>
      <c r="F67" s="216">
        <v>50824.728046725882</v>
      </c>
      <c r="G67" s="216">
        <v>61855.515493625542</v>
      </c>
      <c r="H67" s="216">
        <v>33611.961134573983</v>
      </c>
      <c r="I67" s="216">
        <v>71219.844212383337</v>
      </c>
      <c r="J67" s="216">
        <v>18239.035327903734</v>
      </c>
      <c r="K67" s="216">
        <v>149713.46257301699</v>
      </c>
      <c r="L67" s="216">
        <v>61022.22224365938</v>
      </c>
      <c r="M67" s="216">
        <v>59907.804244165098</v>
      </c>
      <c r="N67" s="216">
        <v>4945.4490566029754</v>
      </c>
      <c r="O67" s="216">
        <v>8157.7174086652385</v>
      </c>
      <c r="P67" s="216">
        <v>524343.71244051913</v>
      </c>
      <c r="Q67" s="216">
        <v>64543.080798015537</v>
      </c>
      <c r="R67" s="216">
        <v>12175.322760645935</v>
      </c>
      <c r="S67" s="216">
        <v>16881.854149366631</v>
      </c>
      <c r="T67" s="216">
        <v>33295.583359478595</v>
      </c>
      <c r="U67" s="216">
        <v>98909.356333985314</v>
      </c>
      <c r="V67" s="216">
        <v>25196.626417578122</v>
      </c>
      <c r="W67" s="216">
        <v>13235.857708902227</v>
      </c>
      <c r="X67" s="216">
        <v>36061.241681961976</v>
      </c>
      <c r="Y67" s="216">
        <v>21990.028295749249</v>
      </c>
      <c r="Z67" s="216">
        <v>6237.0232519835381</v>
      </c>
      <c r="AA67" s="216">
        <v>12408.885007954133</v>
      </c>
      <c r="AB67" s="216">
        <v>2121.2165324598122</v>
      </c>
      <c r="AC67" s="216">
        <v>16538.672362257475</v>
      </c>
      <c r="AD67" s="216">
        <v>16167.408159858422</v>
      </c>
      <c r="AE67" s="216">
        <v>3968.451305168011</v>
      </c>
      <c r="AF67" s="216">
        <v>677.21703532990637</v>
      </c>
      <c r="AG67" s="216">
        <v>59990.240127423756</v>
      </c>
      <c r="AH67" s="216">
        <v>10177.746497977392</v>
      </c>
      <c r="AI67" s="216">
        <v>43186.331952637651</v>
      </c>
      <c r="AJ67" s="216">
        <v>274.94979941993137</v>
      </c>
      <c r="AK67" s="216">
        <v>3301.7574245287014</v>
      </c>
      <c r="AL67" s="216">
        <v>2296.1758969086904</v>
      </c>
      <c r="AM67" s="216">
        <v>4600.8539719611335</v>
      </c>
      <c r="AN67" s="216">
        <v>13882.803800608954</v>
      </c>
      <c r="AO67" s="216">
        <v>38291.595028547868</v>
      </c>
      <c r="AP67" s="216">
        <v>34731.219788471062</v>
      </c>
      <c r="AQ67" s="216">
        <v>14703.521656996394</v>
      </c>
      <c r="AR67" s="216">
        <v>46605.287895502392</v>
      </c>
      <c r="AS67" s="216">
        <v>2085.3031837444405</v>
      </c>
      <c r="AT67" s="216">
        <v>19253.37231655381</v>
      </c>
      <c r="AU67" s="216">
        <v>17334.280351396061</v>
      </c>
      <c r="AV67" s="216">
        <v>68121.874100672067</v>
      </c>
      <c r="AW67" s="216">
        <v>20267.309533003438</v>
      </c>
      <c r="AX67" s="216">
        <v>20880.043653914254</v>
      </c>
      <c r="AY67" s="216">
        <v>23063.551582727483</v>
      </c>
      <c r="AZ67" s="216">
        <v>3880.551938804364</v>
      </c>
      <c r="BA67" s="213">
        <v>10143.593736727396</v>
      </c>
      <c r="BB67" s="213">
        <v>1336.7289099525594</v>
      </c>
      <c r="BC67" s="213">
        <v>67393.034453176209</v>
      </c>
      <c r="BD67" s="213">
        <v>21737.597071884466</v>
      </c>
      <c r="BE67" s="213">
        <v>391900.27919122792</v>
      </c>
      <c r="BF67" s="213">
        <v>1640236.1802598052</v>
      </c>
      <c r="BG67" s="213">
        <v>3086.7667689413738</v>
      </c>
      <c r="BH67" s="213">
        <v>6480.3835356614363</v>
      </c>
      <c r="BI67" s="213">
        <v>12528.362942421147</v>
      </c>
      <c r="BJ67" s="213">
        <v>800258.31034231069</v>
      </c>
      <c r="BK67" s="213">
        <v>1186.0933465346993</v>
      </c>
      <c r="BL67" s="213">
        <v>57813.452935248817</v>
      </c>
      <c r="BM67" s="213">
        <v>48483.805420706354</v>
      </c>
      <c r="BN67" s="213">
        <v>10235.508835495839</v>
      </c>
      <c r="BO67" s="213">
        <v>387537.15295929561</v>
      </c>
      <c r="BP67" s="213">
        <v>275739.34635028581</v>
      </c>
      <c r="BQ67" s="213">
        <v>29721.758748592129</v>
      </c>
      <c r="BR67" s="213">
        <v>12105.932141611436</v>
      </c>
      <c r="BS67" s="213">
        <v>19676.376417234122</v>
      </c>
      <c r="BT67" s="213">
        <v>2240.7996748372761</v>
      </c>
      <c r="BU67" s="213">
        <v>8223.6669127588029</v>
      </c>
      <c r="BV67" s="213">
        <v>30707.806310155396</v>
      </c>
      <c r="BW67" s="213">
        <v>0</v>
      </c>
      <c r="BX67" s="207">
        <v>5866073.470866709</v>
      </c>
      <c r="BY67" s="215">
        <v>4447057.3579526106</v>
      </c>
      <c r="BZ67" s="209">
        <v>0</v>
      </c>
      <c r="CA67" s="209">
        <v>0</v>
      </c>
      <c r="CB67" s="209">
        <v>2186.5686464788846</v>
      </c>
      <c r="CC67" s="209">
        <v>0</v>
      </c>
      <c r="CD67" s="210">
        <v>418741.60253420129</v>
      </c>
      <c r="CE67" s="262">
        <v>4867985.5291332901</v>
      </c>
      <c r="CF67" s="263">
        <v>10734059</v>
      </c>
      <c r="CG67" s="35"/>
      <c r="CH67" s="35"/>
      <c r="CJ67" s="35"/>
      <c r="CK67" s="35"/>
    </row>
    <row r="68" spans="1:89" x14ac:dyDescent="0.55000000000000004">
      <c r="B68" s="192">
        <v>59</v>
      </c>
      <c r="C68" s="193" t="s">
        <v>58</v>
      </c>
      <c r="D68" s="194" t="s">
        <v>163</v>
      </c>
      <c r="E68" s="211">
        <v>48.353841745857416</v>
      </c>
      <c r="F68" s="216">
        <v>34.132123585311113</v>
      </c>
      <c r="G68" s="216">
        <v>1410.7944415261927</v>
      </c>
      <c r="H68" s="216">
        <v>36.028352673383957</v>
      </c>
      <c r="I68" s="216">
        <v>711.08590802731499</v>
      </c>
      <c r="J68" s="216">
        <v>0</v>
      </c>
      <c r="K68" s="216">
        <v>18.962290880728396</v>
      </c>
      <c r="L68" s="216">
        <v>43.613269025675315</v>
      </c>
      <c r="M68" s="216">
        <v>367.86844308613087</v>
      </c>
      <c r="N68" s="216">
        <v>34.132123585311113</v>
      </c>
      <c r="O68" s="216">
        <v>23.702863600910494</v>
      </c>
      <c r="P68" s="216">
        <v>225.6512614806679</v>
      </c>
      <c r="Q68" s="216">
        <v>0</v>
      </c>
      <c r="R68" s="216">
        <v>0</v>
      </c>
      <c r="S68" s="216">
        <v>1.8962290880728399</v>
      </c>
      <c r="T68" s="216">
        <v>740.47745889244379</v>
      </c>
      <c r="U68" s="216">
        <v>340.37312130907475</v>
      </c>
      <c r="V68" s="216">
        <v>91.967110771532717</v>
      </c>
      <c r="W68" s="216">
        <v>195.31159607150246</v>
      </c>
      <c r="X68" s="216">
        <v>266.42018687423399</v>
      </c>
      <c r="Y68" s="216">
        <v>76.79727806695</v>
      </c>
      <c r="Z68" s="216">
        <v>21.806634512837658</v>
      </c>
      <c r="AA68" s="216">
        <v>13.273603616509877</v>
      </c>
      <c r="AB68" s="216">
        <v>72.056705346767913</v>
      </c>
      <c r="AC68" s="216">
        <v>48.353841745857409</v>
      </c>
      <c r="AD68" s="216">
        <v>275.90133231459816</v>
      </c>
      <c r="AE68" s="216">
        <v>10.429259984400618</v>
      </c>
      <c r="AF68" s="216">
        <v>54.042529010075924</v>
      </c>
      <c r="AG68" s="216">
        <v>472.16104293013706</v>
      </c>
      <c r="AH68" s="216">
        <v>110.92940165226113</v>
      </c>
      <c r="AI68" s="216">
        <v>183.93422154306543</v>
      </c>
      <c r="AJ68" s="216">
        <v>48.353841745857409</v>
      </c>
      <c r="AK68" s="216">
        <v>151.69832704582717</v>
      </c>
      <c r="AL68" s="216">
        <v>33.184009041274692</v>
      </c>
      <c r="AM68" s="216">
        <v>169.71250338251912</v>
      </c>
      <c r="AN68" s="216">
        <v>609.63765181541794</v>
      </c>
      <c r="AO68" s="216">
        <v>966.12872037311172</v>
      </c>
      <c r="AP68" s="216">
        <v>58.783101730258032</v>
      </c>
      <c r="AQ68" s="216">
        <v>182.03799245499263</v>
      </c>
      <c r="AR68" s="216">
        <v>2420.5364309249799</v>
      </c>
      <c r="AS68" s="216">
        <v>40.76892539356605</v>
      </c>
      <c r="AT68" s="216">
        <v>312.87779953201851</v>
      </c>
      <c r="AU68" s="216">
        <v>34.132123585311113</v>
      </c>
      <c r="AV68" s="216">
        <v>116.61808891647965</v>
      </c>
      <c r="AW68" s="216">
        <v>164.97193066233703</v>
      </c>
      <c r="AX68" s="216">
        <v>621.01502634385497</v>
      </c>
      <c r="AY68" s="216">
        <v>849.51063145663215</v>
      </c>
      <c r="AZ68" s="216">
        <v>145.06152523757225</v>
      </c>
      <c r="BA68" s="213">
        <v>213.32577240819447</v>
      </c>
      <c r="BB68" s="213">
        <v>117.56620346051605</v>
      </c>
      <c r="BC68" s="213">
        <v>2191.0927112681666</v>
      </c>
      <c r="BD68" s="213">
        <v>3665.4108272447993</v>
      </c>
      <c r="BE68" s="213">
        <v>1624.120213934387</v>
      </c>
      <c r="BF68" s="213">
        <v>30319.755003740673</v>
      </c>
      <c r="BG68" s="213">
        <v>1213.5866163666174</v>
      </c>
      <c r="BH68" s="213">
        <v>8055.1811661334223</v>
      </c>
      <c r="BI68" s="213">
        <v>23321.721554207856</v>
      </c>
      <c r="BJ68" s="213">
        <v>179.19364882288335</v>
      </c>
      <c r="BK68" s="213">
        <v>0</v>
      </c>
      <c r="BL68" s="213">
        <v>5955.1074510927519</v>
      </c>
      <c r="BM68" s="213">
        <v>13900.307330117948</v>
      </c>
      <c r="BN68" s="213">
        <v>120.41054709262531</v>
      </c>
      <c r="BO68" s="213">
        <v>876.05783868965182</v>
      </c>
      <c r="BP68" s="213">
        <v>4310.1287171895647</v>
      </c>
      <c r="BQ68" s="213">
        <v>3918.557410502523</v>
      </c>
      <c r="BR68" s="213">
        <v>745.21803161262596</v>
      </c>
      <c r="BS68" s="213">
        <v>1229.7045636152366</v>
      </c>
      <c r="BT68" s="213">
        <v>314.77402862009137</v>
      </c>
      <c r="BU68" s="213">
        <v>1474.318115976633</v>
      </c>
      <c r="BV68" s="213">
        <v>428.54777390446179</v>
      </c>
      <c r="BW68" s="213">
        <v>0</v>
      </c>
      <c r="BX68" s="207">
        <v>117029.57062859146</v>
      </c>
      <c r="BY68" s="215">
        <v>180787.42937140857</v>
      </c>
      <c r="BZ68" s="209">
        <v>0</v>
      </c>
      <c r="CA68" s="209">
        <v>0</v>
      </c>
      <c r="CB68" s="209">
        <v>0</v>
      </c>
      <c r="CC68" s="209">
        <v>0</v>
      </c>
      <c r="CD68" s="210">
        <v>0</v>
      </c>
      <c r="CE68" s="262">
        <v>180787.42937140857</v>
      </c>
      <c r="CF68" s="263">
        <v>297817</v>
      </c>
      <c r="CG68" s="35"/>
      <c r="CH68" s="35"/>
      <c r="CJ68" s="35"/>
      <c r="CK68" s="35"/>
    </row>
    <row r="69" spans="1:89" x14ac:dyDescent="0.55000000000000004">
      <c r="B69" s="192">
        <v>60</v>
      </c>
      <c r="C69" s="193" t="s">
        <v>59</v>
      </c>
      <c r="D69" s="194" t="s">
        <v>164</v>
      </c>
      <c r="E69" s="211">
        <v>1239.5480255985478</v>
      </c>
      <c r="F69" s="216">
        <v>281.3158639656279</v>
      </c>
      <c r="G69" s="216">
        <v>3050.5188998772774</v>
      </c>
      <c r="H69" s="216">
        <v>1724.8178909392559</v>
      </c>
      <c r="I69" s="216">
        <v>3148.1003401903549</v>
      </c>
      <c r="J69" s="216">
        <v>479.99519289135259</v>
      </c>
      <c r="K69" s="216">
        <v>4943.2471971210171</v>
      </c>
      <c r="L69" s="216">
        <v>951.19926503377917</v>
      </c>
      <c r="M69" s="216">
        <v>15372.153741571778</v>
      </c>
      <c r="N69" s="216">
        <v>443.0724857458639</v>
      </c>
      <c r="O69" s="216">
        <v>543.29126228361883</v>
      </c>
      <c r="P69" s="216">
        <v>11474.170801498047</v>
      </c>
      <c r="Q69" s="216">
        <v>5248.299087108745</v>
      </c>
      <c r="R69" s="216">
        <v>1780.2019516574887</v>
      </c>
      <c r="S69" s="216">
        <v>232.08558777164299</v>
      </c>
      <c r="T69" s="216">
        <v>2717.3354234929866</v>
      </c>
      <c r="U69" s="216">
        <v>1818.00377087787</v>
      </c>
      <c r="V69" s="216">
        <v>484.39075326581553</v>
      </c>
      <c r="W69" s="216">
        <v>890.5405318661908</v>
      </c>
      <c r="X69" s="216">
        <v>1115.5932230386932</v>
      </c>
      <c r="Y69" s="216">
        <v>1621.9617781768231</v>
      </c>
      <c r="Z69" s="216">
        <v>428.12758047268994</v>
      </c>
      <c r="AA69" s="216">
        <v>682.19097011664758</v>
      </c>
      <c r="AB69" s="216">
        <v>400.87510615101968</v>
      </c>
      <c r="AC69" s="216">
        <v>410.54533897483822</v>
      </c>
      <c r="AD69" s="216">
        <v>1021.5282310251863</v>
      </c>
      <c r="AE69" s="216">
        <v>211.86601004911353</v>
      </c>
      <c r="AF69" s="216">
        <v>193.40465647636915</v>
      </c>
      <c r="AG69" s="216">
        <v>2772.7194842112199</v>
      </c>
      <c r="AH69" s="216">
        <v>3975.3448026642791</v>
      </c>
      <c r="AI69" s="216">
        <v>1457.5678201719093</v>
      </c>
      <c r="AJ69" s="216">
        <v>245.2722688950318</v>
      </c>
      <c r="AK69" s="216">
        <v>2813.1586396562789</v>
      </c>
      <c r="AL69" s="216">
        <v>2132.7258936894168</v>
      </c>
      <c r="AM69" s="216">
        <v>1140.2083611356854</v>
      </c>
      <c r="AN69" s="216">
        <v>3080.4087104236255</v>
      </c>
      <c r="AO69" s="216">
        <v>6694.4384503070505</v>
      </c>
      <c r="AP69" s="216">
        <v>185.49264780233591</v>
      </c>
      <c r="AQ69" s="216">
        <v>1233.3942410742998</v>
      </c>
      <c r="AR69" s="216">
        <v>5004.7850423634973</v>
      </c>
      <c r="AS69" s="216">
        <v>343.73282128300156</v>
      </c>
      <c r="AT69" s="216">
        <v>3693.1498266237586</v>
      </c>
      <c r="AU69" s="216">
        <v>1598.2257521547231</v>
      </c>
      <c r="AV69" s="216">
        <v>1767.8943826089928</v>
      </c>
      <c r="AW69" s="216">
        <v>1548.1163638858461</v>
      </c>
      <c r="AX69" s="216">
        <v>3549.8545584162675</v>
      </c>
      <c r="AY69" s="216">
        <v>6300.5962407551724</v>
      </c>
      <c r="AZ69" s="216">
        <v>1186.8013011049927</v>
      </c>
      <c r="BA69" s="213">
        <v>1580.6435106568717</v>
      </c>
      <c r="BB69" s="213">
        <v>30295.960324948341</v>
      </c>
      <c r="BC69" s="213">
        <v>13633.270057434242</v>
      </c>
      <c r="BD69" s="213">
        <v>7686.0768707858906</v>
      </c>
      <c r="BE69" s="213">
        <v>8868.4826115164196</v>
      </c>
      <c r="BF69" s="213">
        <v>116667.84257107013</v>
      </c>
      <c r="BG69" s="213">
        <v>1294.0529742418883</v>
      </c>
      <c r="BH69" s="213">
        <v>7439.0463777410723</v>
      </c>
      <c r="BI69" s="213">
        <v>12242.514754954167</v>
      </c>
      <c r="BJ69" s="213">
        <v>31008.041105611337</v>
      </c>
      <c r="BK69" s="213">
        <v>4145.0134331185482</v>
      </c>
      <c r="BL69" s="213">
        <v>196768.1392749082</v>
      </c>
      <c r="BM69" s="213">
        <v>60049.508499687945</v>
      </c>
      <c r="BN69" s="213">
        <v>12739.21307726848</v>
      </c>
      <c r="BO69" s="213">
        <v>5395.9899156906995</v>
      </c>
      <c r="BP69" s="213">
        <v>57644.257862781829</v>
      </c>
      <c r="BQ69" s="213">
        <v>35108.21982291036</v>
      </c>
      <c r="BR69" s="213">
        <v>3204.3635129834797</v>
      </c>
      <c r="BS69" s="213">
        <v>25204.143187170474</v>
      </c>
      <c r="BT69" s="213">
        <v>3483.0420407244301</v>
      </c>
      <c r="BU69" s="213">
        <v>10331.325104137686</v>
      </c>
      <c r="BV69" s="213">
        <v>53050.897271468064</v>
      </c>
      <c r="BW69" s="213">
        <v>0</v>
      </c>
      <c r="BX69" s="207">
        <v>811472.31273827644</v>
      </c>
      <c r="BY69" s="215">
        <v>3069049.4276010287</v>
      </c>
      <c r="BZ69" s="209">
        <v>0</v>
      </c>
      <c r="CA69" s="209">
        <v>0</v>
      </c>
      <c r="CB69" s="209">
        <v>0</v>
      </c>
      <c r="CC69" s="209">
        <v>0</v>
      </c>
      <c r="CD69" s="210">
        <v>30727.259660695319</v>
      </c>
      <c r="CE69" s="262">
        <v>3099776.6872617239</v>
      </c>
      <c r="CF69" s="263">
        <v>3911249.0000000005</v>
      </c>
      <c r="CG69" s="35"/>
      <c r="CH69" s="35"/>
      <c r="CJ69" s="35"/>
      <c r="CK69" s="35"/>
    </row>
    <row r="70" spans="1:89" x14ac:dyDescent="0.55000000000000004">
      <c r="A70" s="131"/>
      <c r="B70" s="192">
        <v>61</v>
      </c>
      <c r="C70" s="193" t="s">
        <v>60</v>
      </c>
      <c r="D70" s="194" t="s">
        <v>165</v>
      </c>
      <c r="E70" s="211">
        <v>6186.5850144239557</v>
      </c>
      <c r="F70" s="216">
        <v>4213.5745036436765</v>
      </c>
      <c r="G70" s="216">
        <v>11376.775719049396</v>
      </c>
      <c r="H70" s="216">
        <v>11937.344713980432</v>
      </c>
      <c r="I70" s="216">
        <v>6415.4357206515497</v>
      </c>
      <c r="J70" s="216">
        <v>6634.1446248083275</v>
      </c>
      <c r="K70" s="216">
        <v>14888.281006238523</v>
      </c>
      <c r="L70" s="216">
        <v>807.18618093479824</v>
      </c>
      <c r="M70" s="216">
        <v>9152.5332470257963</v>
      </c>
      <c r="N70" s="216">
        <v>13444.137305534494</v>
      </c>
      <c r="O70" s="216">
        <v>2987.2126635885743</v>
      </c>
      <c r="P70" s="216">
        <v>20895.49605835586</v>
      </c>
      <c r="Q70" s="216">
        <v>340.68280439584765</v>
      </c>
      <c r="R70" s="216">
        <v>754.09305444078632</v>
      </c>
      <c r="S70" s="216">
        <v>1961.8384310414528</v>
      </c>
      <c r="T70" s="216">
        <v>36168.576584043367</v>
      </c>
      <c r="U70" s="216">
        <v>40986.279244908677</v>
      </c>
      <c r="V70" s="216">
        <v>8491.8651228275176</v>
      </c>
      <c r="W70" s="216">
        <v>15412.660493129082</v>
      </c>
      <c r="X70" s="216">
        <v>30152.803259073764</v>
      </c>
      <c r="Y70" s="216">
        <v>15008.280208873344</v>
      </c>
      <c r="Z70" s="216">
        <v>10200.989889475204</v>
      </c>
      <c r="AA70" s="216">
        <v>36931.333180546775</v>
      </c>
      <c r="AB70" s="216">
        <v>1355.2599909185692</v>
      </c>
      <c r="AC70" s="216">
        <v>10691.940365304337</v>
      </c>
      <c r="AD70" s="216">
        <v>24942.307446420418</v>
      </c>
      <c r="AE70" s="216">
        <v>3811.5508707461436</v>
      </c>
      <c r="AF70" s="216">
        <v>1222.8429198328176</v>
      </c>
      <c r="AG70" s="216">
        <v>16394.93517309153</v>
      </c>
      <c r="AH70" s="216">
        <v>10590.402167340539</v>
      </c>
      <c r="AI70" s="216">
        <v>3350.6080858008786</v>
      </c>
      <c r="AJ70" s="216">
        <v>584.23438534471859</v>
      </c>
      <c r="AK70" s="216">
        <v>7532.8727763350598</v>
      </c>
      <c r="AL70" s="216">
        <v>4068.3758003691469</v>
      </c>
      <c r="AM70" s="216">
        <v>6123.4980166520045</v>
      </c>
      <c r="AN70" s="216">
        <v>14567.840318808363</v>
      </c>
      <c r="AO70" s="216">
        <v>23119.119635588777</v>
      </c>
      <c r="AP70" s="216">
        <v>1881.8848920727637</v>
      </c>
      <c r="AQ70" s="216">
        <v>6087.5830299583504</v>
      </c>
      <c r="AR70" s="216">
        <v>21062.188644526872</v>
      </c>
      <c r="AS70" s="216">
        <v>3708.2799232620173</v>
      </c>
      <c r="AT70" s="216">
        <v>17150.356197374185</v>
      </c>
      <c r="AU70" s="216">
        <v>6940.2815009905917</v>
      </c>
      <c r="AV70" s="216">
        <v>34413.965156167797</v>
      </c>
      <c r="AW70" s="216">
        <v>13882.92343288926</v>
      </c>
      <c r="AX70" s="216">
        <v>23542.251877432696</v>
      </c>
      <c r="AY70" s="216">
        <v>18870.403961302647</v>
      </c>
      <c r="AZ70" s="216">
        <v>21199.601428165803</v>
      </c>
      <c r="BA70" s="213">
        <v>5644.7115350123395</v>
      </c>
      <c r="BB70" s="213">
        <v>1727.5313927887203</v>
      </c>
      <c r="BC70" s="213">
        <v>34406.330003323521</v>
      </c>
      <c r="BD70" s="213">
        <v>5866.9462279988575</v>
      </c>
      <c r="BE70" s="213">
        <v>176254.17005158876</v>
      </c>
      <c r="BF70" s="213">
        <v>651837.53425392031</v>
      </c>
      <c r="BG70" s="213">
        <v>2261.3803987675647</v>
      </c>
      <c r="BH70" s="213">
        <v>14351.113535725674</v>
      </c>
      <c r="BI70" s="213">
        <v>14552.861598396827</v>
      </c>
      <c r="BJ70" s="213">
        <v>305850.33940174355</v>
      </c>
      <c r="BK70" s="213">
        <v>5926.2273427790387</v>
      </c>
      <c r="BL70" s="213">
        <v>133841.90089596179</v>
      </c>
      <c r="BM70" s="213">
        <v>267860.49271635187</v>
      </c>
      <c r="BN70" s="213">
        <v>226823.4711753781</v>
      </c>
      <c r="BO70" s="213">
        <v>184735.97129682772</v>
      </c>
      <c r="BP70" s="213">
        <v>113873.44943970146</v>
      </c>
      <c r="BQ70" s="213">
        <v>138244.99425021614</v>
      </c>
      <c r="BR70" s="213">
        <v>5122.0397830697875</v>
      </c>
      <c r="BS70" s="213">
        <v>2447.3752439998761</v>
      </c>
      <c r="BT70" s="213">
        <v>2489.0781783120988</v>
      </c>
      <c r="BU70" s="213">
        <v>1037.1585517101128</v>
      </c>
      <c r="BV70" s="213">
        <v>8672.0893209141723</v>
      </c>
      <c r="BW70" s="213">
        <v>0</v>
      </c>
      <c r="BX70" s="207">
        <v>2906270.7836221769</v>
      </c>
      <c r="BY70" s="215">
        <v>2132819.8846627316</v>
      </c>
      <c r="BZ70" s="209">
        <v>0</v>
      </c>
      <c r="CA70" s="209">
        <v>177.54852289353289</v>
      </c>
      <c r="CB70" s="209">
        <v>1843.1134908344106</v>
      </c>
      <c r="CC70" s="209">
        <v>2.5623749505998927</v>
      </c>
      <c r="CD70" s="210">
        <v>7603.1073264148581</v>
      </c>
      <c r="CE70" s="262">
        <v>2142446.2163778245</v>
      </c>
      <c r="CF70" s="263">
        <v>5048717.0000000019</v>
      </c>
      <c r="CG70" s="35"/>
      <c r="CH70" s="35"/>
      <c r="CJ70" s="35"/>
      <c r="CK70" s="35"/>
    </row>
    <row r="71" spans="1:89" x14ac:dyDescent="0.55000000000000004">
      <c r="A71" s="131"/>
      <c r="B71" s="192">
        <v>62</v>
      </c>
      <c r="C71" s="193" t="s">
        <v>61</v>
      </c>
      <c r="D71" s="194" t="s">
        <v>166</v>
      </c>
      <c r="E71" s="211">
        <v>282.45770691927424</v>
      </c>
      <c r="F71" s="216">
        <v>51.212085978944096</v>
      </c>
      <c r="G71" s="216">
        <v>1804.9828184980358</v>
      </c>
      <c r="H71" s="216">
        <v>445.66774518682439</v>
      </c>
      <c r="I71" s="216">
        <v>653.90207539203357</v>
      </c>
      <c r="J71" s="216">
        <v>691.08246985403673</v>
      </c>
      <c r="K71" s="216">
        <v>1839.8896713347533</v>
      </c>
      <c r="L71" s="216">
        <v>86.285976590664205</v>
      </c>
      <c r="M71" s="216">
        <v>13941.164575585823</v>
      </c>
      <c r="N71" s="216">
        <v>2962.3184289613437</v>
      </c>
      <c r="O71" s="216">
        <v>146.99421442232864</v>
      </c>
      <c r="P71" s="216">
        <v>2640.884516067581</v>
      </c>
      <c r="Q71" s="216">
        <v>7419.3169405303288</v>
      </c>
      <c r="R71" s="216">
        <v>337.18638197840471</v>
      </c>
      <c r="S71" s="216">
        <v>234.5427792427673</v>
      </c>
      <c r="T71" s="216">
        <v>1656.8684574424983</v>
      </c>
      <c r="U71" s="216">
        <v>1263.1368819067716</v>
      </c>
      <c r="V71" s="216">
        <v>745.73411588564682</v>
      </c>
      <c r="W71" s="216">
        <v>1383.5101487282859</v>
      </c>
      <c r="X71" s="216">
        <v>2673.335939234757</v>
      </c>
      <c r="Y71" s="216">
        <v>1149.2065702746556</v>
      </c>
      <c r="Z71" s="216">
        <v>791.84186257204306</v>
      </c>
      <c r="AA71" s="216">
        <v>864.04073689231848</v>
      </c>
      <c r="AB71" s="216">
        <v>564.81650287482034</v>
      </c>
      <c r="AC71" s="216">
        <v>4374.9032405281878</v>
      </c>
      <c r="AD71" s="216">
        <v>1511.9802411706064</v>
      </c>
      <c r="AE71" s="216">
        <v>920.05565079477708</v>
      </c>
      <c r="AF71" s="216">
        <v>462.33011700568903</v>
      </c>
      <c r="AG71" s="216">
        <v>3058.1728798204249</v>
      </c>
      <c r="AH71" s="216">
        <v>1591.5831121359131</v>
      </c>
      <c r="AI71" s="216">
        <v>1962.3625294581088</v>
      </c>
      <c r="AJ71" s="216">
        <v>150.647402638648</v>
      </c>
      <c r="AK71" s="216">
        <v>1427.3518277590374</v>
      </c>
      <c r="AL71" s="216">
        <v>855.32647555177107</v>
      </c>
      <c r="AM71" s="216">
        <v>955.52048102710637</v>
      </c>
      <c r="AN71" s="216">
        <v>2356.544247230991</v>
      </c>
      <c r="AO71" s="216">
        <v>5614.7586306498397</v>
      </c>
      <c r="AP71" s="216">
        <v>1012.2187733807845</v>
      </c>
      <c r="AQ71" s="216">
        <v>1149.146840795823</v>
      </c>
      <c r="AR71" s="216">
        <v>6152.9621061528733</v>
      </c>
      <c r="AS71" s="216">
        <v>677.10394816815221</v>
      </c>
      <c r="AT71" s="216">
        <v>3303.8627345193181</v>
      </c>
      <c r="AU71" s="216">
        <v>1774.4539335328152</v>
      </c>
      <c r="AV71" s="216">
        <v>5171.8750314577574</v>
      </c>
      <c r="AW71" s="216">
        <v>3480.9954803719352</v>
      </c>
      <c r="AX71" s="216">
        <v>2952.2045184573858</v>
      </c>
      <c r="AY71" s="216">
        <v>2329.2245173396796</v>
      </c>
      <c r="AZ71" s="216">
        <v>718.15755195255804</v>
      </c>
      <c r="BA71" s="213">
        <v>1395.6072254159687</v>
      </c>
      <c r="BB71" s="213">
        <v>417.34389587067852</v>
      </c>
      <c r="BC71" s="213">
        <v>17632.003408053744</v>
      </c>
      <c r="BD71" s="213">
        <v>13848.413108319293</v>
      </c>
      <c r="BE71" s="213">
        <v>19996.662803132222</v>
      </c>
      <c r="BF71" s="213">
        <v>35407.576599933353</v>
      </c>
      <c r="BG71" s="213">
        <v>838.46513145504571</v>
      </c>
      <c r="BH71" s="213">
        <v>2974.9352288105292</v>
      </c>
      <c r="BI71" s="213">
        <v>2504.3529450580586</v>
      </c>
      <c r="BJ71" s="213">
        <v>28620.998839232601</v>
      </c>
      <c r="BK71" s="213">
        <v>805.88006431425822</v>
      </c>
      <c r="BL71" s="213">
        <v>21388.266140318035</v>
      </c>
      <c r="BM71" s="213">
        <v>16541.571715428276</v>
      </c>
      <c r="BN71" s="213">
        <v>476481.57108519517</v>
      </c>
      <c r="BO71" s="213">
        <v>8173.2846822441543</v>
      </c>
      <c r="BP71" s="213">
        <v>24860.943034428394</v>
      </c>
      <c r="BQ71" s="213">
        <v>32121.768883472974</v>
      </c>
      <c r="BR71" s="213">
        <v>880.66625148919741</v>
      </c>
      <c r="BS71" s="213">
        <v>37.361361231323762</v>
      </c>
      <c r="BT71" s="213">
        <v>389.70865096314355</v>
      </c>
      <c r="BU71" s="213">
        <v>2380.6918510451146</v>
      </c>
      <c r="BV71" s="213">
        <v>6889.1895411940441</v>
      </c>
      <c r="BW71" s="213">
        <v>0</v>
      </c>
      <c r="BX71" s="207">
        <v>813181.38432086073</v>
      </c>
      <c r="BY71" s="215">
        <v>595411.46772089507</v>
      </c>
      <c r="BZ71" s="209">
        <v>0</v>
      </c>
      <c r="CA71" s="209">
        <v>0</v>
      </c>
      <c r="CB71" s="209">
        <v>15.147958243919108</v>
      </c>
      <c r="CC71" s="209">
        <v>0</v>
      </c>
      <c r="CD71" s="210">
        <v>0</v>
      </c>
      <c r="CE71" s="262">
        <v>595426.61567913904</v>
      </c>
      <c r="CF71" s="263">
        <v>1408607.9999999998</v>
      </c>
      <c r="CG71" s="35"/>
      <c r="CH71" s="35"/>
      <c r="CJ71" s="35"/>
      <c r="CK71" s="35"/>
    </row>
    <row r="72" spans="1:89" x14ac:dyDescent="0.55000000000000004">
      <c r="B72" s="192">
        <v>63</v>
      </c>
      <c r="C72" s="193" t="s">
        <v>62</v>
      </c>
      <c r="D72" s="217" t="s">
        <v>289</v>
      </c>
      <c r="E72" s="211">
        <v>7311.2178306318392</v>
      </c>
      <c r="F72" s="216">
        <v>5433.0589643556368</v>
      </c>
      <c r="G72" s="216">
        <v>5931.3893228804855</v>
      </c>
      <c r="H72" s="216">
        <v>2412.6338368167412</v>
      </c>
      <c r="I72" s="216">
        <v>6773.5010431426372</v>
      </c>
      <c r="J72" s="216">
        <v>2795.729411440097</v>
      </c>
      <c r="K72" s="216">
        <v>12665.909699351705</v>
      </c>
      <c r="L72" s="216">
        <v>792.55145888001039</v>
      </c>
      <c r="M72" s="216">
        <v>9726.1174282473039</v>
      </c>
      <c r="N72" s="216">
        <v>2121.4096099735543</v>
      </c>
      <c r="O72" s="216">
        <v>407.27682179973539</v>
      </c>
      <c r="P72" s="216">
        <v>31967.75478416327</v>
      </c>
      <c r="Q72" s="216">
        <v>54073.962828754404</v>
      </c>
      <c r="R72" s="216">
        <v>593.71884526681447</v>
      </c>
      <c r="S72" s="216">
        <v>4286.7497594022279</v>
      </c>
      <c r="T72" s="216">
        <v>2118.7510414977855</v>
      </c>
      <c r="U72" s="216">
        <v>1287.426888624743</v>
      </c>
      <c r="V72" s="216">
        <v>269.47923454062675</v>
      </c>
      <c r="W72" s="216">
        <v>173.58649981473556</v>
      </c>
      <c r="X72" s="216">
        <v>2978.6318091945864</v>
      </c>
      <c r="Y72" s="216">
        <v>3181.8750484302086</v>
      </c>
      <c r="Z72" s="216">
        <v>2149.4139546042011</v>
      </c>
      <c r="AA72" s="216">
        <v>5699.0066115978298</v>
      </c>
      <c r="AB72" s="216">
        <v>788.91074988497985</v>
      </c>
      <c r="AC72" s="216">
        <v>905.64144124942493</v>
      </c>
      <c r="AD72" s="216">
        <v>4598.5404571926347</v>
      </c>
      <c r="AE72" s="216">
        <v>640.88811453472692</v>
      </c>
      <c r="AF72" s="216">
        <v>753.60422881055297</v>
      </c>
      <c r="AG72" s="216">
        <v>5883.6722967459536</v>
      </c>
      <c r="AH72" s="216">
        <v>1808.0588498631512</v>
      </c>
      <c r="AI72" s="216">
        <v>3471.9987395932671</v>
      </c>
      <c r="AJ72" s="216">
        <v>2.5374761003926167</v>
      </c>
      <c r="AK72" s="216">
        <v>3797.484716013967</v>
      </c>
      <c r="AL72" s="216">
        <v>9065.9989029432836</v>
      </c>
      <c r="AM72" s="216">
        <v>3755.1099551090315</v>
      </c>
      <c r="AN72" s="216">
        <v>17262.503422087844</v>
      </c>
      <c r="AO72" s="216">
        <v>10767.043136153046</v>
      </c>
      <c r="AP72" s="216">
        <v>625.54935519856701</v>
      </c>
      <c r="AQ72" s="216">
        <v>3247.7027034062007</v>
      </c>
      <c r="AR72" s="216">
        <v>10159.009348722473</v>
      </c>
      <c r="AS72" s="216">
        <v>861.75015363008038</v>
      </c>
      <c r="AT72" s="216">
        <v>8004.7443334330446</v>
      </c>
      <c r="AU72" s="216">
        <v>3497.8885523447789</v>
      </c>
      <c r="AV72" s="216">
        <v>6911.1808348793993</v>
      </c>
      <c r="AW72" s="216">
        <v>2222.0453058919711</v>
      </c>
      <c r="AX72" s="216">
        <v>17187.564258597307</v>
      </c>
      <c r="AY72" s="216">
        <v>15089.388378328942</v>
      </c>
      <c r="AZ72" s="216">
        <v>2901.9109550000621</v>
      </c>
      <c r="BA72" s="213">
        <v>9278.8413115386375</v>
      </c>
      <c r="BB72" s="213">
        <v>4055.1757764791014</v>
      </c>
      <c r="BC72" s="213">
        <v>18613.477540485241</v>
      </c>
      <c r="BD72" s="213">
        <v>3294.3026397356498</v>
      </c>
      <c r="BE72" s="213">
        <v>27649.447914805914</v>
      </c>
      <c r="BF72" s="213">
        <v>263429.2773351004</v>
      </c>
      <c r="BG72" s="213">
        <v>11335.184777218301</v>
      </c>
      <c r="BH72" s="213">
        <v>13993.530198716873</v>
      </c>
      <c r="BI72" s="213">
        <v>93540.600049918066</v>
      </c>
      <c r="BJ72" s="213">
        <v>116712.19516210235</v>
      </c>
      <c r="BK72" s="213">
        <v>3922.2633885071755</v>
      </c>
      <c r="BL72" s="213">
        <v>43649.464414423877</v>
      </c>
      <c r="BM72" s="213">
        <v>76315.45579620183</v>
      </c>
      <c r="BN72" s="213">
        <v>23862.437408578393</v>
      </c>
      <c r="BO72" s="213">
        <v>294911.57413478865</v>
      </c>
      <c r="BP72" s="213">
        <v>86776.063536675618</v>
      </c>
      <c r="BQ72" s="213">
        <v>26252.009466038264</v>
      </c>
      <c r="BR72" s="213">
        <v>7670.5459354891354</v>
      </c>
      <c r="BS72" s="213">
        <v>5991.4950959049438</v>
      </c>
      <c r="BT72" s="213">
        <v>3042.8732874795824</v>
      </c>
      <c r="BU72" s="213">
        <v>2972.4184132368146</v>
      </c>
      <c r="BV72" s="213">
        <v>30495.310183326626</v>
      </c>
      <c r="BW72" s="213">
        <v>0</v>
      </c>
      <c r="BX72" s="207">
        <v>1467125.823165878</v>
      </c>
      <c r="BY72" s="215">
        <v>5609936.0803366285</v>
      </c>
      <c r="BZ72" s="209">
        <v>0</v>
      </c>
      <c r="CA72" s="209">
        <v>0</v>
      </c>
      <c r="CB72" s="209">
        <v>1019.17948758082</v>
      </c>
      <c r="CC72" s="209">
        <v>0</v>
      </c>
      <c r="CD72" s="210">
        <v>1179.9170099136481</v>
      </c>
      <c r="CE72" s="262">
        <v>5612135.1768341223</v>
      </c>
      <c r="CF72" s="263">
        <v>7079261</v>
      </c>
      <c r="CG72" s="35"/>
      <c r="CH72" s="35"/>
      <c r="CJ72" s="35"/>
      <c r="CK72" s="35"/>
    </row>
    <row r="73" spans="1:89" x14ac:dyDescent="0.55000000000000004">
      <c r="B73" s="192">
        <v>64</v>
      </c>
      <c r="C73" s="193" t="s">
        <v>63</v>
      </c>
      <c r="D73" s="194" t="s">
        <v>167</v>
      </c>
      <c r="E73" s="211">
        <v>28845.377755665526</v>
      </c>
      <c r="F73" s="216">
        <v>14949.01360564479</v>
      </c>
      <c r="G73" s="216">
        <v>100693.62037539846</v>
      </c>
      <c r="H73" s="216">
        <v>106508.15744683631</v>
      </c>
      <c r="I73" s="216">
        <v>71728.032484703799</v>
      </c>
      <c r="J73" s="216">
        <v>11951.330497995859</v>
      </c>
      <c r="K73" s="216">
        <v>217455.40845499092</v>
      </c>
      <c r="L73" s="216">
        <v>88219.062310351845</v>
      </c>
      <c r="M73" s="216">
        <v>140668.94256068161</v>
      </c>
      <c r="N73" s="216">
        <v>30436.393620267027</v>
      </c>
      <c r="O73" s="216">
        <v>43021.212473693078</v>
      </c>
      <c r="P73" s="216">
        <v>711182.17349617626</v>
      </c>
      <c r="Q73" s="216">
        <v>72251.912915797235</v>
      </c>
      <c r="R73" s="216">
        <v>15792.176762418347</v>
      </c>
      <c r="S73" s="216">
        <v>30651.978074985978</v>
      </c>
      <c r="T73" s="216">
        <v>23893.851013312033</v>
      </c>
      <c r="U73" s="216">
        <v>34355.914974806386</v>
      </c>
      <c r="V73" s="216">
        <v>11899.23721089008</v>
      </c>
      <c r="W73" s="216">
        <v>32278.457420388273</v>
      </c>
      <c r="X73" s="216">
        <v>34623.557987799475</v>
      </c>
      <c r="Y73" s="216">
        <v>85051.683107225588</v>
      </c>
      <c r="Z73" s="216">
        <v>13194.919750764813</v>
      </c>
      <c r="AA73" s="216">
        <v>20890.284833228561</v>
      </c>
      <c r="AB73" s="216">
        <v>9243.7609521331451</v>
      </c>
      <c r="AC73" s="216">
        <v>10864.618913220789</v>
      </c>
      <c r="AD73" s="216">
        <v>61370.828255209286</v>
      </c>
      <c r="AE73" s="216">
        <v>4682.5640547859821</v>
      </c>
      <c r="AF73" s="216">
        <v>3551.2370744712225</v>
      </c>
      <c r="AG73" s="216">
        <v>73969.606929039524</v>
      </c>
      <c r="AH73" s="216">
        <v>14280.982907229674</v>
      </c>
      <c r="AI73" s="216">
        <v>106658.2951258496</v>
      </c>
      <c r="AJ73" s="216">
        <v>14873.665105832393</v>
      </c>
      <c r="AK73" s="216">
        <v>24712.052658559678</v>
      </c>
      <c r="AL73" s="216">
        <v>13786.942034143498</v>
      </c>
      <c r="AM73" s="216">
        <v>29266.239867873301</v>
      </c>
      <c r="AN73" s="216">
        <v>38730.668115534492</v>
      </c>
      <c r="AO73" s="216">
        <v>58969.986473743818</v>
      </c>
      <c r="AP73" s="216">
        <v>55675.032428941435</v>
      </c>
      <c r="AQ73" s="216">
        <v>17977.130197715509</v>
      </c>
      <c r="AR73" s="216">
        <v>121745.28066290576</v>
      </c>
      <c r="AS73" s="216">
        <v>8821.3151326263014</v>
      </c>
      <c r="AT73" s="216">
        <v>18183.982674753766</v>
      </c>
      <c r="AU73" s="216">
        <v>29920.542890923189</v>
      </c>
      <c r="AV73" s="216">
        <v>114459.5032054654</v>
      </c>
      <c r="AW73" s="216">
        <v>67306.810259831109</v>
      </c>
      <c r="AX73" s="216">
        <v>45439.282394259892</v>
      </c>
      <c r="AY73" s="216">
        <v>49501.386484605726</v>
      </c>
      <c r="AZ73" s="216">
        <v>13910.16970479745</v>
      </c>
      <c r="BA73" s="213">
        <v>22520.903118958169</v>
      </c>
      <c r="BB73" s="213">
        <v>7402.6969673123376</v>
      </c>
      <c r="BC73" s="213">
        <v>225843.51097574594</v>
      </c>
      <c r="BD73" s="213">
        <v>49424.198944079188</v>
      </c>
      <c r="BE73" s="213">
        <v>586286.71788743103</v>
      </c>
      <c r="BF73" s="213">
        <v>843217.2574368699</v>
      </c>
      <c r="BG73" s="213">
        <v>48366.048428016897</v>
      </c>
      <c r="BH73" s="213">
        <v>50698.128521156999</v>
      </c>
      <c r="BI73" s="213">
        <v>115981.40637438257</v>
      </c>
      <c r="BJ73" s="213">
        <v>763195.82195437152</v>
      </c>
      <c r="BK73" s="213">
        <v>125956.37917664704</v>
      </c>
      <c r="BL73" s="213">
        <v>804886.78181744355</v>
      </c>
      <c r="BM73" s="213">
        <v>653734.08055713936</v>
      </c>
      <c r="BN73" s="213">
        <v>67210.267314683573</v>
      </c>
      <c r="BO73" s="213">
        <v>336072.06821915775</v>
      </c>
      <c r="BP73" s="213">
        <v>921957.93253322376</v>
      </c>
      <c r="BQ73" s="213">
        <v>320765.64697367506</v>
      </c>
      <c r="BR73" s="213">
        <v>68101.73785265605</v>
      </c>
      <c r="BS73" s="213">
        <v>158612.00332992297</v>
      </c>
      <c r="BT73" s="213">
        <v>53426.791254718606</v>
      </c>
      <c r="BU73" s="213">
        <v>109231.50142310894</v>
      </c>
      <c r="BV73" s="213">
        <v>247890.11913658734</v>
      </c>
      <c r="BW73" s="213">
        <v>0</v>
      </c>
      <c r="BX73" s="207">
        <v>9529226.583835762</v>
      </c>
      <c r="BY73" s="215">
        <v>553117.85920936451</v>
      </c>
      <c r="BZ73" s="209">
        <v>0</v>
      </c>
      <c r="CA73" s="209">
        <v>0</v>
      </c>
      <c r="CB73" s="209">
        <v>113401.64451973201</v>
      </c>
      <c r="CC73" s="209">
        <v>0</v>
      </c>
      <c r="CD73" s="210">
        <v>7258.9124351409946</v>
      </c>
      <c r="CE73" s="262">
        <v>673778.41616423754</v>
      </c>
      <c r="CF73" s="263">
        <v>10203005</v>
      </c>
      <c r="CG73" s="35"/>
      <c r="CH73" s="35"/>
      <c r="CJ73" s="35"/>
      <c r="CK73" s="35"/>
    </row>
    <row r="74" spans="1:89" x14ac:dyDescent="0.55000000000000004">
      <c r="A74" s="131"/>
      <c r="B74" s="192">
        <v>65</v>
      </c>
      <c r="C74" s="193" t="s">
        <v>64</v>
      </c>
      <c r="D74" s="194" t="s">
        <v>168</v>
      </c>
      <c r="E74" s="211">
        <v>940.9494324056983</v>
      </c>
      <c r="F74" s="216">
        <v>1207.1669810485866</v>
      </c>
      <c r="G74" s="216">
        <v>1674.1693864922506</v>
      </c>
      <c r="H74" s="216">
        <v>282.60438689722838</v>
      </c>
      <c r="I74" s="216">
        <v>559.17507638856694</v>
      </c>
      <c r="J74" s="216">
        <v>325.72474512077275</v>
      </c>
      <c r="K74" s="216">
        <v>3410.8529871037722</v>
      </c>
      <c r="L74" s="216">
        <v>358.18642401621639</v>
      </c>
      <c r="M74" s="216">
        <v>906.05323112214842</v>
      </c>
      <c r="N74" s="216">
        <v>89.50269026077008</v>
      </c>
      <c r="O74" s="216">
        <v>193.32239502075103</v>
      </c>
      <c r="P74" s="216">
        <v>6224.730767883897</v>
      </c>
      <c r="Q74" s="216">
        <v>993.63980307334452</v>
      </c>
      <c r="R74" s="216">
        <v>81.14972000711029</v>
      </c>
      <c r="S74" s="216">
        <v>122.15328981494514</v>
      </c>
      <c r="T74" s="216">
        <v>3667.3805260524427</v>
      </c>
      <c r="U74" s="216">
        <v>1182.5696022301684</v>
      </c>
      <c r="V74" s="216">
        <v>266.77911803663557</v>
      </c>
      <c r="W74" s="216">
        <v>277.45899192684283</v>
      </c>
      <c r="X74" s="216">
        <v>296.36448362750428</v>
      </c>
      <c r="Y74" s="216">
        <v>920.28062364157597</v>
      </c>
      <c r="Z74" s="216">
        <v>107.99620442715828</v>
      </c>
      <c r="AA74" s="216">
        <v>188.55154751388594</v>
      </c>
      <c r="AB74" s="216">
        <v>42.016035717012791</v>
      </c>
      <c r="AC74" s="216">
        <v>116.1603212275804</v>
      </c>
      <c r="AD74" s="216">
        <v>179.15931999282134</v>
      </c>
      <c r="AE74" s="216">
        <v>53.122433930937724</v>
      </c>
      <c r="AF74" s="216">
        <v>139.64800777168472</v>
      </c>
      <c r="AG74" s="216">
        <v>545.44786378821857</v>
      </c>
      <c r="AH74" s="216">
        <v>404.66932077854005</v>
      </c>
      <c r="AI74" s="216">
        <v>563.37330458557199</v>
      </c>
      <c r="AJ74" s="216">
        <v>12.481373645701771</v>
      </c>
      <c r="AK74" s="216">
        <v>147.37496103108955</v>
      </c>
      <c r="AL74" s="216">
        <v>123.97756975382524</v>
      </c>
      <c r="AM74" s="216">
        <v>119.31118024457263</v>
      </c>
      <c r="AN74" s="216">
        <v>354.94036601406276</v>
      </c>
      <c r="AO74" s="216">
        <v>892.65574348992038</v>
      </c>
      <c r="AP74" s="216">
        <v>248.16374580593856</v>
      </c>
      <c r="AQ74" s="216">
        <v>156.06190297801467</v>
      </c>
      <c r="AR74" s="216">
        <v>453.96627594280147</v>
      </c>
      <c r="AS74" s="216">
        <v>31.497045790703392</v>
      </c>
      <c r="AT74" s="216">
        <v>297.01885449473809</v>
      </c>
      <c r="AU74" s="216">
        <v>176.86435660164466</v>
      </c>
      <c r="AV74" s="216">
        <v>1139.5171836545915</v>
      </c>
      <c r="AW74" s="216">
        <v>201.32250483659965</v>
      </c>
      <c r="AX74" s="216">
        <v>405.9046132530346</v>
      </c>
      <c r="AY74" s="216">
        <v>478.47085286848801</v>
      </c>
      <c r="AZ74" s="216">
        <v>103.27751709144673</v>
      </c>
      <c r="BA74" s="213">
        <v>214.47724716743116</v>
      </c>
      <c r="BB74" s="213">
        <v>59.761035786839955</v>
      </c>
      <c r="BC74" s="213">
        <v>2961.8663305564637</v>
      </c>
      <c r="BD74" s="213">
        <v>480.02496706276247</v>
      </c>
      <c r="BE74" s="213">
        <v>10214.670484792478</v>
      </c>
      <c r="BF74" s="213">
        <v>10897.473701098028</v>
      </c>
      <c r="BG74" s="213">
        <v>144.65454661653703</v>
      </c>
      <c r="BH74" s="213">
        <v>576.74907468769379</v>
      </c>
      <c r="BI74" s="213">
        <v>1376.7647442056009</v>
      </c>
      <c r="BJ74" s="213">
        <v>4954.0883635708506</v>
      </c>
      <c r="BK74" s="213">
        <v>111.37936080350471</v>
      </c>
      <c r="BL74" s="213">
        <v>993.92628448670916</v>
      </c>
      <c r="BM74" s="213">
        <v>1217.1263005251394</v>
      </c>
      <c r="BN74" s="213">
        <v>257.5056280263143</v>
      </c>
      <c r="BO74" s="213">
        <v>6248.1341200993993</v>
      </c>
      <c r="BP74" s="213">
        <v>3412.2802825768217</v>
      </c>
      <c r="BQ74" s="213">
        <v>2678.3680738388593</v>
      </c>
      <c r="BR74" s="213">
        <v>542.39005069945313</v>
      </c>
      <c r="BS74" s="213">
        <v>1656.5540405970664</v>
      </c>
      <c r="BT74" s="213">
        <v>184.86873903362908</v>
      </c>
      <c r="BU74" s="213">
        <v>1650.1392112690996</v>
      </c>
      <c r="BV74" s="213">
        <v>1150.417233489168</v>
      </c>
      <c r="BW74" s="213">
        <v>0</v>
      </c>
      <c r="BX74" s="207">
        <v>83646.784890391646</v>
      </c>
      <c r="BY74" s="215">
        <v>1656987.3140091209</v>
      </c>
      <c r="BZ74" s="209">
        <v>6829149</v>
      </c>
      <c r="CA74" s="209">
        <v>120.29679190291191</v>
      </c>
      <c r="CB74" s="209">
        <v>59901.216573166123</v>
      </c>
      <c r="CC74" s="209">
        <v>536.70420300864748</v>
      </c>
      <c r="CD74" s="210">
        <v>2391.6835324098188</v>
      </c>
      <c r="CE74" s="262">
        <v>8549086.2151096072</v>
      </c>
      <c r="CF74" s="263">
        <v>8632732.9999999981</v>
      </c>
      <c r="CG74" s="35"/>
      <c r="CH74" s="35"/>
      <c r="CJ74" s="35"/>
      <c r="CK74" s="35"/>
    </row>
    <row r="75" spans="1:89" x14ac:dyDescent="0.55000000000000004">
      <c r="A75" s="131"/>
      <c r="B75" s="192">
        <v>66</v>
      </c>
      <c r="C75" s="193" t="s">
        <v>65</v>
      </c>
      <c r="D75" s="194" t="s">
        <v>73</v>
      </c>
      <c r="E75" s="211">
        <v>37.953255824248288</v>
      </c>
      <c r="F75" s="216">
        <v>2.9691736971887304</v>
      </c>
      <c r="G75" s="216">
        <v>3.3396230082955749</v>
      </c>
      <c r="H75" s="216">
        <v>1.2562769964004723</v>
      </c>
      <c r="I75" s="216">
        <v>4.4624985515263988</v>
      </c>
      <c r="J75" s="216">
        <v>0.83727560845905091</v>
      </c>
      <c r="K75" s="216">
        <v>28.802783127205181</v>
      </c>
      <c r="L75" s="216">
        <v>2.8719834159491504</v>
      </c>
      <c r="M75" s="216">
        <v>31.319921059684383</v>
      </c>
      <c r="N75" s="216">
        <v>4.0683936866973811</v>
      </c>
      <c r="O75" s="216">
        <v>1.7891629951100194</v>
      </c>
      <c r="P75" s="216">
        <v>1390.7849720984616</v>
      </c>
      <c r="Q75" s="216">
        <v>16.466948805159831</v>
      </c>
      <c r="R75" s="216">
        <v>2.9078984451673433</v>
      </c>
      <c r="S75" s="216">
        <v>3.3183599969298836</v>
      </c>
      <c r="T75" s="216">
        <v>113.44982337762156</v>
      </c>
      <c r="U75" s="216">
        <v>122.84628527705964</v>
      </c>
      <c r="V75" s="216">
        <v>16.935005573496795</v>
      </c>
      <c r="W75" s="216">
        <v>30.730297715592286</v>
      </c>
      <c r="X75" s="216">
        <v>24.447747754233642</v>
      </c>
      <c r="Y75" s="216">
        <v>39.541981232377786</v>
      </c>
      <c r="Z75" s="216">
        <v>18.273392867780242</v>
      </c>
      <c r="AA75" s="216">
        <v>25.178145002491902</v>
      </c>
      <c r="AB75" s="216">
        <v>4.4595805802463566</v>
      </c>
      <c r="AC75" s="216">
        <v>2.8034254995045718</v>
      </c>
      <c r="AD75" s="216">
        <v>24.714529423457627</v>
      </c>
      <c r="AE75" s="216">
        <v>17.95470340382095</v>
      </c>
      <c r="AF75" s="216">
        <v>4.7461265218240447</v>
      </c>
      <c r="AG75" s="216">
        <v>18.967185225965963</v>
      </c>
      <c r="AH75" s="216">
        <v>7.4276500321195513</v>
      </c>
      <c r="AI75" s="216">
        <v>13.097798636279</v>
      </c>
      <c r="AJ75" s="216">
        <v>0.44921348200746336</v>
      </c>
      <c r="AK75" s="216">
        <v>14.27841390911709</v>
      </c>
      <c r="AL75" s="216">
        <v>20.32423086328934</v>
      </c>
      <c r="AM75" s="216">
        <v>8.5305485170845721</v>
      </c>
      <c r="AN75" s="216">
        <v>61.303965077312107</v>
      </c>
      <c r="AO75" s="216">
        <v>19.170314712017671</v>
      </c>
      <c r="AP75" s="216">
        <v>33.574511016121548</v>
      </c>
      <c r="AQ75" s="216">
        <v>6.7126391651566513</v>
      </c>
      <c r="AR75" s="216">
        <v>22.975563928997921</v>
      </c>
      <c r="AS75" s="216">
        <v>2.6862552607955772</v>
      </c>
      <c r="AT75" s="216">
        <v>18.671019265589674</v>
      </c>
      <c r="AU75" s="216">
        <v>4.2884074390790534</v>
      </c>
      <c r="AV75" s="216">
        <v>27.082367091162546</v>
      </c>
      <c r="AW75" s="216">
        <v>28.899320254692771</v>
      </c>
      <c r="AX75" s="216">
        <v>24.121816988922642</v>
      </c>
      <c r="AY75" s="216">
        <v>30.065696222963229</v>
      </c>
      <c r="AZ75" s="216">
        <v>16.76489965718109</v>
      </c>
      <c r="BA75" s="213">
        <v>25.319484116259112</v>
      </c>
      <c r="BB75" s="213">
        <v>14.458337723855518</v>
      </c>
      <c r="BC75" s="213">
        <v>20.657186938182068</v>
      </c>
      <c r="BD75" s="213">
        <v>1.5695945096287391</v>
      </c>
      <c r="BE75" s="213">
        <v>760.79965094706779</v>
      </c>
      <c r="BF75" s="213">
        <v>39.213726849138872</v>
      </c>
      <c r="BG75" s="213">
        <v>3.3603481255668179</v>
      </c>
      <c r="BH75" s="213">
        <v>873.82116456215806</v>
      </c>
      <c r="BI75" s="213">
        <v>1255.654103403512</v>
      </c>
      <c r="BJ75" s="213">
        <v>82.664572665300099</v>
      </c>
      <c r="BK75" s="213">
        <v>0.33542547195634909</v>
      </c>
      <c r="BL75" s="213">
        <v>11.860590353366211</v>
      </c>
      <c r="BM75" s="213">
        <v>12641.81968230044</v>
      </c>
      <c r="BN75" s="213">
        <v>1097.557841822867</v>
      </c>
      <c r="BO75" s="213">
        <v>538.90130808591539</v>
      </c>
      <c r="BP75" s="213">
        <v>1633.7177012533973</v>
      </c>
      <c r="BQ75" s="213">
        <v>18.661077571687876</v>
      </c>
      <c r="BR75" s="213">
        <v>15.150845066299807</v>
      </c>
      <c r="BS75" s="213">
        <v>8.2405135000275251</v>
      </c>
      <c r="BT75" s="213">
        <v>12.383283848747045</v>
      </c>
      <c r="BU75" s="213">
        <v>41.523596165019924</v>
      </c>
      <c r="BV75" s="213">
        <v>3407.635760259886</v>
      </c>
      <c r="BW75" s="213">
        <v>0</v>
      </c>
      <c r="BX75" s="207">
        <v>24863.927183832122</v>
      </c>
      <c r="BY75" s="215">
        <v>2297787.7632204019</v>
      </c>
      <c r="BZ75" s="209">
        <v>0</v>
      </c>
      <c r="CA75" s="209">
        <v>17641</v>
      </c>
      <c r="CB75" s="209">
        <v>180.42698661710503</v>
      </c>
      <c r="CC75" s="209">
        <v>0</v>
      </c>
      <c r="CD75" s="210">
        <v>208.88260914896256</v>
      </c>
      <c r="CE75" s="262">
        <v>2315818.072816168</v>
      </c>
      <c r="CF75" s="263">
        <v>2340682</v>
      </c>
      <c r="CG75" s="35"/>
      <c r="CH75" s="35"/>
      <c r="CJ75" s="35"/>
      <c r="CK75" s="35"/>
    </row>
    <row r="76" spans="1:89" x14ac:dyDescent="0.55000000000000004">
      <c r="B76" s="192">
        <v>67</v>
      </c>
      <c r="C76" s="193" t="s">
        <v>66</v>
      </c>
      <c r="D76" s="194" t="s">
        <v>74</v>
      </c>
      <c r="E76" s="211">
        <v>0</v>
      </c>
      <c r="F76" s="216">
        <v>0</v>
      </c>
      <c r="G76" s="216">
        <v>0</v>
      </c>
      <c r="H76" s="216">
        <v>0</v>
      </c>
      <c r="I76" s="216">
        <v>0</v>
      </c>
      <c r="J76" s="216">
        <v>0</v>
      </c>
      <c r="K76" s="216">
        <v>0</v>
      </c>
      <c r="L76" s="216">
        <v>0</v>
      </c>
      <c r="M76" s="216">
        <v>0</v>
      </c>
      <c r="N76" s="216">
        <v>0</v>
      </c>
      <c r="O76" s="216">
        <v>0</v>
      </c>
      <c r="P76" s="216">
        <v>0</v>
      </c>
      <c r="Q76" s="216">
        <v>0</v>
      </c>
      <c r="R76" s="216">
        <v>0</v>
      </c>
      <c r="S76" s="216">
        <v>0</v>
      </c>
      <c r="T76" s="216">
        <v>0</v>
      </c>
      <c r="U76" s="216">
        <v>0</v>
      </c>
      <c r="V76" s="216">
        <v>0</v>
      </c>
      <c r="W76" s="216">
        <v>0</v>
      </c>
      <c r="X76" s="216">
        <v>0</v>
      </c>
      <c r="Y76" s="216">
        <v>0</v>
      </c>
      <c r="Z76" s="216">
        <v>0</v>
      </c>
      <c r="AA76" s="216">
        <v>0</v>
      </c>
      <c r="AB76" s="216">
        <v>0</v>
      </c>
      <c r="AC76" s="216">
        <v>0</v>
      </c>
      <c r="AD76" s="216">
        <v>0</v>
      </c>
      <c r="AE76" s="216">
        <v>0</v>
      </c>
      <c r="AF76" s="216">
        <v>0</v>
      </c>
      <c r="AG76" s="216">
        <v>0</v>
      </c>
      <c r="AH76" s="216">
        <v>0</v>
      </c>
      <c r="AI76" s="216">
        <v>0</v>
      </c>
      <c r="AJ76" s="216">
        <v>0</v>
      </c>
      <c r="AK76" s="216">
        <v>0</v>
      </c>
      <c r="AL76" s="216">
        <v>0</v>
      </c>
      <c r="AM76" s="216">
        <v>0</v>
      </c>
      <c r="AN76" s="216">
        <v>0</v>
      </c>
      <c r="AO76" s="216">
        <v>0</v>
      </c>
      <c r="AP76" s="216">
        <v>0</v>
      </c>
      <c r="AQ76" s="216">
        <v>0</v>
      </c>
      <c r="AR76" s="216">
        <v>0</v>
      </c>
      <c r="AS76" s="216">
        <v>0</v>
      </c>
      <c r="AT76" s="216">
        <v>0</v>
      </c>
      <c r="AU76" s="216">
        <v>0</v>
      </c>
      <c r="AV76" s="216">
        <v>0</v>
      </c>
      <c r="AW76" s="216">
        <v>0</v>
      </c>
      <c r="AX76" s="216">
        <v>0</v>
      </c>
      <c r="AY76" s="216">
        <v>0</v>
      </c>
      <c r="AZ76" s="216">
        <v>0</v>
      </c>
      <c r="BA76" s="213">
        <v>0</v>
      </c>
      <c r="BB76" s="213">
        <v>0</v>
      </c>
      <c r="BC76" s="213">
        <v>0</v>
      </c>
      <c r="BD76" s="213">
        <v>0</v>
      </c>
      <c r="BE76" s="213">
        <v>0</v>
      </c>
      <c r="BF76" s="213">
        <v>0</v>
      </c>
      <c r="BG76" s="213">
        <v>0</v>
      </c>
      <c r="BH76" s="213">
        <v>0</v>
      </c>
      <c r="BI76" s="213">
        <v>0</v>
      </c>
      <c r="BJ76" s="213">
        <v>0</v>
      </c>
      <c r="BK76" s="213">
        <v>0</v>
      </c>
      <c r="BL76" s="213">
        <v>0</v>
      </c>
      <c r="BM76" s="213">
        <v>0</v>
      </c>
      <c r="BN76" s="213">
        <v>0</v>
      </c>
      <c r="BO76" s="213">
        <v>0</v>
      </c>
      <c r="BP76" s="213">
        <v>0</v>
      </c>
      <c r="BQ76" s="213">
        <v>0</v>
      </c>
      <c r="BR76" s="213">
        <v>0</v>
      </c>
      <c r="BS76" s="213">
        <v>0</v>
      </c>
      <c r="BT76" s="213">
        <v>0</v>
      </c>
      <c r="BU76" s="213">
        <v>0</v>
      </c>
      <c r="BV76" s="213">
        <v>0</v>
      </c>
      <c r="BW76" s="213">
        <v>0</v>
      </c>
      <c r="BX76" s="207">
        <v>0</v>
      </c>
      <c r="BY76" s="215">
        <v>56798</v>
      </c>
      <c r="BZ76" s="209">
        <v>4880536</v>
      </c>
      <c r="CA76" s="209">
        <v>0</v>
      </c>
      <c r="CB76" s="209">
        <v>0</v>
      </c>
      <c r="CC76" s="209">
        <v>0</v>
      </c>
      <c r="CD76" s="210">
        <v>0</v>
      </c>
      <c r="CE76" s="262">
        <v>4937334</v>
      </c>
      <c r="CF76" s="263">
        <v>4937334</v>
      </c>
      <c r="CG76" s="35"/>
      <c r="CH76" s="35"/>
      <c r="CJ76" s="35"/>
      <c r="CK76" s="35"/>
    </row>
    <row r="77" spans="1:89" x14ac:dyDescent="0.55000000000000004">
      <c r="B77" s="192">
        <v>68</v>
      </c>
      <c r="C77" s="193" t="s">
        <v>67</v>
      </c>
      <c r="D77" s="194" t="s">
        <v>266</v>
      </c>
      <c r="E77" s="211">
        <v>267.19049941697261</v>
      </c>
      <c r="F77" s="216">
        <v>20.90294984655138</v>
      </c>
      <c r="G77" s="216">
        <v>23.510908881783148</v>
      </c>
      <c r="H77" s="216">
        <v>8.844176099902354</v>
      </c>
      <c r="I77" s="216">
        <v>31.415940233197933</v>
      </c>
      <c r="J77" s="216">
        <v>5.894410983072869</v>
      </c>
      <c r="K77" s="216">
        <v>202.77127327347364</v>
      </c>
      <c r="L77" s="216">
        <v>20.21873134621686</v>
      </c>
      <c r="M77" s="216">
        <v>220.49189635769477</v>
      </c>
      <c r="N77" s="216">
        <v>28.641446362528548</v>
      </c>
      <c r="O77" s="216">
        <v>12.595687611506277</v>
      </c>
      <c r="P77" s="216">
        <v>125.20600601724595</v>
      </c>
      <c r="Q77" s="216">
        <v>115.92713667303715</v>
      </c>
      <c r="R77" s="216">
        <v>20.471572752967873</v>
      </c>
      <c r="S77" s="216">
        <v>23.361217517958757</v>
      </c>
      <c r="T77" s="216">
        <v>798.68549637491924</v>
      </c>
      <c r="U77" s="216">
        <v>864.83648377082443</v>
      </c>
      <c r="V77" s="216">
        <v>119.22225112294285</v>
      </c>
      <c r="W77" s="216">
        <v>216.34095456483757</v>
      </c>
      <c r="X77" s="216">
        <v>172.1118726235982</v>
      </c>
      <c r="Y77" s="216">
        <v>278.37510864260184</v>
      </c>
      <c r="Z77" s="216">
        <v>128.64448280785805</v>
      </c>
      <c r="AA77" s="216">
        <v>177.25386113806508</v>
      </c>
      <c r="AB77" s="216">
        <v>31.395397747799333</v>
      </c>
      <c r="AC77" s="216">
        <v>19.736084375990114</v>
      </c>
      <c r="AD77" s="216">
        <v>173.99001261151747</v>
      </c>
      <c r="AE77" s="216">
        <v>126.40091252159539</v>
      </c>
      <c r="AF77" s="216">
        <v>33.412677993546609</v>
      </c>
      <c r="AG77" s="216">
        <v>133.52877330282232</v>
      </c>
      <c r="AH77" s="216">
        <v>52.290573719595322</v>
      </c>
      <c r="AI77" s="216">
        <v>92.208356908722266</v>
      </c>
      <c r="AJ77" s="216">
        <v>3.1624579234577075</v>
      </c>
      <c r="AK77" s="216">
        <v>100.51987531519782</v>
      </c>
      <c r="AL77" s="216">
        <v>143.08235951548127</v>
      </c>
      <c r="AM77" s="216">
        <v>60.054966802724515</v>
      </c>
      <c r="AN77" s="216">
        <v>431.57923317826697</v>
      </c>
      <c r="AO77" s="216">
        <v>134.95880262825881</v>
      </c>
      <c r="AP77" s="216">
        <v>236.36418460696956</v>
      </c>
      <c r="AQ77" s="216">
        <v>47.256905158535481</v>
      </c>
      <c r="AR77" s="216">
        <v>161.74771484699426</v>
      </c>
      <c r="AS77" s="216">
        <v>18.911207197008796</v>
      </c>
      <c r="AT77" s="216">
        <v>131.44376823159229</v>
      </c>
      <c r="AU77" s="216">
        <v>30.190340735377138</v>
      </c>
      <c r="AV77" s="216">
        <v>190.65956349015877</v>
      </c>
      <c r="AW77" s="216">
        <v>203.45089357864941</v>
      </c>
      <c r="AX77" s="216">
        <v>169.81732365625601</v>
      </c>
      <c r="AY77" s="216">
        <v>211.66216743913938</v>
      </c>
      <c r="AZ77" s="216">
        <v>118.02470736162117</v>
      </c>
      <c r="BA77" s="213">
        <v>178.24888692898773</v>
      </c>
      <c r="BB77" s="213">
        <v>101.78653697235804</v>
      </c>
      <c r="BC77" s="213">
        <v>145.42636658424152</v>
      </c>
      <c r="BD77" s="213">
        <v>11.049927912690409</v>
      </c>
      <c r="BE77" s="213">
        <v>2455.5456681919241</v>
      </c>
      <c r="BF77" s="213">
        <v>276.06420143085802</v>
      </c>
      <c r="BG77" s="213">
        <v>23.65681347715757</v>
      </c>
      <c r="BH77" s="213">
        <v>48.020922747922242</v>
      </c>
      <c r="BI77" s="213">
        <v>370.68430307759786</v>
      </c>
      <c r="BJ77" s="213">
        <v>490.43781772785968</v>
      </c>
      <c r="BK77" s="213">
        <v>2.3613915966579855</v>
      </c>
      <c r="BL77" s="213">
        <v>83.498424339957467</v>
      </c>
      <c r="BM77" s="213">
        <v>33.930509857937743</v>
      </c>
      <c r="BN77" s="213">
        <v>10.967189128436505</v>
      </c>
      <c r="BO77" s="213">
        <v>27.465165589014948</v>
      </c>
      <c r="BP77" s="213">
        <v>152.89237558313738</v>
      </c>
      <c r="BQ77" s="213">
        <v>919.63816995573927</v>
      </c>
      <c r="BR77" s="213">
        <v>106.66178097077658</v>
      </c>
      <c r="BS77" s="213">
        <v>123.61898707959219</v>
      </c>
      <c r="BT77" s="213">
        <v>87.178180741345827</v>
      </c>
      <c r="BU77" s="213">
        <v>633.27734070058671</v>
      </c>
      <c r="BV77" s="213">
        <v>124.15555633112109</v>
      </c>
      <c r="BW77" s="213">
        <v>0</v>
      </c>
      <c r="BX77" s="207">
        <v>13345.330142192934</v>
      </c>
      <c r="BY77" s="215">
        <v>1360048.9104844446</v>
      </c>
      <c r="BZ77" s="209">
        <v>0</v>
      </c>
      <c r="CA77" s="209">
        <v>43940.024143630224</v>
      </c>
      <c r="CB77" s="209">
        <v>1270.2039815968424</v>
      </c>
      <c r="CC77" s="209">
        <v>0</v>
      </c>
      <c r="CD77" s="210">
        <v>1470.5312481353374</v>
      </c>
      <c r="CE77" s="262">
        <v>1406729.6698578068</v>
      </c>
      <c r="CF77" s="263">
        <v>1420074.9999999998</v>
      </c>
      <c r="CG77" s="35"/>
      <c r="CH77" s="35"/>
      <c r="CJ77" s="35"/>
      <c r="CK77" s="35"/>
    </row>
    <row r="78" spans="1:89" x14ac:dyDescent="0.55000000000000004">
      <c r="A78" s="131"/>
      <c r="B78" s="192">
        <v>69</v>
      </c>
      <c r="C78" s="193" t="s">
        <v>68</v>
      </c>
      <c r="D78" s="194" t="s">
        <v>75</v>
      </c>
      <c r="E78" s="211">
        <v>0</v>
      </c>
      <c r="F78" s="216">
        <v>0</v>
      </c>
      <c r="G78" s="216">
        <v>0</v>
      </c>
      <c r="H78" s="216">
        <v>0</v>
      </c>
      <c r="I78" s="216">
        <v>0</v>
      </c>
      <c r="J78" s="216">
        <v>0</v>
      </c>
      <c r="K78" s="216">
        <v>0</v>
      </c>
      <c r="L78" s="216">
        <v>0</v>
      </c>
      <c r="M78" s="216">
        <v>0</v>
      </c>
      <c r="N78" s="216">
        <v>0</v>
      </c>
      <c r="O78" s="216">
        <v>0</v>
      </c>
      <c r="P78" s="216">
        <v>0</v>
      </c>
      <c r="Q78" s="216">
        <v>0</v>
      </c>
      <c r="R78" s="216">
        <v>0</v>
      </c>
      <c r="S78" s="216">
        <v>0</v>
      </c>
      <c r="T78" s="216">
        <v>0</v>
      </c>
      <c r="U78" s="216">
        <v>0</v>
      </c>
      <c r="V78" s="216">
        <v>0</v>
      </c>
      <c r="W78" s="216">
        <v>0</v>
      </c>
      <c r="X78" s="216">
        <v>0</v>
      </c>
      <c r="Y78" s="216">
        <v>0</v>
      </c>
      <c r="Z78" s="216">
        <v>0</v>
      </c>
      <c r="AA78" s="216">
        <v>0</v>
      </c>
      <c r="AB78" s="216">
        <v>0</v>
      </c>
      <c r="AC78" s="216">
        <v>0</v>
      </c>
      <c r="AD78" s="216">
        <v>0</v>
      </c>
      <c r="AE78" s="216">
        <v>0</v>
      </c>
      <c r="AF78" s="216">
        <v>0</v>
      </c>
      <c r="AG78" s="216">
        <v>0</v>
      </c>
      <c r="AH78" s="216">
        <v>0</v>
      </c>
      <c r="AI78" s="216">
        <v>0</v>
      </c>
      <c r="AJ78" s="216">
        <v>0</v>
      </c>
      <c r="AK78" s="216">
        <v>0</v>
      </c>
      <c r="AL78" s="216">
        <v>0</v>
      </c>
      <c r="AM78" s="216">
        <v>0</v>
      </c>
      <c r="AN78" s="216">
        <v>0</v>
      </c>
      <c r="AO78" s="216">
        <v>0</v>
      </c>
      <c r="AP78" s="216">
        <v>0</v>
      </c>
      <c r="AQ78" s="216">
        <v>0</v>
      </c>
      <c r="AR78" s="216">
        <v>0</v>
      </c>
      <c r="AS78" s="216">
        <v>0</v>
      </c>
      <c r="AT78" s="216">
        <v>0</v>
      </c>
      <c r="AU78" s="216">
        <v>0</v>
      </c>
      <c r="AV78" s="216">
        <v>0</v>
      </c>
      <c r="AW78" s="216">
        <v>0</v>
      </c>
      <c r="AX78" s="216">
        <v>0</v>
      </c>
      <c r="AY78" s="216">
        <v>0</v>
      </c>
      <c r="AZ78" s="216">
        <v>0</v>
      </c>
      <c r="BA78" s="213">
        <v>0</v>
      </c>
      <c r="BB78" s="213">
        <v>0</v>
      </c>
      <c r="BC78" s="213">
        <v>0</v>
      </c>
      <c r="BD78" s="213">
        <v>0</v>
      </c>
      <c r="BE78" s="213">
        <v>0</v>
      </c>
      <c r="BF78" s="213">
        <v>0</v>
      </c>
      <c r="BG78" s="213">
        <v>0</v>
      </c>
      <c r="BH78" s="213">
        <v>0</v>
      </c>
      <c r="BI78" s="213">
        <v>0</v>
      </c>
      <c r="BJ78" s="213">
        <v>0</v>
      </c>
      <c r="BK78" s="213">
        <v>0</v>
      </c>
      <c r="BL78" s="213">
        <v>0</v>
      </c>
      <c r="BM78" s="213">
        <v>0</v>
      </c>
      <c r="BN78" s="213">
        <v>0</v>
      </c>
      <c r="BO78" s="213">
        <v>0</v>
      </c>
      <c r="BP78" s="213">
        <v>0</v>
      </c>
      <c r="BQ78" s="213">
        <v>0</v>
      </c>
      <c r="BR78" s="213">
        <v>0</v>
      </c>
      <c r="BS78" s="213">
        <v>0</v>
      </c>
      <c r="BT78" s="213">
        <v>0</v>
      </c>
      <c r="BU78" s="213">
        <v>0</v>
      </c>
      <c r="BV78" s="213">
        <v>0</v>
      </c>
      <c r="BW78" s="213">
        <v>0</v>
      </c>
      <c r="BX78" s="207">
        <v>0</v>
      </c>
      <c r="BY78" s="215">
        <v>22458</v>
      </c>
      <c r="BZ78" s="209">
        <v>4119525</v>
      </c>
      <c r="CA78" s="209">
        <v>0</v>
      </c>
      <c r="CB78" s="209">
        <v>0</v>
      </c>
      <c r="CC78" s="209">
        <v>0</v>
      </c>
      <c r="CD78" s="210">
        <v>0</v>
      </c>
      <c r="CE78" s="262">
        <v>4141983</v>
      </c>
      <c r="CF78" s="263">
        <v>4141983</v>
      </c>
      <c r="CG78" s="35"/>
      <c r="CH78" s="35"/>
      <c r="CJ78" s="35"/>
      <c r="CK78" s="35"/>
    </row>
    <row r="79" spans="1:89" x14ac:dyDescent="0.55000000000000004">
      <c r="A79" s="131"/>
      <c r="B79" s="192">
        <v>70</v>
      </c>
      <c r="C79" s="193" t="s">
        <v>69</v>
      </c>
      <c r="D79" s="194" t="s">
        <v>76</v>
      </c>
      <c r="E79" s="211">
        <v>708.85778099797051</v>
      </c>
      <c r="F79" s="216">
        <v>239.95026850887564</v>
      </c>
      <c r="G79" s="216">
        <v>1445.4172411668847</v>
      </c>
      <c r="H79" s="216">
        <v>1505.9756890728615</v>
      </c>
      <c r="I79" s="216">
        <v>1049.2463412717052</v>
      </c>
      <c r="J79" s="216">
        <v>177.82718110159135</v>
      </c>
      <c r="K79" s="216">
        <v>34866.311356961531</v>
      </c>
      <c r="L79" s="216">
        <v>1259.8652297513556</v>
      </c>
      <c r="M79" s="216">
        <v>29645.425338470704</v>
      </c>
      <c r="N79" s="216">
        <v>7150.1946856270879</v>
      </c>
      <c r="O79" s="216">
        <v>842.75271663293449</v>
      </c>
      <c r="P79" s="216">
        <v>10151.676116890969</v>
      </c>
      <c r="Q79" s="216">
        <v>1214.8339355922794</v>
      </c>
      <c r="R79" s="216">
        <v>244.74501307183934</v>
      </c>
      <c r="S79" s="216">
        <v>461.29250314167871</v>
      </c>
      <c r="T79" s="216">
        <v>1379.9675376874243</v>
      </c>
      <c r="U79" s="216">
        <v>33062.189120897536</v>
      </c>
      <c r="V79" s="216">
        <v>298.67777270918521</v>
      </c>
      <c r="W79" s="216">
        <v>691.42343141594336</v>
      </c>
      <c r="X79" s="216">
        <v>679.2796819338464</v>
      </c>
      <c r="Y79" s="216">
        <v>1503.7463650701163</v>
      </c>
      <c r="Z79" s="216">
        <v>329.86830899512495</v>
      </c>
      <c r="AA79" s="216">
        <v>496.24302502528741</v>
      </c>
      <c r="AB79" s="216">
        <v>165.30106782946606</v>
      </c>
      <c r="AC79" s="216">
        <v>175.27821517172305</v>
      </c>
      <c r="AD79" s="216">
        <v>1058.5596330255892</v>
      </c>
      <c r="AE79" s="216">
        <v>206.00363635561541</v>
      </c>
      <c r="AF79" s="216">
        <v>87.687062756685492</v>
      </c>
      <c r="AG79" s="216">
        <v>1192.1652513555687</v>
      </c>
      <c r="AH79" s="216">
        <v>260.34980112135997</v>
      </c>
      <c r="AI79" s="216">
        <v>1601.5111243738886</v>
      </c>
      <c r="AJ79" s="216">
        <v>211.98571097925711</v>
      </c>
      <c r="AK79" s="216">
        <v>462.54341051858364</v>
      </c>
      <c r="AL79" s="216">
        <v>363.60962405374994</v>
      </c>
      <c r="AM79" s="216">
        <v>481.66379935933594</v>
      </c>
      <c r="AN79" s="216">
        <v>1042.8713709903027</v>
      </c>
      <c r="AO79" s="216">
        <v>990.24672427827136</v>
      </c>
      <c r="AP79" s="216">
        <v>1042.0506288461124</v>
      </c>
      <c r="AQ79" s="216">
        <v>308.57144104041186</v>
      </c>
      <c r="AR79" s="216">
        <v>1898.9128300734844</v>
      </c>
      <c r="AS79" s="216">
        <v>145.70204387549779</v>
      </c>
      <c r="AT79" s="216">
        <v>410.90080699209523</v>
      </c>
      <c r="AU79" s="216">
        <v>457.49158510914629</v>
      </c>
      <c r="AV79" s="216">
        <v>1824.1754572437685</v>
      </c>
      <c r="AW79" s="216">
        <v>1171.0063883632599</v>
      </c>
      <c r="AX79" s="216">
        <v>847.91043822809559</v>
      </c>
      <c r="AY79" s="216">
        <v>948.14395771970737</v>
      </c>
      <c r="AZ79" s="216">
        <v>329.21391267109584</v>
      </c>
      <c r="BA79" s="213">
        <v>525.12067492827487</v>
      </c>
      <c r="BB79" s="213">
        <v>221.66482713715294</v>
      </c>
      <c r="BC79" s="213">
        <v>3366.6140530251687</v>
      </c>
      <c r="BD79" s="213">
        <v>709.47222223061863</v>
      </c>
      <c r="BE79" s="213">
        <v>15840.555619157574</v>
      </c>
      <c r="BF79" s="213">
        <v>71627.038718395328</v>
      </c>
      <c r="BG79" s="213">
        <v>719.64243990525551</v>
      </c>
      <c r="BH79" s="213">
        <v>6713.0478496003507</v>
      </c>
      <c r="BI79" s="213">
        <v>10676.904351252349</v>
      </c>
      <c r="BJ79" s="213">
        <v>131773.76781970059</v>
      </c>
      <c r="BK79" s="213">
        <v>1773.5938419523361</v>
      </c>
      <c r="BL79" s="213">
        <v>11434.517607238993</v>
      </c>
      <c r="BM79" s="213">
        <v>20132.906857361664</v>
      </c>
      <c r="BN79" s="213">
        <v>1663.4289395737121</v>
      </c>
      <c r="BO79" s="213">
        <v>9182.5048031933402</v>
      </c>
      <c r="BP79" s="213">
        <v>25742.981749678122</v>
      </c>
      <c r="BQ79" s="213">
        <v>69805.634627210296</v>
      </c>
      <c r="BR79" s="213">
        <v>8878.875325983312</v>
      </c>
      <c r="BS79" s="213">
        <v>77733.254132397225</v>
      </c>
      <c r="BT79" s="213">
        <v>849.2971990635416</v>
      </c>
      <c r="BU79" s="213">
        <v>36597.105716493068</v>
      </c>
      <c r="BV79" s="213">
        <v>79836.931076682144</v>
      </c>
      <c r="BW79" s="213">
        <v>0</v>
      </c>
      <c r="BX79" s="207">
        <v>732894.48301648733</v>
      </c>
      <c r="BY79" s="215">
        <v>1163305.9058729396</v>
      </c>
      <c r="BZ79" s="209">
        <v>0</v>
      </c>
      <c r="CA79" s="209">
        <v>819043.6043359366</v>
      </c>
      <c r="CB79" s="209">
        <v>2992.8006030442593</v>
      </c>
      <c r="CC79" s="209">
        <v>-2992.7522609360831</v>
      </c>
      <c r="CD79" s="210">
        <v>19367.958432528481</v>
      </c>
      <c r="CE79" s="262">
        <v>2001717.5169835128</v>
      </c>
      <c r="CF79" s="263">
        <v>2734612</v>
      </c>
      <c r="CG79" s="35"/>
      <c r="CH79" s="35"/>
      <c r="CJ79" s="35"/>
      <c r="CK79" s="35"/>
    </row>
    <row r="80" spans="1:89" ht="14.7" thickBot="1" x14ac:dyDescent="0.6">
      <c r="B80" s="197">
        <v>71</v>
      </c>
      <c r="C80" s="198" t="s">
        <v>70</v>
      </c>
      <c r="D80" s="194" t="s">
        <v>169</v>
      </c>
      <c r="E80" s="211">
        <v>0</v>
      </c>
      <c r="F80" s="216">
        <v>0</v>
      </c>
      <c r="G80" s="216">
        <v>0</v>
      </c>
      <c r="H80" s="216">
        <v>0</v>
      </c>
      <c r="I80" s="216">
        <v>0</v>
      </c>
      <c r="J80" s="216">
        <v>0</v>
      </c>
      <c r="K80" s="216">
        <v>0</v>
      </c>
      <c r="L80" s="216">
        <v>0</v>
      </c>
      <c r="M80" s="216">
        <v>0</v>
      </c>
      <c r="N80" s="216">
        <v>0</v>
      </c>
      <c r="O80" s="216">
        <v>0</v>
      </c>
      <c r="P80" s="216">
        <v>0</v>
      </c>
      <c r="Q80" s="216">
        <v>0</v>
      </c>
      <c r="R80" s="216">
        <v>0</v>
      </c>
      <c r="S80" s="216">
        <v>0</v>
      </c>
      <c r="T80" s="216">
        <v>0</v>
      </c>
      <c r="U80" s="216">
        <v>0</v>
      </c>
      <c r="V80" s="216">
        <v>0</v>
      </c>
      <c r="W80" s="216">
        <v>0</v>
      </c>
      <c r="X80" s="216">
        <v>0</v>
      </c>
      <c r="Y80" s="216">
        <v>0</v>
      </c>
      <c r="Z80" s="216">
        <v>0</v>
      </c>
      <c r="AA80" s="216">
        <v>0</v>
      </c>
      <c r="AB80" s="216">
        <v>0</v>
      </c>
      <c r="AC80" s="216">
        <v>0</v>
      </c>
      <c r="AD80" s="216">
        <v>0</v>
      </c>
      <c r="AE80" s="216">
        <v>0</v>
      </c>
      <c r="AF80" s="216">
        <v>0</v>
      </c>
      <c r="AG80" s="216">
        <v>0</v>
      </c>
      <c r="AH80" s="216">
        <v>0</v>
      </c>
      <c r="AI80" s="216">
        <v>0</v>
      </c>
      <c r="AJ80" s="216">
        <v>0</v>
      </c>
      <c r="AK80" s="216">
        <v>0</v>
      </c>
      <c r="AL80" s="216">
        <v>0</v>
      </c>
      <c r="AM80" s="216">
        <v>0</v>
      </c>
      <c r="AN80" s="216">
        <v>0</v>
      </c>
      <c r="AO80" s="216">
        <v>0</v>
      </c>
      <c r="AP80" s="216">
        <v>0</v>
      </c>
      <c r="AQ80" s="216">
        <v>0</v>
      </c>
      <c r="AR80" s="216">
        <v>0</v>
      </c>
      <c r="AS80" s="216">
        <v>0</v>
      </c>
      <c r="AT80" s="216">
        <v>0</v>
      </c>
      <c r="AU80" s="216">
        <v>0</v>
      </c>
      <c r="AV80" s="216">
        <v>0</v>
      </c>
      <c r="AW80" s="216">
        <v>0</v>
      </c>
      <c r="AX80" s="216">
        <v>0</v>
      </c>
      <c r="AY80" s="216">
        <v>0</v>
      </c>
      <c r="AZ80" s="216">
        <v>0</v>
      </c>
      <c r="BA80" s="213">
        <v>0</v>
      </c>
      <c r="BB80" s="213">
        <v>0</v>
      </c>
      <c r="BC80" s="213">
        <v>0</v>
      </c>
      <c r="BD80" s="213">
        <v>0</v>
      </c>
      <c r="BE80" s="213">
        <v>0</v>
      </c>
      <c r="BF80" s="213">
        <v>0</v>
      </c>
      <c r="BG80" s="213">
        <v>0</v>
      </c>
      <c r="BH80" s="213">
        <v>0</v>
      </c>
      <c r="BI80" s="213">
        <v>0</v>
      </c>
      <c r="BJ80" s="213">
        <v>0</v>
      </c>
      <c r="BK80" s="213">
        <v>0</v>
      </c>
      <c r="BL80" s="213">
        <v>0</v>
      </c>
      <c r="BM80" s="213">
        <v>0</v>
      </c>
      <c r="BN80" s="213">
        <v>0</v>
      </c>
      <c r="BO80" s="213">
        <v>0</v>
      </c>
      <c r="BP80" s="213">
        <v>0</v>
      </c>
      <c r="BQ80" s="213">
        <v>0</v>
      </c>
      <c r="BR80" s="213">
        <v>0</v>
      </c>
      <c r="BS80" s="213">
        <v>0</v>
      </c>
      <c r="BT80" s="213">
        <v>0</v>
      </c>
      <c r="BU80" s="213">
        <v>0</v>
      </c>
      <c r="BV80" s="213">
        <v>0</v>
      </c>
      <c r="BW80" s="213">
        <v>0</v>
      </c>
      <c r="BX80" s="207">
        <v>0</v>
      </c>
      <c r="BY80" s="218">
        <v>548343</v>
      </c>
      <c r="BZ80" s="209">
        <v>0</v>
      </c>
      <c r="CA80" s="209">
        <v>0</v>
      </c>
      <c r="CB80" s="209">
        <v>0</v>
      </c>
      <c r="CC80" s="209">
        <v>0</v>
      </c>
      <c r="CD80" s="210">
        <v>0</v>
      </c>
      <c r="CE80" s="262">
        <v>548343</v>
      </c>
      <c r="CF80" s="263">
        <v>548343</v>
      </c>
      <c r="CG80" s="35"/>
      <c r="CH80" s="35"/>
      <c r="CJ80" s="35"/>
      <c r="CK80" s="35"/>
    </row>
    <row r="81" spans="1:89" ht="14.7" thickBot="1" x14ac:dyDescent="0.6">
      <c r="B81" s="197">
        <v>72</v>
      </c>
      <c r="C81" s="198" t="s">
        <v>170</v>
      </c>
      <c r="D81" s="194" t="s">
        <v>290</v>
      </c>
      <c r="E81" s="211">
        <v>0</v>
      </c>
      <c r="F81" s="216">
        <v>0</v>
      </c>
      <c r="G81" s="216">
        <v>0</v>
      </c>
      <c r="H81" s="216">
        <v>0</v>
      </c>
      <c r="I81" s="216">
        <v>0</v>
      </c>
      <c r="J81" s="216">
        <v>0</v>
      </c>
      <c r="K81" s="216">
        <v>0</v>
      </c>
      <c r="L81" s="216">
        <v>0</v>
      </c>
      <c r="M81" s="216">
        <v>0</v>
      </c>
      <c r="N81" s="216">
        <v>0</v>
      </c>
      <c r="O81" s="216">
        <v>0</v>
      </c>
      <c r="P81" s="216">
        <v>0</v>
      </c>
      <c r="Q81" s="216">
        <v>0</v>
      </c>
      <c r="R81" s="216">
        <v>0</v>
      </c>
      <c r="S81" s="216">
        <v>0</v>
      </c>
      <c r="T81" s="216">
        <v>0</v>
      </c>
      <c r="U81" s="216">
        <v>0</v>
      </c>
      <c r="V81" s="216">
        <v>0</v>
      </c>
      <c r="W81" s="216">
        <v>0</v>
      </c>
      <c r="X81" s="216">
        <v>0</v>
      </c>
      <c r="Y81" s="216">
        <v>0</v>
      </c>
      <c r="Z81" s="216">
        <v>0</v>
      </c>
      <c r="AA81" s="216">
        <v>0</v>
      </c>
      <c r="AB81" s="216">
        <v>0</v>
      </c>
      <c r="AC81" s="216">
        <v>0</v>
      </c>
      <c r="AD81" s="216">
        <v>0</v>
      </c>
      <c r="AE81" s="216">
        <v>0</v>
      </c>
      <c r="AF81" s="216">
        <v>0</v>
      </c>
      <c r="AG81" s="216">
        <v>0</v>
      </c>
      <c r="AH81" s="216">
        <v>0</v>
      </c>
      <c r="AI81" s="216">
        <v>0</v>
      </c>
      <c r="AJ81" s="216">
        <v>0</v>
      </c>
      <c r="AK81" s="216">
        <v>0</v>
      </c>
      <c r="AL81" s="216">
        <v>0</v>
      </c>
      <c r="AM81" s="216">
        <v>0</v>
      </c>
      <c r="AN81" s="216">
        <v>0</v>
      </c>
      <c r="AO81" s="216">
        <v>0</v>
      </c>
      <c r="AP81" s="216">
        <v>0</v>
      </c>
      <c r="AQ81" s="216">
        <v>0</v>
      </c>
      <c r="AR81" s="216">
        <v>0</v>
      </c>
      <c r="AS81" s="216">
        <v>0</v>
      </c>
      <c r="AT81" s="216">
        <v>0</v>
      </c>
      <c r="AU81" s="216">
        <v>0</v>
      </c>
      <c r="AV81" s="216">
        <v>0</v>
      </c>
      <c r="AW81" s="216">
        <v>0</v>
      </c>
      <c r="AX81" s="216">
        <v>0</v>
      </c>
      <c r="AY81" s="216">
        <v>0</v>
      </c>
      <c r="AZ81" s="216">
        <v>0</v>
      </c>
      <c r="BA81" s="213">
        <v>0</v>
      </c>
      <c r="BB81" s="213">
        <v>0</v>
      </c>
      <c r="BC81" s="213">
        <v>0</v>
      </c>
      <c r="BD81" s="213">
        <v>0</v>
      </c>
      <c r="BE81" s="213">
        <v>0</v>
      </c>
      <c r="BF81" s="213">
        <v>0</v>
      </c>
      <c r="BG81" s="213">
        <v>0</v>
      </c>
      <c r="BH81" s="213">
        <v>0</v>
      </c>
      <c r="BI81" s="213">
        <v>0</v>
      </c>
      <c r="BJ81" s="213">
        <v>0</v>
      </c>
      <c r="BK81" s="213">
        <v>0</v>
      </c>
      <c r="BL81" s="213">
        <v>0</v>
      </c>
      <c r="BM81" s="213">
        <v>0</v>
      </c>
      <c r="BN81" s="213">
        <v>0</v>
      </c>
      <c r="BO81" s="213">
        <v>0</v>
      </c>
      <c r="BP81" s="213">
        <v>0</v>
      </c>
      <c r="BQ81" s="213">
        <v>0</v>
      </c>
      <c r="BR81" s="213">
        <v>0</v>
      </c>
      <c r="BS81" s="213">
        <v>0</v>
      </c>
      <c r="BT81" s="213">
        <v>0</v>
      </c>
      <c r="BU81" s="213">
        <v>0</v>
      </c>
      <c r="BV81" s="213">
        <v>0</v>
      </c>
      <c r="BW81" s="213">
        <v>0</v>
      </c>
      <c r="BX81" s="207">
        <v>0</v>
      </c>
      <c r="BY81" s="218">
        <v>-2009877</v>
      </c>
      <c r="BZ81" s="209">
        <v>0</v>
      </c>
      <c r="CA81" s="209">
        <v>0</v>
      </c>
      <c r="CB81" s="209">
        <v>0</v>
      </c>
      <c r="CC81" s="209">
        <v>0</v>
      </c>
      <c r="CD81" s="210">
        <v>2009877</v>
      </c>
      <c r="CE81" s="262">
        <v>0</v>
      </c>
      <c r="CF81" s="263">
        <v>0</v>
      </c>
      <c r="CG81" s="35"/>
      <c r="CH81" s="35"/>
      <c r="CJ81" s="35"/>
      <c r="CK81" s="35"/>
    </row>
    <row r="82" spans="1:89" ht="14.7" thickBot="1" x14ac:dyDescent="0.6">
      <c r="C82" s="10" t="s">
        <v>272</v>
      </c>
      <c r="D82" s="11"/>
      <c r="E82" s="66">
        <v>1110053.4919400706</v>
      </c>
      <c r="F82" s="66">
        <v>184818.4597984264</v>
      </c>
      <c r="G82" s="66">
        <v>401557.34753928467</v>
      </c>
      <c r="H82" s="66">
        <v>236293.4133378175</v>
      </c>
      <c r="I82" s="66">
        <v>282935.69641963107</v>
      </c>
      <c r="J82" s="66">
        <v>102658.33451765428</v>
      </c>
      <c r="K82" s="66">
        <v>1739029.654472156</v>
      </c>
      <c r="L82" s="66">
        <v>205647.23513349507</v>
      </c>
      <c r="M82" s="66">
        <v>1048065.1752876105</v>
      </c>
      <c r="N82" s="66">
        <v>206345.80462486102</v>
      </c>
      <c r="O82" s="66">
        <v>96239.689080359763</v>
      </c>
      <c r="P82" s="66">
        <v>3971944.8253266062</v>
      </c>
      <c r="Q82" s="66">
        <v>527690.13601879519</v>
      </c>
      <c r="R82" s="66">
        <v>100986.08865424192</v>
      </c>
      <c r="S82" s="66">
        <v>108083.93136028401</v>
      </c>
      <c r="T82" s="66">
        <v>2177150.4272631481</v>
      </c>
      <c r="U82" s="66">
        <v>2951822.7767948573</v>
      </c>
      <c r="V82" s="66">
        <v>406718.71576457261</v>
      </c>
      <c r="W82" s="66">
        <v>669850.3462116447</v>
      </c>
      <c r="X82" s="66">
        <v>756074.67967264005</v>
      </c>
      <c r="Y82" s="66">
        <v>843549.32933616289</v>
      </c>
      <c r="Z82" s="66">
        <v>415125.38795686275</v>
      </c>
      <c r="AA82" s="66">
        <v>515688.65085755772</v>
      </c>
      <c r="AB82" s="66">
        <v>99210.349565776589</v>
      </c>
      <c r="AC82" s="66">
        <v>345773.49598286627</v>
      </c>
      <c r="AD82" s="66">
        <v>623624.00231154729</v>
      </c>
      <c r="AE82" s="66">
        <v>219359.99571112567</v>
      </c>
      <c r="AF82" s="66">
        <v>142706.53662714126</v>
      </c>
      <c r="AG82" s="66">
        <v>605531.93298980745</v>
      </c>
      <c r="AH82" s="66">
        <v>485196.90091251634</v>
      </c>
      <c r="AI82" s="66">
        <v>376923.4893258012</v>
      </c>
      <c r="AJ82" s="66">
        <v>35892.666515384837</v>
      </c>
      <c r="AK82" s="66">
        <v>319052.60554775002</v>
      </c>
      <c r="AL82" s="66">
        <v>369133.86777362949</v>
      </c>
      <c r="AM82" s="66">
        <v>213444.54642893988</v>
      </c>
      <c r="AN82" s="66">
        <v>985370.05457740882</v>
      </c>
      <c r="AO82" s="66">
        <v>462262.06661025615</v>
      </c>
      <c r="AP82" s="66">
        <v>1359626.7727607256</v>
      </c>
      <c r="AQ82" s="66">
        <v>130677.41910999204</v>
      </c>
      <c r="AR82" s="66">
        <v>499765.96103358391</v>
      </c>
      <c r="AS82" s="66">
        <v>45924.963632672225</v>
      </c>
      <c r="AT82" s="66">
        <v>232544.42465074116</v>
      </c>
      <c r="AU82" s="66">
        <v>152777.66698682724</v>
      </c>
      <c r="AV82" s="66">
        <v>858766.75393972918</v>
      </c>
      <c r="AW82" s="66">
        <v>656859.26449196553</v>
      </c>
      <c r="AX82" s="66">
        <v>511914.99266117095</v>
      </c>
      <c r="AY82" s="66">
        <v>695261.3449948231</v>
      </c>
      <c r="AZ82" s="66">
        <v>288982.69200799317</v>
      </c>
      <c r="BA82" s="66">
        <v>662339.86099075363</v>
      </c>
      <c r="BB82" s="66">
        <v>283848.86654956877</v>
      </c>
      <c r="BC82" s="66">
        <v>2272503.3723731106</v>
      </c>
      <c r="BD82" s="66">
        <v>147261.49044307857</v>
      </c>
      <c r="BE82" s="66">
        <v>6929574.3631962342</v>
      </c>
      <c r="BF82" s="66">
        <v>4339098.0683190087</v>
      </c>
      <c r="BG82" s="66">
        <v>122872.13136084875</v>
      </c>
      <c r="BH82" s="66">
        <v>266411.64130602928</v>
      </c>
      <c r="BI82" s="66">
        <v>1324225.9123997458</v>
      </c>
      <c r="BJ82" s="66">
        <v>3720444.6490662461</v>
      </c>
      <c r="BK82" s="66">
        <v>155388.84710124205</v>
      </c>
      <c r="BL82" s="66">
        <v>1742377.6648407546</v>
      </c>
      <c r="BM82" s="66">
        <v>1537134.0857142475</v>
      </c>
      <c r="BN82" s="66">
        <v>869214.91446437908</v>
      </c>
      <c r="BO82" s="66">
        <v>2050665.4483177164</v>
      </c>
      <c r="BP82" s="66">
        <v>2099111.3820190621</v>
      </c>
      <c r="BQ82" s="66">
        <v>1356788.795787602</v>
      </c>
      <c r="BR82" s="66">
        <v>305339.92059584282</v>
      </c>
      <c r="BS82" s="66">
        <v>643551.30949922965</v>
      </c>
      <c r="BT82" s="66">
        <v>239453.20240387501</v>
      </c>
      <c r="BU82" s="66">
        <v>1017881.4207486707</v>
      </c>
      <c r="BV82" s="66">
        <v>948621.2879838337</v>
      </c>
      <c r="BW82" s="66">
        <v>0</v>
      </c>
      <c r="BX82" s="66">
        <v>62809022.999999993</v>
      </c>
      <c r="BY82" s="66">
        <v>51469610.000000015</v>
      </c>
      <c r="BZ82" s="66">
        <v>15829210</v>
      </c>
      <c r="CA82" s="66">
        <v>883590</v>
      </c>
      <c r="CB82" s="66">
        <v>22224609</v>
      </c>
      <c r="CC82" s="66">
        <v>498359.00000000017</v>
      </c>
      <c r="CD82" s="66">
        <v>24318935.999999996</v>
      </c>
      <c r="CE82" s="264">
        <v>115224313.99999999</v>
      </c>
      <c r="CF82" s="264">
        <v>178033337</v>
      </c>
      <c r="CG82" s="35"/>
      <c r="CH82" s="35"/>
      <c r="CJ82" s="35"/>
      <c r="CK82" s="35"/>
    </row>
    <row r="83" spans="1:89" x14ac:dyDescent="0.55000000000000004">
      <c r="A83" s="131"/>
      <c r="C83" s="68" t="s">
        <v>273</v>
      </c>
      <c r="D83" s="78"/>
      <c r="E83" s="70">
        <v>130719.55281300945</v>
      </c>
      <c r="F83" s="37">
        <v>16344.804514224728</v>
      </c>
      <c r="G83" s="71">
        <v>43219.799195318221</v>
      </c>
      <c r="H83" s="71">
        <v>20122.243899468067</v>
      </c>
      <c r="I83" s="71">
        <v>145844.2720638061</v>
      </c>
      <c r="J83" s="71">
        <v>3205.4810530330565</v>
      </c>
      <c r="K83" s="71">
        <v>202353.38370456547</v>
      </c>
      <c r="L83" s="71">
        <v>11284.294767159383</v>
      </c>
      <c r="M83" s="71">
        <v>182214.36340173549</v>
      </c>
      <c r="N83" s="71">
        <v>48189.400092435222</v>
      </c>
      <c r="O83" s="71">
        <v>19555.709633287264</v>
      </c>
      <c r="P83" s="71">
        <v>239094.9551712526</v>
      </c>
      <c r="Q83" s="71">
        <v>143642.17196288111</v>
      </c>
      <c r="R83" s="71">
        <v>6739.8263763027053</v>
      </c>
      <c r="S83" s="71">
        <v>7415.2339884875455</v>
      </c>
      <c r="T83" s="71">
        <v>100051.54118353041</v>
      </c>
      <c r="U83" s="71">
        <v>16725.819975001039</v>
      </c>
      <c r="V83" s="71">
        <v>32046.312448469998</v>
      </c>
      <c r="W83" s="71">
        <v>72011.266689143245</v>
      </c>
      <c r="X83" s="71">
        <v>130194.25906589892</v>
      </c>
      <c r="Y83" s="71">
        <v>48019.193173891319</v>
      </c>
      <c r="Z83" s="71">
        <v>195311.18086017788</v>
      </c>
      <c r="AA83" s="71">
        <v>46179.034076775664</v>
      </c>
      <c r="AB83" s="71">
        <v>4669.2359219969776</v>
      </c>
      <c r="AC83" s="71">
        <v>8983.5362187359933</v>
      </c>
      <c r="AD83" s="71">
        <v>54187.008207543338</v>
      </c>
      <c r="AE83" s="71">
        <v>269403.54987039964</v>
      </c>
      <c r="AF83" s="71">
        <v>7461.2937464406532</v>
      </c>
      <c r="AG83" s="71">
        <v>78680.287906906524</v>
      </c>
      <c r="AH83" s="71">
        <v>29569.3417144087</v>
      </c>
      <c r="AI83" s="71">
        <v>70270.361548192406</v>
      </c>
      <c r="AJ83" s="71">
        <v>3222.3332854101477</v>
      </c>
      <c r="AK83" s="71">
        <v>111197.58948883934</v>
      </c>
      <c r="AL83" s="71">
        <v>83564.478235506365</v>
      </c>
      <c r="AM83" s="71">
        <v>48245.101621280737</v>
      </c>
      <c r="AN83" s="71">
        <v>57152.3937217696</v>
      </c>
      <c r="AO83" s="71">
        <v>273337.01357697201</v>
      </c>
      <c r="AP83" s="71">
        <v>1897671.1533710891</v>
      </c>
      <c r="AQ83" s="71">
        <v>169114.76159624787</v>
      </c>
      <c r="AR83" s="71">
        <v>471033.7098505788</v>
      </c>
      <c r="AS83" s="71">
        <v>46292.155330695015</v>
      </c>
      <c r="AT83" s="71">
        <v>585451.96675995737</v>
      </c>
      <c r="AU83" s="71">
        <v>26886.137191468966</v>
      </c>
      <c r="AV83" s="71">
        <v>101630.549036827</v>
      </c>
      <c r="AW83" s="71">
        <v>331095.02065297484</v>
      </c>
      <c r="AX83" s="71">
        <v>480206.0210931559</v>
      </c>
      <c r="AY83" s="71">
        <v>190687.65838176737</v>
      </c>
      <c r="AZ83" s="71">
        <v>408792.92610969814</v>
      </c>
      <c r="BA83" s="71">
        <v>46635.576241854978</v>
      </c>
      <c r="BB83" s="71">
        <v>113634.92173609851</v>
      </c>
      <c r="BC83" s="71">
        <v>138362.37230368424</v>
      </c>
      <c r="BD83" s="71">
        <v>16483.347955113659</v>
      </c>
      <c r="BE83" s="71">
        <v>764788.48393051967</v>
      </c>
      <c r="BF83" s="71">
        <v>702188.58712199063</v>
      </c>
      <c r="BG83" s="71">
        <v>33849.644342788699</v>
      </c>
      <c r="BH83" s="71">
        <v>49770.752775461624</v>
      </c>
      <c r="BI83" s="71">
        <v>174873.41290644775</v>
      </c>
      <c r="BJ83" s="71">
        <v>1422266.8795063971</v>
      </c>
      <c r="BK83" s="71">
        <v>813.76346434009179</v>
      </c>
      <c r="BL83" s="71">
        <v>182965.52167059455</v>
      </c>
      <c r="BM83" s="71">
        <v>123560.76610774049</v>
      </c>
      <c r="BN83" s="71">
        <v>107934</v>
      </c>
      <c r="BO83" s="71">
        <v>44282.611327512408</v>
      </c>
      <c r="BP83" s="71">
        <v>148073.12779299123</v>
      </c>
      <c r="BQ83" s="71">
        <v>170681.37764786105</v>
      </c>
      <c r="BR83" s="71">
        <v>282867.43239290838</v>
      </c>
      <c r="BS83" s="71">
        <v>348.4332719949557</v>
      </c>
      <c r="BT83" s="71">
        <v>175906.00951692526</v>
      </c>
      <c r="BU83" s="71">
        <v>266250.26114998694</v>
      </c>
      <c r="BV83" s="74">
        <v>152193.27226433638</v>
      </c>
      <c r="BW83" s="77">
        <v>0</v>
      </c>
      <c r="BX83" s="67">
        <v>12788020.239976265</v>
      </c>
      <c r="BY83" s="219">
        <v>7815332.5429495201</v>
      </c>
      <c r="BZ83" s="220">
        <v>0</v>
      </c>
      <c r="CA83" s="220">
        <v>0</v>
      </c>
      <c r="CB83" s="220">
        <v>4180780.5986259691</v>
      </c>
      <c r="CC83" s="220">
        <v>754390</v>
      </c>
      <c r="CD83" s="220">
        <v>15463.61844824376</v>
      </c>
      <c r="CE83" s="265">
        <v>12765966.760023734</v>
      </c>
      <c r="CF83" s="266">
        <v>25553987</v>
      </c>
      <c r="CG83" s="35"/>
      <c r="CH83" s="35"/>
      <c r="CJ83" s="35"/>
      <c r="CK83" s="35"/>
    </row>
    <row r="84" spans="1:89" x14ac:dyDescent="0.55000000000000004">
      <c r="A84" s="131"/>
      <c r="C84" s="260" t="s">
        <v>274</v>
      </c>
      <c r="D84" s="261"/>
      <c r="E84" s="38">
        <v>1240773.04475308</v>
      </c>
      <c r="F84" s="36">
        <v>201163.26431265112</v>
      </c>
      <c r="G84" s="36">
        <v>444777.14673460287</v>
      </c>
      <c r="H84" s="36">
        <v>256415.65723728557</v>
      </c>
      <c r="I84" s="36">
        <v>428779.9684834372</v>
      </c>
      <c r="J84" s="36">
        <v>105863.81557068734</v>
      </c>
      <c r="K84" s="36">
        <v>1941383.0381767214</v>
      </c>
      <c r="L84" s="36">
        <v>216931.52990065445</v>
      </c>
      <c r="M84" s="36">
        <v>1230279.5386893461</v>
      </c>
      <c r="N84" s="36">
        <v>254535.20471729623</v>
      </c>
      <c r="O84" s="36">
        <v>115795.39871364702</v>
      </c>
      <c r="P84" s="36">
        <v>4211039.7804978583</v>
      </c>
      <c r="Q84" s="36">
        <v>671332.30798167631</v>
      </c>
      <c r="R84" s="36">
        <v>107725.91503054462</v>
      </c>
      <c r="S84" s="36">
        <v>115499.16534877155</v>
      </c>
      <c r="T84" s="36">
        <v>2277201.9684466785</v>
      </c>
      <c r="U84" s="36">
        <v>2968548.5967698582</v>
      </c>
      <c r="V84" s="36">
        <v>438765.02821304259</v>
      </c>
      <c r="W84" s="36">
        <v>741861.61290078796</v>
      </c>
      <c r="X84" s="36">
        <v>886268.938738539</v>
      </c>
      <c r="Y84" s="36">
        <v>891568.52251005417</v>
      </c>
      <c r="Z84" s="36">
        <v>610436.56881704065</v>
      </c>
      <c r="AA84" s="36">
        <v>561867.68493433343</v>
      </c>
      <c r="AB84" s="36">
        <v>103879.58548777357</v>
      </c>
      <c r="AC84" s="36">
        <v>354757.03220160224</v>
      </c>
      <c r="AD84" s="36">
        <v>677811.01051909057</v>
      </c>
      <c r="AE84" s="36">
        <v>488763.54558152531</v>
      </c>
      <c r="AF84" s="36">
        <v>150167.83037358191</v>
      </c>
      <c r="AG84" s="36">
        <v>684212.22089671402</v>
      </c>
      <c r="AH84" s="36">
        <v>514766.24262692506</v>
      </c>
      <c r="AI84" s="36">
        <v>447193.85087399359</v>
      </c>
      <c r="AJ84" s="36">
        <v>39114.999800794983</v>
      </c>
      <c r="AK84" s="36">
        <v>430250.19503658934</v>
      </c>
      <c r="AL84" s="36">
        <v>452698.34600913583</v>
      </c>
      <c r="AM84" s="36">
        <v>261689.64805022063</v>
      </c>
      <c r="AN84" s="36">
        <v>1042522.4482991784</v>
      </c>
      <c r="AO84" s="36">
        <v>735599.08018722816</v>
      </c>
      <c r="AP84" s="36">
        <v>3257297.9261318147</v>
      </c>
      <c r="AQ84" s="36">
        <v>299792.18070623989</v>
      </c>
      <c r="AR84" s="36">
        <v>970799.67088416265</v>
      </c>
      <c r="AS84" s="36">
        <v>92217.118963367247</v>
      </c>
      <c r="AT84" s="36">
        <v>817996.39141069853</v>
      </c>
      <c r="AU84" s="36">
        <v>179663.80417829621</v>
      </c>
      <c r="AV84" s="36">
        <v>960397.30297655612</v>
      </c>
      <c r="AW84" s="36">
        <v>987954.28514494037</v>
      </c>
      <c r="AX84" s="36">
        <v>992121.01375432685</v>
      </c>
      <c r="AY84" s="36">
        <v>885949.00337659044</v>
      </c>
      <c r="AZ84" s="36">
        <v>697775.61811769125</v>
      </c>
      <c r="BA84" s="36">
        <v>708975.43723260856</v>
      </c>
      <c r="BB84" s="36">
        <v>397483.78828566731</v>
      </c>
      <c r="BC84" s="36">
        <v>2410865.7446767949</v>
      </c>
      <c r="BD84" s="36">
        <v>163744.83839819222</v>
      </c>
      <c r="BE84" s="36">
        <v>7694362.847126754</v>
      </c>
      <c r="BF84" s="36">
        <v>5041286.6554409992</v>
      </c>
      <c r="BG84" s="36">
        <v>156721.77570363745</v>
      </c>
      <c r="BH84" s="36">
        <v>316182.39408149093</v>
      </c>
      <c r="BI84" s="36">
        <v>1499099.3253061934</v>
      </c>
      <c r="BJ84" s="36">
        <v>5142711.5285726432</v>
      </c>
      <c r="BK84" s="36">
        <v>156202.61056558214</v>
      </c>
      <c r="BL84" s="36">
        <v>1925343.1865113492</v>
      </c>
      <c r="BM84" s="36">
        <v>1660694.8518219881</v>
      </c>
      <c r="BN84" s="36">
        <v>977148.91446437908</v>
      </c>
      <c r="BO84" s="36">
        <v>2094948.0596452288</v>
      </c>
      <c r="BP84" s="36">
        <v>2247184.5098120533</v>
      </c>
      <c r="BQ84" s="36">
        <v>1527470.1734354631</v>
      </c>
      <c r="BR84" s="36">
        <v>588207.35298875114</v>
      </c>
      <c r="BS84" s="36">
        <v>643899.74277122458</v>
      </c>
      <c r="BT84" s="36">
        <v>415359.21192080027</v>
      </c>
      <c r="BU84" s="36">
        <v>1284131.6818986577</v>
      </c>
      <c r="BV84" s="36">
        <v>1100814.56024817</v>
      </c>
      <c r="BW84" s="44">
        <v>0</v>
      </c>
      <c r="BX84" s="51">
        <v>75597043.239976257</v>
      </c>
      <c r="BY84" s="76">
        <v>59284942.542949535</v>
      </c>
      <c r="BZ84" s="51">
        <v>15829210</v>
      </c>
      <c r="CA84" s="51">
        <v>883590</v>
      </c>
      <c r="CB84" s="51">
        <v>26405389.598625969</v>
      </c>
      <c r="CC84" s="51">
        <v>1252749.0000000002</v>
      </c>
      <c r="CD84" s="51">
        <v>24334399.618448239</v>
      </c>
      <c r="CE84" s="267">
        <v>127990280.76002374</v>
      </c>
      <c r="CF84" s="267">
        <v>203587324</v>
      </c>
      <c r="CG84" s="35"/>
      <c r="CH84" s="35"/>
      <c r="CJ84" s="35"/>
      <c r="CK84" s="35"/>
    </row>
    <row r="85" spans="1:89" ht="14.7" thickBot="1" x14ac:dyDescent="0.6">
      <c r="A85" s="131"/>
      <c r="C85" s="69" t="s">
        <v>275</v>
      </c>
      <c r="D85" s="79"/>
      <c r="E85" s="72">
        <v>57515.955246919766</v>
      </c>
      <c r="F85" s="73">
        <v>5805.7356873488989</v>
      </c>
      <c r="G85" s="73">
        <v>17035.853265397021</v>
      </c>
      <c r="H85" s="73">
        <v>13149.342762714428</v>
      </c>
      <c r="I85" s="73">
        <v>14619.03151656288</v>
      </c>
      <c r="J85" s="73">
        <v>6443.1844293126642</v>
      </c>
      <c r="K85" s="73">
        <v>29266.961823278623</v>
      </c>
      <c r="L85" s="73">
        <v>10999.470099345544</v>
      </c>
      <c r="M85" s="73">
        <v>11417.461310654309</v>
      </c>
      <c r="N85" s="73">
        <v>2182.7952827038271</v>
      </c>
      <c r="O85" s="73">
        <v>7335.6012863529586</v>
      </c>
      <c r="P85" s="73">
        <v>132795.21950214042</v>
      </c>
      <c r="Q85" s="73">
        <v>25713.692018323698</v>
      </c>
      <c r="R85" s="73">
        <v>5000.0849694553781</v>
      </c>
      <c r="S85" s="73">
        <v>3853.8346512284425</v>
      </c>
      <c r="T85" s="73">
        <v>8491.0315533216126</v>
      </c>
      <c r="U85" s="73">
        <v>12293.403230140009</v>
      </c>
      <c r="V85" s="73">
        <v>3472.9717869574015</v>
      </c>
      <c r="W85" s="73">
        <v>4809.3870992119328</v>
      </c>
      <c r="X85" s="73">
        <v>13652.061261460687</v>
      </c>
      <c r="Y85" s="73">
        <v>17621.477489945333</v>
      </c>
      <c r="Z85" s="73">
        <v>7697.4311829592534</v>
      </c>
      <c r="AA85" s="73">
        <v>14864.315065666757</v>
      </c>
      <c r="AB85" s="73">
        <v>2990.4145122264536</v>
      </c>
      <c r="AC85" s="73">
        <v>3478.9677983975075</v>
      </c>
      <c r="AD85" s="73">
        <v>44177.989480909615</v>
      </c>
      <c r="AE85" s="73">
        <v>4418.4544184746883</v>
      </c>
      <c r="AF85" s="73">
        <v>1260.1696264180196</v>
      </c>
      <c r="AG85" s="73">
        <v>18629.779103285979</v>
      </c>
      <c r="AH85" s="73">
        <v>4771.7573730748918</v>
      </c>
      <c r="AI85" s="73">
        <v>40351.149126006363</v>
      </c>
      <c r="AJ85" s="73">
        <v>1783.0001992050252</v>
      </c>
      <c r="AK85" s="73">
        <v>11555.804963410665</v>
      </c>
      <c r="AL85" s="73">
        <v>15440.653990864201</v>
      </c>
      <c r="AM85" s="73">
        <v>6819.3519497793841</v>
      </c>
      <c r="AN85" s="73">
        <v>17411.551700821386</v>
      </c>
      <c r="AO85" s="73">
        <v>33377.919812771826</v>
      </c>
      <c r="AP85" s="73">
        <v>-292489.92613181483</v>
      </c>
      <c r="AQ85" s="73">
        <v>10814.819293760072</v>
      </c>
      <c r="AR85" s="73">
        <v>29730.32911583735</v>
      </c>
      <c r="AS85" s="73">
        <v>4790.8810366327561</v>
      </c>
      <c r="AT85" s="73">
        <v>38165.608589301366</v>
      </c>
      <c r="AU85" s="73">
        <v>7748.1958217037436</v>
      </c>
      <c r="AV85" s="73">
        <v>33549.697023443849</v>
      </c>
      <c r="AW85" s="73">
        <v>15590.714855059803</v>
      </c>
      <c r="AX85" s="73">
        <v>21494.986245673113</v>
      </c>
      <c r="AY85" s="73">
        <v>47977.996623409636</v>
      </c>
      <c r="AZ85" s="73">
        <v>148079.38188230869</v>
      </c>
      <c r="BA85" s="73">
        <v>33945.562767391348</v>
      </c>
      <c r="BB85" s="73">
        <v>38790.211714332661</v>
      </c>
      <c r="BC85" s="73">
        <v>26471.255323205256</v>
      </c>
      <c r="BD85" s="73">
        <v>8628.161601807773</v>
      </c>
      <c r="BE85" s="73">
        <v>544735.15287324565</v>
      </c>
      <c r="BF85" s="73">
        <v>269534.34455900046</v>
      </c>
      <c r="BG85" s="73">
        <v>11499.224296362507</v>
      </c>
      <c r="BH85" s="73">
        <v>9806.605918509129</v>
      </c>
      <c r="BI85" s="73">
        <v>13199.674693806859</v>
      </c>
      <c r="BJ85" s="73">
        <v>56418.471427355908</v>
      </c>
      <c r="BK85" s="73">
        <v>12662.389434417841</v>
      </c>
      <c r="BL85" s="73">
        <v>143845.81348865083</v>
      </c>
      <c r="BM85" s="73">
        <v>98723.148178011936</v>
      </c>
      <c r="BN85" s="73">
        <v>32624.085535620696</v>
      </c>
      <c r="BO85" s="73">
        <v>67045.940354771272</v>
      </c>
      <c r="BP85" s="73">
        <v>137246.49018794677</v>
      </c>
      <c r="BQ85" s="73">
        <v>55530.826564536903</v>
      </c>
      <c r="BR85" s="73">
        <v>49524.647011248817</v>
      </c>
      <c r="BS85" s="73">
        <v>30774.257228775416</v>
      </c>
      <c r="BT85" s="73">
        <v>30589.78807919981</v>
      </c>
      <c r="BU85" s="73">
        <v>55769.31810134236</v>
      </c>
      <c r="BV85" s="75">
        <v>55019.439751829806</v>
      </c>
      <c r="BW85" s="45">
        <v>0</v>
      </c>
      <c r="BX85" s="85">
        <v>2480340.7600237331</v>
      </c>
      <c r="BY85" s="163">
        <v>4033767.4570504799</v>
      </c>
      <c r="BZ85" s="221">
        <v>0</v>
      </c>
      <c r="CA85" s="221">
        <v>0</v>
      </c>
      <c r="CB85" s="51">
        <v>1112294.4013740309</v>
      </c>
      <c r="CC85" s="51">
        <v>0</v>
      </c>
      <c r="CD85" s="51">
        <v>-20347.61844824376</v>
      </c>
      <c r="CE85" s="268">
        <v>5125714.2399762673</v>
      </c>
      <c r="CF85" s="268">
        <v>7606055</v>
      </c>
      <c r="CG85" s="35"/>
      <c r="CH85" s="35"/>
    </row>
    <row r="86" spans="1:89" ht="14.7" thickBot="1" x14ac:dyDescent="0.6">
      <c r="C86" s="10" t="s">
        <v>276</v>
      </c>
      <c r="D86" s="11"/>
      <c r="E86" s="12">
        <v>1298288.9999999998</v>
      </c>
      <c r="F86" s="13">
        <v>206969.00000000003</v>
      </c>
      <c r="G86" s="13">
        <v>461812.99999999988</v>
      </c>
      <c r="H86" s="13">
        <v>269565</v>
      </c>
      <c r="I86" s="13">
        <v>443399.00000000006</v>
      </c>
      <c r="J86" s="13">
        <v>112307</v>
      </c>
      <c r="K86" s="13">
        <v>1970650</v>
      </c>
      <c r="L86" s="13">
        <v>227931</v>
      </c>
      <c r="M86" s="13">
        <v>1241697.0000000005</v>
      </c>
      <c r="N86" s="13">
        <v>256718.00000000006</v>
      </c>
      <c r="O86" s="13">
        <v>123130.99999999999</v>
      </c>
      <c r="P86" s="13">
        <v>4343834.9999999991</v>
      </c>
      <c r="Q86" s="13">
        <v>697046</v>
      </c>
      <c r="R86" s="13">
        <v>112726</v>
      </c>
      <c r="S86" s="13">
        <v>119353</v>
      </c>
      <c r="T86" s="13">
        <v>2285693</v>
      </c>
      <c r="U86" s="13">
        <v>2980841.9999999981</v>
      </c>
      <c r="V86" s="13">
        <v>442238</v>
      </c>
      <c r="W86" s="13">
        <v>746670.99999999988</v>
      </c>
      <c r="X86" s="13">
        <v>899920.99999999965</v>
      </c>
      <c r="Y86" s="13">
        <v>909189.99999999953</v>
      </c>
      <c r="Z86" s="13">
        <v>618133.99999999988</v>
      </c>
      <c r="AA86" s="13">
        <v>576732.00000000023</v>
      </c>
      <c r="AB86" s="13">
        <v>106870.00000000003</v>
      </c>
      <c r="AC86" s="13">
        <v>358235.99999999977</v>
      </c>
      <c r="AD86" s="13">
        <v>721989.00000000023</v>
      </c>
      <c r="AE86" s="13">
        <v>493182</v>
      </c>
      <c r="AF86" s="13">
        <v>151427.99999999991</v>
      </c>
      <c r="AG86" s="13">
        <v>702842</v>
      </c>
      <c r="AH86" s="13">
        <v>519537.99999999994</v>
      </c>
      <c r="AI86" s="13">
        <v>487544.99999999994</v>
      </c>
      <c r="AJ86" s="13">
        <v>40898.000000000007</v>
      </c>
      <c r="AK86" s="13">
        <v>441806</v>
      </c>
      <c r="AL86" s="13">
        <v>468139</v>
      </c>
      <c r="AM86" s="13">
        <v>268509</v>
      </c>
      <c r="AN86" s="13">
        <v>1059933.9999999998</v>
      </c>
      <c r="AO86" s="13">
        <v>768977</v>
      </c>
      <c r="AP86" s="13">
        <v>2964808</v>
      </c>
      <c r="AQ86" s="13">
        <v>310606.99999999994</v>
      </c>
      <c r="AR86" s="13">
        <v>1000530</v>
      </c>
      <c r="AS86" s="13">
        <v>97008</v>
      </c>
      <c r="AT86" s="13">
        <v>856161.99999999988</v>
      </c>
      <c r="AU86" s="13">
        <v>187411.99999999994</v>
      </c>
      <c r="AV86" s="13">
        <v>993947</v>
      </c>
      <c r="AW86" s="13">
        <v>1003545.0000000001</v>
      </c>
      <c r="AX86" s="13">
        <v>1013616</v>
      </c>
      <c r="AY86" s="13">
        <v>933927.00000000012</v>
      </c>
      <c r="AZ86" s="13">
        <v>845855</v>
      </c>
      <c r="BA86" s="13">
        <v>742920.99999999988</v>
      </c>
      <c r="BB86" s="13">
        <v>436274</v>
      </c>
      <c r="BC86" s="13">
        <v>2437337</v>
      </c>
      <c r="BD86" s="13">
        <v>172373</v>
      </c>
      <c r="BE86" s="13">
        <v>8239098</v>
      </c>
      <c r="BF86" s="13">
        <v>5310821</v>
      </c>
      <c r="BG86" s="13">
        <v>168220.99999999997</v>
      </c>
      <c r="BH86" s="13">
        <v>325989.00000000006</v>
      </c>
      <c r="BI86" s="13">
        <v>1512299.0000000002</v>
      </c>
      <c r="BJ86" s="13">
        <v>5199129.9999999991</v>
      </c>
      <c r="BK86" s="13">
        <v>168865</v>
      </c>
      <c r="BL86" s="13">
        <v>2069189</v>
      </c>
      <c r="BM86" s="13">
        <v>1759418</v>
      </c>
      <c r="BN86" s="13">
        <v>1009772.9999999998</v>
      </c>
      <c r="BO86" s="13">
        <v>2161994</v>
      </c>
      <c r="BP86" s="13">
        <v>2384431</v>
      </c>
      <c r="BQ86" s="13">
        <v>1583001</v>
      </c>
      <c r="BR86" s="13">
        <v>637732</v>
      </c>
      <c r="BS86" s="13">
        <v>674674</v>
      </c>
      <c r="BT86" s="13">
        <v>445949.00000000006</v>
      </c>
      <c r="BU86" s="13">
        <v>1339901</v>
      </c>
      <c r="BV86" s="13">
        <v>1155833.9999999998</v>
      </c>
      <c r="BW86" s="46">
        <v>0</v>
      </c>
      <c r="BX86" s="41">
        <v>78077383.999999985</v>
      </c>
      <c r="BY86" s="84">
        <v>63318710.000000015</v>
      </c>
      <c r="BZ86" s="13">
        <v>15829210</v>
      </c>
      <c r="CA86" s="13">
        <v>883590</v>
      </c>
      <c r="CB86" s="13">
        <v>27517684</v>
      </c>
      <c r="CC86" s="13">
        <v>1252749.0000000002</v>
      </c>
      <c r="CD86" s="13">
        <v>24314051.999999996</v>
      </c>
      <c r="CE86" s="269">
        <v>133115995.00000001</v>
      </c>
      <c r="CF86" s="269">
        <v>211193379</v>
      </c>
      <c r="CG86" s="35"/>
      <c r="CH86" s="35"/>
    </row>
    <row r="87" spans="1:89" ht="14.7" thickBot="1" x14ac:dyDescent="0.6">
      <c r="A87" s="131"/>
      <c r="C87" s="18" t="s">
        <v>277</v>
      </c>
      <c r="D87" s="19"/>
      <c r="E87" s="42">
        <v>2535224</v>
      </c>
      <c r="F87" s="43">
        <v>614714</v>
      </c>
      <c r="G87" s="43">
        <v>767653</v>
      </c>
      <c r="H87" s="43">
        <v>887449</v>
      </c>
      <c r="I87" s="43">
        <v>1396743</v>
      </c>
      <c r="J87" s="43">
        <v>258190</v>
      </c>
      <c r="K87" s="43">
        <v>586255</v>
      </c>
      <c r="L87" s="43">
        <v>1364549</v>
      </c>
      <c r="M87" s="43">
        <v>667964</v>
      </c>
      <c r="N87" s="43">
        <v>436693</v>
      </c>
      <c r="O87" s="43">
        <v>110580</v>
      </c>
      <c r="P87" s="43">
        <v>4832773</v>
      </c>
      <c r="Q87" s="43">
        <v>864704</v>
      </c>
      <c r="R87" s="43">
        <v>231111</v>
      </c>
      <c r="S87" s="43">
        <v>238841</v>
      </c>
      <c r="T87" s="43">
        <v>1028333</v>
      </c>
      <c r="U87" s="43">
        <v>1083642</v>
      </c>
      <c r="V87" s="43">
        <v>525597</v>
      </c>
      <c r="W87" s="43">
        <v>376301</v>
      </c>
      <c r="X87" s="43">
        <v>362752</v>
      </c>
      <c r="Y87" s="43">
        <v>364302</v>
      </c>
      <c r="Z87" s="43">
        <v>500258</v>
      </c>
      <c r="AA87" s="43">
        <v>440317</v>
      </c>
      <c r="AB87" s="43">
        <v>52016</v>
      </c>
      <c r="AC87" s="43">
        <v>58087</v>
      </c>
      <c r="AD87" s="43">
        <v>83595</v>
      </c>
      <c r="AE87" s="43">
        <v>77579</v>
      </c>
      <c r="AF87" s="43">
        <v>99391</v>
      </c>
      <c r="AG87" s="43">
        <v>181649</v>
      </c>
      <c r="AH87" s="43">
        <v>656609</v>
      </c>
      <c r="AI87" s="43">
        <v>345441</v>
      </c>
      <c r="AJ87" s="43">
        <v>52048</v>
      </c>
      <c r="AK87" s="43">
        <v>352332</v>
      </c>
      <c r="AL87" s="43">
        <v>392490</v>
      </c>
      <c r="AM87" s="43">
        <v>174429</v>
      </c>
      <c r="AN87" s="43">
        <v>638106</v>
      </c>
      <c r="AO87" s="43">
        <v>595833</v>
      </c>
      <c r="AP87" s="43">
        <v>1221414</v>
      </c>
      <c r="AQ87" s="43">
        <v>189856</v>
      </c>
      <c r="AR87" s="43">
        <v>1026235</v>
      </c>
      <c r="AS87" s="43">
        <v>86639</v>
      </c>
      <c r="AT87" s="43">
        <v>558425</v>
      </c>
      <c r="AU87" s="43">
        <v>285003</v>
      </c>
      <c r="AV87" s="43">
        <v>696816</v>
      </c>
      <c r="AW87" s="43">
        <v>267750</v>
      </c>
      <c r="AX87" s="43">
        <v>419811</v>
      </c>
      <c r="AY87" s="43">
        <v>478904</v>
      </c>
      <c r="AZ87" s="43">
        <v>362584</v>
      </c>
      <c r="BA87" s="43">
        <v>332206</v>
      </c>
      <c r="BB87" s="43">
        <v>633635</v>
      </c>
      <c r="BC87" s="43">
        <v>1291530</v>
      </c>
      <c r="BD87" s="43">
        <v>419041</v>
      </c>
      <c r="BE87" s="43">
        <v>12125116</v>
      </c>
      <c r="BF87" s="43">
        <v>9055824</v>
      </c>
      <c r="BG87" s="43">
        <v>1107685</v>
      </c>
      <c r="BH87" s="43">
        <v>304416</v>
      </c>
      <c r="BI87" s="43">
        <v>2009926</v>
      </c>
      <c r="BJ87" s="43">
        <v>5534929</v>
      </c>
      <c r="BK87" s="43">
        <v>128952</v>
      </c>
      <c r="BL87" s="43">
        <v>1842060</v>
      </c>
      <c r="BM87" s="43">
        <v>3289299</v>
      </c>
      <c r="BN87" s="43">
        <v>398835</v>
      </c>
      <c r="BO87" s="43">
        <v>4917267</v>
      </c>
      <c r="BP87" s="43">
        <v>7818574</v>
      </c>
      <c r="BQ87" s="43">
        <v>7049732</v>
      </c>
      <c r="BR87" s="43">
        <v>1702950</v>
      </c>
      <c r="BS87" s="43">
        <v>4262660</v>
      </c>
      <c r="BT87" s="43">
        <v>974126</v>
      </c>
      <c r="BU87" s="43">
        <v>2802082</v>
      </c>
      <c r="BV87" s="43">
        <v>1578778</v>
      </c>
      <c r="BW87" s="43">
        <v>548343</v>
      </c>
      <c r="BX87" s="43">
        <v>99955953</v>
      </c>
      <c r="BY87" s="222"/>
      <c r="BZ87" s="222"/>
      <c r="CA87" s="222"/>
      <c r="CB87" s="222"/>
      <c r="CC87" s="222"/>
      <c r="CD87" s="222"/>
      <c r="CE87" s="222"/>
      <c r="CF87" s="222"/>
    </row>
    <row r="88" spans="1:89" x14ac:dyDescent="0.55000000000000004">
      <c r="A88" s="131"/>
      <c r="C88" s="14" t="s">
        <v>278</v>
      </c>
      <c r="D88" s="15"/>
      <c r="E88" s="16">
        <v>849248</v>
      </c>
      <c r="F88" s="17">
        <v>362612</v>
      </c>
      <c r="G88" s="17">
        <v>375502</v>
      </c>
      <c r="H88" s="17">
        <v>152773</v>
      </c>
      <c r="I88" s="17">
        <v>212719</v>
      </c>
      <c r="J88" s="17">
        <v>99727</v>
      </c>
      <c r="K88" s="17">
        <v>198692</v>
      </c>
      <c r="L88" s="17">
        <v>29924</v>
      </c>
      <c r="M88" s="17">
        <v>231393</v>
      </c>
      <c r="N88" s="17">
        <v>108462</v>
      </c>
      <c r="O88" s="17">
        <v>21099</v>
      </c>
      <c r="P88" s="17">
        <v>617906</v>
      </c>
      <c r="Q88" s="17">
        <v>222909</v>
      </c>
      <c r="R88" s="17">
        <v>45717</v>
      </c>
      <c r="S88" s="17">
        <v>35221</v>
      </c>
      <c r="T88" s="17">
        <v>295283</v>
      </c>
      <c r="U88" s="17">
        <v>154661</v>
      </c>
      <c r="V88" s="17">
        <v>155393</v>
      </c>
      <c r="W88" s="17">
        <v>75336</v>
      </c>
      <c r="X88" s="17">
        <v>139120</v>
      </c>
      <c r="Y88" s="17">
        <v>112082</v>
      </c>
      <c r="Z88" s="17">
        <v>64680</v>
      </c>
      <c r="AA88" s="17">
        <v>118918</v>
      </c>
      <c r="AB88" s="17">
        <v>42319</v>
      </c>
      <c r="AC88" s="17">
        <v>36083</v>
      </c>
      <c r="AD88" s="17">
        <v>52241</v>
      </c>
      <c r="AE88" s="17">
        <v>35646</v>
      </c>
      <c r="AF88" s="17">
        <v>33617</v>
      </c>
      <c r="AG88" s="17">
        <v>123009</v>
      </c>
      <c r="AH88" s="17">
        <v>128884</v>
      </c>
      <c r="AI88" s="17">
        <v>170300</v>
      </c>
      <c r="AJ88" s="17">
        <v>26212</v>
      </c>
      <c r="AK88" s="17">
        <v>176383</v>
      </c>
      <c r="AL88" s="17">
        <v>154886</v>
      </c>
      <c r="AM88" s="17">
        <v>77269</v>
      </c>
      <c r="AN88" s="17">
        <v>113282</v>
      </c>
      <c r="AO88" s="17">
        <v>443164</v>
      </c>
      <c r="AP88" s="17">
        <v>94035</v>
      </c>
      <c r="AQ88" s="17">
        <v>76496</v>
      </c>
      <c r="AR88" s="17">
        <v>404604</v>
      </c>
      <c r="AS88" s="17">
        <v>56571</v>
      </c>
      <c r="AT88" s="17">
        <v>293515</v>
      </c>
      <c r="AU88" s="17">
        <v>121634</v>
      </c>
      <c r="AV88" s="17">
        <v>231193</v>
      </c>
      <c r="AW88" s="17">
        <v>70093</v>
      </c>
      <c r="AX88" s="17">
        <v>242633</v>
      </c>
      <c r="AY88" s="17">
        <v>277188</v>
      </c>
      <c r="AZ88" s="17">
        <v>224448</v>
      </c>
      <c r="BA88" s="17">
        <v>173198</v>
      </c>
      <c r="BB88" s="17">
        <v>71266</v>
      </c>
      <c r="BC88" s="17">
        <v>507406</v>
      </c>
      <c r="BD88" s="17">
        <v>229344</v>
      </c>
      <c r="BE88" s="17">
        <v>2930918</v>
      </c>
      <c r="BF88" s="17">
        <v>6333131</v>
      </c>
      <c r="BG88" s="17">
        <v>140374</v>
      </c>
      <c r="BH88" s="17">
        <v>162646</v>
      </c>
      <c r="BI88" s="17">
        <v>464830</v>
      </c>
      <c r="BJ88" s="17">
        <v>1279753</v>
      </c>
      <c r="BK88" s="17">
        <v>107151</v>
      </c>
      <c r="BL88" s="17">
        <v>882453</v>
      </c>
      <c r="BM88" s="17">
        <v>1283965</v>
      </c>
      <c r="BN88" s="17">
        <v>209239</v>
      </c>
      <c r="BO88" s="17">
        <v>138691</v>
      </c>
      <c r="BP88" s="17">
        <v>3276636</v>
      </c>
      <c r="BQ88" s="17">
        <v>5098156</v>
      </c>
      <c r="BR88" s="17">
        <v>929307</v>
      </c>
      <c r="BS88" s="17">
        <v>3609418</v>
      </c>
      <c r="BT88" s="17">
        <v>354284</v>
      </c>
      <c r="BU88" s="17">
        <v>2357317</v>
      </c>
      <c r="BV88" s="17">
        <v>1073535</v>
      </c>
      <c r="BW88" s="47">
        <v>548343</v>
      </c>
      <c r="BX88" s="80">
        <v>40546443</v>
      </c>
      <c r="BY88" s="222"/>
      <c r="BZ88" s="222"/>
      <c r="CA88" s="222"/>
      <c r="CB88" s="222"/>
      <c r="CC88" s="222"/>
      <c r="CD88" s="222"/>
      <c r="CE88" s="222"/>
      <c r="CF88" s="222"/>
    </row>
    <row r="89" spans="1:89" x14ac:dyDescent="0.55000000000000004">
      <c r="C89" s="258" t="s">
        <v>279</v>
      </c>
      <c r="D89" s="259"/>
      <c r="E89" s="9">
        <v>14921</v>
      </c>
      <c r="F89" s="8">
        <v>4923</v>
      </c>
      <c r="G89" s="8">
        <v>6234</v>
      </c>
      <c r="H89" s="8">
        <v>3907</v>
      </c>
      <c r="I89" s="8">
        <v>10163</v>
      </c>
      <c r="J89" s="8">
        <v>2173</v>
      </c>
      <c r="K89" s="8">
        <v>7601</v>
      </c>
      <c r="L89" s="8">
        <v>2688</v>
      </c>
      <c r="M89" s="8">
        <v>5628</v>
      </c>
      <c r="N89" s="8">
        <v>1790</v>
      </c>
      <c r="O89" s="8">
        <v>480</v>
      </c>
      <c r="P89" s="8">
        <v>64665</v>
      </c>
      <c r="Q89" s="8">
        <v>22748</v>
      </c>
      <c r="R89" s="8">
        <v>1281</v>
      </c>
      <c r="S89" s="8">
        <v>2060</v>
      </c>
      <c r="T89" s="8">
        <v>6599</v>
      </c>
      <c r="U89" s="8">
        <v>8184</v>
      </c>
      <c r="V89" s="8">
        <v>1944</v>
      </c>
      <c r="W89" s="8">
        <v>8035</v>
      </c>
      <c r="X89" s="8">
        <v>9590</v>
      </c>
      <c r="Y89" s="8">
        <v>5598</v>
      </c>
      <c r="Z89" s="8">
        <v>6142</v>
      </c>
      <c r="AA89" s="8">
        <v>5330</v>
      </c>
      <c r="AB89" s="8">
        <v>710</v>
      </c>
      <c r="AC89" s="8">
        <v>8361</v>
      </c>
      <c r="AD89" s="8">
        <v>9556</v>
      </c>
      <c r="AE89" s="8">
        <v>1550</v>
      </c>
      <c r="AF89" s="8">
        <v>1195</v>
      </c>
      <c r="AG89" s="8">
        <v>8161</v>
      </c>
      <c r="AH89" s="8">
        <v>12759</v>
      </c>
      <c r="AI89" s="8">
        <v>2585</v>
      </c>
      <c r="AJ89" s="8">
        <v>5227</v>
      </c>
      <c r="AK89" s="8">
        <v>10278</v>
      </c>
      <c r="AL89" s="8">
        <v>8562</v>
      </c>
      <c r="AM89" s="8">
        <v>3763</v>
      </c>
      <c r="AN89" s="8">
        <v>8647</v>
      </c>
      <c r="AO89" s="8">
        <v>8378</v>
      </c>
      <c r="AP89" s="8">
        <v>4831</v>
      </c>
      <c r="AQ89" s="8">
        <v>2098</v>
      </c>
      <c r="AR89" s="8">
        <v>10917</v>
      </c>
      <c r="AS89" s="8">
        <v>1281</v>
      </c>
      <c r="AT89" s="8">
        <v>11947</v>
      </c>
      <c r="AU89" s="8">
        <v>3133</v>
      </c>
      <c r="AV89" s="8">
        <v>8384</v>
      </c>
      <c r="AW89" s="8">
        <v>4404</v>
      </c>
      <c r="AX89" s="8">
        <v>7000</v>
      </c>
      <c r="AY89" s="8">
        <v>7669</v>
      </c>
      <c r="AZ89" s="8">
        <v>9527</v>
      </c>
      <c r="BA89" s="8">
        <v>2493</v>
      </c>
      <c r="BB89" s="8">
        <v>5438</v>
      </c>
      <c r="BC89" s="8">
        <v>5364</v>
      </c>
      <c r="BD89" s="8">
        <v>772</v>
      </c>
      <c r="BE89" s="8">
        <v>17895</v>
      </c>
      <c r="BF89" s="8">
        <v>129564</v>
      </c>
      <c r="BG89" s="8">
        <v>2733</v>
      </c>
      <c r="BH89" s="8">
        <v>7784</v>
      </c>
      <c r="BI89" s="8">
        <v>10923</v>
      </c>
      <c r="BJ89" s="8">
        <v>233404</v>
      </c>
      <c r="BK89" s="8">
        <v>875</v>
      </c>
      <c r="BL89" s="8">
        <v>18982</v>
      </c>
      <c r="BM89" s="8">
        <v>107833</v>
      </c>
      <c r="BN89" s="8">
        <v>71365</v>
      </c>
      <c r="BO89" s="8">
        <v>28595</v>
      </c>
      <c r="BP89" s="8">
        <v>12873</v>
      </c>
      <c r="BQ89" s="8">
        <v>5233</v>
      </c>
      <c r="BR89" s="8">
        <v>5350</v>
      </c>
      <c r="BS89" s="8">
        <v>1600</v>
      </c>
      <c r="BT89" s="8">
        <v>2594</v>
      </c>
      <c r="BU89" s="8">
        <v>126</v>
      </c>
      <c r="BV89" s="8">
        <v>4664</v>
      </c>
      <c r="BW89" s="48">
        <v>0</v>
      </c>
      <c r="BX89" s="81">
        <v>1040067</v>
      </c>
      <c r="BY89" s="222"/>
      <c r="BZ89" s="222"/>
      <c r="CA89" s="222"/>
      <c r="CB89" s="222"/>
      <c r="CC89" s="222"/>
      <c r="CD89" s="222"/>
      <c r="CE89" s="222"/>
      <c r="CF89" s="222"/>
    </row>
    <row r="90" spans="1:89" ht="14.7" thickBot="1" x14ac:dyDescent="0.6">
      <c r="C90" s="21" t="s">
        <v>280</v>
      </c>
      <c r="D90" s="22"/>
      <c r="E90" s="23">
        <v>1671055</v>
      </c>
      <c r="F90" s="24">
        <v>247179</v>
      </c>
      <c r="G90" s="24">
        <v>385917</v>
      </c>
      <c r="H90" s="24">
        <v>730769</v>
      </c>
      <c r="I90" s="24">
        <v>1173861</v>
      </c>
      <c r="J90" s="24">
        <v>156290</v>
      </c>
      <c r="K90" s="24">
        <v>379962</v>
      </c>
      <c r="L90" s="24">
        <v>1331937</v>
      </c>
      <c r="M90" s="24">
        <v>430943</v>
      </c>
      <c r="N90" s="24">
        <v>326441</v>
      </c>
      <c r="O90" s="24">
        <v>89001</v>
      </c>
      <c r="P90" s="24">
        <v>4150202</v>
      </c>
      <c r="Q90" s="24">
        <v>619047</v>
      </c>
      <c r="R90" s="24">
        <v>184113</v>
      </c>
      <c r="S90" s="24">
        <v>201560</v>
      </c>
      <c r="T90" s="24">
        <v>726451</v>
      </c>
      <c r="U90" s="24">
        <v>920797</v>
      </c>
      <c r="V90" s="24">
        <v>368260</v>
      </c>
      <c r="W90" s="24">
        <v>292930</v>
      </c>
      <c r="X90" s="24">
        <v>214042</v>
      </c>
      <c r="Y90" s="24">
        <v>246622</v>
      </c>
      <c r="Z90" s="24">
        <v>429436</v>
      </c>
      <c r="AA90" s="24">
        <v>316069</v>
      </c>
      <c r="AB90" s="24">
        <v>8987</v>
      </c>
      <c r="AC90" s="24">
        <v>13643</v>
      </c>
      <c r="AD90" s="24">
        <v>21798</v>
      </c>
      <c r="AE90" s="24">
        <v>40383</v>
      </c>
      <c r="AF90" s="24">
        <v>64579</v>
      </c>
      <c r="AG90" s="24">
        <v>50479</v>
      </c>
      <c r="AH90" s="24">
        <v>514966</v>
      </c>
      <c r="AI90" s="24">
        <v>172556</v>
      </c>
      <c r="AJ90" s="24">
        <v>20609</v>
      </c>
      <c r="AK90" s="24">
        <v>165671</v>
      </c>
      <c r="AL90" s="24">
        <v>229042</v>
      </c>
      <c r="AM90" s="24">
        <v>93397</v>
      </c>
      <c r="AN90" s="24">
        <v>516177</v>
      </c>
      <c r="AO90" s="24">
        <v>144291</v>
      </c>
      <c r="AP90" s="24">
        <v>1122548</v>
      </c>
      <c r="AQ90" s="24">
        <v>111262</v>
      </c>
      <c r="AR90" s="24">
        <v>610714</v>
      </c>
      <c r="AS90" s="24">
        <v>28787</v>
      </c>
      <c r="AT90" s="24">
        <v>252963</v>
      </c>
      <c r="AU90" s="24">
        <v>160236</v>
      </c>
      <c r="AV90" s="24">
        <v>457239</v>
      </c>
      <c r="AW90" s="24">
        <v>193253</v>
      </c>
      <c r="AX90" s="24">
        <v>170178</v>
      </c>
      <c r="AY90" s="24">
        <v>194047</v>
      </c>
      <c r="AZ90" s="24">
        <v>128609</v>
      </c>
      <c r="BA90" s="24">
        <v>156515</v>
      </c>
      <c r="BB90" s="24">
        <v>556931</v>
      </c>
      <c r="BC90" s="24">
        <v>778760</v>
      </c>
      <c r="BD90" s="24">
        <v>188925</v>
      </c>
      <c r="BE90" s="24">
        <v>9176303</v>
      </c>
      <c r="BF90" s="24">
        <v>2593129</v>
      </c>
      <c r="BG90" s="24">
        <v>964578</v>
      </c>
      <c r="BH90" s="24">
        <v>133986</v>
      </c>
      <c r="BI90" s="24">
        <v>1534173</v>
      </c>
      <c r="BJ90" s="24">
        <v>4021772</v>
      </c>
      <c r="BK90" s="24">
        <v>20926</v>
      </c>
      <c r="BL90" s="24">
        <v>940625</v>
      </c>
      <c r="BM90" s="24">
        <v>1897501</v>
      </c>
      <c r="BN90" s="24">
        <v>118231</v>
      </c>
      <c r="BO90" s="24">
        <v>4749981</v>
      </c>
      <c r="BP90" s="24">
        <v>4529065</v>
      </c>
      <c r="BQ90" s="24">
        <v>1946343</v>
      </c>
      <c r="BR90" s="24">
        <v>768293</v>
      </c>
      <c r="BS90" s="24">
        <v>651642</v>
      </c>
      <c r="BT90" s="24">
        <v>617248</v>
      </c>
      <c r="BU90" s="24">
        <v>444639</v>
      </c>
      <c r="BV90" s="24">
        <v>500579</v>
      </c>
      <c r="BW90" s="49">
        <v>0</v>
      </c>
      <c r="BX90" s="82">
        <v>58369443</v>
      </c>
      <c r="BY90" s="222"/>
      <c r="BZ90" s="222"/>
      <c r="CA90" s="222"/>
      <c r="CB90" s="222"/>
      <c r="CC90" s="222"/>
      <c r="CD90" s="222"/>
      <c r="CE90" s="222"/>
      <c r="CF90" s="222"/>
    </row>
    <row r="91" spans="1:89" ht="14.7" thickBot="1" x14ac:dyDescent="0.6">
      <c r="C91" s="29" t="s">
        <v>281</v>
      </c>
      <c r="D91" s="19"/>
      <c r="E91" s="20">
        <v>3833513</v>
      </c>
      <c r="F91" s="6">
        <v>821683</v>
      </c>
      <c r="G91" s="6">
        <v>1229466</v>
      </c>
      <c r="H91" s="6">
        <v>1157014</v>
      </c>
      <c r="I91" s="6">
        <v>1840142</v>
      </c>
      <c r="J91" s="6">
        <v>370497</v>
      </c>
      <c r="K91" s="6">
        <v>2556905</v>
      </c>
      <c r="L91" s="6">
        <v>1592480</v>
      </c>
      <c r="M91" s="6">
        <v>1909661.0000000005</v>
      </c>
      <c r="N91" s="6">
        <v>693411</v>
      </c>
      <c r="O91" s="6">
        <v>233711</v>
      </c>
      <c r="P91" s="6">
        <v>9176608</v>
      </c>
      <c r="Q91" s="6">
        <v>1561750</v>
      </c>
      <c r="R91" s="6">
        <v>343837</v>
      </c>
      <c r="S91" s="6">
        <v>358194</v>
      </c>
      <c r="T91" s="6">
        <v>3314026</v>
      </c>
      <c r="U91" s="6">
        <v>4064483.9999999981</v>
      </c>
      <c r="V91" s="6">
        <v>967835</v>
      </c>
      <c r="W91" s="6">
        <v>1122972</v>
      </c>
      <c r="X91" s="6">
        <v>1262672.9999999995</v>
      </c>
      <c r="Y91" s="6">
        <v>1273491.9999999995</v>
      </c>
      <c r="Z91" s="6">
        <v>1118392</v>
      </c>
      <c r="AA91" s="6">
        <v>1017049.0000000002</v>
      </c>
      <c r="AB91" s="6">
        <v>158886.00000000003</v>
      </c>
      <c r="AC91" s="6">
        <v>416322.99999999977</v>
      </c>
      <c r="AD91" s="6">
        <v>805584.00000000023</v>
      </c>
      <c r="AE91" s="6">
        <v>570761</v>
      </c>
      <c r="AF91" s="6">
        <v>250818.99999999991</v>
      </c>
      <c r="AG91" s="6">
        <v>884491</v>
      </c>
      <c r="AH91" s="6">
        <v>1176147</v>
      </c>
      <c r="AI91" s="6">
        <v>832986</v>
      </c>
      <c r="AJ91" s="6">
        <v>92946</v>
      </c>
      <c r="AK91" s="6">
        <v>794138</v>
      </c>
      <c r="AL91" s="6">
        <v>860629</v>
      </c>
      <c r="AM91" s="6">
        <v>442938</v>
      </c>
      <c r="AN91" s="6">
        <v>1698039.9999999998</v>
      </c>
      <c r="AO91" s="6">
        <v>1364810</v>
      </c>
      <c r="AP91" s="6">
        <v>4186222</v>
      </c>
      <c r="AQ91" s="6">
        <v>500462.99999999994</v>
      </c>
      <c r="AR91" s="6">
        <v>2026765</v>
      </c>
      <c r="AS91" s="6">
        <v>183647</v>
      </c>
      <c r="AT91" s="6">
        <v>1414587</v>
      </c>
      <c r="AU91" s="6">
        <v>472414.99999999994</v>
      </c>
      <c r="AV91" s="6">
        <v>1690763</v>
      </c>
      <c r="AW91" s="6">
        <v>1271295</v>
      </c>
      <c r="AX91" s="6">
        <v>1433427</v>
      </c>
      <c r="AY91" s="6">
        <v>1412831</v>
      </c>
      <c r="AZ91" s="6">
        <v>1208439</v>
      </c>
      <c r="BA91" s="6">
        <v>1075127</v>
      </c>
      <c r="BB91" s="6">
        <v>1069909</v>
      </c>
      <c r="BC91" s="6">
        <v>3728867</v>
      </c>
      <c r="BD91" s="6">
        <v>591414</v>
      </c>
      <c r="BE91" s="6">
        <v>20364214</v>
      </c>
      <c r="BF91" s="6">
        <v>14366645</v>
      </c>
      <c r="BG91" s="6">
        <v>1275906</v>
      </c>
      <c r="BH91" s="6">
        <v>630405</v>
      </c>
      <c r="BI91" s="6">
        <v>3522225</v>
      </c>
      <c r="BJ91" s="6">
        <v>10734059</v>
      </c>
      <c r="BK91" s="6">
        <v>297817</v>
      </c>
      <c r="BL91" s="6">
        <v>3911249</v>
      </c>
      <c r="BM91" s="6">
        <v>5048717</v>
      </c>
      <c r="BN91" s="6">
        <v>1408607.9999999998</v>
      </c>
      <c r="BO91" s="6">
        <v>7079261</v>
      </c>
      <c r="BP91" s="6">
        <v>10203005</v>
      </c>
      <c r="BQ91" s="6">
        <v>8632733</v>
      </c>
      <c r="BR91" s="6">
        <v>2340682</v>
      </c>
      <c r="BS91" s="6">
        <v>4937334</v>
      </c>
      <c r="BT91" s="6">
        <v>1420075</v>
      </c>
      <c r="BU91" s="6">
        <v>4141983</v>
      </c>
      <c r="BV91" s="6">
        <v>2734612</v>
      </c>
      <c r="BW91" s="7">
        <v>548343</v>
      </c>
      <c r="BX91" s="52">
        <v>178033337</v>
      </c>
      <c r="BY91" s="222"/>
      <c r="BZ91" s="222"/>
      <c r="CA91" s="222"/>
      <c r="CB91" s="222"/>
      <c r="CC91" s="222"/>
      <c r="CD91" s="222"/>
      <c r="CE91" s="222"/>
      <c r="CF91" s="222"/>
    </row>
    <row r="92" spans="1:89" ht="14.7" thickBot="1" x14ac:dyDescent="0.6">
      <c r="A92" s="131"/>
      <c r="C92" s="25" t="s">
        <v>282</v>
      </c>
      <c r="D92" s="26"/>
      <c r="E92" s="27">
        <v>436614</v>
      </c>
      <c r="F92" s="28">
        <v>276783</v>
      </c>
      <c r="G92" s="28">
        <v>68936</v>
      </c>
      <c r="H92" s="28">
        <v>159583</v>
      </c>
      <c r="I92" s="28">
        <v>52746</v>
      </c>
      <c r="J92" s="28">
        <v>25080</v>
      </c>
      <c r="K92" s="28">
        <v>547753</v>
      </c>
      <c r="L92" s="28">
        <v>25992</v>
      </c>
      <c r="M92" s="28">
        <v>45680</v>
      </c>
      <c r="N92" s="28">
        <v>35762</v>
      </c>
      <c r="O92" s="28">
        <v>4491</v>
      </c>
      <c r="P92" s="28">
        <v>8593</v>
      </c>
      <c r="Q92" s="28">
        <v>18212</v>
      </c>
      <c r="R92" s="28">
        <v>16678</v>
      </c>
      <c r="S92" s="28">
        <v>9977</v>
      </c>
      <c r="T92" s="28">
        <v>33888</v>
      </c>
      <c r="U92" s="28">
        <v>34933</v>
      </c>
      <c r="V92" s="28">
        <v>14106</v>
      </c>
      <c r="W92" s="28">
        <v>8700</v>
      </c>
      <c r="X92" s="28">
        <v>9538</v>
      </c>
      <c r="Y92" s="28">
        <v>19529</v>
      </c>
      <c r="Z92" s="28">
        <v>12861</v>
      </c>
      <c r="AA92" s="28">
        <v>50337</v>
      </c>
      <c r="AB92" s="28">
        <v>6912</v>
      </c>
      <c r="AC92" s="28">
        <v>6387</v>
      </c>
      <c r="AD92" s="28">
        <v>10526</v>
      </c>
      <c r="AE92" s="28">
        <v>4674</v>
      </c>
      <c r="AF92" s="28">
        <v>1806</v>
      </c>
      <c r="AG92" s="28">
        <v>14515</v>
      </c>
      <c r="AH92" s="28">
        <v>5896</v>
      </c>
      <c r="AI92" s="28">
        <v>18048</v>
      </c>
      <c r="AJ92" s="28">
        <v>937</v>
      </c>
      <c r="AK92" s="28">
        <v>25877</v>
      </c>
      <c r="AL92" s="28">
        <v>124046</v>
      </c>
      <c r="AM92" s="28">
        <v>38347</v>
      </c>
      <c r="AN92" s="28">
        <v>31491</v>
      </c>
      <c r="AO92" s="28">
        <v>37886</v>
      </c>
      <c r="AP92" s="28">
        <v>2347</v>
      </c>
      <c r="AQ92" s="28">
        <v>5108</v>
      </c>
      <c r="AR92" s="28">
        <v>19567</v>
      </c>
      <c r="AS92" s="28">
        <v>3001</v>
      </c>
      <c r="AT92" s="28">
        <v>19477</v>
      </c>
      <c r="AU92" s="28">
        <v>19695</v>
      </c>
      <c r="AV92" s="28">
        <v>20196</v>
      </c>
      <c r="AW92" s="28">
        <v>5325</v>
      </c>
      <c r="AX92" s="28">
        <v>39029</v>
      </c>
      <c r="AY92" s="28">
        <v>28642</v>
      </c>
      <c r="AZ92" s="28">
        <v>9368</v>
      </c>
      <c r="BA92" s="28">
        <v>66039</v>
      </c>
      <c r="BB92" s="28">
        <v>15758</v>
      </c>
      <c r="BC92" s="28">
        <v>20333</v>
      </c>
      <c r="BD92" s="28">
        <v>26898</v>
      </c>
      <c r="BE92" s="28">
        <v>562097</v>
      </c>
      <c r="BF92" s="28">
        <v>1700717</v>
      </c>
      <c r="BG92" s="28">
        <v>126123</v>
      </c>
      <c r="BH92" s="28">
        <v>37841</v>
      </c>
      <c r="BI92" s="28">
        <v>359891</v>
      </c>
      <c r="BJ92" s="28">
        <v>523824</v>
      </c>
      <c r="BK92" s="28">
        <v>13583</v>
      </c>
      <c r="BL92" s="28">
        <v>69118</v>
      </c>
      <c r="BM92" s="28">
        <v>54322</v>
      </c>
      <c r="BN92" s="28">
        <v>10290</v>
      </c>
      <c r="BO92" s="28">
        <v>32929</v>
      </c>
      <c r="BP92" s="28">
        <v>407008</v>
      </c>
      <c r="BQ92" s="28">
        <v>194921</v>
      </c>
      <c r="BR92" s="28">
        <v>107374</v>
      </c>
      <c r="BS92" s="28">
        <v>234063</v>
      </c>
      <c r="BT92" s="28">
        <v>82914</v>
      </c>
      <c r="BU92" s="28">
        <v>83185</v>
      </c>
      <c r="BV92" s="28">
        <v>225898</v>
      </c>
      <c r="BW92" s="50">
        <v>212476</v>
      </c>
      <c r="BX92" s="86">
        <v>7583477</v>
      </c>
      <c r="BY92" s="222"/>
      <c r="BZ92" s="222"/>
      <c r="CA92" s="222"/>
      <c r="CB92" s="222"/>
      <c r="CC92" s="222"/>
      <c r="CD92" s="222"/>
      <c r="CE92" s="222"/>
      <c r="CF92" s="222"/>
    </row>
    <row r="93" spans="1:89" ht="40.5" customHeight="1" x14ac:dyDescent="0.65">
      <c r="A93" s="131"/>
      <c r="B93" s="357" t="s">
        <v>349</v>
      </c>
      <c r="C93" s="356" t="s">
        <v>349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Y93" s="33"/>
    </row>
    <row r="94" spans="1:89" ht="36.75" customHeight="1" x14ac:dyDescent="0.55000000000000004">
      <c r="A94" s="131"/>
      <c r="B94" s="371" t="s">
        <v>109</v>
      </c>
      <c r="C94" s="372"/>
      <c r="D94" s="372"/>
      <c r="T94" s="35"/>
      <c r="U94" s="35"/>
      <c r="V94" s="35"/>
    </row>
    <row r="95" spans="1:89" x14ac:dyDescent="0.55000000000000004">
      <c r="A95" s="131"/>
      <c r="E95" s="223"/>
    </row>
    <row r="96" spans="1:89" x14ac:dyDescent="0.55000000000000004">
      <c r="T96" s="35"/>
      <c r="V96" s="35"/>
    </row>
    <row r="97" spans="1:62" x14ac:dyDescent="0.55000000000000004">
      <c r="T97" s="35"/>
      <c r="BJ97" s="35"/>
    </row>
    <row r="98" spans="1:62" x14ac:dyDescent="0.55000000000000004">
      <c r="A98" s="131"/>
    </row>
    <row r="99" spans="1:62" x14ac:dyDescent="0.55000000000000004">
      <c r="A99" s="131"/>
    </row>
    <row r="100" spans="1:62" x14ac:dyDescent="0.55000000000000004">
      <c r="BF100" s="35"/>
    </row>
    <row r="102" spans="1:62" x14ac:dyDescent="0.55000000000000004">
      <c r="A102" s="131"/>
      <c r="AD102" s="35"/>
      <c r="AW102" s="35"/>
    </row>
    <row r="103" spans="1:62" x14ac:dyDescent="0.55000000000000004">
      <c r="A103" s="131"/>
    </row>
    <row r="106" spans="1:62" x14ac:dyDescent="0.55000000000000004">
      <c r="A106" s="131"/>
    </row>
    <row r="107" spans="1:62" x14ac:dyDescent="0.55000000000000004">
      <c r="A107" s="131"/>
    </row>
    <row r="110" spans="1:62" x14ac:dyDescent="0.55000000000000004">
      <c r="A110" s="131"/>
    </row>
    <row r="111" spans="1:62" x14ac:dyDescent="0.55000000000000004">
      <c r="A111" s="131"/>
    </row>
    <row r="114" spans="1:1" x14ac:dyDescent="0.55000000000000004">
      <c r="A114" s="131"/>
    </row>
    <row r="115" spans="1:1" x14ac:dyDescent="0.55000000000000004">
      <c r="A115" s="131"/>
    </row>
    <row r="118" spans="1:1" x14ac:dyDescent="0.55000000000000004">
      <c r="A118" s="131"/>
    </row>
    <row r="119" spans="1:1" x14ac:dyDescent="0.55000000000000004">
      <c r="A119" s="131"/>
    </row>
    <row r="122" spans="1:1" x14ac:dyDescent="0.55000000000000004">
      <c r="A122" s="131"/>
    </row>
    <row r="123" spans="1:1" x14ac:dyDescent="0.55000000000000004">
      <c r="A123" s="131"/>
    </row>
    <row r="126" spans="1:1" x14ac:dyDescent="0.55000000000000004">
      <c r="A126" s="131"/>
    </row>
    <row r="127" spans="1:1" x14ac:dyDescent="0.55000000000000004">
      <c r="A127" s="131"/>
    </row>
    <row r="130" spans="1:1" x14ac:dyDescent="0.55000000000000004">
      <c r="A130" s="131"/>
    </row>
    <row r="131" spans="1:1" x14ac:dyDescent="0.55000000000000004">
      <c r="A131" s="131"/>
    </row>
    <row r="134" spans="1:1" x14ac:dyDescent="0.55000000000000004">
      <c r="A134" s="131"/>
    </row>
    <row r="135" spans="1:1" x14ac:dyDescent="0.55000000000000004">
      <c r="A135" s="131"/>
    </row>
    <row r="138" spans="1:1" x14ac:dyDescent="0.55000000000000004">
      <c r="A138" s="131"/>
    </row>
    <row r="139" spans="1:1" x14ac:dyDescent="0.55000000000000004">
      <c r="A139" s="131"/>
    </row>
    <row r="142" spans="1:1" x14ac:dyDescent="0.55000000000000004">
      <c r="A142" s="131"/>
    </row>
    <row r="143" spans="1:1" x14ac:dyDescent="0.55000000000000004">
      <c r="A143" s="131"/>
    </row>
    <row r="146" spans="1:1" x14ac:dyDescent="0.55000000000000004">
      <c r="A146" s="131"/>
    </row>
    <row r="147" spans="1:1" x14ac:dyDescent="0.55000000000000004">
      <c r="A147" s="131"/>
    </row>
    <row r="150" spans="1:1" x14ac:dyDescent="0.55000000000000004">
      <c r="A150" s="131"/>
    </row>
    <row r="151" spans="1:1" x14ac:dyDescent="0.55000000000000004">
      <c r="A151" s="131"/>
    </row>
    <row r="154" spans="1:1" x14ac:dyDescent="0.55000000000000004">
      <c r="A154" s="131"/>
    </row>
    <row r="155" spans="1:1" x14ac:dyDescent="0.55000000000000004">
      <c r="A155" s="131"/>
    </row>
    <row r="158" spans="1:1" x14ac:dyDescent="0.55000000000000004">
      <c r="A158" s="131"/>
    </row>
    <row r="159" spans="1:1" x14ac:dyDescent="0.55000000000000004">
      <c r="A159" s="131"/>
    </row>
    <row r="162" spans="1:1" x14ac:dyDescent="0.55000000000000004">
      <c r="A162" s="131"/>
    </row>
    <row r="163" spans="1:1" x14ac:dyDescent="0.55000000000000004">
      <c r="A163" s="131"/>
    </row>
    <row r="166" spans="1:1" x14ac:dyDescent="0.55000000000000004">
      <c r="A166" s="131"/>
    </row>
    <row r="167" spans="1:1" x14ac:dyDescent="0.55000000000000004">
      <c r="A167" s="131"/>
    </row>
    <row r="170" spans="1:1" x14ac:dyDescent="0.55000000000000004">
      <c r="A170" s="131"/>
    </row>
    <row r="171" spans="1:1" x14ac:dyDescent="0.55000000000000004">
      <c r="A171" s="131"/>
    </row>
    <row r="174" spans="1:1" x14ac:dyDescent="0.55000000000000004">
      <c r="A174" s="131"/>
    </row>
    <row r="175" spans="1:1" x14ac:dyDescent="0.55000000000000004">
      <c r="A175" s="131"/>
    </row>
    <row r="178" spans="1:1" x14ac:dyDescent="0.55000000000000004">
      <c r="A178" s="131"/>
    </row>
    <row r="179" spans="1:1" x14ac:dyDescent="0.55000000000000004">
      <c r="A179" s="131"/>
    </row>
    <row r="182" spans="1:1" x14ac:dyDescent="0.55000000000000004">
      <c r="A182" s="131"/>
    </row>
    <row r="183" spans="1:1" x14ac:dyDescent="0.55000000000000004">
      <c r="A183" s="131"/>
    </row>
    <row r="186" spans="1:1" x14ac:dyDescent="0.55000000000000004">
      <c r="A186" s="131"/>
    </row>
    <row r="187" spans="1:1" x14ac:dyDescent="0.55000000000000004">
      <c r="A187" s="131"/>
    </row>
    <row r="190" spans="1:1" x14ac:dyDescent="0.55000000000000004">
      <c r="A190" s="131"/>
    </row>
    <row r="191" spans="1:1" x14ac:dyDescent="0.55000000000000004">
      <c r="A191" s="131"/>
    </row>
    <row r="194" spans="1:1" x14ac:dyDescent="0.55000000000000004">
      <c r="A194" s="131"/>
    </row>
    <row r="195" spans="1:1" x14ac:dyDescent="0.55000000000000004">
      <c r="A195" s="131"/>
    </row>
    <row r="198" spans="1:1" x14ac:dyDescent="0.55000000000000004">
      <c r="A198" s="131"/>
    </row>
    <row r="199" spans="1:1" x14ac:dyDescent="0.55000000000000004">
      <c r="A199" s="131"/>
    </row>
    <row r="202" spans="1:1" x14ac:dyDescent="0.55000000000000004">
      <c r="A202" s="131"/>
    </row>
    <row r="203" spans="1:1" x14ac:dyDescent="0.55000000000000004">
      <c r="A203" s="131"/>
    </row>
    <row r="206" spans="1:1" x14ac:dyDescent="0.55000000000000004">
      <c r="A206" s="131"/>
    </row>
    <row r="207" spans="1:1" x14ac:dyDescent="0.55000000000000004">
      <c r="A207" s="131"/>
    </row>
    <row r="210" spans="1:1" x14ac:dyDescent="0.55000000000000004">
      <c r="A210" s="131"/>
    </row>
    <row r="211" spans="1:1" x14ac:dyDescent="0.55000000000000004">
      <c r="A211" s="131"/>
    </row>
    <row r="214" spans="1:1" x14ac:dyDescent="0.55000000000000004">
      <c r="A214" s="131"/>
    </row>
    <row r="215" spans="1:1" x14ac:dyDescent="0.55000000000000004">
      <c r="A215" s="131"/>
    </row>
    <row r="218" spans="1:1" x14ac:dyDescent="0.55000000000000004">
      <c r="A218" s="131"/>
    </row>
    <row r="219" spans="1:1" x14ac:dyDescent="0.55000000000000004">
      <c r="A219" s="131"/>
    </row>
    <row r="222" spans="1:1" x14ac:dyDescent="0.55000000000000004">
      <c r="A222" s="131"/>
    </row>
    <row r="223" spans="1:1" x14ac:dyDescent="0.55000000000000004">
      <c r="A223" s="131"/>
    </row>
    <row r="226" spans="1:1" x14ac:dyDescent="0.55000000000000004">
      <c r="A226" s="131"/>
    </row>
    <row r="227" spans="1:1" x14ac:dyDescent="0.55000000000000004">
      <c r="A227" s="131"/>
    </row>
    <row r="230" spans="1:1" x14ac:dyDescent="0.55000000000000004">
      <c r="A230" s="131"/>
    </row>
    <row r="231" spans="1:1" x14ac:dyDescent="0.55000000000000004">
      <c r="A231" s="131"/>
    </row>
    <row r="234" spans="1:1" x14ac:dyDescent="0.55000000000000004">
      <c r="A234" s="131"/>
    </row>
    <row r="235" spans="1:1" x14ac:dyDescent="0.55000000000000004">
      <c r="A235" s="131"/>
    </row>
    <row r="238" spans="1:1" x14ac:dyDescent="0.55000000000000004">
      <c r="A238" s="131"/>
    </row>
    <row r="239" spans="1:1" x14ac:dyDescent="0.55000000000000004">
      <c r="A239" s="131"/>
    </row>
    <row r="242" spans="1:1" x14ac:dyDescent="0.55000000000000004">
      <c r="A242" s="131"/>
    </row>
    <row r="243" spans="1:1" x14ac:dyDescent="0.55000000000000004">
      <c r="A243" s="131"/>
    </row>
    <row r="246" spans="1:1" x14ac:dyDescent="0.55000000000000004">
      <c r="A246" s="131"/>
    </row>
    <row r="247" spans="1:1" x14ac:dyDescent="0.55000000000000004">
      <c r="A247" s="131"/>
    </row>
    <row r="250" spans="1:1" x14ac:dyDescent="0.55000000000000004">
      <c r="A250" s="131"/>
    </row>
    <row r="251" spans="1:1" x14ac:dyDescent="0.55000000000000004">
      <c r="A251" s="131"/>
    </row>
    <row r="254" spans="1:1" x14ac:dyDescent="0.55000000000000004">
      <c r="A254" s="131"/>
    </row>
    <row r="255" spans="1:1" x14ac:dyDescent="0.55000000000000004">
      <c r="A255" s="131"/>
    </row>
    <row r="258" spans="1:1" x14ac:dyDescent="0.55000000000000004">
      <c r="A258" s="131"/>
    </row>
    <row r="259" spans="1:1" x14ac:dyDescent="0.55000000000000004">
      <c r="A259" s="131"/>
    </row>
    <row r="262" spans="1:1" x14ac:dyDescent="0.55000000000000004">
      <c r="A262" s="131"/>
    </row>
    <row r="263" spans="1:1" x14ac:dyDescent="0.55000000000000004">
      <c r="A263" s="131"/>
    </row>
    <row r="266" spans="1:1" x14ac:dyDescent="0.55000000000000004">
      <c r="A266" s="131"/>
    </row>
    <row r="267" spans="1:1" x14ac:dyDescent="0.55000000000000004">
      <c r="A267" s="131"/>
    </row>
    <row r="270" spans="1:1" x14ac:dyDescent="0.55000000000000004">
      <c r="A270" s="131"/>
    </row>
    <row r="271" spans="1:1" x14ac:dyDescent="0.55000000000000004">
      <c r="A271" s="131"/>
    </row>
    <row r="274" spans="1:1" x14ac:dyDescent="0.55000000000000004">
      <c r="A274" s="131"/>
    </row>
    <row r="275" spans="1:1" x14ac:dyDescent="0.55000000000000004">
      <c r="A275" s="131"/>
    </row>
    <row r="278" spans="1:1" x14ac:dyDescent="0.55000000000000004">
      <c r="A278" s="131"/>
    </row>
    <row r="279" spans="1:1" x14ac:dyDescent="0.55000000000000004">
      <c r="A279" s="131"/>
    </row>
    <row r="282" spans="1:1" x14ac:dyDescent="0.55000000000000004">
      <c r="A282" s="131"/>
    </row>
    <row r="283" spans="1:1" x14ac:dyDescent="0.55000000000000004">
      <c r="A283" s="131"/>
    </row>
    <row r="286" spans="1:1" x14ac:dyDescent="0.55000000000000004">
      <c r="A286" s="131"/>
    </row>
    <row r="287" spans="1:1" x14ac:dyDescent="0.55000000000000004">
      <c r="A287" s="131"/>
    </row>
    <row r="290" spans="1:1" x14ac:dyDescent="0.55000000000000004">
      <c r="A290" s="131"/>
    </row>
    <row r="291" spans="1:1" x14ac:dyDescent="0.55000000000000004">
      <c r="A291" s="131"/>
    </row>
    <row r="294" spans="1:1" x14ac:dyDescent="0.55000000000000004">
      <c r="A294" s="131"/>
    </row>
    <row r="295" spans="1:1" x14ac:dyDescent="0.55000000000000004">
      <c r="A295" s="131"/>
    </row>
    <row r="298" spans="1:1" x14ac:dyDescent="0.55000000000000004">
      <c r="A298" s="131"/>
    </row>
    <row r="299" spans="1:1" x14ac:dyDescent="0.55000000000000004">
      <c r="A299" s="131"/>
    </row>
    <row r="302" spans="1:1" x14ac:dyDescent="0.55000000000000004">
      <c r="A302" s="131"/>
    </row>
    <row r="303" spans="1:1" x14ac:dyDescent="0.55000000000000004">
      <c r="A303" s="131"/>
    </row>
    <row r="306" spans="1:1" x14ac:dyDescent="0.55000000000000004">
      <c r="A306" s="131"/>
    </row>
    <row r="307" spans="1:1" x14ac:dyDescent="0.55000000000000004">
      <c r="A307" s="131"/>
    </row>
    <row r="310" spans="1:1" x14ac:dyDescent="0.55000000000000004">
      <c r="A310" s="131"/>
    </row>
    <row r="311" spans="1:1" x14ac:dyDescent="0.55000000000000004">
      <c r="A311" s="131"/>
    </row>
    <row r="314" spans="1:1" x14ac:dyDescent="0.55000000000000004">
      <c r="A314" s="131"/>
    </row>
    <row r="315" spans="1:1" x14ac:dyDescent="0.55000000000000004">
      <c r="A315" s="131"/>
    </row>
    <row r="318" spans="1:1" x14ac:dyDescent="0.55000000000000004">
      <c r="A318" s="131"/>
    </row>
    <row r="319" spans="1:1" x14ac:dyDescent="0.55000000000000004">
      <c r="A319" s="131"/>
    </row>
    <row r="322" spans="1:1" x14ac:dyDescent="0.55000000000000004">
      <c r="A322" s="131"/>
    </row>
    <row r="323" spans="1:1" x14ac:dyDescent="0.55000000000000004">
      <c r="A323" s="131"/>
    </row>
    <row r="326" spans="1:1" x14ac:dyDescent="0.55000000000000004">
      <c r="A326" s="131"/>
    </row>
    <row r="327" spans="1:1" x14ac:dyDescent="0.55000000000000004">
      <c r="A327" s="131"/>
    </row>
    <row r="330" spans="1:1" x14ac:dyDescent="0.55000000000000004">
      <c r="A330" s="131"/>
    </row>
    <row r="331" spans="1:1" x14ac:dyDescent="0.55000000000000004">
      <c r="A331" s="131"/>
    </row>
    <row r="334" spans="1:1" x14ac:dyDescent="0.55000000000000004">
      <c r="A334" s="131"/>
    </row>
    <row r="335" spans="1:1" x14ac:dyDescent="0.55000000000000004">
      <c r="A335" s="131"/>
    </row>
    <row r="338" spans="1:1" x14ac:dyDescent="0.55000000000000004">
      <c r="A338" s="131"/>
    </row>
    <row r="339" spans="1:1" x14ac:dyDescent="0.55000000000000004">
      <c r="A339" s="131"/>
    </row>
    <row r="342" spans="1:1" x14ac:dyDescent="0.55000000000000004">
      <c r="A342" s="131"/>
    </row>
    <row r="343" spans="1:1" x14ac:dyDescent="0.55000000000000004">
      <c r="A343" s="131"/>
    </row>
    <row r="346" spans="1:1" x14ac:dyDescent="0.55000000000000004">
      <c r="A346" s="131"/>
    </row>
    <row r="347" spans="1:1" x14ac:dyDescent="0.55000000000000004">
      <c r="A347" s="131"/>
    </row>
    <row r="350" spans="1:1" x14ac:dyDescent="0.55000000000000004">
      <c r="A350" s="131"/>
    </row>
    <row r="351" spans="1:1" x14ac:dyDescent="0.55000000000000004">
      <c r="A351" s="131"/>
    </row>
    <row r="354" spans="1:1" x14ac:dyDescent="0.55000000000000004">
      <c r="A354" s="131"/>
    </row>
    <row r="355" spans="1:1" x14ac:dyDescent="0.55000000000000004">
      <c r="A355" s="131"/>
    </row>
    <row r="358" spans="1:1" x14ac:dyDescent="0.55000000000000004">
      <c r="A358" s="131"/>
    </row>
    <row r="359" spans="1:1" x14ac:dyDescent="0.55000000000000004">
      <c r="A359" s="131"/>
    </row>
    <row r="362" spans="1:1" x14ac:dyDescent="0.55000000000000004">
      <c r="A362" s="131"/>
    </row>
    <row r="363" spans="1:1" x14ac:dyDescent="0.55000000000000004">
      <c r="A363" s="131"/>
    </row>
    <row r="366" spans="1:1" x14ac:dyDescent="0.55000000000000004">
      <c r="A366" s="131"/>
    </row>
    <row r="367" spans="1:1" x14ac:dyDescent="0.55000000000000004">
      <c r="A367" s="131"/>
    </row>
    <row r="370" spans="1:1" x14ac:dyDescent="0.55000000000000004">
      <c r="A370" s="131"/>
    </row>
    <row r="371" spans="1:1" x14ac:dyDescent="0.55000000000000004">
      <c r="A371" s="131"/>
    </row>
    <row r="374" spans="1:1" x14ac:dyDescent="0.55000000000000004">
      <c r="A374" s="131"/>
    </row>
    <row r="375" spans="1:1" x14ac:dyDescent="0.55000000000000004">
      <c r="A375" s="131"/>
    </row>
    <row r="378" spans="1:1" x14ac:dyDescent="0.55000000000000004">
      <c r="A378" s="131"/>
    </row>
    <row r="379" spans="1:1" x14ac:dyDescent="0.55000000000000004">
      <c r="A379" s="131"/>
    </row>
    <row r="382" spans="1:1" x14ac:dyDescent="0.55000000000000004">
      <c r="A382" s="131"/>
    </row>
    <row r="383" spans="1:1" x14ac:dyDescent="0.55000000000000004">
      <c r="A383" s="131"/>
    </row>
    <row r="386" spans="1:1" x14ac:dyDescent="0.55000000000000004">
      <c r="A386" s="131"/>
    </row>
    <row r="387" spans="1:1" x14ac:dyDescent="0.55000000000000004">
      <c r="A387" s="131"/>
    </row>
    <row r="390" spans="1:1" x14ac:dyDescent="0.55000000000000004">
      <c r="A390" s="131"/>
    </row>
    <row r="391" spans="1:1" x14ac:dyDescent="0.55000000000000004">
      <c r="A391" s="131"/>
    </row>
    <row r="394" spans="1:1" x14ac:dyDescent="0.55000000000000004">
      <c r="A394" s="131"/>
    </row>
    <row r="395" spans="1:1" x14ac:dyDescent="0.55000000000000004">
      <c r="A395" s="131"/>
    </row>
    <row r="398" spans="1:1" x14ac:dyDescent="0.55000000000000004">
      <c r="A398" s="131"/>
    </row>
    <row r="399" spans="1:1" x14ac:dyDescent="0.55000000000000004">
      <c r="A399" s="131"/>
    </row>
    <row r="402" spans="1:1" x14ac:dyDescent="0.55000000000000004">
      <c r="A402" s="131"/>
    </row>
    <row r="403" spans="1:1" x14ac:dyDescent="0.55000000000000004">
      <c r="A403" s="131"/>
    </row>
    <row r="406" spans="1:1" x14ac:dyDescent="0.55000000000000004">
      <c r="A406" s="131"/>
    </row>
    <row r="407" spans="1:1" x14ac:dyDescent="0.55000000000000004">
      <c r="A407" s="131"/>
    </row>
    <row r="410" spans="1:1" x14ac:dyDescent="0.55000000000000004">
      <c r="A410" s="131"/>
    </row>
    <row r="411" spans="1:1" x14ac:dyDescent="0.55000000000000004">
      <c r="A411" s="131"/>
    </row>
    <row r="414" spans="1:1" x14ac:dyDescent="0.55000000000000004">
      <c r="A414" s="131"/>
    </row>
    <row r="415" spans="1:1" x14ac:dyDescent="0.55000000000000004">
      <c r="A415" s="131"/>
    </row>
    <row r="418" spans="1:1" x14ac:dyDescent="0.55000000000000004">
      <c r="A418" s="131"/>
    </row>
    <row r="419" spans="1:1" x14ac:dyDescent="0.55000000000000004">
      <c r="A419" s="131"/>
    </row>
    <row r="422" spans="1:1" x14ac:dyDescent="0.55000000000000004">
      <c r="A422" s="131"/>
    </row>
    <row r="423" spans="1:1" x14ac:dyDescent="0.55000000000000004">
      <c r="A423" s="131"/>
    </row>
    <row r="426" spans="1:1" x14ac:dyDescent="0.55000000000000004">
      <c r="A426" s="131"/>
    </row>
    <row r="427" spans="1:1" x14ac:dyDescent="0.55000000000000004">
      <c r="A427" s="131"/>
    </row>
    <row r="430" spans="1:1" x14ac:dyDescent="0.55000000000000004">
      <c r="A430" s="131"/>
    </row>
    <row r="431" spans="1:1" x14ac:dyDescent="0.55000000000000004">
      <c r="A431" s="131"/>
    </row>
    <row r="434" spans="1:1" x14ac:dyDescent="0.55000000000000004">
      <c r="A434" s="131"/>
    </row>
    <row r="435" spans="1:1" x14ac:dyDescent="0.55000000000000004">
      <c r="A435" s="131"/>
    </row>
    <row r="438" spans="1:1" x14ac:dyDescent="0.55000000000000004">
      <c r="A438" s="131"/>
    </row>
    <row r="439" spans="1:1" x14ac:dyDescent="0.55000000000000004">
      <c r="A439" s="131"/>
    </row>
    <row r="442" spans="1:1" x14ac:dyDescent="0.55000000000000004">
      <c r="A442" s="131"/>
    </row>
    <row r="443" spans="1:1" x14ac:dyDescent="0.55000000000000004">
      <c r="A443" s="131"/>
    </row>
    <row r="446" spans="1:1" x14ac:dyDescent="0.55000000000000004">
      <c r="A446" s="131"/>
    </row>
    <row r="447" spans="1:1" x14ac:dyDescent="0.55000000000000004">
      <c r="A447" s="131"/>
    </row>
    <row r="450" spans="1:1" x14ac:dyDescent="0.55000000000000004">
      <c r="A450" s="131"/>
    </row>
    <row r="451" spans="1:1" x14ac:dyDescent="0.55000000000000004">
      <c r="A451" s="131"/>
    </row>
    <row r="454" spans="1:1" x14ac:dyDescent="0.55000000000000004">
      <c r="A454" s="131"/>
    </row>
    <row r="455" spans="1:1" x14ac:dyDescent="0.55000000000000004">
      <c r="A455" s="131"/>
    </row>
    <row r="458" spans="1:1" x14ac:dyDescent="0.55000000000000004">
      <c r="A458" s="131"/>
    </row>
    <row r="459" spans="1:1" x14ac:dyDescent="0.55000000000000004">
      <c r="A459" s="131"/>
    </row>
    <row r="462" spans="1:1" x14ac:dyDescent="0.55000000000000004">
      <c r="A462" s="131"/>
    </row>
    <row r="463" spans="1:1" x14ac:dyDescent="0.55000000000000004">
      <c r="A463" s="131"/>
    </row>
    <row r="466" spans="1:1" x14ac:dyDescent="0.55000000000000004">
      <c r="A466" s="131"/>
    </row>
    <row r="467" spans="1:1" x14ac:dyDescent="0.55000000000000004">
      <c r="A467" s="131"/>
    </row>
    <row r="470" spans="1:1" x14ac:dyDescent="0.55000000000000004">
      <c r="A470" s="131"/>
    </row>
    <row r="471" spans="1:1" x14ac:dyDescent="0.55000000000000004">
      <c r="A471" s="131"/>
    </row>
    <row r="474" spans="1:1" x14ac:dyDescent="0.55000000000000004">
      <c r="A474" s="131"/>
    </row>
    <row r="475" spans="1:1" x14ac:dyDescent="0.55000000000000004">
      <c r="A475" s="131"/>
    </row>
    <row r="478" spans="1:1" x14ac:dyDescent="0.55000000000000004">
      <c r="A478" s="131"/>
    </row>
    <row r="479" spans="1:1" x14ac:dyDescent="0.55000000000000004">
      <c r="A479" s="131"/>
    </row>
    <row r="482" spans="1:1" x14ac:dyDescent="0.55000000000000004">
      <c r="A482" s="131"/>
    </row>
    <row r="483" spans="1:1" x14ac:dyDescent="0.55000000000000004">
      <c r="A483" s="131"/>
    </row>
    <row r="486" spans="1:1" x14ac:dyDescent="0.55000000000000004">
      <c r="A486" s="131"/>
    </row>
    <row r="487" spans="1:1" x14ac:dyDescent="0.55000000000000004">
      <c r="A487" s="131"/>
    </row>
    <row r="490" spans="1:1" x14ac:dyDescent="0.55000000000000004">
      <c r="A490" s="131"/>
    </row>
    <row r="491" spans="1:1" x14ac:dyDescent="0.55000000000000004">
      <c r="A491" s="131"/>
    </row>
    <row r="494" spans="1:1" x14ac:dyDescent="0.55000000000000004">
      <c r="A494" s="131"/>
    </row>
    <row r="495" spans="1:1" x14ac:dyDescent="0.55000000000000004">
      <c r="A495" s="131"/>
    </row>
    <row r="498" spans="1:1" x14ac:dyDescent="0.55000000000000004">
      <c r="A498" s="131"/>
    </row>
    <row r="499" spans="1:1" x14ac:dyDescent="0.55000000000000004">
      <c r="A499" s="131"/>
    </row>
    <row r="502" spans="1:1" x14ac:dyDescent="0.55000000000000004">
      <c r="A502" s="131"/>
    </row>
    <row r="503" spans="1:1" x14ac:dyDescent="0.55000000000000004">
      <c r="A503" s="131"/>
    </row>
    <row r="506" spans="1:1" x14ac:dyDescent="0.55000000000000004">
      <c r="A506" s="131"/>
    </row>
    <row r="507" spans="1:1" x14ac:dyDescent="0.55000000000000004">
      <c r="A507" s="131"/>
    </row>
    <row r="510" spans="1:1" x14ac:dyDescent="0.55000000000000004">
      <c r="A510" s="131"/>
    </row>
    <row r="511" spans="1:1" x14ac:dyDescent="0.55000000000000004">
      <c r="A511" s="131"/>
    </row>
    <row r="514" spans="1:1" x14ac:dyDescent="0.55000000000000004">
      <c r="A514" s="131"/>
    </row>
    <row r="515" spans="1:1" x14ac:dyDescent="0.55000000000000004">
      <c r="A515" s="131"/>
    </row>
    <row r="518" spans="1:1" x14ac:dyDescent="0.55000000000000004">
      <c r="A518" s="131"/>
    </row>
    <row r="519" spans="1:1" x14ac:dyDescent="0.55000000000000004">
      <c r="A519" s="131"/>
    </row>
    <row r="522" spans="1:1" x14ac:dyDescent="0.55000000000000004">
      <c r="A522" s="131"/>
    </row>
    <row r="523" spans="1:1" x14ac:dyDescent="0.55000000000000004">
      <c r="A523" s="131"/>
    </row>
    <row r="526" spans="1:1" x14ac:dyDescent="0.55000000000000004">
      <c r="A526" s="131"/>
    </row>
    <row r="527" spans="1:1" x14ac:dyDescent="0.55000000000000004">
      <c r="A527" s="131"/>
    </row>
    <row r="530" spans="1:1" x14ac:dyDescent="0.55000000000000004">
      <c r="A530" s="131"/>
    </row>
    <row r="531" spans="1:1" x14ac:dyDescent="0.55000000000000004">
      <c r="A531" s="131"/>
    </row>
    <row r="534" spans="1:1" x14ac:dyDescent="0.55000000000000004">
      <c r="A534" s="131"/>
    </row>
    <row r="535" spans="1:1" x14ac:dyDescent="0.55000000000000004">
      <c r="A535" s="131"/>
    </row>
    <row r="538" spans="1:1" x14ac:dyDescent="0.55000000000000004">
      <c r="A538" s="131"/>
    </row>
    <row r="539" spans="1:1" x14ac:dyDescent="0.55000000000000004">
      <c r="A539" s="131"/>
    </row>
    <row r="542" spans="1:1" x14ac:dyDescent="0.55000000000000004">
      <c r="A542" s="131"/>
    </row>
    <row r="543" spans="1:1" x14ac:dyDescent="0.55000000000000004">
      <c r="A543" s="131"/>
    </row>
    <row r="546" spans="1:1" x14ac:dyDescent="0.55000000000000004">
      <c r="A546" s="131"/>
    </row>
    <row r="547" spans="1:1" x14ac:dyDescent="0.55000000000000004">
      <c r="A547" s="131"/>
    </row>
    <row r="550" spans="1:1" x14ac:dyDescent="0.55000000000000004">
      <c r="A550" s="131"/>
    </row>
    <row r="551" spans="1:1" x14ac:dyDescent="0.55000000000000004">
      <c r="A551" s="131"/>
    </row>
    <row r="554" spans="1:1" x14ac:dyDescent="0.55000000000000004">
      <c r="A554" s="131"/>
    </row>
    <row r="555" spans="1:1" x14ac:dyDescent="0.55000000000000004">
      <c r="A555" s="131"/>
    </row>
    <row r="558" spans="1:1" x14ac:dyDescent="0.55000000000000004">
      <c r="A558" s="131"/>
    </row>
    <row r="559" spans="1:1" x14ac:dyDescent="0.55000000000000004">
      <c r="A559" s="131"/>
    </row>
    <row r="562" spans="1:1" x14ac:dyDescent="0.55000000000000004">
      <c r="A562" s="131"/>
    </row>
    <row r="563" spans="1:1" x14ac:dyDescent="0.55000000000000004">
      <c r="A563" s="131"/>
    </row>
    <row r="566" spans="1:1" x14ac:dyDescent="0.55000000000000004">
      <c r="A566" s="131"/>
    </row>
    <row r="567" spans="1:1" x14ac:dyDescent="0.55000000000000004">
      <c r="A567" s="131"/>
    </row>
    <row r="570" spans="1:1" x14ac:dyDescent="0.55000000000000004">
      <c r="A570" s="131"/>
    </row>
    <row r="571" spans="1:1" x14ac:dyDescent="0.55000000000000004">
      <c r="A571" s="131"/>
    </row>
    <row r="574" spans="1:1" x14ac:dyDescent="0.55000000000000004">
      <c r="A574" s="131"/>
    </row>
    <row r="575" spans="1:1" x14ac:dyDescent="0.55000000000000004">
      <c r="A575" s="131"/>
    </row>
    <row r="578" spans="1:1" x14ac:dyDescent="0.55000000000000004">
      <c r="A578" s="131"/>
    </row>
    <row r="579" spans="1:1" x14ac:dyDescent="0.55000000000000004">
      <c r="A579" s="131"/>
    </row>
    <row r="582" spans="1:1" x14ac:dyDescent="0.55000000000000004">
      <c r="A582" s="131"/>
    </row>
    <row r="583" spans="1:1" x14ac:dyDescent="0.55000000000000004">
      <c r="A583" s="131"/>
    </row>
    <row r="586" spans="1:1" x14ac:dyDescent="0.55000000000000004">
      <c r="A586" s="131"/>
    </row>
    <row r="587" spans="1:1" x14ac:dyDescent="0.55000000000000004">
      <c r="A587" s="131"/>
    </row>
    <row r="590" spans="1:1" x14ac:dyDescent="0.55000000000000004">
      <c r="A590" s="131"/>
    </row>
    <row r="591" spans="1:1" x14ac:dyDescent="0.55000000000000004">
      <c r="A591" s="131"/>
    </row>
    <row r="594" spans="1:1" x14ac:dyDescent="0.55000000000000004">
      <c r="A594" s="131"/>
    </row>
    <row r="595" spans="1:1" x14ac:dyDescent="0.55000000000000004">
      <c r="A595" s="131"/>
    </row>
    <row r="598" spans="1:1" x14ac:dyDescent="0.55000000000000004">
      <c r="A598" s="131"/>
    </row>
    <row r="599" spans="1:1" x14ac:dyDescent="0.55000000000000004">
      <c r="A599" s="131"/>
    </row>
    <row r="602" spans="1:1" x14ac:dyDescent="0.55000000000000004">
      <c r="A602" s="131"/>
    </row>
    <row r="603" spans="1:1" x14ac:dyDescent="0.55000000000000004">
      <c r="A603" s="131"/>
    </row>
    <row r="606" spans="1:1" x14ac:dyDescent="0.55000000000000004">
      <c r="A606" s="131"/>
    </row>
    <row r="607" spans="1:1" x14ac:dyDescent="0.55000000000000004">
      <c r="A607" s="131"/>
    </row>
    <row r="610" spans="1:1" x14ac:dyDescent="0.55000000000000004">
      <c r="A610" s="131"/>
    </row>
    <row r="611" spans="1:1" x14ac:dyDescent="0.55000000000000004">
      <c r="A611" s="131"/>
    </row>
    <row r="614" spans="1:1" x14ac:dyDescent="0.55000000000000004">
      <c r="A614" s="131"/>
    </row>
    <row r="615" spans="1:1" x14ac:dyDescent="0.55000000000000004">
      <c r="A615" s="131"/>
    </row>
    <row r="618" spans="1:1" x14ac:dyDescent="0.55000000000000004">
      <c r="A618" s="131"/>
    </row>
    <row r="619" spans="1:1" x14ac:dyDescent="0.55000000000000004">
      <c r="A619" s="131"/>
    </row>
    <row r="622" spans="1:1" x14ac:dyDescent="0.55000000000000004">
      <c r="A622" s="131"/>
    </row>
    <row r="623" spans="1:1" x14ac:dyDescent="0.55000000000000004">
      <c r="A623" s="131"/>
    </row>
    <row r="626" spans="1:1" x14ac:dyDescent="0.55000000000000004">
      <c r="A626" s="131"/>
    </row>
    <row r="627" spans="1:1" x14ac:dyDescent="0.55000000000000004">
      <c r="A627" s="131"/>
    </row>
    <row r="630" spans="1:1" x14ac:dyDescent="0.55000000000000004">
      <c r="A630" s="131"/>
    </row>
    <row r="631" spans="1:1" x14ac:dyDescent="0.55000000000000004">
      <c r="A631" s="131"/>
    </row>
    <row r="634" spans="1:1" x14ac:dyDescent="0.55000000000000004">
      <c r="A634" s="131"/>
    </row>
    <row r="635" spans="1:1" x14ac:dyDescent="0.55000000000000004">
      <c r="A635" s="131"/>
    </row>
    <row r="638" spans="1:1" x14ac:dyDescent="0.55000000000000004">
      <c r="A638" s="131"/>
    </row>
    <row r="639" spans="1:1" x14ac:dyDescent="0.55000000000000004">
      <c r="A639" s="131"/>
    </row>
    <row r="642" spans="1:1" x14ac:dyDescent="0.55000000000000004">
      <c r="A642" s="131"/>
    </row>
    <row r="643" spans="1:1" x14ac:dyDescent="0.55000000000000004">
      <c r="A643" s="131"/>
    </row>
    <row r="646" spans="1:1" x14ac:dyDescent="0.55000000000000004">
      <c r="A646" s="131"/>
    </row>
    <row r="647" spans="1:1" x14ac:dyDescent="0.55000000000000004">
      <c r="A647" s="131"/>
    </row>
    <row r="650" spans="1:1" x14ac:dyDescent="0.55000000000000004">
      <c r="A650" s="131"/>
    </row>
    <row r="651" spans="1:1" x14ac:dyDescent="0.55000000000000004">
      <c r="A651" s="131"/>
    </row>
    <row r="654" spans="1:1" x14ac:dyDescent="0.55000000000000004">
      <c r="A654" s="131"/>
    </row>
    <row r="655" spans="1:1" x14ac:dyDescent="0.55000000000000004">
      <c r="A655" s="131"/>
    </row>
    <row r="658" spans="1:1" x14ac:dyDescent="0.55000000000000004">
      <c r="A658" s="131"/>
    </row>
    <row r="659" spans="1:1" x14ac:dyDescent="0.55000000000000004">
      <c r="A659" s="131"/>
    </row>
    <row r="662" spans="1:1" x14ac:dyDescent="0.55000000000000004">
      <c r="A662" s="131"/>
    </row>
    <row r="663" spans="1:1" x14ac:dyDescent="0.55000000000000004">
      <c r="A663" s="131"/>
    </row>
    <row r="666" spans="1:1" x14ac:dyDescent="0.55000000000000004">
      <c r="A666" s="131"/>
    </row>
    <row r="667" spans="1:1" x14ac:dyDescent="0.55000000000000004">
      <c r="A667" s="131"/>
    </row>
    <row r="670" spans="1:1" x14ac:dyDescent="0.55000000000000004">
      <c r="A670" s="131"/>
    </row>
    <row r="671" spans="1:1" x14ac:dyDescent="0.55000000000000004">
      <c r="A671" s="131"/>
    </row>
    <row r="674" spans="1:1" x14ac:dyDescent="0.55000000000000004">
      <c r="A674" s="131"/>
    </row>
    <row r="675" spans="1:1" x14ac:dyDescent="0.55000000000000004">
      <c r="A675" s="131"/>
    </row>
    <row r="678" spans="1:1" x14ac:dyDescent="0.55000000000000004">
      <c r="A678" s="131"/>
    </row>
    <row r="679" spans="1:1" x14ac:dyDescent="0.55000000000000004">
      <c r="A679" s="131"/>
    </row>
    <row r="682" spans="1:1" x14ac:dyDescent="0.55000000000000004">
      <c r="A682" s="131"/>
    </row>
    <row r="683" spans="1:1" x14ac:dyDescent="0.55000000000000004">
      <c r="A683" s="131"/>
    </row>
    <row r="686" spans="1:1" x14ac:dyDescent="0.55000000000000004">
      <c r="A686" s="131"/>
    </row>
    <row r="687" spans="1:1" x14ac:dyDescent="0.55000000000000004">
      <c r="A687" s="131"/>
    </row>
    <row r="690" spans="1:1" x14ac:dyDescent="0.55000000000000004">
      <c r="A690" s="131"/>
    </row>
    <row r="691" spans="1:1" x14ac:dyDescent="0.55000000000000004">
      <c r="A691" s="131"/>
    </row>
    <row r="694" spans="1:1" x14ac:dyDescent="0.55000000000000004">
      <c r="A694" s="131"/>
    </row>
    <row r="695" spans="1:1" x14ac:dyDescent="0.55000000000000004">
      <c r="A695" s="131"/>
    </row>
    <row r="698" spans="1:1" x14ac:dyDescent="0.55000000000000004">
      <c r="A698" s="131"/>
    </row>
    <row r="699" spans="1:1" x14ac:dyDescent="0.55000000000000004">
      <c r="A699" s="131"/>
    </row>
    <row r="702" spans="1:1" x14ac:dyDescent="0.55000000000000004">
      <c r="A702" s="131"/>
    </row>
    <row r="703" spans="1:1" x14ac:dyDescent="0.55000000000000004">
      <c r="A703" s="131"/>
    </row>
    <row r="706" spans="1:1" x14ac:dyDescent="0.55000000000000004">
      <c r="A706" s="131"/>
    </row>
    <row r="707" spans="1:1" x14ac:dyDescent="0.55000000000000004">
      <c r="A707" s="131"/>
    </row>
    <row r="710" spans="1:1" x14ac:dyDescent="0.55000000000000004">
      <c r="A710" s="131"/>
    </row>
    <row r="711" spans="1:1" x14ac:dyDescent="0.55000000000000004">
      <c r="A711" s="131"/>
    </row>
    <row r="714" spans="1:1" x14ac:dyDescent="0.55000000000000004">
      <c r="A714" s="131"/>
    </row>
    <row r="715" spans="1:1" x14ac:dyDescent="0.55000000000000004">
      <c r="A715" s="131"/>
    </row>
    <row r="718" spans="1:1" x14ac:dyDescent="0.55000000000000004">
      <c r="A718" s="131"/>
    </row>
    <row r="719" spans="1:1" x14ac:dyDescent="0.55000000000000004">
      <c r="A719" s="131"/>
    </row>
    <row r="722" spans="1:1" x14ac:dyDescent="0.55000000000000004">
      <c r="A722" s="131"/>
    </row>
    <row r="723" spans="1:1" x14ac:dyDescent="0.55000000000000004">
      <c r="A723" s="131"/>
    </row>
    <row r="726" spans="1:1" x14ac:dyDescent="0.55000000000000004">
      <c r="A726" s="131"/>
    </row>
    <row r="727" spans="1:1" x14ac:dyDescent="0.55000000000000004">
      <c r="A727" s="131"/>
    </row>
    <row r="730" spans="1:1" x14ac:dyDescent="0.55000000000000004">
      <c r="A730" s="131"/>
    </row>
    <row r="731" spans="1:1" x14ac:dyDescent="0.55000000000000004">
      <c r="A731" s="131"/>
    </row>
    <row r="734" spans="1:1" x14ac:dyDescent="0.55000000000000004">
      <c r="A734" s="131"/>
    </row>
    <row r="735" spans="1:1" x14ac:dyDescent="0.55000000000000004">
      <c r="A735" s="131"/>
    </row>
    <row r="738" spans="1:1" x14ac:dyDescent="0.55000000000000004">
      <c r="A738" s="131"/>
    </row>
    <row r="739" spans="1:1" x14ac:dyDescent="0.55000000000000004">
      <c r="A739" s="131"/>
    </row>
    <row r="742" spans="1:1" x14ac:dyDescent="0.55000000000000004">
      <c r="A742" s="131"/>
    </row>
    <row r="743" spans="1:1" x14ac:dyDescent="0.55000000000000004">
      <c r="A743" s="131"/>
    </row>
    <row r="746" spans="1:1" x14ac:dyDescent="0.55000000000000004">
      <c r="A746" s="131"/>
    </row>
    <row r="747" spans="1:1" x14ac:dyDescent="0.55000000000000004">
      <c r="A747" s="131"/>
    </row>
    <row r="750" spans="1:1" x14ac:dyDescent="0.55000000000000004">
      <c r="A750" s="131"/>
    </row>
    <row r="751" spans="1:1" x14ac:dyDescent="0.55000000000000004">
      <c r="A751" s="131"/>
    </row>
    <row r="754" spans="1:1" x14ac:dyDescent="0.55000000000000004">
      <c r="A754" s="131"/>
    </row>
    <row r="755" spans="1:1" x14ac:dyDescent="0.55000000000000004">
      <c r="A755" s="131"/>
    </row>
    <row r="758" spans="1:1" x14ac:dyDescent="0.55000000000000004">
      <c r="A758" s="131"/>
    </row>
    <row r="759" spans="1:1" x14ac:dyDescent="0.55000000000000004">
      <c r="A759" s="131"/>
    </row>
    <row r="762" spans="1:1" x14ac:dyDescent="0.55000000000000004">
      <c r="A762" s="131"/>
    </row>
    <row r="763" spans="1:1" x14ac:dyDescent="0.55000000000000004">
      <c r="A763" s="131"/>
    </row>
    <row r="766" spans="1:1" x14ac:dyDescent="0.55000000000000004">
      <c r="A766" s="131"/>
    </row>
    <row r="767" spans="1:1" x14ac:dyDescent="0.55000000000000004">
      <c r="A767" s="131"/>
    </row>
    <row r="770" spans="1:1" x14ac:dyDescent="0.55000000000000004">
      <c r="A770" s="131"/>
    </row>
    <row r="771" spans="1:1" x14ac:dyDescent="0.55000000000000004">
      <c r="A771" s="131"/>
    </row>
    <row r="774" spans="1:1" x14ac:dyDescent="0.55000000000000004">
      <c r="A774" s="131"/>
    </row>
    <row r="775" spans="1:1" x14ac:dyDescent="0.55000000000000004">
      <c r="A775" s="131"/>
    </row>
    <row r="778" spans="1:1" x14ac:dyDescent="0.55000000000000004">
      <c r="A778" s="131"/>
    </row>
    <row r="779" spans="1:1" x14ac:dyDescent="0.55000000000000004">
      <c r="A779" s="131"/>
    </row>
    <row r="782" spans="1:1" x14ac:dyDescent="0.55000000000000004">
      <c r="A782" s="131"/>
    </row>
    <row r="783" spans="1:1" x14ac:dyDescent="0.55000000000000004">
      <c r="A783" s="131"/>
    </row>
    <row r="786" spans="1:1" x14ac:dyDescent="0.55000000000000004">
      <c r="A786" s="131"/>
    </row>
    <row r="787" spans="1:1" x14ac:dyDescent="0.55000000000000004">
      <c r="A787" s="131"/>
    </row>
    <row r="790" spans="1:1" x14ac:dyDescent="0.55000000000000004">
      <c r="A790" s="131"/>
    </row>
    <row r="791" spans="1:1" x14ac:dyDescent="0.55000000000000004">
      <c r="A791" s="131"/>
    </row>
    <row r="794" spans="1:1" x14ac:dyDescent="0.55000000000000004">
      <c r="A794" s="131"/>
    </row>
    <row r="795" spans="1:1" x14ac:dyDescent="0.55000000000000004">
      <c r="A795" s="131"/>
    </row>
    <row r="798" spans="1:1" x14ac:dyDescent="0.55000000000000004">
      <c r="A798" s="131"/>
    </row>
    <row r="799" spans="1:1" x14ac:dyDescent="0.55000000000000004">
      <c r="A799" s="131"/>
    </row>
    <row r="802" spans="1:1" x14ac:dyDescent="0.55000000000000004">
      <c r="A802" s="131"/>
    </row>
    <row r="803" spans="1:1" x14ac:dyDescent="0.55000000000000004">
      <c r="A803" s="131"/>
    </row>
    <row r="806" spans="1:1" x14ac:dyDescent="0.55000000000000004">
      <c r="A806" s="131"/>
    </row>
    <row r="807" spans="1:1" x14ac:dyDescent="0.55000000000000004">
      <c r="A807" s="131"/>
    </row>
    <row r="810" spans="1:1" x14ac:dyDescent="0.55000000000000004">
      <c r="A810" s="131"/>
    </row>
    <row r="811" spans="1:1" x14ac:dyDescent="0.55000000000000004">
      <c r="A811" s="131"/>
    </row>
    <row r="814" spans="1:1" x14ac:dyDescent="0.55000000000000004">
      <c r="A814" s="131"/>
    </row>
    <row r="815" spans="1:1" x14ac:dyDescent="0.55000000000000004">
      <c r="A815" s="131"/>
    </row>
    <row r="818" spans="1:1" x14ac:dyDescent="0.55000000000000004">
      <c r="A818" s="131"/>
    </row>
    <row r="819" spans="1:1" x14ac:dyDescent="0.55000000000000004">
      <c r="A819" s="131"/>
    </row>
    <row r="822" spans="1:1" x14ac:dyDescent="0.55000000000000004">
      <c r="A822" s="131"/>
    </row>
    <row r="823" spans="1:1" x14ac:dyDescent="0.55000000000000004">
      <c r="A823" s="131"/>
    </row>
    <row r="826" spans="1:1" x14ac:dyDescent="0.55000000000000004">
      <c r="A826" s="131"/>
    </row>
    <row r="827" spans="1:1" x14ac:dyDescent="0.55000000000000004">
      <c r="A827" s="131"/>
    </row>
    <row r="830" spans="1:1" x14ac:dyDescent="0.55000000000000004">
      <c r="A830" s="131"/>
    </row>
    <row r="831" spans="1:1" x14ac:dyDescent="0.55000000000000004">
      <c r="A831" s="131"/>
    </row>
    <row r="834" spans="1:1" x14ac:dyDescent="0.55000000000000004">
      <c r="A834" s="131"/>
    </row>
    <row r="835" spans="1:1" x14ac:dyDescent="0.55000000000000004">
      <c r="A835" s="131"/>
    </row>
    <row r="838" spans="1:1" x14ac:dyDescent="0.55000000000000004">
      <c r="A838" s="131"/>
    </row>
    <row r="839" spans="1:1" x14ac:dyDescent="0.55000000000000004">
      <c r="A839" s="131"/>
    </row>
    <row r="842" spans="1:1" x14ac:dyDescent="0.55000000000000004">
      <c r="A842" s="131"/>
    </row>
    <row r="843" spans="1:1" x14ac:dyDescent="0.55000000000000004">
      <c r="A843" s="131"/>
    </row>
    <row r="846" spans="1:1" x14ac:dyDescent="0.55000000000000004">
      <c r="A846" s="131"/>
    </row>
    <row r="847" spans="1:1" x14ac:dyDescent="0.55000000000000004">
      <c r="A847" s="131"/>
    </row>
    <row r="850" spans="1:1" x14ac:dyDescent="0.55000000000000004">
      <c r="A850" s="131"/>
    </row>
    <row r="851" spans="1:1" x14ac:dyDescent="0.55000000000000004">
      <c r="A851" s="131"/>
    </row>
    <row r="854" spans="1:1" x14ac:dyDescent="0.55000000000000004">
      <c r="A854" s="131"/>
    </row>
    <row r="855" spans="1:1" x14ac:dyDescent="0.55000000000000004">
      <c r="A855" s="131"/>
    </row>
    <row r="858" spans="1:1" x14ac:dyDescent="0.55000000000000004">
      <c r="A858" s="131"/>
    </row>
    <row r="859" spans="1:1" x14ac:dyDescent="0.55000000000000004">
      <c r="A859" s="131"/>
    </row>
    <row r="862" spans="1:1" x14ac:dyDescent="0.55000000000000004">
      <c r="A862" s="131"/>
    </row>
    <row r="863" spans="1:1" x14ac:dyDescent="0.55000000000000004">
      <c r="A863" s="131"/>
    </row>
    <row r="866" spans="1:1" x14ac:dyDescent="0.55000000000000004">
      <c r="A866" s="131"/>
    </row>
    <row r="867" spans="1:1" x14ac:dyDescent="0.55000000000000004">
      <c r="A867" s="131"/>
    </row>
    <row r="870" spans="1:1" x14ac:dyDescent="0.55000000000000004">
      <c r="A870" s="131"/>
    </row>
    <row r="871" spans="1:1" x14ac:dyDescent="0.55000000000000004">
      <c r="A871" s="131"/>
    </row>
    <row r="874" spans="1:1" x14ac:dyDescent="0.55000000000000004">
      <c r="A874" s="131"/>
    </row>
    <row r="875" spans="1:1" x14ac:dyDescent="0.55000000000000004">
      <c r="A875" s="131"/>
    </row>
    <row r="878" spans="1:1" x14ac:dyDescent="0.55000000000000004">
      <c r="A878" s="131"/>
    </row>
    <row r="879" spans="1:1" x14ac:dyDescent="0.55000000000000004">
      <c r="A879" s="131"/>
    </row>
    <row r="882" spans="1:1" x14ac:dyDescent="0.55000000000000004">
      <c r="A882" s="131"/>
    </row>
    <row r="883" spans="1:1" x14ac:dyDescent="0.55000000000000004">
      <c r="A883" s="131"/>
    </row>
    <row r="886" spans="1:1" x14ac:dyDescent="0.55000000000000004">
      <c r="A886" s="131"/>
    </row>
    <row r="887" spans="1:1" x14ac:dyDescent="0.55000000000000004">
      <c r="A887" s="131"/>
    </row>
    <row r="890" spans="1:1" x14ac:dyDescent="0.55000000000000004">
      <c r="A890" s="131"/>
    </row>
    <row r="891" spans="1:1" x14ac:dyDescent="0.55000000000000004">
      <c r="A891" s="131"/>
    </row>
    <row r="894" spans="1:1" x14ac:dyDescent="0.55000000000000004">
      <c r="A894" s="131"/>
    </row>
    <row r="895" spans="1:1" x14ac:dyDescent="0.55000000000000004">
      <c r="A895" s="131"/>
    </row>
    <row r="898" spans="1:1" x14ac:dyDescent="0.55000000000000004">
      <c r="A898" s="131"/>
    </row>
    <row r="899" spans="1:1" x14ac:dyDescent="0.55000000000000004">
      <c r="A899" s="131"/>
    </row>
    <row r="902" spans="1:1" x14ac:dyDescent="0.55000000000000004">
      <c r="A902" s="131"/>
    </row>
    <row r="903" spans="1:1" x14ac:dyDescent="0.55000000000000004">
      <c r="A903" s="131"/>
    </row>
    <row r="906" spans="1:1" x14ac:dyDescent="0.55000000000000004">
      <c r="A906" s="131"/>
    </row>
    <row r="907" spans="1:1" x14ac:dyDescent="0.55000000000000004">
      <c r="A907" s="131"/>
    </row>
    <row r="910" spans="1:1" x14ac:dyDescent="0.55000000000000004">
      <c r="A910" s="131"/>
    </row>
    <row r="911" spans="1:1" x14ac:dyDescent="0.55000000000000004">
      <c r="A911" s="131"/>
    </row>
    <row r="914" spans="1:1" x14ac:dyDescent="0.55000000000000004">
      <c r="A914" s="131"/>
    </row>
    <row r="915" spans="1:1" x14ac:dyDescent="0.55000000000000004">
      <c r="A915" s="131"/>
    </row>
    <row r="918" spans="1:1" x14ac:dyDescent="0.55000000000000004">
      <c r="A918" s="131"/>
    </row>
    <row r="919" spans="1:1" x14ac:dyDescent="0.55000000000000004">
      <c r="A919" s="131"/>
    </row>
    <row r="922" spans="1:1" x14ac:dyDescent="0.55000000000000004">
      <c r="A922" s="131"/>
    </row>
    <row r="923" spans="1:1" x14ac:dyDescent="0.55000000000000004">
      <c r="A923" s="131"/>
    </row>
    <row r="926" spans="1:1" x14ac:dyDescent="0.55000000000000004">
      <c r="A926" s="131"/>
    </row>
    <row r="927" spans="1:1" x14ac:dyDescent="0.55000000000000004">
      <c r="A927" s="131"/>
    </row>
    <row r="930" spans="1:1" x14ac:dyDescent="0.55000000000000004">
      <c r="A930" s="131"/>
    </row>
    <row r="931" spans="1:1" x14ac:dyDescent="0.55000000000000004">
      <c r="A931" s="131"/>
    </row>
    <row r="934" spans="1:1" x14ac:dyDescent="0.55000000000000004">
      <c r="A934" s="131"/>
    </row>
    <row r="935" spans="1:1" x14ac:dyDescent="0.55000000000000004">
      <c r="A935" s="131"/>
    </row>
    <row r="938" spans="1:1" x14ac:dyDescent="0.55000000000000004">
      <c r="A938" s="131"/>
    </row>
    <row r="939" spans="1:1" x14ac:dyDescent="0.55000000000000004">
      <c r="A939" s="131"/>
    </row>
    <row r="942" spans="1:1" x14ac:dyDescent="0.55000000000000004">
      <c r="A942" s="131"/>
    </row>
    <row r="943" spans="1:1" x14ac:dyDescent="0.55000000000000004">
      <c r="A943" s="131"/>
    </row>
    <row r="946" spans="1:1" x14ac:dyDescent="0.55000000000000004">
      <c r="A946" s="131"/>
    </row>
    <row r="947" spans="1:1" x14ac:dyDescent="0.55000000000000004">
      <c r="A947" s="131"/>
    </row>
    <row r="950" spans="1:1" x14ac:dyDescent="0.55000000000000004">
      <c r="A950" s="131"/>
    </row>
    <row r="951" spans="1:1" x14ac:dyDescent="0.55000000000000004">
      <c r="A951" s="131"/>
    </row>
    <row r="954" spans="1:1" x14ac:dyDescent="0.55000000000000004">
      <c r="A954" s="131"/>
    </row>
    <row r="955" spans="1:1" x14ac:dyDescent="0.55000000000000004">
      <c r="A955" s="131"/>
    </row>
    <row r="958" spans="1:1" x14ac:dyDescent="0.55000000000000004">
      <c r="A958" s="131"/>
    </row>
    <row r="959" spans="1:1" x14ac:dyDescent="0.55000000000000004">
      <c r="A959" s="131"/>
    </row>
    <row r="962" spans="1:1" x14ac:dyDescent="0.55000000000000004">
      <c r="A962" s="131"/>
    </row>
    <row r="963" spans="1:1" x14ac:dyDescent="0.55000000000000004">
      <c r="A963" s="131"/>
    </row>
    <row r="966" spans="1:1" x14ac:dyDescent="0.55000000000000004">
      <c r="A966" s="131"/>
    </row>
    <row r="967" spans="1:1" x14ac:dyDescent="0.55000000000000004">
      <c r="A967" s="131"/>
    </row>
    <row r="970" spans="1:1" x14ac:dyDescent="0.55000000000000004">
      <c r="A970" s="131"/>
    </row>
    <row r="971" spans="1:1" x14ac:dyDescent="0.55000000000000004">
      <c r="A971" s="131"/>
    </row>
    <row r="974" spans="1:1" x14ac:dyDescent="0.55000000000000004">
      <c r="A974" s="131"/>
    </row>
    <row r="975" spans="1:1" x14ac:dyDescent="0.55000000000000004">
      <c r="A975" s="131"/>
    </row>
    <row r="978" spans="1:1" x14ac:dyDescent="0.55000000000000004">
      <c r="A978" s="131"/>
    </row>
    <row r="979" spans="1:1" x14ac:dyDescent="0.55000000000000004">
      <c r="A979" s="131"/>
    </row>
    <row r="982" spans="1:1" x14ac:dyDescent="0.55000000000000004">
      <c r="A982" s="131"/>
    </row>
    <row r="983" spans="1:1" x14ac:dyDescent="0.55000000000000004">
      <c r="A983" s="131"/>
    </row>
    <row r="986" spans="1:1" x14ac:dyDescent="0.55000000000000004">
      <c r="A986" s="131"/>
    </row>
    <row r="987" spans="1:1" x14ac:dyDescent="0.55000000000000004">
      <c r="A987" s="131"/>
    </row>
    <row r="990" spans="1:1" x14ac:dyDescent="0.55000000000000004">
      <c r="A990" s="131"/>
    </row>
    <row r="991" spans="1:1" x14ac:dyDescent="0.55000000000000004">
      <c r="A991" s="131"/>
    </row>
    <row r="994" spans="1:1" x14ac:dyDescent="0.55000000000000004">
      <c r="A994" s="131"/>
    </row>
    <row r="995" spans="1:1" x14ac:dyDescent="0.55000000000000004">
      <c r="A995" s="131"/>
    </row>
    <row r="998" spans="1:1" x14ac:dyDescent="0.55000000000000004">
      <c r="A998" s="131"/>
    </row>
    <row r="999" spans="1:1" x14ac:dyDescent="0.55000000000000004">
      <c r="A999" s="131"/>
    </row>
    <row r="1002" spans="1:1" x14ac:dyDescent="0.55000000000000004">
      <c r="A1002" s="131"/>
    </row>
    <row r="1003" spans="1:1" x14ac:dyDescent="0.55000000000000004">
      <c r="A1003" s="131"/>
    </row>
    <row r="1006" spans="1:1" x14ac:dyDescent="0.55000000000000004">
      <c r="A1006" s="131"/>
    </row>
    <row r="1007" spans="1:1" x14ac:dyDescent="0.55000000000000004">
      <c r="A1007" s="131"/>
    </row>
    <row r="1010" spans="1:1" x14ac:dyDescent="0.55000000000000004">
      <c r="A1010" s="131"/>
    </row>
    <row r="1011" spans="1:1" x14ac:dyDescent="0.55000000000000004">
      <c r="A1011" s="131"/>
    </row>
    <row r="1014" spans="1:1" x14ac:dyDescent="0.55000000000000004">
      <c r="A1014" s="131"/>
    </row>
    <row r="1015" spans="1:1" x14ac:dyDescent="0.55000000000000004">
      <c r="A1015" s="131"/>
    </row>
    <row r="1018" spans="1:1" x14ac:dyDescent="0.55000000000000004">
      <c r="A1018" s="131"/>
    </row>
    <row r="1019" spans="1:1" x14ac:dyDescent="0.55000000000000004">
      <c r="A1019" s="131"/>
    </row>
    <row r="1022" spans="1:1" x14ac:dyDescent="0.55000000000000004">
      <c r="A1022" s="131"/>
    </row>
    <row r="1023" spans="1:1" x14ac:dyDescent="0.55000000000000004">
      <c r="A1023" s="131"/>
    </row>
    <row r="1026" spans="1:1" x14ac:dyDescent="0.55000000000000004">
      <c r="A1026" s="131"/>
    </row>
    <row r="1027" spans="1:1" x14ac:dyDescent="0.55000000000000004">
      <c r="A1027" s="131"/>
    </row>
    <row r="1030" spans="1:1" x14ac:dyDescent="0.55000000000000004">
      <c r="A1030" s="131"/>
    </row>
    <row r="1031" spans="1:1" x14ac:dyDescent="0.55000000000000004">
      <c r="A1031" s="131"/>
    </row>
    <row r="1034" spans="1:1" x14ac:dyDescent="0.55000000000000004">
      <c r="A1034" s="131"/>
    </row>
    <row r="1035" spans="1:1" x14ac:dyDescent="0.55000000000000004">
      <c r="A1035" s="131"/>
    </row>
    <row r="1038" spans="1:1" x14ac:dyDescent="0.55000000000000004">
      <c r="A1038" s="131"/>
    </row>
    <row r="1039" spans="1:1" x14ac:dyDescent="0.55000000000000004">
      <c r="A1039" s="131"/>
    </row>
    <row r="1042" spans="1:1" x14ac:dyDescent="0.55000000000000004">
      <c r="A1042" s="131"/>
    </row>
    <row r="1043" spans="1:1" x14ac:dyDescent="0.55000000000000004">
      <c r="A1043" s="131"/>
    </row>
    <row r="1046" spans="1:1" x14ac:dyDescent="0.55000000000000004">
      <c r="A1046" s="131"/>
    </row>
    <row r="1047" spans="1:1" x14ac:dyDescent="0.55000000000000004">
      <c r="A1047" s="131"/>
    </row>
    <row r="1050" spans="1:1" x14ac:dyDescent="0.55000000000000004">
      <c r="A1050" s="131"/>
    </row>
    <row r="1051" spans="1:1" x14ac:dyDescent="0.55000000000000004">
      <c r="A1051" s="131"/>
    </row>
    <row r="1054" spans="1:1" x14ac:dyDescent="0.55000000000000004">
      <c r="A1054" s="131"/>
    </row>
    <row r="1055" spans="1:1" x14ac:dyDescent="0.55000000000000004">
      <c r="A1055" s="131"/>
    </row>
    <row r="1058" spans="1:1" x14ac:dyDescent="0.55000000000000004">
      <c r="A1058" s="131"/>
    </row>
    <row r="1059" spans="1:1" x14ac:dyDescent="0.55000000000000004">
      <c r="A1059" s="131"/>
    </row>
    <row r="1062" spans="1:1" x14ac:dyDescent="0.55000000000000004">
      <c r="A1062" s="131"/>
    </row>
    <row r="1063" spans="1:1" x14ac:dyDescent="0.55000000000000004">
      <c r="A1063" s="131"/>
    </row>
    <row r="1066" spans="1:1" x14ac:dyDescent="0.55000000000000004">
      <c r="A1066" s="131"/>
    </row>
    <row r="1067" spans="1:1" x14ac:dyDescent="0.55000000000000004">
      <c r="A1067" s="131"/>
    </row>
    <row r="1070" spans="1:1" x14ac:dyDescent="0.55000000000000004">
      <c r="A1070" s="131"/>
    </row>
    <row r="1071" spans="1:1" x14ac:dyDescent="0.55000000000000004">
      <c r="A1071" s="131"/>
    </row>
    <row r="1074" spans="1:1" x14ac:dyDescent="0.55000000000000004">
      <c r="A1074" s="131"/>
    </row>
    <row r="1075" spans="1:1" x14ac:dyDescent="0.55000000000000004">
      <c r="A1075" s="131"/>
    </row>
    <row r="1078" spans="1:1" x14ac:dyDescent="0.55000000000000004">
      <c r="A1078" s="131"/>
    </row>
    <row r="1079" spans="1:1" x14ac:dyDescent="0.55000000000000004">
      <c r="A1079" s="131"/>
    </row>
    <row r="1082" spans="1:1" x14ac:dyDescent="0.55000000000000004">
      <c r="A1082" s="131"/>
    </row>
    <row r="1083" spans="1:1" x14ac:dyDescent="0.55000000000000004">
      <c r="A1083" s="131"/>
    </row>
    <row r="1086" spans="1:1" x14ac:dyDescent="0.55000000000000004">
      <c r="A1086" s="131"/>
    </row>
    <row r="1087" spans="1:1" x14ac:dyDescent="0.55000000000000004">
      <c r="A1087" s="131"/>
    </row>
    <row r="1090" spans="1:1" x14ac:dyDescent="0.55000000000000004">
      <c r="A1090" s="131"/>
    </row>
    <row r="1091" spans="1:1" x14ac:dyDescent="0.55000000000000004">
      <c r="A1091" s="131"/>
    </row>
    <row r="1094" spans="1:1" x14ac:dyDescent="0.55000000000000004">
      <c r="A1094" s="131"/>
    </row>
    <row r="1095" spans="1:1" x14ac:dyDescent="0.55000000000000004">
      <c r="A1095" s="131"/>
    </row>
    <row r="1098" spans="1:1" x14ac:dyDescent="0.55000000000000004">
      <c r="A1098" s="131"/>
    </row>
    <row r="1099" spans="1:1" x14ac:dyDescent="0.55000000000000004">
      <c r="A1099" s="131"/>
    </row>
    <row r="1102" spans="1:1" x14ac:dyDescent="0.55000000000000004">
      <c r="A1102" s="131"/>
    </row>
    <row r="1103" spans="1:1" x14ac:dyDescent="0.55000000000000004">
      <c r="A1103" s="131"/>
    </row>
    <row r="1106" spans="1:1" x14ac:dyDescent="0.55000000000000004">
      <c r="A1106" s="131"/>
    </row>
    <row r="1107" spans="1:1" x14ac:dyDescent="0.55000000000000004">
      <c r="A1107" s="131"/>
    </row>
    <row r="1110" spans="1:1" x14ac:dyDescent="0.55000000000000004">
      <c r="A1110" s="131"/>
    </row>
    <row r="1111" spans="1:1" x14ac:dyDescent="0.55000000000000004">
      <c r="A1111" s="131"/>
    </row>
    <row r="1114" spans="1:1" x14ac:dyDescent="0.55000000000000004">
      <c r="A1114" s="131"/>
    </row>
    <row r="1115" spans="1:1" x14ac:dyDescent="0.55000000000000004">
      <c r="A1115" s="131"/>
    </row>
    <row r="1118" spans="1:1" x14ac:dyDescent="0.55000000000000004">
      <c r="A1118" s="131"/>
    </row>
    <row r="1119" spans="1:1" x14ac:dyDescent="0.55000000000000004">
      <c r="A1119" s="131"/>
    </row>
    <row r="1122" spans="1:1" x14ac:dyDescent="0.55000000000000004">
      <c r="A1122" s="131"/>
    </row>
    <row r="1123" spans="1:1" x14ac:dyDescent="0.55000000000000004">
      <c r="A1123" s="131"/>
    </row>
    <row r="1126" spans="1:1" x14ac:dyDescent="0.55000000000000004">
      <c r="A1126" s="131"/>
    </row>
    <row r="1127" spans="1:1" x14ac:dyDescent="0.55000000000000004">
      <c r="A1127" s="131"/>
    </row>
    <row r="1130" spans="1:1" x14ac:dyDescent="0.55000000000000004">
      <c r="A1130" s="131"/>
    </row>
    <row r="1131" spans="1:1" x14ac:dyDescent="0.55000000000000004">
      <c r="A1131" s="131"/>
    </row>
    <row r="1134" spans="1:1" x14ac:dyDescent="0.55000000000000004">
      <c r="A1134" s="131"/>
    </row>
    <row r="1135" spans="1:1" x14ac:dyDescent="0.55000000000000004">
      <c r="A1135" s="131"/>
    </row>
    <row r="1138" spans="1:1" x14ac:dyDescent="0.55000000000000004">
      <c r="A1138" s="131"/>
    </row>
    <row r="1139" spans="1:1" x14ac:dyDescent="0.55000000000000004">
      <c r="A1139" s="131"/>
    </row>
    <row r="1142" spans="1:1" x14ac:dyDescent="0.55000000000000004">
      <c r="A1142" s="131"/>
    </row>
    <row r="1143" spans="1:1" x14ac:dyDescent="0.55000000000000004">
      <c r="A1143" s="131"/>
    </row>
    <row r="1146" spans="1:1" x14ac:dyDescent="0.55000000000000004">
      <c r="A1146" s="131"/>
    </row>
    <row r="1147" spans="1:1" x14ac:dyDescent="0.55000000000000004">
      <c r="A1147" s="131"/>
    </row>
    <row r="1150" spans="1:1" x14ac:dyDescent="0.55000000000000004">
      <c r="A1150" s="131"/>
    </row>
    <row r="1151" spans="1:1" x14ac:dyDescent="0.55000000000000004">
      <c r="A1151" s="131"/>
    </row>
    <row r="1154" spans="1:1" x14ac:dyDescent="0.55000000000000004">
      <c r="A1154" s="131"/>
    </row>
    <row r="1155" spans="1:1" x14ac:dyDescent="0.55000000000000004">
      <c r="A1155" s="131"/>
    </row>
    <row r="1158" spans="1:1" x14ac:dyDescent="0.55000000000000004">
      <c r="A1158" s="131"/>
    </row>
    <row r="1159" spans="1:1" x14ac:dyDescent="0.55000000000000004">
      <c r="A1159" s="131"/>
    </row>
    <row r="1162" spans="1:1" x14ac:dyDescent="0.55000000000000004">
      <c r="A1162" s="131"/>
    </row>
    <row r="1163" spans="1:1" x14ac:dyDescent="0.55000000000000004">
      <c r="A1163" s="131"/>
    </row>
    <row r="1166" spans="1:1" x14ac:dyDescent="0.55000000000000004">
      <c r="A1166" s="131"/>
    </row>
    <row r="1167" spans="1:1" x14ac:dyDescent="0.55000000000000004">
      <c r="A1167" s="131"/>
    </row>
    <row r="1170" spans="1:1" x14ac:dyDescent="0.55000000000000004">
      <c r="A1170" s="131"/>
    </row>
    <row r="1171" spans="1:1" x14ac:dyDescent="0.55000000000000004">
      <c r="A1171" s="131"/>
    </row>
    <row r="1174" spans="1:1" x14ac:dyDescent="0.55000000000000004">
      <c r="A1174" s="131"/>
    </row>
    <row r="1175" spans="1:1" x14ac:dyDescent="0.55000000000000004">
      <c r="A1175" s="131"/>
    </row>
    <row r="1178" spans="1:1" x14ac:dyDescent="0.55000000000000004">
      <c r="A1178" s="131"/>
    </row>
    <row r="1179" spans="1:1" x14ac:dyDescent="0.55000000000000004">
      <c r="A1179" s="131"/>
    </row>
    <row r="1182" spans="1:1" x14ac:dyDescent="0.55000000000000004">
      <c r="A1182" s="131"/>
    </row>
    <row r="1183" spans="1:1" x14ac:dyDescent="0.55000000000000004">
      <c r="A1183" s="131"/>
    </row>
    <row r="1186" spans="1:1" x14ac:dyDescent="0.55000000000000004">
      <c r="A1186" s="131"/>
    </row>
    <row r="1187" spans="1:1" x14ac:dyDescent="0.55000000000000004">
      <c r="A1187" s="131"/>
    </row>
    <row r="1190" spans="1:1" x14ac:dyDescent="0.55000000000000004">
      <c r="A1190" s="131"/>
    </row>
    <row r="1191" spans="1:1" x14ac:dyDescent="0.55000000000000004">
      <c r="A1191" s="131"/>
    </row>
    <row r="1194" spans="1:1" x14ac:dyDescent="0.55000000000000004">
      <c r="A1194" s="131"/>
    </row>
    <row r="1195" spans="1:1" x14ac:dyDescent="0.55000000000000004">
      <c r="A1195" s="131"/>
    </row>
    <row r="1198" spans="1:1" x14ac:dyDescent="0.55000000000000004">
      <c r="A1198" s="131"/>
    </row>
    <row r="1199" spans="1:1" x14ac:dyDescent="0.55000000000000004">
      <c r="A1199" s="131"/>
    </row>
    <row r="1202" spans="1:1" x14ac:dyDescent="0.55000000000000004">
      <c r="A1202" s="131"/>
    </row>
    <row r="1203" spans="1:1" x14ac:dyDescent="0.55000000000000004">
      <c r="A1203" s="131"/>
    </row>
    <row r="1206" spans="1:1" x14ac:dyDescent="0.55000000000000004">
      <c r="A1206" s="131"/>
    </row>
    <row r="1207" spans="1:1" x14ac:dyDescent="0.55000000000000004">
      <c r="A1207" s="131"/>
    </row>
    <row r="1210" spans="1:1" x14ac:dyDescent="0.55000000000000004">
      <c r="A1210" s="131"/>
    </row>
    <row r="1211" spans="1:1" x14ac:dyDescent="0.55000000000000004">
      <c r="A1211" s="131"/>
    </row>
    <row r="1214" spans="1:1" x14ac:dyDescent="0.55000000000000004">
      <c r="A1214" s="131"/>
    </row>
    <row r="1215" spans="1:1" x14ac:dyDescent="0.55000000000000004">
      <c r="A1215" s="131"/>
    </row>
    <row r="1218" spans="1:1" x14ac:dyDescent="0.55000000000000004">
      <c r="A1218" s="131"/>
    </row>
    <row r="1219" spans="1:1" x14ac:dyDescent="0.55000000000000004">
      <c r="A1219" s="131"/>
    </row>
    <row r="1222" spans="1:1" x14ac:dyDescent="0.55000000000000004">
      <c r="A1222" s="131"/>
    </row>
    <row r="1223" spans="1:1" x14ac:dyDescent="0.55000000000000004">
      <c r="A1223" s="131"/>
    </row>
    <row r="1226" spans="1:1" x14ac:dyDescent="0.55000000000000004">
      <c r="A1226" s="131"/>
    </row>
    <row r="1227" spans="1:1" x14ac:dyDescent="0.55000000000000004">
      <c r="A1227" s="131"/>
    </row>
    <row r="1230" spans="1:1" x14ac:dyDescent="0.55000000000000004">
      <c r="A1230" s="131"/>
    </row>
    <row r="1231" spans="1:1" x14ac:dyDescent="0.55000000000000004">
      <c r="A1231" s="131"/>
    </row>
    <row r="1234" spans="1:1" x14ac:dyDescent="0.55000000000000004">
      <c r="A1234" s="131"/>
    </row>
    <row r="1235" spans="1:1" x14ac:dyDescent="0.55000000000000004">
      <c r="A1235" s="131"/>
    </row>
    <row r="1238" spans="1:1" x14ac:dyDescent="0.55000000000000004">
      <c r="A1238" s="131"/>
    </row>
    <row r="1239" spans="1:1" x14ac:dyDescent="0.55000000000000004">
      <c r="A1239" s="131"/>
    </row>
    <row r="1242" spans="1:1" x14ac:dyDescent="0.55000000000000004">
      <c r="A1242" s="131"/>
    </row>
    <row r="1243" spans="1:1" x14ac:dyDescent="0.55000000000000004">
      <c r="A1243" s="131"/>
    </row>
    <row r="1246" spans="1:1" x14ac:dyDescent="0.55000000000000004">
      <c r="A1246" s="131"/>
    </row>
    <row r="1247" spans="1:1" x14ac:dyDescent="0.55000000000000004">
      <c r="A1247" s="131"/>
    </row>
    <row r="1250" spans="1:1" x14ac:dyDescent="0.55000000000000004">
      <c r="A1250" s="131"/>
    </row>
    <row r="1251" spans="1:1" x14ac:dyDescent="0.55000000000000004">
      <c r="A1251" s="131"/>
    </row>
    <row r="1254" spans="1:1" x14ac:dyDescent="0.55000000000000004">
      <c r="A1254" s="131"/>
    </row>
    <row r="1255" spans="1:1" x14ac:dyDescent="0.55000000000000004">
      <c r="A1255" s="131"/>
    </row>
    <row r="1258" spans="1:1" x14ac:dyDescent="0.55000000000000004">
      <c r="A1258" s="131"/>
    </row>
    <row r="1259" spans="1:1" x14ac:dyDescent="0.55000000000000004">
      <c r="A1259" s="131"/>
    </row>
    <row r="1262" spans="1:1" x14ac:dyDescent="0.55000000000000004">
      <c r="A1262" s="131"/>
    </row>
    <row r="1263" spans="1:1" x14ac:dyDescent="0.55000000000000004">
      <c r="A1263" s="131"/>
    </row>
    <row r="1266" spans="1:1" x14ac:dyDescent="0.55000000000000004">
      <c r="A1266" s="131"/>
    </row>
    <row r="1267" spans="1:1" x14ac:dyDescent="0.55000000000000004">
      <c r="A1267" s="131"/>
    </row>
    <row r="1270" spans="1:1" x14ac:dyDescent="0.55000000000000004">
      <c r="A1270" s="131"/>
    </row>
    <row r="1271" spans="1:1" x14ac:dyDescent="0.55000000000000004">
      <c r="A1271" s="131"/>
    </row>
    <row r="1274" spans="1:1" x14ac:dyDescent="0.55000000000000004">
      <c r="A1274" s="131"/>
    </row>
    <row r="1275" spans="1:1" x14ac:dyDescent="0.55000000000000004">
      <c r="A1275" s="131"/>
    </row>
    <row r="1278" spans="1:1" x14ac:dyDescent="0.55000000000000004">
      <c r="A1278" s="131"/>
    </row>
    <row r="1279" spans="1:1" x14ac:dyDescent="0.55000000000000004">
      <c r="A1279" s="131"/>
    </row>
    <row r="1282" spans="1:1" x14ac:dyDescent="0.55000000000000004">
      <c r="A1282" s="131"/>
    </row>
    <row r="1283" spans="1:1" x14ac:dyDescent="0.55000000000000004">
      <c r="A1283" s="131"/>
    </row>
    <row r="1286" spans="1:1" x14ac:dyDescent="0.55000000000000004">
      <c r="A1286" s="131"/>
    </row>
    <row r="1287" spans="1:1" x14ac:dyDescent="0.55000000000000004">
      <c r="A1287" s="131"/>
    </row>
    <row r="1290" spans="1:1" x14ac:dyDescent="0.55000000000000004">
      <c r="A1290" s="131"/>
    </row>
    <row r="1291" spans="1:1" x14ac:dyDescent="0.55000000000000004">
      <c r="A1291" s="131"/>
    </row>
    <row r="1294" spans="1:1" x14ac:dyDescent="0.55000000000000004">
      <c r="A1294" s="131"/>
    </row>
    <row r="1295" spans="1:1" x14ac:dyDescent="0.55000000000000004">
      <c r="A1295" s="131"/>
    </row>
    <row r="1298" spans="1:1" x14ac:dyDescent="0.55000000000000004">
      <c r="A1298" s="131"/>
    </row>
    <row r="1299" spans="1:1" x14ac:dyDescent="0.55000000000000004">
      <c r="A1299" s="131"/>
    </row>
    <row r="1302" spans="1:1" x14ac:dyDescent="0.55000000000000004">
      <c r="A1302" s="131"/>
    </row>
    <row r="1303" spans="1:1" x14ac:dyDescent="0.55000000000000004">
      <c r="A1303" s="131"/>
    </row>
    <row r="1306" spans="1:1" x14ac:dyDescent="0.55000000000000004">
      <c r="A1306" s="131"/>
    </row>
    <row r="1307" spans="1:1" x14ac:dyDescent="0.55000000000000004">
      <c r="A1307" s="131"/>
    </row>
    <row r="1310" spans="1:1" x14ac:dyDescent="0.55000000000000004">
      <c r="A1310" s="131"/>
    </row>
    <row r="1311" spans="1:1" x14ac:dyDescent="0.55000000000000004">
      <c r="A1311" s="131"/>
    </row>
    <row r="1314" spans="1:1" x14ac:dyDescent="0.55000000000000004">
      <c r="A1314" s="131"/>
    </row>
    <row r="1315" spans="1:1" x14ac:dyDescent="0.55000000000000004">
      <c r="A1315" s="131"/>
    </row>
    <row r="1318" spans="1:1" x14ac:dyDescent="0.55000000000000004">
      <c r="A1318" s="131"/>
    </row>
    <row r="1319" spans="1:1" x14ac:dyDescent="0.55000000000000004">
      <c r="A1319" s="131"/>
    </row>
    <row r="1322" spans="1:1" x14ac:dyDescent="0.55000000000000004">
      <c r="A1322" s="131"/>
    </row>
    <row r="1323" spans="1:1" x14ac:dyDescent="0.55000000000000004">
      <c r="A1323" s="131"/>
    </row>
    <row r="1326" spans="1:1" x14ac:dyDescent="0.55000000000000004">
      <c r="A1326" s="131"/>
    </row>
    <row r="1327" spans="1:1" x14ac:dyDescent="0.55000000000000004">
      <c r="A1327" s="131"/>
    </row>
    <row r="1330" spans="1:1" x14ac:dyDescent="0.55000000000000004">
      <c r="A1330" s="131"/>
    </row>
    <row r="1331" spans="1:1" x14ac:dyDescent="0.55000000000000004">
      <c r="A1331" s="131"/>
    </row>
    <row r="1334" spans="1:1" x14ac:dyDescent="0.55000000000000004">
      <c r="A1334" s="131"/>
    </row>
    <row r="1335" spans="1:1" x14ac:dyDescent="0.55000000000000004">
      <c r="A1335" s="131"/>
    </row>
    <row r="1338" spans="1:1" x14ac:dyDescent="0.55000000000000004">
      <c r="A1338" s="131"/>
    </row>
    <row r="1339" spans="1:1" x14ac:dyDescent="0.55000000000000004">
      <c r="A1339" s="131"/>
    </row>
    <row r="1342" spans="1:1" x14ac:dyDescent="0.55000000000000004">
      <c r="A1342" s="131"/>
    </row>
    <row r="1343" spans="1:1" x14ac:dyDescent="0.55000000000000004">
      <c r="A1343" s="131"/>
    </row>
    <row r="1346" spans="1:1" x14ac:dyDescent="0.55000000000000004">
      <c r="A1346" s="131"/>
    </row>
    <row r="1347" spans="1:1" x14ac:dyDescent="0.55000000000000004">
      <c r="A1347" s="131"/>
    </row>
    <row r="1350" spans="1:1" x14ac:dyDescent="0.55000000000000004">
      <c r="A1350" s="131"/>
    </row>
    <row r="1351" spans="1:1" x14ac:dyDescent="0.55000000000000004">
      <c r="A1351" s="131"/>
    </row>
    <row r="1354" spans="1:1" x14ac:dyDescent="0.55000000000000004">
      <c r="A1354" s="131"/>
    </row>
    <row r="1355" spans="1:1" x14ac:dyDescent="0.55000000000000004">
      <c r="A1355" s="131"/>
    </row>
    <row r="1358" spans="1:1" x14ac:dyDescent="0.55000000000000004">
      <c r="A1358" s="131"/>
    </row>
    <row r="1359" spans="1:1" x14ac:dyDescent="0.55000000000000004">
      <c r="A1359" s="131"/>
    </row>
    <row r="1362" spans="1:1" x14ac:dyDescent="0.55000000000000004">
      <c r="A1362" s="131"/>
    </row>
    <row r="1363" spans="1:1" x14ac:dyDescent="0.55000000000000004">
      <c r="A1363" s="131"/>
    </row>
    <row r="1366" spans="1:1" x14ac:dyDescent="0.55000000000000004">
      <c r="A1366" s="131"/>
    </row>
    <row r="1367" spans="1:1" x14ac:dyDescent="0.55000000000000004">
      <c r="A1367" s="131"/>
    </row>
    <row r="1370" spans="1:1" x14ac:dyDescent="0.55000000000000004">
      <c r="A1370" s="131"/>
    </row>
    <row r="1371" spans="1:1" x14ac:dyDescent="0.55000000000000004">
      <c r="A1371" s="131"/>
    </row>
    <row r="1374" spans="1:1" x14ac:dyDescent="0.55000000000000004">
      <c r="A1374" s="131"/>
    </row>
    <row r="1375" spans="1:1" x14ac:dyDescent="0.55000000000000004">
      <c r="A1375" s="131"/>
    </row>
    <row r="1378" spans="1:1" x14ac:dyDescent="0.55000000000000004">
      <c r="A1378" s="131"/>
    </row>
    <row r="1379" spans="1:1" x14ac:dyDescent="0.55000000000000004">
      <c r="A1379" s="131"/>
    </row>
    <row r="1382" spans="1:1" x14ac:dyDescent="0.55000000000000004">
      <c r="A1382" s="131"/>
    </row>
    <row r="1383" spans="1:1" x14ac:dyDescent="0.55000000000000004">
      <c r="A1383" s="131"/>
    </row>
    <row r="1386" spans="1:1" x14ac:dyDescent="0.55000000000000004">
      <c r="A1386" s="131"/>
    </row>
    <row r="1387" spans="1:1" x14ac:dyDescent="0.55000000000000004">
      <c r="A1387" s="131"/>
    </row>
    <row r="1390" spans="1:1" x14ac:dyDescent="0.55000000000000004">
      <c r="A1390" s="131"/>
    </row>
    <row r="1391" spans="1:1" x14ac:dyDescent="0.55000000000000004">
      <c r="A1391" s="131"/>
    </row>
    <row r="1394" spans="1:1" x14ac:dyDescent="0.55000000000000004">
      <c r="A1394" s="131"/>
    </row>
    <row r="1395" spans="1:1" x14ac:dyDescent="0.55000000000000004">
      <c r="A1395" s="131"/>
    </row>
    <row r="1398" spans="1:1" x14ac:dyDescent="0.55000000000000004">
      <c r="A1398" s="131"/>
    </row>
    <row r="1399" spans="1:1" x14ac:dyDescent="0.55000000000000004">
      <c r="A1399" s="131"/>
    </row>
    <row r="1402" spans="1:1" x14ac:dyDescent="0.55000000000000004">
      <c r="A1402" s="131"/>
    </row>
    <row r="1403" spans="1:1" x14ac:dyDescent="0.55000000000000004">
      <c r="A1403" s="131"/>
    </row>
    <row r="1406" spans="1:1" x14ac:dyDescent="0.55000000000000004">
      <c r="A1406" s="131"/>
    </row>
    <row r="1407" spans="1:1" x14ac:dyDescent="0.55000000000000004">
      <c r="A1407" s="131"/>
    </row>
    <row r="1410" spans="1:1" x14ac:dyDescent="0.55000000000000004">
      <c r="A1410" s="131"/>
    </row>
    <row r="1411" spans="1:1" x14ac:dyDescent="0.55000000000000004">
      <c r="A1411" s="131"/>
    </row>
    <row r="1414" spans="1:1" x14ac:dyDescent="0.55000000000000004">
      <c r="A1414" s="131"/>
    </row>
    <row r="1415" spans="1:1" x14ac:dyDescent="0.55000000000000004">
      <c r="A1415" s="131"/>
    </row>
    <row r="1418" spans="1:1" x14ac:dyDescent="0.55000000000000004">
      <c r="A1418" s="131"/>
    </row>
    <row r="1419" spans="1:1" x14ac:dyDescent="0.55000000000000004">
      <c r="A1419" s="131"/>
    </row>
    <row r="1422" spans="1:1" x14ac:dyDescent="0.55000000000000004">
      <c r="A1422" s="131"/>
    </row>
    <row r="1423" spans="1:1" x14ac:dyDescent="0.55000000000000004">
      <c r="A1423" s="131"/>
    </row>
    <row r="1426" spans="1:1" x14ac:dyDescent="0.55000000000000004">
      <c r="A1426" s="131"/>
    </row>
    <row r="1427" spans="1:1" x14ac:dyDescent="0.55000000000000004">
      <c r="A1427" s="131"/>
    </row>
    <row r="1430" spans="1:1" x14ac:dyDescent="0.55000000000000004">
      <c r="A1430" s="131"/>
    </row>
    <row r="1431" spans="1:1" x14ac:dyDescent="0.55000000000000004">
      <c r="A1431" s="131"/>
    </row>
    <row r="1434" spans="1:1" x14ac:dyDescent="0.55000000000000004">
      <c r="A1434" s="131"/>
    </row>
    <row r="1435" spans="1:1" x14ac:dyDescent="0.55000000000000004">
      <c r="A1435" s="131"/>
    </row>
    <row r="1438" spans="1:1" x14ac:dyDescent="0.55000000000000004">
      <c r="A1438" s="131"/>
    </row>
    <row r="1439" spans="1:1" x14ac:dyDescent="0.55000000000000004">
      <c r="A1439" s="131"/>
    </row>
    <row r="1442" spans="1:1" x14ac:dyDescent="0.55000000000000004">
      <c r="A1442" s="131"/>
    </row>
    <row r="1443" spans="1:1" x14ac:dyDescent="0.55000000000000004">
      <c r="A1443" s="131"/>
    </row>
    <row r="1446" spans="1:1" x14ac:dyDescent="0.55000000000000004">
      <c r="A1446" s="131"/>
    </row>
    <row r="1447" spans="1:1" x14ac:dyDescent="0.55000000000000004">
      <c r="A1447" s="131"/>
    </row>
    <row r="1450" spans="1:1" x14ac:dyDescent="0.55000000000000004">
      <c r="A1450" s="131"/>
    </row>
    <row r="1451" spans="1:1" x14ac:dyDescent="0.55000000000000004">
      <c r="A1451" s="131"/>
    </row>
    <row r="1454" spans="1:1" x14ac:dyDescent="0.55000000000000004">
      <c r="A1454" s="131"/>
    </row>
    <row r="1455" spans="1:1" x14ac:dyDescent="0.55000000000000004">
      <c r="A1455" s="131"/>
    </row>
    <row r="1458" spans="1:1" x14ac:dyDescent="0.55000000000000004">
      <c r="A1458" s="131"/>
    </row>
    <row r="1459" spans="1:1" x14ac:dyDescent="0.55000000000000004">
      <c r="A1459" s="131"/>
    </row>
    <row r="1462" spans="1:1" x14ac:dyDescent="0.55000000000000004">
      <c r="A1462" s="131"/>
    </row>
    <row r="1463" spans="1:1" x14ac:dyDescent="0.55000000000000004">
      <c r="A1463" s="131"/>
    </row>
    <row r="1466" spans="1:1" x14ac:dyDescent="0.55000000000000004">
      <c r="A1466" s="131"/>
    </row>
    <row r="1467" spans="1:1" x14ac:dyDescent="0.55000000000000004">
      <c r="A1467" s="131"/>
    </row>
    <row r="1470" spans="1:1" x14ac:dyDescent="0.55000000000000004">
      <c r="A1470" s="131"/>
    </row>
    <row r="1471" spans="1:1" x14ac:dyDescent="0.55000000000000004">
      <c r="A1471" s="131"/>
    </row>
    <row r="1474" spans="1:1" x14ac:dyDescent="0.55000000000000004">
      <c r="A1474" s="131"/>
    </row>
    <row r="1475" spans="1:1" x14ac:dyDescent="0.55000000000000004">
      <c r="A1475" s="131"/>
    </row>
    <row r="1478" spans="1:1" x14ac:dyDescent="0.55000000000000004">
      <c r="A1478" s="131"/>
    </row>
    <row r="1479" spans="1:1" x14ac:dyDescent="0.55000000000000004">
      <c r="A1479" s="131"/>
    </row>
    <row r="1482" spans="1:1" x14ac:dyDescent="0.55000000000000004">
      <c r="A1482" s="131"/>
    </row>
    <row r="1483" spans="1:1" x14ac:dyDescent="0.55000000000000004">
      <c r="A1483" s="131"/>
    </row>
    <row r="1486" spans="1:1" x14ac:dyDescent="0.55000000000000004">
      <c r="A1486" s="131"/>
    </row>
    <row r="1487" spans="1:1" x14ac:dyDescent="0.55000000000000004">
      <c r="A1487" s="131"/>
    </row>
    <row r="1490" spans="1:1" x14ac:dyDescent="0.55000000000000004">
      <c r="A1490" s="131"/>
    </row>
    <row r="1491" spans="1:1" x14ac:dyDescent="0.55000000000000004">
      <c r="A1491" s="131"/>
    </row>
    <row r="1494" spans="1:1" x14ac:dyDescent="0.55000000000000004">
      <c r="A1494" s="131"/>
    </row>
    <row r="1495" spans="1:1" x14ac:dyDescent="0.55000000000000004">
      <c r="A1495" s="131"/>
    </row>
    <row r="1498" spans="1:1" x14ac:dyDescent="0.55000000000000004">
      <c r="A1498" s="131"/>
    </row>
    <row r="1499" spans="1:1" x14ac:dyDescent="0.55000000000000004">
      <c r="A1499" s="131"/>
    </row>
    <row r="1502" spans="1:1" x14ac:dyDescent="0.55000000000000004">
      <c r="A1502" s="131"/>
    </row>
    <row r="1503" spans="1:1" x14ac:dyDescent="0.55000000000000004">
      <c r="A1503" s="131"/>
    </row>
    <row r="1506" spans="1:1" x14ac:dyDescent="0.55000000000000004">
      <c r="A1506" s="131"/>
    </row>
    <row r="1507" spans="1:1" x14ac:dyDescent="0.55000000000000004">
      <c r="A1507" s="131"/>
    </row>
    <row r="1510" spans="1:1" x14ac:dyDescent="0.55000000000000004">
      <c r="A1510" s="131"/>
    </row>
    <row r="1511" spans="1:1" x14ac:dyDescent="0.55000000000000004">
      <c r="A1511" s="131"/>
    </row>
    <row r="1514" spans="1:1" x14ac:dyDescent="0.55000000000000004">
      <c r="A1514" s="131"/>
    </row>
    <row r="1515" spans="1:1" x14ac:dyDescent="0.55000000000000004">
      <c r="A1515" s="131"/>
    </row>
    <row r="1518" spans="1:1" x14ac:dyDescent="0.55000000000000004">
      <c r="A1518" s="131"/>
    </row>
    <row r="1519" spans="1:1" x14ac:dyDescent="0.55000000000000004">
      <c r="A1519" s="131"/>
    </row>
    <row r="1522" spans="1:1" x14ac:dyDescent="0.55000000000000004">
      <c r="A1522" s="131"/>
    </row>
    <row r="1523" spans="1:1" x14ac:dyDescent="0.55000000000000004">
      <c r="A1523" s="131"/>
    </row>
    <row r="1526" spans="1:1" x14ac:dyDescent="0.55000000000000004">
      <c r="A1526" s="131"/>
    </row>
    <row r="1527" spans="1:1" x14ac:dyDescent="0.55000000000000004">
      <c r="A1527" s="131"/>
    </row>
    <row r="1530" spans="1:1" x14ac:dyDescent="0.55000000000000004">
      <c r="A1530" s="131"/>
    </row>
    <row r="1531" spans="1:1" x14ac:dyDescent="0.55000000000000004">
      <c r="A1531" s="131"/>
    </row>
    <row r="1534" spans="1:1" x14ac:dyDescent="0.55000000000000004">
      <c r="A1534" s="131"/>
    </row>
    <row r="1535" spans="1:1" x14ac:dyDescent="0.55000000000000004">
      <c r="A1535" s="131"/>
    </row>
    <row r="1538" spans="1:1" x14ac:dyDescent="0.55000000000000004">
      <c r="A1538" s="131"/>
    </row>
    <row r="1539" spans="1:1" x14ac:dyDescent="0.55000000000000004">
      <c r="A1539" s="131"/>
    </row>
    <row r="1542" spans="1:1" x14ac:dyDescent="0.55000000000000004">
      <c r="A1542" s="131"/>
    </row>
    <row r="1543" spans="1:1" x14ac:dyDescent="0.55000000000000004">
      <c r="A1543" s="131"/>
    </row>
    <row r="1546" spans="1:1" x14ac:dyDescent="0.55000000000000004">
      <c r="A1546" s="131"/>
    </row>
    <row r="1547" spans="1:1" x14ac:dyDescent="0.55000000000000004">
      <c r="A1547" s="131"/>
    </row>
    <row r="1550" spans="1:1" x14ac:dyDescent="0.55000000000000004">
      <c r="A1550" s="131"/>
    </row>
    <row r="1551" spans="1:1" x14ac:dyDescent="0.55000000000000004">
      <c r="A1551" s="131"/>
    </row>
    <row r="1554" spans="1:1" x14ac:dyDescent="0.55000000000000004">
      <c r="A1554" s="131"/>
    </row>
    <row r="1555" spans="1:1" x14ac:dyDescent="0.55000000000000004">
      <c r="A1555" s="131"/>
    </row>
    <row r="1558" spans="1:1" x14ac:dyDescent="0.55000000000000004">
      <c r="A1558" s="131"/>
    </row>
    <row r="1559" spans="1:1" x14ac:dyDescent="0.55000000000000004">
      <c r="A1559" s="131"/>
    </row>
    <row r="1562" spans="1:1" x14ac:dyDescent="0.55000000000000004">
      <c r="A1562" s="131"/>
    </row>
    <row r="1563" spans="1:1" x14ac:dyDescent="0.55000000000000004">
      <c r="A1563" s="131"/>
    </row>
    <row r="1566" spans="1:1" x14ac:dyDescent="0.55000000000000004">
      <c r="A1566" s="131"/>
    </row>
    <row r="1567" spans="1:1" x14ac:dyDescent="0.55000000000000004">
      <c r="A1567" s="131"/>
    </row>
    <row r="1570" spans="1:1" x14ac:dyDescent="0.55000000000000004">
      <c r="A1570" s="131"/>
    </row>
    <row r="1571" spans="1:1" x14ac:dyDescent="0.55000000000000004">
      <c r="A1571" s="131"/>
    </row>
    <row r="1574" spans="1:1" x14ac:dyDescent="0.55000000000000004">
      <c r="A1574" s="131"/>
    </row>
    <row r="1575" spans="1:1" x14ac:dyDescent="0.55000000000000004">
      <c r="A1575" s="131"/>
    </row>
    <row r="1578" spans="1:1" x14ac:dyDescent="0.55000000000000004">
      <c r="A1578" s="131"/>
    </row>
    <row r="1579" spans="1:1" x14ac:dyDescent="0.55000000000000004">
      <c r="A1579" s="131"/>
    </row>
    <row r="1582" spans="1:1" x14ac:dyDescent="0.55000000000000004">
      <c r="A1582" s="131"/>
    </row>
    <row r="1583" spans="1:1" x14ac:dyDescent="0.55000000000000004">
      <c r="A1583" s="131"/>
    </row>
    <row r="1586" spans="1:1" x14ac:dyDescent="0.55000000000000004">
      <c r="A1586" s="131"/>
    </row>
    <row r="1587" spans="1:1" x14ac:dyDescent="0.55000000000000004">
      <c r="A1587" s="131"/>
    </row>
    <row r="1590" spans="1:1" x14ac:dyDescent="0.55000000000000004">
      <c r="A1590" s="131"/>
    </row>
    <row r="1591" spans="1:1" x14ac:dyDescent="0.55000000000000004">
      <c r="A1591" s="131"/>
    </row>
    <row r="1594" spans="1:1" x14ac:dyDescent="0.55000000000000004">
      <c r="A1594" s="131"/>
    </row>
    <row r="1595" spans="1:1" x14ac:dyDescent="0.55000000000000004">
      <c r="A1595" s="131"/>
    </row>
    <row r="1598" spans="1:1" x14ac:dyDescent="0.55000000000000004">
      <c r="A1598" s="131"/>
    </row>
    <row r="1599" spans="1:1" x14ac:dyDescent="0.55000000000000004">
      <c r="A1599" s="131"/>
    </row>
    <row r="1602" spans="1:1" x14ac:dyDescent="0.55000000000000004">
      <c r="A1602" s="131"/>
    </row>
    <row r="1603" spans="1:1" x14ac:dyDescent="0.55000000000000004">
      <c r="A1603" s="131"/>
    </row>
    <row r="1606" spans="1:1" x14ac:dyDescent="0.55000000000000004">
      <c r="A1606" s="131"/>
    </row>
    <row r="1607" spans="1:1" x14ac:dyDescent="0.55000000000000004">
      <c r="A1607" s="131"/>
    </row>
    <row r="1610" spans="1:1" x14ac:dyDescent="0.55000000000000004">
      <c r="A1610" s="131"/>
    </row>
    <row r="1611" spans="1:1" x14ac:dyDescent="0.55000000000000004">
      <c r="A1611" s="131"/>
    </row>
    <row r="1614" spans="1:1" x14ac:dyDescent="0.55000000000000004">
      <c r="A1614" s="131"/>
    </row>
    <row r="1615" spans="1:1" x14ac:dyDescent="0.55000000000000004">
      <c r="A1615" s="131"/>
    </row>
    <row r="1618" spans="1:1" x14ac:dyDescent="0.55000000000000004">
      <c r="A1618" s="131"/>
    </row>
    <row r="1619" spans="1:1" x14ac:dyDescent="0.55000000000000004">
      <c r="A1619" s="131"/>
    </row>
    <row r="1622" spans="1:1" x14ac:dyDescent="0.55000000000000004">
      <c r="A1622" s="131"/>
    </row>
    <row r="1623" spans="1:1" x14ac:dyDescent="0.55000000000000004">
      <c r="A1623" s="131"/>
    </row>
    <row r="1626" spans="1:1" x14ac:dyDescent="0.55000000000000004">
      <c r="A1626" s="131"/>
    </row>
    <row r="1627" spans="1:1" x14ac:dyDescent="0.55000000000000004">
      <c r="A1627" s="131"/>
    </row>
    <row r="1630" spans="1:1" x14ac:dyDescent="0.55000000000000004">
      <c r="A1630" s="131"/>
    </row>
    <row r="1631" spans="1:1" x14ac:dyDescent="0.55000000000000004">
      <c r="A1631" s="131"/>
    </row>
    <row r="1634" spans="1:1" x14ac:dyDescent="0.55000000000000004">
      <c r="A1634" s="131"/>
    </row>
    <row r="1635" spans="1:1" x14ac:dyDescent="0.55000000000000004">
      <c r="A1635" s="131"/>
    </row>
    <row r="1638" spans="1:1" x14ac:dyDescent="0.55000000000000004">
      <c r="A1638" s="131"/>
    </row>
    <row r="1639" spans="1:1" x14ac:dyDescent="0.55000000000000004">
      <c r="A1639" s="131"/>
    </row>
    <row r="1642" spans="1:1" x14ac:dyDescent="0.55000000000000004">
      <c r="A1642" s="131"/>
    </row>
    <row r="1643" spans="1:1" x14ac:dyDescent="0.55000000000000004">
      <c r="A1643" s="131"/>
    </row>
    <row r="1646" spans="1:1" x14ac:dyDescent="0.55000000000000004">
      <c r="A1646" s="131"/>
    </row>
    <row r="1647" spans="1:1" x14ac:dyDescent="0.55000000000000004">
      <c r="A1647" s="131"/>
    </row>
    <row r="1650" spans="1:1" x14ac:dyDescent="0.55000000000000004">
      <c r="A1650" s="131"/>
    </row>
    <row r="1651" spans="1:1" x14ac:dyDescent="0.55000000000000004">
      <c r="A1651" s="131"/>
    </row>
    <row r="1654" spans="1:1" x14ac:dyDescent="0.55000000000000004">
      <c r="A1654" s="131"/>
    </row>
    <row r="1655" spans="1:1" x14ac:dyDescent="0.55000000000000004">
      <c r="A1655" s="131"/>
    </row>
    <row r="1658" spans="1:1" x14ac:dyDescent="0.55000000000000004">
      <c r="A1658" s="131"/>
    </row>
    <row r="1659" spans="1:1" x14ac:dyDescent="0.55000000000000004">
      <c r="A1659" s="131"/>
    </row>
    <row r="1662" spans="1:1" x14ac:dyDescent="0.55000000000000004">
      <c r="A1662" s="131"/>
    </row>
    <row r="1663" spans="1:1" x14ac:dyDescent="0.55000000000000004">
      <c r="A1663" s="131"/>
    </row>
    <row r="1666" spans="1:1" x14ac:dyDescent="0.55000000000000004">
      <c r="A1666" s="131"/>
    </row>
    <row r="1667" spans="1:1" x14ac:dyDescent="0.55000000000000004">
      <c r="A1667" s="131"/>
    </row>
    <row r="1670" spans="1:1" x14ac:dyDescent="0.55000000000000004">
      <c r="A1670" s="131"/>
    </row>
    <row r="1671" spans="1:1" x14ac:dyDescent="0.55000000000000004">
      <c r="A1671" s="131"/>
    </row>
    <row r="1674" spans="1:1" x14ac:dyDescent="0.55000000000000004">
      <c r="A1674" s="131"/>
    </row>
    <row r="1675" spans="1:1" x14ac:dyDescent="0.55000000000000004">
      <c r="A1675" s="131"/>
    </row>
    <row r="1678" spans="1:1" x14ac:dyDescent="0.55000000000000004">
      <c r="A1678" s="131"/>
    </row>
    <row r="1679" spans="1:1" x14ac:dyDescent="0.55000000000000004">
      <c r="A1679" s="131"/>
    </row>
    <row r="1682" spans="1:1" x14ac:dyDescent="0.55000000000000004">
      <c r="A1682" s="131"/>
    </row>
    <row r="1683" spans="1:1" x14ac:dyDescent="0.55000000000000004">
      <c r="A1683" s="131"/>
    </row>
    <row r="1686" spans="1:1" x14ac:dyDescent="0.55000000000000004">
      <c r="A1686" s="131"/>
    </row>
    <row r="1687" spans="1:1" x14ac:dyDescent="0.55000000000000004">
      <c r="A1687" s="131"/>
    </row>
    <row r="1690" spans="1:1" x14ac:dyDescent="0.55000000000000004">
      <c r="A1690" s="131"/>
    </row>
    <row r="1691" spans="1:1" x14ac:dyDescent="0.55000000000000004">
      <c r="A1691" s="131"/>
    </row>
    <row r="1694" spans="1:1" x14ac:dyDescent="0.55000000000000004">
      <c r="A1694" s="131"/>
    </row>
    <row r="1695" spans="1:1" x14ac:dyDescent="0.55000000000000004">
      <c r="A1695" s="131"/>
    </row>
    <row r="1698" spans="1:1" x14ac:dyDescent="0.55000000000000004">
      <c r="A1698" s="131"/>
    </row>
    <row r="1699" spans="1:1" x14ac:dyDescent="0.55000000000000004">
      <c r="A1699" s="131"/>
    </row>
    <row r="1702" spans="1:1" x14ac:dyDescent="0.55000000000000004">
      <c r="A1702" s="131"/>
    </row>
    <row r="1703" spans="1:1" x14ac:dyDescent="0.55000000000000004">
      <c r="A1703" s="131"/>
    </row>
    <row r="1706" spans="1:1" x14ac:dyDescent="0.55000000000000004">
      <c r="A1706" s="131"/>
    </row>
    <row r="1707" spans="1:1" x14ac:dyDescent="0.55000000000000004">
      <c r="A1707" s="131"/>
    </row>
    <row r="1710" spans="1:1" x14ac:dyDescent="0.55000000000000004">
      <c r="A1710" s="131"/>
    </row>
    <row r="1711" spans="1:1" x14ac:dyDescent="0.55000000000000004">
      <c r="A1711" s="131"/>
    </row>
    <row r="1714" spans="1:1" x14ac:dyDescent="0.55000000000000004">
      <c r="A1714" s="131"/>
    </row>
    <row r="1715" spans="1:1" x14ac:dyDescent="0.55000000000000004">
      <c r="A1715" s="131"/>
    </row>
    <row r="1718" spans="1:1" x14ac:dyDescent="0.55000000000000004">
      <c r="A1718" s="131"/>
    </row>
    <row r="1719" spans="1:1" x14ac:dyDescent="0.55000000000000004">
      <c r="A1719" s="131"/>
    </row>
    <row r="1722" spans="1:1" x14ac:dyDescent="0.55000000000000004">
      <c r="A1722" s="131"/>
    </row>
    <row r="1723" spans="1:1" x14ac:dyDescent="0.55000000000000004">
      <c r="A1723" s="131"/>
    </row>
    <row r="1726" spans="1:1" x14ac:dyDescent="0.55000000000000004">
      <c r="A1726" s="131"/>
    </row>
    <row r="1727" spans="1:1" x14ac:dyDescent="0.55000000000000004">
      <c r="A1727" s="131"/>
    </row>
    <row r="1730" spans="1:1" x14ac:dyDescent="0.55000000000000004">
      <c r="A1730" s="131"/>
    </row>
    <row r="1731" spans="1:1" x14ac:dyDescent="0.55000000000000004">
      <c r="A1731" s="131"/>
    </row>
    <row r="1734" spans="1:1" x14ac:dyDescent="0.55000000000000004">
      <c r="A1734" s="131"/>
    </row>
    <row r="1735" spans="1:1" x14ac:dyDescent="0.55000000000000004">
      <c r="A1735" s="131"/>
    </row>
    <row r="1738" spans="1:1" x14ac:dyDescent="0.55000000000000004">
      <c r="A1738" s="131"/>
    </row>
    <row r="1739" spans="1:1" x14ac:dyDescent="0.55000000000000004">
      <c r="A1739" s="131"/>
    </row>
    <row r="1742" spans="1:1" x14ac:dyDescent="0.55000000000000004">
      <c r="A1742" s="131"/>
    </row>
    <row r="1743" spans="1:1" x14ac:dyDescent="0.55000000000000004">
      <c r="A1743" s="131"/>
    </row>
    <row r="1746" spans="1:1" x14ac:dyDescent="0.55000000000000004">
      <c r="A1746" s="131"/>
    </row>
    <row r="1747" spans="1:1" x14ac:dyDescent="0.55000000000000004">
      <c r="A1747" s="131"/>
    </row>
    <row r="1750" spans="1:1" x14ac:dyDescent="0.55000000000000004">
      <c r="A1750" s="131"/>
    </row>
    <row r="1751" spans="1:1" x14ac:dyDescent="0.55000000000000004">
      <c r="A1751" s="131"/>
    </row>
    <row r="1754" spans="1:1" x14ac:dyDescent="0.55000000000000004">
      <c r="A1754" s="131"/>
    </row>
    <row r="1755" spans="1:1" x14ac:dyDescent="0.55000000000000004">
      <c r="A1755" s="131"/>
    </row>
    <row r="1758" spans="1:1" x14ac:dyDescent="0.55000000000000004">
      <c r="A1758" s="131"/>
    </row>
    <row r="1759" spans="1:1" x14ac:dyDescent="0.55000000000000004">
      <c r="A1759" s="131"/>
    </row>
    <row r="1762" spans="1:1" x14ac:dyDescent="0.55000000000000004">
      <c r="A1762" s="131"/>
    </row>
    <row r="1763" spans="1:1" x14ac:dyDescent="0.55000000000000004">
      <c r="A1763" s="131"/>
    </row>
    <row r="1766" spans="1:1" x14ac:dyDescent="0.55000000000000004">
      <c r="A1766" s="131"/>
    </row>
    <row r="1767" spans="1:1" x14ac:dyDescent="0.55000000000000004">
      <c r="A1767" s="131"/>
    </row>
    <row r="1770" spans="1:1" x14ac:dyDescent="0.55000000000000004">
      <c r="A1770" s="131"/>
    </row>
    <row r="1771" spans="1:1" x14ac:dyDescent="0.55000000000000004">
      <c r="A1771" s="131"/>
    </row>
    <row r="1774" spans="1:1" x14ac:dyDescent="0.55000000000000004">
      <c r="A1774" s="131"/>
    </row>
    <row r="1775" spans="1:1" x14ac:dyDescent="0.55000000000000004">
      <c r="A1775" s="131"/>
    </row>
    <row r="1778" spans="1:1" x14ac:dyDescent="0.55000000000000004">
      <c r="A1778" s="131"/>
    </row>
    <row r="1779" spans="1:1" x14ac:dyDescent="0.55000000000000004">
      <c r="A1779" s="131"/>
    </row>
    <row r="1782" spans="1:1" x14ac:dyDescent="0.55000000000000004">
      <c r="A1782" s="131"/>
    </row>
    <row r="1783" spans="1:1" x14ac:dyDescent="0.55000000000000004">
      <c r="A1783" s="131"/>
    </row>
    <row r="1786" spans="1:1" x14ac:dyDescent="0.55000000000000004">
      <c r="A1786" s="131"/>
    </row>
    <row r="1787" spans="1:1" x14ac:dyDescent="0.55000000000000004">
      <c r="A1787" s="131"/>
    </row>
    <row r="1790" spans="1:1" x14ac:dyDescent="0.55000000000000004">
      <c r="A1790" s="131"/>
    </row>
    <row r="1791" spans="1:1" x14ac:dyDescent="0.55000000000000004">
      <c r="A1791" s="131"/>
    </row>
    <row r="1794" spans="1:1" x14ac:dyDescent="0.55000000000000004">
      <c r="A1794" s="131"/>
    </row>
    <row r="1795" spans="1:1" x14ac:dyDescent="0.55000000000000004">
      <c r="A1795" s="131"/>
    </row>
    <row r="1798" spans="1:1" x14ac:dyDescent="0.55000000000000004">
      <c r="A1798" s="131"/>
    </row>
    <row r="1799" spans="1:1" x14ac:dyDescent="0.55000000000000004">
      <c r="A1799" s="131"/>
    </row>
    <row r="1802" spans="1:1" x14ac:dyDescent="0.55000000000000004">
      <c r="A1802" s="131"/>
    </row>
    <row r="1803" spans="1:1" x14ac:dyDescent="0.55000000000000004">
      <c r="A1803" s="131"/>
    </row>
    <row r="1806" spans="1:1" x14ac:dyDescent="0.55000000000000004">
      <c r="A1806" s="131"/>
    </row>
    <row r="1807" spans="1:1" x14ac:dyDescent="0.55000000000000004">
      <c r="A1807" s="131"/>
    </row>
    <row r="1810" spans="1:1" x14ac:dyDescent="0.55000000000000004">
      <c r="A1810" s="131"/>
    </row>
    <row r="1811" spans="1:1" x14ac:dyDescent="0.55000000000000004">
      <c r="A1811" s="131"/>
    </row>
    <row r="1814" spans="1:1" x14ac:dyDescent="0.55000000000000004">
      <c r="A1814" s="131"/>
    </row>
    <row r="1815" spans="1:1" x14ac:dyDescent="0.55000000000000004">
      <c r="A1815" s="131"/>
    </row>
    <row r="1818" spans="1:1" x14ac:dyDescent="0.55000000000000004">
      <c r="A1818" s="131"/>
    </row>
    <row r="1819" spans="1:1" x14ac:dyDescent="0.55000000000000004">
      <c r="A1819" s="131"/>
    </row>
    <row r="1822" spans="1:1" x14ac:dyDescent="0.55000000000000004">
      <c r="A1822" s="131"/>
    </row>
    <row r="1823" spans="1:1" x14ac:dyDescent="0.55000000000000004">
      <c r="A1823" s="131"/>
    </row>
    <row r="1826" spans="1:1" x14ac:dyDescent="0.55000000000000004">
      <c r="A1826" s="131"/>
    </row>
    <row r="1827" spans="1:1" x14ac:dyDescent="0.55000000000000004">
      <c r="A1827" s="131"/>
    </row>
    <row r="1830" spans="1:1" x14ac:dyDescent="0.55000000000000004">
      <c r="A1830" s="131"/>
    </row>
    <row r="1831" spans="1:1" x14ac:dyDescent="0.55000000000000004">
      <c r="A1831" s="131"/>
    </row>
    <row r="1834" spans="1:1" x14ac:dyDescent="0.55000000000000004">
      <c r="A1834" s="131"/>
    </row>
    <row r="1835" spans="1:1" x14ac:dyDescent="0.55000000000000004">
      <c r="A1835" s="131"/>
    </row>
    <row r="1838" spans="1:1" x14ac:dyDescent="0.55000000000000004">
      <c r="A1838" s="131"/>
    </row>
    <row r="1839" spans="1:1" x14ac:dyDescent="0.55000000000000004">
      <c r="A1839" s="131"/>
    </row>
    <row r="1842" spans="1:1" x14ac:dyDescent="0.55000000000000004">
      <c r="A1842" s="131"/>
    </row>
    <row r="1843" spans="1:1" x14ac:dyDescent="0.55000000000000004">
      <c r="A1843" s="131"/>
    </row>
    <row r="1846" spans="1:1" x14ac:dyDescent="0.55000000000000004">
      <c r="A1846" s="131"/>
    </row>
    <row r="1847" spans="1:1" x14ac:dyDescent="0.55000000000000004">
      <c r="A1847" s="131"/>
    </row>
    <row r="1850" spans="1:1" x14ac:dyDescent="0.55000000000000004">
      <c r="A1850" s="131"/>
    </row>
    <row r="1851" spans="1:1" x14ac:dyDescent="0.55000000000000004">
      <c r="A1851" s="131"/>
    </row>
    <row r="1854" spans="1:1" x14ac:dyDescent="0.55000000000000004">
      <c r="A1854" s="131"/>
    </row>
    <row r="1855" spans="1:1" x14ac:dyDescent="0.55000000000000004">
      <c r="A1855" s="131"/>
    </row>
    <row r="1858" spans="1:1" x14ac:dyDescent="0.55000000000000004">
      <c r="A1858" s="131"/>
    </row>
    <row r="1859" spans="1:1" x14ac:dyDescent="0.55000000000000004">
      <c r="A1859" s="131"/>
    </row>
    <row r="1862" spans="1:1" x14ac:dyDescent="0.55000000000000004">
      <c r="A1862" s="131"/>
    </row>
    <row r="1863" spans="1:1" x14ac:dyDescent="0.55000000000000004">
      <c r="A1863" s="131"/>
    </row>
    <row r="1866" spans="1:1" x14ac:dyDescent="0.55000000000000004">
      <c r="A1866" s="131"/>
    </row>
    <row r="1867" spans="1:1" x14ac:dyDescent="0.55000000000000004">
      <c r="A1867" s="131"/>
    </row>
    <row r="1870" spans="1:1" x14ac:dyDescent="0.55000000000000004">
      <c r="A1870" s="131"/>
    </row>
    <row r="1871" spans="1:1" x14ac:dyDescent="0.55000000000000004">
      <c r="A1871" s="131"/>
    </row>
    <row r="1874" spans="1:1" x14ac:dyDescent="0.55000000000000004">
      <c r="A1874" s="131"/>
    </row>
    <row r="1875" spans="1:1" x14ac:dyDescent="0.55000000000000004">
      <c r="A1875" s="131"/>
    </row>
    <row r="1878" spans="1:1" x14ac:dyDescent="0.55000000000000004">
      <c r="A1878" s="131"/>
    </row>
    <row r="1879" spans="1:1" x14ac:dyDescent="0.55000000000000004">
      <c r="A1879" s="131"/>
    </row>
    <row r="1882" spans="1:1" x14ac:dyDescent="0.55000000000000004">
      <c r="A1882" s="131"/>
    </row>
    <row r="1883" spans="1:1" x14ac:dyDescent="0.55000000000000004">
      <c r="A1883" s="131"/>
    </row>
    <row r="1886" spans="1:1" x14ac:dyDescent="0.55000000000000004">
      <c r="A1886" s="131"/>
    </row>
    <row r="1887" spans="1:1" x14ac:dyDescent="0.55000000000000004">
      <c r="A1887" s="131"/>
    </row>
    <row r="1890" spans="1:1" x14ac:dyDescent="0.55000000000000004">
      <c r="A1890" s="131"/>
    </row>
    <row r="1891" spans="1:1" x14ac:dyDescent="0.55000000000000004">
      <c r="A1891" s="131"/>
    </row>
    <row r="1894" spans="1:1" x14ac:dyDescent="0.55000000000000004">
      <c r="A1894" s="131"/>
    </row>
    <row r="1895" spans="1:1" x14ac:dyDescent="0.55000000000000004">
      <c r="A1895" s="131"/>
    </row>
    <row r="1898" spans="1:1" x14ac:dyDescent="0.55000000000000004">
      <c r="A1898" s="131"/>
    </row>
    <row r="1899" spans="1:1" x14ac:dyDescent="0.55000000000000004">
      <c r="A1899" s="131"/>
    </row>
    <row r="1902" spans="1:1" x14ac:dyDescent="0.55000000000000004">
      <c r="A1902" s="131"/>
    </row>
    <row r="1903" spans="1:1" x14ac:dyDescent="0.55000000000000004">
      <c r="A1903" s="131"/>
    </row>
    <row r="1906" spans="1:1" x14ac:dyDescent="0.55000000000000004">
      <c r="A1906" s="131"/>
    </row>
    <row r="1907" spans="1:1" x14ac:dyDescent="0.55000000000000004">
      <c r="A1907" s="131"/>
    </row>
    <row r="1910" spans="1:1" x14ac:dyDescent="0.55000000000000004">
      <c r="A1910" s="131"/>
    </row>
    <row r="1911" spans="1:1" x14ac:dyDescent="0.55000000000000004">
      <c r="A1911" s="131"/>
    </row>
    <row r="1914" spans="1:1" x14ac:dyDescent="0.55000000000000004">
      <c r="A1914" s="131"/>
    </row>
    <row r="1915" spans="1:1" x14ac:dyDescent="0.55000000000000004">
      <c r="A1915" s="131"/>
    </row>
    <row r="1918" spans="1:1" x14ac:dyDescent="0.55000000000000004">
      <c r="A1918" s="131"/>
    </row>
    <row r="1919" spans="1:1" x14ac:dyDescent="0.55000000000000004">
      <c r="A1919" s="131"/>
    </row>
    <row r="1922" spans="1:1" x14ac:dyDescent="0.55000000000000004">
      <c r="A1922" s="131"/>
    </row>
    <row r="1923" spans="1:1" x14ac:dyDescent="0.55000000000000004">
      <c r="A1923" s="131"/>
    </row>
    <row r="1926" spans="1:1" x14ac:dyDescent="0.55000000000000004">
      <c r="A1926" s="131"/>
    </row>
    <row r="1927" spans="1:1" x14ac:dyDescent="0.55000000000000004">
      <c r="A1927" s="131"/>
    </row>
    <row r="1930" spans="1:1" x14ac:dyDescent="0.55000000000000004">
      <c r="A1930" s="131"/>
    </row>
    <row r="1931" spans="1:1" x14ac:dyDescent="0.55000000000000004">
      <c r="A1931" s="131"/>
    </row>
    <row r="1934" spans="1:1" x14ac:dyDescent="0.55000000000000004">
      <c r="A1934" s="131"/>
    </row>
    <row r="1935" spans="1:1" x14ac:dyDescent="0.55000000000000004">
      <c r="A1935" s="131"/>
    </row>
    <row r="1938" spans="1:1" x14ac:dyDescent="0.55000000000000004">
      <c r="A1938" s="131"/>
    </row>
    <row r="1939" spans="1:1" x14ac:dyDescent="0.55000000000000004">
      <c r="A1939" s="131"/>
    </row>
    <row r="1942" spans="1:1" x14ac:dyDescent="0.55000000000000004">
      <c r="A1942" s="131"/>
    </row>
    <row r="1943" spans="1:1" x14ac:dyDescent="0.55000000000000004">
      <c r="A1943" s="131"/>
    </row>
    <row r="1946" spans="1:1" x14ac:dyDescent="0.55000000000000004">
      <c r="A1946" s="131"/>
    </row>
    <row r="1947" spans="1:1" x14ac:dyDescent="0.55000000000000004">
      <c r="A1947" s="131"/>
    </row>
    <row r="1950" spans="1:1" x14ac:dyDescent="0.55000000000000004">
      <c r="A1950" s="131"/>
    </row>
    <row r="1951" spans="1:1" x14ac:dyDescent="0.55000000000000004">
      <c r="A1951" s="131"/>
    </row>
    <row r="1954" spans="1:1" x14ac:dyDescent="0.55000000000000004">
      <c r="A1954" s="131"/>
    </row>
    <row r="1955" spans="1:1" x14ac:dyDescent="0.55000000000000004">
      <c r="A1955" s="131"/>
    </row>
    <row r="1958" spans="1:1" x14ac:dyDescent="0.55000000000000004">
      <c r="A1958" s="131"/>
    </row>
    <row r="1959" spans="1:1" x14ac:dyDescent="0.55000000000000004">
      <c r="A1959" s="131"/>
    </row>
    <row r="1962" spans="1:1" x14ac:dyDescent="0.55000000000000004">
      <c r="A1962" s="131"/>
    </row>
    <row r="1963" spans="1:1" x14ac:dyDescent="0.55000000000000004">
      <c r="A1963" s="131"/>
    </row>
    <row r="1966" spans="1:1" x14ac:dyDescent="0.55000000000000004">
      <c r="A1966" s="131"/>
    </row>
    <row r="1967" spans="1:1" x14ac:dyDescent="0.55000000000000004">
      <c r="A1967" s="131"/>
    </row>
    <row r="1970" spans="1:1" x14ac:dyDescent="0.55000000000000004">
      <c r="A1970" s="131"/>
    </row>
    <row r="1971" spans="1:1" x14ac:dyDescent="0.55000000000000004">
      <c r="A1971" s="131"/>
    </row>
    <row r="1974" spans="1:1" x14ac:dyDescent="0.55000000000000004">
      <c r="A1974" s="131"/>
    </row>
    <row r="1975" spans="1:1" x14ac:dyDescent="0.55000000000000004">
      <c r="A1975" s="131"/>
    </row>
    <row r="1978" spans="1:1" x14ac:dyDescent="0.55000000000000004">
      <c r="A1978" s="131"/>
    </row>
    <row r="1979" spans="1:1" x14ac:dyDescent="0.55000000000000004">
      <c r="A1979" s="131"/>
    </row>
    <row r="1982" spans="1:1" x14ac:dyDescent="0.55000000000000004">
      <c r="A1982" s="131"/>
    </row>
    <row r="1983" spans="1:1" x14ac:dyDescent="0.55000000000000004">
      <c r="A1983" s="131"/>
    </row>
    <row r="1986" spans="1:1" x14ac:dyDescent="0.55000000000000004">
      <c r="A1986" s="131"/>
    </row>
    <row r="1987" spans="1:1" x14ac:dyDescent="0.55000000000000004">
      <c r="A1987" s="131"/>
    </row>
    <row r="1990" spans="1:1" x14ac:dyDescent="0.55000000000000004">
      <c r="A1990" s="131"/>
    </row>
    <row r="1991" spans="1:1" x14ac:dyDescent="0.55000000000000004">
      <c r="A1991" s="131"/>
    </row>
    <row r="1994" spans="1:1" x14ac:dyDescent="0.55000000000000004">
      <c r="A1994" s="131"/>
    </row>
    <row r="1995" spans="1:1" x14ac:dyDescent="0.55000000000000004">
      <c r="A1995" s="131"/>
    </row>
    <row r="1998" spans="1:1" x14ac:dyDescent="0.55000000000000004">
      <c r="A1998" s="131"/>
    </row>
    <row r="1999" spans="1:1" x14ac:dyDescent="0.55000000000000004">
      <c r="A1999" s="131"/>
    </row>
    <row r="2002" spans="1:1" x14ac:dyDescent="0.55000000000000004">
      <c r="A2002" s="131"/>
    </row>
    <row r="2003" spans="1:1" x14ac:dyDescent="0.55000000000000004">
      <c r="A2003" s="131"/>
    </row>
    <row r="2006" spans="1:1" x14ac:dyDescent="0.55000000000000004">
      <c r="A2006" s="131"/>
    </row>
    <row r="2007" spans="1:1" x14ac:dyDescent="0.55000000000000004">
      <c r="A2007" s="131"/>
    </row>
    <row r="2010" spans="1:1" x14ac:dyDescent="0.55000000000000004">
      <c r="A2010" s="131"/>
    </row>
    <row r="2011" spans="1:1" x14ac:dyDescent="0.55000000000000004">
      <c r="A2011" s="131"/>
    </row>
    <row r="2014" spans="1:1" x14ac:dyDescent="0.55000000000000004">
      <c r="A2014" s="131"/>
    </row>
    <row r="2015" spans="1:1" x14ac:dyDescent="0.55000000000000004">
      <c r="A2015" s="131"/>
    </row>
    <row r="2018" spans="1:1" x14ac:dyDescent="0.55000000000000004">
      <c r="A2018" s="131"/>
    </row>
    <row r="2019" spans="1:1" x14ac:dyDescent="0.55000000000000004">
      <c r="A2019" s="131"/>
    </row>
    <row r="2022" spans="1:1" x14ac:dyDescent="0.55000000000000004">
      <c r="A2022" s="131"/>
    </row>
    <row r="2023" spans="1:1" x14ac:dyDescent="0.55000000000000004">
      <c r="A2023" s="131"/>
    </row>
    <row r="2026" spans="1:1" x14ac:dyDescent="0.55000000000000004">
      <c r="A2026" s="131"/>
    </row>
    <row r="2027" spans="1:1" x14ac:dyDescent="0.55000000000000004">
      <c r="A2027" s="131"/>
    </row>
    <row r="2030" spans="1:1" x14ac:dyDescent="0.55000000000000004">
      <c r="A2030" s="131"/>
    </row>
    <row r="2031" spans="1:1" x14ac:dyDescent="0.55000000000000004">
      <c r="A2031" s="131"/>
    </row>
    <row r="2034" spans="1:1" x14ac:dyDescent="0.55000000000000004">
      <c r="A2034" s="131"/>
    </row>
    <row r="2035" spans="1:1" x14ac:dyDescent="0.55000000000000004">
      <c r="A2035" s="131"/>
    </row>
    <row r="2038" spans="1:1" x14ac:dyDescent="0.55000000000000004">
      <c r="A2038" s="131"/>
    </row>
    <row r="2039" spans="1:1" x14ac:dyDescent="0.55000000000000004">
      <c r="A2039" s="131"/>
    </row>
    <row r="2042" spans="1:1" x14ac:dyDescent="0.55000000000000004">
      <c r="A2042" s="131"/>
    </row>
    <row r="2043" spans="1:1" x14ac:dyDescent="0.55000000000000004">
      <c r="A2043" s="131"/>
    </row>
    <row r="2046" spans="1:1" x14ac:dyDescent="0.55000000000000004">
      <c r="A2046" s="131"/>
    </row>
    <row r="2047" spans="1:1" x14ac:dyDescent="0.55000000000000004">
      <c r="A2047" s="131"/>
    </row>
    <row r="2050" spans="1:1" x14ac:dyDescent="0.55000000000000004">
      <c r="A2050" s="131"/>
    </row>
    <row r="2051" spans="1:1" x14ac:dyDescent="0.55000000000000004">
      <c r="A2051" s="131"/>
    </row>
    <row r="2054" spans="1:1" x14ac:dyDescent="0.55000000000000004">
      <c r="A2054" s="131"/>
    </row>
    <row r="2055" spans="1:1" x14ac:dyDescent="0.55000000000000004">
      <c r="A2055" s="131"/>
    </row>
    <row r="2058" spans="1:1" x14ac:dyDescent="0.55000000000000004">
      <c r="A2058" s="131"/>
    </row>
    <row r="2059" spans="1:1" x14ac:dyDescent="0.55000000000000004">
      <c r="A2059" s="131"/>
    </row>
    <row r="2062" spans="1:1" x14ac:dyDescent="0.55000000000000004">
      <c r="A2062" s="131"/>
    </row>
    <row r="2063" spans="1:1" x14ac:dyDescent="0.55000000000000004">
      <c r="A2063" s="131"/>
    </row>
    <row r="2066" spans="1:1" x14ac:dyDescent="0.55000000000000004">
      <c r="A2066" s="131"/>
    </row>
    <row r="2067" spans="1:1" x14ac:dyDescent="0.55000000000000004">
      <c r="A2067" s="131"/>
    </row>
    <row r="2070" spans="1:1" x14ac:dyDescent="0.55000000000000004">
      <c r="A2070" s="131"/>
    </row>
    <row r="2071" spans="1:1" x14ac:dyDescent="0.55000000000000004">
      <c r="A2071" s="131"/>
    </row>
    <row r="2074" spans="1:1" x14ac:dyDescent="0.55000000000000004">
      <c r="A2074" s="131"/>
    </row>
    <row r="2075" spans="1:1" x14ac:dyDescent="0.55000000000000004">
      <c r="A2075" s="131"/>
    </row>
    <row r="2078" spans="1:1" x14ac:dyDescent="0.55000000000000004">
      <c r="A2078" s="131"/>
    </row>
    <row r="2079" spans="1:1" x14ac:dyDescent="0.55000000000000004">
      <c r="A2079" s="131"/>
    </row>
    <row r="2082" spans="1:1" x14ac:dyDescent="0.55000000000000004">
      <c r="A2082" s="131"/>
    </row>
    <row r="2083" spans="1:1" x14ac:dyDescent="0.55000000000000004">
      <c r="A2083" s="131"/>
    </row>
    <row r="2086" spans="1:1" x14ac:dyDescent="0.55000000000000004">
      <c r="A2086" s="131"/>
    </row>
    <row r="2087" spans="1:1" x14ac:dyDescent="0.55000000000000004">
      <c r="A2087" s="131"/>
    </row>
    <row r="2090" spans="1:1" x14ac:dyDescent="0.55000000000000004">
      <c r="A2090" s="131"/>
    </row>
    <row r="2091" spans="1:1" x14ac:dyDescent="0.55000000000000004">
      <c r="A2091" s="131"/>
    </row>
    <row r="2094" spans="1:1" x14ac:dyDescent="0.55000000000000004">
      <c r="A2094" s="131"/>
    </row>
    <row r="2095" spans="1:1" x14ac:dyDescent="0.55000000000000004">
      <c r="A2095" s="131"/>
    </row>
    <row r="2098" spans="1:1" x14ac:dyDescent="0.55000000000000004">
      <c r="A2098" s="131"/>
    </row>
    <row r="2099" spans="1:1" x14ac:dyDescent="0.55000000000000004">
      <c r="A2099" s="131"/>
    </row>
    <row r="2102" spans="1:1" x14ac:dyDescent="0.55000000000000004">
      <c r="A2102" s="131"/>
    </row>
    <row r="2103" spans="1:1" x14ac:dyDescent="0.55000000000000004">
      <c r="A2103" s="131"/>
    </row>
    <row r="2106" spans="1:1" x14ac:dyDescent="0.55000000000000004">
      <c r="A2106" s="131"/>
    </row>
    <row r="2107" spans="1:1" x14ac:dyDescent="0.55000000000000004">
      <c r="A2107" s="131"/>
    </row>
    <row r="2110" spans="1:1" x14ac:dyDescent="0.55000000000000004">
      <c r="A2110" s="131"/>
    </row>
    <row r="2111" spans="1:1" x14ac:dyDescent="0.55000000000000004">
      <c r="A2111" s="131"/>
    </row>
    <row r="2114" spans="1:1" x14ac:dyDescent="0.55000000000000004">
      <c r="A2114" s="131"/>
    </row>
    <row r="2115" spans="1:1" x14ac:dyDescent="0.55000000000000004">
      <c r="A2115" s="131"/>
    </row>
    <row r="2118" spans="1:1" x14ac:dyDescent="0.55000000000000004">
      <c r="A2118" s="131"/>
    </row>
    <row r="2119" spans="1:1" x14ac:dyDescent="0.55000000000000004">
      <c r="A2119" s="131"/>
    </row>
    <row r="2122" spans="1:1" x14ac:dyDescent="0.55000000000000004">
      <c r="A2122" s="131"/>
    </row>
    <row r="2123" spans="1:1" x14ac:dyDescent="0.55000000000000004">
      <c r="A2123" s="131"/>
    </row>
    <row r="2126" spans="1:1" x14ac:dyDescent="0.55000000000000004">
      <c r="A2126" s="131"/>
    </row>
    <row r="2127" spans="1:1" x14ac:dyDescent="0.55000000000000004">
      <c r="A2127" s="131"/>
    </row>
    <row r="2130" spans="1:1" x14ac:dyDescent="0.55000000000000004">
      <c r="A2130" s="131"/>
    </row>
    <row r="2131" spans="1:1" x14ac:dyDescent="0.55000000000000004">
      <c r="A2131" s="131"/>
    </row>
    <row r="2134" spans="1:1" x14ac:dyDescent="0.55000000000000004">
      <c r="A2134" s="131"/>
    </row>
    <row r="2135" spans="1:1" x14ac:dyDescent="0.55000000000000004">
      <c r="A2135" s="131"/>
    </row>
    <row r="2138" spans="1:1" x14ac:dyDescent="0.55000000000000004">
      <c r="A2138" s="131"/>
    </row>
    <row r="2139" spans="1:1" x14ac:dyDescent="0.55000000000000004">
      <c r="A2139" s="131"/>
    </row>
    <row r="2142" spans="1:1" x14ac:dyDescent="0.55000000000000004">
      <c r="A2142" s="131"/>
    </row>
    <row r="2143" spans="1:1" x14ac:dyDescent="0.55000000000000004">
      <c r="A2143" s="131"/>
    </row>
    <row r="2146" spans="1:1" x14ac:dyDescent="0.55000000000000004">
      <c r="A2146" s="131"/>
    </row>
    <row r="2147" spans="1:1" x14ac:dyDescent="0.55000000000000004">
      <c r="A2147" s="131"/>
    </row>
    <row r="2150" spans="1:1" x14ac:dyDescent="0.55000000000000004">
      <c r="A2150" s="131"/>
    </row>
    <row r="2151" spans="1:1" x14ac:dyDescent="0.55000000000000004">
      <c r="A2151" s="131"/>
    </row>
    <row r="2154" spans="1:1" x14ac:dyDescent="0.55000000000000004">
      <c r="A2154" s="131"/>
    </row>
    <row r="2155" spans="1:1" x14ac:dyDescent="0.55000000000000004">
      <c r="A2155" s="131"/>
    </row>
    <row r="2158" spans="1:1" x14ac:dyDescent="0.55000000000000004">
      <c r="A2158" s="131"/>
    </row>
    <row r="2159" spans="1:1" x14ac:dyDescent="0.55000000000000004">
      <c r="A2159" s="131"/>
    </row>
    <row r="2162" spans="1:1" x14ac:dyDescent="0.55000000000000004">
      <c r="A2162" s="131"/>
    </row>
    <row r="2163" spans="1:1" x14ac:dyDescent="0.55000000000000004">
      <c r="A2163" s="131"/>
    </row>
    <row r="2166" spans="1:1" x14ac:dyDescent="0.55000000000000004">
      <c r="A2166" s="131"/>
    </row>
    <row r="2167" spans="1:1" x14ac:dyDescent="0.55000000000000004">
      <c r="A2167" s="131"/>
    </row>
    <row r="2170" spans="1:1" x14ac:dyDescent="0.55000000000000004">
      <c r="A2170" s="131"/>
    </row>
    <row r="2171" spans="1:1" x14ac:dyDescent="0.55000000000000004">
      <c r="A2171" s="131"/>
    </row>
    <row r="2174" spans="1:1" x14ac:dyDescent="0.55000000000000004">
      <c r="A2174" s="131"/>
    </row>
    <row r="2175" spans="1:1" x14ac:dyDescent="0.55000000000000004">
      <c r="A2175" s="131"/>
    </row>
    <row r="2178" spans="1:1" x14ac:dyDescent="0.55000000000000004">
      <c r="A2178" s="131"/>
    </row>
    <row r="2179" spans="1:1" x14ac:dyDescent="0.55000000000000004">
      <c r="A2179" s="131"/>
    </row>
    <row r="2182" spans="1:1" x14ac:dyDescent="0.55000000000000004">
      <c r="A2182" s="131"/>
    </row>
    <row r="2183" spans="1:1" x14ac:dyDescent="0.55000000000000004">
      <c r="A2183" s="131"/>
    </row>
    <row r="2186" spans="1:1" x14ac:dyDescent="0.55000000000000004">
      <c r="A2186" s="131"/>
    </row>
    <row r="2187" spans="1:1" x14ac:dyDescent="0.55000000000000004">
      <c r="A2187" s="131"/>
    </row>
    <row r="2190" spans="1:1" x14ac:dyDescent="0.55000000000000004">
      <c r="A2190" s="131"/>
    </row>
    <row r="2191" spans="1:1" x14ac:dyDescent="0.55000000000000004">
      <c r="A2191" s="131"/>
    </row>
    <row r="2194" spans="1:1" x14ac:dyDescent="0.55000000000000004">
      <c r="A2194" s="131"/>
    </row>
    <row r="2195" spans="1:1" x14ac:dyDescent="0.55000000000000004">
      <c r="A2195" s="131"/>
    </row>
    <row r="2198" spans="1:1" x14ac:dyDescent="0.55000000000000004">
      <c r="A2198" s="131"/>
    </row>
    <row r="2199" spans="1:1" x14ac:dyDescent="0.55000000000000004">
      <c r="A2199" s="131"/>
    </row>
    <row r="2202" spans="1:1" x14ac:dyDescent="0.55000000000000004">
      <c r="A2202" s="131"/>
    </row>
    <row r="2203" spans="1:1" x14ac:dyDescent="0.55000000000000004">
      <c r="A2203" s="131"/>
    </row>
    <row r="2206" spans="1:1" x14ac:dyDescent="0.55000000000000004">
      <c r="A2206" s="131"/>
    </row>
    <row r="2207" spans="1:1" x14ac:dyDescent="0.55000000000000004">
      <c r="A2207" s="131"/>
    </row>
    <row r="2210" spans="1:1" x14ac:dyDescent="0.55000000000000004">
      <c r="A2210" s="131"/>
    </row>
    <row r="2211" spans="1:1" x14ac:dyDescent="0.55000000000000004">
      <c r="A2211" s="131"/>
    </row>
    <row r="2214" spans="1:1" x14ac:dyDescent="0.55000000000000004">
      <c r="A2214" s="131"/>
    </row>
    <row r="2215" spans="1:1" x14ac:dyDescent="0.55000000000000004">
      <c r="A2215" s="131"/>
    </row>
    <row r="2218" spans="1:1" x14ac:dyDescent="0.55000000000000004">
      <c r="A2218" s="131"/>
    </row>
    <row r="2219" spans="1:1" x14ac:dyDescent="0.55000000000000004">
      <c r="A2219" s="131"/>
    </row>
    <row r="2222" spans="1:1" x14ac:dyDescent="0.55000000000000004">
      <c r="A2222" s="131"/>
    </row>
    <row r="2223" spans="1:1" x14ac:dyDescent="0.55000000000000004">
      <c r="A2223" s="131"/>
    </row>
    <row r="2226" spans="1:1" x14ac:dyDescent="0.55000000000000004">
      <c r="A2226" s="131"/>
    </row>
    <row r="2227" spans="1:1" x14ac:dyDescent="0.55000000000000004">
      <c r="A2227" s="131"/>
    </row>
    <row r="2230" spans="1:1" x14ac:dyDescent="0.55000000000000004">
      <c r="A2230" s="131"/>
    </row>
    <row r="2231" spans="1:1" x14ac:dyDescent="0.55000000000000004">
      <c r="A2231" s="131"/>
    </row>
    <row r="2234" spans="1:1" x14ac:dyDescent="0.55000000000000004">
      <c r="A2234" s="131"/>
    </row>
    <row r="2235" spans="1:1" x14ac:dyDescent="0.55000000000000004">
      <c r="A2235" s="131"/>
    </row>
    <row r="2238" spans="1:1" x14ac:dyDescent="0.55000000000000004">
      <c r="A2238" s="131"/>
    </row>
    <row r="2239" spans="1:1" x14ac:dyDescent="0.55000000000000004">
      <c r="A2239" s="131"/>
    </row>
    <row r="2242" spans="1:1" x14ac:dyDescent="0.55000000000000004">
      <c r="A2242" s="131"/>
    </row>
    <row r="2243" spans="1:1" x14ac:dyDescent="0.55000000000000004">
      <c r="A2243" s="131"/>
    </row>
    <row r="2246" spans="1:1" x14ac:dyDescent="0.55000000000000004">
      <c r="A2246" s="131"/>
    </row>
    <row r="2247" spans="1:1" x14ac:dyDescent="0.55000000000000004">
      <c r="A2247" s="131"/>
    </row>
    <row r="2250" spans="1:1" x14ac:dyDescent="0.55000000000000004">
      <c r="A2250" s="131"/>
    </row>
    <row r="2251" spans="1:1" x14ac:dyDescent="0.55000000000000004">
      <c r="A2251" s="131"/>
    </row>
    <row r="2254" spans="1:1" x14ac:dyDescent="0.55000000000000004">
      <c r="A2254" s="131"/>
    </row>
    <row r="2255" spans="1:1" x14ac:dyDescent="0.55000000000000004">
      <c r="A2255" s="131"/>
    </row>
    <row r="2258" spans="1:1" x14ac:dyDescent="0.55000000000000004">
      <c r="A2258" s="131"/>
    </row>
    <row r="2259" spans="1:1" x14ac:dyDescent="0.55000000000000004">
      <c r="A2259" s="131"/>
    </row>
    <row r="2262" spans="1:1" x14ac:dyDescent="0.55000000000000004">
      <c r="A2262" s="131"/>
    </row>
    <row r="2263" spans="1:1" x14ac:dyDescent="0.55000000000000004">
      <c r="A2263" s="131"/>
    </row>
    <row r="2266" spans="1:1" x14ac:dyDescent="0.55000000000000004">
      <c r="A2266" s="131"/>
    </row>
    <row r="2267" spans="1:1" x14ac:dyDescent="0.55000000000000004">
      <c r="A2267" s="131"/>
    </row>
    <row r="2270" spans="1:1" x14ac:dyDescent="0.55000000000000004">
      <c r="A2270" s="131"/>
    </row>
    <row r="2271" spans="1:1" x14ac:dyDescent="0.55000000000000004">
      <c r="A2271" s="131"/>
    </row>
    <row r="2274" spans="1:1" x14ac:dyDescent="0.55000000000000004">
      <c r="A2274" s="131"/>
    </row>
    <row r="2275" spans="1:1" x14ac:dyDescent="0.55000000000000004">
      <c r="A2275" s="131"/>
    </row>
    <row r="2278" spans="1:1" x14ac:dyDescent="0.55000000000000004">
      <c r="A2278" s="131"/>
    </row>
    <row r="2279" spans="1:1" x14ac:dyDescent="0.55000000000000004">
      <c r="A2279" s="131"/>
    </row>
    <row r="2282" spans="1:1" x14ac:dyDescent="0.55000000000000004">
      <c r="A2282" s="131"/>
    </row>
    <row r="2283" spans="1:1" x14ac:dyDescent="0.55000000000000004">
      <c r="A2283" s="131"/>
    </row>
    <row r="2286" spans="1:1" x14ac:dyDescent="0.55000000000000004">
      <c r="A2286" s="131"/>
    </row>
    <row r="2287" spans="1:1" x14ac:dyDescent="0.55000000000000004">
      <c r="A2287" s="131"/>
    </row>
    <row r="2290" spans="1:1" x14ac:dyDescent="0.55000000000000004">
      <c r="A2290" s="131"/>
    </row>
    <row r="2291" spans="1:1" x14ac:dyDescent="0.55000000000000004">
      <c r="A2291" s="131"/>
    </row>
    <row r="2294" spans="1:1" x14ac:dyDescent="0.55000000000000004">
      <c r="A2294" s="131"/>
    </row>
    <row r="2295" spans="1:1" x14ac:dyDescent="0.55000000000000004">
      <c r="A2295" s="131"/>
    </row>
    <row r="2298" spans="1:1" x14ac:dyDescent="0.55000000000000004">
      <c r="A2298" s="131"/>
    </row>
    <row r="2299" spans="1:1" x14ac:dyDescent="0.55000000000000004">
      <c r="A2299" s="131"/>
    </row>
    <row r="2302" spans="1:1" x14ac:dyDescent="0.55000000000000004">
      <c r="A2302" s="131"/>
    </row>
    <row r="2303" spans="1:1" x14ac:dyDescent="0.55000000000000004">
      <c r="A2303" s="131"/>
    </row>
    <row r="2306" spans="1:1" x14ac:dyDescent="0.55000000000000004">
      <c r="A2306" s="131"/>
    </row>
    <row r="2307" spans="1:1" x14ac:dyDescent="0.55000000000000004">
      <c r="A2307" s="131"/>
    </row>
    <row r="2310" spans="1:1" x14ac:dyDescent="0.55000000000000004">
      <c r="A2310" s="131"/>
    </row>
    <row r="2311" spans="1:1" x14ac:dyDescent="0.55000000000000004">
      <c r="A2311" s="131"/>
    </row>
    <row r="2314" spans="1:1" x14ac:dyDescent="0.55000000000000004">
      <c r="A2314" s="131"/>
    </row>
    <row r="2315" spans="1:1" x14ac:dyDescent="0.55000000000000004">
      <c r="A2315" s="131"/>
    </row>
    <row r="2318" spans="1:1" x14ac:dyDescent="0.55000000000000004">
      <c r="A2318" s="131"/>
    </row>
    <row r="2319" spans="1:1" x14ac:dyDescent="0.55000000000000004">
      <c r="A2319" s="131"/>
    </row>
    <row r="2322" spans="1:1" x14ac:dyDescent="0.55000000000000004">
      <c r="A2322" s="131"/>
    </row>
    <row r="2323" spans="1:1" x14ac:dyDescent="0.55000000000000004">
      <c r="A2323" s="131"/>
    </row>
    <row r="2326" spans="1:1" x14ac:dyDescent="0.55000000000000004">
      <c r="A2326" s="131"/>
    </row>
    <row r="2327" spans="1:1" x14ac:dyDescent="0.55000000000000004">
      <c r="A2327" s="131"/>
    </row>
    <row r="2330" spans="1:1" x14ac:dyDescent="0.55000000000000004">
      <c r="A2330" s="131"/>
    </row>
    <row r="2331" spans="1:1" x14ac:dyDescent="0.55000000000000004">
      <c r="A2331" s="131"/>
    </row>
    <row r="2334" spans="1:1" x14ac:dyDescent="0.55000000000000004">
      <c r="A2334" s="131"/>
    </row>
    <row r="2335" spans="1:1" x14ac:dyDescent="0.55000000000000004">
      <c r="A2335" s="131"/>
    </row>
    <row r="2338" spans="1:1" x14ac:dyDescent="0.55000000000000004">
      <c r="A2338" s="131"/>
    </row>
    <row r="2339" spans="1:1" x14ac:dyDescent="0.55000000000000004">
      <c r="A2339" s="131"/>
    </row>
    <row r="2342" spans="1:1" x14ac:dyDescent="0.55000000000000004">
      <c r="A2342" s="131"/>
    </row>
    <row r="2343" spans="1:1" x14ac:dyDescent="0.55000000000000004">
      <c r="A2343" s="131"/>
    </row>
    <row r="2346" spans="1:1" x14ac:dyDescent="0.55000000000000004">
      <c r="A2346" s="131"/>
    </row>
    <row r="2347" spans="1:1" x14ac:dyDescent="0.55000000000000004">
      <c r="A2347" s="131"/>
    </row>
    <row r="2350" spans="1:1" x14ac:dyDescent="0.55000000000000004">
      <c r="A2350" s="131"/>
    </row>
    <row r="2351" spans="1:1" x14ac:dyDescent="0.55000000000000004">
      <c r="A2351" s="131"/>
    </row>
    <row r="2354" spans="1:1" x14ac:dyDescent="0.55000000000000004">
      <c r="A2354" s="131"/>
    </row>
    <row r="2355" spans="1:1" x14ac:dyDescent="0.55000000000000004">
      <c r="A2355" s="131"/>
    </row>
    <row r="2358" spans="1:1" x14ac:dyDescent="0.55000000000000004">
      <c r="A2358" s="131"/>
    </row>
    <row r="2359" spans="1:1" x14ac:dyDescent="0.55000000000000004">
      <c r="A2359" s="131"/>
    </row>
    <row r="2362" spans="1:1" x14ac:dyDescent="0.55000000000000004">
      <c r="A2362" s="131"/>
    </row>
    <row r="2363" spans="1:1" x14ac:dyDescent="0.55000000000000004">
      <c r="A2363" s="131"/>
    </row>
    <row r="2366" spans="1:1" x14ac:dyDescent="0.55000000000000004">
      <c r="A2366" s="131"/>
    </row>
    <row r="2367" spans="1:1" x14ac:dyDescent="0.55000000000000004">
      <c r="A2367" s="131"/>
    </row>
    <row r="2370" spans="1:1" x14ac:dyDescent="0.55000000000000004">
      <c r="A2370" s="131"/>
    </row>
    <row r="2371" spans="1:1" x14ac:dyDescent="0.55000000000000004">
      <c r="A2371" s="131"/>
    </row>
    <row r="2374" spans="1:1" x14ac:dyDescent="0.55000000000000004">
      <c r="A2374" s="131"/>
    </row>
    <row r="2375" spans="1:1" x14ac:dyDescent="0.55000000000000004">
      <c r="A2375" s="131"/>
    </row>
    <row r="2378" spans="1:1" x14ac:dyDescent="0.55000000000000004">
      <c r="A2378" s="131"/>
    </row>
    <row r="2379" spans="1:1" x14ac:dyDescent="0.55000000000000004">
      <c r="A2379" s="131"/>
    </row>
    <row r="2382" spans="1:1" x14ac:dyDescent="0.55000000000000004">
      <c r="A2382" s="131"/>
    </row>
    <row r="2383" spans="1:1" x14ac:dyDescent="0.55000000000000004">
      <c r="A2383" s="131"/>
    </row>
    <row r="2386" spans="1:1" x14ac:dyDescent="0.55000000000000004">
      <c r="A2386" s="131"/>
    </row>
    <row r="2387" spans="1:1" x14ac:dyDescent="0.55000000000000004">
      <c r="A2387" s="131"/>
    </row>
    <row r="2390" spans="1:1" x14ac:dyDescent="0.55000000000000004">
      <c r="A2390" s="131"/>
    </row>
    <row r="2391" spans="1:1" x14ac:dyDescent="0.55000000000000004">
      <c r="A2391" s="131"/>
    </row>
    <row r="2394" spans="1:1" x14ac:dyDescent="0.55000000000000004">
      <c r="A2394" s="131"/>
    </row>
    <row r="2395" spans="1:1" x14ac:dyDescent="0.55000000000000004">
      <c r="A2395" s="131"/>
    </row>
    <row r="2398" spans="1:1" x14ac:dyDescent="0.55000000000000004">
      <c r="A2398" s="131"/>
    </row>
    <row r="2399" spans="1:1" x14ac:dyDescent="0.55000000000000004">
      <c r="A2399" s="131"/>
    </row>
    <row r="2402" spans="1:1" x14ac:dyDescent="0.55000000000000004">
      <c r="A2402" s="131"/>
    </row>
    <row r="2403" spans="1:1" x14ac:dyDescent="0.55000000000000004">
      <c r="A2403" s="131"/>
    </row>
    <row r="2406" spans="1:1" x14ac:dyDescent="0.55000000000000004">
      <c r="A2406" s="131"/>
    </row>
    <row r="2407" spans="1:1" x14ac:dyDescent="0.55000000000000004">
      <c r="A2407" s="131"/>
    </row>
    <row r="2410" spans="1:1" x14ac:dyDescent="0.55000000000000004">
      <c r="A2410" s="131"/>
    </row>
    <row r="2411" spans="1:1" x14ac:dyDescent="0.55000000000000004">
      <c r="A2411" s="131"/>
    </row>
    <row r="2414" spans="1:1" x14ac:dyDescent="0.55000000000000004">
      <c r="A2414" s="131"/>
    </row>
    <row r="2415" spans="1:1" x14ac:dyDescent="0.55000000000000004">
      <c r="A2415" s="131"/>
    </row>
    <row r="2418" spans="1:1" x14ac:dyDescent="0.55000000000000004">
      <c r="A2418" s="131"/>
    </row>
    <row r="2419" spans="1:1" x14ac:dyDescent="0.55000000000000004">
      <c r="A2419" s="131"/>
    </row>
    <row r="2422" spans="1:1" x14ac:dyDescent="0.55000000000000004">
      <c r="A2422" s="131"/>
    </row>
    <row r="2423" spans="1:1" x14ac:dyDescent="0.55000000000000004">
      <c r="A2423" s="131"/>
    </row>
    <row r="2426" spans="1:1" x14ac:dyDescent="0.55000000000000004">
      <c r="A2426" s="131"/>
    </row>
    <row r="2427" spans="1:1" x14ac:dyDescent="0.55000000000000004">
      <c r="A2427" s="131"/>
    </row>
    <row r="2430" spans="1:1" x14ac:dyDescent="0.55000000000000004">
      <c r="A2430" s="131"/>
    </row>
    <row r="2431" spans="1:1" x14ac:dyDescent="0.55000000000000004">
      <c r="A2431" s="131"/>
    </row>
    <row r="2434" spans="1:1" x14ac:dyDescent="0.55000000000000004">
      <c r="A2434" s="131"/>
    </row>
    <row r="2435" spans="1:1" x14ac:dyDescent="0.55000000000000004">
      <c r="A2435" s="131"/>
    </row>
    <row r="2438" spans="1:1" x14ac:dyDescent="0.55000000000000004">
      <c r="A2438" s="131"/>
    </row>
    <row r="2439" spans="1:1" x14ac:dyDescent="0.55000000000000004">
      <c r="A2439" s="131"/>
    </row>
    <row r="2442" spans="1:1" x14ac:dyDescent="0.55000000000000004">
      <c r="A2442" s="131"/>
    </row>
    <row r="2443" spans="1:1" x14ac:dyDescent="0.55000000000000004">
      <c r="A2443" s="131"/>
    </row>
    <row r="2446" spans="1:1" x14ac:dyDescent="0.55000000000000004">
      <c r="A2446" s="131"/>
    </row>
    <row r="2447" spans="1:1" x14ac:dyDescent="0.55000000000000004">
      <c r="A2447" s="131"/>
    </row>
    <row r="2450" spans="1:1" x14ac:dyDescent="0.55000000000000004">
      <c r="A2450" s="131"/>
    </row>
    <row r="2451" spans="1:1" x14ac:dyDescent="0.55000000000000004">
      <c r="A2451" s="131"/>
    </row>
    <row r="2454" spans="1:1" x14ac:dyDescent="0.55000000000000004">
      <c r="A2454" s="131"/>
    </row>
    <row r="2455" spans="1:1" x14ac:dyDescent="0.55000000000000004">
      <c r="A2455" s="131"/>
    </row>
    <row r="2458" spans="1:1" x14ac:dyDescent="0.55000000000000004">
      <c r="A2458" s="131"/>
    </row>
    <row r="2459" spans="1:1" x14ac:dyDescent="0.55000000000000004">
      <c r="A2459" s="131"/>
    </row>
    <row r="2462" spans="1:1" x14ac:dyDescent="0.55000000000000004">
      <c r="A2462" s="131"/>
    </row>
    <row r="2463" spans="1:1" x14ac:dyDescent="0.55000000000000004">
      <c r="A2463" s="131"/>
    </row>
    <row r="2466" spans="1:1" x14ac:dyDescent="0.55000000000000004">
      <c r="A2466" s="131"/>
    </row>
    <row r="2467" spans="1:1" x14ac:dyDescent="0.55000000000000004">
      <c r="A2467" s="131"/>
    </row>
    <row r="2470" spans="1:1" x14ac:dyDescent="0.55000000000000004">
      <c r="A2470" s="131"/>
    </row>
    <row r="2471" spans="1:1" x14ac:dyDescent="0.55000000000000004">
      <c r="A2471" s="131"/>
    </row>
    <row r="2474" spans="1:1" x14ac:dyDescent="0.55000000000000004">
      <c r="A2474" s="131"/>
    </row>
    <row r="2475" spans="1:1" x14ac:dyDescent="0.55000000000000004">
      <c r="A2475" s="131"/>
    </row>
    <row r="2478" spans="1:1" x14ac:dyDescent="0.55000000000000004">
      <c r="A2478" s="131"/>
    </row>
    <row r="2479" spans="1:1" x14ac:dyDescent="0.55000000000000004">
      <c r="A2479" s="131"/>
    </row>
    <row r="2482" spans="1:1" x14ac:dyDescent="0.55000000000000004">
      <c r="A2482" s="131"/>
    </row>
    <row r="2483" spans="1:1" x14ac:dyDescent="0.55000000000000004">
      <c r="A2483" s="131"/>
    </row>
    <row r="2486" spans="1:1" x14ac:dyDescent="0.55000000000000004">
      <c r="A2486" s="131"/>
    </row>
    <row r="2487" spans="1:1" x14ac:dyDescent="0.55000000000000004">
      <c r="A2487" s="131"/>
    </row>
    <row r="2490" spans="1:1" x14ac:dyDescent="0.55000000000000004">
      <c r="A2490" s="131"/>
    </row>
    <row r="2491" spans="1:1" x14ac:dyDescent="0.55000000000000004">
      <c r="A2491" s="131"/>
    </row>
    <row r="2494" spans="1:1" x14ac:dyDescent="0.55000000000000004">
      <c r="A2494" s="131"/>
    </row>
    <row r="2495" spans="1:1" x14ac:dyDescent="0.55000000000000004">
      <c r="A2495" s="131"/>
    </row>
    <row r="2498" spans="1:1" x14ac:dyDescent="0.55000000000000004">
      <c r="A2498" s="131"/>
    </row>
    <row r="2499" spans="1:1" x14ac:dyDescent="0.55000000000000004">
      <c r="A2499" s="131"/>
    </row>
    <row r="2502" spans="1:1" x14ac:dyDescent="0.55000000000000004">
      <c r="A2502" s="131"/>
    </row>
    <row r="2503" spans="1:1" x14ac:dyDescent="0.55000000000000004">
      <c r="A2503" s="131"/>
    </row>
    <row r="2506" spans="1:1" x14ac:dyDescent="0.55000000000000004">
      <c r="A2506" s="131"/>
    </row>
    <row r="2507" spans="1:1" x14ac:dyDescent="0.55000000000000004">
      <c r="A2507" s="131"/>
    </row>
    <row r="2510" spans="1:1" x14ac:dyDescent="0.55000000000000004">
      <c r="A2510" s="131"/>
    </row>
    <row r="2511" spans="1:1" x14ac:dyDescent="0.55000000000000004">
      <c r="A2511" s="131"/>
    </row>
    <row r="2514" spans="1:1" x14ac:dyDescent="0.55000000000000004">
      <c r="A2514" s="131"/>
    </row>
    <row r="2515" spans="1:1" x14ac:dyDescent="0.55000000000000004">
      <c r="A2515" s="131"/>
    </row>
    <row r="2518" spans="1:1" x14ac:dyDescent="0.55000000000000004">
      <c r="A2518" s="131"/>
    </row>
    <row r="2519" spans="1:1" x14ac:dyDescent="0.55000000000000004">
      <c r="A2519" s="131"/>
    </row>
    <row r="2522" spans="1:1" x14ac:dyDescent="0.55000000000000004">
      <c r="A2522" s="131"/>
    </row>
    <row r="2523" spans="1:1" x14ac:dyDescent="0.55000000000000004">
      <c r="A2523" s="131"/>
    </row>
    <row r="2526" spans="1:1" x14ac:dyDescent="0.55000000000000004">
      <c r="A2526" s="131"/>
    </row>
    <row r="2527" spans="1:1" x14ac:dyDescent="0.55000000000000004">
      <c r="A2527" s="131"/>
    </row>
    <row r="2530" spans="1:1" x14ac:dyDescent="0.55000000000000004">
      <c r="A2530" s="131"/>
    </row>
    <row r="2531" spans="1:1" x14ac:dyDescent="0.55000000000000004">
      <c r="A2531" s="131"/>
    </row>
    <row r="2534" spans="1:1" x14ac:dyDescent="0.55000000000000004">
      <c r="A2534" s="131"/>
    </row>
    <row r="2535" spans="1:1" x14ac:dyDescent="0.55000000000000004">
      <c r="A2535" s="131"/>
    </row>
    <row r="2538" spans="1:1" x14ac:dyDescent="0.55000000000000004">
      <c r="A2538" s="131"/>
    </row>
    <row r="2539" spans="1:1" x14ac:dyDescent="0.55000000000000004">
      <c r="A2539" s="131"/>
    </row>
    <row r="2542" spans="1:1" x14ac:dyDescent="0.55000000000000004">
      <c r="A2542" s="131"/>
    </row>
    <row r="2543" spans="1:1" x14ac:dyDescent="0.55000000000000004">
      <c r="A2543" s="131"/>
    </row>
    <row r="2546" spans="1:1" x14ac:dyDescent="0.55000000000000004">
      <c r="A2546" s="131"/>
    </row>
    <row r="2547" spans="1:1" x14ac:dyDescent="0.55000000000000004">
      <c r="A2547" s="131"/>
    </row>
    <row r="2550" spans="1:1" x14ac:dyDescent="0.55000000000000004">
      <c r="A2550" s="131"/>
    </row>
    <row r="2551" spans="1:1" x14ac:dyDescent="0.55000000000000004">
      <c r="A2551" s="131"/>
    </row>
    <row r="2554" spans="1:1" x14ac:dyDescent="0.55000000000000004">
      <c r="A2554" s="131"/>
    </row>
    <row r="2555" spans="1:1" x14ac:dyDescent="0.55000000000000004">
      <c r="A2555" s="131"/>
    </row>
    <row r="2558" spans="1:1" x14ac:dyDescent="0.55000000000000004">
      <c r="A2558" s="131"/>
    </row>
    <row r="2559" spans="1:1" x14ac:dyDescent="0.55000000000000004">
      <c r="A2559" s="131"/>
    </row>
    <row r="2562" spans="1:1" x14ac:dyDescent="0.55000000000000004">
      <c r="A2562" s="131"/>
    </row>
    <row r="2563" spans="1:1" x14ac:dyDescent="0.55000000000000004">
      <c r="A2563" s="131"/>
    </row>
    <row r="2566" spans="1:1" x14ac:dyDescent="0.55000000000000004">
      <c r="A2566" s="131"/>
    </row>
    <row r="2567" spans="1:1" x14ac:dyDescent="0.55000000000000004">
      <c r="A2567" s="131"/>
    </row>
    <row r="2570" spans="1:1" x14ac:dyDescent="0.55000000000000004">
      <c r="A2570" s="131"/>
    </row>
    <row r="2571" spans="1:1" x14ac:dyDescent="0.55000000000000004">
      <c r="A2571" s="131"/>
    </row>
    <row r="2574" spans="1:1" x14ac:dyDescent="0.55000000000000004">
      <c r="A2574" s="131"/>
    </row>
    <row r="2575" spans="1:1" x14ac:dyDescent="0.55000000000000004">
      <c r="A2575" s="131"/>
    </row>
    <row r="2578" spans="1:1" x14ac:dyDescent="0.55000000000000004">
      <c r="A2578" s="131"/>
    </row>
    <row r="2579" spans="1:1" x14ac:dyDescent="0.55000000000000004">
      <c r="A2579" s="131"/>
    </row>
    <row r="2582" spans="1:1" x14ac:dyDescent="0.55000000000000004">
      <c r="A2582" s="131"/>
    </row>
    <row r="2583" spans="1:1" x14ac:dyDescent="0.55000000000000004">
      <c r="A2583" s="131"/>
    </row>
    <row r="2586" spans="1:1" x14ac:dyDescent="0.55000000000000004">
      <c r="A2586" s="131"/>
    </row>
    <row r="2587" spans="1:1" x14ac:dyDescent="0.55000000000000004">
      <c r="A2587" s="131"/>
    </row>
    <row r="2590" spans="1:1" x14ac:dyDescent="0.55000000000000004">
      <c r="A2590" s="131"/>
    </row>
    <row r="2591" spans="1:1" x14ac:dyDescent="0.55000000000000004">
      <c r="A2591" s="131"/>
    </row>
    <row r="2594" spans="1:1" x14ac:dyDescent="0.55000000000000004">
      <c r="A2594" s="131"/>
    </row>
    <row r="2595" spans="1:1" x14ac:dyDescent="0.55000000000000004">
      <c r="A2595" s="131"/>
    </row>
    <row r="2598" spans="1:1" x14ac:dyDescent="0.55000000000000004">
      <c r="A2598" s="131"/>
    </row>
    <row r="2599" spans="1:1" x14ac:dyDescent="0.55000000000000004">
      <c r="A2599" s="131"/>
    </row>
    <row r="2602" spans="1:1" x14ac:dyDescent="0.55000000000000004">
      <c r="A2602" s="131"/>
    </row>
    <row r="2603" spans="1:1" x14ac:dyDescent="0.55000000000000004">
      <c r="A2603" s="131"/>
    </row>
    <row r="2606" spans="1:1" x14ac:dyDescent="0.55000000000000004">
      <c r="A2606" s="131"/>
    </row>
    <row r="2607" spans="1:1" x14ac:dyDescent="0.55000000000000004">
      <c r="A2607" s="131"/>
    </row>
    <row r="2610" spans="1:1" x14ac:dyDescent="0.55000000000000004">
      <c r="A2610" s="131"/>
    </row>
    <row r="2611" spans="1:1" x14ac:dyDescent="0.55000000000000004">
      <c r="A2611" s="131"/>
    </row>
    <row r="2614" spans="1:1" x14ac:dyDescent="0.55000000000000004">
      <c r="A2614" s="131"/>
    </row>
    <row r="2615" spans="1:1" x14ac:dyDescent="0.55000000000000004">
      <c r="A2615" s="131"/>
    </row>
    <row r="2618" spans="1:1" x14ac:dyDescent="0.55000000000000004">
      <c r="A2618" s="131"/>
    </row>
    <row r="2619" spans="1:1" x14ac:dyDescent="0.55000000000000004">
      <c r="A2619" s="131"/>
    </row>
    <row r="2622" spans="1:1" x14ac:dyDescent="0.55000000000000004">
      <c r="A2622" s="131"/>
    </row>
    <row r="2623" spans="1:1" x14ac:dyDescent="0.55000000000000004">
      <c r="A2623" s="131"/>
    </row>
    <row r="2626" spans="1:1" x14ac:dyDescent="0.55000000000000004">
      <c r="A2626" s="131"/>
    </row>
    <row r="2627" spans="1:1" x14ac:dyDescent="0.55000000000000004">
      <c r="A2627" s="131"/>
    </row>
    <row r="2630" spans="1:1" x14ac:dyDescent="0.55000000000000004">
      <c r="A2630" s="131"/>
    </row>
    <row r="2631" spans="1:1" x14ac:dyDescent="0.55000000000000004">
      <c r="A2631" s="131"/>
    </row>
    <row r="2634" spans="1:1" x14ac:dyDescent="0.55000000000000004">
      <c r="A2634" s="131"/>
    </row>
    <row r="2635" spans="1:1" x14ac:dyDescent="0.55000000000000004">
      <c r="A2635" s="131"/>
    </row>
    <row r="2638" spans="1:1" x14ac:dyDescent="0.55000000000000004">
      <c r="A2638" s="131"/>
    </row>
    <row r="2639" spans="1:1" x14ac:dyDescent="0.55000000000000004">
      <c r="A2639" s="131"/>
    </row>
    <row r="2642" spans="1:1" x14ac:dyDescent="0.55000000000000004">
      <c r="A2642" s="131"/>
    </row>
    <row r="2643" spans="1:1" x14ac:dyDescent="0.55000000000000004">
      <c r="A2643" s="131"/>
    </row>
    <row r="2646" spans="1:1" x14ac:dyDescent="0.55000000000000004">
      <c r="A2646" s="131"/>
    </row>
    <row r="2647" spans="1:1" x14ac:dyDescent="0.55000000000000004">
      <c r="A2647" s="131"/>
    </row>
    <row r="2650" spans="1:1" x14ac:dyDescent="0.55000000000000004">
      <c r="A2650" s="131"/>
    </row>
    <row r="2651" spans="1:1" x14ac:dyDescent="0.55000000000000004">
      <c r="A2651" s="131"/>
    </row>
    <row r="2654" spans="1:1" x14ac:dyDescent="0.55000000000000004">
      <c r="A2654" s="131"/>
    </row>
    <row r="2655" spans="1:1" x14ac:dyDescent="0.55000000000000004">
      <c r="A2655" s="131"/>
    </row>
    <row r="2658" spans="1:1" x14ac:dyDescent="0.55000000000000004">
      <c r="A2658" s="131"/>
    </row>
    <row r="2659" spans="1:1" x14ac:dyDescent="0.55000000000000004">
      <c r="A2659" s="131"/>
    </row>
    <row r="2662" spans="1:1" x14ac:dyDescent="0.55000000000000004">
      <c r="A2662" s="131"/>
    </row>
    <row r="2663" spans="1:1" x14ac:dyDescent="0.55000000000000004">
      <c r="A2663" s="131"/>
    </row>
    <row r="2666" spans="1:1" x14ac:dyDescent="0.55000000000000004">
      <c r="A2666" s="131"/>
    </row>
    <row r="2667" spans="1:1" x14ac:dyDescent="0.55000000000000004">
      <c r="A2667" s="131"/>
    </row>
    <row r="2670" spans="1:1" x14ac:dyDescent="0.55000000000000004">
      <c r="A2670" s="131"/>
    </row>
    <row r="2671" spans="1:1" x14ac:dyDescent="0.55000000000000004">
      <c r="A2671" s="131"/>
    </row>
    <row r="2674" spans="1:1" x14ac:dyDescent="0.55000000000000004">
      <c r="A2674" s="131"/>
    </row>
    <row r="2675" spans="1:1" x14ac:dyDescent="0.55000000000000004">
      <c r="A2675" s="131"/>
    </row>
    <row r="2678" spans="1:1" x14ac:dyDescent="0.55000000000000004">
      <c r="A2678" s="131"/>
    </row>
    <row r="2679" spans="1:1" x14ac:dyDescent="0.55000000000000004">
      <c r="A2679" s="131"/>
    </row>
    <row r="2682" spans="1:1" x14ac:dyDescent="0.55000000000000004">
      <c r="A2682" s="131"/>
    </row>
    <row r="2683" spans="1:1" x14ac:dyDescent="0.55000000000000004">
      <c r="A2683" s="131"/>
    </row>
    <row r="2686" spans="1:1" x14ac:dyDescent="0.55000000000000004">
      <c r="A2686" s="131"/>
    </row>
    <row r="2687" spans="1:1" x14ac:dyDescent="0.55000000000000004">
      <c r="A2687" s="131"/>
    </row>
    <row r="2690" spans="1:1" x14ac:dyDescent="0.55000000000000004">
      <c r="A2690" s="131"/>
    </row>
    <row r="2691" spans="1:1" x14ac:dyDescent="0.55000000000000004">
      <c r="A2691" s="131"/>
    </row>
    <row r="2694" spans="1:1" x14ac:dyDescent="0.55000000000000004">
      <c r="A2694" s="131"/>
    </row>
    <row r="2695" spans="1:1" x14ac:dyDescent="0.55000000000000004">
      <c r="A2695" s="131"/>
    </row>
    <row r="2698" spans="1:1" x14ac:dyDescent="0.55000000000000004">
      <c r="A2698" s="131"/>
    </row>
    <row r="2699" spans="1:1" x14ac:dyDescent="0.55000000000000004">
      <c r="A2699" s="131"/>
    </row>
    <row r="2702" spans="1:1" x14ac:dyDescent="0.55000000000000004">
      <c r="A2702" s="131"/>
    </row>
    <row r="2703" spans="1:1" x14ac:dyDescent="0.55000000000000004">
      <c r="A2703" s="131"/>
    </row>
    <row r="2706" spans="1:1" x14ac:dyDescent="0.55000000000000004">
      <c r="A2706" s="131"/>
    </row>
    <row r="2707" spans="1:1" x14ac:dyDescent="0.55000000000000004">
      <c r="A2707" s="131"/>
    </row>
    <row r="2710" spans="1:1" x14ac:dyDescent="0.55000000000000004">
      <c r="A2710" s="131"/>
    </row>
    <row r="2711" spans="1:1" x14ac:dyDescent="0.55000000000000004">
      <c r="A2711" s="131"/>
    </row>
    <row r="2714" spans="1:1" x14ac:dyDescent="0.55000000000000004">
      <c r="A2714" s="131"/>
    </row>
    <row r="2715" spans="1:1" x14ac:dyDescent="0.55000000000000004">
      <c r="A2715" s="131"/>
    </row>
    <row r="2718" spans="1:1" x14ac:dyDescent="0.55000000000000004">
      <c r="A2718" s="131"/>
    </row>
    <row r="2719" spans="1:1" x14ac:dyDescent="0.55000000000000004">
      <c r="A2719" s="131"/>
    </row>
    <row r="2722" spans="1:1" x14ac:dyDescent="0.55000000000000004">
      <c r="A2722" s="131"/>
    </row>
    <row r="2723" spans="1:1" x14ac:dyDescent="0.55000000000000004">
      <c r="A2723" s="131"/>
    </row>
    <row r="2726" spans="1:1" x14ac:dyDescent="0.55000000000000004">
      <c r="A2726" s="131"/>
    </row>
    <row r="2727" spans="1:1" x14ac:dyDescent="0.55000000000000004">
      <c r="A2727" s="131"/>
    </row>
    <row r="2730" spans="1:1" x14ac:dyDescent="0.55000000000000004">
      <c r="A2730" s="131"/>
    </row>
    <row r="2731" spans="1:1" x14ac:dyDescent="0.55000000000000004">
      <c r="A2731" s="131"/>
    </row>
    <row r="2734" spans="1:1" x14ac:dyDescent="0.55000000000000004">
      <c r="A2734" s="131"/>
    </row>
    <row r="2735" spans="1:1" x14ac:dyDescent="0.55000000000000004">
      <c r="A2735" s="131"/>
    </row>
    <row r="2738" spans="1:1" x14ac:dyDescent="0.55000000000000004">
      <c r="A2738" s="131"/>
    </row>
    <row r="2739" spans="1:1" x14ac:dyDescent="0.55000000000000004">
      <c r="A2739" s="131"/>
    </row>
    <row r="2742" spans="1:1" x14ac:dyDescent="0.55000000000000004">
      <c r="A2742" s="131"/>
    </row>
    <row r="2743" spans="1:1" x14ac:dyDescent="0.55000000000000004">
      <c r="A2743" s="131"/>
    </row>
    <row r="2746" spans="1:1" x14ac:dyDescent="0.55000000000000004">
      <c r="A2746" s="131"/>
    </row>
    <row r="2747" spans="1:1" x14ac:dyDescent="0.55000000000000004">
      <c r="A2747" s="131"/>
    </row>
    <row r="2750" spans="1:1" x14ac:dyDescent="0.55000000000000004">
      <c r="A2750" s="131"/>
    </row>
    <row r="2751" spans="1:1" x14ac:dyDescent="0.55000000000000004">
      <c r="A2751" s="131"/>
    </row>
    <row r="2754" spans="1:1" x14ac:dyDescent="0.55000000000000004">
      <c r="A2754" s="131"/>
    </row>
    <row r="2755" spans="1:1" x14ac:dyDescent="0.55000000000000004">
      <c r="A2755" s="131"/>
    </row>
    <row r="2758" spans="1:1" x14ac:dyDescent="0.55000000000000004">
      <c r="A2758" s="131"/>
    </row>
    <row r="2759" spans="1:1" x14ac:dyDescent="0.55000000000000004">
      <c r="A2759" s="131"/>
    </row>
    <row r="2762" spans="1:1" x14ac:dyDescent="0.55000000000000004">
      <c r="A2762" s="131"/>
    </row>
    <row r="2763" spans="1:1" x14ac:dyDescent="0.55000000000000004">
      <c r="A2763" s="131"/>
    </row>
    <row r="2766" spans="1:1" x14ac:dyDescent="0.55000000000000004">
      <c r="A2766" s="131"/>
    </row>
    <row r="2767" spans="1:1" x14ac:dyDescent="0.55000000000000004">
      <c r="A2767" s="131"/>
    </row>
    <row r="2770" spans="1:1" x14ac:dyDescent="0.55000000000000004">
      <c r="A2770" s="131"/>
    </row>
    <row r="2771" spans="1:1" x14ac:dyDescent="0.55000000000000004">
      <c r="A2771" s="131"/>
    </row>
    <row r="2774" spans="1:1" x14ac:dyDescent="0.55000000000000004">
      <c r="A2774" s="131"/>
    </row>
    <row r="2775" spans="1:1" x14ac:dyDescent="0.55000000000000004">
      <c r="A2775" s="131"/>
    </row>
    <row r="2778" spans="1:1" x14ac:dyDescent="0.55000000000000004">
      <c r="A2778" s="131"/>
    </row>
    <row r="2779" spans="1:1" x14ac:dyDescent="0.55000000000000004">
      <c r="A2779" s="131"/>
    </row>
    <row r="2782" spans="1:1" x14ac:dyDescent="0.55000000000000004">
      <c r="A2782" s="131"/>
    </row>
    <row r="2783" spans="1:1" x14ac:dyDescent="0.55000000000000004">
      <c r="A2783" s="131"/>
    </row>
    <row r="2786" spans="1:1" x14ac:dyDescent="0.55000000000000004">
      <c r="A2786" s="131"/>
    </row>
    <row r="2787" spans="1:1" x14ac:dyDescent="0.55000000000000004">
      <c r="A2787" s="131"/>
    </row>
    <row r="2790" spans="1:1" x14ac:dyDescent="0.55000000000000004">
      <c r="A2790" s="131"/>
    </row>
    <row r="2791" spans="1:1" x14ac:dyDescent="0.55000000000000004">
      <c r="A2791" s="131"/>
    </row>
    <row r="2794" spans="1:1" x14ac:dyDescent="0.55000000000000004">
      <c r="A2794" s="131"/>
    </row>
    <row r="2795" spans="1:1" x14ac:dyDescent="0.55000000000000004">
      <c r="A2795" s="131"/>
    </row>
    <row r="2798" spans="1:1" x14ac:dyDescent="0.55000000000000004">
      <c r="A2798" s="131"/>
    </row>
    <row r="2799" spans="1:1" x14ac:dyDescent="0.55000000000000004">
      <c r="A2799" s="131"/>
    </row>
    <row r="2802" spans="1:1" x14ac:dyDescent="0.55000000000000004">
      <c r="A2802" s="131"/>
    </row>
    <row r="2803" spans="1:1" x14ac:dyDescent="0.55000000000000004">
      <c r="A2803" s="131"/>
    </row>
    <row r="2806" spans="1:1" x14ac:dyDescent="0.55000000000000004">
      <c r="A2806" s="131"/>
    </row>
    <row r="2807" spans="1:1" x14ac:dyDescent="0.55000000000000004">
      <c r="A2807" s="131"/>
    </row>
    <row r="2810" spans="1:1" x14ac:dyDescent="0.55000000000000004">
      <c r="A2810" s="131"/>
    </row>
    <row r="2811" spans="1:1" x14ac:dyDescent="0.55000000000000004">
      <c r="A2811" s="131"/>
    </row>
    <row r="2814" spans="1:1" x14ac:dyDescent="0.55000000000000004">
      <c r="A2814" s="131"/>
    </row>
    <row r="2815" spans="1:1" x14ac:dyDescent="0.55000000000000004">
      <c r="A2815" s="131"/>
    </row>
    <row r="2818" spans="1:1" x14ac:dyDescent="0.55000000000000004">
      <c r="A2818" s="131"/>
    </row>
    <row r="2819" spans="1:1" x14ac:dyDescent="0.55000000000000004">
      <c r="A2819" s="131"/>
    </row>
    <row r="2822" spans="1:1" x14ac:dyDescent="0.55000000000000004">
      <c r="A2822" s="131"/>
    </row>
    <row r="2823" spans="1:1" x14ac:dyDescent="0.55000000000000004">
      <c r="A2823" s="131"/>
    </row>
    <row r="2826" spans="1:1" x14ac:dyDescent="0.55000000000000004">
      <c r="A2826" s="131"/>
    </row>
    <row r="2827" spans="1:1" x14ac:dyDescent="0.55000000000000004">
      <c r="A2827" s="131"/>
    </row>
    <row r="2830" spans="1:1" x14ac:dyDescent="0.55000000000000004">
      <c r="A2830" s="131"/>
    </row>
    <row r="2831" spans="1:1" x14ac:dyDescent="0.55000000000000004">
      <c r="A2831" s="131"/>
    </row>
    <row r="2834" spans="1:1" x14ac:dyDescent="0.55000000000000004">
      <c r="A2834" s="131"/>
    </row>
    <row r="2835" spans="1:1" x14ac:dyDescent="0.55000000000000004">
      <c r="A2835" s="131"/>
    </row>
    <row r="2838" spans="1:1" x14ac:dyDescent="0.55000000000000004">
      <c r="A2838" s="131"/>
    </row>
    <row r="2839" spans="1:1" x14ac:dyDescent="0.55000000000000004">
      <c r="A2839" s="131"/>
    </row>
    <row r="2842" spans="1:1" x14ac:dyDescent="0.55000000000000004">
      <c r="A2842" s="131"/>
    </row>
    <row r="2843" spans="1:1" x14ac:dyDescent="0.55000000000000004">
      <c r="A2843" s="131"/>
    </row>
    <row r="2846" spans="1:1" x14ac:dyDescent="0.55000000000000004">
      <c r="A2846" s="131"/>
    </row>
    <row r="2847" spans="1:1" x14ac:dyDescent="0.55000000000000004">
      <c r="A2847" s="131"/>
    </row>
    <row r="2850" spans="1:1" x14ac:dyDescent="0.55000000000000004">
      <c r="A2850" s="131"/>
    </row>
    <row r="2851" spans="1:1" x14ac:dyDescent="0.55000000000000004">
      <c r="A2851" s="131"/>
    </row>
    <row r="2854" spans="1:1" x14ac:dyDescent="0.55000000000000004">
      <c r="A2854" s="131"/>
    </row>
    <row r="2855" spans="1:1" x14ac:dyDescent="0.55000000000000004">
      <c r="A2855" s="131"/>
    </row>
    <row r="2858" spans="1:1" x14ac:dyDescent="0.55000000000000004">
      <c r="A2858" s="131"/>
    </row>
    <row r="2859" spans="1:1" x14ac:dyDescent="0.55000000000000004">
      <c r="A2859" s="131"/>
    </row>
    <row r="2862" spans="1:1" x14ac:dyDescent="0.55000000000000004">
      <c r="A2862" s="131"/>
    </row>
    <row r="2863" spans="1:1" x14ac:dyDescent="0.55000000000000004">
      <c r="A2863" s="131"/>
    </row>
    <row r="2866" spans="1:1" x14ac:dyDescent="0.55000000000000004">
      <c r="A2866" s="131"/>
    </row>
    <row r="2867" spans="1:1" x14ac:dyDescent="0.55000000000000004">
      <c r="A2867" s="131"/>
    </row>
    <row r="2870" spans="1:1" x14ac:dyDescent="0.55000000000000004">
      <c r="A2870" s="131"/>
    </row>
    <row r="2871" spans="1:1" x14ac:dyDescent="0.55000000000000004">
      <c r="A2871" s="131"/>
    </row>
    <row r="2874" spans="1:1" x14ac:dyDescent="0.55000000000000004">
      <c r="A2874" s="131"/>
    </row>
    <row r="2875" spans="1:1" x14ac:dyDescent="0.55000000000000004">
      <c r="A2875" s="131"/>
    </row>
    <row r="2878" spans="1:1" x14ac:dyDescent="0.55000000000000004">
      <c r="A2878" s="131"/>
    </row>
    <row r="2879" spans="1:1" x14ac:dyDescent="0.55000000000000004">
      <c r="A2879" s="131"/>
    </row>
    <row r="2882" spans="1:1" x14ac:dyDescent="0.55000000000000004">
      <c r="A2882" s="131"/>
    </row>
    <row r="2883" spans="1:1" x14ac:dyDescent="0.55000000000000004">
      <c r="A2883" s="131"/>
    </row>
    <row r="2886" spans="1:1" x14ac:dyDescent="0.55000000000000004">
      <c r="A2886" s="131"/>
    </row>
    <row r="2887" spans="1:1" x14ac:dyDescent="0.55000000000000004">
      <c r="A2887" s="131"/>
    </row>
    <row r="2890" spans="1:1" x14ac:dyDescent="0.55000000000000004">
      <c r="A2890" s="131"/>
    </row>
    <row r="2891" spans="1:1" x14ac:dyDescent="0.55000000000000004">
      <c r="A2891" s="131"/>
    </row>
    <row r="2894" spans="1:1" x14ac:dyDescent="0.55000000000000004">
      <c r="A2894" s="131"/>
    </row>
    <row r="2895" spans="1:1" x14ac:dyDescent="0.55000000000000004">
      <c r="A2895" s="131"/>
    </row>
    <row r="2898" spans="1:1" x14ac:dyDescent="0.55000000000000004">
      <c r="A2898" s="131"/>
    </row>
    <row r="2899" spans="1:1" x14ac:dyDescent="0.55000000000000004">
      <c r="A2899" s="131"/>
    </row>
    <row r="2902" spans="1:1" x14ac:dyDescent="0.55000000000000004">
      <c r="A2902" s="131"/>
    </row>
    <row r="2903" spans="1:1" x14ac:dyDescent="0.55000000000000004">
      <c r="A2903" s="131"/>
    </row>
    <row r="2906" spans="1:1" x14ac:dyDescent="0.55000000000000004">
      <c r="A2906" s="131"/>
    </row>
    <row r="2907" spans="1:1" x14ac:dyDescent="0.55000000000000004">
      <c r="A2907" s="131"/>
    </row>
    <row r="2910" spans="1:1" x14ac:dyDescent="0.55000000000000004">
      <c r="A2910" s="131"/>
    </row>
    <row r="2911" spans="1:1" x14ac:dyDescent="0.55000000000000004">
      <c r="A2911" s="131"/>
    </row>
    <row r="2914" spans="1:1" x14ac:dyDescent="0.55000000000000004">
      <c r="A2914" s="131"/>
    </row>
    <row r="2915" spans="1:1" x14ac:dyDescent="0.55000000000000004">
      <c r="A2915" s="131"/>
    </row>
    <row r="2918" spans="1:1" x14ac:dyDescent="0.55000000000000004">
      <c r="A2918" s="131"/>
    </row>
    <row r="2919" spans="1:1" x14ac:dyDescent="0.55000000000000004">
      <c r="A2919" s="131"/>
    </row>
    <row r="2922" spans="1:1" x14ac:dyDescent="0.55000000000000004">
      <c r="A2922" s="131"/>
    </row>
    <row r="2923" spans="1:1" x14ac:dyDescent="0.55000000000000004">
      <c r="A2923" s="131"/>
    </row>
    <row r="2926" spans="1:1" x14ac:dyDescent="0.55000000000000004">
      <c r="A2926" s="131"/>
    </row>
    <row r="2927" spans="1:1" x14ac:dyDescent="0.55000000000000004">
      <c r="A2927" s="131"/>
    </row>
    <row r="2930" spans="1:1" x14ac:dyDescent="0.55000000000000004">
      <c r="A2930" s="131"/>
    </row>
    <row r="2931" spans="1:1" x14ac:dyDescent="0.55000000000000004">
      <c r="A2931" s="131"/>
    </row>
    <row r="2934" spans="1:1" x14ac:dyDescent="0.55000000000000004">
      <c r="A2934" s="131"/>
    </row>
    <row r="2935" spans="1:1" x14ac:dyDescent="0.55000000000000004">
      <c r="A2935" s="131"/>
    </row>
    <row r="2938" spans="1:1" x14ac:dyDescent="0.55000000000000004">
      <c r="A2938" s="131"/>
    </row>
    <row r="2939" spans="1:1" x14ac:dyDescent="0.55000000000000004">
      <c r="A2939" s="131"/>
    </row>
    <row r="2942" spans="1:1" x14ac:dyDescent="0.55000000000000004">
      <c r="A2942" s="131"/>
    </row>
    <row r="2943" spans="1:1" x14ac:dyDescent="0.55000000000000004">
      <c r="A2943" s="131"/>
    </row>
    <row r="2946" spans="1:1" x14ac:dyDescent="0.55000000000000004">
      <c r="A2946" s="131"/>
    </row>
    <row r="2947" spans="1:1" x14ac:dyDescent="0.55000000000000004">
      <c r="A2947" s="131"/>
    </row>
    <row r="2950" spans="1:1" x14ac:dyDescent="0.55000000000000004">
      <c r="A2950" s="131"/>
    </row>
    <row r="2951" spans="1:1" x14ac:dyDescent="0.55000000000000004">
      <c r="A2951" s="131"/>
    </row>
    <row r="2954" spans="1:1" x14ac:dyDescent="0.55000000000000004">
      <c r="A2954" s="131"/>
    </row>
    <row r="2955" spans="1:1" x14ac:dyDescent="0.55000000000000004">
      <c r="A2955" s="131"/>
    </row>
    <row r="2958" spans="1:1" x14ac:dyDescent="0.55000000000000004">
      <c r="A2958" s="131"/>
    </row>
    <row r="2959" spans="1:1" x14ac:dyDescent="0.55000000000000004">
      <c r="A2959" s="131"/>
    </row>
    <row r="2962" spans="1:1" x14ac:dyDescent="0.55000000000000004">
      <c r="A2962" s="131"/>
    </row>
    <row r="2963" spans="1:1" x14ac:dyDescent="0.55000000000000004">
      <c r="A2963" s="131"/>
    </row>
    <row r="2966" spans="1:1" x14ac:dyDescent="0.55000000000000004">
      <c r="A2966" s="131"/>
    </row>
    <row r="2967" spans="1:1" x14ac:dyDescent="0.55000000000000004">
      <c r="A2967" s="131"/>
    </row>
    <row r="2970" spans="1:1" x14ac:dyDescent="0.55000000000000004">
      <c r="A2970" s="131"/>
    </row>
    <row r="2971" spans="1:1" x14ac:dyDescent="0.55000000000000004">
      <c r="A2971" s="131"/>
    </row>
    <row r="2974" spans="1:1" x14ac:dyDescent="0.55000000000000004">
      <c r="A2974" s="131"/>
    </row>
    <row r="2975" spans="1:1" x14ac:dyDescent="0.55000000000000004">
      <c r="A2975" s="131"/>
    </row>
    <row r="2978" spans="1:1" x14ac:dyDescent="0.55000000000000004">
      <c r="A2978" s="131"/>
    </row>
    <row r="2979" spans="1:1" x14ac:dyDescent="0.55000000000000004">
      <c r="A2979" s="131"/>
    </row>
    <row r="2982" spans="1:1" x14ac:dyDescent="0.55000000000000004">
      <c r="A2982" s="131"/>
    </row>
    <row r="2983" spans="1:1" x14ac:dyDescent="0.55000000000000004">
      <c r="A2983" s="131"/>
    </row>
    <row r="2986" spans="1:1" x14ac:dyDescent="0.55000000000000004">
      <c r="A2986" s="131"/>
    </row>
    <row r="2987" spans="1:1" x14ac:dyDescent="0.55000000000000004">
      <c r="A2987" s="131"/>
    </row>
    <row r="2990" spans="1:1" x14ac:dyDescent="0.55000000000000004">
      <c r="A2990" s="131"/>
    </row>
    <row r="2991" spans="1:1" x14ac:dyDescent="0.55000000000000004">
      <c r="A2991" s="131"/>
    </row>
    <row r="2994" spans="1:1" x14ac:dyDescent="0.55000000000000004">
      <c r="A2994" s="131"/>
    </row>
    <row r="2995" spans="1:1" x14ac:dyDescent="0.55000000000000004">
      <c r="A2995" s="131"/>
    </row>
    <row r="2998" spans="1:1" x14ac:dyDescent="0.55000000000000004">
      <c r="A2998" s="131"/>
    </row>
    <row r="2999" spans="1:1" x14ac:dyDescent="0.55000000000000004">
      <c r="A2999" s="131"/>
    </row>
    <row r="3002" spans="1:1" x14ac:dyDescent="0.55000000000000004">
      <c r="A3002" s="131"/>
    </row>
    <row r="3003" spans="1:1" x14ac:dyDescent="0.55000000000000004">
      <c r="A3003" s="131"/>
    </row>
    <row r="3006" spans="1:1" x14ac:dyDescent="0.55000000000000004">
      <c r="A3006" s="131"/>
    </row>
    <row r="3007" spans="1:1" x14ac:dyDescent="0.55000000000000004">
      <c r="A3007" s="131"/>
    </row>
    <row r="3010" spans="1:1" x14ac:dyDescent="0.55000000000000004">
      <c r="A3010" s="131"/>
    </row>
    <row r="3011" spans="1:1" x14ac:dyDescent="0.55000000000000004">
      <c r="A3011" s="131"/>
    </row>
    <row r="3014" spans="1:1" x14ac:dyDescent="0.55000000000000004">
      <c r="A3014" s="131"/>
    </row>
    <row r="3015" spans="1:1" x14ac:dyDescent="0.55000000000000004">
      <c r="A3015" s="131"/>
    </row>
    <row r="3018" spans="1:1" x14ac:dyDescent="0.55000000000000004">
      <c r="A3018" s="131"/>
    </row>
    <row r="3019" spans="1:1" x14ac:dyDescent="0.55000000000000004">
      <c r="A3019" s="131"/>
    </row>
    <row r="3022" spans="1:1" x14ac:dyDescent="0.55000000000000004">
      <c r="A3022" s="131"/>
    </row>
    <row r="3023" spans="1:1" x14ac:dyDescent="0.55000000000000004">
      <c r="A3023" s="131"/>
    </row>
    <row r="3026" spans="1:1" x14ac:dyDescent="0.55000000000000004">
      <c r="A3026" s="131"/>
    </row>
    <row r="3027" spans="1:1" x14ac:dyDescent="0.55000000000000004">
      <c r="A3027" s="131"/>
    </row>
    <row r="3030" spans="1:1" x14ac:dyDescent="0.55000000000000004">
      <c r="A3030" s="131"/>
    </row>
    <row r="3031" spans="1:1" x14ac:dyDescent="0.55000000000000004">
      <c r="A3031" s="131"/>
    </row>
    <row r="3034" spans="1:1" x14ac:dyDescent="0.55000000000000004">
      <c r="A3034" s="131"/>
    </row>
    <row r="3035" spans="1:1" x14ac:dyDescent="0.55000000000000004">
      <c r="A3035" s="131"/>
    </row>
    <row r="3038" spans="1:1" x14ac:dyDescent="0.55000000000000004">
      <c r="A3038" s="131"/>
    </row>
    <row r="3039" spans="1:1" x14ac:dyDescent="0.55000000000000004">
      <c r="A3039" s="131"/>
    </row>
    <row r="3042" spans="1:1" x14ac:dyDescent="0.55000000000000004">
      <c r="A3042" s="131"/>
    </row>
    <row r="3043" spans="1:1" x14ac:dyDescent="0.55000000000000004">
      <c r="A3043" s="131"/>
    </row>
    <row r="3046" spans="1:1" x14ac:dyDescent="0.55000000000000004">
      <c r="A3046" s="131"/>
    </row>
    <row r="3047" spans="1:1" x14ac:dyDescent="0.55000000000000004">
      <c r="A3047" s="131"/>
    </row>
    <row r="3050" spans="1:1" x14ac:dyDescent="0.55000000000000004">
      <c r="A3050" s="131"/>
    </row>
    <row r="3051" spans="1:1" x14ac:dyDescent="0.55000000000000004">
      <c r="A3051" s="131"/>
    </row>
    <row r="3054" spans="1:1" x14ac:dyDescent="0.55000000000000004">
      <c r="A3054" s="131"/>
    </row>
    <row r="3055" spans="1:1" x14ac:dyDescent="0.55000000000000004">
      <c r="A3055" s="131"/>
    </row>
    <row r="3058" spans="1:1" x14ac:dyDescent="0.55000000000000004">
      <c r="A3058" s="131"/>
    </row>
    <row r="3059" spans="1:1" x14ac:dyDescent="0.55000000000000004">
      <c r="A3059" s="131"/>
    </row>
    <row r="3062" spans="1:1" x14ac:dyDescent="0.55000000000000004">
      <c r="A3062" s="131"/>
    </row>
    <row r="3063" spans="1:1" x14ac:dyDescent="0.55000000000000004">
      <c r="A3063" s="131"/>
    </row>
    <row r="3066" spans="1:1" x14ac:dyDescent="0.55000000000000004">
      <c r="A3066" s="131"/>
    </row>
    <row r="3067" spans="1:1" x14ac:dyDescent="0.55000000000000004">
      <c r="A3067" s="131"/>
    </row>
    <row r="3070" spans="1:1" x14ac:dyDescent="0.55000000000000004">
      <c r="A3070" s="131"/>
    </row>
    <row r="3071" spans="1:1" x14ac:dyDescent="0.55000000000000004">
      <c r="A3071" s="131"/>
    </row>
    <row r="3074" spans="1:1" x14ac:dyDescent="0.55000000000000004">
      <c r="A3074" s="131"/>
    </row>
    <row r="3075" spans="1:1" x14ac:dyDescent="0.55000000000000004">
      <c r="A3075" s="131"/>
    </row>
    <row r="3078" spans="1:1" x14ac:dyDescent="0.55000000000000004">
      <c r="A3078" s="131"/>
    </row>
    <row r="3079" spans="1:1" x14ac:dyDescent="0.55000000000000004">
      <c r="A3079" s="131"/>
    </row>
    <row r="3082" spans="1:1" x14ac:dyDescent="0.55000000000000004">
      <c r="A3082" s="131"/>
    </row>
    <row r="3083" spans="1:1" x14ac:dyDescent="0.55000000000000004">
      <c r="A3083" s="131"/>
    </row>
    <row r="3086" spans="1:1" x14ac:dyDescent="0.55000000000000004">
      <c r="A3086" s="131"/>
    </row>
    <row r="3087" spans="1:1" x14ac:dyDescent="0.55000000000000004">
      <c r="A3087" s="131"/>
    </row>
    <row r="3090" spans="1:1" x14ac:dyDescent="0.55000000000000004">
      <c r="A3090" s="131"/>
    </row>
    <row r="3091" spans="1:1" x14ac:dyDescent="0.55000000000000004">
      <c r="A3091" s="131"/>
    </row>
    <row r="3094" spans="1:1" x14ac:dyDescent="0.55000000000000004">
      <c r="A3094" s="131"/>
    </row>
    <row r="3095" spans="1:1" x14ac:dyDescent="0.55000000000000004">
      <c r="A3095" s="131"/>
    </row>
    <row r="3098" spans="1:1" x14ac:dyDescent="0.55000000000000004">
      <c r="A3098" s="131"/>
    </row>
    <row r="3099" spans="1:1" x14ac:dyDescent="0.55000000000000004">
      <c r="A3099" s="131"/>
    </row>
    <row r="3102" spans="1:1" x14ac:dyDescent="0.55000000000000004">
      <c r="A3102" s="131"/>
    </row>
    <row r="3103" spans="1:1" x14ac:dyDescent="0.55000000000000004">
      <c r="A3103" s="131"/>
    </row>
    <row r="3106" spans="1:1" x14ac:dyDescent="0.55000000000000004">
      <c r="A3106" s="131"/>
    </row>
    <row r="3107" spans="1:1" x14ac:dyDescent="0.55000000000000004">
      <c r="A3107" s="131"/>
    </row>
    <row r="3110" spans="1:1" x14ac:dyDescent="0.55000000000000004">
      <c r="A3110" s="131"/>
    </row>
    <row r="3111" spans="1:1" x14ac:dyDescent="0.55000000000000004">
      <c r="A3111" s="131"/>
    </row>
    <row r="3114" spans="1:1" x14ac:dyDescent="0.55000000000000004">
      <c r="A3114" s="131"/>
    </row>
    <row r="3115" spans="1:1" x14ac:dyDescent="0.55000000000000004">
      <c r="A3115" s="131"/>
    </row>
    <row r="3118" spans="1:1" x14ac:dyDescent="0.55000000000000004">
      <c r="A3118" s="131"/>
    </row>
    <row r="3119" spans="1:1" x14ac:dyDescent="0.55000000000000004">
      <c r="A3119" s="131"/>
    </row>
    <row r="3122" spans="1:1" x14ac:dyDescent="0.55000000000000004">
      <c r="A3122" s="131"/>
    </row>
    <row r="3123" spans="1:1" x14ac:dyDescent="0.55000000000000004">
      <c r="A3123" s="131"/>
    </row>
    <row r="3126" spans="1:1" x14ac:dyDescent="0.55000000000000004">
      <c r="A3126" s="131"/>
    </row>
    <row r="3127" spans="1:1" x14ac:dyDescent="0.55000000000000004">
      <c r="A3127" s="131"/>
    </row>
    <row r="3130" spans="1:1" x14ac:dyDescent="0.55000000000000004">
      <c r="A3130" s="131"/>
    </row>
    <row r="3131" spans="1:1" x14ac:dyDescent="0.55000000000000004">
      <c r="A3131" s="131"/>
    </row>
    <row r="3134" spans="1:1" x14ac:dyDescent="0.55000000000000004">
      <c r="A3134" s="131"/>
    </row>
    <row r="3135" spans="1:1" x14ac:dyDescent="0.55000000000000004">
      <c r="A3135" s="131"/>
    </row>
    <row r="3138" spans="1:1" x14ac:dyDescent="0.55000000000000004">
      <c r="A3138" s="131"/>
    </row>
    <row r="3139" spans="1:1" x14ac:dyDescent="0.55000000000000004">
      <c r="A3139" s="131"/>
    </row>
    <row r="3142" spans="1:1" x14ac:dyDescent="0.55000000000000004">
      <c r="A3142" s="131"/>
    </row>
    <row r="3143" spans="1:1" x14ac:dyDescent="0.55000000000000004">
      <c r="A3143" s="131"/>
    </row>
    <row r="3146" spans="1:1" x14ac:dyDescent="0.55000000000000004">
      <c r="A3146" s="131"/>
    </row>
    <row r="3147" spans="1:1" x14ac:dyDescent="0.55000000000000004">
      <c r="A3147" s="131"/>
    </row>
    <row r="3150" spans="1:1" x14ac:dyDescent="0.55000000000000004">
      <c r="A3150" s="131"/>
    </row>
    <row r="3151" spans="1:1" x14ac:dyDescent="0.55000000000000004">
      <c r="A3151" s="131"/>
    </row>
    <row r="3154" spans="1:1" x14ac:dyDescent="0.55000000000000004">
      <c r="A3154" s="131"/>
    </row>
    <row r="3155" spans="1:1" x14ac:dyDescent="0.55000000000000004">
      <c r="A3155" s="131"/>
    </row>
    <row r="3158" spans="1:1" x14ac:dyDescent="0.55000000000000004">
      <c r="A3158" s="131"/>
    </row>
    <row r="3159" spans="1:1" x14ac:dyDescent="0.55000000000000004">
      <c r="A3159" s="131"/>
    </row>
    <row r="3162" spans="1:1" x14ac:dyDescent="0.55000000000000004">
      <c r="A3162" s="131"/>
    </row>
    <row r="3163" spans="1:1" x14ac:dyDescent="0.55000000000000004">
      <c r="A3163" s="131"/>
    </row>
    <row r="3166" spans="1:1" x14ac:dyDescent="0.55000000000000004">
      <c r="A3166" s="131"/>
    </row>
    <row r="3167" spans="1:1" x14ac:dyDescent="0.55000000000000004">
      <c r="A3167" s="131"/>
    </row>
    <row r="3170" spans="1:1" x14ac:dyDescent="0.55000000000000004">
      <c r="A3170" s="131"/>
    </row>
    <row r="3171" spans="1:1" x14ac:dyDescent="0.55000000000000004">
      <c r="A3171" s="131"/>
    </row>
    <row r="3174" spans="1:1" x14ac:dyDescent="0.55000000000000004">
      <c r="A3174" s="131"/>
    </row>
    <row r="3175" spans="1:1" x14ac:dyDescent="0.55000000000000004">
      <c r="A3175" s="131"/>
    </row>
    <row r="3178" spans="1:1" x14ac:dyDescent="0.55000000000000004">
      <c r="A3178" s="131"/>
    </row>
    <row r="3179" spans="1:1" x14ac:dyDescent="0.55000000000000004">
      <c r="A3179" s="131"/>
    </row>
    <row r="3182" spans="1:1" x14ac:dyDescent="0.55000000000000004">
      <c r="A3182" s="131"/>
    </row>
    <row r="3183" spans="1:1" x14ac:dyDescent="0.55000000000000004">
      <c r="A3183" s="131"/>
    </row>
    <row r="3186" spans="1:1" x14ac:dyDescent="0.55000000000000004">
      <c r="A3186" s="131"/>
    </row>
    <row r="3187" spans="1:1" x14ac:dyDescent="0.55000000000000004">
      <c r="A3187" s="131"/>
    </row>
    <row r="3190" spans="1:1" x14ac:dyDescent="0.55000000000000004">
      <c r="A3190" s="131"/>
    </row>
    <row r="3191" spans="1:1" x14ac:dyDescent="0.55000000000000004">
      <c r="A3191" s="131"/>
    </row>
    <row r="3194" spans="1:1" x14ac:dyDescent="0.55000000000000004">
      <c r="A3194" s="131"/>
    </row>
    <row r="3195" spans="1:1" x14ac:dyDescent="0.55000000000000004">
      <c r="A3195" s="131"/>
    </row>
    <row r="3198" spans="1:1" x14ac:dyDescent="0.55000000000000004">
      <c r="A3198" s="131"/>
    </row>
    <row r="3199" spans="1:1" x14ac:dyDescent="0.55000000000000004">
      <c r="A3199" s="131"/>
    </row>
    <row r="3202" spans="1:1" x14ac:dyDescent="0.55000000000000004">
      <c r="A3202" s="131"/>
    </row>
    <row r="3203" spans="1:1" x14ac:dyDescent="0.55000000000000004">
      <c r="A3203" s="131"/>
    </row>
    <row r="3206" spans="1:1" x14ac:dyDescent="0.55000000000000004">
      <c r="A3206" s="131"/>
    </row>
    <row r="3207" spans="1:1" x14ac:dyDescent="0.55000000000000004">
      <c r="A3207" s="131"/>
    </row>
    <row r="3210" spans="1:1" x14ac:dyDescent="0.55000000000000004">
      <c r="A3210" s="131"/>
    </row>
    <row r="3211" spans="1:1" x14ac:dyDescent="0.55000000000000004">
      <c r="A3211" s="131"/>
    </row>
    <row r="3214" spans="1:1" x14ac:dyDescent="0.55000000000000004">
      <c r="A3214" s="131"/>
    </row>
    <row r="3215" spans="1:1" x14ac:dyDescent="0.55000000000000004">
      <c r="A3215" s="131"/>
    </row>
    <row r="3218" spans="1:1" x14ac:dyDescent="0.55000000000000004">
      <c r="A3218" s="131"/>
    </row>
    <row r="3219" spans="1:1" x14ac:dyDescent="0.55000000000000004">
      <c r="A3219" s="131"/>
    </row>
    <row r="3222" spans="1:1" x14ac:dyDescent="0.55000000000000004">
      <c r="A3222" s="131"/>
    </row>
    <row r="3223" spans="1:1" x14ac:dyDescent="0.55000000000000004">
      <c r="A3223" s="131"/>
    </row>
    <row r="3226" spans="1:1" x14ac:dyDescent="0.55000000000000004">
      <c r="A3226" s="131"/>
    </row>
    <row r="3227" spans="1:1" x14ac:dyDescent="0.55000000000000004">
      <c r="A3227" s="131"/>
    </row>
    <row r="3230" spans="1:1" x14ac:dyDescent="0.55000000000000004">
      <c r="A3230" s="131"/>
    </row>
    <row r="3231" spans="1:1" x14ac:dyDescent="0.55000000000000004">
      <c r="A3231" s="131"/>
    </row>
    <row r="3234" spans="1:1" x14ac:dyDescent="0.55000000000000004">
      <c r="A3234" s="131"/>
    </row>
    <row r="3235" spans="1:1" x14ac:dyDescent="0.55000000000000004">
      <c r="A3235" s="131"/>
    </row>
    <row r="3238" spans="1:1" x14ac:dyDescent="0.55000000000000004">
      <c r="A3238" s="131"/>
    </row>
    <row r="3239" spans="1:1" x14ac:dyDescent="0.55000000000000004">
      <c r="A3239" s="131"/>
    </row>
    <row r="3242" spans="1:1" x14ac:dyDescent="0.55000000000000004">
      <c r="A3242" s="131"/>
    </row>
    <row r="3243" spans="1:1" x14ac:dyDescent="0.55000000000000004">
      <c r="A3243" s="131"/>
    </row>
    <row r="3246" spans="1:1" x14ac:dyDescent="0.55000000000000004">
      <c r="A3246" s="131"/>
    </row>
    <row r="3247" spans="1:1" x14ac:dyDescent="0.55000000000000004">
      <c r="A3247" s="131"/>
    </row>
    <row r="3250" spans="1:1" x14ac:dyDescent="0.55000000000000004">
      <c r="A3250" s="131"/>
    </row>
    <row r="3251" spans="1:1" x14ac:dyDescent="0.55000000000000004">
      <c r="A3251" s="131"/>
    </row>
    <row r="3254" spans="1:1" x14ac:dyDescent="0.55000000000000004">
      <c r="A3254" s="131"/>
    </row>
    <row r="3255" spans="1:1" x14ac:dyDescent="0.55000000000000004">
      <c r="A3255" s="131"/>
    </row>
    <row r="3258" spans="1:1" x14ac:dyDescent="0.55000000000000004">
      <c r="A3258" s="131"/>
    </row>
    <row r="3259" spans="1:1" x14ac:dyDescent="0.55000000000000004">
      <c r="A3259" s="131"/>
    </row>
    <row r="3262" spans="1:1" x14ac:dyDescent="0.55000000000000004">
      <c r="A3262" s="131"/>
    </row>
    <row r="3263" spans="1:1" x14ac:dyDescent="0.55000000000000004">
      <c r="A3263" s="131"/>
    </row>
    <row r="3266" spans="1:1" x14ac:dyDescent="0.55000000000000004">
      <c r="A3266" s="131"/>
    </row>
    <row r="3267" spans="1:1" x14ac:dyDescent="0.55000000000000004">
      <c r="A3267" s="131"/>
    </row>
    <row r="3270" spans="1:1" x14ac:dyDescent="0.55000000000000004">
      <c r="A3270" s="131"/>
    </row>
    <row r="3271" spans="1:1" x14ac:dyDescent="0.55000000000000004">
      <c r="A3271" s="131"/>
    </row>
    <row r="3274" spans="1:1" x14ac:dyDescent="0.55000000000000004">
      <c r="A3274" s="131"/>
    </row>
    <row r="3275" spans="1:1" x14ac:dyDescent="0.55000000000000004">
      <c r="A3275" s="131"/>
    </row>
    <row r="3278" spans="1:1" x14ac:dyDescent="0.55000000000000004">
      <c r="A3278" s="131"/>
    </row>
    <row r="3279" spans="1:1" x14ac:dyDescent="0.55000000000000004">
      <c r="A3279" s="131"/>
    </row>
    <row r="3282" spans="1:1" x14ac:dyDescent="0.55000000000000004">
      <c r="A3282" s="131"/>
    </row>
    <row r="3283" spans="1:1" x14ac:dyDescent="0.55000000000000004">
      <c r="A3283" s="131"/>
    </row>
    <row r="3286" spans="1:1" x14ac:dyDescent="0.55000000000000004">
      <c r="A3286" s="131"/>
    </row>
    <row r="3287" spans="1:1" x14ac:dyDescent="0.55000000000000004">
      <c r="A3287" s="131"/>
    </row>
    <row r="3290" spans="1:1" x14ac:dyDescent="0.55000000000000004">
      <c r="A3290" s="131"/>
    </row>
    <row r="3291" spans="1:1" x14ac:dyDescent="0.55000000000000004">
      <c r="A3291" s="131"/>
    </row>
    <row r="3294" spans="1:1" x14ac:dyDescent="0.55000000000000004">
      <c r="A3294" s="131"/>
    </row>
    <row r="3295" spans="1:1" x14ac:dyDescent="0.55000000000000004">
      <c r="A3295" s="131"/>
    </row>
    <row r="3298" spans="1:1" x14ac:dyDescent="0.55000000000000004">
      <c r="A3298" s="131"/>
    </row>
    <row r="3299" spans="1:1" x14ac:dyDescent="0.55000000000000004">
      <c r="A3299" s="131"/>
    </row>
    <row r="3302" spans="1:1" x14ac:dyDescent="0.55000000000000004">
      <c r="A3302" s="131"/>
    </row>
    <row r="3303" spans="1:1" x14ac:dyDescent="0.55000000000000004">
      <c r="A3303" s="131"/>
    </row>
    <row r="3306" spans="1:1" x14ac:dyDescent="0.55000000000000004">
      <c r="A3306" s="131"/>
    </row>
    <row r="3307" spans="1:1" x14ac:dyDescent="0.55000000000000004">
      <c r="A3307" s="131"/>
    </row>
    <row r="3310" spans="1:1" x14ac:dyDescent="0.55000000000000004">
      <c r="A3310" s="131"/>
    </row>
    <row r="3311" spans="1:1" x14ac:dyDescent="0.55000000000000004">
      <c r="A3311" s="131"/>
    </row>
    <row r="3314" spans="1:1" x14ac:dyDescent="0.55000000000000004">
      <c r="A3314" s="131"/>
    </row>
    <row r="3315" spans="1:1" x14ac:dyDescent="0.55000000000000004">
      <c r="A3315" s="131"/>
    </row>
    <row r="3318" spans="1:1" x14ac:dyDescent="0.55000000000000004">
      <c r="A3318" s="131"/>
    </row>
    <row r="3319" spans="1:1" x14ac:dyDescent="0.55000000000000004">
      <c r="A3319" s="131"/>
    </row>
    <row r="3322" spans="1:1" x14ac:dyDescent="0.55000000000000004">
      <c r="A3322" s="131"/>
    </row>
    <row r="3323" spans="1:1" x14ac:dyDescent="0.55000000000000004">
      <c r="A3323" s="131"/>
    </row>
    <row r="3326" spans="1:1" x14ac:dyDescent="0.55000000000000004">
      <c r="A3326" s="131"/>
    </row>
    <row r="3327" spans="1:1" x14ac:dyDescent="0.55000000000000004">
      <c r="A3327" s="131"/>
    </row>
    <row r="3330" spans="1:1" x14ac:dyDescent="0.55000000000000004">
      <c r="A3330" s="131"/>
    </row>
    <row r="3331" spans="1:1" x14ac:dyDescent="0.55000000000000004">
      <c r="A3331" s="131"/>
    </row>
    <row r="3334" spans="1:1" x14ac:dyDescent="0.55000000000000004">
      <c r="A3334" s="131"/>
    </row>
    <row r="3335" spans="1:1" x14ac:dyDescent="0.55000000000000004">
      <c r="A3335" s="131"/>
    </row>
    <row r="3338" spans="1:1" x14ac:dyDescent="0.55000000000000004">
      <c r="A3338" s="131"/>
    </row>
    <row r="3339" spans="1:1" x14ac:dyDescent="0.55000000000000004">
      <c r="A3339" s="131"/>
    </row>
    <row r="3342" spans="1:1" x14ac:dyDescent="0.55000000000000004">
      <c r="A3342" s="131"/>
    </row>
    <row r="3343" spans="1:1" x14ac:dyDescent="0.55000000000000004">
      <c r="A3343" s="131"/>
    </row>
    <row r="3346" spans="1:1" x14ac:dyDescent="0.55000000000000004">
      <c r="A3346" s="131"/>
    </row>
    <row r="3347" spans="1:1" x14ac:dyDescent="0.55000000000000004">
      <c r="A3347" s="131"/>
    </row>
    <row r="3350" spans="1:1" x14ac:dyDescent="0.55000000000000004">
      <c r="A3350" s="131"/>
    </row>
    <row r="3351" spans="1:1" x14ac:dyDescent="0.55000000000000004">
      <c r="A3351" s="131"/>
    </row>
    <row r="3354" spans="1:1" x14ac:dyDescent="0.55000000000000004">
      <c r="A3354" s="131"/>
    </row>
    <row r="3355" spans="1:1" x14ac:dyDescent="0.55000000000000004">
      <c r="A3355" s="131"/>
    </row>
    <row r="3358" spans="1:1" x14ac:dyDescent="0.55000000000000004">
      <c r="A3358" s="131"/>
    </row>
    <row r="3359" spans="1:1" x14ac:dyDescent="0.55000000000000004">
      <c r="A3359" s="131"/>
    </row>
    <row r="3362" spans="1:1" x14ac:dyDescent="0.55000000000000004">
      <c r="A3362" s="131"/>
    </row>
    <row r="3363" spans="1:1" x14ac:dyDescent="0.55000000000000004">
      <c r="A3363" s="131"/>
    </row>
    <row r="3366" spans="1:1" x14ac:dyDescent="0.55000000000000004">
      <c r="A3366" s="131"/>
    </row>
    <row r="3367" spans="1:1" x14ac:dyDescent="0.55000000000000004">
      <c r="A3367" s="131"/>
    </row>
    <row r="3370" spans="1:1" x14ac:dyDescent="0.55000000000000004">
      <c r="A3370" s="131"/>
    </row>
    <row r="3371" spans="1:1" x14ac:dyDescent="0.55000000000000004">
      <c r="A3371" s="131"/>
    </row>
    <row r="3374" spans="1:1" x14ac:dyDescent="0.55000000000000004">
      <c r="A3374" s="131"/>
    </row>
    <row r="3375" spans="1:1" x14ac:dyDescent="0.55000000000000004">
      <c r="A3375" s="131"/>
    </row>
    <row r="3378" spans="1:1" x14ac:dyDescent="0.55000000000000004">
      <c r="A3378" s="131"/>
    </row>
    <row r="3379" spans="1:1" x14ac:dyDescent="0.55000000000000004">
      <c r="A3379" s="131"/>
    </row>
    <row r="3382" spans="1:1" x14ac:dyDescent="0.55000000000000004">
      <c r="A3382" s="131"/>
    </row>
    <row r="3383" spans="1:1" x14ac:dyDescent="0.55000000000000004">
      <c r="A3383" s="131"/>
    </row>
    <row r="3386" spans="1:1" x14ac:dyDescent="0.55000000000000004">
      <c r="A3386" s="131"/>
    </row>
    <row r="3387" spans="1:1" x14ac:dyDescent="0.55000000000000004">
      <c r="A3387" s="131"/>
    </row>
    <row r="3390" spans="1:1" x14ac:dyDescent="0.55000000000000004">
      <c r="A3390" s="131"/>
    </row>
    <row r="3391" spans="1:1" x14ac:dyDescent="0.55000000000000004">
      <c r="A3391" s="131"/>
    </row>
    <row r="3394" spans="1:1" x14ac:dyDescent="0.55000000000000004">
      <c r="A3394" s="131"/>
    </row>
    <row r="3395" spans="1:1" x14ac:dyDescent="0.55000000000000004">
      <c r="A3395" s="131"/>
    </row>
    <row r="3398" spans="1:1" x14ac:dyDescent="0.55000000000000004">
      <c r="A3398" s="131"/>
    </row>
    <row r="3399" spans="1:1" x14ac:dyDescent="0.55000000000000004">
      <c r="A3399" s="131"/>
    </row>
    <row r="3402" spans="1:1" x14ac:dyDescent="0.55000000000000004">
      <c r="A3402" s="131"/>
    </row>
    <row r="3403" spans="1:1" x14ac:dyDescent="0.55000000000000004">
      <c r="A3403" s="131"/>
    </row>
    <row r="3406" spans="1:1" x14ac:dyDescent="0.55000000000000004">
      <c r="A3406" s="131"/>
    </row>
    <row r="3407" spans="1:1" x14ac:dyDescent="0.55000000000000004">
      <c r="A3407" s="131"/>
    </row>
    <row r="3410" spans="1:1" x14ac:dyDescent="0.55000000000000004">
      <c r="A3410" s="131"/>
    </row>
    <row r="3411" spans="1:1" x14ac:dyDescent="0.55000000000000004">
      <c r="A3411" s="131"/>
    </row>
    <row r="3414" spans="1:1" x14ac:dyDescent="0.55000000000000004">
      <c r="A3414" s="131"/>
    </row>
    <row r="3415" spans="1:1" x14ac:dyDescent="0.55000000000000004">
      <c r="A3415" s="131"/>
    </row>
    <row r="3418" spans="1:1" x14ac:dyDescent="0.55000000000000004">
      <c r="A3418" s="131"/>
    </row>
    <row r="3419" spans="1:1" x14ac:dyDescent="0.55000000000000004">
      <c r="A3419" s="131"/>
    </row>
    <row r="3422" spans="1:1" x14ac:dyDescent="0.55000000000000004">
      <c r="A3422" s="131"/>
    </row>
    <row r="3423" spans="1:1" x14ac:dyDescent="0.55000000000000004">
      <c r="A3423" s="131"/>
    </row>
    <row r="3426" spans="1:1" x14ac:dyDescent="0.55000000000000004">
      <c r="A3426" s="131"/>
    </row>
    <row r="3427" spans="1:1" x14ac:dyDescent="0.55000000000000004">
      <c r="A3427" s="131"/>
    </row>
    <row r="3430" spans="1:1" x14ac:dyDescent="0.55000000000000004">
      <c r="A3430" s="131"/>
    </row>
    <row r="3431" spans="1:1" x14ac:dyDescent="0.55000000000000004">
      <c r="A3431" s="131"/>
    </row>
    <row r="3434" spans="1:1" x14ac:dyDescent="0.55000000000000004">
      <c r="A3434" s="131"/>
    </row>
    <row r="3435" spans="1:1" x14ac:dyDescent="0.55000000000000004">
      <c r="A3435" s="131"/>
    </row>
    <row r="3438" spans="1:1" x14ac:dyDescent="0.55000000000000004">
      <c r="A3438" s="131"/>
    </row>
    <row r="3439" spans="1:1" x14ac:dyDescent="0.55000000000000004">
      <c r="A3439" s="131"/>
    </row>
    <row r="3442" spans="1:1" x14ac:dyDescent="0.55000000000000004">
      <c r="A3442" s="131"/>
    </row>
    <row r="3443" spans="1:1" x14ac:dyDescent="0.55000000000000004">
      <c r="A3443" s="131"/>
    </row>
    <row r="3446" spans="1:1" x14ac:dyDescent="0.55000000000000004">
      <c r="A3446" s="131"/>
    </row>
    <row r="3447" spans="1:1" x14ac:dyDescent="0.55000000000000004">
      <c r="A3447" s="131"/>
    </row>
    <row r="3450" spans="1:1" x14ac:dyDescent="0.55000000000000004">
      <c r="A3450" s="131"/>
    </row>
    <row r="3451" spans="1:1" x14ac:dyDescent="0.55000000000000004">
      <c r="A3451" s="131"/>
    </row>
    <row r="3454" spans="1:1" x14ac:dyDescent="0.55000000000000004">
      <c r="A3454" s="131"/>
    </row>
    <row r="3455" spans="1:1" x14ac:dyDescent="0.55000000000000004">
      <c r="A3455" s="131"/>
    </row>
    <row r="3458" spans="1:1" x14ac:dyDescent="0.55000000000000004">
      <c r="A3458" s="131"/>
    </row>
    <row r="3459" spans="1:1" x14ac:dyDescent="0.55000000000000004">
      <c r="A3459" s="131"/>
    </row>
    <row r="3462" spans="1:1" x14ac:dyDescent="0.55000000000000004">
      <c r="A3462" s="131"/>
    </row>
    <row r="3463" spans="1:1" x14ac:dyDescent="0.55000000000000004">
      <c r="A3463" s="131"/>
    </row>
    <row r="3466" spans="1:1" x14ac:dyDescent="0.55000000000000004">
      <c r="A3466" s="131"/>
    </row>
    <row r="3467" spans="1:1" x14ac:dyDescent="0.55000000000000004">
      <c r="A3467" s="131"/>
    </row>
    <row r="3470" spans="1:1" x14ac:dyDescent="0.55000000000000004">
      <c r="A3470" s="131"/>
    </row>
    <row r="3471" spans="1:1" x14ac:dyDescent="0.55000000000000004">
      <c r="A3471" s="131"/>
    </row>
    <row r="3474" spans="1:1" x14ac:dyDescent="0.55000000000000004">
      <c r="A3474" s="131"/>
    </row>
    <row r="3475" spans="1:1" x14ac:dyDescent="0.55000000000000004">
      <c r="A3475" s="131"/>
    </row>
    <row r="3478" spans="1:1" x14ac:dyDescent="0.55000000000000004">
      <c r="A3478" s="131"/>
    </row>
    <row r="3479" spans="1:1" x14ac:dyDescent="0.55000000000000004">
      <c r="A3479" s="131"/>
    </row>
    <row r="3482" spans="1:1" x14ac:dyDescent="0.55000000000000004">
      <c r="A3482" s="131"/>
    </row>
    <row r="3483" spans="1:1" x14ac:dyDescent="0.55000000000000004">
      <c r="A3483" s="131"/>
    </row>
    <row r="3486" spans="1:1" x14ac:dyDescent="0.55000000000000004">
      <c r="A3486" s="131"/>
    </row>
    <row r="3487" spans="1:1" x14ac:dyDescent="0.55000000000000004">
      <c r="A3487" s="131"/>
    </row>
    <row r="3490" spans="1:1" x14ac:dyDescent="0.55000000000000004">
      <c r="A3490" s="131"/>
    </row>
    <row r="3491" spans="1:1" x14ac:dyDescent="0.55000000000000004">
      <c r="A3491" s="131"/>
    </row>
    <row r="3494" spans="1:1" x14ac:dyDescent="0.55000000000000004">
      <c r="A3494" s="131"/>
    </row>
    <row r="3495" spans="1:1" x14ac:dyDescent="0.55000000000000004">
      <c r="A3495" s="131"/>
    </row>
    <row r="3498" spans="1:1" x14ac:dyDescent="0.55000000000000004">
      <c r="A3498" s="131"/>
    </row>
    <row r="3499" spans="1:1" x14ac:dyDescent="0.55000000000000004">
      <c r="A3499" s="131"/>
    </row>
    <row r="3502" spans="1:1" x14ac:dyDescent="0.55000000000000004">
      <c r="A3502" s="131"/>
    </row>
    <row r="3503" spans="1:1" x14ac:dyDescent="0.55000000000000004">
      <c r="A3503" s="131"/>
    </row>
    <row r="3506" spans="1:1" x14ac:dyDescent="0.55000000000000004">
      <c r="A3506" s="131"/>
    </row>
    <row r="3507" spans="1:1" x14ac:dyDescent="0.55000000000000004">
      <c r="A3507" s="131"/>
    </row>
    <row r="3510" spans="1:1" x14ac:dyDescent="0.55000000000000004">
      <c r="A3510" s="131"/>
    </row>
    <row r="3511" spans="1:1" x14ac:dyDescent="0.55000000000000004">
      <c r="A3511" s="131"/>
    </row>
    <row r="3514" spans="1:1" x14ac:dyDescent="0.55000000000000004">
      <c r="A3514" s="131"/>
    </row>
    <row r="3515" spans="1:1" x14ac:dyDescent="0.55000000000000004">
      <c r="A3515" s="131"/>
    </row>
    <row r="3518" spans="1:1" x14ac:dyDescent="0.55000000000000004">
      <c r="A3518" s="131"/>
    </row>
    <row r="3519" spans="1:1" x14ac:dyDescent="0.55000000000000004">
      <c r="A3519" s="131"/>
    </row>
    <row r="3522" spans="1:1" x14ac:dyDescent="0.55000000000000004">
      <c r="A3522" s="131"/>
    </row>
    <row r="3523" spans="1:1" x14ac:dyDescent="0.55000000000000004">
      <c r="A3523" s="131"/>
    </row>
    <row r="3526" spans="1:1" x14ac:dyDescent="0.55000000000000004">
      <c r="A3526" s="131"/>
    </row>
    <row r="3527" spans="1:1" x14ac:dyDescent="0.55000000000000004">
      <c r="A3527" s="131"/>
    </row>
    <row r="3530" spans="1:1" x14ac:dyDescent="0.55000000000000004">
      <c r="A3530" s="131"/>
    </row>
    <row r="3531" spans="1:1" x14ac:dyDescent="0.55000000000000004">
      <c r="A3531" s="131"/>
    </row>
    <row r="3534" spans="1:1" x14ac:dyDescent="0.55000000000000004">
      <c r="A3534" s="131"/>
    </row>
    <row r="3535" spans="1:1" x14ac:dyDescent="0.55000000000000004">
      <c r="A3535" s="131"/>
    </row>
    <row r="3538" spans="1:1" x14ac:dyDescent="0.55000000000000004">
      <c r="A3538" s="131"/>
    </row>
    <row r="3539" spans="1:1" x14ac:dyDescent="0.55000000000000004">
      <c r="A3539" s="131"/>
    </row>
    <row r="3542" spans="1:1" x14ac:dyDescent="0.55000000000000004">
      <c r="A3542" s="131"/>
    </row>
    <row r="3543" spans="1:1" x14ac:dyDescent="0.55000000000000004">
      <c r="A3543" s="131"/>
    </row>
    <row r="3546" spans="1:1" x14ac:dyDescent="0.55000000000000004">
      <c r="A3546" s="131"/>
    </row>
    <row r="3547" spans="1:1" x14ac:dyDescent="0.55000000000000004">
      <c r="A3547" s="131"/>
    </row>
    <row r="3550" spans="1:1" x14ac:dyDescent="0.55000000000000004">
      <c r="A3550" s="131"/>
    </row>
    <row r="3551" spans="1:1" x14ac:dyDescent="0.55000000000000004">
      <c r="A3551" s="131"/>
    </row>
    <row r="3554" spans="1:1" x14ac:dyDescent="0.55000000000000004">
      <c r="A3554" s="131"/>
    </row>
    <row r="3555" spans="1:1" x14ac:dyDescent="0.55000000000000004">
      <c r="A3555" s="131"/>
    </row>
    <row r="3558" spans="1:1" x14ac:dyDescent="0.55000000000000004">
      <c r="A3558" s="131"/>
    </row>
    <row r="3559" spans="1:1" x14ac:dyDescent="0.55000000000000004">
      <c r="A3559" s="131"/>
    </row>
    <row r="3562" spans="1:1" x14ac:dyDescent="0.55000000000000004">
      <c r="A3562" s="131"/>
    </row>
    <row r="3563" spans="1:1" x14ac:dyDescent="0.55000000000000004">
      <c r="A3563" s="131"/>
    </row>
    <row r="3566" spans="1:1" x14ac:dyDescent="0.55000000000000004">
      <c r="A3566" s="131"/>
    </row>
    <row r="3567" spans="1:1" x14ac:dyDescent="0.55000000000000004">
      <c r="A3567" s="131"/>
    </row>
    <row r="3570" spans="1:1" x14ac:dyDescent="0.55000000000000004">
      <c r="A3570" s="131"/>
    </row>
    <row r="3571" spans="1:1" x14ac:dyDescent="0.55000000000000004">
      <c r="A3571" s="131"/>
    </row>
    <row r="3574" spans="1:1" x14ac:dyDescent="0.55000000000000004">
      <c r="A3574" s="131"/>
    </row>
    <row r="3575" spans="1:1" x14ac:dyDescent="0.55000000000000004">
      <c r="A3575" s="131"/>
    </row>
    <row r="3578" spans="1:1" x14ac:dyDescent="0.55000000000000004">
      <c r="A3578" s="131"/>
    </row>
    <row r="3579" spans="1:1" x14ac:dyDescent="0.55000000000000004">
      <c r="A3579" s="131"/>
    </row>
    <row r="3582" spans="1:1" x14ac:dyDescent="0.55000000000000004">
      <c r="A3582" s="131"/>
    </row>
    <row r="3583" spans="1:1" x14ac:dyDescent="0.55000000000000004">
      <c r="A3583" s="131"/>
    </row>
    <row r="3586" spans="1:1" x14ac:dyDescent="0.55000000000000004">
      <c r="A3586" s="131"/>
    </row>
    <row r="3587" spans="1:1" x14ac:dyDescent="0.55000000000000004">
      <c r="A3587" s="131"/>
    </row>
    <row r="3590" spans="1:1" x14ac:dyDescent="0.55000000000000004">
      <c r="A3590" s="131"/>
    </row>
    <row r="3591" spans="1:1" x14ac:dyDescent="0.55000000000000004">
      <c r="A3591" s="131"/>
    </row>
    <row r="3594" spans="1:1" x14ac:dyDescent="0.55000000000000004">
      <c r="A3594" s="131"/>
    </row>
    <row r="3595" spans="1:1" x14ac:dyDescent="0.55000000000000004">
      <c r="A3595" s="131"/>
    </row>
    <row r="3598" spans="1:1" x14ac:dyDescent="0.55000000000000004">
      <c r="A3598" s="131"/>
    </row>
    <row r="3599" spans="1:1" x14ac:dyDescent="0.55000000000000004">
      <c r="A3599" s="131"/>
    </row>
    <row r="3602" spans="1:1" x14ac:dyDescent="0.55000000000000004">
      <c r="A3602" s="131"/>
    </row>
    <row r="3603" spans="1:1" x14ac:dyDescent="0.55000000000000004">
      <c r="A3603" s="131"/>
    </row>
    <row r="3606" spans="1:1" x14ac:dyDescent="0.55000000000000004">
      <c r="A3606" s="131"/>
    </row>
    <row r="3607" spans="1:1" x14ac:dyDescent="0.55000000000000004">
      <c r="A3607" s="131"/>
    </row>
    <row r="3610" spans="1:1" x14ac:dyDescent="0.55000000000000004">
      <c r="A3610" s="131"/>
    </row>
    <row r="3611" spans="1:1" x14ac:dyDescent="0.55000000000000004">
      <c r="A3611" s="131"/>
    </row>
    <row r="3614" spans="1:1" x14ac:dyDescent="0.55000000000000004">
      <c r="A3614" s="131"/>
    </row>
    <row r="3615" spans="1:1" x14ac:dyDescent="0.55000000000000004">
      <c r="A3615" s="131"/>
    </row>
    <row r="3618" spans="1:1" x14ac:dyDescent="0.55000000000000004">
      <c r="A3618" s="131"/>
    </row>
    <row r="3619" spans="1:1" x14ac:dyDescent="0.55000000000000004">
      <c r="A3619" s="131"/>
    </row>
    <row r="3622" spans="1:1" x14ac:dyDescent="0.55000000000000004">
      <c r="A3622" s="131"/>
    </row>
    <row r="3623" spans="1:1" x14ac:dyDescent="0.55000000000000004">
      <c r="A3623" s="131"/>
    </row>
    <row r="3626" spans="1:1" x14ac:dyDescent="0.55000000000000004">
      <c r="A3626" s="131"/>
    </row>
    <row r="3627" spans="1:1" x14ac:dyDescent="0.55000000000000004">
      <c r="A3627" s="131"/>
    </row>
    <row r="3630" spans="1:1" x14ac:dyDescent="0.55000000000000004">
      <c r="A3630" s="131"/>
    </row>
    <row r="3631" spans="1:1" x14ac:dyDescent="0.55000000000000004">
      <c r="A3631" s="131"/>
    </row>
    <row r="3634" spans="1:1" x14ac:dyDescent="0.55000000000000004">
      <c r="A3634" s="131"/>
    </row>
    <row r="3635" spans="1:1" x14ac:dyDescent="0.55000000000000004">
      <c r="A3635" s="131"/>
    </row>
    <row r="3638" spans="1:1" x14ac:dyDescent="0.55000000000000004">
      <c r="A3638" s="131"/>
    </row>
    <row r="3639" spans="1:1" x14ac:dyDescent="0.55000000000000004">
      <c r="A3639" s="131"/>
    </row>
    <row r="3642" spans="1:1" x14ac:dyDescent="0.55000000000000004">
      <c r="A3642" s="131"/>
    </row>
    <row r="3643" spans="1:1" x14ac:dyDescent="0.55000000000000004">
      <c r="A3643" s="131"/>
    </row>
    <row r="3646" spans="1:1" x14ac:dyDescent="0.55000000000000004">
      <c r="A3646" s="131"/>
    </row>
    <row r="3647" spans="1:1" x14ac:dyDescent="0.55000000000000004">
      <c r="A3647" s="131"/>
    </row>
    <row r="3650" spans="1:1" x14ac:dyDescent="0.55000000000000004">
      <c r="A3650" s="131"/>
    </row>
    <row r="3651" spans="1:1" x14ac:dyDescent="0.55000000000000004">
      <c r="A3651" s="131"/>
    </row>
    <row r="3654" spans="1:1" x14ac:dyDescent="0.55000000000000004">
      <c r="A3654" s="131"/>
    </row>
    <row r="3655" spans="1:1" x14ac:dyDescent="0.55000000000000004">
      <c r="A3655" s="131"/>
    </row>
    <row r="3658" spans="1:1" x14ac:dyDescent="0.55000000000000004">
      <c r="A3658" s="131"/>
    </row>
    <row r="3659" spans="1:1" x14ac:dyDescent="0.55000000000000004">
      <c r="A3659" s="131"/>
    </row>
    <row r="3662" spans="1:1" x14ac:dyDescent="0.55000000000000004">
      <c r="A3662" s="131"/>
    </row>
    <row r="3663" spans="1:1" x14ac:dyDescent="0.55000000000000004">
      <c r="A3663" s="131"/>
    </row>
    <row r="3666" spans="1:1" x14ac:dyDescent="0.55000000000000004">
      <c r="A3666" s="131"/>
    </row>
    <row r="3667" spans="1:1" x14ac:dyDescent="0.55000000000000004">
      <c r="A3667" s="131"/>
    </row>
    <row r="3670" spans="1:1" x14ac:dyDescent="0.55000000000000004">
      <c r="A3670" s="131"/>
    </row>
    <row r="3671" spans="1:1" x14ac:dyDescent="0.55000000000000004">
      <c r="A3671" s="131"/>
    </row>
    <row r="3674" spans="1:1" x14ac:dyDescent="0.55000000000000004">
      <c r="A3674" s="131"/>
    </row>
    <row r="3675" spans="1:1" x14ac:dyDescent="0.55000000000000004">
      <c r="A3675" s="131"/>
    </row>
    <row r="3678" spans="1:1" x14ac:dyDescent="0.55000000000000004">
      <c r="A3678" s="131"/>
    </row>
    <row r="3679" spans="1:1" x14ac:dyDescent="0.55000000000000004">
      <c r="A3679" s="131"/>
    </row>
    <row r="3682" spans="1:1" x14ac:dyDescent="0.55000000000000004">
      <c r="A3682" s="131"/>
    </row>
    <row r="3683" spans="1:1" x14ac:dyDescent="0.55000000000000004">
      <c r="A3683" s="131"/>
    </row>
    <row r="3686" spans="1:1" x14ac:dyDescent="0.55000000000000004">
      <c r="A3686" s="131"/>
    </row>
    <row r="3687" spans="1:1" x14ac:dyDescent="0.55000000000000004">
      <c r="A3687" s="131"/>
    </row>
    <row r="3690" spans="1:1" x14ac:dyDescent="0.55000000000000004">
      <c r="A3690" s="131"/>
    </row>
    <row r="3691" spans="1:1" x14ac:dyDescent="0.55000000000000004">
      <c r="A3691" s="131"/>
    </row>
    <row r="3694" spans="1:1" x14ac:dyDescent="0.55000000000000004">
      <c r="A3694" s="131"/>
    </row>
    <row r="3695" spans="1:1" x14ac:dyDescent="0.55000000000000004">
      <c r="A3695" s="131"/>
    </row>
    <row r="3698" spans="1:1" x14ac:dyDescent="0.55000000000000004">
      <c r="A3698" s="131"/>
    </row>
    <row r="3699" spans="1:1" x14ac:dyDescent="0.55000000000000004">
      <c r="A3699" s="131"/>
    </row>
    <row r="3702" spans="1:1" x14ac:dyDescent="0.55000000000000004">
      <c r="A3702" s="131"/>
    </row>
    <row r="3703" spans="1:1" x14ac:dyDescent="0.55000000000000004">
      <c r="A3703" s="131"/>
    </row>
    <row r="3706" spans="1:1" x14ac:dyDescent="0.55000000000000004">
      <c r="A3706" s="131"/>
    </row>
    <row r="3707" spans="1:1" x14ac:dyDescent="0.55000000000000004">
      <c r="A3707" s="131"/>
    </row>
    <row r="3710" spans="1:1" x14ac:dyDescent="0.55000000000000004">
      <c r="A3710" s="131"/>
    </row>
    <row r="3711" spans="1:1" x14ac:dyDescent="0.55000000000000004">
      <c r="A3711" s="131"/>
    </row>
    <row r="3714" spans="1:1" x14ac:dyDescent="0.55000000000000004">
      <c r="A3714" s="131"/>
    </row>
    <row r="3715" spans="1:1" x14ac:dyDescent="0.55000000000000004">
      <c r="A3715" s="131"/>
    </row>
    <row r="3718" spans="1:1" x14ac:dyDescent="0.55000000000000004">
      <c r="A3718" s="131"/>
    </row>
    <row r="3719" spans="1:1" x14ac:dyDescent="0.55000000000000004">
      <c r="A3719" s="131"/>
    </row>
    <row r="3722" spans="1:1" x14ac:dyDescent="0.55000000000000004">
      <c r="A3722" s="131"/>
    </row>
    <row r="3723" spans="1:1" x14ac:dyDescent="0.55000000000000004">
      <c r="A3723" s="131"/>
    </row>
    <row r="3726" spans="1:1" x14ac:dyDescent="0.55000000000000004">
      <c r="A3726" s="131"/>
    </row>
    <row r="3727" spans="1:1" x14ac:dyDescent="0.55000000000000004">
      <c r="A3727" s="131"/>
    </row>
    <row r="3730" spans="1:1" x14ac:dyDescent="0.55000000000000004">
      <c r="A3730" s="131"/>
    </row>
    <row r="3731" spans="1:1" x14ac:dyDescent="0.55000000000000004">
      <c r="A3731" s="131"/>
    </row>
    <row r="3734" spans="1:1" x14ac:dyDescent="0.55000000000000004">
      <c r="A3734" s="131"/>
    </row>
    <row r="3735" spans="1:1" x14ac:dyDescent="0.55000000000000004">
      <c r="A3735" s="131"/>
    </row>
    <row r="3738" spans="1:1" x14ac:dyDescent="0.55000000000000004">
      <c r="A3738" s="131"/>
    </row>
    <row r="3739" spans="1:1" x14ac:dyDescent="0.55000000000000004">
      <c r="A3739" s="131"/>
    </row>
    <row r="3742" spans="1:1" x14ac:dyDescent="0.55000000000000004">
      <c r="A3742" s="131"/>
    </row>
    <row r="3743" spans="1:1" x14ac:dyDescent="0.55000000000000004">
      <c r="A3743" s="131"/>
    </row>
    <row r="3746" spans="1:1" x14ac:dyDescent="0.55000000000000004">
      <c r="A3746" s="131"/>
    </row>
    <row r="3747" spans="1:1" x14ac:dyDescent="0.55000000000000004">
      <c r="A3747" s="131"/>
    </row>
    <row r="3750" spans="1:1" x14ac:dyDescent="0.55000000000000004">
      <c r="A3750" s="131"/>
    </row>
    <row r="3751" spans="1:1" x14ac:dyDescent="0.55000000000000004">
      <c r="A3751" s="131"/>
    </row>
    <row r="3754" spans="1:1" x14ac:dyDescent="0.55000000000000004">
      <c r="A3754" s="131"/>
    </row>
    <row r="3755" spans="1:1" x14ac:dyDescent="0.55000000000000004">
      <c r="A3755" s="131"/>
    </row>
    <row r="3758" spans="1:1" x14ac:dyDescent="0.55000000000000004">
      <c r="A3758" s="131"/>
    </row>
    <row r="3759" spans="1:1" x14ac:dyDescent="0.55000000000000004">
      <c r="A3759" s="131"/>
    </row>
    <row r="3762" spans="1:1" x14ac:dyDescent="0.55000000000000004">
      <c r="A3762" s="131"/>
    </row>
    <row r="3763" spans="1:1" x14ac:dyDescent="0.55000000000000004">
      <c r="A3763" s="131"/>
    </row>
    <row r="3766" spans="1:1" x14ac:dyDescent="0.55000000000000004">
      <c r="A3766" s="131"/>
    </row>
    <row r="3767" spans="1:1" x14ac:dyDescent="0.55000000000000004">
      <c r="A3767" s="131"/>
    </row>
    <row r="3770" spans="1:1" x14ac:dyDescent="0.55000000000000004">
      <c r="A3770" s="131"/>
    </row>
    <row r="3771" spans="1:1" x14ac:dyDescent="0.55000000000000004">
      <c r="A3771" s="131"/>
    </row>
    <row r="3774" spans="1:1" x14ac:dyDescent="0.55000000000000004">
      <c r="A3774" s="131"/>
    </row>
    <row r="3775" spans="1:1" x14ac:dyDescent="0.55000000000000004">
      <c r="A3775" s="131"/>
    </row>
    <row r="3778" spans="1:1" x14ac:dyDescent="0.55000000000000004">
      <c r="A3778" s="131"/>
    </row>
    <row r="3779" spans="1:1" x14ac:dyDescent="0.55000000000000004">
      <c r="A3779" s="131"/>
    </row>
    <row r="3782" spans="1:1" x14ac:dyDescent="0.55000000000000004">
      <c r="A3782" s="131"/>
    </row>
    <row r="3783" spans="1:1" x14ac:dyDescent="0.55000000000000004">
      <c r="A3783" s="131"/>
    </row>
    <row r="3786" spans="1:1" x14ac:dyDescent="0.55000000000000004">
      <c r="A3786" s="131"/>
    </row>
    <row r="3787" spans="1:1" x14ac:dyDescent="0.55000000000000004">
      <c r="A3787" s="131"/>
    </row>
    <row r="3790" spans="1:1" x14ac:dyDescent="0.55000000000000004">
      <c r="A3790" s="131"/>
    </row>
    <row r="3791" spans="1:1" x14ac:dyDescent="0.55000000000000004">
      <c r="A3791" s="131"/>
    </row>
    <row r="3794" spans="1:1" x14ac:dyDescent="0.55000000000000004">
      <c r="A3794" s="131"/>
    </row>
    <row r="3795" spans="1:1" x14ac:dyDescent="0.55000000000000004">
      <c r="A3795" s="131"/>
    </row>
    <row r="3798" spans="1:1" x14ac:dyDescent="0.55000000000000004">
      <c r="A3798" s="131"/>
    </row>
    <row r="3799" spans="1:1" x14ac:dyDescent="0.55000000000000004">
      <c r="A3799" s="131"/>
    </row>
    <row r="3802" spans="1:1" x14ac:dyDescent="0.55000000000000004">
      <c r="A3802" s="131"/>
    </row>
    <row r="3803" spans="1:1" x14ac:dyDescent="0.55000000000000004">
      <c r="A3803" s="131"/>
    </row>
    <row r="3806" spans="1:1" x14ac:dyDescent="0.55000000000000004">
      <c r="A3806" s="131"/>
    </row>
    <row r="3807" spans="1:1" x14ac:dyDescent="0.55000000000000004">
      <c r="A3807" s="131"/>
    </row>
    <row r="3810" spans="1:1" x14ac:dyDescent="0.55000000000000004">
      <c r="A3810" s="131"/>
    </row>
    <row r="3811" spans="1:1" x14ac:dyDescent="0.55000000000000004">
      <c r="A3811" s="131"/>
    </row>
    <row r="3814" spans="1:1" x14ac:dyDescent="0.55000000000000004">
      <c r="A3814" s="131"/>
    </row>
    <row r="3815" spans="1:1" x14ac:dyDescent="0.55000000000000004">
      <c r="A3815" s="131"/>
    </row>
    <row r="3818" spans="1:1" x14ac:dyDescent="0.55000000000000004">
      <c r="A3818" s="131"/>
    </row>
    <row r="3819" spans="1:1" x14ac:dyDescent="0.55000000000000004">
      <c r="A3819" s="131"/>
    </row>
    <row r="3822" spans="1:1" x14ac:dyDescent="0.55000000000000004">
      <c r="A3822" s="131"/>
    </row>
    <row r="3823" spans="1:1" x14ac:dyDescent="0.55000000000000004">
      <c r="A3823" s="131"/>
    </row>
    <row r="3826" spans="1:1" x14ac:dyDescent="0.55000000000000004">
      <c r="A3826" s="131"/>
    </row>
    <row r="3827" spans="1:1" x14ac:dyDescent="0.55000000000000004">
      <c r="A3827" s="131"/>
    </row>
    <row r="3830" spans="1:1" x14ac:dyDescent="0.55000000000000004">
      <c r="A3830" s="131"/>
    </row>
    <row r="3831" spans="1:1" x14ac:dyDescent="0.55000000000000004">
      <c r="A3831" s="131"/>
    </row>
    <row r="3834" spans="1:1" x14ac:dyDescent="0.55000000000000004">
      <c r="A3834" s="131"/>
    </row>
    <row r="3835" spans="1:1" x14ac:dyDescent="0.55000000000000004">
      <c r="A3835" s="131"/>
    </row>
    <row r="3838" spans="1:1" x14ac:dyDescent="0.55000000000000004">
      <c r="A3838" s="131"/>
    </row>
    <row r="3839" spans="1:1" x14ac:dyDescent="0.55000000000000004">
      <c r="A3839" s="131"/>
    </row>
    <row r="3842" spans="1:1" x14ac:dyDescent="0.55000000000000004">
      <c r="A3842" s="131"/>
    </row>
    <row r="3843" spans="1:1" x14ac:dyDescent="0.55000000000000004">
      <c r="A3843" s="131"/>
    </row>
    <row r="3846" spans="1:1" x14ac:dyDescent="0.55000000000000004">
      <c r="A3846" s="131"/>
    </row>
    <row r="3847" spans="1:1" x14ac:dyDescent="0.55000000000000004">
      <c r="A3847" s="131"/>
    </row>
    <row r="3850" spans="1:1" x14ac:dyDescent="0.55000000000000004">
      <c r="A3850" s="131"/>
    </row>
    <row r="3851" spans="1:1" x14ac:dyDescent="0.55000000000000004">
      <c r="A3851" s="131"/>
    </row>
    <row r="3854" spans="1:1" x14ac:dyDescent="0.55000000000000004">
      <c r="A3854" s="131"/>
    </row>
    <row r="3855" spans="1:1" x14ac:dyDescent="0.55000000000000004">
      <c r="A3855" s="131"/>
    </row>
    <row r="3858" spans="1:1" x14ac:dyDescent="0.55000000000000004">
      <c r="A3858" s="131"/>
    </row>
    <row r="3859" spans="1:1" x14ac:dyDescent="0.55000000000000004">
      <c r="A3859" s="131"/>
    </row>
    <row r="3862" spans="1:1" x14ac:dyDescent="0.55000000000000004">
      <c r="A3862" s="131"/>
    </row>
    <row r="3863" spans="1:1" x14ac:dyDescent="0.55000000000000004">
      <c r="A3863" s="131"/>
    </row>
    <row r="3866" spans="1:1" x14ac:dyDescent="0.55000000000000004">
      <c r="A3866" s="131"/>
    </row>
    <row r="3867" spans="1:1" x14ac:dyDescent="0.55000000000000004">
      <c r="A3867" s="131"/>
    </row>
    <row r="3870" spans="1:1" x14ac:dyDescent="0.55000000000000004">
      <c r="A3870" s="131"/>
    </row>
    <row r="3871" spans="1:1" x14ac:dyDescent="0.55000000000000004">
      <c r="A3871" s="131"/>
    </row>
    <row r="3874" spans="1:1" x14ac:dyDescent="0.55000000000000004">
      <c r="A3874" s="131"/>
    </row>
    <row r="3875" spans="1:1" x14ac:dyDescent="0.55000000000000004">
      <c r="A3875" s="131"/>
    </row>
    <row r="3878" spans="1:1" x14ac:dyDescent="0.55000000000000004">
      <c r="A3878" s="131"/>
    </row>
    <row r="3879" spans="1:1" x14ac:dyDescent="0.55000000000000004">
      <c r="A3879" s="131"/>
    </row>
    <row r="3882" spans="1:1" x14ac:dyDescent="0.55000000000000004">
      <c r="A3882" s="131"/>
    </row>
    <row r="3883" spans="1:1" x14ac:dyDescent="0.55000000000000004">
      <c r="A3883" s="131"/>
    </row>
    <row r="3886" spans="1:1" x14ac:dyDescent="0.55000000000000004">
      <c r="A3886" s="131"/>
    </row>
    <row r="3887" spans="1:1" x14ac:dyDescent="0.55000000000000004">
      <c r="A3887" s="131"/>
    </row>
    <row r="3890" spans="1:1" x14ac:dyDescent="0.55000000000000004">
      <c r="A3890" s="131"/>
    </row>
    <row r="3891" spans="1:1" x14ac:dyDescent="0.55000000000000004">
      <c r="A3891" s="131"/>
    </row>
    <row r="3894" spans="1:1" x14ac:dyDescent="0.55000000000000004">
      <c r="A3894" s="131"/>
    </row>
    <row r="3895" spans="1:1" x14ac:dyDescent="0.55000000000000004">
      <c r="A3895" s="131"/>
    </row>
    <row r="3898" spans="1:1" x14ac:dyDescent="0.55000000000000004">
      <c r="A3898" s="131"/>
    </row>
    <row r="3899" spans="1:1" x14ac:dyDescent="0.55000000000000004">
      <c r="A3899" s="131"/>
    </row>
    <row r="3902" spans="1:1" x14ac:dyDescent="0.55000000000000004">
      <c r="A3902" s="131"/>
    </row>
    <row r="3903" spans="1:1" x14ac:dyDescent="0.55000000000000004">
      <c r="A3903" s="131"/>
    </row>
    <row r="3906" spans="1:1" x14ac:dyDescent="0.55000000000000004">
      <c r="A3906" s="131"/>
    </row>
    <row r="3907" spans="1:1" x14ac:dyDescent="0.55000000000000004">
      <c r="A3907" s="131"/>
    </row>
    <row r="3910" spans="1:1" x14ac:dyDescent="0.55000000000000004">
      <c r="A3910" s="131"/>
    </row>
    <row r="3911" spans="1:1" x14ac:dyDescent="0.55000000000000004">
      <c r="A3911" s="131"/>
    </row>
    <row r="3914" spans="1:1" x14ac:dyDescent="0.55000000000000004">
      <c r="A3914" s="131"/>
    </row>
    <row r="3915" spans="1:1" x14ac:dyDescent="0.55000000000000004">
      <c r="A3915" s="131"/>
    </row>
    <row r="3918" spans="1:1" x14ac:dyDescent="0.55000000000000004">
      <c r="A3918" s="131"/>
    </row>
    <row r="3919" spans="1:1" x14ac:dyDescent="0.55000000000000004">
      <c r="A3919" s="131"/>
    </row>
    <row r="3922" spans="1:1" x14ac:dyDescent="0.55000000000000004">
      <c r="A3922" s="131"/>
    </row>
    <row r="3923" spans="1:1" x14ac:dyDescent="0.55000000000000004">
      <c r="A3923" s="131"/>
    </row>
    <row r="3926" spans="1:1" x14ac:dyDescent="0.55000000000000004">
      <c r="A3926" s="131"/>
    </row>
    <row r="3927" spans="1:1" x14ac:dyDescent="0.55000000000000004">
      <c r="A3927" s="131"/>
    </row>
    <row r="3930" spans="1:1" x14ac:dyDescent="0.55000000000000004">
      <c r="A3930" s="131"/>
    </row>
    <row r="3931" spans="1:1" x14ac:dyDescent="0.55000000000000004">
      <c r="A3931" s="131"/>
    </row>
    <row r="3934" spans="1:1" x14ac:dyDescent="0.55000000000000004">
      <c r="A3934" s="131"/>
    </row>
    <row r="3935" spans="1:1" x14ac:dyDescent="0.55000000000000004">
      <c r="A3935" s="131"/>
    </row>
    <row r="3938" spans="1:1" x14ac:dyDescent="0.55000000000000004">
      <c r="A3938" s="131"/>
    </row>
    <row r="3939" spans="1:1" x14ac:dyDescent="0.55000000000000004">
      <c r="A3939" s="131"/>
    </row>
    <row r="3942" spans="1:1" x14ac:dyDescent="0.55000000000000004">
      <c r="A3942" s="131"/>
    </row>
    <row r="3943" spans="1:1" x14ac:dyDescent="0.55000000000000004">
      <c r="A3943" s="131"/>
    </row>
    <row r="3946" spans="1:1" x14ac:dyDescent="0.55000000000000004">
      <c r="A3946" s="131"/>
    </row>
    <row r="3947" spans="1:1" x14ac:dyDescent="0.55000000000000004">
      <c r="A3947" s="131"/>
    </row>
    <row r="3950" spans="1:1" x14ac:dyDescent="0.55000000000000004">
      <c r="A3950" s="131"/>
    </row>
    <row r="3951" spans="1:1" x14ac:dyDescent="0.55000000000000004">
      <c r="A3951" s="131"/>
    </row>
    <row r="3954" spans="1:1" x14ac:dyDescent="0.55000000000000004">
      <c r="A3954" s="131"/>
    </row>
    <row r="3955" spans="1:1" x14ac:dyDescent="0.55000000000000004">
      <c r="A3955" s="131"/>
    </row>
    <row r="3958" spans="1:1" x14ac:dyDescent="0.55000000000000004">
      <c r="A3958" s="131"/>
    </row>
    <row r="3959" spans="1:1" x14ac:dyDescent="0.55000000000000004">
      <c r="A3959" s="131"/>
    </row>
    <row r="3962" spans="1:1" x14ac:dyDescent="0.55000000000000004">
      <c r="A3962" s="131"/>
    </row>
    <row r="3963" spans="1:1" x14ac:dyDescent="0.55000000000000004">
      <c r="A3963" s="131"/>
    </row>
    <row r="3966" spans="1:1" x14ac:dyDescent="0.55000000000000004">
      <c r="A3966" s="131"/>
    </row>
    <row r="3967" spans="1:1" x14ac:dyDescent="0.55000000000000004">
      <c r="A3967" s="131"/>
    </row>
    <row r="3970" spans="1:1" x14ac:dyDescent="0.55000000000000004">
      <c r="A3970" s="131"/>
    </row>
    <row r="3971" spans="1:1" x14ac:dyDescent="0.55000000000000004">
      <c r="A3971" s="131"/>
    </row>
    <row r="3974" spans="1:1" x14ac:dyDescent="0.55000000000000004">
      <c r="A3974" s="131"/>
    </row>
    <row r="3975" spans="1:1" x14ac:dyDescent="0.55000000000000004">
      <c r="A3975" s="131"/>
    </row>
    <row r="3978" spans="1:1" x14ac:dyDescent="0.55000000000000004">
      <c r="A3978" s="131"/>
    </row>
    <row r="3979" spans="1:1" x14ac:dyDescent="0.55000000000000004">
      <c r="A3979" s="131"/>
    </row>
    <row r="3982" spans="1:1" x14ac:dyDescent="0.55000000000000004">
      <c r="A3982" s="131"/>
    </row>
    <row r="3983" spans="1:1" x14ac:dyDescent="0.55000000000000004">
      <c r="A3983" s="131"/>
    </row>
    <row r="3986" spans="1:1" x14ac:dyDescent="0.55000000000000004">
      <c r="A3986" s="131"/>
    </row>
    <row r="3987" spans="1:1" x14ac:dyDescent="0.55000000000000004">
      <c r="A3987" s="131"/>
    </row>
    <row r="3990" spans="1:1" x14ac:dyDescent="0.55000000000000004">
      <c r="A3990" s="131"/>
    </row>
    <row r="3991" spans="1:1" x14ac:dyDescent="0.55000000000000004">
      <c r="A3991" s="131"/>
    </row>
    <row r="3994" spans="1:1" x14ac:dyDescent="0.55000000000000004">
      <c r="A3994" s="131"/>
    </row>
    <row r="3995" spans="1:1" x14ac:dyDescent="0.55000000000000004">
      <c r="A3995" s="131"/>
    </row>
    <row r="3998" spans="1:1" x14ac:dyDescent="0.55000000000000004">
      <c r="A3998" s="131"/>
    </row>
    <row r="3999" spans="1:1" x14ac:dyDescent="0.55000000000000004">
      <c r="A3999" s="131"/>
    </row>
    <row r="4002" spans="1:1" x14ac:dyDescent="0.55000000000000004">
      <c r="A4002" s="131"/>
    </row>
    <row r="4003" spans="1:1" x14ac:dyDescent="0.55000000000000004">
      <c r="A4003" s="131"/>
    </row>
    <row r="4006" spans="1:1" x14ac:dyDescent="0.55000000000000004">
      <c r="A4006" s="131"/>
    </row>
    <row r="4007" spans="1:1" x14ac:dyDescent="0.55000000000000004">
      <c r="A4007" s="131"/>
    </row>
    <row r="4010" spans="1:1" x14ac:dyDescent="0.55000000000000004">
      <c r="A4010" s="131"/>
    </row>
    <row r="4011" spans="1:1" x14ac:dyDescent="0.55000000000000004">
      <c r="A4011" s="131"/>
    </row>
    <row r="4014" spans="1:1" x14ac:dyDescent="0.55000000000000004">
      <c r="A4014" s="131"/>
    </row>
    <row r="4015" spans="1:1" x14ac:dyDescent="0.55000000000000004">
      <c r="A4015" s="131"/>
    </row>
    <row r="4018" spans="1:1" x14ac:dyDescent="0.55000000000000004">
      <c r="A4018" s="131"/>
    </row>
    <row r="4019" spans="1:1" x14ac:dyDescent="0.55000000000000004">
      <c r="A4019" s="131"/>
    </row>
    <row r="4022" spans="1:1" x14ac:dyDescent="0.55000000000000004">
      <c r="A4022" s="131"/>
    </row>
    <row r="4023" spans="1:1" x14ac:dyDescent="0.55000000000000004">
      <c r="A4023" s="131"/>
    </row>
    <row r="4026" spans="1:1" x14ac:dyDescent="0.55000000000000004">
      <c r="A4026" s="131"/>
    </row>
    <row r="4027" spans="1:1" x14ac:dyDescent="0.55000000000000004">
      <c r="A4027" s="131"/>
    </row>
    <row r="4030" spans="1:1" x14ac:dyDescent="0.55000000000000004">
      <c r="A4030" s="131"/>
    </row>
    <row r="4031" spans="1:1" x14ac:dyDescent="0.55000000000000004">
      <c r="A4031" s="131"/>
    </row>
    <row r="4034" spans="1:1" x14ac:dyDescent="0.55000000000000004">
      <c r="A4034" s="131"/>
    </row>
    <row r="4035" spans="1:1" x14ac:dyDescent="0.55000000000000004">
      <c r="A4035" s="131"/>
    </row>
    <row r="4038" spans="1:1" x14ac:dyDescent="0.55000000000000004">
      <c r="A4038" s="131"/>
    </row>
    <row r="4039" spans="1:1" x14ac:dyDescent="0.55000000000000004">
      <c r="A4039" s="131"/>
    </row>
    <row r="4042" spans="1:1" x14ac:dyDescent="0.55000000000000004">
      <c r="A4042" s="131"/>
    </row>
    <row r="4043" spans="1:1" x14ac:dyDescent="0.55000000000000004">
      <c r="A4043" s="131"/>
    </row>
    <row r="4046" spans="1:1" x14ac:dyDescent="0.55000000000000004">
      <c r="A4046" s="131"/>
    </row>
    <row r="4047" spans="1:1" x14ac:dyDescent="0.55000000000000004">
      <c r="A4047" s="131"/>
    </row>
    <row r="4050" spans="1:1" x14ac:dyDescent="0.55000000000000004">
      <c r="A4050" s="131"/>
    </row>
    <row r="4051" spans="1:1" x14ac:dyDescent="0.55000000000000004">
      <c r="A4051" s="131"/>
    </row>
    <row r="4054" spans="1:1" x14ac:dyDescent="0.55000000000000004">
      <c r="A4054" s="131"/>
    </row>
    <row r="4055" spans="1:1" x14ac:dyDescent="0.55000000000000004">
      <c r="A4055" s="131"/>
    </row>
    <row r="4058" spans="1:1" x14ac:dyDescent="0.55000000000000004">
      <c r="A4058" s="131"/>
    </row>
    <row r="4059" spans="1:1" x14ac:dyDescent="0.55000000000000004">
      <c r="A4059" s="131"/>
    </row>
    <row r="4062" spans="1:1" x14ac:dyDescent="0.55000000000000004">
      <c r="A4062" s="131"/>
    </row>
    <row r="4063" spans="1:1" x14ac:dyDescent="0.55000000000000004">
      <c r="A4063" s="131"/>
    </row>
    <row r="4066" spans="1:1" x14ac:dyDescent="0.55000000000000004">
      <c r="A4066" s="131"/>
    </row>
    <row r="4067" spans="1:1" x14ac:dyDescent="0.55000000000000004">
      <c r="A4067" s="131"/>
    </row>
    <row r="4070" spans="1:1" x14ac:dyDescent="0.55000000000000004">
      <c r="A4070" s="131"/>
    </row>
    <row r="4071" spans="1:1" x14ac:dyDescent="0.55000000000000004">
      <c r="A4071" s="131"/>
    </row>
    <row r="4074" spans="1:1" x14ac:dyDescent="0.55000000000000004">
      <c r="A4074" s="131"/>
    </row>
    <row r="4075" spans="1:1" x14ac:dyDescent="0.55000000000000004">
      <c r="A4075" s="131"/>
    </row>
    <row r="4078" spans="1:1" x14ac:dyDescent="0.55000000000000004">
      <c r="A4078" s="131"/>
    </row>
    <row r="4079" spans="1:1" x14ac:dyDescent="0.55000000000000004">
      <c r="A4079" s="131"/>
    </row>
    <row r="4082" spans="1:1" x14ac:dyDescent="0.55000000000000004">
      <c r="A4082" s="131"/>
    </row>
    <row r="4083" spans="1:1" x14ac:dyDescent="0.55000000000000004">
      <c r="A4083" s="131"/>
    </row>
    <row r="4086" spans="1:1" x14ac:dyDescent="0.55000000000000004">
      <c r="A4086" s="131"/>
    </row>
    <row r="4087" spans="1:1" x14ac:dyDescent="0.55000000000000004">
      <c r="A4087" s="131"/>
    </row>
    <row r="4090" spans="1:1" x14ac:dyDescent="0.55000000000000004">
      <c r="A4090" s="131"/>
    </row>
    <row r="4091" spans="1:1" x14ac:dyDescent="0.55000000000000004">
      <c r="A4091" s="131"/>
    </row>
    <row r="4094" spans="1:1" x14ac:dyDescent="0.55000000000000004">
      <c r="A4094" s="131"/>
    </row>
    <row r="4095" spans="1:1" x14ac:dyDescent="0.55000000000000004">
      <c r="A4095" s="131"/>
    </row>
    <row r="4098" spans="1:1" x14ac:dyDescent="0.55000000000000004">
      <c r="A4098" s="131"/>
    </row>
    <row r="4099" spans="1:1" x14ac:dyDescent="0.55000000000000004">
      <c r="A4099" s="131"/>
    </row>
    <row r="4102" spans="1:1" x14ac:dyDescent="0.55000000000000004">
      <c r="A4102" s="131"/>
    </row>
    <row r="4103" spans="1:1" x14ac:dyDescent="0.55000000000000004">
      <c r="A4103" s="131"/>
    </row>
    <row r="4106" spans="1:1" x14ac:dyDescent="0.55000000000000004">
      <c r="A4106" s="131"/>
    </row>
    <row r="4107" spans="1:1" x14ac:dyDescent="0.55000000000000004">
      <c r="A4107" s="131"/>
    </row>
    <row r="4110" spans="1:1" x14ac:dyDescent="0.55000000000000004">
      <c r="A4110" s="131"/>
    </row>
    <row r="4111" spans="1:1" x14ac:dyDescent="0.55000000000000004">
      <c r="A4111" s="131"/>
    </row>
    <row r="4114" spans="1:1" x14ac:dyDescent="0.55000000000000004">
      <c r="A4114" s="131"/>
    </row>
    <row r="4115" spans="1:1" x14ac:dyDescent="0.55000000000000004">
      <c r="A4115" s="131"/>
    </row>
    <row r="4118" spans="1:1" x14ac:dyDescent="0.55000000000000004">
      <c r="A4118" s="131"/>
    </row>
    <row r="4119" spans="1:1" x14ac:dyDescent="0.55000000000000004">
      <c r="A4119" s="131"/>
    </row>
    <row r="4122" spans="1:1" x14ac:dyDescent="0.55000000000000004">
      <c r="A4122" s="131"/>
    </row>
    <row r="4123" spans="1:1" x14ac:dyDescent="0.55000000000000004">
      <c r="A4123" s="131"/>
    </row>
    <row r="4126" spans="1:1" x14ac:dyDescent="0.55000000000000004">
      <c r="A4126" s="131"/>
    </row>
    <row r="4127" spans="1:1" x14ac:dyDescent="0.55000000000000004">
      <c r="A4127" s="131"/>
    </row>
    <row r="4130" spans="1:1" x14ac:dyDescent="0.55000000000000004">
      <c r="A4130" s="131"/>
    </row>
    <row r="4131" spans="1:1" x14ac:dyDescent="0.55000000000000004">
      <c r="A4131" s="131"/>
    </row>
    <row r="4134" spans="1:1" x14ac:dyDescent="0.55000000000000004">
      <c r="A4134" s="131"/>
    </row>
    <row r="4135" spans="1:1" x14ac:dyDescent="0.55000000000000004">
      <c r="A4135" s="131"/>
    </row>
    <row r="4138" spans="1:1" x14ac:dyDescent="0.55000000000000004">
      <c r="A4138" s="131"/>
    </row>
    <row r="4139" spans="1:1" x14ac:dyDescent="0.55000000000000004">
      <c r="A4139" s="131"/>
    </row>
    <row r="4142" spans="1:1" x14ac:dyDescent="0.55000000000000004">
      <c r="A4142" s="131"/>
    </row>
    <row r="4143" spans="1:1" x14ac:dyDescent="0.55000000000000004">
      <c r="A4143" s="131"/>
    </row>
    <row r="4146" spans="1:1" x14ac:dyDescent="0.55000000000000004">
      <c r="A4146" s="131"/>
    </row>
    <row r="4147" spans="1:1" x14ac:dyDescent="0.55000000000000004">
      <c r="A4147" s="131"/>
    </row>
    <row r="4150" spans="1:1" x14ac:dyDescent="0.55000000000000004">
      <c r="A4150" s="131"/>
    </row>
    <row r="4151" spans="1:1" x14ac:dyDescent="0.55000000000000004">
      <c r="A4151" s="131"/>
    </row>
    <row r="4154" spans="1:1" x14ac:dyDescent="0.55000000000000004">
      <c r="A4154" s="131"/>
    </row>
    <row r="4155" spans="1:1" x14ac:dyDescent="0.55000000000000004">
      <c r="A4155" s="131"/>
    </row>
    <row r="4158" spans="1:1" x14ac:dyDescent="0.55000000000000004">
      <c r="A4158" s="131"/>
    </row>
    <row r="4159" spans="1:1" x14ac:dyDescent="0.55000000000000004">
      <c r="A4159" s="131"/>
    </row>
    <row r="4162" spans="1:1" x14ac:dyDescent="0.55000000000000004">
      <c r="A4162" s="131"/>
    </row>
    <row r="4163" spans="1:1" x14ac:dyDescent="0.55000000000000004">
      <c r="A4163" s="131"/>
    </row>
    <row r="4166" spans="1:1" x14ac:dyDescent="0.55000000000000004">
      <c r="A4166" s="131"/>
    </row>
    <row r="4167" spans="1:1" x14ac:dyDescent="0.55000000000000004">
      <c r="A4167" s="131"/>
    </row>
    <row r="4170" spans="1:1" x14ac:dyDescent="0.55000000000000004">
      <c r="A4170" s="131"/>
    </row>
    <row r="4171" spans="1:1" x14ac:dyDescent="0.55000000000000004">
      <c r="A4171" s="131"/>
    </row>
    <row r="4174" spans="1:1" x14ac:dyDescent="0.55000000000000004">
      <c r="A4174" s="131"/>
    </row>
    <row r="4175" spans="1:1" x14ac:dyDescent="0.55000000000000004">
      <c r="A4175" s="131"/>
    </row>
    <row r="4178" spans="1:1" x14ac:dyDescent="0.55000000000000004">
      <c r="A4178" s="131"/>
    </row>
    <row r="4179" spans="1:1" x14ac:dyDescent="0.55000000000000004">
      <c r="A4179" s="131"/>
    </row>
    <row r="4182" spans="1:1" x14ac:dyDescent="0.55000000000000004">
      <c r="A4182" s="131"/>
    </row>
    <row r="4183" spans="1:1" x14ac:dyDescent="0.55000000000000004">
      <c r="A4183" s="131"/>
    </row>
    <row r="4186" spans="1:1" x14ac:dyDescent="0.55000000000000004">
      <c r="A4186" s="131"/>
    </row>
    <row r="4187" spans="1:1" x14ac:dyDescent="0.55000000000000004">
      <c r="A4187" s="131"/>
    </row>
    <row r="4190" spans="1:1" x14ac:dyDescent="0.55000000000000004">
      <c r="A4190" s="131"/>
    </row>
    <row r="4191" spans="1:1" x14ac:dyDescent="0.55000000000000004">
      <c r="A4191" s="131"/>
    </row>
    <row r="4194" spans="1:1" x14ac:dyDescent="0.55000000000000004">
      <c r="A4194" s="131"/>
    </row>
    <row r="4195" spans="1:1" x14ac:dyDescent="0.55000000000000004">
      <c r="A4195" s="131"/>
    </row>
    <row r="4198" spans="1:1" x14ac:dyDescent="0.55000000000000004">
      <c r="A4198" s="131"/>
    </row>
    <row r="4199" spans="1:1" x14ac:dyDescent="0.55000000000000004">
      <c r="A4199" s="131"/>
    </row>
    <row r="4202" spans="1:1" x14ac:dyDescent="0.55000000000000004">
      <c r="A4202" s="131"/>
    </row>
    <row r="4203" spans="1:1" x14ac:dyDescent="0.55000000000000004">
      <c r="A4203" s="131"/>
    </row>
    <row r="4206" spans="1:1" x14ac:dyDescent="0.55000000000000004">
      <c r="A4206" s="131"/>
    </row>
    <row r="4207" spans="1:1" x14ac:dyDescent="0.55000000000000004">
      <c r="A4207" s="131"/>
    </row>
    <row r="4210" spans="1:1" x14ac:dyDescent="0.55000000000000004">
      <c r="A4210" s="131"/>
    </row>
    <row r="4211" spans="1:1" x14ac:dyDescent="0.55000000000000004">
      <c r="A4211" s="131"/>
    </row>
    <row r="4214" spans="1:1" x14ac:dyDescent="0.55000000000000004">
      <c r="A4214" s="131"/>
    </row>
    <row r="4215" spans="1:1" x14ac:dyDescent="0.55000000000000004">
      <c r="A4215" s="131"/>
    </row>
    <row r="4218" spans="1:1" x14ac:dyDescent="0.55000000000000004">
      <c r="A4218" s="131"/>
    </row>
    <row r="4219" spans="1:1" x14ac:dyDescent="0.55000000000000004">
      <c r="A4219" s="131"/>
    </row>
    <row r="4222" spans="1:1" x14ac:dyDescent="0.55000000000000004">
      <c r="A4222" s="131"/>
    </row>
    <row r="4223" spans="1:1" x14ac:dyDescent="0.55000000000000004">
      <c r="A4223" s="131"/>
    </row>
    <row r="4226" spans="1:1" x14ac:dyDescent="0.55000000000000004">
      <c r="A4226" s="131"/>
    </row>
    <row r="4227" spans="1:1" x14ac:dyDescent="0.55000000000000004">
      <c r="A4227" s="131"/>
    </row>
    <row r="4230" spans="1:1" x14ac:dyDescent="0.55000000000000004">
      <c r="A4230" s="131"/>
    </row>
    <row r="4231" spans="1:1" x14ac:dyDescent="0.55000000000000004">
      <c r="A4231" s="131"/>
    </row>
    <row r="4234" spans="1:1" x14ac:dyDescent="0.55000000000000004">
      <c r="A4234" s="131"/>
    </row>
    <row r="4235" spans="1:1" x14ac:dyDescent="0.55000000000000004">
      <c r="A4235" s="131"/>
    </row>
    <row r="4238" spans="1:1" x14ac:dyDescent="0.55000000000000004">
      <c r="A4238" s="131"/>
    </row>
    <row r="4239" spans="1:1" x14ac:dyDescent="0.55000000000000004">
      <c r="A4239" s="131"/>
    </row>
    <row r="4242" spans="1:1" x14ac:dyDescent="0.55000000000000004">
      <c r="A4242" s="131"/>
    </row>
    <row r="4243" spans="1:1" x14ac:dyDescent="0.55000000000000004">
      <c r="A4243" s="131"/>
    </row>
    <row r="4246" spans="1:1" x14ac:dyDescent="0.55000000000000004">
      <c r="A4246" s="131"/>
    </row>
    <row r="4247" spans="1:1" x14ac:dyDescent="0.55000000000000004">
      <c r="A4247" s="131"/>
    </row>
    <row r="4250" spans="1:1" x14ac:dyDescent="0.55000000000000004">
      <c r="A4250" s="131"/>
    </row>
    <row r="4251" spans="1:1" x14ac:dyDescent="0.55000000000000004">
      <c r="A4251" s="131"/>
    </row>
    <row r="4254" spans="1:1" x14ac:dyDescent="0.55000000000000004">
      <c r="A4254" s="131"/>
    </row>
    <row r="4255" spans="1:1" x14ac:dyDescent="0.55000000000000004">
      <c r="A4255" s="131"/>
    </row>
    <row r="4258" spans="1:1" x14ac:dyDescent="0.55000000000000004">
      <c r="A4258" s="131"/>
    </row>
    <row r="4259" spans="1:1" x14ac:dyDescent="0.55000000000000004">
      <c r="A4259" s="131"/>
    </row>
    <row r="4262" spans="1:1" x14ac:dyDescent="0.55000000000000004">
      <c r="A4262" s="131"/>
    </row>
    <row r="4263" spans="1:1" x14ac:dyDescent="0.55000000000000004">
      <c r="A4263" s="131"/>
    </row>
    <row r="4266" spans="1:1" x14ac:dyDescent="0.55000000000000004">
      <c r="A4266" s="131"/>
    </row>
    <row r="4267" spans="1:1" x14ac:dyDescent="0.55000000000000004">
      <c r="A4267" s="131"/>
    </row>
    <row r="4270" spans="1:1" x14ac:dyDescent="0.55000000000000004">
      <c r="A4270" s="131"/>
    </row>
    <row r="4271" spans="1:1" x14ac:dyDescent="0.55000000000000004">
      <c r="A4271" s="131"/>
    </row>
    <row r="4274" spans="1:1" x14ac:dyDescent="0.55000000000000004">
      <c r="A4274" s="131"/>
    </row>
    <row r="4275" spans="1:1" x14ac:dyDescent="0.55000000000000004">
      <c r="A4275" s="131"/>
    </row>
    <row r="4278" spans="1:1" x14ac:dyDescent="0.55000000000000004">
      <c r="A4278" s="131"/>
    </row>
    <row r="4279" spans="1:1" x14ac:dyDescent="0.55000000000000004">
      <c r="A4279" s="131"/>
    </row>
    <row r="4282" spans="1:1" x14ac:dyDescent="0.55000000000000004">
      <c r="A4282" s="131"/>
    </row>
    <row r="4283" spans="1:1" x14ac:dyDescent="0.55000000000000004">
      <c r="A4283" s="131"/>
    </row>
    <row r="4286" spans="1:1" x14ac:dyDescent="0.55000000000000004">
      <c r="A4286" s="131"/>
    </row>
    <row r="4287" spans="1:1" x14ac:dyDescent="0.55000000000000004">
      <c r="A4287" s="131"/>
    </row>
    <row r="4290" spans="1:1" x14ac:dyDescent="0.55000000000000004">
      <c r="A4290" s="131"/>
    </row>
    <row r="4291" spans="1:1" x14ac:dyDescent="0.55000000000000004">
      <c r="A4291" s="131"/>
    </row>
    <row r="4294" spans="1:1" x14ac:dyDescent="0.55000000000000004">
      <c r="A4294" s="131"/>
    </row>
    <row r="4295" spans="1:1" x14ac:dyDescent="0.55000000000000004">
      <c r="A4295" s="131"/>
    </row>
    <row r="4298" spans="1:1" x14ac:dyDescent="0.55000000000000004">
      <c r="A4298" s="131"/>
    </row>
    <row r="4299" spans="1:1" x14ac:dyDescent="0.55000000000000004">
      <c r="A4299" s="131"/>
    </row>
    <row r="4302" spans="1:1" x14ac:dyDescent="0.55000000000000004">
      <c r="A4302" s="131"/>
    </row>
    <row r="4303" spans="1:1" x14ac:dyDescent="0.55000000000000004">
      <c r="A4303" s="131"/>
    </row>
    <row r="4306" spans="1:1" x14ac:dyDescent="0.55000000000000004">
      <c r="A4306" s="131"/>
    </row>
    <row r="4307" spans="1:1" x14ac:dyDescent="0.55000000000000004">
      <c r="A4307" s="131"/>
    </row>
    <row r="4310" spans="1:1" x14ac:dyDescent="0.55000000000000004">
      <c r="A4310" s="131"/>
    </row>
    <row r="4311" spans="1:1" x14ac:dyDescent="0.55000000000000004">
      <c r="A4311" s="131"/>
    </row>
    <row r="4314" spans="1:1" x14ac:dyDescent="0.55000000000000004">
      <c r="A4314" s="131"/>
    </row>
    <row r="4315" spans="1:1" x14ac:dyDescent="0.55000000000000004">
      <c r="A4315" s="131"/>
    </row>
    <row r="4318" spans="1:1" x14ac:dyDescent="0.55000000000000004">
      <c r="A4318" s="131"/>
    </row>
    <row r="4319" spans="1:1" x14ac:dyDescent="0.55000000000000004">
      <c r="A4319" s="131"/>
    </row>
    <row r="4322" spans="1:1" x14ac:dyDescent="0.55000000000000004">
      <c r="A4322" s="131"/>
    </row>
    <row r="4323" spans="1:1" x14ac:dyDescent="0.55000000000000004">
      <c r="A4323" s="131"/>
    </row>
    <row r="4326" spans="1:1" x14ac:dyDescent="0.55000000000000004">
      <c r="A4326" s="131"/>
    </row>
    <row r="4327" spans="1:1" x14ac:dyDescent="0.55000000000000004">
      <c r="A4327" s="131"/>
    </row>
    <row r="4330" spans="1:1" x14ac:dyDescent="0.55000000000000004">
      <c r="A4330" s="131"/>
    </row>
    <row r="4331" spans="1:1" x14ac:dyDescent="0.55000000000000004">
      <c r="A4331" s="131"/>
    </row>
    <row r="4334" spans="1:1" x14ac:dyDescent="0.55000000000000004">
      <c r="A4334" s="131"/>
    </row>
    <row r="4335" spans="1:1" x14ac:dyDescent="0.55000000000000004">
      <c r="A4335" s="131"/>
    </row>
    <row r="4338" spans="1:1" x14ac:dyDescent="0.55000000000000004">
      <c r="A4338" s="131"/>
    </row>
    <row r="4339" spans="1:1" x14ac:dyDescent="0.55000000000000004">
      <c r="A4339" s="131"/>
    </row>
    <row r="4342" spans="1:1" x14ac:dyDescent="0.55000000000000004">
      <c r="A4342" s="131"/>
    </row>
    <row r="4343" spans="1:1" x14ac:dyDescent="0.55000000000000004">
      <c r="A4343" s="131"/>
    </row>
    <row r="4346" spans="1:1" x14ac:dyDescent="0.55000000000000004">
      <c r="A4346" s="131"/>
    </row>
    <row r="4347" spans="1:1" x14ac:dyDescent="0.55000000000000004">
      <c r="A4347" s="131"/>
    </row>
    <row r="4350" spans="1:1" x14ac:dyDescent="0.55000000000000004">
      <c r="A4350" s="131"/>
    </row>
    <row r="4351" spans="1:1" x14ac:dyDescent="0.55000000000000004">
      <c r="A4351" s="131"/>
    </row>
    <row r="4354" spans="1:1" x14ac:dyDescent="0.55000000000000004">
      <c r="A4354" s="131"/>
    </row>
    <row r="4355" spans="1:1" x14ac:dyDescent="0.55000000000000004">
      <c r="A4355" s="131"/>
    </row>
    <row r="4358" spans="1:1" x14ac:dyDescent="0.55000000000000004">
      <c r="A4358" s="131"/>
    </row>
    <row r="4359" spans="1:1" x14ac:dyDescent="0.55000000000000004">
      <c r="A4359" s="131"/>
    </row>
    <row r="4362" spans="1:1" x14ac:dyDescent="0.55000000000000004">
      <c r="A4362" s="131"/>
    </row>
    <row r="4363" spans="1:1" x14ac:dyDescent="0.55000000000000004">
      <c r="A4363" s="131"/>
    </row>
    <row r="4366" spans="1:1" x14ac:dyDescent="0.55000000000000004">
      <c r="A4366" s="131"/>
    </row>
    <row r="4367" spans="1:1" x14ac:dyDescent="0.55000000000000004">
      <c r="A4367" s="131"/>
    </row>
    <row r="4370" spans="1:1" x14ac:dyDescent="0.55000000000000004">
      <c r="A4370" s="131"/>
    </row>
    <row r="4371" spans="1:1" x14ac:dyDescent="0.55000000000000004">
      <c r="A4371" s="131"/>
    </row>
    <row r="4374" spans="1:1" x14ac:dyDescent="0.55000000000000004">
      <c r="A4374" s="131"/>
    </row>
    <row r="4375" spans="1:1" x14ac:dyDescent="0.55000000000000004">
      <c r="A4375" s="131"/>
    </row>
    <row r="4378" spans="1:1" x14ac:dyDescent="0.55000000000000004">
      <c r="A4378" s="131"/>
    </row>
    <row r="4379" spans="1:1" x14ac:dyDescent="0.55000000000000004">
      <c r="A4379" s="131"/>
    </row>
    <row r="4382" spans="1:1" x14ac:dyDescent="0.55000000000000004">
      <c r="A4382" s="131"/>
    </row>
    <row r="4383" spans="1:1" x14ac:dyDescent="0.55000000000000004">
      <c r="A4383" s="131"/>
    </row>
    <row r="4386" spans="1:1" x14ac:dyDescent="0.55000000000000004">
      <c r="A4386" s="131"/>
    </row>
    <row r="4387" spans="1:1" x14ac:dyDescent="0.55000000000000004">
      <c r="A4387" s="131"/>
    </row>
    <row r="4390" spans="1:1" x14ac:dyDescent="0.55000000000000004">
      <c r="A4390" s="131"/>
    </row>
    <row r="4391" spans="1:1" x14ac:dyDescent="0.55000000000000004">
      <c r="A4391" s="131"/>
    </row>
    <row r="4394" spans="1:1" x14ac:dyDescent="0.55000000000000004">
      <c r="A4394" s="131"/>
    </row>
    <row r="4395" spans="1:1" x14ac:dyDescent="0.55000000000000004">
      <c r="A4395" s="131"/>
    </row>
    <row r="4398" spans="1:1" x14ac:dyDescent="0.55000000000000004">
      <c r="A4398" s="131"/>
    </row>
    <row r="4399" spans="1:1" x14ac:dyDescent="0.55000000000000004">
      <c r="A4399" s="131"/>
    </row>
    <row r="4402" spans="1:1" x14ac:dyDescent="0.55000000000000004">
      <c r="A4402" s="131"/>
    </row>
    <row r="4403" spans="1:1" x14ac:dyDescent="0.55000000000000004">
      <c r="A4403" s="131"/>
    </row>
    <row r="4406" spans="1:1" x14ac:dyDescent="0.55000000000000004">
      <c r="A4406" s="131"/>
    </row>
    <row r="4407" spans="1:1" x14ac:dyDescent="0.55000000000000004">
      <c r="A4407" s="131"/>
    </row>
    <row r="4410" spans="1:1" x14ac:dyDescent="0.55000000000000004">
      <c r="A4410" s="131"/>
    </row>
    <row r="4411" spans="1:1" x14ac:dyDescent="0.55000000000000004">
      <c r="A4411" s="131"/>
    </row>
    <row r="4414" spans="1:1" x14ac:dyDescent="0.55000000000000004">
      <c r="A4414" s="131"/>
    </row>
    <row r="4415" spans="1:1" x14ac:dyDescent="0.55000000000000004">
      <c r="A4415" s="131"/>
    </row>
    <row r="4418" spans="1:1" x14ac:dyDescent="0.55000000000000004">
      <c r="A4418" s="131"/>
    </row>
    <row r="4419" spans="1:1" x14ac:dyDescent="0.55000000000000004">
      <c r="A4419" s="131"/>
    </row>
    <row r="4422" spans="1:1" x14ac:dyDescent="0.55000000000000004">
      <c r="A4422" s="131"/>
    </row>
    <row r="4423" spans="1:1" x14ac:dyDescent="0.55000000000000004">
      <c r="A4423" s="131"/>
    </row>
    <row r="4426" spans="1:1" x14ac:dyDescent="0.55000000000000004">
      <c r="A4426" s="131"/>
    </row>
    <row r="4427" spans="1:1" x14ac:dyDescent="0.55000000000000004">
      <c r="A4427" s="131"/>
    </row>
    <row r="4430" spans="1:1" x14ac:dyDescent="0.55000000000000004">
      <c r="A4430" s="131"/>
    </row>
    <row r="4431" spans="1:1" x14ac:dyDescent="0.55000000000000004">
      <c r="A4431" s="131"/>
    </row>
    <row r="4434" spans="1:1" x14ac:dyDescent="0.55000000000000004">
      <c r="A4434" s="131"/>
    </row>
    <row r="4435" spans="1:1" x14ac:dyDescent="0.55000000000000004">
      <c r="A4435" s="131"/>
    </row>
    <row r="4438" spans="1:1" x14ac:dyDescent="0.55000000000000004">
      <c r="A4438" s="131"/>
    </row>
    <row r="4439" spans="1:1" x14ac:dyDescent="0.55000000000000004">
      <c r="A4439" s="131"/>
    </row>
    <row r="4442" spans="1:1" x14ac:dyDescent="0.55000000000000004">
      <c r="A4442" s="131"/>
    </row>
    <row r="4443" spans="1:1" x14ac:dyDescent="0.55000000000000004">
      <c r="A4443" s="131"/>
    </row>
    <row r="4446" spans="1:1" x14ac:dyDescent="0.55000000000000004">
      <c r="A4446" s="131"/>
    </row>
    <row r="4447" spans="1:1" x14ac:dyDescent="0.55000000000000004">
      <c r="A4447" s="131"/>
    </row>
    <row r="4450" spans="1:1" x14ac:dyDescent="0.55000000000000004">
      <c r="A4450" s="131"/>
    </row>
    <row r="4451" spans="1:1" x14ac:dyDescent="0.55000000000000004">
      <c r="A4451" s="131"/>
    </row>
    <row r="4454" spans="1:1" x14ac:dyDescent="0.55000000000000004">
      <c r="A4454" s="131"/>
    </row>
    <row r="4455" spans="1:1" x14ac:dyDescent="0.55000000000000004">
      <c r="A4455" s="131"/>
    </row>
    <row r="4458" spans="1:1" x14ac:dyDescent="0.55000000000000004">
      <c r="A4458" s="131"/>
    </row>
    <row r="4459" spans="1:1" x14ac:dyDescent="0.55000000000000004">
      <c r="A4459" s="131"/>
    </row>
    <row r="4462" spans="1:1" x14ac:dyDescent="0.55000000000000004">
      <c r="A4462" s="131"/>
    </row>
    <row r="4463" spans="1:1" x14ac:dyDescent="0.55000000000000004">
      <c r="A4463" s="131"/>
    </row>
    <row r="4466" spans="1:1" x14ac:dyDescent="0.55000000000000004">
      <c r="A4466" s="131"/>
    </row>
    <row r="4467" spans="1:1" x14ac:dyDescent="0.55000000000000004">
      <c r="A4467" s="131"/>
    </row>
    <row r="4470" spans="1:1" x14ac:dyDescent="0.55000000000000004">
      <c r="A4470" s="131"/>
    </row>
    <row r="4471" spans="1:1" x14ac:dyDescent="0.55000000000000004">
      <c r="A4471" s="131"/>
    </row>
    <row r="4474" spans="1:1" x14ac:dyDescent="0.55000000000000004">
      <c r="A4474" s="131"/>
    </row>
    <row r="4475" spans="1:1" x14ac:dyDescent="0.55000000000000004">
      <c r="A4475" s="131"/>
    </row>
    <row r="4478" spans="1:1" x14ac:dyDescent="0.55000000000000004">
      <c r="A4478" s="131"/>
    </row>
    <row r="4479" spans="1:1" x14ac:dyDescent="0.55000000000000004">
      <c r="A4479" s="131"/>
    </row>
    <row r="4482" spans="1:1" x14ac:dyDescent="0.55000000000000004">
      <c r="A4482" s="131"/>
    </row>
    <row r="4483" spans="1:1" x14ac:dyDescent="0.55000000000000004">
      <c r="A4483" s="131"/>
    </row>
    <row r="4486" spans="1:1" x14ac:dyDescent="0.55000000000000004">
      <c r="A4486" s="131"/>
    </row>
    <row r="4487" spans="1:1" x14ac:dyDescent="0.55000000000000004">
      <c r="A4487" s="131"/>
    </row>
    <row r="4490" spans="1:1" x14ac:dyDescent="0.55000000000000004">
      <c r="A4490" s="131"/>
    </row>
    <row r="4491" spans="1:1" x14ac:dyDescent="0.55000000000000004">
      <c r="A4491" s="131"/>
    </row>
    <row r="4494" spans="1:1" x14ac:dyDescent="0.55000000000000004">
      <c r="A4494" s="131"/>
    </row>
    <row r="4495" spans="1:1" x14ac:dyDescent="0.55000000000000004">
      <c r="A4495" s="131"/>
    </row>
    <row r="4498" spans="1:1" x14ac:dyDescent="0.55000000000000004">
      <c r="A4498" s="131"/>
    </row>
    <row r="4499" spans="1:1" x14ac:dyDescent="0.55000000000000004">
      <c r="A4499" s="131"/>
    </row>
    <row r="4502" spans="1:1" x14ac:dyDescent="0.55000000000000004">
      <c r="A4502" s="131"/>
    </row>
    <row r="4503" spans="1:1" x14ac:dyDescent="0.55000000000000004">
      <c r="A4503" s="131"/>
    </row>
    <row r="4506" spans="1:1" x14ac:dyDescent="0.55000000000000004">
      <c r="A4506" s="131"/>
    </row>
    <row r="4507" spans="1:1" x14ac:dyDescent="0.55000000000000004">
      <c r="A4507" s="131"/>
    </row>
    <row r="4510" spans="1:1" x14ac:dyDescent="0.55000000000000004">
      <c r="A4510" s="131"/>
    </row>
    <row r="4511" spans="1:1" x14ac:dyDescent="0.55000000000000004">
      <c r="A4511" s="131"/>
    </row>
    <row r="4514" spans="1:1" x14ac:dyDescent="0.55000000000000004">
      <c r="A4514" s="131"/>
    </row>
    <row r="4515" spans="1:1" x14ac:dyDescent="0.55000000000000004">
      <c r="A4515" s="131"/>
    </row>
    <row r="4518" spans="1:1" x14ac:dyDescent="0.55000000000000004">
      <c r="A4518" s="131"/>
    </row>
    <row r="4519" spans="1:1" x14ac:dyDescent="0.55000000000000004">
      <c r="A4519" s="131"/>
    </row>
    <row r="4522" spans="1:1" x14ac:dyDescent="0.55000000000000004">
      <c r="A4522" s="131"/>
    </row>
    <row r="4523" spans="1:1" x14ac:dyDescent="0.55000000000000004">
      <c r="A4523" s="131"/>
    </row>
    <row r="4526" spans="1:1" x14ac:dyDescent="0.55000000000000004">
      <c r="A4526" s="131"/>
    </row>
    <row r="4527" spans="1:1" x14ac:dyDescent="0.55000000000000004">
      <c r="A4527" s="131"/>
    </row>
    <row r="4530" spans="1:1" x14ac:dyDescent="0.55000000000000004">
      <c r="A4530" s="131"/>
    </row>
    <row r="4531" spans="1:1" x14ac:dyDescent="0.55000000000000004">
      <c r="A4531" s="131"/>
    </row>
    <row r="4534" spans="1:1" x14ac:dyDescent="0.55000000000000004">
      <c r="A4534" s="131"/>
    </row>
    <row r="4535" spans="1:1" x14ac:dyDescent="0.55000000000000004">
      <c r="A4535" s="131"/>
    </row>
    <row r="4538" spans="1:1" x14ac:dyDescent="0.55000000000000004">
      <c r="A4538" s="131"/>
    </row>
    <row r="4539" spans="1:1" x14ac:dyDescent="0.55000000000000004">
      <c r="A4539" s="131"/>
    </row>
    <row r="4542" spans="1:1" x14ac:dyDescent="0.55000000000000004">
      <c r="A4542" s="131"/>
    </row>
    <row r="4543" spans="1:1" x14ac:dyDescent="0.55000000000000004">
      <c r="A4543" s="131"/>
    </row>
    <row r="4546" spans="1:1" x14ac:dyDescent="0.55000000000000004">
      <c r="A4546" s="131"/>
    </row>
    <row r="4547" spans="1:1" x14ac:dyDescent="0.55000000000000004">
      <c r="A4547" s="131"/>
    </row>
    <row r="4550" spans="1:1" x14ac:dyDescent="0.55000000000000004">
      <c r="A4550" s="131"/>
    </row>
    <row r="4551" spans="1:1" x14ac:dyDescent="0.55000000000000004">
      <c r="A4551" s="131"/>
    </row>
    <row r="4554" spans="1:1" x14ac:dyDescent="0.55000000000000004">
      <c r="A4554" s="131"/>
    </row>
    <row r="4555" spans="1:1" x14ac:dyDescent="0.55000000000000004">
      <c r="A4555" s="131"/>
    </row>
    <row r="4558" spans="1:1" x14ac:dyDescent="0.55000000000000004">
      <c r="A4558" s="131"/>
    </row>
    <row r="4559" spans="1:1" x14ac:dyDescent="0.55000000000000004">
      <c r="A4559" s="131"/>
    </row>
    <row r="4562" spans="1:1" x14ac:dyDescent="0.55000000000000004">
      <c r="A4562" s="131"/>
    </row>
    <row r="4563" spans="1:1" x14ac:dyDescent="0.55000000000000004">
      <c r="A4563" s="131"/>
    </row>
    <row r="4566" spans="1:1" x14ac:dyDescent="0.55000000000000004">
      <c r="A4566" s="131"/>
    </row>
    <row r="4567" spans="1:1" x14ac:dyDescent="0.55000000000000004">
      <c r="A4567" s="131"/>
    </row>
    <row r="4570" spans="1:1" x14ac:dyDescent="0.55000000000000004">
      <c r="A4570" s="131"/>
    </row>
    <row r="4571" spans="1:1" x14ac:dyDescent="0.55000000000000004">
      <c r="A4571" s="131"/>
    </row>
    <row r="4574" spans="1:1" x14ac:dyDescent="0.55000000000000004">
      <c r="A4574" s="131"/>
    </row>
    <row r="4575" spans="1:1" x14ac:dyDescent="0.55000000000000004">
      <c r="A4575" s="131"/>
    </row>
    <row r="4578" spans="1:1" x14ac:dyDescent="0.55000000000000004">
      <c r="A4578" s="131"/>
    </row>
    <row r="4579" spans="1:1" x14ac:dyDescent="0.55000000000000004">
      <c r="A4579" s="131"/>
    </row>
    <row r="4582" spans="1:1" x14ac:dyDescent="0.55000000000000004">
      <c r="A4582" s="131"/>
    </row>
    <row r="4583" spans="1:1" x14ac:dyDescent="0.55000000000000004">
      <c r="A4583" s="131"/>
    </row>
    <row r="4586" spans="1:1" x14ac:dyDescent="0.55000000000000004">
      <c r="A4586" s="131"/>
    </row>
    <row r="4587" spans="1:1" x14ac:dyDescent="0.55000000000000004">
      <c r="A4587" s="131"/>
    </row>
    <row r="4590" spans="1:1" x14ac:dyDescent="0.55000000000000004">
      <c r="A4590" s="131"/>
    </row>
    <row r="4591" spans="1:1" x14ac:dyDescent="0.55000000000000004">
      <c r="A4591" s="131"/>
    </row>
    <row r="4594" spans="1:1" x14ac:dyDescent="0.55000000000000004">
      <c r="A4594" s="131"/>
    </row>
    <row r="4595" spans="1:1" x14ac:dyDescent="0.55000000000000004">
      <c r="A4595" s="131"/>
    </row>
    <row r="4598" spans="1:1" x14ac:dyDescent="0.55000000000000004">
      <c r="A4598" s="131"/>
    </row>
    <row r="4599" spans="1:1" x14ac:dyDescent="0.55000000000000004">
      <c r="A4599" s="131"/>
    </row>
    <row r="4602" spans="1:1" x14ac:dyDescent="0.55000000000000004">
      <c r="A4602" s="131"/>
    </row>
    <row r="4603" spans="1:1" x14ac:dyDescent="0.55000000000000004">
      <c r="A4603" s="131"/>
    </row>
    <row r="4606" spans="1:1" x14ac:dyDescent="0.55000000000000004">
      <c r="A4606" s="131"/>
    </row>
    <row r="4607" spans="1:1" x14ac:dyDescent="0.55000000000000004">
      <c r="A4607" s="131"/>
    </row>
    <row r="4610" spans="1:1" x14ac:dyDescent="0.55000000000000004">
      <c r="A4610" s="131"/>
    </row>
    <row r="4611" spans="1:1" x14ac:dyDescent="0.55000000000000004">
      <c r="A4611" s="131"/>
    </row>
    <row r="4614" spans="1:1" x14ac:dyDescent="0.55000000000000004">
      <c r="A4614" s="131"/>
    </row>
    <row r="4615" spans="1:1" x14ac:dyDescent="0.55000000000000004">
      <c r="A4615" s="131"/>
    </row>
    <row r="4618" spans="1:1" x14ac:dyDescent="0.55000000000000004">
      <c r="A4618" s="131"/>
    </row>
    <row r="4619" spans="1:1" x14ac:dyDescent="0.55000000000000004">
      <c r="A4619" s="131"/>
    </row>
    <row r="4622" spans="1:1" x14ac:dyDescent="0.55000000000000004">
      <c r="A4622" s="131"/>
    </row>
    <row r="4623" spans="1:1" x14ac:dyDescent="0.55000000000000004">
      <c r="A4623" s="131"/>
    </row>
    <row r="4626" spans="1:1" x14ac:dyDescent="0.55000000000000004">
      <c r="A4626" s="131"/>
    </row>
    <row r="4627" spans="1:1" x14ac:dyDescent="0.55000000000000004">
      <c r="A4627" s="131"/>
    </row>
    <row r="4630" spans="1:1" x14ac:dyDescent="0.55000000000000004">
      <c r="A4630" s="131"/>
    </row>
    <row r="4631" spans="1:1" x14ac:dyDescent="0.55000000000000004">
      <c r="A4631" s="131"/>
    </row>
    <row r="4634" spans="1:1" x14ac:dyDescent="0.55000000000000004">
      <c r="A4634" s="131"/>
    </row>
    <row r="4635" spans="1:1" x14ac:dyDescent="0.55000000000000004">
      <c r="A4635" s="131"/>
    </row>
    <row r="4638" spans="1:1" x14ac:dyDescent="0.55000000000000004">
      <c r="A4638" s="131"/>
    </row>
    <row r="4639" spans="1:1" x14ac:dyDescent="0.55000000000000004">
      <c r="A4639" s="131"/>
    </row>
    <row r="4642" spans="1:1" x14ac:dyDescent="0.55000000000000004">
      <c r="A4642" s="131"/>
    </row>
    <row r="4643" spans="1:1" x14ac:dyDescent="0.55000000000000004">
      <c r="A4643" s="131"/>
    </row>
    <row r="4646" spans="1:1" x14ac:dyDescent="0.55000000000000004">
      <c r="A4646" s="131"/>
    </row>
    <row r="4647" spans="1:1" x14ac:dyDescent="0.55000000000000004">
      <c r="A4647" s="131"/>
    </row>
    <row r="4650" spans="1:1" x14ac:dyDescent="0.55000000000000004">
      <c r="A4650" s="131"/>
    </row>
    <row r="4651" spans="1:1" x14ac:dyDescent="0.55000000000000004">
      <c r="A4651" s="131"/>
    </row>
    <row r="4654" spans="1:1" x14ac:dyDescent="0.55000000000000004">
      <c r="A4654" s="131"/>
    </row>
    <row r="4655" spans="1:1" x14ac:dyDescent="0.55000000000000004">
      <c r="A4655" s="131"/>
    </row>
    <row r="4658" spans="1:1" x14ac:dyDescent="0.55000000000000004">
      <c r="A4658" s="131"/>
    </row>
    <row r="4659" spans="1:1" x14ac:dyDescent="0.55000000000000004">
      <c r="A4659" s="131"/>
    </row>
    <row r="4662" spans="1:1" x14ac:dyDescent="0.55000000000000004">
      <c r="A4662" s="131"/>
    </row>
    <row r="4663" spans="1:1" x14ac:dyDescent="0.55000000000000004">
      <c r="A4663" s="131"/>
    </row>
    <row r="4666" spans="1:1" x14ac:dyDescent="0.55000000000000004">
      <c r="A4666" s="131"/>
    </row>
    <row r="4667" spans="1:1" x14ac:dyDescent="0.55000000000000004">
      <c r="A4667" s="131"/>
    </row>
    <row r="4670" spans="1:1" x14ac:dyDescent="0.55000000000000004">
      <c r="A4670" s="131"/>
    </row>
    <row r="4671" spans="1:1" x14ac:dyDescent="0.55000000000000004">
      <c r="A4671" s="131"/>
    </row>
    <row r="4674" spans="1:1" x14ac:dyDescent="0.55000000000000004">
      <c r="A4674" s="131"/>
    </row>
    <row r="4675" spans="1:1" x14ac:dyDescent="0.55000000000000004">
      <c r="A4675" s="131"/>
    </row>
    <row r="4678" spans="1:1" x14ac:dyDescent="0.55000000000000004">
      <c r="A4678" s="131"/>
    </row>
    <row r="4679" spans="1:1" x14ac:dyDescent="0.55000000000000004">
      <c r="A4679" s="131"/>
    </row>
    <row r="4682" spans="1:1" x14ac:dyDescent="0.55000000000000004">
      <c r="A4682" s="131"/>
    </row>
    <row r="4683" spans="1:1" x14ac:dyDescent="0.55000000000000004">
      <c r="A4683" s="131"/>
    </row>
    <row r="4686" spans="1:1" x14ac:dyDescent="0.55000000000000004">
      <c r="A4686" s="131"/>
    </row>
    <row r="4687" spans="1:1" x14ac:dyDescent="0.55000000000000004">
      <c r="A4687" s="131"/>
    </row>
    <row r="4690" spans="1:1" x14ac:dyDescent="0.55000000000000004">
      <c r="A4690" s="131"/>
    </row>
    <row r="4691" spans="1:1" x14ac:dyDescent="0.55000000000000004">
      <c r="A4691" s="131"/>
    </row>
    <row r="4694" spans="1:1" x14ac:dyDescent="0.55000000000000004">
      <c r="A4694" s="131"/>
    </row>
    <row r="4695" spans="1:1" x14ac:dyDescent="0.55000000000000004">
      <c r="A4695" s="131"/>
    </row>
    <row r="4698" spans="1:1" x14ac:dyDescent="0.55000000000000004">
      <c r="A4698" s="131"/>
    </row>
    <row r="4699" spans="1:1" x14ac:dyDescent="0.55000000000000004">
      <c r="A4699" s="131"/>
    </row>
    <row r="4702" spans="1:1" x14ac:dyDescent="0.55000000000000004">
      <c r="A4702" s="131"/>
    </row>
    <row r="4703" spans="1:1" x14ac:dyDescent="0.55000000000000004">
      <c r="A4703" s="131"/>
    </row>
    <row r="4706" spans="1:1" x14ac:dyDescent="0.55000000000000004">
      <c r="A4706" s="131"/>
    </row>
    <row r="4707" spans="1:1" x14ac:dyDescent="0.55000000000000004">
      <c r="A4707" s="131"/>
    </row>
    <row r="4710" spans="1:1" x14ac:dyDescent="0.55000000000000004">
      <c r="A4710" s="131"/>
    </row>
    <row r="4711" spans="1:1" x14ac:dyDescent="0.55000000000000004">
      <c r="A4711" s="131"/>
    </row>
    <row r="4714" spans="1:1" x14ac:dyDescent="0.55000000000000004">
      <c r="A4714" s="131"/>
    </row>
    <row r="4715" spans="1:1" x14ac:dyDescent="0.55000000000000004">
      <c r="A4715" s="131"/>
    </row>
    <row r="4718" spans="1:1" x14ac:dyDescent="0.55000000000000004">
      <c r="A4718" s="131"/>
    </row>
    <row r="4719" spans="1:1" x14ac:dyDescent="0.55000000000000004">
      <c r="A4719" s="131"/>
    </row>
    <row r="4722" spans="1:1" x14ac:dyDescent="0.55000000000000004">
      <c r="A4722" s="131"/>
    </row>
    <row r="4723" spans="1:1" x14ac:dyDescent="0.55000000000000004">
      <c r="A4723" s="131"/>
    </row>
    <row r="4726" spans="1:1" x14ac:dyDescent="0.55000000000000004">
      <c r="A4726" s="131"/>
    </row>
    <row r="4727" spans="1:1" x14ac:dyDescent="0.55000000000000004">
      <c r="A4727" s="131"/>
    </row>
    <row r="4730" spans="1:1" x14ac:dyDescent="0.55000000000000004">
      <c r="A4730" s="131"/>
    </row>
    <row r="4731" spans="1:1" x14ac:dyDescent="0.55000000000000004">
      <c r="A4731" s="131"/>
    </row>
    <row r="4734" spans="1:1" x14ac:dyDescent="0.55000000000000004">
      <c r="A4734" s="131"/>
    </row>
    <row r="4735" spans="1:1" x14ac:dyDescent="0.55000000000000004">
      <c r="A4735" s="131"/>
    </row>
    <row r="4738" spans="1:1" x14ac:dyDescent="0.55000000000000004">
      <c r="A4738" s="131"/>
    </row>
    <row r="4739" spans="1:1" x14ac:dyDescent="0.55000000000000004">
      <c r="A4739" s="131"/>
    </row>
    <row r="4742" spans="1:1" x14ac:dyDescent="0.55000000000000004">
      <c r="A4742" s="131"/>
    </row>
    <row r="4743" spans="1:1" x14ac:dyDescent="0.55000000000000004">
      <c r="A4743" s="131"/>
    </row>
    <row r="4746" spans="1:1" x14ac:dyDescent="0.55000000000000004">
      <c r="A4746" s="131"/>
    </row>
    <row r="4747" spans="1:1" x14ac:dyDescent="0.55000000000000004">
      <c r="A4747" s="131"/>
    </row>
    <row r="4750" spans="1:1" x14ac:dyDescent="0.55000000000000004">
      <c r="A4750" s="131"/>
    </row>
    <row r="4751" spans="1:1" x14ac:dyDescent="0.55000000000000004">
      <c r="A4751" s="131"/>
    </row>
    <row r="4754" spans="1:1" x14ac:dyDescent="0.55000000000000004">
      <c r="A4754" s="131"/>
    </row>
    <row r="4755" spans="1:1" x14ac:dyDescent="0.55000000000000004">
      <c r="A4755" s="131"/>
    </row>
    <row r="4758" spans="1:1" x14ac:dyDescent="0.55000000000000004">
      <c r="A4758" s="131"/>
    </row>
    <row r="4759" spans="1:1" x14ac:dyDescent="0.55000000000000004">
      <c r="A4759" s="131"/>
    </row>
    <row r="4762" spans="1:1" x14ac:dyDescent="0.55000000000000004">
      <c r="A4762" s="131"/>
    </row>
    <row r="4763" spans="1:1" x14ac:dyDescent="0.55000000000000004">
      <c r="A4763" s="131"/>
    </row>
    <row r="4766" spans="1:1" x14ac:dyDescent="0.55000000000000004">
      <c r="A4766" s="131"/>
    </row>
    <row r="4767" spans="1:1" x14ac:dyDescent="0.55000000000000004">
      <c r="A4767" s="131"/>
    </row>
    <row r="4770" spans="1:1" x14ac:dyDescent="0.55000000000000004">
      <c r="A4770" s="131"/>
    </row>
    <row r="4771" spans="1:1" x14ac:dyDescent="0.55000000000000004">
      <c r="A4771" s="131"/>
    </row>
    <row r="4774" spans="1:1" x14ac:dyDescent="0.55000000000000004">
      <c r="A4774" s="131"/>
    </row>
    <row r="4775" spans="1:1" x14ac:dyDescent="0.55000000000000004">
      <c r="A4775" s="131"/>
    </row>
    <row r="4778" spans="1:1" x14ac:dyDescent="0.55000000000000004">
      <c r="A4778" s="131"/>
    </row>
    <row r="4779" spans="1:1" x14ac:dyDescent="0.55000000000000004">
      <c r="A4779" s="131"/>
    </row>
    <row r="4782" spans="1:1" x14ac:dyDescent="0.55000000000000004">
      <c r="A4782" s="131"/>
    </row>
    <row r="4783" spans="1:1" x14ac:dyDescent="0.55000000000000004">
      <c r="A4783" s="131"/>
    </row>
    <row r="4786" spans="1:1" x14ac:dyDescent="0.55000000000000004">
      <c r="A4786" s="131"/>
    </row>
    <row r="4787" spans="1:1" x14ac:dyDescent="0.55000000000000004">
      <c r="A4787" s="131"/>
    </row>
    <row r="4790" spans="1:1" x14ac:dyDescent="0.55000000000000004">
      <c r="A4790" s="131"/>
    </row>
    <row r="4791" spans="1:1" x14ac:dyDescent="0.55000000000000004">
      <c r="A4791" s="131"/>
    </row>
    <row r="4794" spans="1:1" x14ac:dyDescent="0.55000000000000004">
      <c r="A4794" s="131"/>
    </row>
    <row r="4795" spans="1:1" x14ac:dyDescent="0.55000000000000004">
      <c r="A4795" s="131"/>
    </row>
    <row r="4798" spans="1:1" x14ac:dyDescent="0.55000000000000004">
      <c r="A4798" s="131"/>
    </row>
    <row r="4799" spans="1:1" x14ac:dyDescent="0.55000000000000004">
      <c r="A4799" s="131"/>
    </row>
    <row r="4802" spans="1:1" x14ac:dyDescent="0.55000000000000004">
      <c r="A4802" s="131"/>
    </row>
    <row r="4803" spans="1:1" x14ac:dyDescent="0.55000000000000004">
      <c r="A4803" s="131"/>
    </row>
    <row r="4806" spans="1:1" x14ac:dyDescent="0.55000000000000004">
      <c r="A4806" s="131"/>
    </row>
    <row r="4807" spans="1:1" x14ac:dyDescent="0.55000000000000004">
      <c r="A4807" s="131"/>
    </row>
    <row r="4810" spans="1:1" x14ac:dyDescent="0.55000000000000004">
      <c r="A4810" s="131"/>
    </row>
    <row r="4811" spans="1:1" x14ac:dyDescent="0.55000000000000004">
      <c r="A4811" s="131"/>
    </row>
    <row r="4814" spans="1:1" x14ac:dyDescent="0.55000000000000004">
      <c r="A4814" s="131"/>
    </row>
    <row r="4815" spans="1:1" x14ac:dyDescent="0.55000000000000004">
      <c r="A4815" s="131"/>
    </row>
    <row r="4818" spans="1:1" x14ac:dyDescent="0.55000000000000004">
      <c r="A4818" s="131"/>
    </row>
    <row r="4819" spans="1:1" x14ac:dyDescent="0.55000000000000004">
      <c r="A4819" s="131"/>
    </row>
    <row r="4822" spans="1:1" x14ac:dyDescent="0.55000000000000004">
      <c r="A4822" s="131"/>
    </row>
    <row r="4823" spans="1:1" x14ac:dyDescent="0.55000000000000004">
      <c r="A4823" s="131"/>
    </row>
    <row r="4826" spans="1:1" x14ac:dyDescent="0.55000000000000004">
      <c r="A4826" s="131"/>
    </row>
    <row r="4827" spans="1:1" x14ac:dyDescent="0.55000000000000004">
      <c r="A4827" s="131"/>
    </row>
    <row r="4830" spans="1:1" x14ac:dyDescent="0.55000000000000004">
      <c r="A4830" s="131"/>
    </row>
    <row r="4831" spans="1:1" x14ac:dyDescent="0.55000000000000004">
      <c r="A4831" s="131"/>
    </row>
    <row r="4834" spans="1:1" x14ac:dyDescent="0.55000000000000004">
      <c r="A4834" s="131"/>
    </row>
    <row r="4835" spans="1:1" x14ac:dyDescent="0.55000000000000004">
      <c r="A4835" s="131"/>
    </row>
    <row r="4838" spans="1:1" x14ac:dyDescent="0.55000000000000004">
      <c r="A4838" s="131"/>
    </row>
    <row r="4839" spans="1:1" x14ac:dyDescent="0.55000000000000004">
      <c r="A4839" s="131"/>
    </row>
    <row r="4842" spans="1:1" x14ac:dyDescent="0.55000000000000004">
      <c r="A4842" s="131"/>
    </row>
    <row r="4843" spans="1:1" x14ac:dyDescent="0.55000000000000004">
      <c r="A4843" s="131"/>
    </row>
    <row r="4846" spans="1:1" x14ac:dyDescent="0.55000000000000004">
      <c r="A4846" s="131"/>
    </row>
    <row r="4847" spans="1:1" x14ac:dyDescent="0.55000000000000004">
      <c r="A4847" s="131"/>
    </row>
    <row r="4850" spans="1:1" x14ac:dyDescent="0.55000000000000004">
      <c r="A4850" s="131"/>
    </row>
    <row r="4851" spans="1:1" x14ac:dyDescent="0.55000000000000004">
      <c r="A4851" s="131"/>
    </row>
    <row r="4854" spans="1:1" x14ac:dyDescent="0.55000000000000004">
      <c r="A4854" s="131"/>
    </row>
    <row r="4855" spans="1:1" x14ac:dyDescent="0.55000000000000004">
      <c r="A4855" s="131"/>
    </row>
    <row r="4858" spans="1:1" x14ac:dyDescent="0.55000000000000004">
      <c r="A4858" s="131"/>
    </row>
    <row r="4859" spans="1:1" x14ac:dyDescent="0.55000000000000004">
      <c r="A4859" s="131"/>
    </row>
    <row r="4862" spans="1:1" x14ac:dyDescent="0.55000000000000004">
      <c r="A4862" s="131"/>
    </row>
    <row r="4863" spans="1:1" x14ac:dyDescent="0.55000000000000004">
      <c r="A4863" s="131"/>
    </row>
    <row r="4866" spans="1:1" x14ac:dyDescent="0.55000000000000004">
      <c r="A4866" s="131"/>
    </row>
    <row r="4867" spans="1:1" x14ac:dyDescent="0.55000000000000004">
      <c r="A4867" s="131"/>
    </row>
    <row r="4870" spans="1:1" x14ac:dyDescent="0.55000000000000004">
      <c r="A4870" s="131"/>
    </row>
    <row r="4871" spans="1:1" x14ac:dyDescent="0.55000000000000004">
      <c r="A4871" s="131"/>
    </row>
    <row r="4874" spans="1:1" x14ac:dyDescent="0.55000000000000004">
      <c r="A4874" s="131"/>
    </row>
    <row r="4875" spans="1:1" x14ac:dyDescent="0.55000000000000004">
      <c r="A4875" s="131"/>
    </row>
    <row r="4878" spans="1:1" x14ac:dyDescent="0.55000000000000004">
      <c r="A4878" s="131"/>
    </row>
    <row r="4879" spans="1:1" x14ac:dyDescent="0.55000000000000004">
      <c r="A4879" s="131"/>
    </row>
    <row r="4882" spans="1:1" x14ac:dyDescent="0.55000000000000004">
      <c r="A4882" s="131"/>
    </row>
    <row r="4883" spans="1:1" x14ac:dyDescent="0.55000000000000004">
      <c r="A4883" s="131"/>
    </row>
    <row r="4886" spans="1:1" x14ac:dyDescent="0.55000000000000004">
      <c r="A4886" s="131"/>
    </row>
    <row r="4887" spans="1:1" x14ac:dyDescent="0.55000000000000004">
      <c r="A4887" s="131"/>
    </row>
    <row r="4890" spans="1:1" x14ac:dyDescent="0.55000000000000004">
      <c r="A4890" s="131"/>
    </row>
    <row r="4891" spans="1:1" x14ac:dyDescent="0.55000000000000004">
      <c r="A4891" s="131"/>
    </row>
    <row r="4894" spans="1:1" x14ac:dyDescent="0.55000000000000004">
      <c r="A4894" s="131"/>
    </row>
    <row r="4895" spans="1:1" x14ac:dyDescent="0.55000000000000004">
      <c r="A4895" s="131"/>
    </row>
    <row r="4898" spans="1:1" x14ac:dyDescent="0.55000000000000004">
      <c r="A4898" s="131"/>
    </row>
    <row r="4899" spans="1:1" x14ac:dyDescent="0.55000000000000004">
      <c r="A4899" s="131"/>
    </row>
    <row r="4902" spans="1:1" x14ac:dyDescent="0.55000000000000004">
      <c r="A4902" s="131"/>
    </row>
    <row r="4903" spans="1:1" x14ac:dyDescent="0.55000000000000004">
      <c r="A4903" s="131"/>
    </row>
    <row r="4906" spans="1:1" x14ac:dyDescent="0.55000000000000004">
      <c r="A4906" s="131"/>
    </row>
    <row r="4907" spans="1:1" x14ac:dyDescent="0.55000000000000004">
      <c r="A4907" s="131"/>
    </row>
    <row r="4910" spans="1:1" x14ac:dyDescent="0.55000000000000004">
      <c r="A4910" s="131"/>
    </row>
    <row r="4911" spans="1:1" x14ac:dyDescent="0.55000000000000004">
      <c r="A4911" s="131"/>
    </row>
    <row r="4914" spans="1:1" x14ac:dyDescent="0.55000000000000004">
      <c r="A4914" s="131"/>
    </row>
    <row r="4915" spans="1:1" x14ac:dyDescent="0.55000000000000004">
      <c r="A4915" s="131"/>
    </row>
    <row r="4918" spans="1:1" x14ac:dyDescent="0.55000000000000004">
      <c r="A4918" s="131"/>
    </row>
    <row r="4919" spans="1:1" x14ac:dyDescent="0.55000000000000004">
      <c r="A4919" s="131"/>
    </row>
    <row r="4922" spans="1:1" x14ac:dyDescent="0.55000000000000004">
      <c r="A4922" s="131"/>
    </row>
    <row r="4923" spans="1:1" x14ac:dyDescent="0.55000000000000004">
      <c r="A4923" s="131"/>
    </row>
    <row r="4926" spans="1:1" x14ac:dyDescent="0.55000000000000004">
      <c r="A4926" s="131"/>
    </row>
    <row r="4927" spans="1:1" x14ac:dyDescent="0.55000000000000004">
      <c r="A4927" s="131"/>
    </row>
    <row r="4930" spans="1:1" x14ac:dyDescent="0.55000000000000004">
      <c r="A4930" s="131"/>
    </row>
    <row r="4931" spans="1:1" x14ac:dyDescent="0.55000000000000004">
      <c r="A4931" s="131"/>
    </row>
    <row r="4934" spans="1:1" x14ac:dyDescent="0.55000000000000004">
      <c r="A4934" s="131"/>
    </row>
    <row r="4935" spans="1:1" x14ac:dyDescent="0.55000000000000004">
      <c r="A4935" s="131"/>
    </row>
    <row r="4938" spans="1:1" x14ac:dyDescent="0.55000000000000004">
      <c r="A4938" s="131"/>
    </row>
    <row r="4939" spans="1:1" x14ac:dyDescent="0.55000000000000004">
      <c r="A4939" s="131"/>
    </row>
    <row r="4942" spans="1:1" x14ac:dyDescent="0.55000000000000004">
      <c r="A4942" s="131"/>
    </row>
    <row r="4943" spans="1:1" x14ac:dyDescent="0.55000000000000004">
      <c r="A4943" s="131"/>
    </row>
    <row r="4946" spans="1:1" x14ac:dyDescent="0.55000000000000004">
      <c r="A4946" s="131"/>
    </row>
    <row r="4947" spans="1:1" x14ac:dyDescent="0.55000000000000004">
      <c r="A4947" s="131"/>
    </row>
    <row r="4950" spans="1:1" x14ac:dyDescent="0.55000000000000004">
      <c r="A4950" s="131"/>
    </row>
    <row r="4951" spans="1:1" x14ac:dyDescent="0.55000000000000004">
      <c r="A4951" s="131"/>
    </row>
    <row r="4954" spans="1:1" x14ac:dyDescent="0.55000000000000004">
      <c r="A4954" s="131"/>
    </row>
    <row r="4955" spans="1:1" x14ac:dyDescent="0.55000000000000004">
      <c r="A4955" s="131"/>
    </row>
    <row r="4958" spans="1:1" x14ac:dyDescent="0.55000000000000004">
      <c r="A4958" s="131"/>
    </row>
    <row r="4959" spans="1:1" x14ac:dyDescent="0.55000000000000004">
      <c r="A4959" s="131"/>
    </row>
    <row r="4962" spans="1:1" x14ac:dyDescent="0.55000000000000004">
      <c r="A4962" s="131"/>
    </row>
    <row r="4963" spans="1:1" x14ac:dyDescent="0.55000000000000004">
      <c r="A4963" s="131"/>
    </row>
    <row r="4966" spans="1:1" x14ac:dyDescent="0.55000000000000004">
      <c r="A4966" s="131"/>
    </row>
    <row r="4967" spans="1:1" x14ac:dyDescent="0.55000000000000004">
      <c r="A4967" s="131"/>
    </row>
    <row r="4970" spans="1:1" x14ac:dyDescent="0.55000000000000004">
      <c r="A4970" s="131"/>
    </row>
    <row r="4971" spans="1:1" x14ac:dyDescent="0.55000000000000004">
      <c r="A4971" s="131"/>
    </row>
    <row r="4974" spans="1:1" x14ac:dyDescent="0.55000000000000004">
      <c r="A4974" s="131"/>
    </row>
    <row r="4975" spans="1:1" x14ac:dyDescent="0.55000000000000004">
      <c r="A4975" s="131"/>
    </row>
    <row r="4978" spans="1:1" x14ac:dyDescent="0.55000000000000004">
      <c r="A4978" s="131"/>
    </row>
    <row r="4979" spans="1:1" x14ac:dyDescent="0.55000000000000004">
      <c r="A4979" s="131"/>
    </row>
    <row r="4982" spans="1:1" x14ac:dyDescent="0.55000000000000004">
      <c r="A4982" s="131"/>
    </row>
    <row r="4983" spans="1:1" x14ac:dyDescent="0.55000000000000004">
      <c r="A4983" s="131"/>
    </row>
    <row r="4986" spans="1:1" x14ac:dyDescent="0.55000000000000004">
      <c r="A4986" s="131"/>
    </row>
    <row r="4987" spans="1:1" x14ac:dyDescent="0.55000000000000004">
      <c r="A4987" s="131"/>
    </row>
    <row r="4990" spans="1:1" x14ac:dyDescent="0.55000000000000004">
      <c r="A4990" s="131"/>
    </row>
    <row r="4991" spans="1:1" x14ac:dyDescent="0.55000000000000004">
      <c r="A4991" s="131"/>
    </row>
    <row r="4994" spans="1:1" x14ac:dyDescent="0.55000000000000004">
      <c r="A4994" s="131"/>
    </row>
    <row r="4995" spans="1:1" x14ac:dyDescent="0.55000000000000004">
      <c r="A4995" s="131"/>
    </row>
    <row r="4998" spans="1:1" x14ac:dyDescent="0.55000000000000004">
      <c r="A4998" s="131"/>
    </row>
    <row r="4999" spans="1:1" x14ac:dyDescent="0.55000000000000004">
      <c r="A4999" s="131"/>
    </row>
    <row r="5002" spans="1:1" x14ac:dyDescent="0.55000000000000004">
      <c r="A5002" s="131"/>
    </row>
    <row r="5003" spans="1:1" x14ac:dyDescent="0.55000000000000004">
      <c r="A5003" s="131"/>
    </row>
    <row r="5006" spans="1:1" x14ac:dyDescent="0.55000000000000004">
      <c r="A5006" s="131"/>
    </row>
    <row r="5007" spans="1:1" x14ac:dyDescent="0.55000000000000004">
      <c r="A5007" s="131"/>
    </row>
    <row r="5010" spans="1:1" x14ac:dyDescent="0.55000000000000004">
      <c r="A5010" s="131"/>
    </row>
    <row r="5011" spans="1:1" x14ac:dyDescent="0.55000000000000004">
      <c r="A5011" s="131"/>
    </row>
    <row r="5014" spans="1:1" x14ac:dyDescent="0.55000000000000004">
      <c r="A5014" s="131"/>
    </row>
    <row r="5015" spans="1:1" x14ac:dyDescent="0.55000000000000004">
      <c r="A5015" s="131"/>
    </row>
    <row r="5018" spans="1:1" x14ac:dyDescent="0.55000000000000004">
      <c r="A5018" s="131"/>
    </row>
    <row r="5019" spans="1:1" x14ac:dyDescent="0.55000000000000004">
      <c r="A5019" s="131"/>
    </row>
    <row r="5022" spans="1:1" x14ac:dyDescent="0.55000000000000004">
      <c r="A5022" s="131"/>
    </row>
    <row r="5023" spans="1:1" x14ac:dyDescent="0.55000000000000004">
      <c r="A5023" s="131"/>
    </row>
    <row r="5026" spans="1:1" x14ac:dyDescent="0.55000000000000004">
      <c r="A5026" s="131"/>
    </row>
    <row r="5027" spans="1:1" x14ac:dyDescent="0.55000000000000004">
      <c r="A5027" s="131"/>
    </row>
    <row r="5030" spans="1:1" x14ac:dyDescent="0.55000000000000004">
      <c r="A5030" s="131"/>
    </row>
    <row r="5031" spans="1:1" x14ac:dyDescent="0.55000000000000004">
      <c r="A5031" s="131"/>
    </row>
    <row r="5034" spans="1:1" x14ac:dyDescent="0.55000000000000004">
      <c r="A5034" s="131"/>
    </row>
    <row r="5035" spans="1:1" x14ac:dyDescent="0.55000000000000004">
      <c r="A5035" s="131"/>
    </row>
    <row r="5038" spans="1:1" x14ac:dyDescent="0.55000000000000004">
      <c r="A5038" s="131"/>
    </row>
    <row r="5039" spans="1:1" x14ac:dyDescent="0.55000000000000004">
      <c r="A5039" s="131"/>
    </row>
    <row r="5042" spans="1:1" x14ac:dyDescent="0.55000000000000004">
      <c r="A5042" s="131"/>
    </row>
    <row r="5043" spans="1:1" x14ac:dyDescent="0.55000000000000004">
      <c r="A5043" s="131"/>
    </row>
    <row r="5046" spans="1:1" x14ac:dyDescent="0.55000000000000004">
      <c r="A5046" s="131"/>
    </row>
    <row r="5047" spans="1:1" x14ac:dyDescent="0.55000000000000004">
      <c r="A5047" s="131"/>
    </row>
    <row r="5050" spans="1:1" x14ac:dyDescent="0.55000000000000004">
      <c r="A5050" s="131"/>
    </row>
    <row r="5051" spans="1:1" x14ac:dyDescent="0.55000000000000004">
      <c r="A5051" s="131"/>
    </row>
    <row r="5054" spans="1:1" x14ac:dyDescent="0.55000000000000004">
      <c r="A5054" s="131"/>
    </row>
    <row r="5055" spans="1:1" x14ac:dyDescent="0.55000000000000004">
      <c r="A5055" s="131"/>
    </row>
    <row r="5058" spans="1:1" x14ac:dyDescent="0.55000000000000004">
      <c r="A5058" s="131"/>
    </row>
    <row r="5059" spans="1:1" x14ac:dyDescent="0.55000000000000004">
      <c r="A5059" s="131"/>
    </row>
    <row r="5062" spans="1:1" x14ac:dyDescent="0.55000000000000004">
      <c r="A5062" s="131"/>
    </row>
    <row r="5063" spans="1:1" x14ac:dyDescent="0.55000000000000004">
      <c r="A5063" s="131"/>
    </row>
    <row r="5066" spans="1:1" x14ac:dyDescent="0.55000000000000004">
      <c r="A5066" s="131"/>
    </row>
    <row r="5067" spans="1:1" x14ac:dyDescent="0.55000000000000004">
      <c r="A5067" s="131"/>
    </row>
    <row r="5070" spans="1:1" x14ac:dyDescent="0.55000000000000004">
      <c r="A5070" s="131"/>
    </row>
    <row r="5071" spans="1:1" x14ac:dyDescent="0.55000000000000004">
      <c r="A5071" s="131"/>
    </row>
    <row r="5074" spans="1:1" x14ac:dyDescent="0.55000000000000004">
      <c r="A5074" s="131"/>
    </row>
    <row r="5075" spans="1:1" x14ac:dyDescent="0.55000000000000004">
      <c r="A5075" s="131"/>
    </row>
    <row r="5078" spans="1:1" x14ac:dyDescent="0.55000000000000004">
      <c r="A5078" s="131"/>
    </row>
    <row r="5079" spans="1:1" x14ac:dyDescent="0.55000000000000004">
      <c r="A5079" s="131"/>
    </row>
    <row r="5082" spans="1:1" x14ac:dyDescent="0.55000000000000004">
      <c r="A5082" s="131"/>
    </row>
    <row r="5083" spans="1:1" x14ac:dyDescent="0.55000000000000004">
      <c r="A5083" s="131"/>
    </row>
    <row r="5086" spans="1:1" x14ac:dyDescent="0.55000000000000004">
      <c r="A5086" s="131"/>
    </row>
    <row r="5087" spans="1:1" x14ac:dyDescent="0.55000000000000004">
      <c r="A5087" s="131"/>
    </row>
    <row r="5090" spans="1:1" x14ac:dyDescent="0.55000000000000004">
      <c r="A5090" s="131"/>
    </row>
    <row r="5091" spans="1:1" x14ac:dyDescent="0.55000000000000004">
      <c r="A5091" s="131"/>
    </row>
    <row r="5094" spans="1:1" x14ac:dyDescent="0.55000000000000004">
      <c r="A5094" s="131"/>
    </row>
    <row r="5095" spans="1:1" x14ac:dyDescent="0.55000000000000004">
      <c r="A5095" s="131"/>
    </row>
    <row r="5098" spans="1:1" x14ac:dyDescent="0.55000000000000004">
      <c r="A5098" s="131"/>
    </row>
    <row r="5099" spans="1:1" x14ac:dyDescent="0.55000000000000004">
      <c r="A5099" s="131"/>
    </row>
    <row r="5102" spans="1:1" x14ac:dyDescent="0.55000000000000004">
      <c r="A5102" s="131"/>
    </row>
    <row r="5103" spans="1:1" x14ac:dyDescent="0.55000000000000004">
      <c r="A5103" s="131"/>
    </row>
    <row r="5106" spans="1:1" x14ac:dyDescent="0.55000000000000004">
      <c r="A5106" s="131"/>
    </row>
    <row r="5107" spans="1:1" x14ac:dyDescent="0.55000000000000004">
      <c r="A5107" s="131"/>
    </row>
    <row r="5110" spans="1:1" x14ac:dyDescent="0.55000000000000004">
      <c r="A5110" s="131"/>
    </row>
    <row r="5111" spans="1:1" x14ac:dyDescent="0.55000000000000004">
      <c r="A5111" s="131"/>
    </row>
    <row r="5114" spans="1:1" x14ac:dyDescent="0.55000000000000004">
      <c r="A5114" s="131"/>
    </row>
    <row r="5115" spans="1:1" x14ac:dyDescent="0.55000000000000004">
      <c r="A5115" s="131"/>
    </row>
    <row r="5118" spans="1:1" x14ac:dyDescent="0.55000000000000004">
      <c r="A5118" s="131"/>
    </row>
    <row r="5119" spans="1:1" x14ac:dyDescent="0.55000000000000004">
      <c r="A5119" s="131"/>
    </row>
    <row r="5122" spans="1:1" x14ac:dyDescent="0.55000000000000004">
      <c r="A5122" s="131"/>
    </row>
    <row r="5123" spans="1:1" x14ac:dyDescent="0.55000000000000004">
      <c r="A5123" s="131"/>
    </row>
    <row r="5126" spans="1:1" x14ac:dyDescent="0.55000000000000004">
      <c r="A5126" s="131"/>
    </row>
    <row r="5127" spans="1:1" x14ac:dyDescent="0.55000000000000004">
      <c r="A5127" s="131"/>
    </row>
    <row r="5130" spans="1:1" x14ac:dyDescent="0.55000000000000004">
      <c r="A5130" s="131"/>
    </row>
    <row r="5131" spans="1:1" x14ac:dyDescent="0.55000000000000004">
      <c r="A5131" s="131"/>
    </row>
    <row r="5134" spans="1:1" x14ac:dyDescent="0.55000000000000004">
      <c r="A5134" s="131"/>
    </row>
    <row r="5135" spans="1:1" x14ac:dyDescent="0.55000000000000004">
      <c r="A5135" s="131"/>
    </row>
    <row r="5138" spans="1:1" x14ac:dyDescent="0.55000000000000004">
      <c r="A5138" s="131"/>
    </row>
    <row r="5139" spans="1:1" x14ac:dyDescent="0.55000000000000004">
      <c r="A5139" s="131"/>
    </row>
    <row r="5142" spans="1:1" x14ac:dyDescent="0.55000000000000004">
      <c r="A5142" s="131"/>
    </row>
    <row r="5143" spans="1:1" x14ac:dyDescent="0.55000000000000004">
      <c r="A5143" s="131"/>
    </row>
    <row r="5146" spans="1:1" x14ac:dyDescent="0.55000000000000004">
      <c r="A5146" s="131"/>
    </row>
    <row r="5147" spans="1:1" x14ac:dyDescent="0.55000000000000004">
      <c r="A5147" s="131"/>
    </row>
    <row r="5150" spans="1:1" x14ac:dyDescent="0.55000000000000004">
      <c r="A5150" s="131"/>
    </row>
    <row r="5151" spans="1:1" x14ac:dyDescent="0.55000000000000004">
      <c r="A5151" s="131"/>
    </row>
    <row r="5154" spans="1:1" x14ac:dyDescent="0.55000000000000004">
      <c r="A5154" s="131"/>
    </row>
    <row r="5155" spans="1:1" x14ac:dyDescent="0.55000000000000004">
      <c r="A5155" s="131"/>
    </row>
    <row r="5158" spans="1:1" x14ac:dyDescent="0.55000000000000004">
      <c r="A5158" s="131"/>
    </row>
    <row r="5159" spans="1:1" x14ac:dyDescent="0.55000000000000004">
      <c r="A5159" s="131"/>
    </row>
    <row r="5162" spans="1:1" x14ac:dyDescent="0.55000000000000004">
      <c r="A5162" s="131"/>
    </row>
    <row r="5163" spans="1:1" x14ac:dyDescent="0.55000000000000004">
      <c r="A5163" s="131"/>
    </row>
    <row r="5166" spans="1:1" x14ac:dyDescent="0.55000000000000004">
      <c r="A5166" s="131"/>
    </row>
    <row r="5167" spans="1:1" x14ac:dyDescent="0.55000000000000004">
      <c r="A5167" s="131"/>
    </row>
    <row r="5170" spans="1:1" x14ac:dyDescent="0.55000000000000004">
      <c r="A5170" s="131"/>
    </row>
    <row r="5171" spans="1:1" x14ac:dyDescent="0.55000000000000004">
      <c r="A5171" s="131"/>
    </row>
    <row r="5174" spans="1:1" x14ac:dyDescent="0.55000000000000004">
      <c r="A5174" s="131"/>
    </row>
    <row r="5175" spans="1:1" x14ac:dyDescent="0.55000000000000004">
      <c r="A5175" s="131"/>
    </row>
    <row r="5178" spans="1:1" x14ac:dyDescent="0.55000000000000004">
      <c r="A5178" s="131"/>
    </row>
    <row r="5179" spans="1:1" x14ac:dyDescent="0.55000000000000004">
      <c r="A5179" s="131"/>
    </row>
    <row r="5182" spans="1:1" x14ac:dyDescent="0.55000000000000004">
      <c r="A5182" s="131"/>
    </row>
    <row r="5183" spans="1:1" x14ac:dyDescent="0.55000000000000004">
      <c r="A5183" s="131"/>
    </row>
    <row r="5186" spans="1:1" x14ac:dyDescent="0.55000000000000004">
      <c r="A5186" s="131"/>
    </row>
    <row r="5187" spans="1:1" x14ac:dyDescent="0.55000000000000004">
      <c r="A5187" s="131"/>
    </row>
    <row r="5190" spans="1:1" x14ac:dyDescent="0.55000000000000004">
      <c r="A5190" s="131"/>
    </row>
    <row r="5191" spans="1:1" x14ac:dyDescent="0.55000000000000004">
      <c r="A5191" s="131"/>
    </row>
    <row r="5194" spans="1:1" x14ac:dyDescent="0.55000000000000004">
      <c r="A5194" s="131"/>
    </row>
    <row r="5195" spans="1:1" x14ac:dyDescent="0.55000000000000004">
      <c r="A5195" s="131"/>
    </row>
    <row r="5198" spans="1:1" x14ac:dyDescent="0.55000000000000004">
      <c r="A5198" s="131"/>
    </row>
    <row r="5199" spans="1:1" x14ac:dyDescent="0.55000000000000004">
      <c r="A5199" s="131"/>
    </row>
    <row r="5202" spans="1:1" x14ac:dyDescent="0.55000000000000004">
      <c r="A5202" s="131"/>
    </row>
    <row r="5203" spans="1:1" x14ac:dyDescent="0.55000000000000004">
      <c r="A5203" s="131"/>
    </row>
    <row r="5206" spans="1:1" x14ac:dyDescent="0.55000000000000004">
      <c r="A5206" s="131"/>
    </row>
    <row r="5207" spans="1:1" x14ac:dyDescent="0.55000000000000004">
      <c r="A5207" s="131"/>
    </row>
    <row r="5210" spans="1:1" x14ac:dyDescent="0.55000000000000004">
      <c r="A5210" s="131"/>
    </row>
    <row r="5211" spans="1:1" x14ac:dyDescent="0.55000000000000004">
      <c r="A5211" s="131"/>
    </row>
    <row r="5214" spans="1:1" x14ac:dyDescent="0.55000000000000004">
      <c r="A5214" s="131"/>
    </row>
    <row r="5215" spans="1:1" x14ac:dyDescent="0.55000000000000004">
      <c r="A5215" s="131"/>
    </row>
    <row r="5218" spans="1:1" x14ac:dyDescent="0.55000000000000004">
      <c r="A5218" s="131"/>
    </row>
    <row r="5219" spans="1:1" x14ac:dyDescent="0.55000000000000004">
      <c r="A5219" s="131"/>
    </row>
    <row r="5222" spans="1:1" x14ac:dyDescent="0.55000000000000004">
      <c r="A5222" s="131"/>
    </row>
    <row r="5223" spans="1:1" x14ac:dyDescent="0.55000000000000004">
      <c r="A5223" s="131"/>
    </row>
    <row r="5226" spans="1:1" x14ac:dyDescent="0.55000000000000004">
      <c r="A5226" s="131"/>
    </row>
    <row r="5227" spans="1:1" x14ac:dyDescent="0.55000000000000004">
      <c r="A5227" s="131"/>
    </row>
    <row r="5230" spans="1:1" x14ac:dyDescent="0.55000000000000004">
      <c r="A5230" s="131"/>
    </row>
    <row r="5231" spans="1:1" x14ac:dyDescent="0.55000000000000004">
      <c r="A5231" s="131"/>
    </row>
    <row r="5234" spans="1:1" x14ac:dyDescent="0.55000000000000004">
      <c r="A5234" s="131"/>
    </row>
    <row r="5235" spans="1:1" x14ac:dyDescent="0.55000000000000004">
      <c r="A5235" s="131"/>
    </row>
    <row r="5238" spans="1:1" x14ac:dyDescent="0.55000000000000004">
      <c r="A5238" s="131"/>
    </row>
    <row r="5239" spans="1:1" x14ac:dyDescent="0.55000000000000004">
      <c r="A5239" s="131"/>
    </row>
    <row r="5242" spans="1:1" x14ac:dyDescent="0.55000000000000004">
      <c r="A5242" s="131"/>
    </row>
    <row r="5243" spans="1:1" x14ac:dyDescent="0.55000000000000004">
      <c r="A5243" s="131"/>
    </row>
    <row r="5246" spans="1:1" x14ac:dyDescent="0.55000000000000004">
      <c r="A5246" s="131"/>
    </row>
    <row r="5247" spans="1:1" x14ac:dyDescent="0.55000000000000004">
      <c r="A5247" s="131"/>
    </row>
    <row r="5250" spans="1:1" x14ac:dyDescent="0.55000000000000004">
      <c r="A5250" s="131"/>
    </row>
    <row r="5251" spans="1:1" x14ac:dyDescent="0.55000000000000004">
      <c r="A5251" s="131"/>
    </row>
    <row r="5254" spans="1:1" x14ac:dyDescent="0.55000000000000004">
      <c r="A5254" s="131"/>
    </row>
    <row r="5255" spans="1:1" x14ac:dyDescent="0.55000000000000004">
      <c r="A5255" s="131"/>
    </row>
    <row r="5258" spans="1:1" x14ac:dyDescent="0.55000000000000004">
      <c r="A5258" s="131"/>
    </row>
    <row r="5259" spans="1:1" x14ac:dyDescent="0.55000000000000004">
      <c r="A5259" s="131"/>
    </row>
    <row r="5262" spans="1:1" x14ac:dyDescent="0.55000000000000004">
      <c r="A5262" s="131"/>
    </row>
    <row r="5263" spans="1:1" x14ac:dyDescent="0.55000000000000004">
      <c r="A5263" s="131"/>
    </row>
    <row r="5266" spans="1:1" x14ac:dyDescent="0.55000000000000004">
      <c r="A5266" s="131"/>
    </row>
    <row r="5267" spans="1:1" x14ac:dyDescent="0.55000000000000004">
      <c r="A5267" s="131"/>
    </row>
    <row r="5270" spans="1:1" x14ac:dyDescent="0.55000000000000004">
      <c r="A5270" s="131"/>
    </row>
    <row r="5271" spans="1:1" x14ac:dyDescent="0.55000000000000004">
      <c r="A5271" s="131"/>
    </row>
    <row r="5274" spans="1:1" x14ac:dyDescent="0.55000000000000004">
      <c r="A5274" s="131"/>
    </row>
    <row r="5275" spans="1:1" x14ac:dyDescent="0.55000000000000004">
      <c r="A5275" s="131"/>
    </row>
    <row r="5278" spans="1:1" x14ac:dyDescent="0.55000000000000004">
      <c r="A5278" s="131"/>
    </row>
    <row r="5279" spans="1:1" x14ac:dyDescent="0.55000000000000004">
      <c r="A5279" s="131"/>
    </row>
    <row r="5282" spans="1:1" x14ac:dyDescent="0.55000000000000004">
      <c r="A5282" s="131"/>
    </row>
    <row r="5283" spans="1:1" x14ac:dyDescent="0.55000000000000004">
      <c r="A5283" s="131"/>
    </row>
    <row r="5286" spans="1:1" x14ac:dyDescent="0.55000000000000004">
      <c r="A5286" s="131"/>
    </row>
    <row r="5287" spans="1:1" x14ac:dyDescent="0.55000000000000004">
      <c r="A5287" s="131"/>
    </row>
    <row r="5290" spans="1:1" x14ac:dyDescent="0.55000000000000004">
      <c r="A5290" s="131"/>
    </row>
    <row r="5291" spans="1:1" x14ac:dyDescent="0.55000000000000004">
      <c r="A5291" s="131"/>
    </row>
    <row r="5294" spans="1:1" x14ac:dyDescent="0.55000000000000004">
      <c r="A5294" s="131"/>
    </row>
    <row r="5295" spans="1:1" x14ac:dyDescent="0.55000000000000004">
      <c r="A5295" s="131"/>
    </row>
    <row r="5298" spans="1:1" x14ac:dyDescent="0.55000000000000004">
      <c r="A5298" s="131"/>
    </row>
    <row r="5299" spans="1:1" x14ac:dyDescent="0.55000000000000004">
      <c r="A5299" s="131"/>
    </row>
    <row r="5302" spans="1:1" x14ac:dyDescent="0.55000000000000004">
      <c r="A5302" s="131"/>
    </row>
    <row r="5303" spans="1:1" x14ac:dyDescent="0.55000000000000004">
      <c r="A5303" s="131"/>
    </row>
    <row r="5306" spans="1:1" x14ac:dyDescent="0.55000000000000004">
      <c r="A5306" s="131"/>
    </row>
    <row r="5307" spans="1:1" x14ac:dyDescent="0.55000000000000004">
      <c r="A5307" s="131"/>
    </row>
    <row r="5310" spans="1:1" x14ac:dyDescent="0.55000000000000004">
      <c r="A5310" s="131"/>
    </row>
    <row r="5311" spans="1:1" x14ac:dyDescent="0.55000000000000004">
      <c r="A5311" s="131"/>
    </row>
    <row r="5314" spans="1:1" x14ac:dyDescent="0.55000000000000004">
      <c r="A5314" s="131"/>
    </row>
    <row r="5315" spans="1:1" x14ac:dyDescent="0.55000000000000004">
      <c r="A5315" s="131"/>
    </row>
    <row r="5318" spans="1:1" x14ac:dyDescent="0.55000000000000004">
      <c r="A5318" s="131"/>
    </row>
    <row r="5319" spans="1:1" x14ac:dyDescent="0.55000000000000004">
      <c r="A5319" s="131"/>
    </row>
    <row r="5322" spans="1:1" x14ac:dyDescent="0.55000000000000004">
      <c r="A5322" s="131"/>
    </row>
    <row r="5323" spans="1:1" x14ac:dyDescent="0.55000000000000004">
      <c r="A5323" s="131"/>
    </row>
    <row r="5326" spans="1:1" x14ac:dyDescent="0.55000000000000004">
      <c r="A5326" s="131"/>
    </row>
    <row r="5327" spans="1:1" x14ac:dyDescent="0.55000000000000004">
      <c r="A5327" s="131"/>
    </row>
    <row r="5330" spans="1:1" x14ac:dyDescent="0.55000000000000004">
      <c r="A5330" s="131"/>
    </row>
    <row r="5331" spans="1:1" x14ac:dyDescent="0.55000000000000004">
      <c r="A5331" s="131"/>
    </row>
    <row r="5334" spans="1:1" x14ac:dyDescent="0.55000000000000004">
      <c r="A5334" s="131"/>
    </row>
    <row r="5335" spans="1:1" x14ac:dyDescent="0.55000000000000004">
      <c r="A5335" s="131"/>
    </row>
    <row r="5338" spans="1:1" x14ac:dyDescent="0.55000000000000004">
      <c r="A5338" s="131"/>
    </row>
    <row r="5339" spans="1:1" x14ac:dyDescent="0.55000000000000004">
      <c r="A5339" s="131"/>
    </row>
    <row r="5342" spans="1:1" x14ac:dyDescent="0.55000000000000004">
      <c r="A5342" s="131"/>
    </row>
    <row r="5343" spans="1:1" x14ac:dyDescent="0.55000000000000004">
      <c r="A5343" s="131"/>
    </row>
    <row r="5346" spans="1:1" x14ac:dyDescent="0.55000000000000004">
      <c r="A5346" s="131"/>
    </row>
    <row r="5347" spans="1:1" x14ac:dyDescent="0.55000000000000004">
      <c r="A5347" s="131"/>
    </row>
    <row r="5350" spans="1:1" x14ac:dyDescent="0.55000000000000004">
      <c r="A5350" s="131"/>
    </row>
    <row r="5351" spans="1:1" x14ac:dyDescent="0.55000000000000004">
      <c r="A5351" s="131"/>
    </row>
    <row r="5354" spans="1:1" x14ac:dyDescent="0.55000000000000004">
      <c r="A5354" s="131"/>
    </row>
    <row r="5355" spans="1:1" x14ac:dyDescent="0.55000000000000004">
      <c r="A5355" s="131"/>
    </row>
    <row r="5358" spans="1:1" x14ac:dyDescent="0.55000000000000004">
      <c r="A5358" s="131"/>
    </row>
    <row r="5359" spans="1:1" x14ac:dyDescent="0.55000000000000004">
      <c r="A5359" s="131"/>
    </row>
    <row r="5362" spans="1:1" x14ac:dyDescent="0.55000000000000004">
      <c r="A5362" s="131"/>
    </row>
    <row r="5363" spans="1:1" x14ac:dyDescent="0.55000000000000004">
      <c r="A5363" s="131"/>
    </row>
    <row r="5366" spans="1:1" x14ac:dyDescent="0.55000000000000004">
      <c r="A5366" s="131"/>
    </row>
    <row r="5367" spans="1:1" x14ac:dyDescent="0.55000000000000004">
      <c r="A5367" s="131"/>
    </row>
    <row r="5370" spans="1:1" x14ac:dyDescent="0.55000000000000004">
      <c r="A5370" s="131"/>
    </row>
    <row r="5371" spans="1:1" x14ac:dyDescent="0.55000000000000004">
      <c r="A5371" s="131"/>
    </row>
    <row r="5374" spans="1:1" x14ac:dyDescent="0.55000000000000004">
      <c r="A5374" s="131"/>
    </row>
    <row r="5375" spans="1:1" x14ac:dyDescent="0.55000000000000004">
      <c r="A5375" s="131"/>
    </row>
    <row r="5378" spans="1:1" x14ac:dyDescent="0.55000000000000004">
      <c r="A5378" s="131"/>
    </row>
    <row r="5379" spans="1:1" x14ac:dyDescent="0.55000000000000004">
      <c r="A5379" s="131"/>
    </row>
    <row r="5382" spans="1:1" x14ac:dyDescent="0.55000000000000004">
      <c r="A5382" s="131"/>
    </row>
    <row r="5383" spans="1:1" x14ac:dyDescent="0.55000000000000004">
      <c r="A5383" s="131"/>
    </row>
    <row r="5386" spans="1:1" x14ac:dyDescent="0.55000000000000004">
      <c r="A5386" s="131"/>
    </row>
    <row r="5387" spans="1:1" x14ac:dyDescent="0.55000000000000004">
      <c r="A5387" s="131"/>
    </row>
    <row r="5390" spans="1:1" x14ac:dyDescent="0.55000000000000004">
      <c r="A5390" s="131"/>
    </row>
    <row r="5391" spans="1:1" x14ac:dyDescent="0.55000000000000004">
      <c r="A5391" s="131"/>
    </row>
    <row r="5394" spans="1:1" x14ac:dyDescent="0.55000000000000004">
      <c r="A5394" s="131"/>
    </row>
    <row r="5395" spans="1:1" x14ac:dyDescent="0.55000000000000004">
      <c r="A5395" s="131"/>
    </row>
    <row r="5398" spans="1:1" x14ac:dyDescent="0.55000000000000004">
      <c r="A5398" s="131"/>
    </row>
    <row r="5399" spans="1:1" x14ac:dyDescent="0.55000000000000004">
      <c r="A5399" s="131"/>
    </row>
    <row r="5402" spans="1:1" x14ac:dyDescent="0.55000000000000004">
      <c r="A5402" s="131"/>
    </row>
    <row r="5403" spans="1:1" x14ac:dyDescent="0.55000000000000004">
      <c r="A5403" s="131"/>
    </row>
    <row r="5406" spans="1:1" x14ac:dyDescent="0.55000000000000004">
      <c r="A5406" s="131"/>
    </row>
    <row r="5407" spans="1:1" x14ac:dyDescent="0.55000000000000004">
      <c r="A5407" s="131"/>
    </row>
    <row r="5410" spans="1:1" x14ac:dyDescent="0.55000000000000004">
      <c r="A5410" s="131"/>
    </row>
    <row r="5411" spans="1:1" x14ac:dyDescent="0.55000000000000004">
      <c r="A5411" s="131"/>
    </row>
    <row r="5414" spans="1:1" x14ac:dyDescent="0.55000000000000004">
      <c r="A5414" s="131"/>
    </row>
    <row r="5415" spans="1:1" x14ac:dyDescent="0.55000000000000004">
      <c r="A5415" s="131"/>
    </row>
    <row r="5418" spans="1:1" x14ac:dyDescent="0.55000000000000004">
      <c r="A5418" s="131"/>
    </row>
    <row r="5419" spans="1:1" x14ac:dyDescent="0.55000000000000004">
      <c r="A5419" s="131"/>
    </row>
    <row r="5422" spans="1:1" x14ac:dyDescent="0.55000000000000004">
      <c r="A5422" s="131"/>
    </row>
    <row r="5423" spans="1:1" x14ac:dyDescent="0.55000000000000004">
      <c r="A5423" s="131"/>
    </row>
    <row r="5426" spans="1:1" x14ac:dyDescent="0.55000000000000004">
      <c r="A5426" s="131"/>
    </row>
    <row r="5427" spans="1:1" x14ac:dyDescent="0.55000000000000004">
      <c r="A5427" s="131"/>
    </row>
    <row r="5430" spans="1:1" x14ac:dyDescent="0.55000000000000004">
      <c r="A5430" s="131"/>
    </row>
    <row r="5431" spans="1:1" x14ac:dyDescent="0.55000000000000004">
      <c r="A5431" s="131"/>
    </row>
    <row r="5434" spans="1:1" x14ac:dyDescent="0.55000000000000004">
      <c r="A5434" s="131"/>
    </row>
    <row r="5435" spans="1:1" x14ac:dyDescent="0.55000000000000004">
      <c r="A5435" s="131"/>
    </row>
    <row r="5438" spans="1:1" x14ac:dyDescent="0.55000000000000004">
      <c r="A5438" s="131"/>
    </row>
    <row r="5439" spans="1:1" x14ac:dyDescent="0.55000000000000004">
      <c r="A5439" s="131"/>
    </row>
    <row r="5442" spans="1:1" x14ac:dyDescent="0.55000000000000004">
      <c r="A5442" s="131"/>
    </row>
    <row r="5443" spans="1:1" x14ac:dyDescent="0.55000000000000004">
      <c r="A5443" s="131"/>
    </row>
    <row r="5446" spans="1:1" x14ac:dyDescent="0.55000000000000004">
      <c r="A5446" s="131"/>
    </row>
    <row r="5447" spans="1:1" x14ac:dyDescent="0.55000000000000004">
      <c r="A5447" s="131"/>
    </row>
    <row r="5450" spans="1:1" x14ac:dyDescent="0.55000000000000004">
      <c r="A5450" s="131"/>
    </row>
    <row r="5451" spans="1:1" x14ac:dyDescent="0.55000000000000004">
      <c r="A5451" s="131"/>
    </row>
    <row r="5454" spans="1:1" x14ac:dyDescent="0.55000000000000004">
      <c r="A5454" s="131"/>
    </row>
    <row r="5455" spans="1:1" x14ac:dyDescent="0.55000000000000004">
      <c r="A5455" s="131"/>
    </row>
    <row r="5458" spans="1:1" x14ac:dyDescent="0.55000000000000004">
      <c r="A5458" s="131"/>
    </row>
    <row r="5459" spans="1:1" x14ac:dyDescent="0.55000000000000004">
      <c r="A5459" s="131"/>
    </row>
    <row r="5462" spans="1:1" x14ac:dyDescent="0.55000000000000004">
      <c r="A5462" s="131"/>
    </row>
    <row r="5463" spans="1:1" x14ac:dyDescent="0.55000000000000004">
      <c r="A5463" s="131"/>
    </row>
    <row r="5466" spans="1:1" x14ac:dyDescent="0.55000000000000004">
      <c r="A5466" s="131"/>
    </row>
    <row r="5467" spans="1:1" x14ac:dyDescent="0.55000000000000004">
      <c r="A5467" s="131"/>
    </row>
    <row r="5470" spans="1:1" x14ac:dyDescent="0.55000000000000004">
      <c r="A5470" s="131"/>
    </row>
    <row r="5471" spans="1:1" x14ac:dyDescent="0.55000000000000004">
      <c r="A5471" s="131"/>
    </row>
    <row r="5474" spans="1:1" x14ac:dyDescent="0.55000000000000004">
      <c r="A5474" s="131"/>
    </row>
    <row r="5475" spans="1:1" x14ac:dyDescent="0.55000000000000004">
      <c r="A5475" s="131"/>
    </row>
    <row r="5478" spans="1:1" x14ac:dyDescent="0.55000000000000004">
      <c r="A5478" s="131"/>
    </row>
    <row r="5479" spans="1:1" x14ac:dyDescent="0.55000000000000004">
      <c r="A5479" s="131"/>
    </row>
    <row r="5482" spans="1:1" x14ac:dyDescent="0.55000000000000004">
      <c r="A5482" s="131"/>
    </row>
    <row r="5483" spans="1:1" x14ac:dyDescent="0.55000000000000004">
      <c r="A5483" s="131"/>
    </row>
    <row r="5486" spans="1:1" x14ac:dyDescent="0.55000000000000004">
      <c r="A5486" s="131"/>
    </row>
    <row r="5487" spans="1:1" x14ac:dyDescent="0.55000000000000004">
      <c r="A5487" s="131"/>
    </row>
    <row r="5490" spans="1:1" x14ac:dyDescent="0.55000000000000004">
      <c r="A5490" s="131"/>
    </row>
    <row r="5491" spans="1:1" x14ac:dyDescent="0.55000000000000004">
      <c r="A5491" s="131"/>
    </row>
    <row r="5494" spans="1:1" x14ac:dyDescent="0.55000000000000004">
      <c r="A5494" s="131"/>
    </row>
    <row r="5495" spans="1:1" x14ac:dyDescent="0.55000000000000004">
      <c r="A5495" s="131"/>
    </row>
    <row r="5498" spans="1:1" x14ac:dyDescent="0.55000000000000004">
      <c r="A5498" s="131"/>
    </row>
    <row r="5499" spans="1:1" x14ac:dyDescent="0.55000000000000004">
      <c r="A5499" s="131"/>
    </row>
    <row r="5502" spans="1:1" x14ac:dyDescent="0.55000000000000004">
      <c r="A5502" s="131"/>
    </row>
    <row r="5503" spans="1:1" x14ac:dyDescent="0.55000000000000004">
      <c r="A5503" s="131"/>
    </row>
    <row r="5506" spans="1:1" x14ac:dyDescent="0.55000000000000004">
      <c r="A5506" s="131"/>
    </row>
    <row r="5507" spans="1:1" x14ac:dyDescent="0.55000000000000004">
      <c r="A5507" s="131"/>
    </row>
    <row r="5510" spans="1:1" x14ac:dyDescent="0.55000000000000004">
      <c r="A5510" s="131"/>
    </row>
    <row r="5511" spans="1:1" x14ac:dyDescent="0.55000000000000004">
      <c r="A5511" s="131"/>
    </row>
    <row r="5514" spans="1:1" x14ac:dyDescent="0.55000000000000004">
      <c r="A5514" s="131"/>
    </row>
    <row r="5515" spans="1:1" x14ac:dyDescent="0.55000000000000004">
      <c r="A5515" s="131"/>
    </row>
    <row r="5518" spans="1:1" x14ac:dyDescent="0.55000000000000004">
      <c r="A5518" s="131"/>
    </row>
    <row r="5519" spans="1:1" x14ac:dyDescent="0.55000000000000004">
      <c r="A5519" s="131"/>
    </row>
    <row r="5522" spans="1:1" x14ac:dyDescent="0.55000000000000004">
      <c r="A5522" s="131"/>
    </row>
    <row r="5523" spans="1:1" x14ac:dyDescent="0.55000000000000004">
      <c r="A5523" s="131"/>
    </row>
    <row r="5526" spans="1:1" x14ac:dyDescent="0.55000000000000004">
      <c r="A5526" s="131"/>
    </row>
    <row r="5527" spans="1:1" x14ac:dyDescent="0.55000000000000004">
      <c r="A5527" s="131"/>
    </row>
    <row r="5530" spans="1:1" x14ac:dyDescent="0.55000000000000004">
      <c r="A5530" s="131"/>
    </row>
    <row r="5531" spans="1:1" x14ac:dyDescent="0.55000000000000004">
      <c r="A5531" s="131"/>
    </row>
    <row r="5534" spans="1:1" x14ac:dyDescent="0.55000000000000004">
      <c r="A5534" s="131"/>
    </row>
    <row r="5535" spans="1:1" x14ac:dyDescent="0.55000000000000004">
      <c r="A5535" s="131"/>
    </row>
    <row r="5538" spans="1:1" x14ac:dyDescent="0.55000000000000004">
      <c r="A5538" s="131"/>
    </row>
    <row r="5539" spans="1:1" x14ac:dyDescent="0.55000000000000004">
      <c r="A5539" s="131"/>
    </row>
    <row r="5542" spans="1:1" x14ac:dyDescent="0.55000000000000004">
      <c r="A5542" s="131"/>
    </row>
    <row r="5543" spans="1:1" x14ac:dyDescent="0.55000000000000004">
      <c r="A5543" s="131"/>
    </row>
    <row r="5546" spans="1:1" x14ac:dyDescent="0.55000000000000004">
      <c r="A5546" s="131"/>
    </row>
    <row r="5547" spans="1:1" x14ac:dyDescent="0.55000000000000004">
      <c r="A5547" s="131"/>
    </row>
    <row r="5550" spans="1:1" x14ac:dyDescent="0.55000000000000004">
      <c r="A5550" s="131"/>
    </row>
    <row r="5551" spans="1:1" x14ac:dyDescent="0.55000000000000004">
      <c r="A5551" s="131"/>
    </row>
    <row r="5554" spans="1:1" x14ac:dyDescent="0.55000000000000004">
      <c r="A5554" s="131"/>
    </row>
    <row r="5555" spans="1:1" x14ac:dyDescent="0.55000000000000004">
      <c r="A5555" s="131"/>
    </row>
    <row r="5558" spans="1:1" x14ac:dyDescent="0.55000000000000004">
      <c r="A5558" s="131"/>
    </row>
    <row r="5559" spans="1:1" x14ac:dyDescent="0.55000000000000004">
      <c r="A5559" s="131"/>
    </row>
    <row r="5562" spans="1:1" x14ac:dyDescent="0.55000000000000004">
      <c r="A5562" s="131"/>
    </row>
    <row r="5563" spans="1:1" x14ac:dyDescent="0.55000000000000004">
      <c r="A5563" s="131"/>
    </row>
    <row r="5566" spans="1:1" x14ac:dyDescent="0.55000000000000004">
      <c r="A5566" s="131"/>
    </row>
    <row r="5567" spans="1:1" x14ac:dyDescent="0.55000000000000004">
      <c r="A5567" s="131"/>
    </row>
    <row r="5570" spans="1:1" x14ac:dyDescent="0.55000000000000004">
      <c r="A5570" s="131"/>
    </row>
    <row r="5571" spans="1:1" x14ac:dyDescent="0.55000000000000004">
      <c r="A5571" s="131"/>
    </row>
    <row r="5574" spans="1:1" x14ac:dyDescent="0.55000000000000004">
      <c r="A5574" s="131"/>
    </row>
    <row r="5575" spans="1:1" x14ac:dyDescent="0.55000000000000004">
      <c r="A5575" s="131"/>
    </row>
    <row r="5578" spans="1:1" x14ac:dyDescent="0.55000000000000004">
      <c r="A5578" s="131"/>
    </row>
    <row r="5579" spans="1:1" x14ac:dyDescent="0.55000000000000004">
      <c r="A5579" s="131"/>
    </row>
    <row r="5582" spans="1:1" x14ac:dyDescent="0.55000000000000004">
      <c r="A5582" s="131"/>
    </row>
    <row r="5583" spans="1:1" x14ac:dyDescent="0.55000000000000004">
      <c r="A5583" s="131"/>
    </row>
    <row r="5586" spans="1:1" x14ac:dyDescent="0.55000000000000004">
      <c r="A5586" s="131"/>
    </row>
    <row r="5587" spans="1:1" x14ac:dyDescent="0.55000000000000004">
      <c r="A5587" s="131"/>
    </row>
    <row r="5590" spans="1:1" x14ac:dyDescent="0.55000000000000004">
      <c r="A5590" s="131"/>
    </row>
    <row r="5591" spans="1:1" x14ac:dyDescent="0.55000000000000004">
      <c r="A5591" s="131"/>
    </row>
    <row r="5594" spans="1:1" x14ac:dyDescent="0.55000000000000004">
      <c r="A5594" s="131"/>
    </row>
    <row r="5595" spans="1:1" x14ac:dyDescent="0.55000000000000004">
      <c r="A5595" s="131"/>
    </row>
    <row r="5598" spans="1:1" x14ac:dyDescent="0.55000000000000004">
      <c r="A5598" s="131"/>
    </row>
    <row r="5599" spans="1:1" x14ac:dyDescent="0.55000000000000004">
      <c r="A5599" s="131"/>
    </row>
    <row r="5602" spans="1:1" x14ac:dyDescent="0.55000000000000004">
      <c r="A5602" s="131"/>
    </row>
    <row r="5603" spans="1:1" x14ac:dyDescent="0.55000000000000004">
      <c r="A5603" s="131"/>
    </row>
    <row r="5606" spans="1:1" x14ac:dyDescent="0.55000000000000004">
      <c r="A5606" s="131"/>
    </row>
    <row r="5607" spans="1:1" x14ac:dyDescent="0.55000000000000004">
      <c r="A5607" s="131"/>
    </row>
    <row r="5610" spans="1:1" x14ac:dyDescent="0.55000000000000004">
      <c r="A5610" s="131"/>
    </row>
    <row r="5611" spans="1:1" x14ac:dyDescent="0.55000000000000004">
      <c r="A5611" s="131"/>
    </row>
    <row r="5614" spans="1:1" x14ac:dyDescent="0.55000000000000004">
      <c r="A5614" s="131"/>
    </row>
    <row r="5615" spans="1:1" x14ac:dyDescent="0.55000000000000004">
      <c r="A5615" s="131"/>
    </row>
    <row r="5618" spans="1:1" x14ac:dyDescent="0.55000000000000004">
      <c r="A5618" s="131"/>
    </row>
    <row r="5619" spans="1:1" x14ac:dyDescent="0.55000000000000004">
      <c r="A5619" s="131"/>
    </row>
    <row r="5622" spans="1:1" x14ac:dyDescent="0.55000000000000004">
      <c r="A5622" s="131"/>
    </row>
    <row r="5623" spans="1:1" x14ac:dyDescent="0.55000000000000004">
      <c r="A5623" s="131"/>
    </row>
    <row r="5626" spans="1:1" x14ac:dyDescent="0.55000000000000004">
      <c r="A5626" s="131"/>
    </row>
    <row r="5627" spans="1:1" x14ac:dyDescent="0.55000000000000004">
      <c r="A5627" s="131"/>
    </row>
    <row r="5630" spans="1:1" x14ac:dyDescent="0.55000000000000004">
      <c r="A5630" s="131"/>
    </row>
    <row r="5631" spans="1:1" x14ac:dyDescent="0.55000000000000004">
      <c r="A5631" s="131"/>
    </row>
    <row r="5634" spans="1:1" x14ac:dyDescent="0.55000000000000004">
      <c r="A5634" s="131"/>
    </row>
    <row r="5635" spans="1:1" x14ac:dyDescent="0.55000000000000004">
      <c r="A5635" s="131"/>
    </row>
    <row r="5638" spans="1:1" x14ac:dyDescent="0.55000000000000004">
      <c r="A5638" s="131"/>
    </row>
    <row r="5639" spans="1:1" x14ac:dyDescent="0.55000000000000004">
      <c r="A5639" s="131"/>
    </row>
    <row r="5642" spans="1:1" x14ac:dyDescent="0.55000000000000004">
      <c r="A5642" s="131"/>
    </row>
    <row r="5643" spans="1:1" x14ac:dyDescent="0.55000000000000004">
      <c r="A5643" s="131"/>
    </row>
    <row r="5646" spans="1:1" x14ac:dyDescent="0.55000000000000004">
      <c r="A5646" s="131"/>
    </row>
    <row r="5647" spans="1:1" x14ac:dyDescent="0.55000000000000004">
      <c r="A5647" s="131"/>
    </row>
    <row r="5650" spans="1:1" x14ac:dyDescent="0.55000000000000004">
      <c r="A5650" s="131"/>
    </row>
    <row r="5651" spans="1:1" x14ac:dyDescent="0.55000000000000004">
      <c r="A5651" s="131"/>
    </row>
    <row r="5654" spans="1:1" x14ac:dyDescent="0.55000000000000004">
      <c r="A5654" s="131"/>
    </row>
    <row r="5655" spans="1:1" x14ac:dyDescent="0.55000000000000004">
      <c r="A5655" s="131"/>
    </row>
    <row r="5658" spans="1:1" x14ac:dyDescent="0.55000000000000004">
      <c r="A5658" s="131"/>
    </row>
    <row r="5659" spans="1:1" x14ac:dyDescent="0.55000000000000004">
      <c r="A5659" s="131"/>
    </row>
    <row r="5662" spans="1:1" x14ac:dyDescent="0.55000000000000004">
      <c r="A5662" s="131"/>
    </row>
    <row r="5663" spans="1:1" x14ac:dyDescent="0.55000000000000004">
      <c r="A5663" s="131"/>
    </row>
    <row r="5666" spans="1:1" x14ac:dyDescent="0.55000000000000004">
      <c r="A5666" s="131"/>
    </row>
    <row r="5667" spans="1:1" x14ac:dyDescent="0.55000000000000004">
      <c r="A5667" s="131"/>
    </row>
    <row r="5670" spans="1:1" x14ac:dyDescent="0.55000000000000004">
      <c r="A5670" s="131"/>
    </row>
    <row r="5671" spans="1:1" x14ac:dyDescent="0.55000000000000004">
      <c r="A5671" s="131"/>
    </row>
    <row r="5674" spans="1:1" x14ac:dyDescent="0.55000000000000004">
      <c r="A5674" s="131"/>
    </row>
    <row r="5675" spans="1:1" x14ac:dyDescent="0.55000000000000004">
      <c r="A5675" s="131"/>
    </row>
    <row r="5678" spans="1:1" x14ac:dyDescent="0.55000000000000004">
      <c r="A5678" s="131"/>
    </row>
    <row r="5679" spans="1:1" x14ac:dyDescent="0.55000000000000004">
      <c r="A5679" s="131"/>
    </row>
    <row r="5682" spans="1:1" x14ac:dyDescent="0.55000000000000004">
      <c r="A5682" s="131"/>
    </row>
    <row r="5683" spans="1:1" x14ac:dyDescent="0.55000000000000004">
      <c r="A5683" s="131"/>
    </row>
    <row r="5686" spans="1:1" x14ac:dyDescent="0.55000000000000004">
      <c r="A5686" s="131"/>
    </row>
    <row r="5687" spans="1:1" x14ac:dyDescent="0.55000000000000004">
      <c r="A5687" s="131"/>
    </row>
    <row r="5690" spans="1:1" x14ac:dyDescent="0.55000000000000004">
      <c r="A5690" s="131"/>
    </row>
    <row r="5691" spans="1:1" x14ac:dyDescent="0.55000000000000004">
      <c r="A5691" s="131"/>
    </row>
    <row r="5694" spans="1:1" x14ac:dyDescent="0.55000000000000004">
      <c r="A5694" s="131"/>
    </row>
    <row r="5695" spans="1:1" x14ac:dyDescent="0.55000000000000004">
      <c r="A5695" s="131"/>
    </row>
    <row r="5698" spans="1:1" x14ac:dyDescent="0.55000000000000004">
      <c r="A5698" s="131"/>
    </row>
    <row r="5699" spans="1:1" x14ac:dyDescent="0.55000000000000004">
      <c r="A5699" s="131"/>
    </row>
    <row r="5702" spans="1:1" x14ac:dyDescent="0.55000000000000004">
      <c r="A5702" s="131"/>
    </row>
    <row r="5703" spans="1:1" x14ac:dyDescent="0.55000000000000004">
      <c r="A5703" s="131"/>
    </row>
    <row r="5706" spans="1:1" x14ac:dyDescent="0.55000000000000004">
      <c r="A5706" s="131"/>
    </row>
    <row r="5707" spans="1:1" x14ac:dyDescent="0.55000000000000004">
      <c r="A5707" s="131"/>
    </row>
    <row r="5710" spans="1:1" x14ac:dyDescent="0.55000000000000004">
      <c r="A5710" s="131"/>
    </row>
    <row r="5711" spans="1:1" x14ac:dyDescent="0.55000000000000004">
      <c r="A5711" s="131"/>
    </row>
    <row r="5714" spans="1:1" x14ac:dyDescent="0.55000000000000004">
      <c r="A5714" s="131"/>
    </row>
    <row r="5715" spans="1:1" x14ac:dyDescent="0.55000000000000004">
      <c r="A5715" s="131"/>
    </row>
    <row r="5718" spans="1:1" x14ac:dyDescent="0.55000000000000004">
      <c r="A5718" s="131"/>
    </row>
    <row r="5719" spans="1:1" x14ac:dyDescent="0.55000000000000004">
      <c r="A5719" s="131"/>
    </row>
    <row r="5722" spans="1:1" x14ac:dyDescent="0.55000000000000004">
      <c r="A5722" s="131"/>
    </row>
    <row r="5723" spans="1:1" x14ac:dyDescent="0.55000000000000004">
      <c r="A5723" s="131"/>
    </row>
    <row r="5726" spans="1:1" x14ac:dyDescent="0.55000000000000004">
      <c r="A5726" s="131"/>
    </row>
    <row r="5727" spans="1:1" x14ac:dyDescent="0.55000000000000004">
      <c r="A5727" s="131"/>
    </row>
    <row r="5730" spans="1:1" x14ac:dyDescent="0.55000000000000004">
      <c r="A5730" s="131"/>
    </row>
    <row r="5731" spans="1:1" x14ac:dyDescent="0.55000000000000004">
      <c r="A5731" s="131"/>
    </row>
    <row r="5734" spans="1:1" x14ac:dyDescent="0.55000000000000004">
      <c r="A5734" s="131"/>
    </row>
    <row r="5735" spans="1:1" x14ac:dyDescent="0.55000000000000004">
      <c r="A5735" s="131"/>
    </row>
    <row r="5738" spans="1:1" x14ac:dyDescent="0.55000000000000004">
      <c r="A5738" s="131"/>
    </row>
    <row r="5739" spans="1:1" x14ac:dyDescent="0.55000000000000004">
      <c r="A5739" s="131"/>
    </row>
    <row r="5742" spans="1:1" x14ac:dyDescent="0.55000000000000004">
      <c r="A5742" s="131"/>
    </row>
    <row r="5743" spans="1:1" x14ac:dyDescent="0.55000000000000004">
      <c r="A5743" s="131"/>
    </row>
    <row r="5746" spans="1:1" x14ac:dyDescent="0.55000000000000004">
      <c r="A5746" s="131"/>
    </row>
    <row r="5747" spans="1:1" x14ac:dyDescent="0.55000000000000004">
      <c r="A5747" s="131"/>
    </row>
    <row r="5750" spans="1:1" x14ac:dyDescent="0.55000000000000004">
      <c r="A5750" s="131"/>
    </row>
    <row r="5751" spans="1:1" x14ac:dyDescent="0.55000000000000004">
      <c r="A5751" s="131"/>
    </row>
    <row r="5754" spans="1:1" x14ac:dyDescent="0.55000000000000004">
      <c r="A5754" s="131"/>
    </row>
    <row r="5755" spans="1:1" x14ac:dyDescent="0.55000000000000004">
      <c r="A5755" s="131"/>
    </row>
    <row r="5758" spans="1:1" x14ac:dyDescent="0.55000000000000004">
      <c r="A5758" s="131"/>
    </row>
    <row r="5759" spans="1:1" x14ac:dyDescent="0.55000000000000004">
      <c r="A5759" s="131"/>
    </row>
    <row r="5762" spans="1:1" x14ac:dyDescent="0.55000000000000004">
      <c r="A5762" s="131"/>
    </row>
    <row r="5763" spans="1:1" x14ac:dyDescent="0.55000000000000004">
      <c r="A5763" s="131"/>
    </row>
    <row r="5766" spans="1:1" x14ac:dyDescent="0.55000000000000004">
      <c r="A5766" s="131"/>
    </row>
    <row r="5767" spans="1:1" x14ac:dyDescent="0.55000000000000004">
      <c r="A5767" s="131"/>
    </row>
    <row r="5770" spans="1:1" x14ac:dyDescent="0.55000000000000004">
      <c r="A5770" s="131"/>
    </row>
    <row r="5771" spans="1:1" x14ac:dyDescent="0.55000000000000004">
      <c r="A5771" s="131"/>
    </row>
    <row r="5774" spans="1:1" x14ac:dyDescent="0.55000000000000004">
      <c r="A5774" s="131"/>
    </row>
    <row r="5775" spans="1:1" x14ac:dyDescent="0.55000000000000004">
      <c r="A5775" s="131"/>
    </row>
    <row r="5778" spans="1:1" x14ac:dyDescent="0.55000000000000004">
      <c r="A5778" s="131"/>
    </row>
    <row r="5779" spans="1:1" x14ac:dyDescent="0.55000000000000004">
      <c r="A5779" s="131"/>
    </row>
    <row r="5782" spans="1:1" x14ac:dyDescent="0.55000000000000004">
      <c r="A5782" s="131"/>
    </row>
    <row r="5783" spans="1:1" x14ac:dyDescent="0.55000000000000004">
      <c r="A5783" s="131"/>
    </row>
    <row r="5786" spans="1:1" x14ac:dyDescent="0.55000000000000004">
      <c r="A5786" s="131"/>
    </row>
    <row r="5787" spans="1:1" x14ac:dyDescent="0.55000000000000004">
      <c r="A5787" s="131"/>
    </row>
    <row r="5790" spans="1:1" x14ac:dyDescent="0.55000000000000004">
      <c r="A5790" s="131"/>
    </row>
    <row r="5791" spans="1:1" x14ac:dyDescent="0.55000000000000004">
      <c r="A5791" s="131"/>
    </row>
    <row r="5794" spans="1:1" x14ac:dyDescent="0.55000000000000004">
      <c r="A5794" s="131"/>
    </row>
    <row r="5795" spans="1:1" x14ac:dyDescent="0.55000000000000004">
      <c r="A5795" s="131"/>
    </row>
    <row r="5798" spans="1:1" x14ac:dyDescent="0.55000000000000004">
      <c r="A5798" s="131"/>
    </row>
    <row r="5799" spans="1:1" x14ac:dyDescent="0.55000000000000004">
      <c r="A5799" s="131"/>
    </row>
    <row r="5802" spans="1:1" x14ac:dyDescent="0.55000000000000004">
      <c r="A5802" s="131"/>
    </row>
    <row r="5803" spans="1:1" x14ac:dyDescent="0.55000000000000004">
      <c r="A5803" s="131"/>
    </row>
    <row r="5806" spans="1:1" x14ac:dyDescent="0.55000000000000004">
      <c r="A5806" s="131"/>
    </row>
    <row r="5807" spans="1:1" x14ac:dyDescent="0.55000000000000004">
      <c r="A5807" s="131"/>
    </row>
    <row r="5810" spans="1:1" x14ac:dyDescent="0.55000000000000004">
      <c r="A5810" s="131"/>
    </row>
    <row r="5811" spans="1:1" x14ac:dyDescent="0.55000000000000004">
      <c r="A5811" s="131"/>
    </row>
    <row r="5814" spans="1:1" x14ac:dyDescent="0.55000000000000004">
      <c r="A5814" s="131"/>
    </row>
    <row r="5815" spans="1:1" x14ac:dyDescent="0.55000000000000004">
      <c r="A5815" s="131"/>
    </row>
    <row r="5818" spans="1:1" x14ac:dyDescent="0.55000000000000004">
      <c r="A5818" s="131"/>
    </row>
    <row r="5819" spans="1:1" x14ac:dyDescent="0.55000000000000004">
      <c r="A5819" s="131"/>
    </row>
    <row r="5822" spans="1:1" x14ac:dyDescent="0.55000000000000004">
      <c r="A5822" s="131"/>
    </row>
    <row r="5823" spans="1:1" x14ac:dyDescent="0.55000000000000004">
      <c r="A5823" s="131"/>
    </row>
    <row r="5826" spans="1:1" x14ac:dyDescent="0.55000000000000004">
      <c r="A5826" s="131"/>
    </row>
    <row r="5827" spans="1:1" x14ac:dyDescent="0.55000000000000004">
      <c r="A5827" s="131"/>
    </row>
    <row r="5830" spans="1:1" x14ac:dyDescent="0.55000000000000004">
      <c r="A5830" s="131"/>
    </row>
    <row r="5831" spans="1:1" x14ac:dyDescent="0.55000000000000004">
      <c r="A5831" s="131"/>
    </row>
    <row r="5834" spans="1:1" x14ac:dyDescent="0.55000000000000004">
      <c r="A5834" s="131"/>
    </row>
    <row r="5835" spans="1:1" x14ac:dyDescent="0.55000000000000004">
      <c r="A5835" s="131"/>
    </row>
    <row r="5838" spans="1:1" x14ac:dyDescent="0.55000000000000004">
      <c r="A5838" s="131"/>
    </row>
    <row r="5839" spans="1:1" x14ac:dyDescent="0.55000000000000004">
      <c r="A5839" s="131"/>
    </row>
    <row r="5842" spans="1:1" x14ac:dyDescent="0.55000000000000004">
      <c r="A5842" s="131"/>
    </row>
    <row r="5843" spans="1:1" x14ac:dyDescent="0.55000000000000004">
      <c r="A5843" s="131"/>
    </row>
    <row r="5846" spans="1:1" x14ac:dyDescent="0.55000000000000004">
      <c r="A5846" s="131"/>
    </row>
    <row r="5847" spans="1:1" x14ac:dyDescent="0.55000000000000004">
      <c r="A5847" s="131"/>
    </row>
    <row r="5850" spans="1:1" x14ac:dyDescent="0.55000000000000004">
      <c r="A5850" s="131"/>
    </row>
    <row r="5851" spans="1:1" x14ac:dyDescent="0.55000000000000004">
      <c r="A5851" s="131"/>
    </row>
    <row r="5854" spans="1:1" x14ac:dyDescent="0.55000000000000004">
      <c r="A5854" s="131"/>
    </row>
    <row r="5855" spans="1:1" x14ac:dyDescent="0.55000000000000004">
      <c r="A5855" s="131"/>
    </row>
    <row r="5858" spans="1:1" x14ac:dyDescent="0.55000000000000004">
      <c r="A5858" s="131"/>
    </row>
    <row r="5859" spans="1:1" x14ac:dyDescent="0.55000000000000004">
      <c r="A5859" s="131"/>
    </row>
    <row r="5862" spans="1:1" x14ac:dyDescent="0.55000000000000004">
      <c r="A5862" s="131"/>
    </row>
    <row r="5863" spans="1:1" x14ac:dyDescent="0.55000000000000004">
      <c r="A5863" s="131"/>
    </row>
    <row r="5866" spans="1:1" x14ac:dyDescent="0.55000000000000004">
      <c r="A5866" s="131"/>
    </row>
    <row r="5867" spans="1:1" x14ac:dyDescent="0.55000000000000004">
      <c r="A5867" s="131"/>
    </row>
    <row r="5870" spans="1:1" x14ac:dyDescent="0.55000000000000004">
      <c r="A5870" s="131"/>
    </row>
    <row r="5871" spans="1:1" x14ac:dyDescent="0.55000000000000004">
      <c r="A5871" s="131"/>
    </row>
    <row r="5874" spans="1:1" x14ac:dyDescent="0.55000000000000004">
      <c r="A5874" s="131"/>
    </row>
    <row r="5875" spans="1:1" x14ac:dyDescent="0.55000000000000004">
      <c r="A5875" s="131"/>
    </row>
    <row r="5878" spans="1:1" x14ac:dyDescent="0.55000000000000004">
      <c r="A5878" s="131"/>
    </row>
    <row r="5879" spans="1:1" x14ac:dyDescent="0.55000000000000004">
      <c r="A5879" s="131"/>
    </row>
    <row r="5882" spans="1:1" x14ac:dyDescent="0.55000000000000004">
      <c r="A5882" s="131"/>
    </row>
    <row r="5883" spans="1:1" x14ac:dyDescent="0.55000000000000004">
      <c r="A5883" s="131"/>
    </row>
    <row r="5886" spans="1:1" x14ac:dyDescent="0.55000000000000004">
      <c r="A5886" s="131"/>
    </row>
    <row r="5887" spans="1:1" x14ac:dyDescent="0.55000000000000004">
      <c r="A5887" s="131"/>
    </row>
    <row r="5890" spans="1:1" x14ac:dyDescent="0.55000000000000004">
      <c r="A5890" s="131"/>
    </row>
    <row r="5891" spans="1:1" x14ac:dyDescent="0.55000000000000004">
      <c r="A5891" s="131"/>
    </row>
    <row r="5894" spans="1:1" x14ac:dyDescent="0.55000000000000004">
      <c r="A5894" s="131"/>
    </row>
    <row r="5895" spans="1:1" x14ac:dyDescent="0.55000000000000004">
      <c r="A5895" s="131"/>
    </row>
    <row r="5898" spans="1:1" x14ac:dyDescent="0.55000000000000004">
      <c r="A5898" s="131"/>
    </row>
    <row r="5899" spans="1:1" x14ac:dyDescent="0.55000000000000004">
      <c r="A5899" s="131"/>
    </row>
    <row r="5902" spans="1:1" x14ac:dyDescent="0.55000000000000004">
      <c r="A5902" s="131"/>
    </row>
    <row r="5903" spans="1:1" x14ac:dyDescent="0.55000000000000004">
      <c r="A5903" s="131"/>
    </row>
    <row r="5906" spans="1:1" x14ac:dyDescent="0.55000000000000004">
      <c r="A5906" s="131"/>
    </row>
    <row r="5907" spans="1:1" x14ac:dyDescent="0.55000000000000004">
      <c r="A5907" s="131"/>
    </row>
    <row r="5910" spans="1:1" x14ac:dyDescent="0.55000000000000004">
      <c r="A5910" s="131"/>
    </row>
    <row r="5911" spans="1:1" x14ac:dyDescent="0.55000000000000004">
      <c r="A5911" s="131"/>
    </row>
    <row r="5914" spans="1:1" x14ac:dyDescent="0.55000000000000004">
      <c r="A5914" s="131"/>
    </row>
    <row r="5915" spans="1:1" x14ac:dyDescent="0.55000000000000004">
      <c r="A5915" s="131"/>
    </row>
    <row r="5918" spans="1:1" x14ac:dyDescent="0.55000000000000004">
      <c r="A5918" s="131"/>
    </row>
    <row r="5919" spans="1:1" x14ac:dyDescent="0.55000000000000004">
      <c r="A5919" s="131"/>
    </row>
    <row r="5922" spans="1:1" x14ac:dyDescent="0.55000000000000004">
      <c r="A5922" s="131"/>
    </row>
    <row r="5923" spans="1:1" x14ac:dyDescent="0.55000000000000004">
      <c r="A5923" s="131"/>
    </row>
    <row r="5926" spans="1:1" x14ac:dyDescent="0.55000000000000004">
      <c r="A5926" s="131"/>
    </row>
    <row r="5927" spans="1:1" x14ac:dyDescent="0.55000000000000004">
      <c r="A5927" s="131"/>
    </row>
    <row r="5930" spans="1:1" x14ac:dyDescent="0.55000000000000004">
      <c r="A5930" s="131"/>
    </row>
    <row r="5931" spans="1:1" x14ac:dyDescent="0.55000000000000004">
      <c r="A5931" s="131"/>
    </row>
    <row r="5934" spans="1:1" x14ac:dyDescent="0.55000000000000004">
      <c r="A5934" s="131"/>
    </row>
    <row r="5935" spans="1:1" x14ac:dyDescent="0.55000000000000004">
      <c r="A5935" s="131"/>
    </row>
    <row r="5938" spans="1:1" x14ac:dyDescent="0.55000000000000004">
      <c r="A5938" s="131"/>
    </row>
    <row r="5939" spans="1:1" x14ac:dyDescent="0.55000000000000004">
      <c r="A5939" s="131"/>
    </row>
    <row r="5942" spans="1:1" x14ac:dyDescent="0.55000000000000004">
      <c r="A5942" s="131"/>
    </row>
    <row r="5943" spans="1:1" x14ac:dyDescent="0.55000000000000004">
      <c r="A5943" s="131"/>
    </row>
    <row r="5946" spans="1:1" x14ac:dyDescent="0.55000000000000004">
      <c r="A5946" s="131"/>
    </row>
    <row r="5947" spans="1:1" x14ac:dyDescent="0.55000000000000004">
      <c r="A5947" s="131"/>
    </row>
    <row r="5950" spans="1:1" x14ac:dyDescent="0.55000000000000004">
      <c r="A5950" s="131"/>
    </row>
    <row r="5951" spans="1:1" x14ac:dyDescent="0.55000000000000004">
      <c r="A5951" s="131"/>
    </row>
    <row r="5954" spans="1:1" x14ac:dyDescent="0.55000000000000004">
      <c r="A5954" s="131"/>
    </row>
    <row r="5955" spans="1:1" x14ac:dyDescent="0.55000000000000004">
      <c r="A5955" s="131"/>
    </row>
    <row r="5958" spans="1:1" x14ac:dyDescent="0.55000000000000004">
      <c r="A5958" s="131"/>
    </row>
    <row r="5959" spans="1:1" x14ac:dyDescent="0.55000000000000004">
      <c r="A5959" s="131"/>
    </row>
    <row r="5962" spans="1:1" x14ac:dyDescent="0.55000000000000004">
      <c r="A5962" s="131"/>
    </row>
    <row r="5963" spans="1:1" x14ac:dyDescent="0.55000000000000004">
      <c r="A5963" s="131"/>
    </row>
    <row r="5966" spans="1:1" x14ac:dyDescent="0.55000000000000004">
      <c r="A5966" s="131"/>
    </row>
    <row r="5967" spans="1:1" x14ac:dyDescent="0.55000000000000004">
      <c r="A5967" s="131"/>
    </row>
    <row r="5970" spans="1:1" x14ac:dyDescent="0.55000000000000004">
      <c r="A5970" s="131"/>
    </row>
    <row r="5971" spans="1:1" x14ac:dyDescent="0.55000000000000004">
      <c r="A5971" s="131"/>
    </row>
    <row r="5974" spans="1:1" x14ac:dyDescent="0.55000000000000004">
      <c r="A5974" s="131"/>
    </row>
    <row r="5975" spans="1:1" x14ac:dyDescent="0.55000000000000004">
      <c r="A5975" s="131"/>
    </row>
    <row r="5978" spans="1:1" x14ac:dyDescent="0.55000000000000004">
      <c r="A5978" s="131"/>
    </row>
    <row r="5979" spans="1:1" x14ac:dyDescent="0.55000000000000004">
      <c r="A5979" s="131"/>
    </row>
    <row r="5982" spans="1:1" x14ac:dyDescent="0.55000000000000004">
      <c r="A5982" s="131"/>
    </row>
    <row r="5983" spans="1:1" x14ac:dyDescent="0.55000000000000004">
      <c r="A5983" s="131"/>
    </row>
    <row r="5986" spans="1:1" x14ac:dyDescent="0.55000000000000004">
      <c r="A5986" s="131"/>
    </row>
    <row r="5987" spans="1:1" x14ac:dyDescent="0.55000000000000004">
      <c r="A5987" s="131"/>
    </row>
    <row r="5990" spans="1:1" x14ac:dyDescent="0.55000000000000004">
      <c r="A5990" s="131"/>
    </row>
    <row r="5991" spans="1:1" x14ac:dyDescent="0.55000000000000004">
      <c r="A5991" s="131"/>
    </row>
    <row r="5994" spans="1:1" x14ac:dyDescent="0.55000000000000004">
      <c r="A5994" s="131"/>
    </row>
    <row r="5995" spans="1:1" x14ac:dyDescent="0.55000000000000004">
      <c r="A5995" s="131"/>
    </row>
    <row r="5998" spans="1:1" x14ac:dyDescent="0.55000000000000004">
      <c r="A5998" s="131"/>
    </row>
    <row r="5999" spans="1:1" x14ac:dyDescent="0.55000000000000004">
      <c r="A5999" s="131"/>
    </row>
    <row r="6002" spans="1:1" x14ac:dyDescent="0.55000000000000004">
      <c r="A6002" s="131"/>
    </row>
    <row r="6003" spans="1:1" x14ac:dyDescent="0.55000000000000004">
      <c r="A6003" s="131"/>
    </row>
    <row r="6006" spans="1:1" x14ac:dyDescent="0.55000000000000004">
      <c r="A6006" s="131"/>
    </row>
    <row r="6007" spans="1:1" x14ac:dyDescent="0.55000000000000004">
      <c r="A6007" s="131"/>
    </row>
    <row r="6010" spans="1:1" x14ac:dyDescent="0.55000000000000004">
      <c r="A6010" s="131"/>
    </row>
    <row r="6011" spans="1:1" x14ac:dyDescent="0.55000000000000004">
      <c r="A6011" s="131"/>
    </row>
    <row r="6014" spans="1:1" x14ac:dyDescent="0.55000000000000004">
      <c r="A6014" s="131"/>
    </row>
    <row r="6015" spans="1:1" x14ac:dyDescent="0.55000000000000004">
      <c r="A6015" s="131"/>
    </row>
    <row r="6018" spans="1:1" x14ac:dyDescent="0.55000000000000004">
      <c r="A6018" s="131"/>
    </row>
    <row r="6019" spans="1:1" x14ac:dyDescent="0.55000000000000004">
      <c r="A6019" s="131"/>
    </row>
    <row r="6022" spans="1:1" x14ac:dyDescent="0.55000000000000004">
      <c r="A6022" s="131"/>
    </row>
    <row r="6023" spans="1:1" x14ac:dyDescent="0.55000000000000004">
      <c r="A6023" s="131"/>
    </row>
    <row r="6026" spans="1:1" x14ac:dyDescent="0.55000000000000004">
      <c r="A6026" s="131"/>
    </row>
    <row r="6027" spans="1:1" x14ac:dyDescent="0.55000000000000004">
      <c r="A6027" s="131"/>
    </row>
    <row r="6030" spans="1:1" x14ac:dyDescent="0.55000000000000004">
      <c r="A6030" s="131"/>
    </row>
    <row r="6031" spans="1:1" x14ac:dyDescent="0.55000000000000004">
      <c r="A6031" s="131"/>
    </row>
    <row r="6034" spans="1:1" x14ac:dyDescent="0.55000000000000004">
      <c r="A6034" s="131"/>
    </row>
    <row r="6035" spans="1:1" x14ac:dyDescent="0.55000000000000004">
      <c r="A6035" s="131"/>
    </row>
    <row r="6038" spans="1:1" x14ac:dyDescent="0.55000000000000004">
      <c r="A6038" s="131"/>
    </row>
    <row r="6039" spans="1:1" x14ac:dyDescent="0.55000000000000004">
      <c r="A6039" s="131"/>
    </row>
    <row r="6042" spans="1:1" x14ac:dyDescent="0.55000000000000004">
      <c r="A6042" s="131"/>
    </row>
    <row r="6043" spans="1:1" x14ac:dyDescent="0.55000000000000004">
      <c r="A6043" s="131"/>
    </row>
    <row r="6046" spans="1:1" x14ac:dyDescent="0.55000000000000004">
      <c r="A6046" s="131"/>
    </row>
    <row r="6047" spans="1:1" x14ac:dyDescent="0.55000000000000004">
      <c r="A6047" s="131"/>
    </row>
    <row r="6050" spans="1:1" x14ac:dyDescent="0.55000000000000004">
      <c r="A6050" s="131"/>
    </row>
    <row r="6051" spans="1:1" x14ac:dyDescent="0.55000000000000004">
      <c r="A6051" s="131"/>
    </row>
    <row r="6054" spans="1:1" x14ac:dyDescent="0.55000000000000004">
      <c r="A6054" s="131"/>
    </row>
    <row r="6055" spans="1:1" x14ac:dyDescent="0.55000000000000004">
      <c r="A6055" s="131"/>
    </row>
    <row r="6058" spans="1:1" x14ac:dyDescent="0.55000000000000004">
      <c r="A6058" s="131"/>
    </row>
    <row r="6059" spans="1:1" x14ac:dyDescent="0.55000000000000004">
      <c r="A6059" s="131"/>
    </row>
    <row r="6062" spans="1:1" x14ac:dyDescent="0.55000000000000004">
      <c r="A6062" s="131"/>
    </row>
    <row r="6063" spans="1:1" x14ac:dyDescent="0.55000000000000004">
      <c r="A6063" s="131"/>
    </row>
    <row r="6066" spans="1:1" x14ac:dyDescent="0.55000000000000004">
      <c r="A6066" s="131"/>
    </row>
    <row r="6067" spans="1:1" x14ac:dyDescent="0.55000000000000004">
      <c r="A6067" s="131"/>
    </row>
    <row r="6070" spans="1:1" x14ac:dyDescent="0.55000000000000004">
      <c r="A6070" s="131"/>
    </row>
    <row r="6071" spans="1:1" x14ac:dyDescent="0.55000000000000004">
      <c r="A6071" s="131"/>
    </row>
    <row r="6074" spans="1:1" x14ac:dyDescent="0.55000000000000004">
      <c r="A6074" s="131"/>
    </row>
    <row r="6075" spans="1:1" x14ac:dyDescent="0.55000000000000004">
      <c r="A6075" s="131"/>
    </row>
    <row r="6078" spans="1:1" x14ac:dyDescent="0.55000000000000004">
      <c r="A6078" s="131"/>
    </row>
    <row r="6079" spans="1:1" x14ac:dyDescent="0.55000000000000004">
      <c r="A6079" s="131"/>
    </row>
    <row r="6082" spans="1:1" x14ac:dyDescent="0.55000000000000004">
      <c r="A6082" s="131"/>
    </row>
    <row r="6083" spans="1:1" x14ac:dyDescent="0.55000000000000004">
      <c r="A6083" s="131"/>
    </row>
    <row r="6086" spans="1:1" x14ac:dyDescent="0.55000000000000004">
      <c r="A6086" s="131"/>
    </row>
    <row r="6087" spans="1:1" x14ac:dyDescent="0.55000000000000004">
      <c r="A6087" s="131"/>
    </row>
    <row r="6090" spans="1:1" x14ac:dyDescent="0.55000000000000004">
      <c r="A6090" s="131"/>
    </row>
    <row r="6091" spans="1:1" x14ac:dyDescent="0.55000000000000004">
      <c r="A6091" s="131"/>
    </row>
    <row r="6094" spans="1:1" x14ac:dyDescent="0.55000000000000004">
      <c r="A6094" s="131"/>
    </row>
    <row r="6095" spans="1:1" x14ac:dyDescent="0.55000000000000004">
      <c r="A6095" s="131"/>
    </row>
    <row r="6098" spans="1:1" x14ac:dyDescent="0.55000000000000004">
      <c r="A6098" s="131"/>
    </row>
    <row r="6099" spans="1:1" x14ac:dyDescent="0.55000000000000004">
      <c r="A6099" s="131"/>
    </row>
    <row r="6102" spans="1:1" x14ac:dyDescent="0.55000000000000004">
      <c r="A6102" s="131"/>
    </row>
    <row r="6103" spans="1:1" x14ac:dyDescent="0.55000000000000004">
      <c r="A6103" s="131"/>
    </row>
    <row r="6106" spans="1:1" x14ac:dyDescent="0.55000000000000004">
      <c r="A6106" s="131"/>
    </row>
    <row r="6107" spans="1:1" x14ac:dyDescent="0.55000000000000004">
      <c r="A6107" s="131"/>
    </row>
    <row r="6110" spans="1:1" x14ac:dyDescent="0.55000000000000004">
      <c r="A6110" s="131"/>
    </row>
    <row r="6111" spans="1:1" x14ac:dyDescent="0.55000000000000004">
      <c r="A6111" s="131"/>
    </row>
    <row r="6114" spans="1:1" x14ac:dyDescent="0.55000000000000004">
      <c r="A6114" s="131"/>
    </row>
    <row r="6115" spans="1:1" x14ac:dyDescent="0.55000000000000004">
      <c r="A6115" s="131"/>
    </row>
    <row r="6118" spans="1:1" x14ac:dyDescent="0.55000000000000004">
      <c r="A6118" s="131"/>
    </row>
    <row r="6119" spans="1:1" x14ac:dyDescent="0.55000000000000004">
      <c r="A6119" s="131"/>
    </row>
    <row r="6122" spans="1:1" x14ac:dyDescent="0.55000000000000004">
      <c r="A6122" s="131"/>
    </row>
    <row r="6123" spans="1:1" x14ac:dyDescent="0.55000000000000004">
      <c r="A6123" s="131"/>
    </row>
    <row r="6126" spans="1:1" x14ac:dyDescent="0.55000000000000004">
      <c r="A6126" s="131"/>
    </row>
    <row r="6127" spans="1:1" x14ac:dyDescent="0.55000000000000004">
      <c r="A6127" s="131"/>
    </row>
    <row r="6130" spans="1:1" x14ac:dyDescent="0.55000000000000004">
      <c r="A6130" s="131"/>
    </row>
    <row r="6131" spans="1:1" x14ac:dyDescent="0.55000000000000004">
      <c r="A6131" s="131"/>
    </row>
    <row r="6134" spans="1:1" x14ac:dyDescent="0.55000000000000004">
      <c r="A6134" s="131"/>
    </row>
    <row r="6135" spans="1:1" x14ac:dyDescent="0.55000000000000004">
      <c r="A6135" s="131"/>
    </row>
    <row r="6138" spans="1:1" x14ac:dyDescent="0.55000000000000004">
      <c r="A6138" s="131"/>
    </row>
    <row r="6139" spans="1:1" x14ac:dyDescent="0.55000000000000004">
      <c r="A6139" s="131"/>
    </row>
    <row r="6142" spans="1:1" x14ac:dyDescent="0.55000000000000004">
      <c r="A6142" s="131"/>
    </row>
    <row r="6143" spans="1:1" x14ac:dyDescent="0.55000000000000004">
      <c r="A6143" s="131"/>
    </row>
    <row r="6146" spans="1:1" x14ac:dyDescent="0.55000000000000004">
      <c r="A6146" s="131"/>
    </row>
    <row r="6147" spans="1:1" x14ac:dyDescent="0.55000000000000004">
      <c r="A6147" s="131"/>
    </row>
    <row r="6150" spans="1:1" x14ac:dyDescent="0.55000000000000004">
      <c r="A6150" s="131"/>
    </row>
    <row r="6151" spans="1:1" x14ac:dyDescent="0.55000000000000004">
      <c r="A6151" s="131"/>
    </row>
    <row r="6154" spans="1:1" x14ac:dyDescent="0.55000000000000004">
      <c r="A6154" s="131"/>
    </row>
    <row r="6155" spans="1:1" x14ac:dyDescent="0.55000000000000004">
      <c r="A6155" s="131"/>
    </row>
    <row r="6158" spans="1:1" x14ac:dyDescent="0.55000000000000004">
      <c r="A6158" s="131"/>
    </row>
    <row r="6159" spans="1:1" x14ac:dyDescent="0.55000000000000004">
      <c r="A6159" s="131"/>
    </row>
    <row r="6162" spans="1:1" x14ac:dyDescent="0.55000000000000004">
      <c r="A6162" s="131"/>
    </row>
    <row r="6163" spans="1:1" x14ac:dyDescent="0.55000000000000004">
      <c r="A6163" s="131"/>
    </row>
    <row r="6166" spans="1:1" x14ac:dyDescent="0.55000000000000004">
      <c r="A6166" s="131"/>
    </row>
    <row r="6167" spans="1:1" x14ac:dyDescent="0.55000000000000004">
      <c r="A6167" s="131"/>
    </row>
    <row r="6170" spans="1:1" x14ac:dyDescent="0.55000000000000004">
      <c r="A6170" s="131"/>
    </row>
    <row r="6171" spans="1:1" x14ac:dyDescent="0.55000000000000004">
      <c r="A6171" s="131"/>
    </row>
    <row r="6174" spans="1:1" x14ac:dyDescent="0.55000000000000004">
      <c r="A6174" s="131"/>
    </row>
    <row r="6175" spans="1:1" x14ac:dyDescent="0.55000000000000004">
      <c r="A6175" s="131"/>
    </row>
    <row r="6178" spans="1:1" x14ac:dyDescent="0.55000000000000004">
      <c r="A6178" s="131"/>
    </row>
    <row r="6179" spans="1:1" x14ac:dyDescent="0.55000000000000004">
      <c r="A6179" s="131"/>
    </row>
    <row r="6182" spans="1:1" x14ac:dyDescent="0.55000000000000004">
      <c r="A6182" s="131"/>
    </row>
    <row r="6183" spans="1:1" x14ac:dyDescent="0.55000000000000004">
      <c r="A6183" s="131"/>
    </row>
    <row r="6186" spans="1:1" x14ac:dyDescent="0.55000000000000004">
      <c r="A6186" s="131"/>
    </row>
    <row r="6187" spans="1:1" x14ac:dyDescent="0.55000000000000004">
      <c r="A6187" s="131"/>
    </row>
    <row r="6190" spans="1:1" x14ac:dyDescent="0.55000000000000004">
      <c r="A6190" s="131"/>
    </row>
    <row r="6191" spans="1:1" x14ac:dyDescent="0.55000000000000004">
      <c r="A6191" s="131"/>
    </row>
    <row r="6194" spans="1:1" x14ac:dyDescent="0.55000000000000004">
      <c r="A6194" s="131"/>
    </row>
    <row r="6195" spans="1:1" x14ac:dyDescent="0.55000000000000004">
      <c r="A6195" s="131"/>
    </row>
    <row r="6198" spans="1:1" x14ac:dyDescent="0.55000000000000004">
      <c r="A6198" s="131"/>
    </row>
    <row r="6199" spans="1:1" x14ac:dyDescent="0.55000000000000004">
      <c r="A6199" s="131"/>
    </row>
    <row r="6202" spans="1:1" x14ac:dyDescent="0.55000000000000004">
      <c r="A6202" s="131"/>
    </row>
    <row r="6203" spans="1:1" x14ac:dyDescent="0.55000000000000004">
      <c r="A6203" s="131"/>
    </row>
    <row r="6206" spans="1:1" x14ac:dyDescent="0.55000000000000004">
      <c r="A6206" s="131"/>
    </row>
    <row r="6207" spans="1:1" x14ac:dyDescent="0.55000000000000004">
      <c r="A6207" s="131"/>
    </row>
    <row r="6210" spans="1:1" x14ac:dyDescent="0.55000000000000004">
      <c r="A6210" s="131"/>
    </row>
    <row r="6211" spans="1:1" x14ac:dyDescent="0.55000000000000004">
      <c r="A6211" s="131"/>
    </row>
    <row r="6214" spans="1:1" x14ac:dyDescent="0.55000000000000004">
      <c r="A6214" s="131"/>
    </row>
    <row r="6215" spans="1:1" x14ac:dyDescent="0.55000000000000004">
      <c r="A6215" s="131"/>
    </row>
    <row r="6218" spans="1:1" x14ac:dyDescent="0.55000000000000004">
      <c r="A6218" s="131"/>
    </row>
    <row r="6219" spans="1:1" x14ac:dyDescent="0.55000000000000004">
      <c r="A6219" s="131"/>
    </row>
    <row r="6222" spans="1:1" x14ac:dyDescent="0.55000000000000004">
      <c r="A6222" s="131"/>
    </row>
    <row r="6223" spans="1:1" x14ac:dyDescent="0.55000000000000004">
      <c r="A6223" s="131"/>
    </row>
    <row r="6226" spans="1:1" x14ac:dyDescent="0.55000000000000004">
      <c r="A6226" s="131"/>
    </row>
    <row r="6227" spans="1:1" x14ac:dyDescent="0.55000000000000004">
      <c r="A6227" s="131"/>
    </row>
    <row r="6230" spans="1:1" x14ac:dyDescent="0.55000000000000004">
      <c r="A6230" s="131"/>
    </row>
    <row r="6231" spans="1:1" x14ac:dyDescent="0.55000000000000004">
      <c r="A6231" s="131"/>
    </row>
    <row r="6234" spans="1:1" x14ac:dyDescent="0.55000000000000004">
      <c r="A6234" s="131"/>
    </row>
    <row r="6235" spans="1:1" x14ac:dyDescent="0.55000000000000004">
      <c r="A6235" s="131"/>
    </row>
    <row r="6238" spans="1:1" x14ac:dyDescent="0.55000000000000004">
      <c r="A6238" s="131"/>
    </row>
    <row r="6239" spans="1:1" x14ac:dyDescent="0.55000000000000004">
      <c r="A6239" s="131"/>
    </row>
    <row r="6242" spans="1:1" x14ac:dyDescent="0.55000000000000004">
      <c r="A6242" s="131"/>
    </row>
    <row r="6243" spans="1:1" x14ac:dyDescent="0.55000000000000004">
      <c r="A6243" s="131"/>
    </row>
    <row r="6246" spans="1:1" x14ac:dyDescent="0.55000000000000004">
      <c r="A6246" s="131"/>
    </row>
    <row r="6247" spans="1:1" x14ac:dyDescent="0.55000000000000004">
      <c r="A6247" s="131"/>
    </row>
    <row r="6250" spans="1:1" x14ac:dyDescent="0.55000000000000004">
      <c r="A6250" s="131"/>
    </row>
    <row r="6251" spans="1:1" x14ac:dyDescent="0.55000000000000004">
      <c r="A6251" s="131"/>
    </row>
    <row r="6254" spans="1:1" x14ac:dyDescent="0.55000000000000004">
      <c r="A6254" s="131"/>
    </row>
    <row r="6255" spans="1:1" x14ac:dyDescent="0.55000000000000004">
      <c r="A6255" s="131"/>
    </row>
    <row r="6258" spans="1:1" x14ac:dyDescent="0.55000000000000004">
      <c r="A6258" s="131"/>
    </row>
    <row r="6259" spans="1:1" x14ac:dyDescent="0.55000000000000004">
      <c r="A6259" s="131"/>
    </row>
    <row r="6262" spans="1:1" x14ac:dyDescent="0.55000000000000004">
      <c r="A6262" s="131"/>
    </row>
    <row r="6263" spans="1:1" x14ac:dyDescent="0.55000000000000004">
      <c r="A6263" s="131"/>
    </row>
    <row r="6266" spans="1:1" x14ac:dyDescent="0.55000000000000004">
      <c r="A6266" s="131"/>
    </row>
    <row r="6267" spans="1:1" x14ac:dyDescent="0.55000000000000004">
      <c r="A6267" s="131"/>
    </row>
    <row r="6270" spans="1:1" x14ac:dyDescent="0.55000000000000004">
      <c r="A6270" s="131"/>
    </row>
    <row r="6271" spans="1:1" x14ac:dyDescent="0.55000000000000004">
      <c r="A6271" s="131"/>
    </row>
    <row r="6274" spans="1:1" x14ac:dyDescent="0.55000000000000004">
      <c r="A6274" s="131"/>
    </row>
    <row r="6275" spans="1:1" x14ac:dyDescent="0.55000000000000004">
      <c r="A6275" s="131"/>
    </row>
    <row r="6278" spans="1:1" x14ac:dyDescent="0.55000000000000004">
      <c r="A6278" s="131"/>
    </row>
    <row r="6279" spans="1:1" x14ac:dyDescent="0.55000000000000004">
      <c r="A6279" s="131"/>
    </row>
    <row r="6282" spans="1:1" x14ac:dyDescent="0.55000000000000004">
      <c r="A6282" s="131"/>
    </row>
    <row r="6283" spans="1:1" x14ac:dyDescent="0.55000000000000004">
      <c r="A6283" s="131"/>
    </row>
    <row r="6286" spans="1:1" x14ac:dyDescent="0.55000000000000004">
      <c r="A6286" s="131"/>
    </row>
    <row r="6287" spans="1:1" x14ac:dyDescent="0.55000000000000004">
      <c r="A6287" s="131"/>
    </row>
    <row r="6290" spans="1:1" x14ac:dyDescent="0.55000000000000004">
      <c r="A6290" s="131"/>
    </row>
    <row r="6291" spans="1:1" x14ac:dyDescent="0.55000000000000004">
      <c r="A6291" s="131"/>
    </row>
    <row r="6294" spans="1:1" x14ac:dyDescent="0.55000000000000004">
      <c r="A6294" s="131"/>
    </row>
    <row r="6295" spans="1:1" x14ac:dyDescent="0.55000000000000004">
      <c r="A6295" s="131"/>
    </row>
    <row r="6298" spans="1:1" x14ac:dyDescent="0.55000000000000004">
      <c r="A6298" s="131"/>
    </row>
    <row r="6299" spans="1:1" x14ac:dyDescent="0.55000000000000004">
      <c r="A6299" s="131"/>
    </row>
    <row r="6302" spans="1:1" x14ac:dyDescent="0.55000000000000004">
      <c r="A6302" s="131"/>
    </row>
    <row r="6303" spans="1:1" x14ac:dyDescent="0.55000000000000004">
      <c r="A6303" s="131"/>
    </row>
    <row r="6306" spans="1:1" x14ac:dyDescent="0.55000000000000004">
      <c r="A6306" s="131"/>
    </row>
    <row r="6307" spans="1:1" x14ac:dyDescent="0.55000000000000004">
      <c r="A6307" s="131"/>
    </row>
    <row r="6310" spans="1:1" x14ac:dyDescent="0.55000000000000004">
      <c r="A6310" s="131"/>
    </row>
    <row r="6311" spans="1:1" x14ac:dyDescent="0.55000000000000004">
      <c r="A6311" s="131"/>
    </row>
    <row r="6314" spans="1:1" x14ac:dyDescent="0.55000000000000004">
      <c r="A6314" s="131"/>
    </row>
    <row r="6315" spans="1:1" x14ac:dyDescent="0.55000000000000004">
      <c r="A6315" s="131"/>
    </row>
    <row r="6318" spans="1:1" x14ac:dyDescent="0.55000000000000004">
      <c r="A6318" s="131"/>
    </row>
    <row r="6319" spans="1:1" x14ac:dyDescent="0.55000000000000004">
      <c r="A6319" s="131"/>
    </row>
    <row r="6322" spans="1:1" x14ac:dyDescent="0.55000000000000004">
      <c r="A6322" s="131"/>
    </row>
    <row r="6323" spans="1:1" x14ac:dyDescent="0.55000000000000004">
      <c r="A6323" s="131"/>
    </row>
    <row r="6326" spans="1:1" x14ac:dyDescent="0.55000000000000004">
      <c r="A6326" s="131"/>
    </row>
    <row r="6327" spans="1:1" x14ac:dyDescent="0.55000000000000004">
      <c r="A6327" s="131"/>
    </row>
    <row r="6330" spans="1:1" x14ac:dyDescent="0.55000000000000004">
      <c r="A6330" s="131"/>
    </row>
    <row r="6331" spans="1:1" x14ac:dyDescent="0.55000000000000004">
      <c r="A6331" s="131"/>
    </row>
    <row r="6334" spans="1:1" x14ac:dyDescent="0.55000000000000004">
      <c r="A6334" s="131"/>
    </row>
    <row r="6335" spans="1:1" x14ac:dyDescent="0.55000000000000004">
      <c r="A6335" s="131"/>
    </row>
    <row r="6338" spans="1:1" x14ac:dyDescent="0.55000000000000004">
      <c r="A6338" s="131"/>
    </row>
    <row r="6339" spans="1:1" x14ac:dyDescent="0.55000000000000004">
      <c r="A6339" s="131"/>
    </row>
    <row r="6342" spans="1:1" x14ac:dyDescent="0.55000000000000004">
      <c r="A6342" s="131"/>
    </row>
    <row r="6343" spans="1:1" x14ac:dyDescent="0.55000000000000004">
      <c r="A6343" s="131"/>
    </row>
    <row r="6346" spans="1:1" x14ac:dyDescent="0.55000000000000004">
      <c r="A6346" s="131"/>
    </row>
    <row r="6347" spans="1:1" x14ac:dyDescent="0.55000000000000004">
      <c r="A6347" s="131"/>
    </row>
    <row r="6350" spans="1:1" x14ac:dyDescent="0.55000000000000004">
      <c r="A6350" s="131"/>
    </row>
    <row r="6351" spans="1:1" x14ac:dyDescent="0.55000000000000004">
      <c r="A6351" s="131"/>
    </row>
    <row r="6354" spans="1:1" x14ac:dyDescent="0.55000000000000004">
      <c r="A6354" s="131"/>
    </row>
    <row r="6355" spans="1:1" x14ac:dyDescent="0.55000000000000004">
      <c r="A6355" s="131"/>
    </row>
    <row r="6358" spans="1:1" x14ac:dyDescent="0.55000000000000004">
      <c r="A6358" s="131"/>
    </row>
    <row r="6359" spans="1:1" x14ac:dyDescent="0.55000000000000004">
      <c r="A6359" s="131"/>
    </row>
    <row r="6362" spans="1:1" x14ac:dyDescent="0.55000000000000004">
      <c r="A6362" s="131"/>
    </row>
    <row r="6363" spans="1:1" x14ac:dyDescent="0.55000000000000004">
      <c r="A6363" s="131"/>
    </row>
    <row r="6366" spans="1:1" x14ac:dyDescent="0.55000000000000004">
      <c r="A6366" s="131"/>
    </row>
    <row r="6367" spans="1:1" x14ac:dyDescent="0.55000000000000004">
      <c r="A6367" s="131"/>
    </row>
    <row r="6370" spans="1:1" x14ac:dyDescent="0.55000000000000004">
      <c r="A6370" s="131"/>
    </row>
    <row r="6371" spans="1:1" x14ac:dyDescent="0.55000000000000004">
      <c r="A6371" s="131"/>
    </row>
    <row r="6374" spans="1:1" x14ac:dyDescent="0.55000000000000004">
      <c r="A6374" s="131"/>
    </row>
    <row r="6375" spans="1:1" x14ac:dyDescent="0.55000000000000004">
      <c r="A6375" s="131"/>
    </row>
    <row r="6378" spans="1:1" x14ac:dyDescent="0.55000000000000004">
      <c r="A6378" s="131"/>
    </row>
    <row r="6379" spans="1:1" x14ac:dyDescent="0.55000000000000004">
      <c r="A6379" s="131"/>
    </row>
    <row r="6382" spans="1:1" x14ac:dyDescent="0.55000000000000004">
      <c r="A6382" s="131"/>
    </row>
    <row r="6383" spans="1:1" x14ac:dyDescent="0.55000000000000004">
      <c r="A6383" s="131"/>
    </row>
    <row r="6386" spans="1:1" x14ac:dyDescent="0.55000000000000004">
      <c r="A6386" s="131"/>
    </row>
    <row r="6387" spans="1:1" x14ac:dyDescent="0.55000000000000004">
      <c r="A6387" s="131"/>
    </row>
    <row r="6390" spans="1:1" x14ac:dyDescent="0.55000000000000004">
      <c r="A6390" s="131"/>
    </row>
    <row r="6391" spans="1:1" x14ac:dyDescent="0.55000000000000004">
      <c r="A6391" s="131"/>
    </row>
    <row r="6394" spans="1:1" x14ac:dyDescent="0.55000000000000004">
      <c r="A6394" s="131"/>
    </row>
    <row r="6395" spans="1:1" x14ac:dyDescent="0.55000000000000004">
      <c r="A6395" s="131"/>
    </row>
    <row r="6398" spans="1:1" x14ac:dyDescent="0.55000000000000004">
      <c r="A6398" s="131"/>
    </row>
    <row r="6399" spans="1:1" x14ac:dyDescent="0.55000000000000004">
      <c r="A6399" s="131"/>
    </row>
    <row r="6402" spans="1:1" x14ac:dyDescent="0.55000000000000004">
      <c r="A6402" s="131"/>
    </row>
    <row r="6403" spans="1:1" x14ac:dyDescent="0.55000000000000004">
      <c r="A6403" s="131"/>
    </row>
    <row r="6406" spans="1:1" x14ac:dyDescent="0.55000000000000004">
      <c r="A6406" s="131"/>
    </row>
    <row r="6407" spans="1:1" x14ac:dyDescent="0.55000000000000004">
      <c r="A6407" s="131"/>
    </row>
    <row r="6410" spans="1:1" x14ac:dyDescent="0.55000000000000004">
      <c r="A6410" s="131"/>
    </row>
    <row r="6411" spans="1:1" x14ac:dyDescent="0.55000000000000004">
      <c r="A6411" s="131"/>
    </row>
    <row r="6414" spans="1:1" x14ac:dyDescent="0.55000000000000004">
      <c r="A6414" s="131"/>
    </row>
    <row r="6415" spans="1:1" x14ac:dyDescent="0.55000000000000004">
      <c r="A6415" s="131"/>
    </row>
    <row r="6418" spans="1:1" x14ac:dyDescent="0.55000000000000004">
      <c r="A6418" s="131"/>
    </row>
    <row r="6419" spans="1:1" x14ac:dyDescent="0.55000000000000004">
      <c r="A6419" s="131"/>
    </row>
    <row r="6422" spans="1:1" x14ac:dyDescent="0.55000000000000004">
      <c r="A6422" s="131"/>
    </row>
    <row r="6423" spans="1:1" x14ac:dyDescent="0.55000000000000004">
      <c r="A6423" s="131"/>
    </row>
    <row r="6426" spans="1:1" x14ac:dyDescent="0.55000000000000004">
      <c r="A6426" s="131"/>
    </row>
    <row r="6427" spans="1:1" x14ac:dyDescent="0.55000000000000004">
      <c r="A6427" s="131"/>
    </row>
    <row r="6430" spans="1:1" x14ac:dyDescent="0.55000000000000004">
      <c r="A6430" s="131"/>
    </row>
    <row r="6431" spans="1:1" x14ac:dyDescent="0.55000000000000004">
      <c r="A6431" s="131"/>
    </row>
    <row r="6434" spans="1:1" x14ac:dyDescent="0.55000000000000004">
      <c r="A6434" s="131"/>
    </row>
    <row r="6435" spans="1:1" x14ac:dyDescent="0.55000000000000004">
      <c r="A6435" s="131"/>
    </row>
    <row r="6438" spans="1:1" x14ac:dyDescent="0.55000000000000004">
      <c r="A6438" s="131"/>
    </row>
    <row r="6439" spans="1:1" x14ac:dyDescent="0.55000000000000004">
      <c r="A6439" s="131"/>
    </row>
    <row r="6442" spans="1:1" x14ac:dyDescent="0.55000000000000004">
      <c r="A6442" s="131"/>
    </row>
    <row r="6443" spans="1:1" x14ac:dyDescent="0.55000000000000004">
      <c r="A6443" s="131"/>
    </row>
    <row r="6446" spans="1:1" x14ac:dyDescent="0.55000000000000004">
      <c r="A6446" s="131"/>
    </row>
    <row r="6447" spans="1:1" x14ac:dyDescent="0.55000000000000004">
      <c r="A6447" s="131"/>
    </row>
    <row r="6450" spans="1:1" x14ac:dyDescent="0.55000000000000004">
      <c r="A6450" s="131"/>
    </row>
    <row r="6451" spans="1:1" x14ac:dyDescent="0.55000000000000004">
      <c r="A6451" s="131"/>
    </row>
    <row r="6454" spans="1:1" x14ac:dyDescent="0.55000000000000004">
      <c r="A6454" s="131"/>
    </row>
    <row r="6455" spans="1:1" x14ac:dyDescent="0.55000000000000004">
      <c r="A6455" s="131"/>
    </row>
    <row r="6458" spans="1:1" x14ac:dyDescent="0.55000000000000004">
      <c r="A6458" s="131"/>
    </row>
    <row r="6459" spans="1:1" x14ac:dyDescent="0.55000000000000004">
      <c r="A6459" s="131"/>
    </row>
    <row r="6462" spans="1:1" x14ac:dyDescent="0.55000000000000004">
      <c r="A6462" s="131"/>
    </row>
    <row r="6463" spans="1:1" x14ac:dyDescent="0.55000000000000004">
      <c r="A6463" s="131"/>
    </row>
    <row r="6466" spans="1:1" x14ac:dyDescent="0.55000000000000004">
      <c r="A6466" s="131"/>
    </row>
    <row r="6467" spans="1:1" x14ac:dyDescent="0.55000000000000004">
      <c r="A6467" s="131"/>
    </row>
    <row r="6470" spans="1:1" x14ac:dyDescent="0.55000000000000004">
      <c r="A6470" s="131"/>
    </row>
    <row r="6471" spans="1:1" x14ac:dyDescent="0.55000000000000004">
      <c r="A6471" s="131"/>
    </row>
    <row r="6474" spans="1:1" x14ac:dyDescent="0.55000000000000004">
      <c r="A6474" s="131"/>
    </row>
    <row r="6475" spans="1:1" x14ac:dyDescent="0.55000000000000004">
      <c r="A6475" s="131"/>
    </row>
    <row r="6478" spans="1:1" x14ac:dyDescent="0.55000000000000004">
      <c r="A6478" s="131"/>
    </row>
    <row r="6479" spans="1:1" x14ac:dyDescent="0.55000000000000004">
      <c r="A6479" s="131"/>
    </row>
    <row r="6482" spans="1:1" x14ac:dyDescent="0.55000000000000004">
      <c r="A6482" s="131"/>
    </row>
    <row r="6483" spans="1:1" x14ac:dyDescent="0.55000000000000004">
      <c r="A6483" s="131"/>
    </row>
    <row r="6486" spans="1:1" x14ac:dyDescent="0.55000000000000004">
      <c r="A6486" s="131"/>
    </row>
    <row r="6487" spans="1:1" x14ac:dyDescent="0.55000000000000004">
      <c r="A6487" s="131"/>
    </row>
    <row r="6490" spans="1:1" x14ac:dyDescent="0.55000000000000004">
      <c r="A6490" s="131"/>
    </row>
    <row r="6491" spans="1:1" x14ac:dyDescent="0.55000000000000004">
      <c r="A6491" s="131"/>
    </row>
    <row r="6494" spans="1:1" x14ac:dyDescent="0.55000000000000004">
      <c r="A6494" s="131"/>
    </row>
    <row r="6495" spans="1:1" x14ac:dyDescent="0.55000000000000004">
      <c r="A6495" s="131"/>
    </row>
    <row r="6498" spans="1:1" x14ac:dyDescent="0.55000000000000004">
      <c r="A6498" s="131"/>
    </row>
    <row r="6499" spans="1:1" x14ac:dyDescent="0.55000000000000004">
      <c r="A6499" s="131"/>
    </row>
    <row r="6502" spans="1:1" x14ac:dyDescent="0.55000000000000004">
      <c r="A6502" s="131"/>
    </row>
    <row r="6503" spans="1:1" x14ac:dyDescent="0.55000000000000004">
      <c r="A6503" s="131"/>
    </row>
    <row r="6506" spans="1:1" x14ac:dyDescent="0.55000000000000004">
      <c r="A6506" s="131"/>
    </row>
    <row r="6507" spans="1:1" x14ac:dyDescent="0.55000000000000004">
      <c r="A6507" s="131"/>
    </row>
    <row r="6510" spans="1:1" x14ac:dyDescent="0.55000000000000004">
      <c r="A6510" s="131"/>
    </row>
    <row r="6511" spans="1:1" x14ac:dyDescent="0.55000000000000004">
      <c r="A6511" s="131"/>
    </row>
    <row r="6514" spans="1:1" x14ac:dyDescent="0.55000000000000004">
      <c r="A6514" s="131"/>
    </row>
    <row r="6515" spans="1:1" x14ac:dyDescent="0.55000000000000004">
      <c r="A6515" s="131"/>
    </row>
    <row r="6518" spans="1:1" x14ac:dyDescent="0.55000000000000004">
      <c r="A6518" s="131"/>
    </row>
    <row r="6519" spans="1:1" x14ac:dyDescent="0.55000000000000004">
      <c r="A6519" s="131"/>
    </row>
    <row r="6522" spans="1:1" x14ac:dyDescent="0.55000000000000004">
      <c r="A6522" s="131"/>
    </row>
    <row r="6523" spans="1:1" x14ac:dyDescent="0.55000000000000004">
      <c r="A6523" s="131"/>
    </row>
    <row r="6526" spans="1:1" x14ac:dyDescent="0.55000000000000004">
      <c r="A6526" s="131"/>
    </row>
    <row r="6527" spans="1:1" x14ac:dyDescent="0.55000000000000004">
      <c r="A6527" s="131"/>
    </row>
    <row r="6530" spans="1:1" x14ac:dyDescent="0.55000000000000004">
      <c r="A6530" s="131"/>
    </row>
    <row r="6531" spans="1:1" x14ac:dyDescent="0.55000000000000004">
      <c r="A6531" s="131"/>
    </row>
    <row r="6534" spans="1:1" x14ac:dyDescent="0.55000000000000004">
      <c r="A6534" s="131"/>
    </row>
    <row r="6535" spans="1:1" x14ac:dyDescent="0.55000000000000004">
      <c r="A6535" s="131"/>
    </row>
    <row r="6538" spans="1:1" x14ac:dyDescent="0.55000000000000004">
      <c r="A6538" s="131"/>
    </row>
    <row r="6539" spans="1:1" x14ac:dyDescent="0.55000000000000004">
      <c r="A6539" s="131"/>
    </row>
    <row r="6542" spans="1:1" x14ac:dyDescent="0.55000000000000004">
      <c r="A6542" s="131"/>
    </row>
    <row r="6543" spans="1:1" x14ac:dyDescent="0.55000000000000004">
      <c r="A6543" s="131"/>
    </row>
    <row r="6546" spans="1:1" x14ac:dyDescent="0.55000000000000004">
      <c r="A6546" s="131"/>
    </row>
    <row r="6547" spans="1:1" x14ac:dyDescent="0.55000000000000004">
      <c r="A6547" s="131"/>
    </row>
    <row r="6550" spans="1:1" x14ac:dyDescent="0.55000000000000004">
      <c r="A6550" s="131"/>
    </row>
    <row r="6551" spans="1:1" x14ac:dyDescent="0.55000000000000004">
      <c r="A6551" s="131"/>
    </row>
    <row r="6554" spans="1:1" x14ac:dyDescent="0.55000000000000004">
      <c r="A6554" s="131"/>
    </row>
    <row r="6555" spans="1:1" x14ac:dyDescent="0.55000000000000004">
      <c r="A6555" s="131"/>
    </row>
    <row r="6558" spans="1:1" x14ac:dyDescent="0.55000000000000004">
      <c r="A6558" s="131"/>
    </row>
    <row r="6559" spans="1:1" x14ac:dyDescent="0.55000000000000004">
      <c r="A6559" s="131"/>
    </row>
    <row r="6562" spans="1:1" x14ac:dyDescent="0.55000000000000004">
      <c r="A6562" s="131"/>
    </row>
    <row r="6563" spans="1:1" x14ac:dyDescent="0.55000000000000004">
      <c r="A6563" s="131"/>
    </row>
    <row r="6566" spans="1:1" x14ac:dyDescent="0.55000000000000004">
      <c r="A6566" s="131"/>
    </row>
    <row r="6567" spans="1:1" x14ac:dyDescent="0.55000000000000004">
      <c r="A6567" s="131"/>
    </row>
    <row r="6570" spans="1:1" x14ac:dyDescent="0.55000000000000004">
      <c r="A6570" s="131"/>
    </row>
    <row r="6571" spans="1:1" x14ac:dyDescent="0.55000000000000004">
      <c r="A6571" s="131"/>
    </row>
    <row r="6574" spans="1:1" x14ac:dyDescent="0.55000000000000004">
      <c r="A6574" s="131"/>
    </row>
    <row r="6575" spans="1:1" x14ac:dyDescent="0.55000000000000004">
      <c r="A6575" s="131"/>
    </row>
    <row r="6578" spans="1:1" x14ac:dyDescent="0.55000000000000004">
      <c r="A6578" s="131"/>
    </row>
    <row r="6579" spans="1:1" x14ac:dyDescent="0.55000000000000004">
      <c r="A6579" s="131"/>
    </row>
    <row r="6582" spans="1:1" x14ac:dyDescent="0.55000000000000004">
      <c r="A6582" s="131"/>
    </row>
    <row r="6583" spans="1:1" x14ac:dyDescent="0.55000000000000004">
      <c r="A6583" s="131"/>
    </row>
    <row r="6586" spans="1:1" x14ac:dyDescent="0.55000000000000004">
      <c r="A6586" s="131"/>
    </row>
    <row r="6587" spans="1:1" x14ac:dyDescent="0.55000000000000004">
      <c r="A6587" s="131"/>
    </row>
    <row r="6590" spans="1:1" x14ac:dyDescent="0.55000000000000004">
      <c r="A6590" s="131"/>
    </row>
    <row r="6591" spans="1:1" x14ac:dyDescent="0.55000000000000004">
      <c r="A6591" s="131"/>
    </row>
    <row r="6594" spans="1:1" x14ac:dyDescent="0.55000000000000004">
      <c r="A6594" s="131"/>
    </row>
    <row r="6595" spans="1:1" x14ac:dyDescent="0.55000000000000004">
      <c r="A6595" s="131"/>
    </row>
    <row r="6598" spans="1:1" x14ac:dyDescent="0.55000000000000004">
      <c r="A6598" s="131"/>
    </row>
    <row r="6599" spans="1:1" x14ac:dyDescent="0.55000000000000004">
      <c r="A6599" s="131"/>
    </row>
    <row r="6602" spans="1:1" x14ac:dyDescent="0.55000000000000004">
      <c r="A6602" s="131"/>
    </row>
    <row r="6603" spans="1:1" x14ac:dyDescent="0.55000000000000004">
      <c r="A6603" s="131"/>
    </row>
    <row r="6606" spans="1:1" x14ac:dyDescent="0.55000000000000004">
      <c r="A6606" s="131"/>
    </row>
    <row r="6607" spans="1:1" x14ac:dyDescent="0.55000000000000004">
      <c r="A6607" s="131"/>
    </row>
    <row r="6610" spans="1:1" x14ac:dyDescent="0.55000000000000004">
      <c r="A6610" s="131"/>
    </row>
    <row r="6611" spans="1:1" x14ac:dyDescent="0.55000000000000004">
      <c r="A6611" s="131"/>
    </row>
    <row r="6614" spans="1:1" x14ac:dyDescent="0.55000000000000004">
      <c r="A6614" s="131"/>
    </row>
    <row r="6615" spans="1:1" x14ac:dyDescent="0.55000000000000004">
      <c r="A6615" s="131"/>
    </row>
    <row r="6618" spans="1:1" x14ac:dyDescent="0.55000000000000004">
      <c r="A6618" s="131"/>
    </row>
    <row r="6619" spans="1:1" x14ac:dyDescent="0.55000000000000004">
      <c r="A6619" s="131"/>
    </row>
    <row r="6622" spans="1:1" x14ac:dyDescent="0.55000000000000004">
      <c r="A6622" s="131"/>
    </row>
    <row r="6623" spans="1:1" x14ac:dyDescent="0.55000000000000004">
      <c r="A6623" s="131"/>
    </row>
    <row r="6626" spans="1:1" x14ac:dyDescent="0.55000000000000004">
      <c r="A6626" s="131"/>
    </row>
    <row r="6627" spans="1:1" x14ac:dyDescent="0.55000000000000004">
      <c r="A6627" s="131"/>
    </row>
    <row r="6630" spans="1:1" x14ac:dyDescent="0.55000000000000004">
      <c r="A6630" s="131"/>
    </row>
    <row r="6631" spans="1:1" x14ac:dyDescent="0.55000000000000004">
      <c r="A6631" s="131"/>
    </row>
    <row r="6634" spans="1:1" x14ac:dyDescent="0.55000000000000004">
      <c r="A6634" s="131"/>
    </row>
    <row r="6635" spans="1:1" x14ac:dyDescent="0.55000000000000004">
      <c r="A6635" s="131"/>
    </row>
    <row r="6638" spans="1:1" x14ac:dyDescent="0.55000000000000004">
      <c r="A6638" s="131"/>
    </row>
    <row r="6639" spans="1:1" x14ac:dyDescent="0.55000000000000004">
      <c r="A6639" s="131"/>
    </row>
    <row r="6642" spans="1:1" x14ac:dyDescent="0.55000000000000004">
      <c r="A6642" s="131"/>
    </row>
    <row r="6643" spans="1:1" x14ac:dyDescent="0.55000000000000004">
      <c r="A6643" s="131"/>
    </row>
    <row r="6646" spans="1:1" x14ac:dyDescent="0.55000000000000004">
      <c r="A6646" s="131"/>
    </row>
    <row r="6647" spans="1:1" x14ac:dyDescent="0.55000000000000004">
      <c r="A6647" s="131"/>
    </row>
    <row r="6650" spans="1:1" x14ac:dyDescent="0.55000000000000004">
      <c r="A6650" s="131"/>
    </row>
    <row r="6651" spans="1:1" x14ac:dyDescent="0.55000000000000004">
      <c r="A6651" s="131"/>
    </row>
    <row r="6654" spans="1:1" x14ac:dyDescent="0.55000000000000004">
      <c r="A6654" s="131"/>
    </row>
    <row r="6655" spans="1:1" x14ac:dyDescent="0.55000000000000004">
      <c r="A6655" s="131"/>
    </row>
    <row r="6658" spans="1:1" x14ac:dyDescent="0.55000000000000004">
      <c r="A6658" s="131"/>
    </row>
    <row r="6659" spans="1:1" x14ac:dyDescent="0.55000000000000004">
      <c r="A6659" s="131"/>
    </row>
    <row r="6662" spans="1:1" x14ac:dyDescent="0.55000000000000004">
      <c r="A6662" s="131"/>
    </row>
    <row r="6663" spans="1:1" x14ac:dyDescent="0.55000000000000004">
      <c r="A6663" s="131"/>
    </row>
    <row r="6666" spans="1:1" x14ac:dyDescent="0.55000000000000004">
      <c r="A6666" s="131"/>
    </row>
    <row r="6667" spans="1:1" x14ac:dyDescent="0.55000000000000004">
      <c r="A6667" s="131"/>
    </row>
    <row r="6670" spans="1:1" x14ac:dyDescent="0.55000000000000004">
      <c r="A6670" s="131"/>
    </row>
    <row r="6671" spans="1:1" x14ac:dyDescent="0.55000000000000004">
      <c r="A6671" s="131"/>
    </row>
    <row r="6674" spans="1:1" x14ac:dyDescent="0.55000000000000004">
      <c r="A6674" s="131"/>
    </row>
    <row r="6675" spans="1:1" x14ac:dyDescent="0.55000000000000004">
      <c r="A6675" s="131"/>
    </row>
    <row r="6678" spans="1:1" x14ac:dyDescent="0.55000000000000004">
      <c r="A6678" s="131"/>
    </row>
    <row r="6679" spans="1:1" x14ac:dyDescent="0.55000000000000004">
      <c r="A6679" s="131"/>
    </row>
    <row r="6682" spans="1:1" x14ac:dyDescent="0.55000000000000004">
      <c r="A6682" s="131"/>
    </row>
    <row r="6683" spans="1:1" x14ac:dyDescent="0.55000000000000004">
      <c r="A6683" s="131"/>
    </row>
    <row r="6686" spans="1:1" x14ac:dyDescent="0.55000000000000004">
      <c r="A6686" s="131"/>
    </row>
    <row r="6687" spans="1:1" x14ac:dyDescent="0.55000000000000004">
      <c r="A6687" s="131"/>
    </row>
    <row r="6690" spans="1:1" x14ac:dyDescent="0.55000000000000004">
      <c r="A6690" s="131"/>
    </row>
    <row r="6691" spans="1:1" x14ac:dyDescent="0.55000000000000004">
      <c r="A6691" s="131"/>
    </row>
    <row r="6694" spans="1:1" x14ac:dyDescent="0.55000000000000004">
      <c r="A6694" s="131"/>
    </row>
    <row r="6695" spans="1:1" x14ac:dyDescent="0.55000000000000004">
      <c r="A6695" s="131"/>
    </row>
    <row r="6698" spans="1:1" x14ac:dyDescent="0.55000000000000004">
      <c r="A6698" s="131"/>
    </row>
    <row r="6699" spans="1:1" x14ac:dyDescent="0.55000000000000004">
      <c r="A6699" s="131"/>
    </row>
    <row r="6702" spans="1:1" x14ac:dyDescent="0.55000000000000004">
      <c r="A6702" s="131"/>
    </row>
    <row r="6703" spans="1:1" x14ac:dyDescent="0.55000000000000004">
      <c r="A6703" s="131"/>
    </row>
    <row r="6706" spans="1:1" x14ac:dyDescent="0.55000000000000004">
      <c r="A6706" s="131"/>
    </row>
    <row r="6707" spans="1:1" x14ac:dyDescent="0.55000000000000004">
      <c r="A6707" s="131"/>
    </row>
    <row r="6710" spans="1:1" x14ac:dyDescent="0.55000000000000004">
      <c r="A6710" s="131"/>
    </row>
    <row r="6711" spans="1:1" x14ac:dyDescent="0.55000000000000004">
      <c r="A6711" s="131"/>
    </row>
    <row r="6714" spans="1:1" x14ac:dyDescent="0.55000000000000004">
      <c r="A6714" s="131"/>
    </row>
    <row r="6715" spans="1:1" x14ac:dyDescent="0.55000000000000004">
      <c r="A6715" s="131"/>
    </row>
    <row r="6718" spans="1:1" x14ac:dyDescent="0.55000000000000004">
      <c r="A6718" s="131"/>
    </row>
    <row r="6719" spans="1:1" x14ac:dyDescent="0.55000000000000004">
      <c r="A6719" s="131"/>
    </row>
    <row r="6722" spans="1:1" x14ac:dyDescent="0.55000000000000004">
      <c r="A6722" s="131"/>
    </row>
    <row r="6723" spans="1:1" x14ac:dyDescent="0.55000000000000004">
      <c r="A6723" s="131"/>
    </row>
    <row r="6726" spans="1:1" x14ac:dyDescent="0.55000000000000004">
      <c r="A6726" s="131"/>
    </row>
    <row r="6727" spans="1:1" x14ac:dyDescent="0.55000000000000004">
      <c r="A6727" s="131"/>
    </row>
    <row r="6730" spans="1:1" x14ac:dyDescent="0.55000000000000004">
      <c r="A6730" s="131"/>
    </row>
    <row r="6731" spans="1:1" x14ac:dyDescent="0.55000000000000004">
      <c r="A6731" s="131"/>
    </row>
    <row r="6734" spans="1:1" x14ac:dyDescent="0.55000000000000004">
      <c r="A6734" s="131"/>
    </row>
    <row r="6735" spans="1:1" x14ac:dyDescent="0.55000000000000004">
      <c r="A6735" s="131"/>
    </row>
    <row r="6738" spans="1:1" x14ac:dyDescent="0.55000000000000004">
      <c r="A6738" s="131"/>
    </row>
    <row r="6739" spans="1:1" x14ac:dyDescent="0.55000000000000004">
      <c r="A6739" s="131"/>
    </row>
    <row r="6742" spans="1:1" x14ac:dyDescent="0.55000000000000004">
      <c r="A6742" s="131"/>
    </row>
    <row r="6743" spans="1:1" x14ac:dyDescent="0.55000000000000004">
      <c r="A6743" s="131"/>
    </row>
    <row r="6746" spans="1:1" x14ac:dyDescent="0.55000000000000004">
      <c r="A6746" s="131"/>
    </row>
    <row r="6747" spans="1:1" x14ac:dyDescent="0.55000000000000004">
      <c r="A6747" s="131"/>
    </row>
    <row r="6750" spans="1:1" x14ac:dyDescent="0.55000000000000004">
      <c r="A6750" s="131"/>
    </row>
    <row r="6751" spans="1:1" x14ac:dyDescent="0.55000000000000004">
      <c r="A6751" s="131"/>
    </row>
    <row r="6754" spans="1:1" x14ac:dyDescent="0.55000000000000004">
      <c r="A6754" s="131"/>
    </row>
    <row r="6755" spans="1:1" x14ac:dyDescent="0.55000000000000004">
      <c r="A6755" s="131"/>
    </row>
    <row r="6758" spans="1:1" x14ac:dyDescent="0.55000000000000004">
      <c r="A6758" s="131"/>
    </row>
    <row r="6759" spans="1:1" x14ac:dyDescent="0.55000000000000004">
      <c r="A6759" s="131"/>
    </row>
    <row r="6762" spans="1:1" x14ac:dyDescent="0.55000000000000004">
      <c r="A6762" s="131"/>
    </row>
    <row r="6763" spans="1:1" x14ac:dyDescent="0.55000000000000004">
      <c r="A6763" s="131"/>
    </row>
    <row r="6766" spans="1:1" x14ac:dyDescent="0.55000000000000004">
      <c r="A6766" s="131"/>
    </row>
    <row r="6767" spans="1:1" x14ac:dyDescent="0.55000000000000004">
      <c r="A6767" s="131"/>
    </row>
    <row r="6770" spans="1:1" x14ac:dyDescent="0.55000000000000004">
      <c r="A6770" s="131"/>
    </row>
    <row r="6771" spans="1:1" x14ac:dyDescent="0.55000000000000004">
      <c r="A6771" s="131"/>
    </row>
    <row r="6774" spans="1:1" x14ac:dyDescent="0.55000000000000004">
      <c r="A6774" s="131"/>
    </row>
    <row r="6775" spans="1:1" x14ac:dyDescent="0.55000000000000004">
      <c r="A6775" s="131"/>
    </row>
    <row r="6778" spans="1:1" x14ac:dyDescent="0.55000000000000004">
      <c r="A6778" s="131"/>
    </row>
    <row r="6779" spans="1:1" x14ac:dyDescent="0.55000000000000004">
      <c r="A6779" s="131"/>
    </row>
    <row r="6782" spans="1:1" x14ac:dyDescent="0.55000000000000004">
      <c r="A6782" s="131"/>
    </row>
    <row r="6783" spans="1:1" x14ac:dyDescent="0.55000000000000004">
      <c r="A6783" s="131"/>
    </row>
    <row r="6786" spans="1:1" x14ac:dyDescent="0.55000000000000004">
      <c r="A6786" s="131"/>
    </row>
    <row r="6787" spans="1:1" x14ac:dyDescent="0.55000000000000004">
      <c r="A6787" s="131"/>
    </row>
    <row r="6790" spans="1:1" x14ac:dyDescent="0.55000000000000004">
      <c r="A6790" s="131"/>
    </row>
    <row r="6791" spans="1:1" x14ac:dyDescent="0.55000000000000004">
      <c r="A6791" s="131"/>
    </row>
    <row r="6794" spans="1:1" x14ac:dyDescent="0.55000000000000004">
      <c r="A6794" s="131"/>
    </row>
    <row r="6795" spans="1:1" x14ac:dyDescent="0.55000000000000004">
      <c r="A6795" s="131"/>
    </row>
    <row r="6798" spans="1:1" x14ac:dyDescent="0.55000000000000004">
      <c r="A6798" s="131"/>
    </row>
    <row r="6799" spans="1:1" x14ac:dyDescent="0.55000000000000004">
      <c r="A6799" s="131"/>
    </row>
    <row r="6802" spans="1:1" x14ac:dyDescent="0.55000000000000004">
      <c r="A6802" s="131"/>
    </row>
    <row r="6803" spans="1:1" x14ac:dyDescent="0.55000000000000004">
      <c r="A6803" s="131"/>
    </row>
    <row r="6806" spans="1:1" x14ac:dyDescent="0.55000000000000004">
      <c r="A6806" s="131"/>
    </row>
    <row r="6807" spans="1:1" x14ac:dyDescent="0.55000000000000004">
      <c r="A6807" s="131"/>
    </row>
    <row r="6810" spans="1:1" x14ac:dyDescent="0.55000000000000004">
      <c r="A6810" s="131"/>
    </row>
    <row r="6811" spans="1:1" x14ac:dyDescent="0.55000000000000004">
      <c r="A6811" s="131"/>
    </row>
    <row r="6814" spans="1:1" x14ac:dyDescent="0.55000000000000004">
      <c r="A6814" s="131"/>
    </row>
    <row r="6815" spans="1:1" x14ac:dyDescent="0.55000000000000004">
      <c r="A6815" s="131"/>
    </row>
    <row r="6818" spans="1:1" x14ac:dyDescent="0.55000000000000004">
      <c r="A6818" s="131"/>
    </row>
    <row r="6819" spans="1:1" x14ac:dyDescent="0.55000000000000004">
      <c r="A6819" s="131"/>
    </row>
    <row r="6822" spans="1:1" x14ac:dyDescent="0.55000000000000004">
      <c r="A6822" s="131"/>
    </row>
    <row r="6823" spans="1:1" x14ac:dyDescent="0.55000000000000004">
      <c r="A6823" s="131"/>
    </row>
    <row r="6826" spans="1:1" x14ac:dyDescent="0.55000000000000004">
      <c r="A6826" s="131"/>
    </row>
    <row r="6827" spans="1:1" x14ac:dyDescent="0.55000000000000004">
      <c r="A6827" s="131"/>
    </row>
    <row r="6830" spans="1:1" x14ac:dyDescent="0.55000000000000004">
      <c r="A6830" s="131"/>
    </row>
    <row r="6831" spans="1:1" x14ac:dyDescent="0.55000000000000004">
      <c r="A6831" s="131"/>
    </row>
    <row r="6834" spans="1:1" x14ac:dyDescent="0.55000000000000004">
      <c r="A6834" s="131"/>
    </row>
    <row r="6835" spans="1:1" x14ac:dyDescent="0.55000000000000004">
      <c r="A6835" s="131"/>
    </row>
    <row r="6838" spans="1:1" x14ac:dyDescent="0.55000000000000004">
      <c r="A6838" s="131"/>
    </row>
    <row r="6839" spans="1:1" x14ac:dyDescent="0.55000000000000004">
      <c r="A6839" s="131"/>
    </row>
    <row r="6842" spans="1:1" x14ac:dyDescent="0.55000000000000004">
      <c r="A6842" s="131"/>
    </row>
    <row r="6843" spans="1:1" x14ac:dyDescent="0.55000000000000004">
      <c r="A6843" s="131"/>
    </row>
    <row r="6846" spans="1:1" x14ac:dyDescent="0.55000000000000004">
      <c r="A6846" s="131"/>
    </row>
    <row r="6847" spans="1:1" x14ac:dyDescent="0.55000000000000004">
      <c r="A6847" s="131"/>
    </row>
    <row r="6850" spans="1:1" x14ac:dyDescent="0.55000000000000004">
      <c r="A6850" s="131"/>
    </row>
    <row r="6851" spans="1:1" x14ac:dyDescent="0.55000000000000004">
      <c r="A6851" s="131"/>
    </row>
    <row r="6854" spans="1:1" x14ac:dyDescent="0.55000000000000004">
      <c r="A6854" s="131"/>
    </row>
    <row r="6855" spans="1:1" x14ac:dyDescent="0.55000000000000004">
      <c r="A6855" s="131"/>
    </row>
    <row r="6858" spans="1:1" x14ac:dyDescent="0.55000000000000004">
      <c r="A6858" s="131"/>
    </row>
    <row r="6859" spans="1:1" x14ac:dyDescent="0.55000000000000004">
      <c r="A6859" s="131"/>
    </row>
    <row r="6862" spans="1:1" x14ac:dyDescent="0.55000000000000004">
      <c r="A6862" s="131"/>
    </row>
    <row r="6863" spans="1:1" x14ac:dyDescent="0.55000000000000004">
      <c r="A6863" s="131"/>
    </row>
    <row r="6866" spans="1:1" x14ac:dyDescent="0.55000000000000004">
      <c r="A6866" s="131"/>
    </row>
    <row r="6867" spans="1:1" x14ac:dyDescent="0.55000000000000004">
      <c r="A6867" s="131"/>
    </row>
    <row r="6870" spans="1:1" x14ac:dyDescent="0.55000000000000004">
      <c r="A6870" s="131"/>
    </row>
    <row r="6871" spans="1:1" x14ac:dyDescent="0.55000000000000004">
      <c r="A6871" s="131"/>
    </row>
    <row r="6874" spans="1:1" x14ac:dyDescent="0.55000000000000004">
      <c r="A6874" s="131"/>
    </row>
    <row r="6875" spans="1:1" x14ac:dyDescent="0.55000000000000004">
      <c r="A6875" s="131"/>
    </row>
    <row r="6878" spans="1:1" x14ac:dyDescent="0.55000000000000004">
      <c r="A6878" s="131"/>
    </row>
    <row r="6879" spans="1:1" x14ac:dyDescent="0.55000000000000004">
      <c r="A6879" s="131"/>
    </row>
    <row r="6882" spans="1:1" x14ac:dyDescent="0.55000000000000004">
      <c r="A6882" s="131"/>
    </row>
    <row r="6883" spans="1:1" x14ac:dyDescent="0.55000000000000004">
      <c r="A6883" s="131"/>
    </row>
    <row r="6886" spans="1:1" x14ac:dyDescent="0.55000000000000004">
      <c r="A6886" s="131"/>
    </row>
    <row r="6887" spans="1:1" x14ac:dyDescent="0.55000000000000004">
      <c r="A6887" s="131"/>
    </row>
    <row r="6890" spans="1:1" x14ac:dyDescent="0.55000000000000004">
      <c r="A6890" s="131"/>
    </row>
    <row r="6891" spans="1:1" x14ac:dyDescent="0.55000000000000004">
      <c r="A6891" s="131"/>
    </row>
    <row r="6894" spans="1:1" x14ac:dyDescent="0.55000000000000004">
      <c r="A6894" s="131"/>
    </row>
    <row r="6895" spans="1:1" x14ac:dyDescent="0.55000000000000004">
      <c r="A6895" s="131"/>
    </row>
    <row r="6898" spans="1:1" x14ac:dyDescent="0.55000000000000004">
      <c r="A6898" s="131"/>
    </row>
    <row r="6899" spans="1:1" x14ac:dyDescent="0.55000000000000004">
      <c r="A6899" s="131"/>
    </row>
    <row r="6902" spans="1:1" x14ac:dyDescent="0.55000000000000004">
      <c r="A6902" s="131"/>
    </row>
    <row r="6903" spans="1:1" x14ac:dyDescent="0.55000000000000004">
      <c r="A6903" s="131"/>
    </row>
    <row r="6906" spans="1:1" x14ac:dyDescent="0.55000000000000004">
      <c r="A6906" s="131"/>
    </row>
    <row r="6907" spans="1:1" x14ac:dyDescent="0.55000000000000004">
      <c r="A6907" s="131"/>
    </row>
    <row r="6910" spans="1:1" x14ac:dyDescent="0.55000000000000004">
      <c r="A6910" s="131"/>
    </row>
    <row r="6911" spans="1:1" x14ac:dyDescent="0.55000000000000004">
      <c r="A6911" s="131"/>
    </row>
    <row r="6914" spans="1:1" x14ac:dyDescent="0.55000000000000004">
      <c r="A6914" s="131"/>
    </row>
    <row r="6915" spans="1:1" x14ac:dyDescent="0.55000000000000004">
      <c r="A6915" s="131"/>
    </row>
    <row r="6918" spans="1:1" x14ac:dyDescent="0.55000000000000004">
      <c r="A6918" s="131"/>
    </row>
    <row r="6919" spans="1:1" x14ac:dyDescent="0.55000000000000004">
      <c r="A6919" s="131"/>
    </row>
    <row r="6922" spans="1:1" x14ac:dyDescent="0.55000000000000004">
      <c r="A6922" s="131"/>
    </row>
    <row r="6923" spans="1:1" x14ac:dyDescent="0.55000000000000004">
      <c r="A6923" s="131"/>
    </row>
    <row r="6926" spans="1:1" x14ac:dyDescent="0.55000000000000004">
      <c r="A6926" s="131"/>
    </row>
    <row r="6927" spans="1:1" x14ac:dyDescent="0.55000000000000004">
      <c r="A6927" s="131"/>
    </row>
    <row r="6930" spans="1:1" x14ac:dyDescent="0.55000000000000004">
      <c r="A6930" s="131"/>
    </row>
    <row r="6931" spans="1:1" x14ac:dyDescent="0.55000000000000004">
      <c r="A6931" s="131"/>
    </row>
    <row r="6934" spans="1:1" x14ac:dyDescent="0.55000000000000004">
      <c r="A6934" s="131"/>
    </row>
    <row r="6935" spans="1:1" x14ac:dyDescent="0.55000000000000004">
      <c r="A6935" s="131"/>
    </row>
    <row r="6938" spans="1:1" x14ac:dyDescent="0.55000000000000004">
      <c r="A6938" s="131"/>
    </row>
    <row r="6939" spans="1:1" x14ac:dyDescent="0.55000000000000004">
      <c r="A6939" s="131"/>
    </row>
    <row r="6942" spans="1:1" x14ac:dyDescent="0.55000000000000004">
      <c r="A6942" s="131"/>
    </row>
    <row r="6943" spans="1:1" x14ac:dyDescent="0.55000000000000004">
      <c r="A6943" s="131"/>
    </row>
    <row r="6946" spans="1:1" x14ac:dyDescent="0.55000000000000004">
      <c r="A6946" s="131"/>
    </row>
    <row r="6947" spans="1:1" x14ac:dyDescent="0.55000000000000004">
      <c r="A6947" s="131"/>
    </row>
    <row r="6950" spans="1:1" x14ac:dyDescent="0.55000000000000004">
      <c r="A6950" s="131"/>
    </row>
    <row r="6951" spans="1:1" x14ac:dyDescent="0.55000000000000004">
      <c r="A6951" s="131"/>
    </row>
    <row r="6954" spans="1:1" x14ac:dyDescent="0.55000000000000004">
      <c r="A6954" s="131"/>
    </row>
    <row r="6955" spans="1:1" x14ac:dyDescent="0.55000000000000004">
      <c r="A6955" s="131"/>
    </row>
    <row r="6958" spans="1:1" x14ac:dyDescent="0.55000000000000004">
      <c r="A6958" s="131"/>
    </row>
    <row r="6959" spans="1:1" x14ac:dyDescent="0.55000000000000004">
      <c r="A6959" s="131"/>
    </row>
    <row r="6962" spans="1:1" x14ac:dyDescent="0.55000000000000004">
      <c r="A6962" s="131"/>
    </row>
    <row r="6963" spans="1:1" x14ac:dyDescent="0.55000000000000004">
      <c r="A6963" s="131"/>
    </row>
    <row r="6966" spans="1:1" x14ac:dyDescent="0.55000000000000004">
      <c r="A6966" s="131"/>
    </row>
    <row r="6967" spans="1:1" x14ac:dyDescent="0.55000000000000004">
      <c r="A6967" s="131"/>
    </row>
    <row r="6970" spans="1:1" x14ac:dyDescent="0.55000000000000004">
      <c r="A6970" s="131"/>
    </row>
    <row r="6971" spans="1:1" x14ac:dyDescent="0.55000000000000004">
      <c r="A6971" s="131"/>
    </row>
    <row r="6974" spans="1:1" x14ac:dyDescent="0.55000000000000004">
      <c r="A6974" s="131"/>
    </row>
    <row r="6975" spans="1:1" x14ac:dyDescent="0.55000000000000004">
      <c r="A6975" s="131"/>
    </row>
    <row r="6978" spans="1:1" x14ac:dyDescent="0.55000000000000004">
      <c r="A6978" s="131"/>
    </row>
    <row r="6979" spans="1:1" x14ac:dyDescent="0.55000000000000004">
      <c r="A6979" s="131"/>
    </row>
    <row r="6982" spans="1:1" x14ac:dyDescent="0.55000000000000004">
      <c r="A6982" s="131"/>
    </row>
    <row r="6983" spans="1:1" x14ac:dyDescent="0.55000000000000004">
      <c r="A6983" s="131"/>
    </row>
    <row r="6986" spans="1:1" x14ac:dyDescent="0.55000000000000004">
      <c r="A6986" s="131"/>
    </row>
    <row r="6987" spans="1:1" x14ac:dyDescent="0.55000000000000004">
      <c r="A6987" s="131"/>
    </row>
    <row r="6990" spans="1:1" x14ac:dyDescent="0.55000000000000004">
      <c r="A6990" s="131"/>
    </row>
    <row r="6991" spans="1:1" x14ac:dyDescent="0.55000000000000004">
      <c r="A6991" s="131"/>
    </row>
    <row r="6994" spans="1:1" x14ac:dyDescent="0.55000000000000004">
      <c r="A6994" s="131"/>
    </row>
    <row r="6995" spans="1:1" x14ac:dyDescent="0.55000000000000004">
      <c r="A6995" s="131"/>
    </row>
    <row r="6998" spans="1:1" x14ac:dyDescent="0.55000000000000004">
      <c r="A6998" s="131"/>
    </row>
    <row r="6999" spans="1:1" x14ac:dyDescent="0.55000000000000004">
      <c r="A6999" s="131"/>
    </row>
    <row r="7002" spans="1:1" x14ac:dyDescent="0.55000000000000004">
      <c r="A7002" s="131"/>
    </row>
    <row r="7003" spans="1:1" x14ac:dyDescent="0.55000000000000004">
      <c r="A7003" s="131"/>
    </row>
    <row r="7006" spans="1:1" x14ac:dyDescent="0.55000000000000004">
      <c r="A7006" s="131"/>
    </row>
    <row r="7007" spans="1:1" x14ac:dyDescent="0.55000000000000004">
      <c r="A7007" s="131"/>
    </row>
    <row r="7010" spans="1:1" x14ac:dyDescent="0.55000000000000004">
      <c r="A7010" s="131"/>
    </row>
    <row r="7011" spans="1:1" x14ac:dyDescent="0.55000000000000004">
      <c r="A7011" s="131"/>
    </row>
    <row r="7014" spans="1:1" x14ac:dyDescent="0.55000000000000004">
      <c r="A7014" s="131"/>
    </row>
    <row r="7015" spans="1:1" x14ac:dyDescent="0.55000000000000004">
      <c r="A7015" s="131"/>
    </row>
    <row r="7018" spans="1:1" x14ac:dyDescent="0.55000000000000004">
      <c r="A7018" s="131"/>
    </row>
    <row r="7019" spans="1:1" x14ac:dyDescent="0.55000000000000004">
      <c r="A7019" s="131"/>
    </row>
    <row r="7022" spans="1:1" x14ac:dyDescent="0.55000000000000004">
      <c r="A7022" s="131"/>
    </row>
    <row r="7023" spans="1:1" x14ac:dyDescent="0.55000000000000004">
      <c r="A7023" s="131"/>
    </row>
    <row r="7026" spans="1:1" x14ac:dyDescent="0.55000000000000004">
      <c r="A7026" s="131"/>
    </row>
    <row r="7027" spans="1:1" x14ac:dyDescent="0.55000000000000004">
      <c r="A7027" s="131"/>
    </row>
    <row r="7030" spans="1:1" x14ac:dyDescent="0.55000000000000004">
      <c r="A7030" s="131"/>
    </row>
    <row r="7031" spans="1:1" x14ac:dyDescent="0.55000000000000004">
      <c r="A7031" s="131"/>
    </row>
    <row r="7034" spans="1:1" x14ac:dyDescent="0.55000000000000004">
      <c r="A7034" s="131"/>
    </row>
    <row r="7035" spans="1:1" x14ac:dyDescent="0.55000000000000004">
      <c r="A7035" s="131"/>
    </row>
    <row r="7038" spans="1:1" x14ac:dyDescent="0.55000000000000004">
      <c r="A7038" s="131"/>
    </row>
    <row r="7039" spans="1:1" x14ac:dyDescent="0.55000000000000004">
      <c r="A7039" s="131"/>
    </row>
    <row r="7042" spans="1:1" x14ac:dyDescent="0.55000000000000004">
      <c r="A7042" s="131"/>
    </row>
    <row r="7043" spans="1:1" x14ac:dyDescent="0.55000000000000004">
      <c r="A7043" s="131"/>
    </row>
    <row r="7046" spans="1:1" x14ac:dyDescent="0.55000000000000004">
      <c r="A7046" s="131"/>
    </row>
    <row r="7047" spans="1:1" x14ac:dyDescent="0.55000000000000004">
      <c r="A7047" s="131"/>
    </row>
    <row r="7050" spans="1:1" x14ac:dyDescent="0.55000000000000004">
      <c r="A7050" s="131"/>
    </row>
    <row r="7051" spans="1:1" x14ac:dyDescent="0.55000000000000004">
      <c r="A7051" s="131"/>
    </row>
    <row r="7054" spans="1:1" x14ac:dyDescent="0.55000000000000004">
      <c r="A7054" s="131"/>
    </row>
    <row r="7055" spans="1:1" x14ac:dyDescent="0.55000000000000004">
      <c r="A7055" s="131"/>
    </row>
    <row r="7058" spans="1:1" x14ac:dyDescent="0.55000000000000004">
      <c r="A7058" s="131"/>
    </row>
    <row r="7059" spans="1:1" x14ac:dyDescent="0.55000000000000004">
      <c r="A7059" s="131"/>
    </row>
    <row r="7062" spans="1:1" x14ac:dyDescent="0.55000000000000004">
      <c r="A7062" s="131"/>
    </row>
    <row r="7063" spans="1:1" x14ac:dyDescent="0.55000000000000004">
      <c r="A7063" s="131"/>
    </row>
    <row r="7066" spans="1:1" x14ac:dyDescent="0.55000000000000004">
      <c r="A7066" s="131"/>
    </row>
    <row r="7067" spans="1:1" x14ac:dyDescent="0.55000000000000004">
      <c r="A7067" s="131"/>
    </row>
    <row r="7070" spans="1:1" x14ac:dyDescent="0.55000000000000004">
      <c r="A7070" s="131"/>
    </row>
    <row r="7071" spans="1:1" x14ac:dyDescent="0.55000000000000004">
      <c r="A7071" s="131"/>
    </row>
    <row r="7074" spans="1:1" x14ac:dyDescent="0.55000000000000004">
      <c r="A7074" s="131"/>
    </row>
    <row r="7075" spans="1:1" x14ac:dyDescent="0.55000000000000004">
      <c r="A7075" s="131"/>
    </row>
    <row r="7078" spans="1:1" x14ac:dyDescent="0.55000000000000004">
      <c r="A7078" s="131"/>
    </row>
    <row r="7079" spans="1:1" x14ac:dyDescent="0.55000000000000004">
      <c r="A7079" s="131"/>
    </row>
    <row r="7082" spans="1:1" x14ac:dyDescent="0.55000000000000004">
      <c r="A7082" s="131"/>
    </row>
    <row r="7083" spans="1:1" x14ac:dyDescent="0.55000000000000004">
      <c r="A7083" s="131"/>
    </row>
    <row r="7086" spans="1:1" x14ac:dyDescent="0.55000000000000004">
      <c r="A7086" s="131"/>
    </row>
    <row r="7087" spans="1:1" x14ac:dyDescent="0.55000000000000004">
      <c r="A7087" s="131"/>
    </row>
    <row r="7090" spans="1:1" x14ac:dyDescent="0.55000000000000004">
      <c r="A7090" s="131"/>
    </row>
    <row r="7091" spans="1:1" x14ac:dyDescent="0.55000000000000004">
      <c r="A7091" s="131"/>
    </row>
    <row r="7094" spans="1:1" x14ac:dyDescent="0.55000000000000004">
      <c r="A7094" s="131"/>
    </row>
    <row r="7095" spans="1:1" x14ac:dyDescent="0.55000000000000004">
      <c r="A7095" s="131"/>
    </row>
    <row r="7098" spans="1:1" x14ac:dyDescent="0.55000000000000004">
      <c r="A7098" s="131"/>
    </row>
    <row r="7099" spans="1:1" x14ac:dyDescent="0.55000000000000004">
      <c r="A7099" s="131"/>
    </row>
    <row r="7102" spans="1:1" x14ac:dyDescent="0.55000000000000004">
      <c r="A7102" s="131"/>
    </row>
    <row r="7103" spans="1:1" x14ac:dyDescent="0.55000000000000004">
      <c r="A7103" s="131"/>
    </row>
    <row r="7106" spans="1:1" x14ac:dyDescent="0.55000000000000004">
      <c r="A7106" s="131"/>
    </row>
    <row r="7107" spans="1:1" x14ac:dyDescent="0.55000000000000004">
      <c r="A7107" s="131"/>
    </row>
    <row r="7110" spans="1:1" x14ac:dyDescent="0.55000000000000004">
      <c r="A7110" s="131"/>
    </row>
    <row r="7111" spans="1:1" x14ac:dyDescent="0.55000000000000004">
      <c r="A7111" s="131"/>
    </row>
    <row r="7114" spans="1:1" x14ac:dyDescent="0.55000000000000004">
      <c r="A7114" s="131"/>
    </row>
    <row r="7115" spans="1:1" x14ac:dyDescent="0.55000000000000004">
      <c r="A7115" s="131"/>
    </row>
    <row r="7118" spans="1:1" x14ac:dyDescent="0.55000000000000004">
      <c r="A7118" s="131"/>
    </row>
    <row r="7119" spans="1:1" x14ac:dyDescent="0.55000000000000004">
      <c r="A7119" s="131"/>
    </row>
    <row r="7122" spans="1:1" x14ac:dyDescent="0.55000000000000004">
      <c r="A7122" s="131"/>
    </row>
    <row r="7123" spans="1:1" x14ac:dyDescent="0.55000000000000004">
      <c r="A7123" s="131"/>
    </row>
    <row r="7126" spans="1:1" x14ac:dyDescent="0.55000000000000004">
      <c r="A7126" s="131"/>
    </row>
    <row r="7127" spans="1:1" x14ac:dyDescent="0.55000000000000004">
      <c r="A7127" s="131"/>
    </row>
    <row r="7130" spans="1:1" x14ac:dyDescent="0.55000000000000004">
      <c r="A7130" s="131"/>
    </row>
    <row r="7131" spans="1:1" x14ac:dyDescent="0.55000000000000004">
      <c r="A7131" s="131"/>
    </row>
    <row r="7134" spans="1:1" x14ac:dyDescent="0.55000000000000004">
      <c r="A7134" s="131"/>
    </row>
    <row r="7135" spans="1:1" x14ac:dyDescent="0.55000000000000004">
      <c r="A7135" s="131"/>
    </row>
    <row r="7138" spans="1:1" x14ac:dyDescent="0.55000000000000004">
      <c r="A7138" s="131"/>
    </row>
    <row r="7139" spans="1:1" x14ac:dyDescent="0.55000000000000004">
      <c r="A7139" s="131"/>
    </row>
    <row r="7142" spans="1:1" x14ac:dyDescent="0.55000000000000004">
      <c r="A7142" s="131"/>
    </row>
    <row r="7143" spans="1:1" x14ac:dyDescent="0.55000000000000004">
      <c r="A7143" s="131"/>
    </row>
    <row r="7146" spans="1:1" x14ac:dyDescent="0.55000000000000004">
      <c r="A7146" s="131"/>
    </row>
    <row r="7147" spans="1:1" x14ac:dyDescent="0.55000000000000004">
      <c r="A7147" s="131"/>
    </row>
    <row r="7150" spans="1:1" x14ac:dyDescent="0.55000000000000004">
      <c r="A7150" s="131"/>
    </row>
    <row r="7151" spans="1:1" x14ac:dyDescent="0.55000000000000004">
      <c r="A7151" s="131"/>
    </row>
    <row r="7154" spans="1:1" x14ac:dyDescent="0.55000000000000004">
      <c r="A7154" s="131"/>
    </row>
    <row r="7155" spans="1:1" x14ac:dyDescent="0.55000000000000004">
      <c r="A7155" s="131"/>
    </row>
    <row r="7158" spans="1:1" x14ac:dyDescent="0.55000000000000004">
      <c r="A7158" s="131"/>
    </row>
    <row r="7159" spans="1:1" x14ac:dyDescent="0.55000000000000004">
      <c r="A7159" s="131"/>
    </row>
    <row r="7162" spans="1:1" x14ac:dyDescent="0.55000000000000004">
      <c r="A7162" s="131"/>
    </row>
    <row r="7163" spans="1:1" x14ac:dyDescent="0.55000000000000004">
      <c r="A7163" s="131"/>
    </row>
    <row r="7166" spans="1:1" x14ac:dyDescent="0.55000000000000004">
      <c r="A7166" s="131"/>
    </row>
    <row r="7167" spans="1:1" x14ac:dyDescent="0.55000000000000004">
      <c r="A7167" s="131"/>
    </row>
    <row r="7170" spans="1:1" x14ac:dyDescent="0.55000000000000004">
      <c r="A7170" s="131"/>
    </row>
    <row r="7171" spans="1:1" x14ac:dyDescent="0.55000000000000004">
      <c r="A7171" s="131"/>
    </row>
    <row r="7174" spans="1:1" x14ac:dyDescent="0.55000000000000004">
      <c r="A7174" s="131"/>
    </row>
    <row r="7175" spans="1:1" x14ac:dyDescent="0.55000000000000004">
      <c r="A7175" s="131"/>
    </row>
    <row r="7178" spans="1:1" x14ac:dyDescent="0.55000000000000004">
      <c r="A7178" s="131"/>
    </row>
    <row r="7179" spans="1:1" x14ac:dyDescent="0.55000000000000004">
      <c r="A7179" s="131"/>
    </row>
    <row r="7182" spans="1:1" x14ac:dyDescent="0.55000000000000004">
      <c r="A7182" s="131"/>
    </row>
    <row r="7183" spans="1:1" x14ac:dyDescent="0.55000000000000004">
      <c r="A7183" s="131"/>
    </row>
    <row r="7186" spans="1:1" x14ac:dyDescent="0.55000000000000004">
      <c r="A7186" s="131"/>
    </row>
    <row r="7187" spans="1:1" x14ac:dyDescent="0.55000000000000004">
      <c r="A7187" s="131"/>
    </row>
    <row r="7190" spans="1:1" x14ac:dyDescent="0.55000000000000004">
      <c r="A7190" s="131"/>
    </row>
    <row r="7191" spans="1:1" x14ac:dyDescent="0.55000000000000004">
      <c r="A7191" s="131"/>
    </row>
    <row r="7194" spans="1:1" x14ac:dyDescent="0.55000000000000004">
      <c r="A7194" s="131"/>
    </row>
    <row r="7195" spans="1:1" x14ac:dyDescent="0.55000000000000004">
      <c r="A7195" s="131"/>
    </row>
    <row r="7198" spans="1:1" x14ac:dyDescent="0.55000000000000004">
      <c r="A7198" s="131"/>
    </row>
    <row r="7199" spans="1:1" x14ac:dyDescent="0.55000000000000004">
      <c r="A7199" s="131"/>
    </row>
    <row r="7202" spans="1:1" x14ac:dyDescent="0.55000000000000004">
      <c r="A7202" s="131"/>
    </row>
    <row r="7203" spans="1:1" x14ac:dyDescent="0.55000000000000004">
      <c r="A7203" s="131"/>
    </row>
    <row r="7206" spans="1:1" x14ac:dyDescent="0.55000000000000004">
      <c r="A7206" s="131"/>
    </row>
    <row r="7207" spans="1:1" x14ac:dyDescent="0.55000000000000004">
      <c r="A7207" s="131"/>
    </row>
    <row r="7210" spans="1:1" x14ac:dyDescent="0.55000000000000004">
      <c r="A7210" s="131"/>
    </row>
    <row r="7211" spans="1:1" x14ac:dyDescent="0.55000000000000004">
      <c r="A7211" s="131"/>
    </row>
    <row r="7214" spans="1:1" x14ac:dyDescent="0.55000000000000004">
      <c r="A7214" s="131"/>
    </row>
    <row r="7215" spans="1:1" x14ac:dyDescent="0.55000000000000004">
      <c r="A7215" s="131"/>
    </row>
    <row r="7218" spans="1:1" x14ac:dyDescent="0.55000000000000004">
      <c r="A7218" s="131"/>
    </row>
    <row r="7219" spans="1:1" x14ac:dyDescent="0.55000000000000004">
      <c r="A7219" s="131"/>
    </row>
    <row r="7222" spans="1:1" x14ac:dyDescent="0.55000000000000004">
      <c r="A7222" s="131"/>
    </row>
    <row r="7223" spans="1:1" x14ac:dyDescent="0.55000000000000004">
      <c r="A7223" s="131"/>
    </row>
    <row r="7226" spans="1:1" x14ac:dyDescent="0.55000000000000004">
      <c r="A7226" s="131"/>
    </row>
    <row r="7227" spans="1:1" x14ac:dyDescent="0.55000000000000004">
      <c r="A7227" s="131"/>
    </row>
    <row r="7230" spans="1:1" x14ac:dyDescent="0.55000000000000004">
      <c r="A7230" s="131"/>
    </row>
    <row r="7231" spans="1:1" x14ac:dyDescent="0.55000000000000004">
      <c r="A7231" s="131"/>
    </row>
    <row r="7234" spans="1:1" x14ac:dyDescent="0.55000000000000004">
      <c r="A7234" s="131"/>
    </row>
    <row r="7235" spans="1:1" x14ac:dyDescent="0.55000000000000004">
      <c r="A7235" s="131"/>
    </row>
    <row r="7238" spans="1:1" x14ac:dyDescent="0.55000000000000004">
      <c r="A7238" s="131"/>
    </row>
    <row r="7239" spans="1:1" x14ac:dyDescent="0.55000000000000004">
      <c r="A7239" s="131"/>
    </row>
    <row r="7242" spans="1:1" x14ac:dyDescent="0.55000000000000004">
      <c r="A7242" s="131"/>
    </row>
    <row r="7243" spans="1:1" x14ac:dyDescent="0.55000000000000004">
      <c r="A7243" s="131"/>
    </row>
    <row r="7246" spans="1:1" x14ac:dyDescent="0.55000000000000004">
      <c r="A7246" s="131"/>
    </row>
    <row r="7247" spans="1:1" x14ac:dyDescent="0.55000000000000004">
      <c r="A7247" s="131"/>
    </row>
    <row r="7250" spans="1:1" x14ac:dyDescent="0.55000000000000004">
      <c r="A7250" s="131"/>
    </row>
    <row r="7251" spans="1:1" x14ac:dyDescent="0.55000000000000004">
      <c r="A7251" s="131"/>
    </row>
    <row r="7254" spans="1:1" x14ac:dyDescent="0.55000000000000004">
      <c r="A7254" s="131"/>
    </row>
    <row r="7255" spans="1:1" x14ac:dyDescent="0.55000000000000004">
      <c r="A7255" s="131"/>
    </row>
    <row r="7258" spans="1:1" x14ac:dyDescent="0.55000000000000004">
      <c r="A7258" s="131"/>
    </row>
    <row r="7259" spans="1:1" x14ac:dyDescent="0.55000000000000004">
      <c r="A7259" s="131"/>
    </row>
    <row r="7262" spans="1:1" x14ac:dyDescent="0.55000000000000004">
      <c r="A7262" s="131"/>
    </row>
    <row r="7263" spans="1:1" x14ac:dyDescent="0.55000000000000004">
      <c r="A7263" s="131"/>
    </row>
    <row r="7266" spans="1:1" x14ac:dyDescent="0.55000000000000004">
      <c r="A7266" s="131"/>
    </row>
    <row r="7267" spans="1:1" x14ac:dyDescent="0.55000000000000004">
      <c r="A7267" s="131"/>
    </row>
    <row r="7270" spans="1:1" x14ac:dyDescent="0.55000000000000004">
      <c r="A7270" s="131"/>
    </row>
    <row r="7271" spans="1:1" x14ac:dyDescent="0.55000000000000004">
      <c r="A7271" s="131"/>
    </row>
    <row r="7274" spans="1:1" x14ac:dyDescent="0.55000000000000004">
      <c r="A7274" s="131"/>
    </row>
    <row r="7275" spans="1:1" x14ac:dyDescent="0.55000000000000004">
      <c r="A7275" s="131"/>
    </row>
    <row r="7278" spans="1:1" x14ac:dyDescent="0.55000000000000004">
      <c r="A7278" s="131"/>
    </row>
    <row r="7279" spans="1:1" x14ac:dyDescent="0.55000000000000004">
      <c r="A7279" s="131"/>
    </row>
    <row r="7282" spans="1:1" x14ac:dyDescent="0.55000000000000004">
      <c r="A7282" s="131"/>
    </row>
    <row r="7283" spans="1:1" x14ac:dyDescent="0.55000000000000004">
      <c r="A7283" s="131"/>
    </row>
    <row r="7286" spans="1:1" x14ac:dyDescent="0.55000000000000004">
      <c r="A7286" s="131"/>
    </row>
    <row r="7287" spans="1:1" x14ac:dyDescent="0.55000000000000004">
      <c r="A7287" s="131"/>
    </row>
    <row r="7290" spans="1:1" x14ac:dyDescent="0.55000000000000004">
      <c r="A7290" s="131"/>
    </row>
    <row r="7291" spans="1:1" x14ac:dyDescent="0.55000000000000004">
      <c r="A7291" s="131"/>
    </row>
    <row r="7294" spans="1:1" x14ac:dyDescent="0.55000000000000004">
      <c r="A7294" s="131"/>
    </row>
    <row r="7295" spans="1:1" x14ac:dyDescent="0.55000000000000004">
      <c r="A7295" s="131"/>
    </row>
    <row r="7298" spans="1:1" x14ac:dyDescent="0.55000000000000004">
      <c r="A7298" s="131"/>
    </row>
    <row r="7299" spans="1:1" x14ac:dyDescent="0.55000000000000004">
      <c r="A7299" s="131"/>
    </row>
    <row r="7302" spans="1:1" x14ac:dyDescent="0.55000000000000004">
      <c r="A7302" s="131"/>
    </row>
    <row r="7303" spans="1:1" x14ac:dyDescent="0.55000000000000004">
      <c r="A7303" s="131"/>
    </row>
    <row r="7306" spans="1:1" x14ac:dyDescent="0.55000000000000004">
      <c r="A7306" s="131"/>
    </row>
    <row r="7307" spans="1:1" x14ac:dyDescent="0.55000000000000004">
      <c r="A7307" s="131"/>
    </row>
    <row r="7310" spans="1:1" x14ac:dyDescent="0.55000000000000004">
      <c r="A7310" s="131"/>
    </row>
    <row r="7311" spans="1:1" x14ac:dyDescent="0.55000000000000004">
      <c r="A7311" s="131"/>
    </row>
    <row r="7314" spans="1:1" x14ac:dyDescent="0.55000000000000004">
      <c r="A7314" s="131"/>
    </row>
    <row r="7315" spans="1:1" x14ac:dyDescent="0.55000000000000004">
      <c r="A7315" s="131"/>
    </row>
    <row r="7318" spans="1:1" x14ac:dyDescent="0.55000000000000004">
      <c r="A7318" s="131"/>
    </row>
    <row r="7319" spans="1:1" x14ac:dyDescent="0.55000000000000004">
      <c r="A7319" s="131"/>
    </row>
    <row r="7322" spans="1:1" x14ac:dyDescent="0.55000000000000004">
      <c r="A7322" s="131"/>
    </row>
    <row r="7323" spans="1:1" x14ac:dyDescent="0.55000000000000004">
      <c r="A7323" s="131"/>
    </row>
    <row r="7326" spans="1:1" x14ac:dyDescent="0.55000000000000004">
      <c r="A7326" s="131"/>
    </row>
    <row r="7327" spans="1:1" x14ac:dyDescent="0.55000000000000004">
      <c r="A7327" s="131"/>
    </row>
    <row r="7330" spans="1:1" x14ac:dyDescent="0.55000000000000004">
      <c r="A7330" s="131"/>
    </row>
    <row r="7331" spans="1:1" x14ac:dyDescent="0.55000000000000004">
      <c r="A7331" s="131"/>
    </row>
    <row r="7334" spans="1:1" x14ac:dyDescent="0.55000000000000004">
      <c r="A7334" s="131"/>
    </row>
    <row r="7335" spans="1:1" x14ac:dyDescent="0.55000000000000004">
      <c r="A7335" s="131"/>
    </row>
    <row r="7338" spans="1:1" x14ac:dyDescent="0.55000000000000004">
      <c r="A7338" s="131"/>
    </row>
    <row r="7339" spans="1:1" x14ac:dyDescent="0.55000000000000004">
      <c r="A7339" s="131"/>
    </row>
    <row r="7342" spans="1:1" x14ac:dyDescent="0.55000000000000004">
      <c r="A7342" s="131"/>
    </row>
    <row r="7343" spans="1:1" x14ac:dyDescent="0.55000000000000004">
      <c r="A7343" s="131"/>
    </row>
    <row r="7346" spans="1:1" x14ac:dyDescent="0.55000000000000004">
      <c r="A7346" s="131"/>
    </row>
    <row r="7347" spans="1:1" x14ac:dyDescent="0.55000000000000004">
      <c r="A7347" s="131"/>
    </row>
    <row r="7350" spans="1:1" x14ac:dyDescent="0.55000000000000004">
      <c r="A7350" s="131"/>
    </row>
    <row r="7351" spans="1:1" x14ac:dyDescent="0.55000000000000004">
      <c r="A7351" s="131"/>
    </row>
    <row r="7354" spans="1:1" x14ac:dyDescent="0.55000000000000004">
      <c r="A7354" s="131"/>
    </row>
    <row r="7355" spans="1:1" x14ac:dyDescent="0.55000000000000004">
      <c r="A7355" s="131"/>
    </row>
    <row r="7358" spans="1:1" x14ac:dyDescent="0.55000000000000004">
      <c r="A7358" s="131"/>
    </row>
    <row r="7359" spans="1:1" x14ac:dyDescent="0.55000000000000004">
      <c r="A7359" s="131"/>
    </row>
    <row r="7362" spans="1:1" x14ac:dyDescent="0.55000000000000004">
      <c r="A7362" s="131"/>
    </row>
    <row r="7363" spans="1:1" x14ac:dyDescent="0.55000000000000004">
      <c r="A7363" s="131"/>
    </row>
    <row r="7366" spans="1:1" x14ac:dyDescent="0.55000000000000004">
      <c r="A7366" s="131"/>
    </row>
    <row r="7367" spans="1:1" x14ac:dyDescent="0.55000000000000004">
      <c r="A7367" s="131"/>
    </row>
    <row r="7370" spans="1:1" x14ac:dyDescent="0.55000000000000004">
      <c r="A7370" s="131"/>
    </row>
    <row r="7371" spans="1:1" x14ac:dyDescent="0.55000000000000004">
      <c r="A7371" s="131"/>
    </row>
    <row r="7374" spans="1:1" x14ac:dyDescent="0.55000000000000004">
      <c r="A7374" s="131"/>
    </row>
    <row r="7375" spans="1:1" x14ac:dyDescent="0.55000000000000004">
      <c r="A7375" s="131"/>
    </row>
    <row r="7378" spans="1:1" x14ac:dyDescent="0.55000000000000004">
      <c r="A7378" s="131"/>
    </row>
    <row r="7379" spans="1:1" x14ac:dyDescent="0.55000000000000004">
      <c r="A7379" s="131"/>
    </row>
    <row r="7382" spans="1:1" x14ac:dyDescent="0.55000000000000004">
      <c r="A7382" s="131"/>
    </row>
    <row r="7383" spans="1:1" x14ac:dyDescent="0.55000000000000004">
      <c r="A7383" s="131"/>
    </row>
    <row r="7386" spans="1:1" x14ac:dyDescent="0.55000000000000004">
      <c r="A7386" s="131"/>
    </row>
    <row r="7387" spans="1:1" x14ac:dyDescent="0.55000000000000004">
      <c r="A7387" s="131"/>
    </row>
    <row r="7390" spans="1:1" x14ac:dyDescent="0.55000000000000004">
      <c r="A7390" s="131"/>
    </row>
    <row r="7391" spans="1:1" x14ac:dyDescent="0.55000000000000004">
      <c r="A7391" s="131"/>
    </row>
    <row r="7394" spans="1:1" x14ac:dyDescent="0.55000000000000004">
      <c r="A7394" s="131"/>
    </row>
    <row r="7395" spans="1:1" x14ac:dyDescent="0.55000000000000004">
      <c r="A7395" s="131"/>
    </row>
    <row r="7398" spans="1:1" x14ac:dyDescent="0.55000000000000004">
      <c r="A7398" s="131"/>
    </row>
    <row r="7399" spans="1:1" x14ac:dyDescent="0.55000000000000004">
      <c r="A7399" s="131"/>
    </row>
    <row r="7402" spans="1:1" x14ac:dyDescent="0.55000000000000004">
      <c r="A7402" s="131"/>
    </row>
    <row r="7403" spans="1:1" x14ac:dyDescent="0.55000000000000004">
      <c r="A7403" s="131"/>
    </row>
    <row r="7406" spans="1:1" x14ac:dyDescent="0.55000000000000004">
      <c r="A7406" s="131"/>
    </row>
    <row r="7407" spans="1:1" x14ac:dyDescent="0.55000000000000004">
      <c r="A7407" s="131"/>
    </row>
    <row r="7410" spans="1:1" x14ac:dyDescent="0.55000000000000004">
      <c r="A7410" s="131"/>
    </row>
    <row r="7411" spans="1:1" x14ac:dyDescent="0.55000000000000004">
      <c r="A7411" s="131"/>
    </row>
    <row r="7414" spans="1:1" x14ac:dyDescent="0.55000000000000004">
      <c r="A7414" s="131"/>
    </row>
    <row r="7415" spans="1:1" x14ac:dyDescent="0.55000000000000004">
      <c r="A7415" s="131"/>
    </row>
    <row r="7418" spans="1:1" x14ac:dyDescent="0.55000000000000004">
      <c r="A7418" s="131"/>
    </row>
    <row r="7419" spans="1:1" x14ac:dyDescent="0.55000000000000004">
      <c r="A7419" s="131"/>
    </row>
    <row r="7422" spans="1:1" x14ac:dyDescent="0.55000000000000004">
      <c r="A7422" s="131"/>
    </row>
    <row r="7423" spans="1:1" x14ac:dyDescent="0.55000000000000004">
      <c r="A7423" s="131"/>
    </row>
    <row r="7426" spans="1:1" x14ac:dyDescent="0.55000000000000004">
      <c r="A7426" s="131"/>
    </row>
    <row r="7427" spans="1:1" x14ac:dyDescent="0.55000000000000004">
      <c r="A7427" s="131"/>
    </row>
    <row r="7430" spans="1:1" x14ac:dyDescent="0.55000000000000004">
      <c r="A7430" s="131"/>
    </row>
    <row r="7431" spans="1:1" x14ac:dyDescent="0.55000000000000004">
      <c r="A7431" s="131"/>
    </row>
    <row r="7434" spans="1:1" x14ac:dyDescent="0.55000000000000004">
      <c r="A7434" s="131"/>
    </row>
    <row r="7435" spans="1:1" x14ac:dyDescent="0.55000000000000004">
      <c r="A7435" s="131"/>
    </row>
    <row r="7438" spans="1:1" x14ac:dyDescent="0.55000000000000004">
      <c r="A7438" s="131"/>
    </row>
    <row r="7439" spans="1:1" x14ac:dyDescent="0.55000000000000004">
      <c r="A7439" s="131"/>
    </row>
    <row r="7442" spans="1:1" x14ac:dyDescent="0.55000000000000004">
      <c r="A7442" s="131"/>
    </row>
    <row r="7443" spans="1:1" x14ac:dyDescent="0.55000000000000004">
      <c r="A7443" s="131"/>
    </row>
    <row r="7446" spans="1:1" x14ac:dyDescent="0.55000000000000004">
      <c r="A7446" s="131"/>
    </row>
    <row r="7447" spans="1:1" x14ac:dyDescent="0.55000000000000004">
      <c r="A7447" s="131"/>
    </row>
    <row r="7450" spans="1:1" x14ac:dyDescent="0.55000000000000004">
      <c r="A7450" s="131"/>
    </row>
    <row r="7451" spans="1:1" x14ac:dyDescent="0.55000000000000004">
      <c r="A7451" s="131"/>
    </row>
    <row r="7454" spans="1:1" x14ac:dyDescent="0.55000000000000004">
      <c r="A7454" s="131"/>
    </row>
    <row r="7455" spans="1:1" x14ac:dyDescent="0.55000000000000004">
      <c r="A7455" s="131"/>
    </row>
    <row r="7458" spans="1:1" x14ac:dyDescent="0.55000000000000004">
      <c r="A7458" s="131"/>
    </row>
    <row r="7459" spans="1:1" x14ac:dyDescent="0.55000000000000004">
      <c r="A7459" s="131"/>
    </row>
    <row r="7462" spans="1:1" x14ac:dyDescent="0.55000000000000004">
      <c r="A7462" s="131"/>
    </row>
    <row r="7463" spans="1:1" x14ac:dyDescent="0.55000000000000004">
      <c r="A7463" s="131"/>
    </row>
    <row r="7466" spans="1:1" x14ac:dyDescent="0.55000000000000004">
      <c r="A7466" s="131"/>
    </row>
    <row r="7467" spans="1:1" x14ac:dyDescent="0.55000000000000004">
      <c r="A7467" s="131"/>
    </row>
    <row r="7470" spans="1:1" x14ac:dyDescent="0.55000000000000004">
      <c r="A7470" s="131"/>
    </row>
    <row r="7471" spans="1:1" x14ac:dyDescent="0.55000000000000004">
      <c r="A7471" s="131"/>
    </row>
    <row r="7474" spans="1:1" x14ac:dyDescent="0.55000000000000004">
      <c r="A7474" s="131"/>
    </row>
    <row r="7475" spans="1:1" x14ac:dyDescent="0.55000000000000004">
      <c r="A7475" s="131"/>
    </row>
    <row r="7478" spans="1:1" x14ac:dyDescent="0.55000000000000004">
      <c r="A7478" s="131"/>
    </row>
    <row r="7479" spans="1:1" x14ac:dyDescent="0.55000000000000004">
      <c r="A7479" s="131"/>
    </row>
    <row r="7482" spans="1:1" x14ac:dyDescent="0.55000000000000004">
      <c r="A7482" s="131"/>
    </row>
    <row r="7483" spans="1:1" x14ac:dyDescent="0.55000000000000004">
      <c r="A7483" s="131"/>
    </row>
    <row r="7486" spans="1:1" x14ac:dyDescent="0.55000000000000004">
      <c r="A7486" s="131"/>
    </row>
    <row r="7487" spans="1:1" x14ac:dyDescent="0.55000000000000004">
      <c r="A7487" s="131"/>
    </row>
    <row r="7490" spans="1:1" x14ac:dyDescent="0.55000000000000004">
      <c r="A7490" s="131"/>
    </row>
    <row r="7491" spans="1:1" x14ac:dyDescent="0.55000000000000004">
      <c r="A7491" s="131"/>
    </row>
    <row r="7494" spans="1:1" x14ac:dyDescent="0.55000000000000004">
      <c r="A7494" s="131"/>
    </row>
    <row r="7495" spans="1:1" x14ac:dyDescent="0.55000000000000004">
      <c r="A7495" s="131"/>
    </row>
    <row r="7498" spans="1:1" x14ac:dyDescent="0.55000000000000004">
      <c r="A7498" s="131"/>
    </row>
    <row r="7499" spans="1:1" x14ac:dyDescent="0.55000000000000004">
      <c r="A7499" s="131"/>
    </row>
    <row r="7502" spans="1:1" x14ac:dyDescent="0.55000000000000004">
      <c r="A7502" s="131"/>
    </row>
    <row r="7503" spans="1:1" x14ac:dyDescent="0.55000000000000004">
      <c r="A7503" s="131"/>
    </row>
    <row r="7506" spans="1:1" x14ac:dyDescent="0.55000000000000004">
      <c r="A7506" s="131"/>
    </row>
    <row r="7507" spans="1:1" x14ac:dyDescent="0.55000000000000004">
      <c r="A7507" s="131"/>
    </row>
    <row r="7510" spans="1:1" x14ac:dyDescent="0.55000000000000004">
      <c r="A7510" s="131"/>
    </row>
    <row r="7511" spans="1:1" x14ac:dyDescent="0.55000000000000004">
      <c r="A7511" s="131"/>
    </row>
    <row r="7514" spans="1:1" x14ac:dyDescent="0.55000000000000004">
      <c r="A7514" s="131"/>
    </row>
    <row r="7515" spans="1:1" x14ac:dyDescent="0.55000000000000004">
      <c r="A7515" s="131"/>
    </row>
    <row r="7518" spans="1:1" x14ac:dyDescent="0.55000000000000004">
      <c r="A7518" s="131"/>
    </row>
    <row r="7519" spans="1:1" x14ac:dyDescent="0.55000000000000004">
      <c r="A7519" s="131"/>
    </row>
    <row r="7522" spans="1:1" x14ac:dyDescent="0.55000000000000004">
      <c r="A7522" s="131"/>
    </row>
    <row r="7523" spans="1:1" x14ac:dyDescent="0.55000000000000004">
      <c r="A7523" s="131"/>
    </row>
    <row r="7526" spans="1:1" x14ac:dyDescent="0.55000000000000004">
      <c r="A7526" s="131"/>
    </row>
    <row r="7527" spans="1:1" x14ac:dyDescent="0.55000000000000004">
      <c r="A7527" s="131"/>
    </row>
    <row r="7530" spans="1:1" x14ac:dyDescent="0.55000000000000004">
      <c r="A7530" s="131"/>
    </row>
    <row r="7531" spans="1:1" x14ac:dyDescent="0.55000000000000004">
      <c r="A7531" s="131"/>
    </row>
    <row r="7534" spans="1:1" x14ac:dyDescent="0.55000000000000004">
      <c r="A7534" s="131"/>
    </row>
    <row r="7535" spans="1:1" x14ac:dyDescent="0.55000000000000004">
      <c r="A7535" s="131"/>
    </row>
    <row r="7538" spans="1:1" x14ac:dyDescent="0.55000000000000004">
      <c r="A7538" s="131"/>
    </row>
    <row r="7539" spans="1:1" x14ac:dyDescent="0.55000000000000004">
      <c r="A7539" s="131"/>
    </row>
    <row r="7542" spans="1:1" x14ac:dyDescent="0.55000000000000004">
      <c r="A7542" s="131"/>
    </row>
    <row r="7543" spans="1:1" x14ac:dyDescent="0.55000000000000004">
      <c r="A7543" s="131"/>
    </row>
    <row r="7546" spans="1:1" x14ac:dyDescent="0.55000000000000004">
      <c r="A7546" s="131"/>
    </row>
    <row r="7547" spans="1:1" x14ac:dyDescent="0.55000000000000004">
      <c r="A7547" s="131"/>
    </row>
    <row r="7550" spans="1:1" x14ac:dyDescent="0.55000000000000004">
      <c r="A7550" s="131"/>
    </row>
    <row r="7551" spans="1:1" x14ac:dyDescent="0.55000000000000004">
      <c r="A7551" s="131"/>
    </row>
    <row r="7554" spans="1:1" x14ac:dyDescent="0.55000000000000004">
      <c r="A7554" s="131"/>
    </row>
    <row r="7555" spans="1:1" x14ac:dyDescent="0.55000000000000004">
      <c r="A7555" s="131"/>
    </row>
    <row r="7558" spans="1:1" x14ac:dyDescent="0.55000000000000004">
      <c r="A7558" s="131"/>
    </row>
    <row r="7559" spans="1:1" x14ac:dyDescent="0.55000000000000004">
      <c r="A7559" s="131"/>
    </row>
    <row r="7562" spans="1:1" x14ac:dyDescent="0.55000000000000004">
      <c r="A7562" s="131"/>
    </row>
    <row r="7563" spans="1:1" x14ac:dyDescent="0.55000000000000004">
      <c r="A7563" s="131"/>
    </row>
    <row r="7566" spans="1:1" x14ac:dyDescent="0.55000000000000004">
      <c r="A7566" s="131"/>
    </row>
    <row r="7567" spans="1:1" x14ac:dyDescent="0.55000000000000004">
      <c r="A7567" s="131"/>
    </row>
    <row r="7570" spans="1:1" x14ac:dyDescent="0.55000000000000004">
      <c r="A7570" s="131"/>
    </row>
    <row r="7571" spans="1:1" x14ac:dyDescent="0.55000000000000004">
      <c r="A7571" s="131"/>
    </row>
    <row r="7574" spans="1:1" x14ac:dyDescent="0.55000000000000004">
      <c r="A7574" s="131"/>
    </row>
    <row r="7575" spans="1:1" x14ac:dyDescent="0.55000000000000004">
      <c r="A7575" s="131"/>
    </row>
    <row r="7578" spans="1:1" x14ac:dyDescent="0.55000000000000004">
      <c r="A7578" s="131"/>
    </row>
    <row r="7579" spans="1:1" x14ac:dyDescent="0.55000000000000004">
      <c r="A7579" s="131"/>
    </row>
    <row r="7582" spans="1:1" x14ac:dyDescent="0.55000000000000004">
      <c r="A7582" s="131"/>
    </row>
    <row r="7583" spans="1:1" x14ac:dyDescent="0.55000000000000004">
      <c r="A7583" s="131"/>
    </row>
    <row r="7586" spans="1:1" x14ac:dyDescent="0.55000000000000004">
      <c r="A7586" s="131"/>
    </row>
    <row r="7587" spans="1:1" x14ac:dyDescent="0.55000000000000004">
      <c r="A7587" s="131"/>
    </row>
    <row r="7590" spans="1:1" x14ac:dyDescent="0.55000000000000004">
      <c r="A7590" s="131"/>
    </row>
    <row r="7591" spans="1:1" x14ac:dyDescent="0.55000000000000004">
      <c r="A7591" s="131"/>
    </row>
    <row r="7594" spans="1:1" x14ac:dyDescent="0.55000000000000004">
      <c r="A7594" s="131"/>
    </row>
    <row r="7595" spans="1:1" x14ac:dyDescent="0.55000000000000004">
      <c r="A7595" s="131"/>
    </row>
    <row r="7598" spans="1:1" x14ac:dyDescent="0.55000000000000004">
      <c r="A7598" s="131"/>
    </row>
    <row r="7599" spans="1:1" x14ac:dyDescent="0.55000000000000004">
      <c r="A7599" s="131"/>
    </row>
    <row r="7602" spans="1:1" x14ac:dyDescent="0.55000000000000004">
      <c r="A7602" s="131"/>
    </row>
    <row r="7603" spans="1:1" x14ac:dyDescent="0.55000000000000004">
      <c r="A7603" s="131"/>
    </row>
    <row r="7606" spans="1:1" x14ac:dyDescent="0.55000000000000004">
      <c r="A7606" s="131"/>
    </row>
    <row r="7607" spans="1:1" x14ac:dyDescent="0.55000000000000004">
      <c r="A7607" s="131"/>
    </row>
    <row r="7610" spans="1:1" x14ac:dyDescent="0.55000000000000004">
      <c r="A7610" s="131"/>
    </row>
    <row r="7611" spans="1:1" x14ac:dyDescent="0.55000000000000004">
      <c r="A7611" s="131"/>
    </row>
    <row r="7614" spans="1:1" x14ac:dyDescent="0.55000000000000004">
      <c r="A7614" s="131"/>
    </row>
    <row r="7615" spans="1:1" x14ac:dyDescent="0.55000000000000004">
      <c r="A7615" s="131"/>
    </row>
    <row r="7618" spans="1:1" x14ac:dyDescent="0.55000000000000004">
      <c r="A7618" s="131"/>
    </row>
    <row r="7619" spans="1:1" x14ac:dyDescent="0.55000000000000004">
      <c r="A7619" s="131"/>
    </row>
    <row r="7622" spans="1:1" x14ac:dyDescent="0.55000000000000004">
      <c r="A7622" s="131"/>
    </row>
    <row r="7623" spans="1:1" x14ac:dyDescent="0.55000000000000004">
      <c r="A7623" s="131"/>
    </row>
    <row r="7626" spans="1:1" x14ac:dyDescent="0.55000000000000004">
      <c r="A7626" s="131"/>
    </row>
    <row r="7627" spans="1:1" x14ac:dyDescent="0.55000000000000004">
      <c r="A7627" s="131"/>
    </row>
    <row r="7630" spans="1:1" x14ac:dyDescent="0.55000000000000004">
      <c r="A7630" s="131"/>
    </row>
    <row r="7631" spans="1:1" x14ac:dyDescent="0.55000000000000004">
      <c r="A7631" s="131"/>
    </row>
    <row r="7634" spans="1:1" x14ac:dyDescent="0.55000000000000004">
      <c r="A7634" s="131"/>
    </row>
    <row r="7635" spans="1:1" x14ac:dyDescent="0.55000000000000004">
      <c r="A7635" s="131"/>
    </row>
    <row r="7638" spans="1:1" x14ac:dyDescent="0.55000000000000004">
      <c r="A7638" s="131"/>
    </row>
    <row r="7639" spans="1:1" x14ac:dyDescent="0.55000000000000004">
      <c r="A7639" s="131"/>
    </row>
    <row r="7642" spans="1:1" x14ac:dyDescent="0.55000000000000004">
      <c r="A7642" s="131"/>
    </row>
    <row r="7643" spans="1:1" x14ac:dyDescent="0.55000000000000004">
      <c r="A7643" s="131"/>
    </row>
    <row r="7646" spans="1:1" x14ac:dyDescent="0.55000000000000004">
      <c r="A7646" s="131"/>
    </row>
    <row r="7647" spans="1:1" x14ac:dyDescent="0.55000000000000004">
      <c r="A7647" s="131"/>
    </row>
    <row r="7650" spans="1:1" x14ac:dyDescent="0.55000000000000004">
      <c r="A7650" s="131"/>
    </row>
    <row r="7651" spans="1:1" x14ac:dyDescent="0.55000000000000004">
      <c r="A7651" s="131"/>
    </row>
    <row r="7654" spans="1:1" x14ac:dyDescent="0.55000000000000004">
      <c r="A7654" s="131"/>
    </row>
    <row r="7655" spans="1:1" x14ac:dyDescent="0.55000000000000004">
      <c r="A7655" s="131"/>
    </row>
    <row r="7658" spans="1:1" x14ac:dyDescent="0.55000000000000004">
      <c r="A7658" s="131"/>
    </row>
    <row r="7659" spans="1:1" x14ac:dyDescent="0.55000000000000004">
      <c r="A7659" s="131"/>
    </row>
    <row r="7662" spans="1:1" x14ac:dyDescent="0.55000000000000004">
      <c r="A7662" s="131"/>
    </row>
    <row r="7663" spans="1:1" x14ac:dyDescent="0.55000000000000004">
      <c r="A7663" s="131"/>
    </row>
    <row r="7666" spans="1:1" x14ac:dyDescent="0.55000000000000004">
      <c r="A7666" s="131"/>
    </row>
    <row r="7667" spans="1:1" x14ac:dyDescent="0.55000000000000004">
      <c r="A7667" s="131"/>
    </row>
    <row r="7670" spans="1:1" x14ac:dyDescent="0.55000000000000004">
      <c r="A7670" s="131"/>
    </row>
    <row r="7671" spans="1:1" x14ac:dyDescent="0.55000000000000004">
      <c r="A7671" s="131"/>
    </row>
    <row r="7674" spans="1:1" x14ac:dyDescent="0.55000000000000004">
      <c r="A7674" s="131"/>
    </row>
    <row r="7675" spans="1:1" x14ac:dyDescent="0.55000000000000004">
      <c r="A7675" s="131"/>
    </row>
    <row r="7678" spans="1:1" x14ac:dyDescent="0.55000000000000004">
      <c r="A7678" s="131"/>
    </row>
    <row r="7679" spans="1:1" x14ac:dyDescent="0.55000000000000004">
      <c r="A7679" s="131"/>
    </row>
    <row r="7682" spans="1:1" x14ac:dyDescent="0.55000000000000004">
      <c r="A7682" s="131"/>
    </row>
    <row r="7683" spans="1:1" x14ac:dyDescent="0.55000000000000004">
      <c r="A7683" s="131"/>
    </row>
    <row r="7686" spans="1:1" x14ac:dyDescent="0.55000000000000004">
      <c r="A7686" s="131"/>
    </row>
    <row r="7687" spans="1:1" x14ac:dyDescent="0.55000000000000004">
      <c r="A7687" s="131"/>
    </row>
    <row r="7690" spans="1:1" x14ac:dyDescent="0.55000000000000004">
      <c r="A7690" s="131"/>
    </row>
    <row r="7691" spans="1:1" x14ac:dyDescent="0.55000000000000004">
      <c r="A7691" s="131"/>
    </row>
    <row r="7694" spans="1:1" x14ac:dyDescent="0.55000000000000004">
      <c r="A7694" s="131"/>
    </row>
    <row r="7695" spans="1:1" x14ac:dyDescent="0.55000000000000004">
      <c r="A7695" s="131"/>
    </row>
    <row r="7698" spans="1:1" x14ac:dyDescent="0.55000000000000004">
      <c r="A7698" s="131"/>
    </row>
    <row r="7699" spans="1:1" x14ac:dyDescent="0.55000000000000004">
      <c r="A7699" s="131"/>
    </row>
    <row r="7702" spans="1:1" x14ac:dyDescent="0.55000000000000004">
      <c r="A7702" s="131"/>
    </row>
    <row r="7703" spans="1:1" x14ac:dyDescent="0.55000000000000004">
      <c r="A7703" s="131"/>
    </row>
    <row r="7706" spans="1:1" x14ac:dyDescent="0.55000000000000004">
      <c r="A7706" s="131"/>
    </row>
    <row r="7707" spans="1:1" x14ac:dyDescent="0.55000000000000004">
      <c r="A7707" s="131"/>
    </row>
    <row r="7710" spans="1:1" x14ac:dyDescent="0.55000000000000004">
      <c r="A7710" s="131"/>
    </row>
    <row r="7711" spans="1:1" x14ac:dyDescent="0.55000000000000004">
      <c r="A7711" s="131"/>
    </row>
    <row r="7714" spans="1:1" x14ac:dyDescent="0.55000000000000004">
      <c r="A7714" s="131"/>
    </row>
    <row r="7715" spans="1:1" x14ac:dyDescent="0.55000000000000004">
      <c r="A7715" s="131"/>
    </row>
    <row r="7718" spans="1:1" x14ac:dyDescent="0.55000000000000004">
      <c r="A7718" s="131"/>
    </row>
    <row r="7719" spans="1:1" x14ac:dyDescent="0.55000000000000004">
      <c r="A7719" s="131"/>
    </row>
    <row r="7722" spans="1:1" x14ac:dyDescent="0.55000000000000004">
      <c r="A7722" s="131"/>
    </row>
    <row r="7723" spans="1:1" x14ac:dyDescent="0.55000000000000004">
      <c r="A7723" s="131"/>
    </row>
    <row r="7726" spans="1:1" x14ac:dyDescent="0.55000000000000004">
      <c r="A7726" s="131"/>
    </row>
    <row r="7727" spans="1:1" x14ac:dyDescent="0.55000000000000004">
      <c r="A7727" s="131"/>
    </row>
    <row r="7730" spans="1:1" x14ac:dyDescent="0.55000000000000004">
      <c r="A7730" s="131"/>
    </row>
    <row r="7731" spans="1:1" x14ac:dyDescent="0.55000000000000004">
      <c r="A7731" s="131"/>
    </row>
    <row r="7734" spans="1:1" x14ac:dyDescent="0.55000000000000004">
      <c r="A7734" s="131"/>
    </row>
    <row r="7735" spans="1:1" x14ac:dyDescent="0.55000000000000004">
      <c r="A7735" s="131"/>
    </row>
    <row r="7738" spans="1:1" x14ac:dyDescent="0.55000000000000004">
      <c r="A7738" s="131"/>
    </row>
    <row r="7739" spans="1:1" x14ac:dyDescent="0.55000000000000004">
      <c r="A7739" s="131"/>
    </row>
    <row r="7742" spans="1:1" x14ac:dyDescent="0.55000000000000004">
      <c r="A7742" s="131"/>
    </row>
    <row r="7743" spans="1:1" x14ac:dyDescent="0.55000000000000004">
      <c r="A7743" s="131"/>
    </row>
    <row r="7746" spans="1:1" x14ac:dyDescent="0.55000000000000004">
      <c r="A7746" s="131"/>
    </row>
    <row r="7747" spans="1:1" x14ac:dyDescent="0.55000000000000004">
      <c r="A7747" s="131"/>
    </row>
    <row r="7750" spans="1:1" x14ac:dyDescent="0.55000000000000004">
      <c r="A7750" s="131"/>
    </row>
    <row r="7751" spans="1:1" x14ac:dyDescent="0.55000000000000004">
      <c r="A7751" s="131"/>
    </row>
    <row r="7754" spans="1:1" x14ac:dyDescent="0.55000000000000004">
      <c r="A7754" s="131"/>
    </row>
    <row r="7755" spans="1:1" x14ac:dyDescent="0.55000000000000004">
      <c r="A7755" s="131"/>
    </row>
    <row r="7758" spans="1:1" x14ac:dyDescent="0.55000000000000004">
      <c r="A7758" s="131"/>
    </row>
    <row r="7759" spans="1:1" x14ac:dyDescent="0.55000000000000004">
      <c r="A7759" s="131"/>
    </row>
    <row r="7762" spans="1:1" x14ac:dyDescent="0.55000000000000004">
      <c r="A7762" s="131"/>
    </row>
    <row r="7763" spans="1:1" x14ac:dyDescent="0.55000000000000004">
      <c r="A7763" s="131"/>
    </row>
    <row r="7766" spans="1:1" x14ac:dyDescent="0.55000000000000004">
      <c r="A7766" s="131"/>
    </row>
    <row r="7767" spans="1:1" x14ac:dyDescent="0.55000000000000004">
      <c r="A7767" s="131"/>
    </row>
    <row r="7770" spans="1:1" x14ac:dyDescent="0.55000000000000004">
      <c r="A7770" s="131"/>
    </row>
    <row r="7771" spans="1:1" x14ac:dyDescent="0.55000000000000004">
      <c r="A7771" s="131"/>
    </row>
    <row r="7774" spans="1:1" x14ac:dyDescent="0.55000000000000004">
      <c r="A7774" s="131"/>
    </row>
    <row r="7775" spans="1:1" x14ac:dyDescent="0.55000000000000004">
      <c r="A7775" s="131"/>
    </row>
    <row r="7778" spans="1:1" x14ac:dyDescent="0.55000000000000004">
      <c r="A7778" s="131"/>
    </row>
    <row r="7779" spans="1:1" x14ac:dyDescent="0.55000000000000004">
      <c r="A7779" s="131"/>
    </row>
    <row r="7782" spans="1:1" x14ac:dyDescent="0.55000000000000004">
      <c r="A7782" s="131"/>
    </row>
    <row r="7783" spans="1:1" x14ac:dyDescent="0.55000000000000004">
      <c r="A7783" s="131"/>
    </row>
    <row r="7786" spans="1:1" x14ac:dyDescent="0.55000000000000004">
      <c r="A7786" s="131"/>
    </row>
    <row r="7787" spans="1:1" x14ac:dyDescent="0.55000000000000004">
      <c r="A7787" s="131"/>
    </row>
    <row r="7790" spans="1:1" x14ac:dyDescent="0.55000000000000004">
      <c r="A7790" s="131"/>
    </row>
    <row r="7791" spans="1:1" x14ac:dyDescent="0.55000000000000004">
      <c r="A7791" s="131"/>
    </row>
    <row r="7794" spans="1:1" x14ac:dyDescent="0.55000000000000004">
      <c r="A7794" s="131"/>
    </row>
    <row r="7795" spans="1:1" x14ac:dyDescent="0.55000000000000004">
      <c r="A7795" s="131"/>
    </row>
    <row r="7798" spans="1:1" x14ac:dyDescent="0.55000000000000004">
      <c r="A7798" s="131"/>
    </row>
    <row r="7799" spans="1:1" x14ac:dyDescent="0.55000000000000004">
      <c r="A7799" s="131"/>
    </row>
    <row r="7802" spans="1:1" x14ac:dyDescent="0.55000000000000004">
      <c r="A7802" s="131"/>
    </row>
    <row r="7803" spans="1:1" x14ac:dyDescent="0.55000000000000004">
      <c r="A7803" s="131"/>
    </row>
    <row r="7806" spans="1:1" x14ac:dyDescent="0.55000000000000004">
      <c r="A7806" s="131"/>
    </row>
    <row r="7807" spans="1:1" x14ac:dyDescent="0.55000000000000004">
      <c r="A7807" s="131"/>
    </row>
    <row r="7810" spans="1:1" x14ac:dyDescent="0.55000000000000004">
      <c r="A7810" s="131"/>
    </row>
    <row r="7811" spans="1:1" x14ac:dyDescent="0.55000000000000004">
      <c r="A7811" s="131"/>
    </row>
    <row r="7814" spans="1:1" x14ac:dyDescent="0.55000000000000004">
      <c r="A7814" s="131"/>
    </row>
    <row r="7815" spans="1:1" x14ac:dyDescent="0.55000000000000004">
      <c r="A7815" s="131"/>
    </row>
    <row r="7818" spans="1:1" x14ac:dyDescent="0.55000000000000004">
      <c r="A7818" s="131"/>
    </row>
    <row r="7819" spans="1:1" x14ac:dyDescent="0.55000000000000004">
      <c r="A7819" s="131"/>
    </row>
    <row r="7822" spans="1:1" x14ac:dyDescent="0.55000000000000004">
      <c r="A7822" s="131"/>
    </row>
    <row r="7823" spans="1:1" x14ac:dyDescent="0.55000000000000004">
      <c r="A7823" s="131"/>
    </row>
    <row r="7826" spans="1:1" x14ac:dyDescent="0.55000000000000004">
      <c r="A7826" s="131"/>
    </row>
    <row r="7827" spans="1:1" x14ac:dyDescent="0.55000000000000004">
      <c r="A7827" s="131"/>
    </row>
    <row r="7830" spans="1:1" x14ac:dyDescent="0.55000000000000004">
      <c r="A7830" s="131"/>
    </row>
    <row r="7831" spans="1:1" x14ac:dyDescent="0.55000000000000004">
      <c r="A7831" s="131"/>
    </row>
    <row r="7834" spans="1:1" x14ac:dyDescent="0.55000000000000004">
      <c r="A7834" s="131"/>
    </row>
    <row r="7835" spans="1:1" x14ac:dyDescent="0.55000000000000004">
      <c r="A7835" s="131"/>
    </row>
    <row r="7838" spans="1:1" x14ac:dyDescent="0.55000000000000004">
      <c r="A7838" s="131"/>
    </row>
    <row r="7839" spans="1:1" x14ac:dyDescent="0.55000000000000004">
      <c r="A7839" s="131"/>
    </row>
    <row r="7842" spans="1:1" x14ac:dyDescent="0.55000000000000004">
      <c r="A7842" s="131"/>
    </row>
    <row r="7843" spans="1:1" x14ac:dyDescent="0.55000000000000004">
      <c r="A7843" s="131"/>
    </row>
    <row r="7846" spans="1:1" x14ac:dyDescent="0.55000000000000004">
      <c r="A7846" s="131"/>
    </row>
    <row r="7847" spans="1:1" x14ac:dyDescent="0.55000000000000004">
      <c r="A7847" s="131"/>
    </row>
    <row r="7850" spans="1:1" x14ac:dyDescent="0.55000000000000004">
      <c r="A7850" s="131"/>
    </row>
    <row r="7851" spans="1:1" x14ac:dyDescent="0.55000000000000004">
      <c r="A7851" s="131"/>
    </row>
    <row r="7854" spans="1:1" x14ac:dyDescent="0.55000000000000004">
      <c r="A7854" s="131"/>
    </row>
    <row r="7855" spans="1:1" x14ac:dyDescent="0.55000000000000004">
      <c r="A7855" s="131"/>
    </row>
    <row r="7858" spans="1:1" x14ac:dyDescent="0.55000000000000004">
      <c r="A7858" s="131"/>
    </row>
    <row r="7859" spans="1:1" x14ac:dyDescent="0.55000000000000004">
      <c r="A7859" s="131"/>
    </row>
    <row r="7862" spans="1:1" x14ac:dyDescent="0.55000000000000004">
      <c r="A7862" s="131"/>
    </row>
    <row r="7863" spans="1:1" x14ac:dyDescent="0.55000000000000004">
      <c r="A7863" s="131"/>
    </row>
    <row r="7866" spans="1:1" x14ac:dyDescent="0.55000000000000004">
      <c r="A7866" s="131"/>
    </row>
    <row r="7867" spans="1:1" x14ac:dyDescent="0.55000000000000004">
      <c r="A7867" s="131"/>
    </row>
    <row r="7870" spans="1:1" x14ac:dyDescent="0.55000000000000004">
      <c r="A7870" s="131"/>
    </row>
    <row r="7871" spans="1:1" x14ac:dyDescent="0.55000000000000004">
      <c r="A7871" s="131"/>
    </row>
    <row r="7874" spans="1:1" x14ac:dyDescent="0.55000000000000004">
      <c r="A7874" s="131"/>
    </row>
    <row r="7875" spans="1:1" x14ac:dyDescent="0.55000000000000004">
      <c r="A7875" s="131"/>
    </row>
    <row r="7878" spans="1:1" x14ac:dyDescent="0.55000000000000004">
      <c r="A7878" s="131"/>
    </row>
    <row r="7879" spans="1:1" x14ac:dyDescent="0.55000000000000004">
      <c r="A7879" s="131"/>
    </row>
    <row r="7882" spans="1:1" x14ac:dyDescent="0.55000000000000004">
      <c r="A7882" s="131"/>
    </row>
    <row r="7883" spans="1:1" x14ac:dyDescent="0.55000000000000004">
      <c r="A7883" s="131"/>
    </row>
    <row r="7886" spans="1:1" x14ac:dyDescent="0.55000000000000004">
      <c r="A7886" s="131"/>
    </row>
    <row r="7887" spans="1:1" x14ac:dyDescent="0.55000000000000004">
      <c r="A7887" s="131"/>
    </row>
    <row r="7890" spans="1:1" x14ac:dyDescent="0.55000000000000004">
      <c r="A7890" s="131"/>
    </row>
    <row r="7891" spans="1:1" x14ac:dyDescent="0.55000000000000004">
      <c r="A7891" s="131"/>
    </row>
    <row r="7894" spans="1:1" x14ac:dyDescent="0.55000000000000004">
      <c r="A7894" s="131"/>
    </row>
    <row r="7895" spans="1:1" x14ac:dyDescent="0.55000000000000004">
      <c r="A7895" s="131"/>
    </row>
    <row r="7898" spans="1:1" x14ac:dyDescent="0.55000000000000004">
      <c r="A7898" s="131"/>
    </row>
    <row r="7899" spans="1:1" x14ac:dyDescent="0.55000000000000004">
      <c r="A7899" s="131"/>
    </row>
    <row r="7902" spans="1:1" x14ac:dyDescent="0.55000000000000004">
      <c r="A7902" s="131"/>
    </row>
    <row r="7903" spans="1:1" x14ac:dyDescent="0.55000000000000004">
      <c r="A7903" s="131"/>
    </row>
    <row r="7906" spans="1:1" x14ac:dyDescent="0.55000000000000004">
      <c r="A7906" s="131"/>
    </row>
    <row r="7907" spans="1:1" x14ac:dyDescent="0.55000000000000004">
      <c r="A7907" s="131"/>
    </row>
    <row r="7910" spans="1:1" x14ac:dyDescent="0.55000000000000004">
      <c r="A7910" s="131"/>
    </row>
    <row r="7911" spans="1:1" x14ac:dyDescent="0.55000000000000004">
      <c r="A7911" s="131"/>
    </row>
    <row r="7914" spans="1:1" x14ac:dyDescent="0.55000000000000004">
      <c r="A7914" s="131"/>
    </row>
    <row r="7915" spans="1:1" x14ac:dyDescent="0.55000000000000004">
      <c r="A7915" s="131"/>
    </row>
    <row r="7918" spans="1:1" x14ac:dyDescent="0.55000000000000004">
      <c r="A7918" s="131"/>
    </row>
    <row r="7919" spans="1:1" x14ac:dyDescent="0.55000000000000004">
      <c r="A7919" s="131"/>
    </row>
    <row r="7922" spans="1:1" x14ac:dyDescent="0.55000000000000004">
      <c r="A7922" s="131"/>
    </row>
    <row r="7923" spans="1:1" x14ac:dyDescent="0.55000000000000004">
      <c r="A7923" s="131"/>
    </row>
    <row r="7926" spans="1:1" x14ac:dyDescent="0.55000000000000004">
      <c r="A7926" s="131"/>
    </row>
    <row r="7927" spans="1:1" x14ac:dyDescent="0.55000000000000004">
      <c r="A7927" s="131"/>
    </row>
    <row r="7930" spans="1:1" x14ac:dyDescent="0.55000000000000004">
      <c r="A7930" s="131"/>
    </row>
    <row r="7931" spans="1:1" x14ac:dyDescent="0.55000000000000004">
      <c r="A7931" s="131"/>
    </row>
    <row r="7934" spans="1:1" x14ac:dyDescent="0.55000000000000004">
      <c r="A7934" s="131"/>
    </row>
    <row r="7935" spans="1:1" x14ac:dyDescent="0.55000000000000004">
      <c r="A7935" s="131"/>
    </row>
    <row r="7938" spans="1:1" x14ac:dyDescent="0.55000000000000004">
      <c r="A7938" s="131"/>
    </row>
    <row r="7939" spans="1:1" x14ac:dyDescent="0.55000000000000004">
      <c r="A7939" s="131"/>
    </row>
    <row r="7942" spans="1:1" x14ac:dyDescent="0.55000000000000004">
      <c r="A7942" s="131"/>
    </row>
    <row r="7943" spans="1:1" x14ac:dyDescent="0.55000000000000004">
      <c r="A7943" s="131"/>
    </row>
    <row r="7946" spans="1:1" x14ac:dyDescent="0.55000000000000004">
      <c r="A7946" s="131"/>
    </row>
    <row r="7947" spans="1:1" x14ac:dyDescent="0.55000000000000004">
      <c r="A7947" s="131"/>
    </row>
    <row r="7950" spans="1:1" x14ac:dyDescent="0.55000000000000004">
      <c r="A7950" s="131"/>
    </row>
    <row r="7951" spans="1:1" x14ac:dyDescent="0.55000000000000004">
      <c r="A7951" s="131"/>
    </row>
    <row r="7954" spans="1:1" x14ac:dyDescent="0.55000000000000004">
      <c r="A7954" s="131"/>
    </row>
    <row r="7955" spans="1:1" x14ac:dyDescent="0.55000000000000004">
      <c r="A7955" s="131"/>
    </row>
    <row r="7958" spans="1:1" x14ac:dyDescent="0.55000000000000004">
      <c r="A7958" s="131"/>
    </row>
    <row r="7959" spans="1:1" x14ac:dyDescent="0.55000000000000004">
      <c r="A7959" s="131"/>
    </row>
    <row r="7962" spans="1:1" x14ac:dyDescent="0.55000000000000004">
      <c r="A7962" s="131"/>
    </row>
    <row r="7963" spans="1:1" x14ac:dyDescent="0.55000000000000004">
      <c r="A7963" s="131"/>
    </row>
    <row r="7966" spans="1:1" x14ac:dyDescent="0.55000000000000004">
      <c r="A7966" s="131"/>
    </row>
    <row r="7967" spans="1:1" x14ac:dyDescent="0.55000000000000004">
      <c r="A7967" s="131"/>
    </row>
    <row r="7970" spans="1:1" x14ac:dyDescent="0.55000000000000004">
      <c r="A7970" s="131"/>
    </row>
    <row r="7971" spans="1:1" x14ac:dyDescent="0.55000000000000004">
      <c r="A7971" s="131"/>
    </row>
    <row r="7974" spans="1:1" x14ac:dyDescent="0.55000000000000004">
      <c r="A7974" s="131"/>
    </row>
    <row r="7975" spans="1:1" x14ac:dyDescent="0.55000000000000004">
      <c r="A7975" s="131"/>
    </row>
    <row r="7978" spans="1:1" x14ac:dyDescent="0.55000000000000004">
      <c r="A7978" s="131"/>
    </row>
    <row r="7979" spans="1:1" x14ac:dyDescent="0.55000000000000004">
      <c r="A7979" s="131"/>
    </row>
    <row r="7982" spans="1:1" x14ac:dyDescent="0.55000000000000004">
      <c r="A7982" s="131"/>
    </row>
    <row r="7983" spans="1:1" x14ac:dyDescent="0.55000000000000004">
      <c r="A7983" s="131"/>
    </row>
    <row r="7986" spans="1:1" x14ac:dyDescent="0.55000000000000004">
      <c r="A7986" s="131"/>
    </row>
    <row r="7987" spans="1:1" x14ac:dyDescent="0.55000000000000004">
      <c r="A7987" s="131"/>
    </row>
    <row r="7990" spans="1:1" x14ac:dyDescent="0.55000000000000004">
      <c r="A7990" s="131"/>
    </row>
    <row r="7991" spans="1:1" x14ac:dyDescent="0.55000000000000004">
      <c r="A7991" s="131"/>
    </row>
    <row r="7994" spans="1:1" x14ac:dyDescent="0.55000000000000004">
      <c r="A7994" s="131"/>
    </row>
    <row r="7995" spans="1:1" x14ac:dyDescent="0.55000000000000004">
      <c r="A7995" s="131"/>
    </row>
    <row r="7998" spans="1:1" x14ac:dyDescent="0.55000000000000004">
      <c r="A7998" s="131"/>
    </row>
    <row r="7999" spans="1:1" x14ac:dyDescent="0.55000000000000004">
      <c r="A7999" s="131"/>
    </row>
    <row r="8002" spans="1:1" x14ac:dyDescent="0.55000000000000004">
      <c r="A8002" s="131"/>
    </row>
    <row r="8003" spans="1:1" x14ac:dyDescent="0.55000000000000004">
      <c r="A8003" s="131"/>
    </row>
    <row r="8006" spans="1:1" x14ac:dyDescent="0.55000000000000004">
      <c r="A8006" s="131"/>
    </row>
    <row r="8007" spans="1:1" x14ac:dyDescent="0.55000000000000004">
      <c r="A8007" s="131"/>
    </row>
    <row r="8010" spans="1:1" x14ac:dyDescent="0.55000000000000004">
      <c r="A8010" s="131"/>
    </row>
    <row r="8011" spans="1:1" x14ac:dyDescent="0.55000000000000004">
      <c r="A8011" s="131"/>
    </row>
    <row r="8014" spans="1:1" x14ac:dyDescent="0.55000000000000004">
      <c r="A8014" s="131"/>
    </row>
    <row r="8015" spans="1:1" x14ac:dyDescent="0.55000000000000004">
      <c r="A8015" s="131"/>
    </row>
    <row r="8018" spans="1:1" x14ac:dyDescent="0.55000000000000004">
      <c r="A8018" s="131"/>
    </row>
    <row r="8019" spans="1:1" x14ac:dyDescent="0.55000000000000004">
      <c r="A8019" s="131"/>
    </row>
    <row r="8022" spans="1:1" x14ac:dyDescent="0.55000000000000004">
      <c r="A8022" s="131"/>
    </row>
    <row r="8023" spans="1:1" x14ac:dyDescent="0.55000000000000004">
      <c r="A8023" s="131"/>
    </row>
    <row r="8026" spans="1:1" x14ac:dyDescent="0.55000000000000004">
      <c r="A8026" s="131"/>
    </row>
    <row r="8027" spans="1:1" x14ac:dyDescent="0.55000000000000004">
      <c r="A8027" s="131"/>
    </row>
    <row r="8030" spans="1:1" x14ac:dyDescent="0.55000000000000004">
      <c r="A8030" s="131"/>
    </row>
    <row r="8031" spans="1:1" x14ac:dyDescent="0.55000000000000004">
      <c r="A8031" s="131"/>
    </row>
    <row r="8034" spans="1:1" x14ac:dyDescent="0.55000000000000004">
      <c r="A8034" s="131"/>
    </row>
    <row r="8035" spans="1:1" x14ac:dyDescent="0.55000000000000004">
      <c r="A8035" s="131"/>
    </row>
    <row r="8038" spans="1:1" x14ac:dyDescent="0.55000000000000004">
      <c r="A8038" s="131"/>
    </row>
    <row r="8039" spans="1:1" x14ac:dyDescent="0.55000000000000004">
      <c r="A8039" s="131"/>
    </row>
    <row r="8042" spans="1:1" x14ac:dyDescent="0.55000000000000004">
      <c r="A8042" s="131"/>
    </row>
    <row r="8043" spans="1:1" x14ac:dyDescent="0.55000000000000004">
      <c r="A8043" s="131"/>
    </row>
    <row r="8046" spans="1:1" x14ac:dyDescent="0.55000000000000004">
      <c r="A8046" s="131"/>
    </row>
    <row r="8047" spans="1:1" x14ac:dyDescent="0.55000000000000004">
      <c r="A8047" s="131"/>
    </row>
    <row r="8050" spans="1:1" x14ac:dyDescent="0.55000000000000004">
      <c r="A8050" s="131"/>
    </row>
    <row r="8051" spans="1:1" x14ac:dyDescent="0.55000000000000004">
      <c r="A8051" s="131"/>
    </row>
    <row r="8054" spans="1:1" x14ac:dyDescent="0.55000000000000004">
      <c r="A8054" s="131"/>
    </row>
    <row r="8055" spans="1:1" x14ac:dyDescent="0.55000000000000004">
      <c r="A8055" s="131"/>
    </row>
    <row r="8058" spans="1:1" x14ac:dyDescent="0.55000000000000004">
      <c r="A8058" s="131"/>
    </row>
    <row r="8059" spans="1:1" x14ac:dyDescent="0.55000000000000004">
      <c r="A8059" s="131"/>
    </row>
    <row r="8062" spans="1:1" x14ac:dyDescent="0.55000000000000004">
      <c r="A8062" s="131"/>
    </row>
    <row r="8063" spans="1:1" x14ac:dyDescent="0.55000000000000004">
      <c r="A8063" s="131"/>
    </row>
    <row r="8066" spans="1:1" x14ac:dyDescent="0.55000000000000004">
      <c r="A8066" s="131"/>
    </row>
    <row r="8067" spans="1:1" x14ac:dyDescent="0.55000000000000004">
      <c r="A8067" s="131"/>
    </row>
    <row r="8070" spans="1:1" x14ac:dyDescent="0.55000000000000004">
      <c r="A8070" s="131"/>
    </row>
    <row r="8071" spans="1:1" x14ac:dyDescent="0.55000000000000004">
      <c r="A8071" s="131"/>
    </row>
    <row r="8074" spans="1:1" x14ac:dyDescent="0.55000000000000004">
      <c r="A8074" s="131"/>
    </row>
    <row r="8075" spans="1:1" x14ac:dyDescent="0.55000000000000004">
      <c r="A8075" s="131"/>
    </row>
    <row r="8078" spans="1:1" x14ac:dyDescent="0.55000000000000004">
      <c r="A8078" s="131"/>
    </row>
    <row r="8079" spans="1:1" x14ac:dyDescent="0.55000000000000004">
      <c r="A8079" s="131"/>
    </row>
    <row r="8082" spans="1:1" x14ac:dyDescent="0.55000000000000004">
      <c r="A8082" s="131"/>
    </row>
    <row r="8083" spans="1:1" x14ac:dyDescent="0.55000000000000004">
      <c r="A8083" s="131"/>
    </row>
    <row r="8086" spans="1:1" x14ac:dyDescent="0.55000000000000004">
      <c r="A8086" s="131"/>
    </row>
    <row r="8087" spans="1:1" x14ac:dyDescent="0.55000000000000004">
      <c r="A8087" s="131"/>
    </row>
    <row r="8090" spans="1:1" x14ac:dyDescent="0.55000000000000004">
      <c r="A8090" s="131"/>
    </row>
    <row r="8091" spans="1:1" x14ac:dyDescent="0.55000000000000004">
      <c r="A8091" s="131"/>
    </row>
    <row r="8094" spans="1:1" x14ac:dyDescent="0.55000000000000004">
      <c r="A8094" s="131"/>
    </row>
    <row r="8095" spans="1:1" x14ac:dyDescent="0.55000000000000004">
      <c r="A8095" s="131"/>
    </row>
    <row r="8098" spans="1:1" x14ac:dyDescent="0.55000000000000004">
      <c r="A8098" s="131"/>
    </row>
    <row r="8099" spans="1:1" x14ac:dyDescent="0.55000000000000004">
      <c r="A8099" s="131"/>
    </row>
    <row r="8102" spans="1:1" x14ac:dyDescent="0.55000000000000004">
      <c r="A8102" s="131"/>
    </row>
    <row r="8103" spans="1:1" x14ac:dyDescent="0.55000000000000004">
      <c r="A8103" s="131"/>
    </row>
    <row r="8106" spans="1:1" x14ac:dyDescent="0.55000000000000004">
      <c r="A8106" s="131"/>
    </row>
    <row r="8107" spans="1:1" x14ac:dyDescent="0.55000000000000004">
      <c r="A8107" s="131"/>
    </row>
    <row r="8110" spans="1:1" x14ac:dyDescent="0.55000000000000004">
      <c r="A8110" s="131"/>
    </row>
    <row r="8111" spans="1:1" x14ac:dyDescent="0.55000000000000004">
      <c r="A8111" s="131"/>
    </row>
    <row r="8114" spans="1:1" x14ac:dyDescent="0.55000000000000004">
      <c r="A8114" s="131"/>
    </row>
    <row r="8115" spans="1:1" x14ac:dyDescent="0.55000000000000004">
      <c r="A8115" s="131"/>
    </row>
    <row r="8118" spans="1:1" x14ac:dyDescent="0.55000000000000004">
      <c r="A8118" s="131"/>
    </row>
    <row r="8119" spans="1:1" x14ac:dyDescent="0.55000000000000004">
      <c r="A8119" s="131"/>
    </row>
    <row r="8122" spans="1:1" x14ac:dyDescent="0.55000000000000004">
      <c r="A8122" s="131"/>
    </row>
    <row r="8123" spans="1:1" x14ac:dyDescent="0.55000000000000004">
      <c r="A8123" s="131"/>
    </row>
    <row r="8126" spans="1:1" x14ac:dyDescent="0.55000000000000004">
      <c r="A8126" s="131"/>
    </row>
    <row r="8127" spans="1:1" x14ac:dyDescent="0.55000000000000004">
      <c r="A8127" s="131"/>
    </row>
    <row r="8130" spans="1:1" x14ac:dyDescent="0.55000000000000004">
      <c r="A8130" s="131"/>
    </row>
    <row r="8131" spans="1:1" x14ac:dyDescent="0.55000000000000004">
      <c r="A8131" s="131"/>
    </row>
    <row r="8134" spans="1:1" x14ac:dyDescent="0.55000000000000004">
      <c r="A8134" s="131"/>
    </row>
    <row r="8135" spans="1:1" x14ac:dyDescent="0.55000000000000004">
      <c r="A8135" s="131"/>
    </row>
    <row r="8138" spans="1:1" x14ac:dyDescent="0.55000000000000004">
      <c r="A8138" s="131"/>
    </row>
    <row r="8139" spans="1:1" x14ac:dyDescent="0.55000000000000004">
      <c r="A8139" s="131"/>
    </row>
    <row r="8142" spans="1:1" x14ac:dyDescent="0.55000000000000004">
      <c r="A8142" s="131"/>
    </row>
    <row r="8143" spans="1:1" x14ac:dyDescent="0.55000000000000004">
      <c r="A8143" s="131"/>
    </row>
    <row r="8146" spans="1:1" x14ac:dyDescent="0.55000000000000004">
      <c r="A8146" s="131"/>
    </row>
    <row r="8147" spans="1:1" x14ac:dyDescent="0.55000000000000004">
      <c r="A8147" s="131"/>
    </row>
    <row r="8150" spans="1:1" x14ac:dyDescent="0.55000000000000004">
      <c r="A8150" s="131"/>
    </row>
    <row r="8151" spans="1:1" x14ac:dyDescent="0.55000000000000004">
      <c r="A8151" s="131"/>
    </row>
    <row r="8154" spans="1:1" x14ac:dyDescent="0.55000000000000004">
      <c r="A8154" s="131"/>
    </row>
    <row r="8155" spans="1:1" x14ac:dyDescent="0.55000000000000004">
      <c r="A8155" s="131"/>
    </row>
    <row r="8158" spans="1:1" x14ac:dyDescent="0.55000000000000004">
      <c r="A8158" s="131"/>
    </row>
    <row r="8159" spans="1:1" x14ac:dyDescent="0.55000000000000004">
      <c r="A8159" s="131"/>
    </row>
    <row r="8162" spans="1:1" x14ac:dyDescent="0.55000000000000004">
      <c r="A8162" s="131"/>
    </row>
    <row r="8163" spans="1:1" x14ac:dyDescent="0.55000000000000004">
      <c r="A8163" s="131"/>
    </row>
    <row r="8166" spans="1:1" x14ac:dyDescent="0.55000000000000004">
      <c r="A8166" s="131"/>
    </row>
    <row r="8167" spans="1:1" x14ac:dyDescent="0.55000000000000004">
      <c r="A8167" s="131"/>
    </row>
    <row r="8170" spans="1:1" x14ac:dyDescent="0.55000000000000004">
      <c r="A8170" s="131"/>
    </row>
    <row r="8171" spans="1:1" x14ac:dyDescent="0.55000000000000004">
      <c r="A8171" s="131"/>
    </row>
    <row r="8174" spans="1:1" x14ac:dyDescent="0.55000000000000004">
      <c r="A8174" s="131"/>
    </row>
    <row r="8175" spans="1:1" x14ac:dyDescent="0.55000000000000004">
      <c r="A8175" s="131"/>
    </row>
    <row r="8178" spans="1:1" x14ac:dyDescent="0.55000000000000004">
      <c r="A8178" s="131"/>
    </row>
    <row r="8179" spans="1:1" x14ac:dyDescent="0.55000000000000004">
      <c r="A8179" s="131"/>
    </row>
    <row r="8182" spans="1:1" x14ac:dyDescent="0.55000000000000004">
      <c r="A8182" s="131"/>
    </row>
    <row r="8183" spans="1:1" x14ac:dyDescent="0.55000000000000004">
      <c r="A8183" s="131"/>
    </row>
    <row r="8186" spans="1:1" x14ac:dyDescent="0.55000000000000004">
      <c r="A8186" s="131"/>
    </row>
    <row r="8187" spans="1:1" x14ac:dyDescent="0.55000000000000004">
      <c r="A8187" s="131"/>
    </row>
    <row r="8190" spans="1:1" x14ac:dyDescent="0.55000000000000004">
      <c r="A8190" s="131"/>
    </row>
    <row r="8191" spans="1:1" x14ac:dyDescent="0.55000000000000004">
      <c r="A8191" s="131"/>
    </row>
    <row r="8194" spans="1:1" x14ac:dyDescent="0.55000000000000004">
      <c r="A8194" s="131"/>
    </row>
    <row r="8195" spans="1:1" x14ac:dyDescent="0.55000000000000004">
      <c r="A8195" s="131"/>
    </row>
    <row r="8198" spans="1:1" x14ac:dyDescent="0.55000000000000004">
      <c r="A8198" s="131"/>
    </row>
    <row r="8199" spans="1:1" x14ac:dyDescent="0.55000000000000004">
      <c r="A8199" s="131"/>
    </row>
    <row r="8202" spans="1:1" x14ac:dyDescent="0.55000000000000004">
      <c r="A8202" s="131"/>
    </row>
    <row r="8203" spans="1:1" x14ac:dyDescent="0.55000000000000004">
      <c r="A8203" s="131"/>
    </row>
    <row r="8206" spans="1:1" x14ac:dyDescent="0.55000000000000004">
      <c r="A8206" s="131"/>
    </row>
    <row r="8207" spans="1:1" x14ac:dyDescent="0.55000000000000004">
      <c r="A8207" s="131"/>
    </row>
    <row r="8210" spans="1:1" x14ac:dyDescent="0.55000000000000004">
      <c r="A8210" s="131"/>
    </row>
    <row r="8211" spans="1:1" x14ac:dyDescent="0.55000000000000004">
      <c r="A8211" s="131"/>
    </row>
    <row r="8214" spans="1:1" x14ac:dyDescent="0.55000000000000004">
      <c r="A8214" s="131"/>
    </row>
    <row r="8215" spans="1:1" x14ac:dyDescent="0.55000000000000004">
      <c r="A8215" s="131"/>
    </row>
    <row r="8218" spans="1:1" x14ac:dyDescent="0.55000000000000004">
      <c r="A8218" s="131"/>
    </row>
    <row r="8219" spans="1:1" x14ac:dyDescent="0.55000000000000004">
      <c r="A8219" s="131"/>
    </row>
    <row r="8222" spans="1:1" x14ac:dyDescent="0.55000000000000004">
      <c r="A8222" s="131"/>
    </row>
    <row r="8223" spans="1:1" x14ac:dyDescent="0.55000000000000004">
      <c r="A8223" s="131"/>
    </row>
    <row r="8226" spans="1:1" x14ac:dyDescent="0.55000000000000004">
      <c r="A8226" s="131"/>
    </row>
    <row r="8227" spans="1:1" x14ac:dyDescent="0.55000000000000004">
      <c r="A8227" s="131"/>
    </row>
    <row r="8230" spans="1:1" x14ac:dyDescent="0.55000000000000004">
      <c r="A8230" s="131"/>
    </row>
    <row r="8231" spans="1:1" x14ac:dyDescent="0.55000000000000004">
      <c r="A8231" s="131"/>
    </row>
    <row r="8234" spans="1:1" x14ac:dyDescent="0.55000000000000004">
      <c r="A8234" s="131"/>
    </row>
    <row r="8235" spans="1:1" x14ac:dyDescent="0.55000000000000004">
      <c r="A8235" s="131"/>
    </row>
    <row r="8238" spans="1:1" x14ac:dyDescent="0.55000000000000004">
      <c r="A8238" s="131"/>
    </row>
    <row r="8239" spans="1:1" x14ac:dyDescent="0.55000000000000004">
      <c r="A8239" s="131"/>
    </row>
    <row r="8242" spans="1:1" x14ac:dyDescent="0.55000000000000004">
      <c r="A8242" s="131"/>
    </row>
    <row r="8243" spans="1:1" x14ac:dyDescent="0.55000000000000004">
      <c r="A8243" s="131"/>
    </row>
    <row r="8246" spans="1:1" x14ac:dyDescent="0.55000000000000004">
      <c r="A8246" s="131"/>
    </row>
    <row r="8247" spans="1:1" x14ac:dyDescent="0.55000000000000004">
      <c r="A8247" s="131"/>
    </row>
    <row r="8250" spans="1:1" x14ac:dyDescent="0.55000000000000004">
      <c r="A8250" s="131"/>
    </row>
    <row r="8251" spans="1:1" x14ac:dyDescent="0.55000000000000004">
      <c r="A8251" s="131"/>
    </row>
    <row r="8254" spans="1:1" x14ac:dyDescent="0.55000000000000004">
      <c r="A8254" s="131"/>
    </row>
    <row r="8255" spans="1:1" x14ac:dyDescent="0.55000000000000004">
      <c r="A8255" s="131"/>
    </row>
    <row r="8258" spans="1:1" x14ac:dyDescent="0.55000000000000004">
      <c r="A8258" s="131"/>
    </row>
    <row r="8259" spans="1:1" x14ac:dyDescent="0.55000000000000004">
      <c r="A8259" s="131"/>
    </row>
    <row r="8262" spans="1:1" x14ac:dyDescent="0.55000000000000004">
      <c r="A8262" s="131"/>
    </row>
    <row r="8263" spans="1:1" x14ac:dyDescent="0.55000000000000004">
      <c r="A8263" s="131"/>
    </row>
    <row r="8266" spans="1:1" x14ac:dyDescent="0.55000000000000004">
      <c r="A8266" s="131"/>
    </row>
    <row r="8267" spans="1:1" x14ac:dyDescent="0.55000000000000004">
      <c r="A8267" s="131"/>
    </row>
    <row r="8270" spans="1:1" x14ac:dyDescent="0.55000000000000004">
      <c r="A8270" s="131"/>
    </row>
    <row r="8271" spans="1:1" x14ac:dyDescent="0.55000000000000004">
      <c r="A8271" s="131"/>
    </row>
    <row r="8274" spans="1:1" x14ac:dyDescent="0.55000000000000004">
      <c r="A8274" s="131"/>
    </row>
    <row r="8275" spans="1:1" x14ac:dyDescent="0.55000000000000004">
      <c r="A8275" s="131"/>
    </row>
    <row r="8278" spans="1:1" x14ac:dyDescent="0.55000000000000004">
      <c r="A8278" s="131"/>
    </row>
    <row r="8279" spans="1:1" x14ac:dyDescent="0.55000000000000004">
      <c r="A8279" s="131"/>
    </row>
    <row r="8282" spans="1:1" x14ac:dyDescent="0.55000000000000004">
      <c r="A8282" s="131"/>
    </row>
    <row r="8283" spans="1:1" x14ac:dyDescent="0.55000000000000004">
      <c r="A8283" s="131"/>
    </row>
    <row r="8286" spans="1:1" x14ac:dyDescent="0.55000000000000004">
      <c r="A8286" s="131"/>
    </row>
    <row r="8287" spans="1:1" x14ac:dyDescent="0.55000000000000004">
      <c r="A8287" s="131"/>
    </row>
    <row r="8290" spans="1:1" x14ac:dyDescent="0.55000000000000004">
      <c r="A8290" s="131"/>
    </row>
    <row r="8291" spans="1:1" x14ac:dyDescent="0.55000000000000004">
      <c r="A8291" s="131"/>
    </row>
    <row r="8294" spans="1:1" x14ac:dyDescent="0.55000000000000004">
      <c r="A8294" s="131"/>
    </row>
    <row r="8295" spans="1:1" x14ac:dyDescent="0.55000000000000004">
      <c r="A8295" s="131"/>
    </row>
    <row r="8298" spans="1:1" x14ac:dyDescent="0.55000000000000004">
      <c r="A8298" s="131"/>
    </row>
    <row r="8299" spans="1:1" x14ac:dyDescent="0.55000000000000004">
      <c r="A8299" s="131"/>
    </row>
    <row r="8302" spans="1:1" x14ac:dyDescent="0.55000000000000004">
      <c r="A8302" s="131"/>
    </row>
    <row r="8303" spans="1:1" x14ac:dyDescent="0.55000000000000004">
      <c r="A8303" s="131"/>
    </row>
    <row r="8306" spans="1:1" x14ac:dyDescent="0.55000000000000004">
      <c r="A8306" s="131"/>
    </row>
    <row r="8307" spans="1:1" x14ac:dyDescent="0.55000000000000004">
      <c r="A8307" s="131"/>
    </row>
    <row r="8310" spans="1:1" x14ac:dyDescent="0.55000000000000004">
      <c r="A8310" s="131"/>
    </row>
    <row r="8311" spans="1:1" x14ac:dyDescent="0.55000000000000004">
      <c r="A8311" s="131"/>
    </row>
    <row r="8314" spans="1:1" x14ac:dyDescent="0.55000000000000004">
      <c r="A8314" s="131"/>
    </row>
    <row r="8315" spans="1:1" x14ac:dyDescent="0.55000000000000004">
      <c r="A8315" s="131"/>
    </row>
    <row r="8318" spans="1:1" x14ac:dyDescent="0.55000000000000004">
      <c r="A8318" s="131"/>
    </row>
    <row r="8319" spans="1:1" x14ac:dyDescent="0.55000000000000004">
      <c r="A8319" s="131"/>
    </row>
    <row r="8322" spans="1:1" x14ac:dyDescent="0.55000000000000004">
      <c r="A8322" s="131"/>
    </row>
    <row r="8323" spans="1:1" x14ac:dyDescent="0.55000000000000004">
      <c r="A8323" s="131"/>
    </row>
    <row r="8326" spans="1:1" x14ac:dyDescent="0.55000000000000004">
      <c r="A8326" s="131"/>
    </row>
    <row r="8327" spans="1:1" x14ac:dyDescent="0.55000000000000004">
      <c r="A8327" s="131"/>
    </row>
    <row r="8330" spans="1:1" x14ac:dyDescent="0.55000000000000004">
      <c r="A8330" s="131"/>
    </row>
    <row r="8331" spans="1:1" x14ac:dyDescent="0.55000000000000004">
      <c r="A8331" s="131"/>
    </row>
    <row r="8334" spans="1:1" x14ac:dyDescent="0.55000000000000004">
      <c r="A8334" s="131"/>
    </row>
    <row r="8335" spans="1:1" x14ac:dyDescent="0.55000000000000004">
      <c r="A8335" s="131"/>
    </row>
    <row r="8338" spans="1:1" x14ac:dyDescent="0.55000000000000004">
      <c r="A8338" s="131"/>
    </row>
    <row r="8339" spans="1:1" x14ac:dyDescent="0.55000000000000004">
      <c r="A8339" s="131"/>
    </row>
    <row r="8342" spans="1:1" x14ac:dyDescent="0.55000000000000004">
      <c r="A8342" s="131"/>
    </row>
    <row r="8343" spans="1:1" x14ac:dyDescent="0.55000000000000004">
      <c r="A8343" s="131"/>
    </row>
    <row r="8346" spans="1:1" x14ac:dyDescent="0.55000000000000004">
      <c r="A8346" s="131"/>
    </row>
    <row r="8347" spans="1:1" x14ac:dyDescent="0.55000000000000004">
      <c r="A8347" s="131"/>
    </row>
    <row r="8350" spans="1:1" x14ac:dyDescent="0.55000000000000004">
      <c r="A8350" s="131"/>
    </row>
    <row r="8351" spans="1:1" x14ac:dyDescent="0.55000000000000004">
      <c r="A8351" s="131"/>
    </row>
    <row r="8354" spans="1:1" x14ac:dyDescent="0.55000000000000004">
      <c r="A8354" s="131"/>
    </row>
    <row r="8355" spans="1:1" x14ac:dyDescent="0.55000000000000004">
      <c r="A8355" s="131"/>
    </row>
    <row r="8358" spans="1:1" x14ac:dyDescent="0.55000000000000004">
      <c r="A8358" s="131"/>
    </row>
    <row r="8359" spans="1:1" x14ac:dyDescent="0.55000000000000004">
      <c r="A8359" s="131"/>
    </row>
    <row r="8362" spans="1:1" x14ac:dyDescent="0.55000000000000004">
      <c r="A8362" s="131"/>
    </row>
    <row r="8363" spans="1:1" x14ac:dyDescent="0.55000000000000004">
      <c r="A8363" s="131"/>
    </row>
    <row r="8366" spans="1:1" x14ac:dyDescent="0.55000000000000004">
      <c r="A8366" s="131"/>
    </row>
    <row r="8367" spans="1:1" x14ac:dyDescent="0.55000000000000004">
      <c r="A8367" s="131"/>
    </row>
    <row r="8370" spans="1:1" x14ac:dyDescent="0.55000000000000004">
      <c r="A8370" s="131"/>
    </row>
    <row r="8371" spans="1:1" x14ac:dyDescent="0.55000000000000004">
      <c r="A8371" s="131"/>
    </row>
    <row r="8374" spans="1:1" x14ac:dyDescent="0.55000000000000004">
      <c r="A8374" s="131"/>
    </row>
    <row r="8375" spans="1:1" x14ac:dyDescent="0.55000000000000004">
      <c r="A8375" s="131"/>
    </row>
    <row r="8378" spans="1:1" x14ac:dyDescent="0.55000000000000004">
      <c r="A8378" s="131"/>
    </row>
    <row r="8379" spans="1:1" x14ac:dyDescent="0.55000000000000004">
      <c r="A8379" s="131"/>
    </row>
    <row r="8382" spans="1:1" x14ac:dyDescent="0.55000000000000004">
      <c r="A8382" s="131"/>
    </row>
    <row r="8383" spans="1:1" x14ac:dyDescent="0.55000000000000004">
      <c r="A8383" s="131"/>
    </row>
    <row r="8386" spans="1:1" x14ac:dyDescent="0.55000000000000004">
      <c r="A8386" s="131"/>
    </row>
    <row r="8387" spans="1:1" x14ac:dyDescent="0.55000000000000004">
      <c r="A8387" s="131"/>
    </row>
    <row r="8390" spans="1:1" x14ac:dyDescent="0.55000000000000004">
      <c r="A8390" s="131"/>
    </row>
    <row r="8391" spans="1:1" x14ac:dyDescent="0.55000000000000004">
      <c r="A8391" s="131"/>
    </row>
    <row r="8394" spans="1:1" x14ac:dyDescent="0.55000000000000004">
      <c r="A8394" s="131"/>
    </row>
    <row r="8395" spans="1:1" x14ac:dyDescent="0.55000000000000004">
      <c r="A8395" s="131"/>
    </row>
    <row r="8398" spans="1:1" x14ac:dyDescent="0.55000000000000004">
      <c r="A8398" s="131"/>
    </row>
    <row r="8399" spans="1:1" x14ac:dyDescent="0.55000000000000004">
      <c r="A8399" s="131"/>
    </row>
    <row r="8402" spans="1:1" x14ac:dyDescent="0.55000000000000004">
      <c r="A8402" s="131"/>
    </row>
    <row r="8403" spans="1:1" x14ac:dyDescent="0.55000000000000004">
      <c r="A8403" s="131"/>
    </row>
    <row r="8406" spans="1:1" x14ac:dyDescent="0.55000000000000004">
      <c r="A8406" s="131"/>
    </row>
    <row r="8407" spans="1:1" x14ac:dyDescent="0.55000000000000004">
      <c r="A8407" s="131"/>
    </row>
    <row r="8410" spans="1:1" x14ac:dyDescent="0.55000000000000004">
      <c r="A8410" s="131"/>
    </row>
    <row r="8411" spans="1:1" x14ac:dyDescent="0.55000000000000004">
      <c r="A8411" s="131"/>
    </row>
    <row r="8414" spans="1:1" x14ac:dyDescent="0.55000000000000004">
      <c r="A8414" s="131"/>
    </row>
    <row r="8415" spans="1:1" x14ac:dyDescent="0.55000000000000004">
      <c r="A8415" s="131"/>
    </row>
    <row r="8418" spans="1:1" x14ac:dyDescent="0.55000000000000004">
      <c r="A8418" s="131"/>
    </row>
    <row r="8419" spans="1:1" x14ac:dyDescent="0.55000000000000004">
      <c r="A8419" s="131"/>
    </row>
    <row r="8422" spans="1:1" x14ac:dyDescent="0.55000000000000004">
      <c r="A8422" s="131"/>
    </row>
    <row r="8423" spans="1:1" x14ac:dyDescent="0.55000000000000004">
      <c r="A8423" s="131"/>
    </row>
    <row r="8426" spans="1:1" x14ac:dyDescent="0.55000000000000004">
      <c r="A8426" s="131"/>
    </row>
    <row r="8427" spans="1:1" x14ac:dyDescent="0.55000000000000004">
      <c r="A8427" s="131"/>
    </row>
    <row r="8430" spans="1:1" x14ac:dyDescent="0.55000000000000004">
      <c r="A8430" s="131"/>
    </row>
    <row r="8431" spans="1:1" x14ac:dyDescent="0.55000000000000004">
      <c r="A8431" s="131"/>
    </row>
    <row r="8434" spans="1:1" x14ac:dyDescent="0.55000000000000004">
      <c r="A8434" s="131"/>
    </row>
    <row r="8435" spans="1:1" x14ac:dyDescent="0.55000000000000004">
      <c r="A8435" s="131"/>
    </row>
    <row r="8438" spans="1:1" x14ac:dyDescent="0.55000000000000004">
      <c r="A8438" s="131"/>
    </row>
    <row r="8439" spans="1:1" x14ac:dyDescent="0.55000000000000004">
      <c r="A8439" s="131"/>
    </row>
    <row r="8442" spans="1:1" x14ac:dyDescent="0.55000000000000004">
      <c r="A8442" s="131"/>
    </row>
    <row r="8443" spans="1:1" x14ac:dyDescent="0.55000000000000004">
      <c r="A8443" s="131"/>
    </row>
    <row r="8446" spans="1:1" x14ac:dyDescent="0.55000000000000004">
      <c r="A8446" s="131"/>
    </row>
    <row r="8447" spans="1:1" x14ac:dyDescent="0.55000000000000004">
      <c r="A8447" s="131"/>
    </row>
    <row r="8450" spans="1:1" x14ac:dyDescent="0.55000000000000004">
      <c r="A8450" s="131"/>
    </row>
    <row r="8451" spans="1:1" x14ac:dyDescent="0.55000000000000004">
      <c r="A8451" s="131"/>
    </row>
    <row r="8454" spans="1:1" x14ac:dyDescent="0.55000000000000004">
      <c r="A8454" s="131"/>
    </row>
    <row r="8455" spans="1:1" x14ac:dyDescent="0.55000000000000004">
      <c r="A8455" s="131"/>
    </row>
    <row r="8458" spans="1:1" x14ac:dyDescent="0.55000000000000004">
      <c r="A8458" s="131"/>
    </row>
    <row r="8459" spans="1:1" x14ac:dyDescent="0.55000000000000004">
      <c r="A8459" s="131"/>
    </row>
    <row r="8462" spans="1:1" x14ac:dyDescent="0.55000000000000004">
      <c r="A8462" s="131"/>
    </row>
    <row r="8463" spans="1:1" x14ac:dyDescent="0.55000000000000004">
      <c r="A8463" s="131"/>
    </row>
    <row r="8466" spans="1:1" x14ac:dyDescent="0.55000000000000004">
      <c r="A8466" s="131"/>
    </row>
    <row r="8467" spans="1:1" x14ac:dyDescent="0.55000000000000004">
      <c r="A8467" s="131"/>
    </row>
    <row r="8470" spans="1:1" x14ac:dyDescent="0.55000000000000004">
      <c r="A8470" s="131"/>
    </row>
    <row r="8471" spans="1:1" x14ac:dyDescent="0.55000000000000004">
      <c r="A8471" s="131"/>
    </row>
    <row r="8474" spans="1:1" x14ac:dyDescent="0.55000000000000004">
      <c r="A8474" s="131"/>
    </row>
    <row r="8475" spans="1:1" x14ac:dyDescent="0.55000000000000004">
      <c r="A8475" s="131"/>
    </row>
    <row r="8478" spans="1:1" x14ac:dyDescent="0.55000000000000004">
      <c r="A8478" s="131"/>
    </row>
    <row r="8479" spans="1:1" x14ac:dyDescent="0.55000000000000004">
      <c r="A8479" s="131"/>
    </row>
    <row r="8482" spans="1:1" x14ac:dyDescent="0.55000000000000004">
      <c r="A8482" s="131"/>
    </row>
    <row r="8483" spans="1:1" x14ac:dyDescent="0.55000000000000004">
      <c r="A8483" s="131"/>
    </row>
    <row r="8486" spans="1:1" x14ac:dyDescent="0.55000000000000004">
      <c r="A8486" s="131"/>
    </row>
    <row r="8487" spans="1:1" x14ac:dyDescent="0.55000000000000004">
      <c r="A8487" s="131"/>
    </row>
    <row r="8490" spans="1:1" x14ac:dyDescent="0.55000000000000004">
      <c r="A8490" s="131"/>
    </row>
    <row r="8491" spans="1:1" x14ac:dyDescent="0.55000000000000004">
      <c r="A8491" s="131"/>
    </row>
    <row r="8494" spans="1:1" x14ac:dyDescent="0.55000000000000004">
      <c r="A8494" s="131"/>
    </row>
    <row r="8495" spans="1:1" x14ac:dyDescent="0.55000000000000004">
      <c r="A8495" s="131"/>
    </row>
    <row r="8498" spans="1:1" x14ac:dyDescent="0.55000000000000004">
      <c r="A8498" s="131"/>
    </row>
    <row r="8499" spans="1:1" x14ac:dyDescent="0.55000000000000004">
      <c r="A8499" s="131"/>
    </row>
    <row r="8502" spans="1:1" x14ac:dyDescent="0.55000000000000004">
      <c r="A8502" s="131"/>
    </row>
    <row r="8503" spans="1:1" x14ac:dyDescent="0.55000000000000004">
      <c r="A8503" s="131"/>
    </row>
    <row r="8506" spans="1:1" x14ac:dyDescent="0.55000000000000004">
      <c r="A8506" s="131"/>
    </row>
    <row r="8507" spans="1:1" x14ac:dyDescent="0.55000000000000004">
      <c r="A8507" s="131"/>
    </row>
    <row r="8510" spans="1:1" x14ac:dyDescent="0.55000000000000004">
      <c r="A8510" s="131"/>
    </row>
    <row r="8511" spans="1:1" x14ac:dyDescent="0.55000000000000004">
      <c r="A8511" s="131"/>
    </row>
    <row r="8514" spans="1:1" x14ac:dyDescent="0.55000000000000004">
      <c r="A8514" s="131"/>
    </row>
    <row r="8515" spans="1:1" x14ac:dyDescent="0.55000000000000004">
      <c r="A8515" s="131"/>
    </row>
    <row r="8518" spans="1:1" x14ac:dyDescent="0.55000000000000004">
      <c r="A8518" s="131"/>
    </row>
    <row r="8519" spans="1:1" x14ac:dyDescent="0.55000000000000004">
      <c r="A8519" s="131"/>
    </row>
    <row r="8522" spans="1:1" x14ac:dyDescent="0.55000000000000004">
      <c r="A8522" s="131"/>
    </row>
    <row r="8523" spans="1:1" x14ac:dyDescent="0.55000000000000004">
      <c r="A8523" s="131"/>
    </row>
    <row r="8526" spans="1:1" x14ac:dyDescent="0.55000000000000004">
      <c r="A8526" s="131"/>
    </row>
    <row r="8527" spans="1:1" x14ac:dyDescent="0.55000000000000004">
      <c r="A8527" s="131"/>
    </row>
    <row r="8530" spans="1:1" x14ac:dyDescent="0.55000000000000004">
      <c r="A8530" s="131"/>
    </row>
    <row r="8531" spans="1:1" x14ac:dyDescent="0.55000000000000004">
      <c r="A8531" s="131"/>
    </row>
    <row r="8534" spans="1:1" x14ac:dyDescent="0.55000000000000004">
      <c r="A8534" s="131"/>
    </row>
    <row r="8535" spans="1:1" x14ac:dyDescent="0.55000000000000004">
      <c r="A8535" s="131"/>
    </row>
    <row r="8538" spans="1:1" x14ac:dyDescent="0.55000000000000004">
      <c r="A8538" s="131"/>
    </row>
    <row r="8539" spans="1:1" x14ac:dyDescent="0.55000000000000004">
      <c r="A8539" s="131"/>
    </row>
    <row r="8542" spans="1:1" x14ac:dyDescent="0.55000000000000004">
      <c r="A8542" s="131"/>
    </row>
    <row r="8543" spans="1:1" x14ac:dyDescent="0.55000000000000004">
      <c r="A8543" s="131"/>
    </row>
    <row r="8546" spans="1:1" x14ac:dyDescent="0.55000000000000004">
      <c r="A8546" s="131"/>
    </row>
    <row r="8547" spans="1:1" x14ac:dyDescent="0.55000000000000004">
      <c r="A8547" s="131"/>
    </row>
    <row r="8550" spans="1:1" x14ac:dyDescent="0.55000000000000004">
      <c r="A8550" s="131"/>
    </row>
    <row r="8551" spans="1:1" x14ac:dyDescent="0.55000000000000004">
      <c r="A8551" s="131"/>
    </row>
    <row r="8554" spans="1:1" x14ac:dyDescent="0.55000000000000004">
      <c r="A8554" s="131"/>
    </row>
    <row r="8555" spans="1:1" x14ac:dyDescent="0.55000000000000004">
      <c r="A8555" s="131"/>
    </row>
    <row r="8558" spans="1:1" x14ac:dyDescent="0.55000000000000004">
      <c r="A8558" s="131"/>
    </row>
    <row r="8559" spans="1:1" x14ac:dyDescent="0.55000000000000004">
      <c r="A8559" s="131"/>
    </row>
    <row r="8562" spans="1:1" x14ac:dyDescent="0.55000000000000004">
      <c r="A8562" s="131"/>
    </row>
    <row r="8563" spans="1:1" x14ac:dyDescent="0.55000000000000004">
      <c r="A8563" s="131"/>
    </row>
    <row r="8566" spans="1:1" x14ac:dyDescent="0.55000000000000004">
      <c r="A8566" s="131"/>
    </row>
    <row r="8567" spans="1:1" x14ac:dyDescent="0.55000000000000004">
      <c r="A8567" s="131"/>
    </row>
    <row r="8570" spans="1:1" x14ac:dyDescent="0.55000000000000004">
      <c r="A8570" s="131"/>
    </row>
    <row r="8571" spans="1:1" x14ac:dyDescent="0.55000000000000004">
      <c r="A8571" s="131"/>
    </row>
    <row r="8574" spans="1:1" x14ac:dyDescent="0.55000000000000004">
      <c r="A8574" s="131"/>
    </row>
    <row r="8575" spans="1:1" x14ac:dyDescent="0.55000000000000004">
      <c r="A8575" s="131"/>
    </row>
    <row r="8578" spans="1:1" x14ac:dyDescent="0.55000000000000004">
      <c r="A8578" s="131"/>
    </row>
    <row r="8579" spans="1:1" x14ac:dyDescent="0.55000000000000004">
      <c r="A8579" s="131"/>
    </row>
    <row r="8582" spans="1:1" x14ac:dyDescent="0.55000000000000004">
      <c r="A8582" s="131"/>
    </row>
    <row r="8583" spans="1:1" x14ac:dyDescent="0.55000000000000004">
      <c r="A8583" s="131"/>
    </row>
    <row r="8586" spans="1:1" x14ac:dyDescent="0.55000000000000004">
      <c r="A8586" s="131"/>
    </row>
    <row r="8587" spans="1:1" x14ac:dyDescent="0.55000000000000004">
      <c r="A8587" s="131"/>
    </row>
    <row r="8590" spans="1:1" x14ac:dyDescent="0.55000000000000004">
      <c r="A8590" s="131"/>
    </row>
    <row r="8591" spans="1:1" x14ac:dyDescent="0.55000000000000004">
      <c r="A8591" s="131"/>
    </row>
    <row r="8594" spans="1:1" x14ac:dyDescent="0.55000000000000004">
      <c r="A8594" s="131"/>
    </row>
    <row r="8595" spans="1:1" x14ac:dyDescent="0.55000000000000004">
      <c r="A8595" s="131"/>
    </row>
    <row r="8598" spans="1:1" x14ac:dyDescent="0.55000000000000004">
      <c r="A8598" s="131"/>
    </row>
    <row r="8599" spans="1:1" x14ac:dyDescent="0.55000000000000004">
      <c r="A8599" s="131"/>
    </row>
    <row r="8602" spans="1:1" x14ac:dyDescent="0.55000000000000004">
      <c r="A8602" s="131"/>
    </row>
    <row r="8603" spans="1:1" x14ac:dyDescent="0.55000000000000004">
      <c r="A8603" s="131"/>
    </row>
    <row r="8606" spans="1:1" x14ac:dyDescent="0.55000000000000004">
      <c r="A8606" s="131"/>
    </row>
    <row r="8607" spans="1:1" x14ac:dyDescent="0.55000000000000004">
      <c r="A8607" s="131"/>
    </row>
    <row r="8610" spans="1:1" x14ac:dyDescent="0.55000000000000004">
      <c r="A8610" s="131"/>
    </row>
    <row r="8611" spans="1:1" x14ac:dyDescent="0.55000000000000004">
      <c r="A8611" s="131"/>
    </row>
    <row r="8614" spans="1:1" x14ac:dyDescent="0.55000000000000004">
      <c r="A8614" s="131"/>
    </row>
    <row r="8615" spans="1:1" x14ac:dyDescent="0.55000000000000004">
      <c r="A8615" s="131"/>
    </row>
    <row r="8618" spans="1:1" x14ac:dyDescent="0.55000000000000004">
      <c r="A8618" s="131"/>
    </row>
    <row r="8619" spans="1:1" x14ac:dyDescent="0.55000000000000004">
      <c r="A8619" s="131"/>
    </row>
    <row r="8622" spans="1:1" x14ac:dyDescent="0.55000000000000004">
      <c r="A8622" s="131"/>
    </row>
    <row r="8623" spans="1:1" x14ac:dyDescent="0.55000000000000004">
      <c r="A8623" s="131"/>
    </row>
    <row r="8626" spans="1:1" x14ac:dyDescent="0.55000000000000004">
      <c r="A8626" s="131"/>
    </row>
    <row r="8627" spans="1:1" x14ac:dyDescent="0.55000000000000004">
      <c r="A8627" s="131"/>
    </row>
    <row r="8630" spans="1:1" x14ac:dyDescent="0.55000000000000004">
      <c r="A8630" s="131"/>
    </row>
    <row r="8631" spans="1:1" x14ac:dyDescent="0.55000000000000004">
      <c r="A8631" s="131"/>
    </row>
    <row r="8634" spans="1:1" x14ac:dyDescent="0.55000000000000004">
      <c r="A8634" s="131"/>
    </row>
    <row r="8635" spans="1:1" x14ac:dyDescent="0.55000000000000004">
      <c r="A8635" s="131"/>
    </row>
    <row r="8638" spans="1:1" x14ac:dyDescent="0.55000000000000004">
      <c r="A8638" s="131"/>
    </row>
    <row r="8639" spans="1:1" x14ac:dyDescent="0.55000000000000004">
      <c r="A8639" s="131"/>
    </row>
    <row r="8642" spans="1:1" x14ac:dyDescent="0.55000000000000004">
      <c r="A8642" s="131"/>
    </row>
    <row r="8643" spans="1:1" x14ac:dyDescent="0.55000000000000004">
      <c r="A8643" s="131"/>
    </row>
    <row r="8646" spans="1:1" x14ac:dyDescent="0.55000000000000004">
      <c r="A8646" s="131"/>
    </row>
    <row r="8647" spans="1:1" x14ac:dyDescent="0.55000000000000004">
      <c r="A8647" s="131"/>
    </row>
    <row r="8650" spans="1:1" x14ac:dyDescent="0.55000000000000004">
      <c r="A8650" s="131"/>
    </row>
    <row r="8651" spans="1:1" x14ac:dyDescent="0.55000000000000004">
      <c r="A8651" s="131"/>
    </row>
    <row r="8654" spans="1:1" x14ac:dyDescent="0.55000000000000004">
      <c r="A8654" s="131"/>
    </row>
    <row r="8655" spans="1:1" x14ac:dyDescent="0.55000000000000004">
      <c r="A8655" s="131"/>
    </row>
    <row r="8658" spans="1:1" x14ac:dyDescent="0.55000000000000004">
      <c r="A8658" s="131"/>
    </row>
    <row r="8659" spans="1:1" x14ac:dyDescent="0.55000000000000004">
      <c r="A8659" s="131"/>
    </row>
    <row r="8662" spans="1:1" x14ac:dyDescent="0.55000000000000004">
      <c r="A8662" s="131"/>
    </row>
    <row r="8663" spans="1:1" x14ac:dyDescent="0.55000000000000004">
      <c r="A8663" s="131"/>
    </row>
    <row r="8666" spans="1:1" x14ac:dyDescent="0.55000000000000004">
      <c r="A8666" s="131"/>
    </row>
    <row r="8667" spans="1:1" x14ac:dyDescent="0.55000000000000004">
      <c r="A8667" s="131"/>
    </row>
    <row r="8670" spans="1:1" x14ac:dyDescent="0.55000000000000004">
      <c r="A8670" s="131"/>
    </row>
    <row r="8671" spans="1:1" x14ac:dyDescent="0.55000000000000004">
      <c r="A8671" s="131"/>
    </row>
    <row r="8674" spans="1:1" x14ac:dyDescent="0.55000000000000004">
      <c r="A8674" s="131"/>
    </row>
    <row r="8675" spans="1:1" x14ac:dyDescent="0.55000000000000004">
      <c r="A8675" s="131"/>
    </row>
    <row r="8678" spans="1:1" x14ac:dyDescent="0.55000000000000004">
      <c r="A8678" s="131"/>
    </row>
    <row r="8679" spans="1:1" x14ac:dyDescent="0.55000000000000004">
      <c r="A8679" s="131"/>
    </row>
    <row r="8682" spans="1:1" x14ac:dyDescent="0.55000000000000004">
      <c r="A8682" s="131"/>
    </row>
    <row r="8683" spans="1:1" x14ac:dyDescent="0.55000000000000004">
      <c r="A8683" s="131"/>
    </row>
    <row r="8686" spans="1:1" x14ac:dyDescent="0.55000000000000004">
      <c r="A8686" s="131"/>
    </row>
    <row r="8687" spans="1:1" x14ac:dyDescent="0.55000000000000004">
      <c r="A8687" s="131"/>
    </row>
    <row r="8690" spans="1:1" x14ac:dyDescent="0.55000000000000004">
      <c r="A8690" s="131"/>
    </row>
    <row r="8691" spans="1:1" x14ac:dyDescent="0.55000000000000004">
      <c r="A8691" s="131"/>
    </row>
    <row r="8694" spans="1:1" x14ac:dyDescent="0.55000000000000004">
      <c r="A8694" s="131"/>
    </row>
    <row r="8695" spans="1:1" x14ac:dyDescent="0.55000000000000004">
      <c r="A8695" s="131"/>
    </row>
    <row r="8698" spans="1:1" x14ac:dyDescent="0.55000000000000004">
      <c r="A8698" s="131"/>
    </row>
    <row r="8699" spans="1:1" x14ac:dyDescent="0.55000000000000004">
      <c r="A8699" s="131"/>
    </row>
    <row r="8702" spans="1:1" x14ac:dyDescent="0.55000000000000004">
      <c r="A8702" s="131"/>
    </row>
    <row r="8703" spans="1:1" x14ac:dyDescent="0.55000000000000004">
      <c r="A8703" s="131"/>
    </row>
    <row r="8706" spans="1:1" x14ac:dyDescent="0.55000000000000004">
      <c r="A8706" s="131"/>
    </row>
    <row r="8707" spans="1:1" x14ac:dyDescent="0.55000000000000004">
      <c r="A8707" s="131"/>
    </row>
    <row r="8710" spans="1:1" x14ac:dyDescent="0.55000000000000004">
      <c r="A8710" s="131"/>
    </row>
    <row r="8711" spans="1:1" x14ac:dyDescent="0.55000000000000004">
      <c r="A8711" s="131"/>
    </row>
    <row r="8714" spans="1:1" x14ac:dyDescent="0.55000000000000004">
      <c r="A8714" s="131"/>
    </row>
    <row r="8715" spans="1:1" x14ac:dyDescent="0.55000000000000004">
      <c r="A8715" s="131"/>
    </row>
    <row r="8718" spans="1:1" x14ac:dyDescent="0.55000000000000004">
      <c r="A8718" s="131"/>
    </row>
    <row r="8719" spans="1:1" x14ac:dyDescent="0.55000000000000004">
      <c r="A8719" s="131"/>
    </row>
    <row r="8722" spans="1:1" x14ac:dyDescent="0.55000000000000004">
      <c r="A8722" s="131"/>
    </row>
    <row r="8723" spans="1:1" x14ac:dyDescent="0.55000000000000004">
      <c r="A8723" s="131"/>
    </row>
    <row r="8726" spans="1:1" x14ac:dyDescent="0.55000000000000004">
      <c r="A8726" s="131"/>
    </row>
    <row r="8727" spans="1:1" x14ac:dyDescent="0.55000000000000004">
      <c r="A8727" s="131"/>
    </row>
    <row r="8730" spans="1:1" x14ac:dyDescent="0.55000000000000004">
      <c r="A8730" s="131"/>
    </row>
    <row r="8731" spans="1:1" x14ac:dyDescent="0.55000000000000004">
      <c r="A8731" s="131"/>
    </row>
    <row r="8734" spans="1:1" x14ac:dyDescent="0.55000000000000004">
      <c r="A8734" s="131"/>
    </row>
    <row r="8735" spans="1:1" x14ac:dyDescent="0.55000000000000004">
      <c r="A8735" s="131"/>
    </row>
    <row r="8738" spans="1:1" x14ac:dyDescent="0.55000000000000004">
      <c r="A8738" s="131"/>
    </row>
    <row r="8739" spans="1:1" x14ac:dyDescent="0.55000000000000004">
      <c r="A8739" s="131"/>
    </row>
    <row r="8742" spans="1:1" x14ac:dyDescent="0.55000000000000004">
      <c r="A8742" s="131"/>
    </row>
    <row r="8743" spans="1:1" x14ac:dyDescent="0.55000000000000004">
      <c r="A8743" s="131"/>
    </row>
    <row r="8746" spans="1:1" x14ac:dyDescent="0.55000000000000004">
      <c r="A8746" s="131"/>
    </row>
    <row r="8747" spans="1:1" x14ac:dyDescent="0.55000000000000004">
      <c r="A8747" s="131"/>
    </row>
    <row r="8750" spans="1:1" x14ac:dyDescent="0.55000000000000004">
      <c r="A8750" s="131"/>
    </row>
    <row r="8751" spans="1:1" x14ac:dyDescent="0.55000000000000004">
      <c r="A8751" s="131"/>
    </row>
    <row r="8754" spans="1:1" x14ac:dyDescent="0.55000000000000004">
      <c r="A8754" s="131"/>
    </row>
    <row r="8755" spans="1:1" x14ac:dyDescent="0.55000000000000004">
      <c r="A8755" s="131"/>
    </row>
    <row r="8758" spans="1:1" x14ac:dyDescent="0.55000000000000004">
      <c r="A8758" s="131"/>
    </row>
    <row r="8759" spans="1:1" x14ac:dyDescent="0.55000000000000004">
      <c r="A8759" s="131"/>
    </row>
    <row r="8762" spans="1:1" x14ac:dyDescent="0.55000000000000004">
      <c r="A8762" s="131"/>
    </row>
    <row r="8763" spans="1:1" x14ac:dyDescent="0.55000000000000004">
      <c r="A8763" s="131"/>
    </row>
    <row r="8766" spans="1:1" x14ac:dyDescent="0.55000000000000004">
      <c r="A8766" s="131"/>
    </row>
    <row r="8767" spans="1:1" x14ac:dyDescent="0.55000000000000004">
      <c r="A8767" s="131"/>
    </row>
    <row r="8770" spans="1:1" x14ac:dyDescent="0.55000000000000004">
      <c r="A8770" s="131"/>
    </row>
    <row r="8771" spans="1:1" x14ac:dyDescent="0.55000000000000004">
      <c r="A8771" s="131"/>
    </row>
    <row r="8774" spans="1:1" x14ac:dyDescent="0.55000000000000004">
      <c r="A8774" s="131"/>
    </row>
    <row r="8775" spans="1:1" x14ac:dyDescent="0.55000000000000004">
      <c r="A8775" s="131"/>
    </row>
    <row r="8778" spans="1:1" x14ac:dyDescent="0.55000000000000004">
      <c r="A8778" s="131"/>
    </row>
    <row r="8779" spans="1:1" x14ac:dyDescent="0.55000000000000004">
      <c r="A8779" s="131"/>
    </row>
    <row r="8782" spans="1:1" x14ac:dyDescent="0.55000000000000004">
      <c r="A8782" s="131"/>
    </row>
    <row r="8783" spans="1:1" x14ac:dyDescent="0.55000000000000004">
      <c r="A8783" s="131"/>
    </row>
    <row r="8786" spans="1:1" x14ac:dyDescent="0.55000000000000004">
      <c r="A8786" s="131"/>
    </row>
    <row r="8787" spans="1:1" x14ac:dyDescent="0.55000000000000004">
      <c r="A8787" s="131"/>
    </row>
    <row r="8790" spans="1:1" x14ac:dyDescent="0.55000000000000004">
      <c r="A8790" s="131"/>
    </row>
    <row r="8791" spans="1:1" x14ac:dyDescent="0.55000000000000004">
      <c r="A8791" s="131"/>
    </row>
    <row r="8794" spans="1:1" x14ac:dyDescent="0.55000000000000004">
      <c r="A8794" s="131"/>
    </row>
    <row r="8795" spans="1:1" x14ac:dyDescent="0.55000000000000004">
      <c r="A8795" s="131"/>
    </row>
    <row r="8798" spans="1:1" x14ac:dyDescent="0.55000000000000004">
      <c r="A8798" s="131"/>
    </row>
    <row r="8799" spans="1:1" x14ac:dyDescent="0.55000000000000004">
      <c r="A8799" s="131"/>
    </row>
    <row r="8802" spans="1:1" x14ac:dyDescent="0.55000000000000004">
      <c r="A8802" s="131"/>
    </row>
    <row r="8803" spans="1:1" x14ac:dyDescent="0.55000000000000004">
      <c r="A8803" s="131"/>
    </row>
    <row r="8806" spans="1:1" x14ac:dyDescent="0.55000000000000004">
      <c r="A8806" s="131"/>
    </row>
    <row r="8807" spans="1:1" x14ac:dyDescent="0.55000000000000004">
      <c r="A8807" s="131"/>
    </row>
    <row r="8810" spans="1:1" x14ac:dyDescent="0.55000000000000004">
      <c r="A8810" s="131"/>
    </row>
    <row r="8811" spans="1:1" x14ac:dyDescent="0.55000000000000004">
      <c r="A8811" s="131"/>
    </row>
    <row r="8814" spans="1:1" x14ac:dyDescent="0.55000000000000004">
      <c r="A8814" s="131"/>
    </row>
    <row r="8815" spans="1:1" x14ac:dyDescent="0.55000000000000004">
      <c r="A8815" s="131"/>
    </row>
    <row r="8818" spans="1:1" x14ac:dyDescent="0.55000000000000004">
      <c r="A8818" s="131"/>
    </row>
    <row r="8819" spans="1:1" x14ac:dyDescent="0.55000000000000004">
      <c r="A8819" s="131"/>
    </row>
    <row r="8822" spans="1:1" x14ac:dyDescent="0.55000000000000004">
      <c r="A8822" s="131"/>
    </row>
    <row r="8823" spans="1:1" x14ac:dyDescent="0.55000000000000004">
      <c r="A8823" s="131"/>
    </row>
    <row r="8826" spans="1:1" x14ac:dyDescent="0.55000000000000004">
      <c r="A8826" s="131"/>
    </row>
    <row r="8827" spans="1:1" x14ac:dyDescent="0.55000000000000004">
      <c r="A8827" s="131"/>
    </row>
    <row r="8830" spans="1:1" x14ac:dyDescent="0.55000000000000004">
      <c r="A8830" s="131"/>
    </row>
    <row r="8831" spans="1:1" x14ac:dyDescent="0.55000000000000004">
      <c r="A8831" s="131"/>
    </row>
    <row r="8834" spans="1:1" x14ac:dyDescent="0.55000000000000004">
      <c r="A8834" s="131"/>
    </row>
    <row r="8835" spans="1:1" x14ac:dyDescent="0.55000000000000004">
      <c r="A8835" s="131"/>
    </row>
    <row r="8838" spans="1:1" x14ac:dyDescent="0.55000000000000004">
      <c r="A8838" s="131"/>
    </row>
    <row r="8839" spans="1:1" x14ac:dyDescent="0.55000000000000004">
      <c r="A8839" s="131"/>
    </row>
    <row r="8842" spans="1:1" x14ac:dyDescent="0.55000000000000004">
      <c r="A8842" s="131"/>
    </row>
    <row r="8843" spans="1:1" x14ac:dyDescent="0.55000000000000004">
      <c r="A8843" s="131"/>
    </row>
    <row r="8846" spans="1:1" x14ac:dyDescent="0.55000000000000004">
      <c r="A8846" s="131"/>
    </row>
    <row r="8847" spans="1:1" x14ac:dyDescent="0.55000000000000004">
      <c r="A8847" s="131"/>
    </row>
    <row r="8850" spans="1:1" x14ac:dyDescent="0.55000000000000004">
      <c r="A8850" s="131"/>
    </row>
    <row r="8851" spans="1:1" x14ac:dyDescent="0.55000000000000004">
      <c r="A8851" s="131"/>
    </row>
    <row r="8854" spans="1:1" x14ac:dyDescent="0.55000000000000004">
      <c r="A8854" s="131"/>
    </row>
    <row r="8855" spans="1:1" x14ac:dyDescent="0.55000000000000004">
      <c r="A8855" s="131"/>
    </row>
    <row r="8858" spans="1:1" x14ac:dyDescent="0.55000000000000004">
      <c r="A8858" s="131"/>
    </row>
    <row r="8859" spans="1:1" x14ac:dyDescent="0.55000000000000004">
      <c r="A8859" s="131"/>
    </row>
    <row r="8862" spans="1:1" x14ac:dyDescent="0.55000000000000004">
      <c r="A8862" s="131"/>
    </row>
    <row r="8863" spans="1:1" x14ac:dyDescent="0.55000000000000004">
      <c r="A8863" s="131"/>
    </row>
    <row r="8866" spans="1:1" x14ac:dyDescent="0.55000000000000004">
      <c r="A8866" s="131"/>
    </row>
    <row r="8867" spans="1:1" x14ac:dyDescent="0.55000000000000004">
      <c r="A8867" s="131"/>
    </row>
    <row r="8870" spans="1:1" x14ac:dyDescent="0.55000000000000004">
      <c r="A8870" s="131"/>
    </row>
    <row r="8871" spans="1:1" x14ac:dyDescent="0.55000000000000004">
      <c r="A8871" s="131"/>
    </row>
    <row r="8874" spans="1:1" x14ac:dyDescent="0.55000000000000004">
      <c r="A8874" s="131"/>
    </row>
    <row r="8875" spans="1:1" x14ac:dyDescent="0.55000000000000004">
      <c r="A8875" s="131"/>
    </row>
    <row r="8878" spans="1:1" x14ac:dyDescent="0.55000000000000004">
      <c r="A8878" s="131"/>
    </row>
    <row r="8879" spans="1:1" x14ac:dyDescent="0.55000000000000004">
      <c r="A8879" s="131"/>
    </row>
    <row r="8882" spans="1:1" x14ac:dyDescent="0.55000000000000004">
      <c r="A8882" s="131"/>
    </row>
    <row r="8883" spans="1:1" x14ac:dyDescent="0.55000000000000004">
      <c r="A8883" s="131"/>
    </row>
    <row r="8886" spans="1:1" x14ac:dyDescent="0.55000000000000004">
      <c r="A8886" s="131"/>
    </row>
    <row r="8887" spans="1:1" x14ac:dyDescent="0.55000000000000004">
      <c r="A8887" s="131"/>
    </row>
    <row r="8890" spans="1:1" x14ac:dyDescent="0.55000000000000004">
      <c r="A8890" s="131"/>
    </row>
    <row r="8891" spans="1:1" x14ac:dyDescent="0.55000000000000004">
      <c r="A8891" s="131"/>
    </row>
    <row r="8894" spans="1:1" x14ac:dyDescent="0.55000000000000004">
      <c r="A8894" s="131"/>
    </row>
    <row r="8895" spans="1:1" x14ac:dyDescent="0.55000000000000004">
      <c r="A8895" s="131"/>
    </row>
    <row r="8898" spans="1:1" x14ac:dyDescent="0.55000000000000004">
      <c r="A8898" s="131"/>
    </row>
    <row r="8899" spans="1:1" x14ac:dyDescent="0.55000000000000004">
      <c r="A8899" s="131"/>
    </row>
    <row r="8902" spans="1:1" x14ac:dyDescent="0.55000000000000004">
      <c r="A8902" s="131"/>
    </row>
    <row r="8903" spans="1:1" x14ac:dyDescent="0.55000000000000004">
      <c r="A8903" s="131"/>
    </row>
    <row r="8906" spans="1:1" x14ac:dyDescent="0.55000000000000004">
      <c r="A8906" s="131"/>
    </row>
    <row r="8907" spans="1:1" x14ac:dyDescent="0.55000000000000004">
      <c r="A8907" s="131"/>
    </row>
    <row r="8910" spans="1:1" x14ac:dyDescent="0.55000000000000004">
      <c r="A8910" s="131"/>
    </row>
    <row r="8911" spans="1:1" x14ac:dyDescent="0.55000000000000004">
      <c r="A8911" s="131"/>
    </row>
    <row r="8914" spans="1:1" x14ac:dyDescent="0.55000000000000004">
      <c r="A8914" s="131"/>
    </row>
    <row r="8915" spans="1:1" x14ac:dyDescent="0.55000000000000004">
      <c r="A8915" s="131"/>
    </row>
    <row r="8918" spans="1:1" x14ac:dyDescent="0.55000000000000004">
      <c r="A8918" s="131"/>
    </row>
    <row r="8919" spans="1:1" x14ac:dyDescent="0.55000000000000004">
      <c r="A8919" s="131"/>
    </row>
    <row r="8922" spans="1:1" x14ac:dyDescent="0.55000000000000004">
      <c r="A8922" s="131"/>
    </row>
    <row r="8923" spans="1:1" x14ac:dyDescent="0.55000000000000004">
      <c r="A8923" s="131"/>
    </row>
    <row r="8926" spans="1:1" x14ac:dyDescent="0.55000000000000004">
      <c r="A8926" s="131"/>
    </row>
    <row r="8927" spans="1:1" x14ac:dyDescent="0.55000000000000004">
      <c r="A8927" s="131"/>
    </row>
    <row r="8930" spans="1:1" x14ac:dyDescent="0.55000000000000004">
      <c r="A8930" s="131"/>
    </row>
    <row r="8931" spans="1:1" x14ac:dyDescent="0.55000000000000004">
      <c r="A8931" s="131"/>
    </row>
    <row r="8934" spans="1:1" x14ac:dyDescent="0.55000000000000004">
      <c r="A8934" s="131"/>
    </row>
    <row r="8935" spans="1:1" x14ac:dyDescent="0.55000000000000004">
      <c r="A8935" s="131"/>
    </row>
    <row r="8938" spans="1:1" x14ac:dyDescent="0.55000000000000004">
      <c r="A8938" s="131"/>
    </row>
    <row r="8939" spans="1:1" x14ac:dyDescent="0.55000000000000004">
      <c r="A8939" s="131"/>
    </row>
    <row r="8942" spans="1:1" x14ac:dyDescent="0.55000000000000004">
      <c r="A8942" s="131"/>
    </row>
    <row r="8943" spans="1:1" x14ac:dyDescent="0.55000000000000004">
      <c r="A8943" s="131"/>
    </row>
    <row r="8946" spans="1:1" x14ac:dyDescent="0.55000000000000004">
      <c r="A8946" s="131"/>
    </row>
    <row r="8947" spans="1:1" x14ac:dyDescent="0.55000000000000004">
      <c r="A8947" s="131"/>
    </row>
    <row r="8950" spans="1:1" x14ac:dyDescent="0.55000000000000004">
      <c r="A8950" s="131"/>
    </row>
    <row r="8951" spans="1:1" x14ac:dyDescent="0.55000000000000004">
      <c r="A8951" s="131"/>
    </row>
    <row r="8954" spans="1:1" x14ac:dyDescent="0.55000000000000004">
      <c r="A8954" s="131"/>
    </row>
    <row r="8955" spans="1:1" x14ac:dyDescent="0.55000000000000004">
      <c r="A8955" s="131"/>
    </row>
    <row r="8958" spans="1:1" x14ac:dyDescent="0.55000000000000004">
      <c r="A8958" s="131"/>
    </row>
    <row r="8959" spans="1:1" x14ac:dyDescent="0.55000000000000004">
      <c r="A8959" s="131"/>
    </row>
    <row r="8962" spans="1:1" x14ac:dyDescent="0.55000000000000004">
      <c r="A8962" s="131"/>
    </row>
    <row r="8963" spans="1:1" x14ac:dyDescent="0.55000000000000004">
      <c r="A8963" s="131"/>
    </row>
    <row r="8966" spans="1:1" x14ac:dyDescent="0.55000000000000004">
      <c r="A8966" s="131"/>
    </row>
    <row r="8967" spans="1:1" x14ac:dyDescent="0.55000000000000004">
      <c r="A8967" s="131"/>
    </row>
    <row r="8970" spans="1:1" x14ac:dyDescent="0.55000000000000004">
      <c r="A8970" s="131"/>
    </row>
    <row r="8971" spans="1:1" x14ac:dyDescent="0.55000000000000004">
      <c r="A8971" s="131"/>
    </row>
    <row r="8974" spans="1:1" x14ac:dyDescent="0.55000000000000004">
      <c r="A8974" s="131"/>
    </row>
    <row r="8975" spans="1:1" x14ac:dyDescent="0.55000000000000004">
      <c r="A8975" s="131"/>
    </row>
    <row r="8978" spans="1:1" x14ac:dyDescent="0.55000000000000004">
      <c r="A8978" s="131"/>
    </row>
    <row r="8979" spans="1:1" x14ac:dyDescent="0.55000000000000004">
      <c r="A8979" s="131"/>
    </row>
    <row r="8982" spans="1:1" x14ac:dyDescent="0.55000000000000004">
      <c r="A8982" s="131"/>
    </row>
    <row r="8983" spans="1:1" x14ac:dyDescent="0.55000000000000004">
      <c r="A8983" s="131"/>
    </row>
    <row r="8986" spans="1:1" x14ac:dyDescent="0.55000000000000004">
      <c r="A8986" s="131"/>
    </row>
    <row r="8987" spans="1:1" x14ac:dyDescent="0.55000000000000004">
      <c r="A8987" s="131"/>
    </row>
    <row r="8990" spans="1:1" x14ac:dyDescent="0.55000000000000004">
      <c r="A8990" s="131"/>
    </row>
    <row r="8991" spans="1:1" x14ac:dyDescent="0.55000000000000004">
      <c r="A8991" s="131"/>
    </row>
    <row r="8994" spans="1:1" x14ac:dyDescent="0.55000000000000004">
      <c r="A8994" s="131"/>
    </row>
    <row r="8995" spans="1:1" x14ac:dyDescent="0.55000000000000004">
      <c r="A8995" s="131"/>
    </row>
    <row r="8998" spans="1:1" x14ac:dyDescent="0.55000000000000004">
      <c r="A8998" s="131"/>
    </row>
    <row r="8999" spans="1:1" x14ac:dyDescent="0.55000000000000004">
      <c r="A8999" s="131"/>
    </row>
    <row r="9002" spans="1:1" x14ac:dyDescent="0.55000000000000004">
      <c r="A9002" s="131"/>
    </row>
    <row r="9003" spans="1:1" x14ac:dyDescent="0.55000000000000004">
      <c r="A9003" s="131"/>
    </row>
    <row r="9006" spans="1:1" x14ac:dyDescent="0.55000000000000004">
      <c r="A9006" s="131"/>
    </row>
    <row r="9007" spans="1:1" x14ac:dyDescent="0.55000000000000004">
      <c r="A9007" s="131"/>
    </row>
    <row r="9010" spans="1:1" x14ac:dyDescent="0.55000000000000004">
      <c r="A9010" s="131"/>
    </row>
    <row r="9011" spans="1:1" x14ac:dyDescent="0.55000000000000004">
      <c r="A9011" s="131"/>
    </row>
    <row r="9014" spans="1:1" x14ac:dyDescent="0.55000000000000004">
      <c r="A9014" s="131"/>
    </row>
    <row r="9015" spans="1:1" x14ac:dyDescent="0.55000000000000004">
      <c r="A9015" s="131"/>
    </row>
    <row r="9018" spans="1:1" x14ac:dyDescent="0.55000000000000004">
      <c r="A9018" s="131"/>
    </row>
    <row r="9019" spans="1:1" x14ac:dyDescent="0.55000000000000004">
      <c r="A9019" s="131"/>
    </row>
    <row r="9022" spans="1:1" x14ac:dyDescent="0.55000000000000004">
      <c r="A9022" s="131"/>
    </row>
    <row r="9023" spans="1:1" x14ac:dyDescent="0.55000000000000004">
      <c r="A9023" s="131"/>
    </row>
    <row r="9026" spans="1:1" x14ac:dyDescent="0.55000000000000004">
      <c r="A9026" s="131"/>
    </row>
    <row r="9027" spans="1:1" x14ac:dyDescent="0.55000000000000004">
      <c r="A9027" s="131"/>
    </row>
    <row r="9030" spans="1:1" x14ac:dyDescent="0.55000000000000004">
      <c r="A9030" s="131"/>
    </row>
    <row r="9031" spans="1:1" x14ac:dyDescent="0.55000000000000004">
      <c r="A9031" s="131"/>
    </row>
    <row r="9034" spans="1:1" x14ac:dyDescent="0.55000000000000004">
      <c r="A9034" s="131"/>
    </row>
    <row r="9035" spans="1:1" x14ac:dyDescent="0.55000000000000004">
      <c r="A9035" s="131"/>
    </row>
    <row r="9038" spans="1:1" x14ac:dyDescent="0.55000000000000004">
      <c r="A9038" s="131"/>
    </row>
    <row r="9039" spans="1:1" x14ac:dyDescent="0.55000000000000004">
      <c r="A9039" s="131"/>
    </row>
    <row r="9042" spans="1:1" x14ac:dyDescent="0.55000000000000004">
      <c r="A9042" s="131"/>
    </row>
    <row r="9043" spans="1:1" x14ac:dyDescent="0.55000000000000004">
      <c r="A9043" s="131"/>
    </row>
    <row r="9046" spans="1:1" x14ac:dyDescent="0.55000000000000004">
      <c r="A9046" s="131"/>
    </row>
    <row r="9047" spans="1:1" x14ac:dyDescent="0.55000000000000004">
      <c r="A9047" s="131"/>
    </row>
    <row r="9050" spans="1:1" x14ac:dyDescent="0.55000000000000004">
      <c r="A9050" s="131"/>
    </row>
    <row r="9051" spans="1:1" x14ac:dyDescent="0.55000000000000004">
      <c r="A9051" s="131"/>
    </row>
    <row r="9054" spans="1:1" x14ac:dyDescent="0.55000000000000004">
      <c r="A9054" s="131"/>
    </row>
    <row r="9055" spans="1:1" x14ac:dyDescent="0.55000000000000004">
      <c r="A9055" s="131"/>
    </row>
    <row r="9058" spans="1:1" x14ac:dyDescent="0.55000000000000004">
      <c r="A9058" s="131"/>
    </row>
    <row r="9059" spans="1:1" x14ac:dyDescent="0.55000000000000004">
      <c r="A9059" s="131"/>
    </row>
    <row r="9062" spans="1:1" x14ac:dyDescent="0.55000000000000004">
      <c r="A9062" s="131"/>
    </row>
    <row r="9063" spans="1:1" x14ac:dyDescent="0.55000000000000004">
      <c r="A9063" s="131"/>
    </row>
    <row r="9066" spans="1:1" x14ac:dyDescent="0.55000000000000004">
      <c r="A9066" s="131"/>
    </row>
    <row r="9067" spans="1:1" x14ac:dyDescent="0.55000000000000004">
      <c r="A9067" s="131"/>
    </row>
    <row r="9070" spans="1:1" x14ac:dyDescent="0.55000000000000004">
      <c r="A9070" s="131"/>
    </row>
    <row r="9071" spans="1:1" x14ac:dyDescent="0.55000000000000004">
      <c r="A9071" s="131"/>
    </row>
    <row r="9074" spans="1:1" x14ac:dyDescent="0.55000000000000004">
      <c r="A9074" s="131"/>
    </row>
    <row r="9075" spans="1:1" x14ac:dyDescent="0.55000000000000004">
      <c r="A9075" s="131"/>
    </row>
    <row r="9078" spans="1:1" x14ac:dyDescent="0.55000000000000004">
      <c r="A9078" s="131"/>
    </row>
    <row r="9079" spans="1:1" x14ac:dyDescent="0.55000000000000004">
      <c r="A9079" s="131"/>
    </row>
    <row r="9082" spans="1:1" x14ac:dyDescent="0.55000000000000004">
      <c r="A9082" s="131"/>
    </row>
    <row r="9083" spans="1:1" x14ac:dyDescent="0.55000000000000004">
      <c r="A9083" s="131"/>
    </row>
    <row r="9086" spans="1:1" x14ac:dyDescent="0.55000000000000004">
      <c r="A9086" s="131"/>
    </row>
    <row r="9087" spans="1:1" x14ac:dyDescent="0.55000000000000004">
      <c r="A9087" s="131"/>
    </row>
    <row r="9090" spans="1:1" x14ac:dyDescent="0.55000000000000004">
      <c r="A9090" s="131"/>
    </row>
    <row r="9091" spans="1:1" x14ac:dyDescent="0.55000000000000004">
      <c r="A9091" s="131"/>
    </row>
    <row r="9094" spans="1:1" x14ac:dyDescent="0.55000000000000004">
      <c r="A9094" s="131"/>
    </row>
    <row r="9095" spans="1:1" x14ac:dyDescent="0.55000000000000004">
      <c r="A9095" s="131"/>
    </row>
    <row r="9098" spans="1:1" x14ac:dyDescent="0.55000000000000004">
      <c r="A9098" s="131"/>
    </row>
    <row r="9099" spans="1:1" x14ac:dyDescent="0.55000000000000004">
      <c r="A9099" s="131"/>
    </row>
    <row r="9102" spans="1:1" x14ac:dyDescent="0.55000000000000004">
      <c r="A9102" s="131"/>
    </row>
    <row r="9103" spans="1:1" x14ac:dyDescent="0.55000000000000004">
      <c r="A9103" s="131"/>
    </row>
    <row r="9106" spans="1:1" x14ac:dyDescent="0.55000000000000004">
      <c r="A9106" s="131"/>
    </row>
    <row r="9107" spans="1:1" x14ac:dyDescent="0.55000000000000004">
      <c r="A9107" s="131"/>
    </row>
    <row r="9110" spans="1:1" x14ac:dyDescent="0.55000000000000004">
      <c r="A9110" s="131"/>
    </row>
    <row r="9111" spans="1:1" x14ac:dyDescent="0.55000000000000004">
      <c r="A9111" s="131"/>
    </row>
    <row r="9114" spans="1:1" x14ac:dyDescent="0.55000000000000004">
      <c r="A9114" s="131"/>
    </row>
    <row r="9115" spans="1:1" x14ac:dyDescent="0.55000000000000004">
      <c r="A9115" s="131"/>
    </row>
    <row r="9118" spans="1:1" x14ac:dyDescent="0.55000000000000004">
      <c r="A9118" s="131"/>
    </row>
    <row r="9119" spans="1:1" x14ac:dyDescent="0.55000000000000004">
      <c r="A9119" s="131"/>
    </row>
    <row r="9122" spans="1:1" x14ac:dyDescent="0.55000000000000004">
      <c r="A9122" s="131"/>
    </row>
    <row r="9123" spans="1:1" x14ac:dyDescent="0.55000000000000004">
      <c r="A9123" s="131"/>
    </row>
    <row r="9126" spans="1:1" x14ac:dyDescent="0.55000000000000004">
      <c r="A9126" s="131"/>
    </row>
    <row r="9127" spans="1:1" x14ac:dyDescent="0.55000000000000004">
      <c r="A9127" s="131"/>
    </row>
    <row r="9130" spans="1:1" x14ac:dyDescent="0.55000000000000004">
      <c r="A9130" s="131"/>
    </row>
    <row r="9131" spans="1:1" x14ac:dyDescent="0.55000000000000004">
      <c r="A9131" s="131"/>
    </row>
    <row r="9134" spans="1:1" x14ac:dyDescent="0.55000000000000004">
      <c r="A9134" s="131"/>
    </row>
    <row r="9135" spans="1:1" x14ac:dyDescent="0.55000000000000004">
      <c r="A9135" s="131"/>
    </row>
    <row r="9138" spans="1:1" x14ac:dyDescent="0.55000000000000004">
      <c r="A9138" s="131"/>
    </row>
    <row r="9139" spans="1:1" x14ac:dyDescent="0.55000000000000004">
      <c r="A9139" s="131"/>
    </row>
    <row r="9142" spans="1:1" x14ac:dyDescent="0.55000000000000004">
      <c r="A9142" s="131"/>
    </row>
    <row r="9143" spans="1:1" x14ac:dyDescent="0.55000000000000004">
      <c r="A9143" s="131"/>
    </row>
    <row r="9146" spans="1:1" x14ac:dyDescent="0.55000000000000004">
      <c r="A9146" s="131"/>
    </row>
    <row r="9147" spans="1:1" x14ac:dyDescent="0.55000000000000004">
      <c r="A9147" s="131"/>
    </row>
    <row r="9150" spans="1:1" x14ac:dyDescent="0.55000000000000004">
      <c r="A9150" s="131"/>
    </row>
    <row r="9151" spans="1:1" x14ac:dyDescent="0.55000000000000004">
      <c r="A9151" s="131"/>
    </row>
    <row r="9154" spans="1:1" x14ac:dyDescent="0.55000000000000004">
      <c r="A9154" s="131"/>
    </row>
    <row r="9155" spans="1:1" x14ac:dyDescent="0.55000000000000004">
      <c r="A9155" s="131"/>
    </row>
    <row r="9158" spans="1:1" x14ac:dyDescent="0.55000000000000004">
      <c r="A9158" s="131"/>
    </row>
    <row r="9159" spans="1:1" x14ac:dyDescent="0.55000000000000004">
      <c r="A9159" s="131"/>
    </row>
    <row r="9162" spans="1:1" x14ac:dyDescent="0.55000000000000004">
      <c r="A9162" s="131"/>
    </row>
    <row r="9163" spans="1:1" x14ac:dyDescent="0.55000000000000004">
      <c r="A9163" s="131"/>
    </row>
    <row r="9166" spans="1:1" x14ac:dyDescent="0.55000000000000004">
      <c r="A9166" s="131"/>
    </row>
    <row r="9167" spans="1:1" x14ac:dyDescent="0.55000000000000004">
      <c r="A9167" s="131"/>
    </row>
    <row r="9170" spans="1:1" x14ac:dyDescent="0.55000000000000004">
      <c r="A9170" s="131"/>
    </row>
    <row r="9171" spans="1:1" x14ac:dyDescent="0.55000000000000004">
      <c r="A9171" s="131"/>
    </row>
    <row r="9174" spans="1:1" x14ac:dyDescent="0.55000000000000004">
      <c r="A9174" s="131"/>
    </row>
    <row r="9175" spans="1:1" x14ac:dyDescent="0.55000000000000004">
      <c r="A9175" s="131"/>
    </row>
    <row r="9178" spans="1:1" x14ac:dyDescent="0.55000000000000004">
      <c r="A9178" s="131"/>
    </row>
    <row r="9179" spans="1:1" x14ac:dyDescent="0.55000000000000004">
      <c r="A9179" s="131"/>
    </row>
    <row r="9182" spans="1:1" x14ac:dyDescent="0.55000000000000004">
      <c r="A9182" s="131"/>
    </row>
    <row r="9183" spans="1:1" x14ac:dyDescent="0.55000000000000004">
      <c r="A9183" s="131"/>
    </row>
    <row r="9186" spans="1:1" x14ac:dyDescent="0.55000000000000004">
      <c r="A9186" s="131"/>
    </row>
    <row r="9187" spans="1:1" x14ac:dyDescent="0.55000000000000004">
      <c r="A9187" s="131"/>
    </row>
    <row r="9190" spans="1:1" x14ac:dyDescent="0.55000000000000004">
      <c r="A9190" s="131"/>
    </row>
    <row r="9191" spans="1:1" x14ac:dyDescent="0.55000000000000004">
      <c r="A9191" s="131"/>
    </row>
    <row r="9194" spans="1:1" x14ac:dyDescent="0.55000000000000004">
      <c r="A9194" s="131"/>
    </row>
    <row r="9195" spans="1:1" x14ac:dyDescent="0.55000000000000004">
      <c r="A9195" s="131"/>
    </row>
    <row r="9198" spans="1:1" x14ac:dyDescent="0.55000000000000004">
      <c r="A9198" s="131"/>
    </row>
    <row r="9199" spans="1:1" x14ac:dyDescent="0.55000000000000004">
      <c r="A9199" s="131"/>
    </row>
    <row r="9202" spans="1:1" x14ac:dyDescent="0.55000000000000004">
      <c r="A9202" s="131"/>
    </row>
    <row r="9203" spans="1:1" x14ac:dyDescent="0.55000000000000004">
      <c r="A9203" s="131"/>
    </row>
    <row r="9206" spans="1:1" x14ac:dyDescent="0.55000000000000004">
      <c r="A9206" s="131"/>
    </row>
    <row r="9207" spans="1:1" x14ac:dyDescent="0.55000000000000004">
      <c r="A9207" s="131"/>
    </row>
    <row r="9210" spans="1:1" x14ac:dyDescent="0.55000000000000004">
      <c r="A9210" s="131"/>
    </row>
    <row r="9211" spans="1:1" x14ac:dyDescent="0.55000000000000004">
      <c r="A9211" s="131"/>
    </row>
    <row r="9214" spans="1:1" x14ac:dyDescent="0.55000000000000004">
      <c r="A9214" s="131"/>
    </row>
    <row r="9215" spans="1:1" x14ac:dyDescent="0.55000000000000004">
      <c r="A9215" s="131"/>
    </row>
    <row r="9218" spans="1:1" x14ac:dyDescent="0.55000000000000004">
      <c r="A9218" s="131"/>
    </row>
    <row r="9219" spans="1:1" x14ac:dyDescent="0.55000000000000004">
      <c r="A9219" s="131"/>
    </row>
    <row r="9222" spans="1:1" x14ac:dyDescent="0.55000000000000004">
      <c r="A9222" s="131"/>
    </row>
    <row r="9223" spans="1:1" x14ac:dyDescent="0.55000000000000004">
      <c r="A9223" s="131"/>
    </row>
    <row r="9226" spans="1:1" x14ac:dyDescent="0.55000000000000004">
      <c r="A9226" s="131"/>
    </row>
    <row r="9227" spans="1:1" x14ac:dyDescent="0.55000000000000004">
      <c r="A9227" s="131"/>
    </row>
    <row r="9230" spans="1:1" x14ac:dyDescent="0.55000000000000004">
      <c r="A9230" s="131"/>
    </row>
    <row r="9231" spans="1:1" x14ac:dyDescent="0.55000000000000004">
      <c r="A9231" s="131"/>
    </row>
    <row r="9234" spans="1:1" x14ac:dyDescent="0.55000000000000004">
      <c r="A9234" s="131"/>
    </row>
    <row r="9235" spans="1:1" x14ac:dyDescent="0.55000000000000004">
      <c r="A9235" s="131"/>
    </row>
    <row r="9238" spans="1:1" x14ac:dyDescent="0.55000000000000004">
      <c r="A9238" s="131"/>
    </row>
    <row r="9239" spans="1:1" x14ac:dyDescent="0.55000000000000004">
      <c r="A9239" s="131"/>
    </row>
    <row r="9242" spans="1:1" x14ac:dyDescent="0.55000000000000004">
      <c r="A9242" s="131"/>
    </row>
    <row r="9243" spans="1:1" x14ac:dyDescent="0.55000000000000004">
      <c r="A9243" s="131"/>
    </row>
    <row r="9246" spans="1:1" x14ac:dyDescent="0.55000000000000004">
      <c r="A9246" s="131"/>
    </row>
    <row r="9247" spans="1:1" x14ac:dyDescent="0.55000000000000004">
      <c r="A9247" s="131"/>
    </row>
    <row r="9250" spans="1:1" x14ac:dyDescent="0.55000000000000004">
      <c r="A9250" s="131"/>
    </row>
    <row r="9251" spans="1:1" x14ac:dyDescent="0.55000000000000004">
      <c r="A9251" s="131"/>
    </row>
    <row r="9254" spans="1:1" x14ac:dyDescent="0.55000000000000004">
      <c r="A9254" s="131"/>
    </row>
    <row r="9255" spans="1:1" x14ac:dyDescent="0.55000000000000004">
      <c r="A9255" s="131"/>
    </row>
    <row r="9258" spans="1:1" x14ac:dyDescent="0.55000000000000004">
      <c r="A9258" s="131"/>
    </row>
    <row r="9259" spans="1:1" x14ac:dyDescent="0.55000000000000004">
      <c r="A9259" s="131"/>
    </row>
    <row r="9262" spans="1:1" x14ac:dyDescent="0.55000000000000004">
      <c r="A9262" s="131"/>
    </row>
    <row r="9263" spans="1:1" x14ac:dyDescent="0.55000000000000004">
      <c r="A9263" s="131"/>
    </row>
    <row r="9266" spans="1:1" x14ac:dyDescent="0.55000000000000004">
      <c r="A9266" s="131"/>
    </row>
    <row r="9267" spans="1:1" x14ac:dyDescent="0.55000000000000004">
      <c r="A9267" s="131"/>
    </row>
    <row r="9270" spans="1:1" x14ac:dyDescent="0.55000000000000004">
      <c r="A9270" s="131"/>
    </row>
    <row r="9271" spans="1:1" x14ac:dyDescent="0.55000000000000004">
      <c r="A9271" s="131"/>
    </row>
    <row r="9274" spans="1:1" x14ac:dyDescent="0.55000000000000004">
      <c r="A9274" s="131"/>
    </row>
    <row r="9275" spans="1:1" x14ac:dyDescent="0.55000000000000004">
      <c r="A9275" s="131"/>
    </row>
    <row r="9278" spans="1:1" x14ac:dyDescent="0.55000000000000004">
      <c r="A9278" s="131"/>
    </row>
    <row r="9279" spans="1:1" x14ac:dyDescent="0.55000000000000004">
      <c r="A9279" s="131"/>
    </row>
    <row r="9282" spans="1:1" x14ac:dyDescent="0.55000000000000004">
      <c r="A9282" s="131"/>
    </row>
    <row r="9283" spans="1:1" x14ac:dyDescent="0.55000000000000004">
      <c r="A9283" s="131"/>
    </row>
    <row r="9286" spans="1:1" x14ac:dyDescent="0.55000000000000004">
      <c r="A9286" s="131"/>
    </row>
    <row r="9287" spans="1:1" x14ac:dyDescent="0.55000000000000004">
      <c r="A9287" s="131"/>
    </row>
    <row r="9290" spans="1:1" x14ac:dyDescent="0.55000000000000004">
      <c r="A9290" s="131"/>
    </row>
    <row r="9291" spans="1:1" x14ac:dyDescent="0.55000000000000004">
      <c r="A9291" s="131"/>
    </row>
    <row r="9294" spans="1:1" x14ac:dyDescent="0.55000000000000004">
      <c r="A9294" s="131"/>
    </row>
    <row r="9295" spans="1:1" x14ac:dyDescent="0.55000000000000004">
      <c r="A9295" s="131"/>
    </row>
    <row r="9298" spans="1:1" x14ac:dyDescent="0.55000000000000004">
      <c r="A9298" s="131"/>
    </row>
    <row r="9299" spans="1:1" x14ac:dyDescent="0.55000000000000004">
      <c r="A9299" s="131"/>
    </row>
    <row r="9302" spans="1:1" x14ac:dyDescent="0.55000000000000004">
      <c r="A9302" s="131"/>
    </row>
    <row r="9303" spans="1:1" x14ac:dyDescent="0.55000000000000004">
      <c r="A9303" s="131"/>
    </row>
    <row r="9306" spans="1:1" x14ac:dyDescent="0.55000000000000004">
      <c r="A9306" s="131"/>
    </row>
    <row r="9307" spans="1:1" x14ac:dyDescent="0.55000000000000004">
      <c r="A9307" s="131"/>
    </row>
    <row r="9310" spans="1:1" x14ac:dyDescent="0.55000000000000004">
      <c r="A9310" s="131"/>
    </row>
    <row r="9311" spans="1:1" x14ac:dyDescent="0.55000000000000004">
      <c r="A9311" s="131"/>
    </row>
    <row r="9314" spans="1:1" x14ac:dyDescent="0.55000000000000004">
      <c r="A9314" s="131"/>
    </row>
    <row r="9315" spans="1:1" x14ac:dyDescent="0.55000000000000004">
      <c r="A9315" s="131"/>
    </row>
    <row r="9318" spans="1:1" x14ac:dyDescent="0.55000000000000004">
      <c r="A9318" s="131"/>
    </row>
    <row r="9319" spans="1:1" x14ac:dyDescent="0.55000000000000004">
      <c r="A9319" s="131"/>
    </row>
    <row r="9322" spans="1:1" x14ac:dyDescent="0.55000000000000004">
      <c r="A9322" s="131"/>
    </row>
    <row r="9323" spans="1:1" x14ac:dyDescent="0.55000000000000004">
      <c r="A9323" s="131"/>
    </row>
    <row r="9326" spans="1:1" x14ac:dyDescent="0.55000000000000004">
      <c r="A9326" s="131"/>
    </row>
    <row r="9327" spans="1:1" x14ac:dyDescent="0.55000000000000004">
      <c r="A9327" s="131"/>
    </row>
    <row r="9330" spans="1:1" x14ac:dyDescent="0.55000000000000004">
      <c r="A9330" s="131"/>
    </row>
    <row r="9331" spans="1:1" x14ac:dyDescent="0.55000000000000004">
      <c r="A9331" s="131"/>
    </row>
    <row r="9334" spans="1:1" x14ac:dyDescent="0.55000000000000004">
      <c r="A9334" s="131"/>
    </row>
    <row r="9335" spans="1:1" x14ac:dyDescent="0.55000000000000004">
      <c r="A9335" s="131"/>
    </row>
    <row r="9338" spans="1:1" x14ac:dyDescent="0.55000000000000004">
      <c r="A9338" s="131"/>
    </row>
    <row r="9339" spans="1:1" x14ac:dyDescent="0.55000000000000004">
      <c r="A9339" s="131"/>
    </row>
    <row r="9342" spans="1:1" x14ac:dyDescent="0.55000000000000004">
      <c r="A9342" s="131"/>
    </row>
    <row r="9343" spans="1:1" x14ac:dyDescent="0.55000000000000004">
      <c r="A9343" s="131"/>
    </row>
    <row r="9346" spans="1:1" x14ac:dyDescent="0.55000000000000004">
      <c r="A9346" s="131"/>
    </row>
    <row r="9347" spans="1:1" x14ac:dyDescent="0.55000000000000004">
      <c r="A9347" s="131"/>
    </row>
    <row r="9350" spans="1:1" x14ac:dyDescent="0.55000000000000004">
      <c r="A9350" s="131"/>
    </row>
    <row r="9351" spans="1:1" x14ac:dyDescent="0.55000000000000004">
      <c r="A9351" s="131"/>
    </row>
    <row r="9354" spans="1:1" x14ac:dyDescent="0.55000000000000004">
      <c r="A9354" s="131"/>
    </row>
    <row r="9355" spans="1:1" x14ac:dyDescent="0.55000000000000004">
      <c r="A9355" s="131"/>
    </row>
    <row r="9358" spans="1:1" x14ac:dyDescent="0.55000000000000004">
      <c r="A9358" s="131"/>
    </row>
    <row r="9359" spans="1:1" x14ac:dyDescent="0.55000000000000004">
      <c r="A9359" s="131"/>
    </row>
    <row r="9362" spans="1:1" x14ac:dyDescent="0.55000000000000004">
      <c r="A9362" s="131"/>
    </row>
    <row r="9363" spans="1:1" x14ac:dyDescent="0.55000000000000004">
      <c r="A9363" s="131"/>
    </row>
    <row r="9366" spans="1:1" x14ac:dyDescent="0.55000000000000004">
      <c r="A9366" s="131"/>
    </row>
    <row r="9367" spans="1:1" x14ac:dyDescent="0.55000000000000004">
      <c r="A9367" s="131"/>
    </row>
    <row r="9370" spans="1:1" x14ac:dyDescent="0.55000000000000004">
      <c r="A9370" s="131"/>
    </row>
    <row r="9371" spans="1:1" x14ac:dyDescent="0.55000000000000004">
      <c r="A9371" s="131"/>
    </row>
    <row r="9374" spans="1:1" x14ac:dyDescent="0.55000000000000004">
      <c r="A9374" s="131"/>
    </row>
    <row r="9375" spans="1:1" x14ac:dyDescent="0.55000000000000004">
      <c r="A9375" s="131"/>
    </row>
    <row r="9378" spans="1:1" x14ac:dyDescent="0.55000000000000004">
      <c r="A9378" s="131"/>
    </row>
    <row r="9379" spans="1:1" x14ac:dyDescent="0.55000000000000004">
      <c r="A9379" s="131"/>
    </row>
    <row r="9382" spans="1:1" x14ac:dyDescent="0.55000000000000004">
      <c r="A9382" s="131"/>
    </row>
    <row r="9383" spans="1:1" x14ac:dyDescent="0.55000000000000004">
      <c r="A9383" s="131"/>
    </row>
    <row r="9386" spans="1:1" x14ac:dyDescent="0.55000000000000004">
      <c r="A9386" s="131"/>
    </row>
    <row r="9387" spans="1:1" x14ac:dyDescent="0.55000000000000004">
      <c r="A9387" s="131"/>
    </row>
    <row r="9390" spans="1:1" x14ac:dyDescent="0.55000000000000004">
      <c r="A9390" s="131"/>
    </row>
    <row r="9391" spans="1:1" x14ac:dyDescent="0.55000000000000004">
      <c r="A9391" s="131"/>
    </row>
    <row r="9394" spans="1:1" x14ac:dyDescent="0.55000000000000004">
      <c r="A9394" s="131"/>
    </row>
    <row r="9395" spans="1:1" x14ac:dyDescent="0.55000000000000004">
      <c r="A9395" s="131"/>
    </row>
    <row r="9398" spans="1:1" x14ac:dyDescent="0.55000000000000004">
      <c r="A9398" s="131"/>
    </row>
    <row r="9399" spans="1:1" x14ac:dyDescent="0.55000000000000004">
      <c r="A9399" s="131"/>
    </row>
    <row r="9402" spans="1:1" x14ac:dyDescent="0.55000000000000004">
      <c r="A9402" s="131"/>
    </row>
    <row r="9403" spans="1:1" x14ac:dyDescent="0.55000000000000004">
      <c r="A9403" s="131"/>
    </row>
    <row r="9406" spans="1:1" x14ac:dyDescent="0.55000000000000004">
      <c r="A9406" s="131"/>
    </row>
    <row r="9407" spans="1:1" x14ac:dyDescent="0.55000000000000004">
      <c r="A9407" s="131"/>
    </row>
    <row r="9410" spans="1:1" x14ac:dyDescent="0.55000000000000004">
      <c r="A9410" s="131"/>
    </row>
    <row r="9411" spans="1:1" x14ac:dyDescent="0.55000000000000004">
      <c r="A9411" s="131"/>
    </row>
    <row r="9414" spans="1:1" x14ac:dyDescent="0.55000000000000004">
      <c r="A9414" s="131"/>
    </row>
    <row r="9415" spans="1:1" x14ac:dyDescent="0.55000000000000004">
      <c r="A9415" s="131"/>
    </row>
    <row r="9418" spans="1:1" x14ac:dyDescent="0.55000000000000004">
      <c r="A9418" s="131"/>
    </row>
    <row r="9419" spans="1:1" x14ac:dyDescent="0.55000000000000004">
      <c r="A9419" s="131"/>
    </row>
    <row r="9422" spans="1:1" x14ac:dyDescent="0.55000000000000004">
      <c r="A9422" s="131"/>
    </row>
    <row r="9423" spans="1:1" x14ac:dyDescent="0.55000000000000004">
      <c r="A9423" s="131"/>
    </row>
    <row r="9426" spans="1:1" x14ac:dyDescent="0.55000000000000004">
      <c r="A9426" s="131"/>
    </row>
    <row r="9427" spans="1:1" x14ac:dyDescent="0.55000000000000004">
      <c r="A9427" s="131"/>
    </row>
    <row r="9430" spans="1:1" x14ac:dyDescent="0.55000000000000004">
      <c r="A9430" s="131"/>
    </row>
    <row r="9431" spans="1:1" x14ac:dyDescent="0.55000000000000004">
      <c r="A9431" s="131"/>
    </row>
    <row r="9434" spans="1:1" x14ac:dyDescent="0.55000000000000004">
      <c r="A9434" s="131"/>
    </row>
    <row r="9435" spans="1:1" x14ac:dyDescent="0.55000000000000004">
      <c r="A9435" s="131"/>
    </row>
    <row r="9438" spans="1:1" x14ac:dyDescent="0.55000000000000004">
      <c r="A9438" s="131"/>
    </row>
    <row r="9439" spans="1:1" x14ac:dyDescent="0.55000000000000004">
      <c r="A9439" s="131"/>
    </row>
    <row r="9442" spans="1:1" x14ac:dyDescent="0.55000000000000004">
      <c r="A9442" s="131"/>
    </row>
    <row r="9443" spans="1:1" x14ac:dyDescent="0.55000000000000004">
      <c r="A9443" s="131"/>
    </row>
    <row r="9446" spans="1:1" x14ac:dyDescent="0.55000000000000004">
      <c r="A9446" s="131"/>
    </row>
    <row r="9447" spans="1:1" x14ac:dyDescent="0.55000000000000004">
      <c r="A9447" s="131"/>
    </row>
    <row r="9450" spans="1:1" x14ac:dyDescent="0.55000000000000004">
      <c r="A9450" s="131"/>
    </row>
    <row r="9451" spans="1:1" x14ac:dyDescent="0.55000000000000004">
      <c r="A9451" s="131"/>
    </row>
    <row r="9454" spans="1:1" x14ac:dyDescent="0.55000000000000004">
      <c r="A9454" s="131"/>
    </row>
    <row r="9455" spans="1:1" x14ac:dyDescent="0.55000000000000004">
      <c r="A9455" s="131"/>
    </row>
    <row r="9458" spans="1:1" x14ac:dyDescent="0.55000000000000004">
      <c r="A9458" s="131"/>
    </row>
    <row r="9459" spans="1:1" x14ac:dyDescent="0.55000000000000004">
      <c r="A9459" s="131"/>
    </row>
    <row r="9462" spans="1:1" x14ac:dyDescent="0.55000000000000004">
      <c r="A9462" s="131"/>
    </row>
    <row r="9463" spans="1:1" x14ac:dyDescent="0.55000000000000004">
      <c r="A9463" s="131"/>
    </row>
    <row r="9466" spans="1:1" x14ac:dyDescent="0.55000000000000004">
      <c r="A9466" s="131"/>
    </row>
    <row r="9467" spans="1:1" x14ac:dyDescent="0.55000000000000004">
      <c r="A9467" s="131"/>
    </row>
    <row r="9470" spans="1:1" x14ac:dyDescent="0.55000000000000004">
      <c r="A9470" s="131"/>
    </row>
    <row r="9471" spans="1:1" x14ac:dyDescent="0.55000000000000004">
      <c r="A9471" s="131"/>
    </row>
    <row r="9474" spans="1:1" x14ac:dyDescent="0.55000000000000004">
      <c r="A9474" s="131"/>
    </row>
    <row r="9475" spans="1:1" x14ac:dyDescent="0.55000000000000004">
      <c r="A9475" s="131"/>
    </row>
    <row r="9478" spans="1:1" x14ac:dyDescent="0.55000000000000004">
      <c r="A9478" s="131"/>
    </row>
    <row r="9479" spans="1:1" x14ac:dyDescent="0.55000000000000004">
      <c r="A9479" s="131"/>
    </row>
    <row r="9482" spans="1:1" x14ac:dyDescent="0.55000000000000004">
      <c r="A9482" s="131"/>
    </row>
    <row r="9483" spans="1:1" x14ac:dyDescent="0.55000000000000004">
      <c r="A9483" s="131"/>
    </row>
    <row r="9486" spans="1:1" x14ac:dyDescent="0.55000000000000004">
      <c r="A9486" s="131"/>
    </row>
    <row r="9487" spans="1:1" x14ac:dyDescent="0.55000000000000004">
      <c r="A9487" s="131"/>
    </row>
    <row r="9490" spans="1:1" x14ac:dyDescent="0.55000000000000004">
      <c r="A9490" s="131"/>
    </row>
    <row r="9491" spans="1:1" x14ac:dyDescent="0.55000000000000004">
      <c r="A9491" s="131"/>
    </row>
    <row r="9494" spans="1:1" x14ac:dyDescent="0.55000000000000004">
      <c r="A9494" s="131"/>
    </row>
    <row r="9495" spans="1:1" x14ac:dyDescent="0.55000000000000004">
      <c r="A9495" s="131"/>
    </row>
    <row r="9498" spans="1:1" x14ac:dyDescent="0.55000000000000004">
      <c r="A9498" s="131"/>
    </row>
    <row r="9499" spans="1:1" x14ac:dyDescent="0.55000000000000004">
      <c r="A9499" s="131"/>
    </row>
    <row r="9502" spans="1:1" x14ac:dyDescent="0.55000000000000004">
      <c r="A9502" s="131"/>
    </row>
    <row r="9503" spans="1:1" x14ac:dyDescent="0.55000000000000004">
      <c r="A9503" s="131"/>
    </row>
    <row r="9506" spans="1:1" x14ac:dyDescent="0.55000000000000004">
      <c r="A9506" s="131"/>
    </row>
    <row r="9507" spans="1:1" x14ac:dyDescent="0.55000000000000004">
      <c r="A9507" s="131"/>
    </row>
    <row r="9510" spans="1:1" x14ac:dyDescent="0.55000000000000004">
      <c r="A9510" s="131"/>
    </row>
    <row r="9511" spans="1:1" x14ac:dyDescent="0.55000000000000004">
      <c r="A9511" s="131"/>
    </row>
    <row r="9514" spans="1:1" x14ac:dyDescent="0.55000000000000004">
      <c r="A9514" s="131"/>
    </row>
    <row r="9515" spans="1:1" x14ac:dyDescent="0.55000000000000004">
      <c r="A9515" s="131"/>
    </row>
    <row r="9518" spans="1:1" x14ac:dyDescent="0.55000000000000004">
      <c r="A9518" s="131"/>
    </row>
    <row r="9519" spans="1:1" x14ac:dyDescent="0.55000000000000004">
      <c r="A9519" s="131"/>
    </row>
    <row r="9522" spans="1:1" x14ac:dyDescent="0.55000000000000004">
      <c r="A9522" s="131"/>
    </row>
    <row r="9523" spans="1:1" x14ac:dyDescent="0.55000000000000004">
      <c r="A9523" s="131"/>
    </row>
    <row r="9526" spans="1:1" x14ac:dyDescent="0.55000000000000004">
      <c r="A9526" s="131"/>
    </row>
    <row r="9527" spans="1:1" x14ac:dyDescent="0.55000000000000004">
      <c r="A9527" s="131"/>
    </row>
    <row r="9530" spans="1:1" x14ac:dyDescent="0.55000000000000004">
      <c r="A9530" s="131"/>
    </row>
    <row r="9531" spans="1:1" x14ac:dyDescent="0.55000000000000004">
      <c r="A9531" s="131"/>
    </row>
    <row r="9534" spans="1:1" x14ac:dyDescent="0.55000000000000004">
      <c r="A9534" s="131"/>
    </row>
    <row r="9535" spans="1:1" x14ac:dyDescent="0.55000000000000004">
      <c r="A9535" s="131"/>
    </row>
    <row r="9538" spans="1:1" x14ac:dyDescent="0.55000000000000004">
      <c r="A9538" s="131"/>
    </row>
    <row r="9539" spans="1:1" x14ac:dyDescent="0.55000000000000004">
      <c r="A9539" s="131"/>
    </row>
    <row r="9542" spans="1:1" x14ac:dyDescent="0.55000000000000004">
      <c r="A9542" s="131"/>
    </row>
    <row r="9543" spans="1:1" x14ac:dyDescent="0.55000000000000004">
      <c r="A9543" s="131"/>
    </row>
    <row r="9546" spans="1:1" x14ac:dyDescent="0.55000000000000004">
      <c r="A9546" s="131"/>
    </row>
    <row r="9547" spans="1:1" x14ac:dyDescent="0.55000000000000004">
      <c r="A9547" s="131"/>
    </row>
    <row r="9550" spans="1:1" x14ac:dyDescent="0.55000000000000004">
      <c r="A9550" s="131"/>
    </row>
    <row r="9551" spans="1:1" x14ac:dyDescent="0.55000000000000004">
      <c r="A9551" s="131"/>
    </row>
    <row r="9554" spans="1:1" x14ac:dyDescent="0.55000000000000004">
      <c r="A9554" s="131"/>
    </row>
    <row r="9555" spans="1:1" x14ac:dyDescent="0.55000000000000004">
      <c r="A9555" s="131"/>
    </row>
    <row r="9558" spans="1:1" x14ac:dyDescent="0.55000000000000004">
      <c r="A9558" s="131"/>
    </row>
    <row r="9559" spans="1:1" x14ac:dyDescent="0.55000000000000004">
      <c r="A9559" s="131"/>
    </row>
    <row r="9562" spans="1:1" x14ac:dyDescent="0.55000000000000004">
      <c r="A9562" s="131"/>
    </row>
    <row r="9563" spans="1:1" x14ac:dyDescent="0.55000000000000004">
      <c r="A9563" s="131"/>
    </row>
    <row r="9566" spans="1:1" x14ac:dyDescent="0.55000000000000004">
      <c r="A9566" s="131"/>
    </row>
    <row r="9567" spans="1:1" x14ac:dyDescent="0.55000000000000004">
      <c r="A9567" s="131"/>
    </row>
    <row r="9570" spans="1:1" x14ac:dyDescent="0.55000000000000004">
      <c r="A9570" s="131"/>
    </row>
    <row r="9571" spans="1:1" x14ac:dyDescent="0.55000000000000004">
      <c r="A9571" s="131"/>
    </row>
    <row r="9574" spans="1:1" x14ac:dyDescent="0.55000000000000004">
      <c r="A9574" s="131"/>
    </row>
    <row r="9575" spans="1:1" x14ac:dyDescent="0.55000000000000004">
      <c r="A9575" s="131"/>
    </row>
    <row r="9578" spans="1:1" x14ac:dyDescent="0.55000000000000004">
      <c r="A9578" s="131"/>
    </row>
    <row r="9579" spans="1:1" x14ac:dyDescent="0.55000000000000004">
      <c r="A9579" s="131"/>
    </row>
    <row r="9582" spans="1:1" x14ac:dyDescent="0.55000000000000004">
      <c r="A9582" s="131"/>
    </row>
    <row r="9583" spans="1:1" x14ac:dyDescent="0.55000000000000004">
      <c r="A9583" s="131"/>
    </row>
    <row r="9586" spans="1:1" x14ac:dyDescent="0.55000000000000004">
      <c r="A9586" s="131"/>
    </row>
    <row r="9587" spans="1:1" x14ac:dyDescent="0.55000000000000004">
      <c r="A9587" s="131"/>
    </row>
    <row r="9590" spans="1:1" x14ac:dyDescent="0.55000000000000004">
      <c r="A9590" s="131"/>
    </row>
    <row r="9591" spans="1:1" x14ac:dyDescent="0.55000000000000004">
      <c r="A9591" s="131"/>
    </row>
    <row r="9594" spans="1:1" x14ac:dyDescent="0.55000000000000004">
      <c r="A9594" s="131"/>
    </row>
    <row r="9595" spans="1:1" x14ac:dyDescent="0.55000000000000004">
      <c r="A9595" s="131"/>
    </row>
    <row r="9598" spans="1:1" x14ac:dyDescent="0.55000000000000004">
      <c r="A9598" s="131"/>
    </row>
    <row r="9599" spans="1:1" x14ac:dyDescent="0.55000000000000004">
      <c r="A9599" s="131"/>
    </row>
    <row r="9602" spans="1:1" x14ac:dyDescent="0.55000000000000004">
      <c r="A9602" s="131"/>
    </row>
    <row r="9603" spans="1:1" x14ac:dyDescent="0.55000000000000004">
      <c r="A9603" s="131"/>
    </row>
    <row r="9606" spans="1:1" x14ac:dyDescent="0.55000000000000004">
      <c r="A9606" s="131"/>
    </row>
    <row r="9607" spans="1:1" x14ac:dyDescent="0.55000000000000004">
      <c r="A9607" s="131"/>
    </row>
    <row r="9610" spans="1:1" x14ac:dyDescent="0.55000000000000004">
      <c r="A9610" s="131"/>
    </row>
    <row r="9611" spans="1:1" x14ac:dyDescent="0.55000000000000004">
      <c r="A9611" s="131"/>
    </row>
    <row r="9614" spans="1:1" x14ac:dyDescent="0.55000000000000004">
      <c r="A9614" s="131"/>
    </row>
    <row r="9615" spans="1:1" x14ac:dyDescent="0.55000000000000004">
      <c r="A9615" s="131"/>
    </row>
    <row r="9618" spans="1:1" x14ac:dyDescent="0.55000000000000004">
      <c r="A9618" s="131"/>
    </row>
    <row r="9619" spans="1:1" x14ac:dyDescent="0.55000000000000004">
      <c r="A9619" s="131"/>
    </row>
    <row r="9622" spans="1:1" x14ac:dyDescent="0.55000000000000004">
      <c r="A9622" s="131"/>
    </row>
    <row r="9623" spans="1:1" x14ac:dyDescent="0.55000000000000004">
      <c r="A9623" s="131"/>
    </row>
    <row r="9626" spans="1:1" x14ac:dyDescent="0.55000000000000004">
      <c r="A9626" s="131"/>
    </row>
    <row r="9627" spans="1:1" x14ac:dyDescent="0.55000000000000004">
      <c r="A9627" s="131"/>
    </row>
    <row r="9630" spans="1:1" x14ac:dyDescent="0.55000000000000004">
      <c r="A9630" s="131"/>
    </row>
    <row r="9631" spans="1:1" x14ac:dyDescent="0.55000000000000004">
      <c r="A9631" s="131"/>
    </row>
    <row r="9634" spans="1:1" x14ac:dyDescent="0.55000000000000004">
      <c r="A9634" s="131"/>
    </row>
    <row r="9635" spans="1:1" x14ac:dyDescent="0.55000000000000004">
      <c r="A9635" s="131"/>
    </row>
    <row r="9638" spans="1:1" x14ac:dyDescent="0.55000000000000004">
      <c r="A9638" s="131"/>
    </row>
    <row r="9639" spans="1:1" x14ac:dyDescent="0.55000000000000004">
      <c r="A9639" s="131"/>
    </row>
    <row r="9642" spans="1:1" x14ac:dyDescent="0.55000000000000004">
      <c r="A9642" s="131"/>
    </row>
    <row r="9643" spans="1:1" x14ac:dyDescent="0.55000000000000004">
      <c r="A9643" s="131"/>
    </row>
    <row r="9646" spans="1:1" x14ac:dyDescent="0.55000000000000004">
      <c r="A9646" s="131"/>
    </row>
    <row r="9647" spans="1:1" x14ac:dyDescent="0.55000000000000004">
      <c r="A9647" s="131"/>
    </row>
    <row r="9650" spans="1:1" x14ac:dyDescent="0.55000000000000004">
      <c r="A9650" s="131"/>
    </row>
    <row r="9651" spans="1:1" x14ac:dyDescent="0.55000000000000004">
      <c r="A9651" s="131"/>
    </row>
    <row r="9654" spans="1:1" x14ac:dyDescent="0.55000000000000004">
      <c r="A9654" s="131"/>
    </row>
    <row r="9655" spans="1:1" x14ac:dyDescent="0.55000000000000004">
      <c r="A9655" s="131"/>
    </row>
    <row r="9658" spans="1:1" x14ac:dyDescent="0.55000000000000004">
      <c r="A9658" s="131"/>
    </row>
    <row r="9659" spans="1:1" x14ac:dyDescent="0.55000000000000004">
      <c r="A9659" s="131"/>
    </row>
    <row r="9662" spans="1:1" x14ac:dyDescent="0.55000000000000004">
      <c r="A9662" s="131"/>
    </row>
    <row r="9663" spans="1:1" x14ac:dyDescent="0.55000000000000004">
      <c r="A9663" s="131"/>
    </row>
    <row r="9666" spans="1:1" x14ac:dyDescent="0.55000000000000004">
      <c r="A9666" s="131"/>
    </row>
    <row r="9667" spans="1:1" x14ac:dyDescent="0.55000000000000004">
      <c r="A9667" s="131"/>
    </row>
    <row r="9670" spans="1:1" x14ac:dyDescent="0.55000000000000004">
      <c r="A9670" s="131"/>
    </row>
    <row r="9671" spans="1:1" x14ac:dyDescent="0.55000000000000004">
      <c r="A9671" s="131"/>
    </row>
    <row r="9674" spans="1:1" x14ac:dyDescent="0.55000000000000004">
      <c r="A9674" s="131"/>
    </row>
    <row r="9675" spans="1:1" x14ac:dyDescent="0.55000000000000004">
      <c r="A9675" s="131"/>
    </row>
    <row r="9678" spans="1:1" x14ac:dyDescent="0.55000000000000004">
      <c r="A9678" s="131"/>
    </row>
    <row r="9679" spans="1:1" x14ac:dyDescent="0.55000000000000004">
      <c r="A9679" s="131"/>
    </row>
    <row r="9682" spans="1:1" x14ac:dyDescent="0.55000000000000004">
      <c r="A9682" s="131"/>
    </row>
    <row r="9683" spans="1:1" x14ac:dyDescent="0.55000000000000004">
      <c r="A9683" s="131"/>
    </row>
    <row r="9686" spans="1:1" x14ac:dyDescent="0.55000000000000004">
      <c r="A9686" s="131"/>
    </row>
    <row r="9687" spans="1:1" x14ac:dyDescent="0.55000000000000004">
      <c r="A9687" s="131"/>
    </row>
    <row r="9690" spans="1:1" x14ac:dyDescent="0.55000000000000004">
      <c r="A9690" s="131"/>
    </row>
    <row r="9691" spans="1:1" x14ac:dyDescent="0.55000000000000004">
      <c r="A9691" s="131"/>
    </row>
    <row r="9694" spans="1:1" x14ac:dyDescent="0.55000000000000004">
      <c r="A9694" s="131"/>
    </row>
    <row r="9695" spans="1:1" x14ac:dyDescent="0.55000000000000004">
      <c r="A9695" s="131"/>
    </row>
    <row r="9698" spans="1:1" x14ac:dyDescent="0.55000000000000004">
      <c r="A9698" s="131"/>
    </row>
    <row r="9699" spans="1:1" x14ac:dyDescent="0.55000000000000004">
      <c r="A9699" s="131"/>
    </row>
    <row r="9702" spans="1:1" x14ac:dyDescent="0.55000000000000004">
      <c r="A9702" s="131"/>
    </row>
    <row r="9703" spans="1:1" x14ac:dyDescent="0.55000000000000004">
      <c r="A9703" s="131"/>
    </row>
    <row r="9706" spans="1:1" x14ac:dyDescent="0.55000000000000004">
      <c r="A9706" s="131"/>
    </row>
    <row r="9707" spans="1:1" x14ac:dyDescent="0.55000000000000004">
      <c r="A9707" s="131"/>
    </row>
    <row r="9710" spans="1:1" x14ac:dyDescent="0.55000000000000004">
      <c r="A9710" s="131"/>
    </row>
    <row r="9711" spans="1:1" x14ac:dyDescent="0.55000000000000004">
      <c r="A9711" s="131"/>
    </row>
    <row r="9714" spans="1:1" x14ac:dyDescent="0.55000000000000004">
      <c r="A9714" s="131"/>
    </row>
    <row r="9715" spans="1:1" x14ac:dyDescent="0.55000000000000004">
      <c r="A9715" s="131"/>
    </row>
    <row r="9718" spans="1:1" x14ac:dyDescent="0.55000000000000004">
      <c r="A9718" s="131"/>
    </row>
    <row r="9719" spans="1:1" x14ac:dyDescent="0.55000000000000004">
      <c r="A9719" s="131"/>
    </row>
    <row r="9722" spans="1:1" x14ac:dyDescent="0.55000000000000004">
      <c r="A9722" s="131"/>
    </row>
    <row r="9723" spans="1:1" x14ac:dyDescent="0.55000000000000004">
      <c r="A9723" s="131"/>
    </row>
    <row r="9726" spans="1:1" x14ac:dyDescent="0.55000000000000004">
      <c r="A9726" s="131"/>
    </row>
    <row r="9727" spans="1:1" x14ac:dyDescent="0.55000000000000004">
      <c r="A9727" s="131"/>
    </row>
    <row r="9730" spans="1:1" x14ac:dyDescent="0.55000000000000004">
      <c r="A9730" s="131"/>
    </row>
    <row r="9731" spans="1:1" x14ac:dyDescent="0.55000000000000004">
      <c r="A9731" s="131"/>
    </row>
    <row r="9734" spans="1:1" x14ac:dyDescent="0.55000000000000004">
      <c r="A9734" s="131"/>
    </row>
    <row r="9735" spans="1:1" x14ac:dyDescent="0.55000000000000004">
      <c r="A9735" s="131"/>
    </row>
    <row r="9738" spans="1:1" x14ac:dyDescent="0.55000000000000004">
      <c r="A9738" s="131"/>
    </row>
    <row r="9739" spans="1:1" x14ac:dyDescent="0.55000000000000004">
      <c r="A9739" s="131"/>
    </row>
    <row r="9742" spans="1:1" x14ac:dyDescent="0.55000000000000004">
      <c r="A9742" s="131"/>
    </row>
    <row r="9743" spans="1:1" x14ac:dyDescent="0.55000000000000004">
      <c r="A9743" s="131"/>
    </row>
    <row r="9746" spans="1:1" x14ac:dyDescent="0.55000000000000004">
      <c r="A9746" s="131"/>
    </row>
    <row r="9747" spans="1:1" x14ac:dyDescent="0.55000000000000004">
      <c r="A9747" s="131"/>
    </row>
    <row r="9750" spans="1:1" x14ac:dyDescent="0.55000000000000004">
      <c r="A9750" s="131"/>
    </row>
    <row r="9751" spans="1:1" x14ac:dyDescent="0.55000000000000004">
      <c r="A9751" s="131"/>
    </row>
    <row r="9754" spans="1:1" x14ac:dyDescent="0.55000000000000004">
      <c r="A9754" s="131"/>
    </row>
    <row r="9755" spans="1:1" x14ac:dyDescent="0.55000000000000004">
      <c r="A9755" s="131"/>
    </row>
    <row r="9758" spans="1:1" x14ac:dyDescent="0.55000000000000004">
      <c r="A9758" s="131"/>
    </row>
    <row r="9759" spans="1:1" x14ac:dyDescent="0.55000000000000004">
      <c r="A9759" s="131"/>
    </row>
    <row r="9762" spans="1:1" x14ac:dyDescent="0.55000000000000004">
      <c r="A9762" s="131"/>
    </row>
    <row r="9763" spans="1:1" x14ac:dyDescent="0.55000000000000004">
      <c r="A9763" s="131"/>
    </row>
    <row r="9766" spans="1:1" x14ac:dyDescent="0.55000000000000004">
      <c r="A9766" s="131"/>
    </row>
    <row r="9767" spans="1:1" x14ac:dyDescent="0.55000000000000004">
      <c r="A9767" s="131"/>
    </row>
    <row r="9770" spans="1:1" x14ac:dyDescent="0.55000000000000004">
      <c r="A9770" s="131"/>
    </row>
    <row r="9771" spans="1:1" x14ac:dyDescent="0.55000000000000004">
      <c r="A9771" s="131"/>
    </row>
    <row r="9774" spans="1:1" x14ac:dyDescent="0.55000000000000004">
      <c r="A9774" s="131"/>
    </row>
    <row r="9775" spans="1:1" x14ac:dyDescent="0.55000000000000004">
      <c r="A9775" s="131"/>
    </row>
    <row r="9778" spans="1:1" x14ac:dyDescent="0.55000000000000004">
      <c r="A9778" s="131"/>
    </row>
    <row r="9779" spans="1:1" x14ac:dyDescent="0.55000000000000004">
      <c r="A9779" s="131"/>
    </row>
    <row r="9782" spans="1:1" x14ac:dyDescent="0.55000000000000004">
      <c r="A9782" s="131"/>
    </row>
    <row r="9783" spans="1:1" x14ac:dyDescent="0.55000000000000004">
      <c r="A9783" s="131"/>
    </row>
    <row r="9786" spans="1:1" x14ac:dyDescent="0.55000000000000004">
      <c r="A9786" s="131"/>
    </row>
    <row r="9787" spans="1:1" x14ac:dyDescent="0.55000000000000004">
      <c r="A9787" s="131"/>
    </row>
    <row r="9790" spans="1:1" x14ac:dyDescent="0.55000000000000004">
      <c r="A9790" s="131"/>
    </row>
    <row r="9791" spans="1:1" x14ac:dyDescent="0.55000000000000004">
      <c r="A9791" s="131"/>
    </row>
    <row r="9794" spans="1:1" x14ac:dyDescent="0.55000000000000004">
      <c r="A9794" s="131"/>
    </row>
    <row r="9795" spans="1:1" x14ac:dyDescent="0.55000000000000004">
      <c r="A9795" s="131"/>
    </row>
    <row r="9798" spans="1:1" x14ac:dyDescent="0.55000000000000004">
      <c r="A9798" s="131"/>
    </row>
    <row r="9799" spans="1:1" x14ac:dyDescent="0.55000000000000004">
      <c r="A9799" s="131"/>
    </row>
    <row r="9802" spans="1:1" x14ac:dyDescent="0.55000000000000004">
      <c r="A9802" s="131"/>
    </row>
    <row r="9803" spans="1:1" x14ac:dyDescent="0.55000000000000004">
      <c r="A9803" s="131"/>
    </row>
    <row r="9806" spans="1:1" x14ac:dyDescent="0.55000000000000004">
      <c r="A9806" s="131"/>
    </row>
    <row r="9807" spans="1:1" x14ac:dyDescent="0.55000000000000004">
      <c r="A9807" s="131"/>
    </row>
    <row r="9810" spans="1:1" x14ac:dyDescent="0.55000000000000004">
      <c r="A9810" s="131"/>
    </row>
    <row r="9811" spans="1:1" x14ac:dyDescent="0.55000000000000004">
      <c r="A9811" s="131"/>
    </row>
    <row r="9814" spans="1:1" x14ac:dyDescent="0.55000000000000004">
      <c r="A9814" s="131"/>
    </row>
    <row r="9815" spans="1:1" x14ac:dyDescent="0.55000000000000004">
      <c r="A9815" s="131"/>
    </row>
    <row r="9818" spans="1:1" x14ac:dyDescent="0.55000000000000004">
      <c r="A9818" s="131"/>
    </row>
    <row r="9819" spans="1:1" x14ac:dyDescent="0.55000000000000004">
      <c r="A9819" s="131"/>
    </row>
    <row r="9822" spans="1:1" x14ac:dyDescent="0.55000000000000004">
      <c r="A9822" s="131"/>
    </row>
    <row r="9823" spans="1:1" x14ac:dyDescent="0.55000000000000004">
      <c r="A9823" s="131"/>
    </row>
    <row r="9826" spans="1:1" x14ac:dyDescent="0.55000000000000004">
      <c r="A9826" s="131"/>
    </row>
    <row r="9827" spans="1:1" x14ac:dyDescent="0.55000000000000004">
      <c r="A9827" s="131"/>
    </row>
    <row r="9830" spans="1:1" x14ac:dyDescent="0.55000000000000004">
      <c r="A9830" s="131"/>
    </row>
    <row r="9831" spans="1:1" x14ac:dyDescent="0.55000000000000004">
      <c r="A9831" s="131"/>
    </row>
    <row r="9834" spans="1:1" x14ac:dyDescent="0.55000000000000004">
      <c r="A9834" s="131"/>
    </row>
    <row r="9835" spans="1:1" x14ac:dyDescent="0.55000000000000004">
      <c r="A9835" s="131"/>
    </row>
    <row r="9838" spans="1:1" x14ac:dyDescent="0.55000000000000004">
      <c r="A9838" s="131"/>
    </row>
    <row r="9839" spans="1:1" x14ac:dyDescent="0.55000000000000004">
      <c r="A9839" s="131"/>
    </row>
    <row r="9842" spans="1:1" x14ac:dyDescent="0.55000000000000004">
      <c r="A9842" s="131"/>
    </row>
    <row r="9843" spans="1:1" x14ac:dyDescent="0.55000000000000004">
      <c r="A9843" s="131"/>
    </row>
    <row r="9846" spans="1:1" x14ac:dyDescent="0.55000000000000004">
      <c r="A9846" s="131"/>
    </row>
    <row r="9847" spans="1:1" x14ac:dyDescent="0.55000000000000004">
      <c r="A9847" s="131"/>
    </row>
    <row r="9850" spans="1:1" x14ac:dyDescent="0.55000000000000004">
      <c r="A9850" s="131"/>
    </row>
    <row r="9851" spans="1:1" x14ac:dyDescent="0.55000000000000004">
      <c r="A9851" s="131"/>
    </row>
    <row r="9854" spans="1:1" x14ac:dyDescent="0.55000000000000004">
      <c r="A9854" s="131"/>
    </row>
    <row r="9855" spans="1:1" x14ac:dyDescent="0.55000000000000004">
      <c r="A9855" s="131"/>
    </row>
    <row r="9858" spans="1:1" x14ac:dyDescent="0.55000000000000004">
      <c r="A9858" s="131"/>
    </row>
    <row r="9859" spans="1:1" x14ac:dyDescent="0.55000000000000004">
      <c r="A9859" s="131"/>
    </row>
    <row r="9862" spans="1:1" x14ac:dyDescent="0.55000000000000004">
      <c r="A9862" s="131"/>
    </row>
    <row r="9863" spans="1:1" x14ac:dyDescent="0.55000000000000004">
      <c r="A9863" s="131"/>
    </row>
    <row r="9866" spans="1:1" x14ac:dyDescent="0.55000000000000004">
      <c r="A9866" s="131"/>
    </row>
    <row r="9867" spans="1:1" x14ac:dyDescent="0.55000000000000004">
      <c r="A9867" s="131"/>
    </row>
    <row r="9870" spans="1:1" x14ac:dyDescent="0.55000000000000004">
      <c r="A9870" s="131"/>
    </row>
    <row r="9871" spans="1:1" x14ac:dyDescent="0.55000000000000004">
      <c r="A9871" s="131"/>
    </row>
    <row r="9874" spans="1:1" x14ac:dyDescent="0.55000000000000004">
      <c r="A9874" s="131"/>
    </row>
    <row r="9875" spans="1:1" x14ac:dyDescent="0.55000000000000004">
      <c r="A9875" s="131"/>
    </row>
    <row r="9878" spans="1:1" x14ac:dyDescent="0.55000000000000004">
      <c r="A9878" s="131"/>
    </row>
    <row r="9879" spans="1:1" x14ac:dyDescent="0.55000000000000004">
      <c r="A9879" s="131"/>
    </row>
    <row r="9882" spans="1:1" x14ac:dyDescent="0.55000000000000004">
      <c r="A9882" s="131"/>
    </row>
    <row r="9883" spans="1:1" x14ac:dyDescent="0.55000000000000004">
      <c r="A9883" s="131"/>
    </row>
    <row r="9886" spans="1:1" x14ac:dyDescent="0.55000000000000004">
      <c r="A9886" s="131"/>
    </row>
    <row r="9887" spans="1:1" x14ac:dyDescent="0.55000000000000004">
      <c r="A9887" s="131"/>
    </row>
    <row r="9890" spans="1:1" x14ac:dyDescent="0.55000000000000004">
      <c r="A9890" s="131"/>
    </row>
    <row r="9891" spans="1:1" x14ac:dyDescent="0.55000000000000004">
      <c r="A9891" s="131"/>
    </row>
    <row r="9894" spans="1:1" x14ac:dyDescent="0.55000000000000004">
      <c r="A9894" s="131"/>
    </row>
    <row r="9895" spans="1:1" x14ac:dyDescent="0.55000000000000004">
      <c r="A9895" s="131"/>
    </row>
    <row r="9898" spans="1:1" x14ac:dyDescent="0.55000000000000004">
      <c r="A9898" s="131"/>
    </row>
    <row r="9899" spans="1:1" x14ac:dyDescent="0.55000000000000004">
      <c r="A9899" s="131"/>
    </row>
    <row r="9902" spans="1:1" x14ac:dyDescent="0.55000000000000004">
      <c r="A9902" s="131"/>
    </row>
    <row r="9903" spans="1:1" x14ac:dyDescent="0.55000000000000004">
      <c r="A9903" s="131"/>
    </row>
    <row r="9906" spans="1:1" x14ac:dyDescent="0.55000000000000004">
      <c r="A9906" s="131"/>
    </row>
    <row r="9907" spans="1:1" x14ac:dyDescent="0.55000000000000004">
      <c r="A9907" s="131"/>
    </row>
    <row r="9910" spans="1:1" x14ac:dyDescent="0.55000000000000004">
      <c r="A9910" s="131"/>
    </row>
    <row r="9911" spans="1:1" x14ac:dyDescent="0.55000000000000004">
      <c r="A9911" s="131"/>
    </row>
    <row r="9914" spans="1:1" x14ac:dyDescent="0.55000000000000004">
      <c r="A9914" s="131"/>
    </row>
    <row r="9915" spans="1:1" x14ac:dyDescent="0.55000000000000004">
      <c r="A9915" s="131"/>
    </row>
    <row r="9918" spans="1:1" x14ac:dyDescent="0.55000000000000004">
      <c r="A9918" s="131"/>
    </row>
    <row r="9919" spans="1:1" x14ac:dyDescent="0.55000000000000004">
      <c r="A9919" s="131"/>
    </row>
    <row r="9922" spans="1:1" x14ac:dyDescent="0.55000000000000004">
      <c r="A9922" s="131"/>
    </row>
    <row r="9923" spans="1:1" x14ac:dyDescent="0.55000000000000004">
      <c r="A9923" s="131"/>
    </row>
    <row r="9926" spans="1:1" x14ac:dyDescent="0.55000000000000004">
      <c r="A9926" s="131"/>
    </row>
    <row r="9927" spans="1:1" x14ac:dyDescent="0.55000000000000004">
      <c r="A9927" s="131"/>
    </row>
    <row r="9930" spans="1:1" x14ac:dyDescent="0.55000000000000004">
      <c r="A9930" s="131"/>
    </row>
    <row r="9931" spans="1:1" x14ac:dyDescent="0.55000000000000004">
      <c r="A9931" s="131"/>
    </row>
    <row r="9934" spans="1:1" x14ac:dyDescent="0.55000000000000004">
      <c r="A9934" s="131"/>
    </row>
    <row r="9935" spans="1:1" x14ac:dyDescent="0.55000000000000004">
      <c r="A9935" s="131"/>
    </row>
    <row r="9938" spans="1:1" x14ac:dyDescent="0.55000000000000004">
      <c r="A9938" s="131"/>
    </row>
    <row r="9939" spans="1:1" x14ac:dyDescent="0.55000000000000004">
      <c r="A9939" s="131"/>
    </row>
    <row r="9942" spans="1:1" x14ac:dyDescent="0.55000000000000004">
      <c r="A9942" s="131"/>
    </row>
    <row r="9943" spans="1:1" x14ac:dyDescent="0.55000000000000004">
      <c r="A9943" s="131"/>
    </row>
    <row r="9946" spans="1:1" x14ac:dyDescent="0.55000000000000004">
      <c r="A9946" s="131"/>
    </row>
    <row r="9947" spans="1:1" x14ac:dyDescent="0.55000000000000004">
      <c r="A9947" s="131"/>
    </row>
    <row r="9950" spans="1:1" x14ac:dyDescent="0.55000000000000004">
      <c r="A9950" s="131"/>
    </row>
    <row r="9951" spans="1:1" x14ac:dyDescent="0.55000000000000004">
      <c r="A9951" s="131"/>
    </row>
    <row r="9954" spans="1:1" x14ac:dyDescent="0.55000000000000004">
      <c r="A9954" s="131"/>
    </row>
    <row r="9955" spans="1:1" x14ac:dyDescent="0.55000000000000004">
      <c r="A9955" s="131"/>
    </row>
    <row r="9958" spans="1:1" x14ac:dyDescent="0.55000000000000004">
      <c r="A9958" s="131"/>
    </row>
    <row r="9959" spans="1:1" x14ac:dyDescent="0.55000000000000004">
      <c r="A9959" s="131"/>
    </row>
    <row r="9962" spans="1:1" x14ac:dyDescent="0.55000000000000004">
      <c r="A9962" s="131"/>
    </row>
    <row r="9963" spans="1:1" x14ac:dyDescent="0.55000000000000004">
      <c r="A9963" s="131"/>
    </row>
    <row r="9966" spans="1:1" x14ac:dyDescent="0.55000000000000004">
      <c r="A9966" s="131"/>
    </row>
    <row r="9967" spans="1:1" x14ac:dyDescent="0.55000000000000004">
      <c r="A9967" s="131"/>
    </row>
    <row r="9970" spans="1:1" x14ac:dyDescent="0.55000000000000004">
      <c r="A9970" s="131"/>
    </row>
    <row r="9971" spans="1:1" x14ac:dyDescent="0.55000000000000004">
      <c r="A9971" s="131"/>
    </row>
    <row r="9974" spans="1:1" x14ac:dyDescent="0.55000000000000004">
      <c r="A9974" s="131"/>
    </row>
    <row r="9975" spans="1:1" x14ac:dyDescent="0.55000000000000004">
      <c r="A9975" s="131"/>
    </row>
    <row r="9978" spans="1:1" x14ac:dyDescent="0.55000000000000004">
      <c r="A9978" s="131"/>
    </row>
    <row r="9979" spans="1:1" x14ac:dyDescent="0.55000000000000004">
      <c r="A9979" s="131"/>
    </row>
    <row r="9982" spans="1:1" x14ac:dyDescent="0.55000000000000004">
      <c r="A9982" s="131"/>
    </row>
    <row r="9983" spans="1:1" x14ac:dyDescent="0.55000000000000004">
      <c r="A9983" s="131"/>
    </row>
    <row r="9986" spans="1:1" x14ac:dyDescent="0.55000000000000004">
      <c r="A9986" s="131"/>
    </row>
    <row r="9987" spans="1:1" x14ac:dyDescent="0.55000000000000004">
      <c r="A9987" s="131"/>
    </row>
    <row r="9990" spans="1:1" x14ac:dyDescent="0.55000000000000004">
      <c r="A9990" s="131"/>
    </row>
    <row r="9991" spans="1:1" x14ac:dyDescent="0.55000000000000004">
      <c r="A9991" s="131"/>
    </row>
    <row r="9994" spans="1:1" x14ac:dyDescent="0.55000000000000004">
      <c r="A9994" s="131"/>
    </row>
    <row r="9995" spans="1:1" x14ac:dyDescent="0.55000000000000004">
      <c r="A9995" s="131"/>
    </row>
    <row r="9998" spans="1:1" x14ac:dyDescent="0.55000000000000004">
      <c r="A9998" s="131"/>
    </row>
    <row r="9999" spans="1:1" x14ac:dyDescent="0.55000000000000004">
      <c r="A9999" s="131"/>
    </row>
    <row r="10002" spans="1:1" x14ac:dyDescent="0.55000000000000004">
      <c r="A10002" s="131"/>
    </row>
    <row r="10003" spans="1:1" x14ac:dyDescent="0.55000000000000004">
      <c r="A10003" s="131"/>
    </row>
    <row r="10006" spans="1:1" x14ac:dyDescent="0.55000000000000004">
      <c r="A10006" s="131"/>
    </row>
    <row r="10007" spans="1:1" x14ac:dyDescent="0.55000000000000004">
      <c r="A10007" s="131"/>
    </row>
    <row r="10010" spans="1:1" x14ac:dyDescent="0.55000000000000004">
      <c r="A10010" s="131"/>
    </row>
    <row r="10011" spans="1:1" x14ac:dyDescent="0.55000000000000004">
      <c r="A10011" s="131"/>
    </row>
    <row r="10014" spans="1:1" x14ac:dyDescent="0.55000000000000004">
      <c r="A10014" s="131"/>
    </row>
    <row r="10015" spans="1:1" x14ac:dyDescent="0.55000000000000004">
      <c r="A10015" s="131"/>
    </row>
    <row r="10018" spans="1:1" x14ac:dyDescent="0.55000000000000004">
      <c r="A10018" s="131"/>
    </row>
    <row r="10019" spans="1:1" x14ac:dyDescent="0.55000000000000004">
      <c r="A10019" s="131"/>
    </row>
    <row r="10022" spans="1:1" x14ac:dyDescent="0.55000000000000004">
      <c r="A10022" s="131"/>
    </row>
    <row r="10023" spans="1:1" x14ac:dyDescent="0.55000000000000004">
      <c r="A10023" s="131"/>
    </row>
    <row r="10026" spans="1:1" x14ac:dyDescent="0.55000000000000004">
      <c r="A10026" s="131"/>
    </row>
    <row r="10027" spans="1:1" x14ac:dyDescent="0.55000000000000004">
      <c r="A10027" s="131"/>
    </row>
    <row r="10030" spans="1:1" x14ac:dyDescent="0.55000000000000004">
      <c r="A10030" s="131"/>
    </row>
    <row r="10031" spans="1:1" x14ac:dyDescent="0.55000000000000004">
      <c r="A10031" s="131"/>
    </row>
    <row r="10034" spans="1:1" x14ac:dyDescent="0.55000000000000004">
      <c r="A10034" s="131"/>
    </row>
    <row r="10035" spans="1:1" x14ac:dyDescent="0.55000000000000004">
      <c r="A10035" s="131"/>
    </row>
    <row r="10038" spans="1:1" x14ac:dyDescent="0.55000000000000004">
      <c r="A10038" s="131"/>
    </row>
    <row r="10039" spans="1:1" x14ac:dyDescent="0.55000000000000004">
      <c r="A10039" s="131"/>
    </row>
    <row r="10042" spans="1:1" x14ac:dyDescent="0.55000000000000004">
      <c r="A10042" s="131"/>
    </row>
    <row r="10043" spans="1:1" x14ac:dyDescent="0.55000000000000004">
      <c r="A10043" s="131"/>
    </row>
    <row r="10046" spans="1:1" x14ac:dyDescent="0.55000000000000004">
      <c r="A10046" s="131"/>
    </row>
    <row r="10047" spans="1:1" x14ac:dyDescent="0.55000000000000004">
      <c r="A10047" s="131"/>
    </row>
    <row r="10050" spans="1:1" x14ac:dyDescent="0.55000000000000004">
      <c r="A10050" s="131"/>
    </row>
    <row r="10051" spans="1:1" x14ac:dyDescent="0.55000000000000004">
      <c r="A10051" s="131"/>
    </row>
    <row r="10054" spans="1:1" x14ac:dyDescent="0.55000000000000004">
      <c r="A10054" s="131"/>
    </row>
    <row r="10055" spans="1:1" x14ac:dyDescent="0.55000000000000004">
      <c r="A10055" s="131"/>
    </row>
    <row r="10058" spans="1:1" x14ac:dyDescent="0.55000000000000004">
      <c r="A10058" s="131"/>
    </row>
    <row r="10059" spans="1:1" x14ac:dyDescent="0.55000000000000004">
      <c r="A10059" s="131"/>
    </row>
    <row r="10062" spans="1:1" x14ac:dyDescent="0.55000000000000004">
      <c r="A10062" s="131"/>
    </row>
    <row r="10063" spans="1:1" x14ac:dyDescent="0.55000000000000004">
      <c r="A10063" s="131"/>
    </row>
    <row r="10066" spans="1:1" x14ac:dyDescent="0.55000000000000004">
      <c r="A10066" s="131"/>
    </row>
    <row r="10067" spans="1:1" x14ac:dyDescent="0.55000000000000004">
      <c r="A10067" s="131"/>
    </row>
    <row r="10070" spans="1:1" x14ac:dyDescent="0.55000000000000004">
      <c r="A10070" s="131"/>
    </row>
    <row r="10071" spans="1:1" x14ac:dyDescent="0.55000000000000004">
      <c r="A10071" s="131"/>
    </row>
    <row r="10074" spans="1:1" x14ac:dyDescent="0.55000000000000004">
      <c r="A10074" s="131"/>
    </row>
    <row r="10075" spans="1:1" x14ac:dyDescent="0.55000000000000004">
      <c r="A10075" s="131"/>
    </row>
    <row r="10078" spans="1:1" x14ac:dyDescent="0.55000000000000004">
      <c r="A10078" s="131"/>
    </row>
    <row r="10079" spans="1:1" x14ac:dyDescent="0.55000000000000004">
      <c r="A10079" s="131"/>
    </row>
    <row r="10082" spans="1:1" x14ac:dyDescent="0.55000000000000004">
      <c r="A10082" s="131"/>
    </row>
    <row r="10083" spans="1:1" x14ac:dyDescent="0.55000000000000004">
      <c r="A10083" s="131"/>
    </row>
    <row r="10086" spans="1:1" x14ac:dyDescent="0.55000000000000004">
      <c r="A10086" s="131"/>
    </row>
    <row r="10087" spans="1:1" x14ac:dyDescent="0.55000000000000004">
      <c r="A10087" s="131"/>
    </row>
    <row r="10090" spans="1:1" x14ac:dyDescent="0.55000000000000004">
      <c r="A10090" s="131"/>
    </row>
    <row r="10091" spans="1:1" x14ac:dyDescent="0.55000000000000004">
      <c r="A10091" s="131"/>
    </row>
    <row r="10094" spans="1:1" x14ac:dyDescent="0.55000000000000004">
      <c r="A10094" s="131"/>
    </row>
    <row r="10095" spans="1:1" x14ac:dyDescent="0.55000000000000004">
      <c r="A10095" s="131"/>
    </row>
    <row r="10098" spans="1:1" x14ac:dyDescent="0.55000000000000004">
      <c r="A10098" s="131"/>
    </row>
    <row r="10099" spans="1:1" x14ac:dyDescent="0.55000000000000004">
      <c r="A10099" s="131"/>
    </row>
    <row r="10102" spans="1:1" x14ac:dyDescent="0.55000000000000004">
      <c r="A10102" s="131"/>
    </row>
    <row r="10103" spans="1:1" x14ac:dyDescent="0.55000000000000004">
      <c r="A10103" s="131"/>
    </row>
    <row r="10106" spans="1:1" x14ac:dyDescent="0.55000000000000004">
      <c r="A10106" s="131"/>
    </row>
    <row r="10107" spans="1:1" x14ac:dyDescent="0.55000000000000004">
      <c r="A10107" s="131"/>
    </row>
    <row r="10110" spans="1:1" x14ac:dyDescent="0.55000000000000004">
      <c r="A10110" s="131"/>
    </row>
    <row r="10111" spans="1:1" x14ac:dyDescent="0.55000000000000004">
      <c r="A10111" s="131"/>
    </row>
    <row r="10114" spans="1:1" x14ac:dyDescent="0.55000000000000004">
      <c r="A10114" s="131"/>
    </row>
    <row r="10115" spans="1:1" x14ac:dyDescent="0.55000000000000004">
      <c r="A10115" s="131"/>
    </row>
    <row r="10118" spans="1:1" x14ac:dyDescent="0.55000000000000004">
      <c r="A10118" s="131"/>
    </row>
    <row r="10119" spans="1:1" x14ac:dyDescent="0.55000000000000004">
      <c r="A10119" s="131"/>
    </row>
    <row r="10122" spans="1:1" x14ac:dyDescent="0.55000000000000004">
      <c r="A10122" s="131"/>
    </row>
    <row r="10123" spans="1:1" x14ac:dyDescent="0.55000000000000004">
      <c r="A10123" s="131"/>
    </row>
    <row r="10126" spans="1:1" x14ac:dyDescent="0.55000000000000004">
      <c r="A10126" s="131"/>
    </row>
    <row r="10127" spans="1:1" x14ac:dyDescent="0.55000000000000004">
      <c r="A10127" s="131"/>
    </row>
    <row r="10130" spans="1:1" x14ac:dyDescent="0.55000000000000004">
      <c r="A10130" s="131"/>
    </row>
    <row r="10131" spans="1:1" x14ac:dyDescent="0.55000000000000004">
      <c r="A10131" s="131"/>
    </row>
    <row r="10134" spans="1:1" x14ac:dyDescent="0.55000000000000004">
      <c r="A10134" s="131"/>
    </row>
    <row r="10135" spans="1:1" x14ac:dyDescent="0.55000000000000004">
      <c r="A10135" s="131"/>
    </row>
    <row r="10138" spans="1:1" x14ac:dyDescent="0.55000000000000004">
      <c r="A10138" s="131"/>
    </row>
    <row r="10139" spans="1:1" x14ac:dyDescent="0.55000000000000004">
      <c r="A10139" s="131"/>
    </row>
    <row r="10142" spans="1:1" x14ac:dyDescent="0.55000000000000004">
      <c r="A10142" s="131"/>
    </row>
    <row r="10143" spans="1:1" x14ac:dyDescent="0.55000000000000004">
      <c r="A10143" s="131"/>
    </row>
    <row r="10146" spans="1:1" x14ac:dyDescent="0.55000000000000004">
      <c r="A10146" s="131"/>
    </row>
    <row r="10147" spans="1:1" x14ac:dyDescent="0.55000000000000004">
      <c r="A10147" s="131"/>
    </row>
    <row r="10150" spans="1:1" x14ac:dyDescent="0.55000000000000004">
      <c r="A10150" s="131"/>
    </row>
    <row r="10151" spans="1:1" x14ac:dyDescent="0.55000000000000004">
      <c r="A10151" s="131"/>
    </row>
    <row r="10154" spans="1:1" x14ac:dyDescent="0.55000000000000004">
      <c r="A10154" s="131"/>
    </row>
    <row r="10155" spans="1:1" x14ac:dyDescent="0.55000000000000004">
      <c r="A10155" s="131"/>
    </row>
    <row r="10158" spans="1:1" x14ac:dyDescent="0.55000000000000004">
      <c r="A10158" s="131"/>
    </row>
    <row r="10159" spans="1:1" x14ac:dyDescent="0.55000000000000004">
      <c r="A10159" s="131"/>
    </row>
    <row r="10162" spans="1:1" x14ac:dyDescent="0.55000000000000004">
      <c r="A10162" s="131"/>
    </row>
    <row r="10163" spans="1:1" x14ac:dyDescent="0.55000000000000004">
      <c r="A10163" s="131"/>
    </row>
    <row r="10166" spans="1:1" x14ac:dyDescent="0.55000000000000004">
      <c r="A10166" s="131"/>
    </row>
    <row r="10167" spans="1:1" x14ac:dyDescent="0.55000000000000004">
      <c r="A10167" s="131"/>
    </row>
    <row r="10170" spans="1:1" x14ac:dyDescent="0.55000000000000004">
      <c r="A10170" s="131"/>
    </row>
    <row r="10171" spans="1:1" x14ac:dyDescent="0.55000000000000004">
      <c r="A10171" s="131"/>
    </row>
    <row r="10174" spans="1:1" x14ac:dyDescent="0.55000000000000004">
      <c r="A10174" s="131"/>
    </row>
    <row r="10175" spans="1:1" x14ac:dyDescent="0.55000000000000004">
      <c r="A10175" s="131"/>
    </row>
    <row r="10178" spans="1:1" x14ac:dyDescent="0.55000000000000004">
      <c r="A10178" s="131"/>
    </row>
    <row r="10179" spans="1:1" x14ac:dyDescent="0.55000000000000004">
      <c r="A10179" s="131"/>
    </row>
    <row r="10182" spans="1:1" x14ac:dyDescent="0.55000000000000004">
      <c r="A10182" s="131"/>
    </row>
    <row r="10183" spans="1:1" x14ac:dyDescent="0.55000000000000004">
      <c r="A10183" s="131"/>
    </row>
    <row r="10186" spans="1:1" x14ac:dyDescent="0.55000000000000004">
      <c r="A10186" s="131"/>
    </row>
    <row r="10187" spans="1:1" x14ac:dyDescent="0.55000000000000004">
      <c r="A10187" s="131"/>
    </row>
    <row r="10190" spans="1:1" x14ac:dyDescent="0.55000000000000004">
      <c r="A10190" s="131"/>
    </row>
    <row r="10191" spans="1:1" x14ac:dyDescent="0.55000000000000004">
      <c r="A10191" s="131"/>
    </row>
    <row r="10194" spans="1:1" x14ac:dyDescent="0.55000000000000004">
      <c r="A10194" s="131"/>
    </row>
    <row r="10195" spans="1:1" x14ac:dyDescent="0.55000000000000004">
      <c r="A10195" s="131"/>
    </row>
    <row r="10198" spans="1:1" x14ac:dyDescent="0.55000000000000004">
      <c r="A10198" s="131"/>
    </row>
    <row r="10199" spans="1:1" x14ac:dyDescent="0.55000000000000004">
      <c r="A10199" s="131"/>
    </row>
    <row r="10202" spans="1:1" x14ac:dyDescent="0.55000000000000004">
      <c r="A10202" s="131"/>
    </row>
    <row r="10203" spans="1:1" x14ac:dyDescent="0.55000000000000004">
      <c r="A10203" s="131"/>
    </row>
    <row r="10206" spans="1:1" x14ac:dyDescent="0.55000000000000004">
      <c r="A10206" s="131"/>
    </row>
    <row r="10207" spans="1:1" x14ac:dyDescent="0.55000000000000004">
      <c r="A10207" s="131"/>
    </row>
    <row r="10210" spans="1:1" x14ac:dyDescent="0.55000000000000004">
      <c r="A10210" s="131"/>
    </row>
    <row r="10211" spans="1:1" x14ac:dyDescent="0.55000000000000004">
      <c r="A10211" s="131"/>
    </row>
    <row r="10214" spans="1:1" x14ac:dyDescent="0.55000000000000004">
      <c r="A10214" s="131"/>
    </row>
    <row r="10215" spans="1:1" x14ac:dyDescent="0.55000000000000004">
      <c r="A10215" s="131"/>
    </row>
    <row r="10218" spans="1:1" x14ac:dyDescent="0.55000000000000004">
      <c r="A10218" s="131"/>
    </row>
    <row r="10219" spans="1:1" x14ac:dyDescent="0.55000000000000004">
      <c r="A10219" s="131"/>
    </row>
    <row r="10222" spans="1:1" x14ac:dyDescent="0.55000000000000004">
      <c r="A10222" s="131"/>
    </row>
    <row r="10223" spans="1:1" x14ac:dyDescent="0.55000000000000004">
      <c r="A10223" s="131"/>
    </row>
    <row r="10226" spans="1:1" x14ac:dyDescent="0.55000000000000004">
      <c r="A10226" s="131"/>
    </row>
    <row r="10227" spans="1:1" x14ac:dyDescent="0.55000000000000004">
      <c r="A10227" s="131"/>
    </row>
    <row r="10230" spans="1:1" x14ac:dyDescent="0.55000000000000004">
      <c r="A10230" s="131"/>
    </row>
    <row r="10231" spans="1:1" x14ac:dyDescent="0.55000000000000004">
      <c r="A10231" s="131"/>
    </row>
    <row r="10234" spans="1:1" x14ac:dyDescent="0.55000000000000004">
      <c r="A10234" s="131"/>
    </row>
    <row r="10235" spans="1:1" x14ac:dyDescent="0.55000000000000004">
      <c r="A10235" s="131"/>
    </row>
    <row r="10238" spans="1:1" x14ac:dyDescent="0.55000000000000004">
      <c r="A10238" s="131"/>
    </row>
    <row r="10239" spans="1:1" x14ac:dyDescent="0.55000000000000004">
      <c r="A10239" s="131"/>
    </row>
    <row r="10242" spans="1:1" x14ac:dyDescent="0.55000000000000004">
      <c r="A10242" s="131"/>
    </row>
    <row r="10243" spans="1:1" x14ac:dyDescent="0.55000000000000004">
      <c r="A10243" s="131"/>
    </row>
    <row r="10246" spans="1:1" x14ac:dyDescent="0.55000000000000004">
      <c r="A10246" s="131"/>
    </row>
    <row r="10247" spans="1:1" x14ac:dyDescent="0.55000000000000004">
      <c r="A10247" s="131"/>
    </row>
    <row r="10250" spans="1:1" x14ac:dyDescent="0.55000000000000004">
      <c r="A10250" s="131"/>
    </row>
    <row r="10251" spans="1:1" x14ac:dyDescent="0.55000000000000004">
      <c r="A10251" s="131"/>
    </row>
    <row r="10254" spans="1:1" x14ac:dyDescent="0.55000000000000004">
      <c r="A10254" s="131"/>
    </row>
    <row r="10255" spans="1:1" x14ac:dyDescent="0.55000000000000004">
      <c r="A10255" s="131"/>
    </row>
    <row r="10258" spans="1:1" x14ac:dyDescent="0.55000000000000004">
      <c r="A10258" s="131"/>
    </row>
    <row r="10259" spans="1:1" x14ac:dyDescent="0.55000000000000004">
      <c r="A10259" s="131"/>
    </row>
    <row r="10262" spans="1:1" x14ac:dyDescent="0.55000000000000004">
      <c r="A10262" s="131"/>
    </row>
    <row r="10263" spans="1:1" x14ac:dyDescent="0.55000000000000004">
      <c r="A10263" s="131"/>
    </row>
    <row r="10266" spans="1:1" x14ac:dyDescent="0.55000000000000004">
      <c r="A10266" s="131"/>
    </row>
    <row r="10267" spans="1:1" x14ac:dyDescent="0.55000000000000004">
      <c r="A10267" s="131"/>
    </row>
    <row r="10270" spans="1:1" x14ac:dyDescent="0.55000000000000004">
      <c r="A10270" s="131"/>
    </row>
    <row r="10271" spans="1:1" x14ac:dyDescent="0.55000000000000004">
      <c r="A10271" s="131"/>
    </row>
    <row r="10274" spans="1:1" x14ac:dyDescent="0.55000000000000004">
      <c r="A10274" s="131"/>
    </row>
    <row r="10275" spans="1:1" x14ac:dyDescent="0.55000000000000004">
      <c r="A10275" s="131"/>
    </row>
    <row r="10278" spans="1:1" x14ac:dyDescent="0.55000000000000004">
      <c r="A10278" s="131"/>
    </row>
    <row r="10279" spans="1:1" x14ac:dyDescent="0.55000000000000004">
      <c r="A10279" s="131"/>
    </row>
    <row r="10282" spans="1:1" x14ac:dyDescent="0.55000000000000004">
      <c r="A10282" s="131"/>
    </row>
    <row r="10283" spans="1:1" x14ac:dyDescent="0.55000000000000004">
      <c r="A10283" s="131"/>
    </row>
    <row r="10286" spans="1:1" x14ac:dyDescent="0.55000000000000004">
      <c r="A10286" s="131"/>
    </row>
    <row r="10287" spans="1:1" x14ac:dyDescent="0.55000000000000004">
      <c r="A10287" s="131"/>
    </row>
    <row r="10290" spans="1:1" x14ac:dyDescent="0.55000000000000004">
      <c r="A10290" s="131"/>
    </row>
    <row r="10291" spans="1:1" x14ac:dyDescent="0.55000000000000004">
      <c r="A10291" s="131"/>
    </row>
    <row r="10294" spans="1:1" x14ac:dyDescent="0.55000000000000004">
      <c r="A10294" s="131"/>
    </row>
    <row r="10295" spans="1:1" x14ac:dyDescent="0.55000000000000004">
      <c r="A10295" s="131"/>
    </row>
    <row r="10298" spans="1:1" x14ac:dyDescent="0.55000000000000004">
      <c r="A10298" s="131"/>
    </row>
    <row r="10299" spans="1:1" x14ac:dyDescent="0.55000000000000004">
      <c r="A10299" s="131"/>
    </row>
    <row r="10302" spans="1:1" x14ac:dyDescent="0.55000000000000004">
      <c r="A10302" s="131"/>
    </row>
    <row r="10303" spans="1:1" x14ac:dyDescent="0.55000000000000004">
      <c r="A10303" s="131"/>
    </row>
    <row r="10306" spans="1:1" x14ac:dyDescent="0.55000000000000004">
      <c r="A10306" s="131"/>
    </row>
    <row r="10307" spans="1:1" x14ac:dyDescent="0.55000000000000004">
      <c r="A10307" s="131"/>
    </row>
    <row r="10310" spans="1:1" x14ac:dyDescent="0.55000000000000004">
      <c r="A10310" s="131"/>
    </row>
    <row r="10311" spans="1:1" x14ac:dyDescent="0.55000000000000004">
      <c r="A10311" s="131"/>
    </row>
    <row r="10314" spans="1:1" x14ac:dyDescent="0.55000000000000004">
      <c r="A10314" s="131"/>
    </row>
    <row r="10315" spans="1:1" x14ac:dyDescent="0.55000000000000004">
      <c r="A10315" s="131"/>
    </row>
    <row r="10318" spans="1:1" x14ac:dyDescent="0.55000000000000004">
      <c r="A10318" s="131"/>
    </row>
    <row r="10319" spans="1:1" x14ac:dyDescent="0.55000000000000004">
      <c r="A10319" s="131"/>
    </row>
    <row r="10322" spans="1:1" x14ac:dyDescent="0.55000000000000004">
      <c r="A10322" s="131"/>
    </row>
    <row r="10323" spans="1:1" x14ac:dyDescent="0.55000000000000004">
      <c r="A10323" s="131"/>
    </row>
    <row r="10326" spans="1:1" x14ac:dyDescent="0.55000000000000004">
      <c r="A10326" s="131"/>
    </row>
    <row r="10327" spans="1:1" x14ac:dyDescent="0.55000000000000004">
      <c r="A10327" s="131"/>
    </row>
    <row r="10330" spans="1:1" x14ac:dyDescent="0.55000000000000004">
      <c r="A10330" s="131"/>
    </row>
    <row r="10331" spans="1:1" x14ac:dyDescent="0.55000000000000004">
      <c r="A10331" s="131"/>
    </row>
    <row r="10334" spans="1:1" x14ac:dyDescent="0.55000000000000004">
      <c r="A10334" s="131"/>
    </row>
    <row r="10335" spans="1:1" x14ac:dyDescent="0.55000000000000004">
      <c r="A10335" s="131"/>
    </row>
    <row r="10338" spans="1:1" x14ac:dyDescent="0.55000000000000004">
      <c r="A10338" s="131"/>
    </row>
    <row r="10339" spans="1:1" x14ac:dyDescent="0.55000000000000004">
      <c r="A10339" s="131"/>
    </row>
    <row r="10342" spans="1:1" x14ac:dyDescent="0.55000000000000004">
      <c r="A10342" s="131"/>
    </row>
    <row r="10343" spans="1:1" x14ac:dyDescent="0.55000000000000004">
      <c r="A10343" s="131"/>
    </row>
    <row r="10346" spans="1:1" x14ac:dyDescent="0.55000000000000004">
      <c r="A10346" s="131"/>
    </row>
    <row r="10347" spans="1:1" x14ac:dyDescent="0.55000000000000004">
      <c r="A10347" s="131"/>
    </row>
    <row r="10350" spans="1:1" x14ac:dyDescent="0.55000000000000004">
      <c r="A10350" s="131"/>
    </row>
    <row r="10351" spans="1:1" x14ac:dyDescent="0.55000000000000004">
      <c r="A10351" s="131"/>
    </row>
    <row r="10354" spans="1:1" x14ac:dyDescent="0.55000000000000004">
      <c r="A10354" s="131"/>
    </row>
    <row r="10355" spans="1:1" x14ac:dyDescent="0.55000000000000004">
      <c r="A10355" s="131"/>
    </row>
    <row r="10358" spans="1:1" x14ac:dyDescent="0.55000000000000004">
      <c r="A10358" s="131"/>
    </row>
    <row r="10359" spans="1:1" x14ac:dyDescent="0.55000000000000004">
      <c r="A10359" s="131"/>
    </row>
    <row r="10362" spans="1:1" x14ac:dyDescent="0.55000000000000004">
      <c r="A10362" s="131"/>
    </row>
    <row r="10363" spans="1:1" x14ac:dyDescent="0.55000000000000004">
      <c r="A10363" s="131"/>
    </row>
    <row r="10366" spans="1:1" x14ac:dyDescent="0.55000000000000004">
      <c r="A10366" s="131"/>
    </row>
    <row r="10367" spans="1:1" x14ac:dyDescent="0.55000000000000004">
      <c r="A10367" s="131"/>
    </row>
    <row r="10370" spans="1:1" x14ac:dyDescent="0.55000000000000004">
      <c r="A10370" s="131"/>
    </row>
    <row r="10371" spans="1:1" x14ac:dyDescent="0.55000000000000004">
      <c r="A10371" s="131"/>
    </row>
    <row r="10374" spans="1:1" x14ac:dyDescent="0.55000000000000004">
      <c r="A10374" s="131"/>
    </row>
    <row r="10375" spans="1:1" x14ac:dyDescent="0.55000000000000004">
      <c r="A10375" s="131"/>
    </row>
    <row r="10378" spans="1:1" x14ac:dyDescent="0.55000000000000004">
      <c r="A10378" s="131"/>
    </row>
    <row r="10379" spans="1:1" x14ac:dyDescent="0.55000000000000004">
      <c r="A10379" s="131"/>
    </row>
    <row r="10382" spans="1:1" x14ac:dyDescent="0.55000000000000004">
      <c r="A10382" s="131"/>
    </row>
    <row r="10383" spans="1:1" x14ac:dyDescent="0.55000000000000004">
      <c r="A10383" s="131"/>
    </row>
    <row r="10386" spans="1:1" x14ac:dyDescent="0.55000000000000004">
      <c r="A10386" s="131"/>
    </row>
    <row r="10387" spans="1:1" x14ac:dyDescent="0.55000000000000004">
      <c r="A10387" s="131"/>
    </row>
    <row r="10390" spans="1:1" x14ac:dyDescent="0.55000000000000004">
      <c r="A10390" s="131"/>
    </row>
    <row r="10391" spans="1:1" x14ac:dyDescent="0.55000000000000004">
      <c r="A10391" s="131"/>
    </row>
    <row r="10394" spans="1:1" x14ac:dyDescent="0.55000000000000004">
      <c r="A10394" s="131"/>
    </row>
    <row r="10395" spans="1:1" x14ac:dyDescent="0.55000000000000004">
      <c r="A10395" s="131"/>
    </row>
    <row r="10398" spans="1:1" x14ac:dyDescent="0.55000000000000004">
      <c r="A10398" s="131"/>
    </row>
    <row r="10399" spans="1:1" x14ac:dyDescent="0.55000000000000004">
      <c r="A10399" s="131"/>
    </row>
    <row r="10402" spans="1:1" x14ac:dyDescent="0.55000000000000004">
      <c r="A10402" s="131"/>
    </row>
    <row r="10403" spans="1:1" x14ac:dyDescent="0.55000000000000004">
      <c r="A10403" s="131"/>
    </row>
    <row r="10406" spans="1:1" x14ac:dyDescent="0.55000000000000004">
      <c r="A10406" s="131"/>
    </row>
    <row r="10407" spans="1:1" x14ac:dyDescent="0.55000000000000004">
      <c r="A10407" s="131"/>
    </row>
    <row r="10410" spans="1:1" x14ac:dyDescent="0.55000000000000004">
      <c r="A10410" s="131"/>
    </row>
    <row r="10411" spans="1:1" x14ac:dyDescent="0.55000000000000004">
      <c r="A10411" s="131"/>
    </row>
    <row r="10414" spans="1:1" x14ac:dyDescent="0.55000000000000004">
      <c r="A10414" s="131"/>
    </row>
    <row r="10415" spans="1:1" x14ac:dyDescent="0.55000000000000004">
      <c r="A10415" s="131"/>
    </row>
    <row r="10418" spans="1:1" x14ac:dyDescent="0.55000000000000004">
      <c r="A10418" s="131"/>
    </row>
    <row r="10419" spans="1:1" x14ac:dyDescent="0.55000000000000004">
      <c r="A10419" s="131"/>
    </row>
    <row r="10422" spans="1:1" x14ac:dyDescent="0.55000000000000004">
      <c r="A10422" s="131"/>
    </row>
    <row r="10423" spans="1:1" x14ac:dyDescent="0.55000000000000004">
      <c r="A10423" s="131"/>
    </row>
    <row r="10426" spans="1:1" x14ac:dyDescent="0.55000000000000004">
      <c r="A10426" s="131"/>
    </row>
    <row r="10427" spans="1:1" x14ac:dyDescent="0.55000000000000004">
      <c r="A10427" s="131"/>
    </row>
    <row r="10430" spans="1:1" x14ac:dyDescent="0.55000000000000004">
      <c r="A10430" s="131"/>
    </row>
    <row r="10431" spans="1:1" x14ac:dyDescent="0.55000000000000004">
      <c r="A10431" s="131"/>
    </row>
    <row r="10434" spans="1:1" x14ac:dyDescent="0.55000000000000004">
      <c r="A10434" s="131"/>
    </row>
    <row r="10435" spans="1:1" x14ac:dyDescent="0.55000000000000004">
      <c r="A10435" s="131"/>
    </row>
    <row r="10438" spans="1:1" x14ac:dyDescent="0.55000000000000004">
      <c r="A10438" s="131"/>
    </row>
    <row r="10439" spans="1:1" x14ac:dyDescent="0.55000000000000004">
      <c r="A10439" s="131"/>
    </row>
    <row r="10442" spans="1:1" x14ac:dyDescent="0.55000000000000004">
      <c r="A10442" s="131"/>
    </row>
    <row r="10443" spans="1:1" x14ac:dyDescent="0.55000000000000004">
      <c r="A10443" s="131"/>
    </row>
    <row r="10446" spans="1:1" x14ac:dyDescent="0.55000000000000004">
      <c r="A10446" s="131"/>
    </row>
    <row r="10447" spans="1:1" x14ac:dyDescent="0.55000000000000004">
      <c r="A10447" s="131"/>
    </row>
    <row r="10450" spans="1:1" x14ac:dyDescent="0.55000000000000004">
      <c r="A10450" s="131"/>
    </row>
    <row r="10451" spans="1:1" x14ac:dyDescent="0.55000000000000004">
      <c r="A10451" s="131"/>
    </row>
    <row r="10454" spans="1:1" x14ac:dyDescent="0.55000000000000004">
      <c r="A10454" s="131"/>
    </row>
    <row r="10455" spans="1:1" x14ac:dyDescent="0.55000000000000004">
      <c r="A10455" s="131"/>
    </row>
    <row r="10458" spans="1:1" x14ac:dyDescent="0.55000000000000004">
      <c r="A10458" s="131"/>
    </row>
    <row r="10459" spans="1:1" x14ac:dyDescent="0.55000000000000004">
      <c r="A10459" s="131"/>
    </row>
    <row r="10462" spans="1:1" x14ac:dyDescent="0.55000000000000004">
      <c r="A10462" s="131"/>
    </row>
    <row r="10463" spans="1:1" x14ac:dyDescent="0.55000000000000004">
      <c r="A10463" s="131"/>
    </row>
    <row r="10466" spans="1:1" x14ac:dyDescent="0.55000000000000004">
      <c r="A10466" s="131"/>
    </row>
    <row r="10467" spans="1:1" x14ac:dyDescent="0.55000000000000004">
      <c r="A10467" s="131"/>
    </row>
    <row r="10470" spans="1:1" x14ac:dyDescent="0.55000000000000004">
      <c r="A10470" s="131"/>
    </row>
    <row r="10471" spans="1:1" x14ac:dyDescent="0.55000000000000004">
      <c r="A10471" s="131"/>
    </row>
    <row r="10474" spans="1:1" x14ac:dyDescent="0.55000000000000004">
      <c r="A10474" s="131"/>
    </row>
    <row r="10475" spans="1:1" x14ac:dyDescent="0.55000000000000004">
      <c r="A10475" s="131"/>
    </row>
    <row r="10478" spans="1:1" x14ac:dyDescent="0.55000000000000004">
      <c r="A10478" s="131"/>
    </row>
    <row r="10479" spans="1:1" x14ac:dyDescent="0.55000000000000004">
      <c r="A10479" s="131"/>
    </row>
    <row r="10482" spans="1:1" x14ac:dyDescent="0.55000000000000004">
      <c r="A10482" s="131"/>
    </row>
    <row r="10483" spans="1:1" x14ac:dyDescent="0.55000000000000004">
      <c r="A10483" s="131"/>
    </row>
    <row r="10486" spans="1:1" x14ac:dyDescent="0.55000000000000004">
      <c r="A10486" s="131"/>
    </row>
    <row r="10487" spans="1:1" x14ac:dyDescent="0.55000000000000004">
      <c r="A10487" s="131"/>
    </row>
    <row r="10490" spans="1:1" x14ac:dyDescent="0.55000000000000004">
      <c r="A10490" s="131"/>
    </row>
    <row r="10491" spans="1:1" x14ac:dyDescent="0.55000000000000004">
      <c r="A10491" s="131"/>
    </row>
    <row r="10494" spans="1:1" x14ac:dyDescent="0.55000000000000004">
      <c r="A10494" s="131"/>
    </row>
    <row r="10495" spans="1:1" x14ac:dyDescent="0.55000000000000004">
      <c r="A10495" s="131"/>
    </row>
    <row r="10498" spans="1:1" x14ac:dyDescent="0.55000000000000004">
      <c r="A10498" s="131"/>
    </row>
    <row r="10499" spans="1:1" x14ac:dyDescent="0.55000000000000004">
      <c r="A10499" s="131"/>
    </row>
    <row r="10502" spans="1:1" x14ac:dyDescent="0.55000000000000004">
      <c r="A10502" s="131"/>
    </row>
    <row r="10503" spans="1:1" x14ac:dyDescent="0.55000000000000004">
      <c r="A10503" s="131"/>
    </row>
    <row r="10506" spans="1:1" x14ac:dyDescent="0.55000000000000004">
      <c r="A10506" s="131"/>
    </row>
    <row r="10507" spans="1:1" x14ac:dyDescent="0.55000000000000004">
      <c r="A10507" s="131"/>
    </row>
    <row r="10510" spans="1:1" x14ac:dyDescent="0.55000000000000004">
      <c r="A10510" s="131"/>
    </row>
    <row r="10511" spans="1:1" x14ac:dyDescent="0.55000000000000004">
      <c r="A10511" s="131"/>
    </row>
    <row r="10514" spans="1:1" x14ac:dyDescent="0.55000000000000004">
      <c r="A10514" s="131"/>
    </row>
    <row r="10515" spans="1:1" x14ac:dyDescent="0.55000000000000004">
      <c r="A10515" s="131"/>
    </row>
    <row r="10518" spans="1:1" x14ac:dyDescent="0.55000000000000004">
      <c r="A10518" s="131"/>
    </row>
    <row r="10519" spans="1:1" x14ac:dyDescent="0.55000000000000004">
      <c r="A10519" s="131"/>
    </row>
    <row r="10522" spans="1:1" x14ac:dyDescent="0.55000000000000004">
      <c r="A10522" s="131"/>
    </row>
    <row r="10523" spans="1:1" x14ac:dyDescent="0.55000000000000004">
      <c r="A10523" s="131"/>
    </row>
    <row r="10526" spans="1:1" x14ac:dyDescent="0.55000000000000004">
      <c r="A10526" s="131"/>
    </row>
    <row r="10527" spans="1:1" x14ac:dyDescent="0.55000000000000004">
      <c r="A10527" s="131"/>
    </row>
    <row r="10530" spans="1:1" x14ac:dyDescent="0.55000000000000004">
      <c r="A10530" s="131"/>
    </row>
    <row r="10531" spans="1:1" x14ac:dyDescent="0.55000000000000004">
      <c r="A10531" s="131"/>
    </row>
    <row r="10534" spans="1:1" x14ac:dyDescent="0.55000000000000004">
      <c r="A10534" s="131"/>
    </row>
    <row r="10535" spans="1:1" x14ac:dyDescent="0.55000000000000004">
      <c r="A10535" s="131"/>
    </row>
    <row r="10538" spans="1:1" x14ac:dyDescent="0.55000000000000004">
      <c r="A10538" s="131"/>
    </row>
    <row r="10539" spans="1:1" x14ac:dyDescent="0.55000000000000004">
      <c r="A10539" s="131"/>
    </row>
    <row r="10542" spans="1:1" x14ac:dyDescent="0.55000000000000004">
      <c r="A10542" s="131"/>
    </row>
    <row r="10543" spans="1:1" x14ac:dyDescent="0.55000000000000004">
      <c r="A10543" s="131"/>
    </row>
    <row r="10546" spans="1:1" x14ac:dyDescent="0.55000000000000004">
      <c r="A10546" s="131"/>
    </row>
    <row r="10547" spans="1:1" x14ac:dyDescent="0.55000000000000004">
      <c r="A10547" s="131"/>
    </row>
    <row r="10550" spans="1:1" x14ac:dyDescent="0.55000000000000004">
      <c r="A10550" s="131"/>
    </row>
    <row r="10551" spans="1:1" x14ac:dyDescent="0.55000000000000004">
      <c r="A10551" s="131"/>
    </row>
    <row r="10554" spans="1:1" x14ac:dyDescent="0.55000000000000004">
      <c r="A10554" s="131"/>
    </row>
    <row r="10555" spans="1:1" x14ac:dyDescent="0.55000000000000004">
      <c r="A10555" s="131"/>
    </row>
    <row r="10558" spans="1:1" x14ac:dyDescent="0.55000000000000004">
      <c r="A10558" s="131"/>
    </row>
    <row r="10559" spans="1:1" x14ac:dyDescent="0.55000000000000004">
      <c r="A10559" s="131"/>
    </row>
    <row r="10562" spans="1:1" x14ac:dyDescent="0.55000000000000004">
      <c r="A10562" s="131"/>
    </row>
    <row r="10563" spans="1:1" x14ac:dyDescent="0.55000000000000004">
      <c r="A10563" s="131"/>
    </row>
    <row r="10566" spans="1:1" x14ac:dyDescent="0.55000000000000004">
      <c r="A10566" s="131"/>
    </row>
    <row r="10567" spans="1:1" x14ac:dyDescent="0.55000000000000004">
      <c r="A10567" s="131"/>
    </row>
    <row r="10570" spans="1:1" x14ac:dyDescent="0.55000000000000004">
      <c r="A10570" s="131"/>
    </row>
    <row r="10571" spans="1:1" x14ac:dyDescent="0.55000000000000004">
      <c r="A10571" s="131"/>
    </row>
    <row r="10574" spans="1:1" x14ac:dyDescent="0.55000000000000004">
      <c r="A10574" s="131"/>
    </row>
    <row r="10575" spans="1:1" x14ac:dyDescent="0.55000000000000004">
      <c r="A10575" s="131"/>
    </row>
    <row r="10578" spans="1:1" x14ac:dyDescent="0.55000000000000004">
      <c r="A10578" s="131"/>
    </row>
    <row r="10579" spans="1:1" x14ac:dyDescent="0.55000000000000004">
      <c r="A10579" s="131"/>
    </row>
    <row r="10582" spans="1:1" x14ac:dyDescent="0.55000000000000004">
      <c r="A10582" s="131"/>
    </row>
    <row r="10583" spans="1:1" x14ac:dyDescent="0.55000000000000004">
      <c r="A10583" s="131"/>
    </row>
    <row r="10586" spans="1:1" x14ac:dyDescent="0.55000000000000004">
      <c r="A10586" s="131"/>
    </row>
    <row r="10587" spans="1:1" x14ac:dyDescent="0.55000000000000004">
      <c r="A10587" s="131"/>
    </row>
    <row r="10590" spans="1:1" x14ac:dyDescent="0.55000000000000004">
      <c r="A10590" s="131"/>
    </row>
    <row r="10591" spans="1:1" x14ac:dyDescent="0.55000000000000004">
      <c r="A10591" s="131"/>
    </row>
    <row r="10594" spans="1:1" x14ac:dyDescent="0.55000000000000004">
      <c r="A10594" s="131"/>
    </row>
    <row r="10595" spans="1:1" x14ac:dyDescent="0.55000000000000004">
      <c r="A10595" s="131"/>
    </row>
    <row r="10598" spans="1:1" x14ac:dyDescent="0.55000000000000004">
      <c r="A10598" s="131"/>
    </row>
    <row r="10599" spans="1:1" x14ac:dyDescent="0.55000000000000004">
      <c r="A10599" s="131"/>
    </row>
    <row r="10602" spans="1:1" x14ac:dyDescent="0.55000000000000004">
      <c r="A10602" s="131"/>
    </row>
    <row r="10603" spans="1:1" x14ac:dyDescent="0.55000000000000004">
      <c r="A10603" s="131"/>
    </row>
    <row r="10606" spans="1:1" x14ac:dyDescent="0.55000000000000004">
      <c r="A10606" s="131"/>
    </row>
    <row r="10607" spans="1:1" x14ac:dyDescent="0.55000000000000004">
      <c r="A10607" s="131"/>
    </row>
    <row r="10610" spans="1:1" x14ac:dyDescent="0.55000000000000004">
      <c r="A10610" s="131"/>
    </row>
    <row r="10611" spans="1:1" x14ac:dyDescent="0.55000000000000004">
      <c r="A10611" s="131"/>
    </row>
    <row r="10614" spans="1:1" x14ac:dyDescent="0.55000000000000004">
      <c r="A10614" s="131"/>
    </row>
    <row r="10615" spans="1:1" x14ac:dyDescent="0.55000000000000004">
      <c r="A10615" s="131"/>
    </row>
    <row r="10618" spans="1:1" x14ac:dyDescent="0.55000000000000004">
      <c r="A10618" s="131"/>
    </row>
    <row r="10619" spans="1:1" x14ac:dyDescent="0.55000000000000004">
      <c r="A10619" s="131"/>
    </row>
    <row r="10622" spans="1:1" x14ac:dyDescent="0.55000000000000004">
      <c r="A10622" s="131"/>
    </row>
    <row r="10623" spans="1:1" x14ac:dyDescent="0.55000000000000004">
      <c r="A10623" s="131"/>
    </row>
    <row r="10626" spans="1:1" x14ac:dyDescent="0.55000000000000004">
      <c r="A10626" s="131"/>
    </row>
    <row r="10627" spans="1:1" x14ac:dyDescent="0.55000000000000004">
      <c r="A10627" s="131"/>
    </row>
    <row r="10630" spans="1:1" x14ac:dyDescent="0.55000000000000004">
      <c r="A10630" s="131"/>
    </row>
    <row r="10631" spans="1:1" x14ac:dyDescent="0.55000000000000004">
      <c r="A10631" s="131"/>
    </row>
    <row r="10634" spans="1:1" x14ac:dyDescent="0.55000000000000004">
      <c r="A10634" s="131"/>
    </row>
    <row r="10635" spans="1:1" x14ac:dyDescent="0.55000000000000004">
      <c r="A10635" s="131"/>
    </row>
    <row r="10638" spans="1:1" x14ac:dyDescent="0.55000000000000004">
      <c r="A10638" s="131"/>
    </row>
    <row r="10639" spans="1:1" x14ac:dyDescent="0.55000000000000004">
      <c r="A10639" s="131"/>
    </row>
    <row r="10642" spans="1:1" x14ac:dyDescent="0.55000000000000004">
      <c r="A10642" s="131"/>
    </row>
    <row r="10643" spans="1:1" x14ac:dyDescent="0.55000000000000004">
      <c r="A10643" s="131"/>
    </row>
    <row r="10646" spans="1:1" x14ac:dyDescent="0.55000000000000004">
      <c r="A10646" s="131"/>
    </row>
    <row r="10647" spans="1:1" x14ac:dyDescent="0.55000000000000004">
      <c r="A10647" s="131"/>
    </row>
    <row r="10650" spans="1:1" x14ac:dyDescent="0.55000000000000004">
      <c r="A10650" s="131"/>
    </row>
    <row r="10651" spans="1:1" x14ac:dyDescent="0.55000000000000004">
      <c r="A10651" s="131"/>
    </row>
    <row r="10654" spans="1:1" x14ac:dyDescent="0.55000000000000004">
      <c r="A10654" s="131"/>
    </row>
    <row r="10655" spans="1:1" x14ac:dyDescent="0.55000000000000004">
      <c r="A10655" s="131"/>
    </row>
    <row r="10658" spans="1:1" x14ac:dyDescent="0.55000000000000004">
      <c r="A10658" s="131"/>
    </row>
    <row r="10659" spans="1:1" x14ac:dyDescent="0.55000000000000004">
      <c r="A10659" s="131"/>
    </row>
    <row r="10662" spans="1:1" x14ac:dyDescent="0.55000000000000004">
      <c r="A10662" s="131"/>
    </row>
    <row r="10663" spans="1:1" x14ac:dyDescent="0.55000000000000004">
      <c r="A10663" s="131"/>
    </row>
    <row r="10666" spans="1:1" x14ac:dyDescent="0.55000000000000004">
      <c r="A10666" s="131"/>
    </row>
    <row r="10667" spans="1:1" x14ac:dyDescent="0.55000000000000004">
      <c r="A10667" s="131"/>
    </row>
    <row r="10670" spans="1:1" x14ac:dyDescent="0.55000000000000004">
      <c r="A10670" s="131"/>
    </row>
    <row r="10671" spans="1:1" x14ac:dyDescent="0.55000000000000004">
      <c r="A10671" s="131"/>
    </row>
    <row r="10674" spans="1:1" x14ac:dyDescent="0.55000000000000004">
      <c r="A10674" s="131"/>
    </row>
    <row r="10675" spans="1:1" x14ac:dyDescent="0.55000000000000004">
      <c r="A10675" s="131"/>
    </row>
    <row r="10678" spans="1:1" x14ac:dyDescent="0.55000000000000004">
      <c r="A10678" s="131"/>
    </row>
    <row r="10679" spans="1:1" x14ac:dyDescent="0.55000000000000004">
      <c r="A10679" s="131"/>
    </row>
    <row r="10682" spans="1:1" x14ac:dyDescent="0.55000000000000004">
      <c r="A10682" s="131"/>
    </row>
    <row r="10683" spans="1:1" x14ac:dyDescent="0.55000000000000004">
      <c r="A10683" s="131"/>
    </row>
    <row r="10686" spans="1:1" x14ac:dyDescent="0.55000000000000004">
      <c r="A10686" s="131"/>
    </row>
    <row r="10687" spans="1:1" x14ac:dyDescent="0.55000000000000004">
      <c r="A10687" s="131"/>
    </row>
    <row r="10690" spans="1:1" x14ac:dyDescent="0.55000000000000004">
      <c r="A10690" s="131"/>
    </row>
    <row r="10691" spans="1:1" x14ac:dyDescent="0.55000000000000004">
      <c r="A10691" s="131"/>
    </row>
    <row r="10694" spans="1:1" x14ac:dyDescent="0.55000000000000004">
      <c r="A10694" s="131"/>
    </row>
    <row r="10695" spans="1:1" x14ac:dyDescent="0.55000000000000004">
      <c r="A10695" s="131"/>
    </row>
    <row r="10698" spans="1:1" x14ac:dyDescent="0.55000000000000004">
      <c r="A10698" s="131"/>
    </row>
    <row r="10699" spans="1:1" x14ac:dyDescent="0.55000000000000004">
      <c r="A10699" s="131"/>
    </row>
    <row r="10702" spans="1:1" x14ac:dyDescent="0.55000000000000004">
      <c r="A10702" s="131"/>
    </row>
    <row r="10703" spans="1:1" x14ac:dyDescent="0.55000000000000004">
      <c r="A10703" s="131"/>
    </row>
    <row r="10706" spans="1:1" x14ac:dyDescent="0.55000000000000004">
      <c r="A10706" s="131"/>
    </row>
    <row r="10707" spans="1:1" x14ac:dyDescent="0.55000000000000004">
      <c r="A10707" s="131"/>
    </row>
    <row r="10710" spans="1:1" x14ac:dyDescent="0.55000000000000004">
      <c r="A10710" s="131"/>
    </row>
    <row r="10711" spans="1:1" x14ac:dyDescent="0.55000000000000004">
      <c r="A10711" s="131"/>
    </row>
    <row r="10714" spans="1:1" x14ac:dyDescent="0.55000000000000004">
      <c r="A10714" s="131"/>
    </row>
    <row r="10715" spans="1:1" x14ac:dyDescent="0.55000000000000004">
      <c r="A10715" s="131"/>
    </row>
    <row r="10718" spans="1:1" x14ac:dyDescent="0.55000000000000004">
      <c r="A10718" s="131"/>
    </row>
    <row r="10719" spans="1:1" x14ac:dyDescent="0.55000000000000004">
      <c r="A10719" s="131"/>
    </row>
    <row r="10722" spans="1:1" x14ac:dyDescent="0.55000000000000004">
      <c r="A10722" s="131"/>
    </row>
    <row r="10723" spans="1:1" x14ac:dyDescent="0.55000000000000004">
      <c r="A10723" s="131"/>
    </row>
    <row r="10726" spans="1:1" x14ac:dyDescent="0.55000000000000004">
      <c r="A10726" s="131"/>
    </row>
    <row r="10727" spans="1:1" x14ac:dyDescent="0.55000000000000004">
      <c r="A10727" s="131"/>
    </row>
    <row r="10730" spans="1:1" x14ac:dyDescent="0.55000000000000004">
      <c r="A10730" s="131"/>
    </row>
    <row r="10731" spans="1:1" x14ac:dyDescent="0.55000000000000004">
      <c r="A10731" s="131"/>
    </row>
    <row r="10734" spans="1:1" x14ac:dyDescent="0.55000000000000004">
      <c r="A10734" s="131"/>
    </row>
    <row r="10735" spans="1:1" x14ac:dyDescent="0.55000000000000004">
      <c r="A10735" s="131"/>
    </row>
    <row r="10738" spans="1:1" x14ac:dyDescent="0.55000000000000004">
      <c r="A10738" s="131"/>
    </row>
    <row r="10739" spans="1:1" x14ac:dyDescent="0.55000000000000004">
      <c r="A10739" s="131"/>
    </row>
    <row r="10742" spans="1:1" x14ac:dyDescent="0.55000000000000004">
      <c r="A10742" s="131"/>
    </row>
    <row r="10743" spans="1:1" x14ac:dyDescent="0.55000000000000004">
      <c r="A10743" s="131"/>
    </row>
    <row r="10746" spans="1:1" x14ac:dyDescent="0.55000000000000004">
      <c r="A10746" s="131"/>
    </row>
    <row r="10747" spans="1:1" x14ac:dyDescent="0.55000000000000004">
      <c r="A10747" s="131"/>
    </row>
    <row r="10750" spans="1:1" x14ac:dyDescent="0.55000000000000004">
      <c r="A10750" s="131"/>
    </row>
    <row r="10751" spans="1:1" x14ac:dyDescent="0.55000000000000004">
      <c r="A10751" s="131"/>
    </row>
    <row r="10754" spans="1:1" x14ac:dyDescent="0.55000000000000004">
      <c r="A10754" s="131"/>
    </row>
    <row r="10755" spans="1:1" x14ac:dyDescent="0.55000000000000004">
      <c r="A10755" s="131"/>
    </row>
    <row r="10758" spans="1:1" x14ac:dyDescent="0.55000000000000004">
      <c r="A10758" s="131"/>
    </row>
    <row r="10759" spans="1:1" x14ac:dyDescent="0.55000000000000004">
      <c r="A10759" s="131"/>
    </row>
    <row r="10762" spans="1:1" x14ac:dyDescent="0.55000000000000004">
      <c r="A10762" s="131"/>
    </row>
    <row r="10763" spans="1:1" x14ac:dyDescent="0.55000000000000004">
      <c r="A10763" s="131"/>
    </row>
    <row r="10766" spans="1:1" x14ac:dyDescent="0.55000000000000004">
      <c r="A10766" s="131"/>
    </row>
    <row r="10767" spans="1:1" x14ac:dyDescent="0.55000000000000004">
      <c r="A10767" s="131"/>
    </row>
    <row r="10770" spans="1:1" x14ac:dyDescent="0.55000000000000004">
      <c r="A10770" s="131"/>
    </row>
    <row r="10771" spans="1:1" x14ac:dyDescent="0.55000000000000004">
      <c r="A10771" s="131"/>
    </row>
    <row r="10774" spans="1:1" x14ac:dyDescent="0.55000000000000004">
      <c r="A10774" s="131"/>
    </row>
    <row r="10775" spans="1:1" x14ac:dyDescent="0.55000000000000004">
      <c r="A10775" s="131"/>
    </row>
    <row r="10778" spans="1:1" x14ac:dyDescent="0.55000000000000004">
      <c r="A10778" s="131"/>
    </row>
    <row r="10779" spans="1:1" x14ac:dyDescent="0.55000000000000004">
      <c r="A10779" s="131"/>
    </row>
    <row r="10782" spans="1:1" x14ac:dyDescent="0.55000000000000004">
      <c r="A10782" s="131"/>
    </row>
    <row r="10783" spans="1:1" x14ac:dyDescent="0.55000000000000004">
      <c r="A10783" s="131"/>
    </row>
    <row r="10786" spans="1:1" x14ac:dyDescent="0.55000000000000004">
      <c r="A10786" s="131"/>
    </row>
    <row r="10787" spans="1:1" x14ac:dyDescent="0.55000000000000004">
      <c r="A10787" s="131"/>
    </row>
    <row r="10790" spans="1:1" x14ac:dyDescent="0.55000000000000004">
      <c r="A10790" s="131"/>
    </row>
    <row r="10791" spans="1:1" x14ac:dyDescent="0.55000000000000004">
      <c r="A10791" s="131"/>
    </row>
    <row r="10794" spans="1:1" x14ac:dyDescent="0.55000000000000004">
      <c r="A10794" s="131"/>
    </row>
    <row r="10795" spans="1:1" x14ac:dyDescent="0.55000000000000004">
      <c r="A10795" s="131"/>
    </row>
    <row r="10798" spans="1:1" x14ac:dyDescent="0.55000000000000004">
      <c r="A10798" s="131"/>
    </row>
    <row r="10799" spans="1:1" x14ac:dyDescent="0.55000000000000004">
      <c r="A10799" s="131"/>
    </row>
    <row r="10802" spans="1:1" x14ac:dyDescent="0.55000000000000004">
      <c r="A10802" s="131"/>
    </row>
    <row r="10803" spans="1:1" x14ac:dyDescent="0.55000000000000004">
      <c r="A10803" s="131"/>
    </row>
    <row r="10806" spans="1:1" x14ac:dyDescent="0.55000000000000004">
      <c r="A10806" s="131"/>
    </row>
    <row r="10807" spans="1:1" x14ac:dyDescent="0.55000000000000004">
      <c r="A10807" s="131"/>
    </row>
    <row r="10810" spans="1:1" x14ac:dyDescent="0.55000000000000004">
      <c r="A10810" s="131"/>
    </row>
    <row r="10811" spans="1:1" x14ac:dyDescent="0.55000000000000004">
      <c r="A10811" s="131"/>
    </row>
    <row r="10814" spans="1:1" x14ac:dyDescent="0.55000000000000004">
      <c r="A10814" s="131"/>
    </row>
    <row r="10815" spans="1:1" x14ac:dyDescent="0.55000000000000004">
      <c r="A10815" s="131"/>
    </row>
    <row r="10818" spans="1:1" x14ac:dyDescent="0.55000000000000004">
      <c r="A10818" s="131"/>
    </row>
    <row r="10819" spans="1:1" x14ac:dyDescent="0.55000000000000004">
      <c r="A10819" s="131"/>
    </row>
    <row r="10822" spans="1:1" x14ac:dyDescent="0.55000000000000004">
      <c r="A10822" s="131"/>
    </row>
    <row r="10823" spans="1:1" x14ac:dyDescent="0.55000000000000004">
      <c r="A10823" s="131"/>
    </row>
    <row r="10826" spans="1:1" x14ac:dyDescent="0.55000000000000004">
      <c r="A10826" s="131"/>
    </row>
    <row r="10827" spans="1:1" x14ac:dyDescent="0.55000000000000004">
      <c r="A10827" s="131"/>
    </row>
    <row r="10830" spans="1:1" x14ac:dyDescent="0.55000000000000004">
      <c r="A10830" s="131"/>
    </row>
    <row r="10831" spans="1:1" x14ac:dyDescent="0.55000000000000004">
      <c r="A10831" s="131"/>
    </row>
    <row r="10834" spans="1:1" x14ac:dyDescent="0.55000000000000004">
      <c r="A10834" s="131"/>
    </row>
    <row r="10835" spans="1:1" x14ac:dyDescent="0.55000000000000004">
      <c r="A10835" s="131"/>
    </row>
    <row r="10838" spans="1:1" x14ac:dyDescent="0.55000000000000004">
      <c r="A10838" s="131"/>
    </row>
    <row r="10839" spans="1:1" x14ac:dyDescent="0.55000000000000004">
      <c r="A10839" s="131"/>
    </row>
    <row r="10842" spans="1:1" x14ac:dyDescent="0.55000000000000004">
      <c r="A10842" s="131"/>
    </row>
    <row r="10843" spans="1:1" x14ac:dyDescent="0.55000000000000004">
      <c r="A10843" s="131"/>
    </row>
    <row r="10846" spans="1:1" x14ac:dyDescent="0.55000000000000004">
      <c r="A10846" s="131"/>
    </row>
    <row r="10847" spans="1:1" x14ac:dyDescent="0.55000000000000004">
      <c r="A10847" s="131"/>
    </row>
    <row r="10850" spans="1:1" x14ac:dyDescent="0.55000000000000004">
      <c r="A10850" s="131"/>
    </row>
    <row r="10851" spans="1:1" x14ac:dyDescent="0.55000000000000004">
      <c r="A10851" s="131"/>
    </row>
    <row r="10854" spans="1:1" x14ac:dyDescent="0.55000000000000004">
      <c r="A10854" s="131"/>
    </row>
    <row r="10855" spans="1:1" x14ac:dyDescent="0.55000000000000004">
      <c r="A10855" s="131"/>
    </row>
    <row r="10858" spans="1:1" x14ac:dyDescent="0.55000000000000004">
      <c r="A10858" s="131"/>
    </row>
    <row r="10859" spans="1:1" x14ac:dyDescent="0.55000000000000004">
      <c r="A10859" s="131"/>
    </row>
    <row r="10862" spans="1:1" x14ac:dyDescent="0.55000000000000004">
      <c r="A10862" s="131"/>
    </row>
    <row r="10863" spans="1:1" x14ac:dyDescent="0.55000000000000004">
      <c r="A10863" s="131"/>
    </row>
    <row r="10866" spans="1:1" x14ac:dyDescent="0.55000000000000004">
      <c r="A10866" s="131"/>
    </row>
    <row r="10867" spans="1:1" x14ac:dyDescent="0.55000000000000004">
      <c r="A10867" s="131"/>
    </row>
    <row r="10870" spans="1:1" x14ac:dyDescent="0.55000000000000004">
      <c r="A10870" s="131"/>
    </row>
    <row r="10871" spans="1:1" x14ac:dyDescent="0.55000000000000004">
      <c r="A10871" s="131"/>
    </row>
    <row r="10874" spans="1:1" x14ac:dyDescent="0.55000000000000004">
      <c r="A10874" s="131"/>
    </row>
    <row r="10875" spans="1:1" x14ac:dyDescent="0.55000000000000004">
      <c r="A10875" s="131"/>
    </row>
    <row r="10878" spans="1:1" x14ac:dyDescent="0.55000000000000004">
      <c r="A10878" s="131"/>
    </row>
    <row r="10879" spans="1:1" x14ac:dyDescent="0.55000000000000004">
      <c r="A10879" s="131"/>
    </row>
    <row r="10882" spans="1:1" x14ac:dyDescent="0.55000000000000004">
      <c r="A10882" s="131"/>
    </row>
    <row r="10883" spans="1:1" x14ac:dyDescent="0.55000000000000004">
      <c r="A10883" s="131"/>
    </row>
    <row r="10886" spans="1:1" x14ac:dyDescent="0.55000000000000004">
      <c r="A10886" s="131"/>
    </row>
    <row r="10887" spans="1:1" x14ac:dyDescent="0.55000000000000004">
      <c r="A10887" s="131"/>
    </row>
    <row r="10890" spans="1:1" x14ac:dyDescent="0.55000000000000004">
      <c r="A10890" s="131"/>
    </row>
    <row r="10891" spans="1:1" x14ac:dyDescent="0.55000000000000004">
      <c r="A10891" s="131"/>
    </row>
    <row r="10894" spans="1:1" x14ac:dyDescent="0.55000000000000004">
      <c r="A10894" s="131"/>
    </row>
    <row r="10895" spans="1:1" x14ac:dyDescent="0.55000000000000004">
      <c r="A10895" s="131"/>
    </row>
    <row r="10898" spans="1:1" x14ac:dyDescent="0.55000000000000004">
      <c r="A10898" s="131"/>
    </row>
    <row r="10899" spans="1:1" x14ac:dyDescent="0.55000000000000004">
      <c r="A10899" s="131"/>
    </row>
    <row r="10902" spans="1:1" x14ac:dyDescent="0.55000000000000004">
      <c r="A10902" s="131"/>
    </row>
    <row r="10903" spans="1:1" x14ac:dyDescent="0.55000000000000004">
      <c r="A10903" s="131"/>
    </row>
    <row r="10906" spans="1:1" x14ac:dyDescent="0.55000000000000004">
      <c r="A10906" s="131"/>
    </row>
    <row r="10907" spans="1:1" x14ac:dyDescent="0.55000000000000004">
      <c r="A10907" s="131"/>
    </row>
    <row r="10910" spans="1:1" x14ac:dyDescent="0.55000000000000004">
      <c r="A10910" s="131"/>
    </row>
    <row r="10911" spans="1:1" x14ac:dyDescent="0.55000000000000004">
      <c r="A10911" s="131"/>
    </row>
    <row r="10914" spans="1:1" x14ac:dyDescent="0.55000000000000004">
      <c r="A10914" s="131"/>
    </row>
    <row r="10915" spans="1:1" x14ac:dyDescent="0.55000000000000004">
      <c r="A10915" s="131"/>
    </row>
    <row r="10918" spans="1:1" x14ac:dyDescent="0.55000000000000004">
      <c r="A10918" s="131"/>
    </row>
    <row r="10919" spans="1:1" x14ac:dyDescent="0.55000000000000004">
      <c r="A10919" s="131"/>
    </row>
    <row r="10922" spans="1:1" x14ac:dyDescent="0.55000000000000004">
      <c r="A10922" s="131"/>
    </row>
    <row r="10923" spans="1:1" x14ac:dyDescent="0.55000000000000004">
      <c r="A10923" s="131"/>
    </row>
    <row r="10926" spans="1:1" x14ac:dyDescent="0.55000000000000004">
      <c r="A10926" s="131"/>
    </row>
    <row r="10927" spans="1:1" x14ac:dyDescent="0.55000000000000004">
      <c r="A10927" s="131"/>
    </row>
    <row r="10930" spans="1:1" x14ac:dyDescent="0.55000000000000004">
      <c r="A10930" s="131"/>
    </row>
    <row r="10931" spans="1:1" x14ac:dyDescent="0.55000000000000004">
      <c r="A10931" s="131"/>
    </row>
    <row r="10934" spans="1:1" x14ac:dyDescent="0.55000000000000004">
      <c r="A10934" s="131"/>
    </row>
    <row r="10935" spans="1:1" x14ac:dyDescent="0.55000000000000004">
      <c r="A10935" s="131"/>
    </row>
    <row r="10938" spans="1:1" x14ac:dyDescent="0.55000000000000004">
      <c r="A10938" s="131"/>
    </row>
    <row r="10939" spans="1:1" x14ac:dyDescent="0.55000000000000004">
      <c r="A10939" s="131"/>
    </row>
    <row r="10942" spans="1:1" x14ac:dyDescent="0.55000000000000004">
      <c r="A10942" s="131"/>
    </row>
    <row r="10943" spans="1:1" x14ac:dyDescent="0.55000000000000004">
      <c r="A10943" s="131"/>
    </row>
    <row r="10946" spans="1:1" x14ac:dyDescent="0.55000000000000004">
      <c r="A10946" s="131"/>
    </row>
    <row r="10947" spans="1:1" x14ac:dyDescent="0.55000000000000004">
      <c r="A10947" s="131"/>
    </row>
    <row r="10950" spans="1:1" x14ac:dyDescent="0.55000000000000004">
      <c r="A10950" s="131"/>
    </row>
    <row r="10951" spans="1:1" x14ac:dyDescent="0.55000000000000004">
      <c r="A10951" s="131"/>
    </row>
    <row r="10954" spans="1:1" x14ac:dyDescent="0.55000000000000004">
      <c r="A10954" s="131"/>
    </row>
    <row r="10955" spans="1:1" x14ac:dyDescent="0.55000000000000004">
      <c r="A10955" s="131"/>
    </row>
    <row r="10958" spans="1:1" x14ac:dyDescent="0.55000000000000004">
      <c r="A10958" s="131"/>
    </row>
    <row r="10959" spans="1:1" x14ac:dyDescent="0.55000000000000004">
      <c r="A10959" s="131"/>
    </row>
    <row r="10962" spans="1:1" x14ac:dyDescent="0.55000000000000004">
      <c r="A10962" s="131"/>
    </row>
    <row r="10963" spans="1:1" x14ac:dyDescent="0.55000000000000004">
      <c r="A10963" s="131"/>
    </row>
    <row r="10966" spans="1:1" x14ac:dyDescent="0.55000000000000004">
      <c r="A10966" s="131"/>
    </row>
    <row r="10967" spans="1:1" x14ac:dyDescent="0.55000000000000004">
      <c r="A10967" s="131"/>
    </row>
    <row r="10970" spans="1:1" x14ac:dyDescent="0.55000000000000004">
      <c r="A10970" s="131"/>
    </row>
    <row r="10971" spans="1:1" x14ac:dyDescent="0.55000000000000004">
      <c r="A10971" s="131"/>
    </row>
    <row r="10974" spans="1:1" x14ac:dyDescent="0.55000000000000004">
      <c r="A10974" s="131"/>
    </row>
    <row r="10975" spans="1:1" x14ac:dyDescent="0.55000000000000004">
      <c r="A10975" s="131"/>
    </row>
    <row r="10978" spans="1:1" x14ac:dyDescent="0.55000000000000004">
      <c r="A10978" s="131"/>
    </row>
    <row r="10979" spans="1:1" x14ac:dyDescent="0.55000000000000004">
      <c r="A10979" s="131"/>
    </row>
    <row r="10982" spans="1:1" x14ac:dyDescent="0.55000000000000004">
      <c r="A10982" s="131"/>
    </row>
    <row r="10983" spans="1:1" x14ac:dyDescent="0.55000000000000004">
      <c r="A10983" s="131"/>
    </row>
    <row r="10986" spans="1:1" x14ac:dyDescent="0.55000000000000004">
      <c r="A10986" s="131"/>
    </row>
    <row r="10987" spans="1:1" x14ac:dyDescent="0.55000000000000004">
      <c r="A10987" s="131"/>
    </row>
    <row r="10990" spans="1:1" x14ac:dyDescent="0.55000000000000004">
      <c r="A10990" s="131"/>
    </row>
    <row r="10991" spans="1:1" x14ac:dyDescent="0.55000000000000004">
      <c r="A10991" s="131"/>
    </row>
    <row r="10994" spans="1:1" x14ac:dyDescent="0.55000000000000004">
      <c r="A10994" s="131"/>
    </row>
    <row r="10995" spans="1:1" x14ac:dyDescent="0.55000000000000004">
      <c r="A10995" s="131"/>
    </row>
    <row r="10998" spans="1:1" x14ac:dyDescent="0.55000000000000004">
      <c r="A10998" s="131"/>
    </row>
    <row r="10999" spans="1:1" x14ac:dyDescent="0.55000000000000004">
      <c r="A10999" s="131"/>
    </row>
    <row r="11002" spans="1:1" x14ac:dyDescent="0.55000000000000004">
      <c r="A11002" s="131"/>
    </row>
    <row r="11003" spans="1:1" x14ac:dyDescent="0.55000000000000004">
      <c r="A11003" s="131"/>
    </row>
    <row r="11006" spans="1:1" x14ac:dyDescent="0.55000000000000004">
      <c r="A11006" s="131"/>
    </row>
    <row r="11007" spans="1:1" x14ac:dyDescent="0.55000000000000004">
      <c r="A11007" s="131"/>
    </row>
    <row r="11010" spans="1:1" x14ac:dyDescent="0.55000000000000004">
      <c r="A11010" s="131"/>
    </row>
    <row r="11011" spans="1:1" x14ac:dyDescent="0.55000000000000004">
      <c r="A11011" s="131"/>
    </row>
    <row r="11014" spans="1:1" x14ac:dyDescent="0.55000000000000004">
      <c r="A11014" s="131"/>
    </row>
    <row r="11015" spans="1:1" x14ac:dyDescent="0.55000000000000004">
      <c r="A11015" s="131"/>
    </row>
    <row r="11018" spans="1:1" x14ac:dyDescent="0.55000000000000004">
      <c r="A11018" s="131"/>
    </row>
    <row r="11019" spans="1:1" x14ac:dyDescent="0.55000000000000004">
      <c r="A11019" s="131"/>
    </row>
    <row r="11022" spans="1:1" x14ac:dyDescent="0.55000000000000004">
      <c r="A11022" s="131"/>
    </row>
    <row r="11023" spans="1:1" x14ac:dyDescent="0.55000000000000004">
      <c r="A11023" s="131"/>
    </row>
    <row r="11026" spans="1:1" x14ac:dyDescent="0.55000000000000004">
      <c r="A11026" s="131"/>
    </row>
    <row r="11027" spans="1:1" x14ac:dyDescent="0.55000000000000004">
      <c r="A11027" s="131"/>
    </row>
    <row r="11030" spans="1:1" x14ac:dyDescent="0.55000000000000004">
      <c r="A11030" s="131"/>
    </row>
    <row r="11031" spans="1:1" x14ac:dyDescent="0.55000000000000004">
      <c r="A11031" s="131"/>
    </row>
    <row r="11034" spans="1:1" x14ac:dyDescent="0.55000000000000004">
      <c r="A11034" s="131"/>
    </row>
    <row r="11035" spans="1:1" x14ac:dyDescent="0.55000000000000004">
      <c r="A11035" s="131"/>
    </row>
    <row r="11038" spans="1:1" x14ac:dyDescent="0.55000000000000004">
      <c r="A11038" s="131"/>
    </row>
    <row r="11039" spans="1:1" x14ac:dyDescent="0.55000000000000004">
      <c r="A11039" s="131"/>
    </row>
    <row r="11042" spans="1:1" x14ac:dyDescent="0.55000000000000004">
      <c r="A11042" s="131"/>
    </row>
    <row r="11043" spans="1:1" x14ac:dyDescent="0.55000000000000004">
      <c r="A11043" s="131"/>
    </row>
    <row r="11046" spans="1:1" x14ac:dyDescent="0.55000000000000004">
      <c r="A11046" s="131"/>
    </row>
    <row r="11047" spans="1:1" x14ac:dyDescent="0.55000000000000004">
      <c r="A11047" s="131"/>
    </row>
    <row r="11050" spans="1:1" x14ac:dyDescent="0.55000000000000004">
      <c r="A11050" s="131"/>
    </row>
    <row r="11051" spans="1:1" x14ac:dyDescent="0.55000000000000004">
      <c r="A11051" s="131"/>
    </row>
    <row r="11054" spans="1:1" x14ac:dyDescent="0.55000000000000004">
      <c r="A11054" s="131"/>
    </row>
    <row r="11055" spans="1:1" x14ac:dyDescent="0.55000000000000004">
      <c r="A11055" s="131"/>
    </row>
    <row r="11058" spans="1:1" x14ac:dyDescent="0.55000000000000004">
      <c r="A11058" s="131"/>
    </row>
    <row r="11059" spans="1:1" x14ac:dyDescent="0.55000000000000004">
      <c r="A11059" s="131"/>
    </row>
    <row r="11062" spans="1:1" x14ac:dyDescent="0.55000000000000004">
      <c r="A11062" s="131"/>
    </row>
    <row r="11063" spans="1:1" x14ac:dyDescent="0.55000000000000004">
      <c r="A11063" s="131"/>
    </row>
    <row r="11066" spans="1:1" x14ac:dyDescent="0.55000000000000004">
      <c r="A11066" s="131"/>
    </row>
    <row r="11067" spans="1:1" x14ac:dyDescent="0.55000000000000004">
      <c r="A11067" s="131"/>
    </row>
    <row r="11070" spans="1:1" x14ac:dyDescent="0.55000000000000004">
      <c r="A11070" s="131"/>
    </row>
    <row r="11071" spans="1:1" x14ac:dyDescent="0.55000000000000004">
      <c r="A11071" s="131"/>
    </row>
    <row r="11074" spans="1:1" x14ac:dyDescent="0.55000000000000004">
      <c r="A11074" s="131"/>
    </row>
    <row r="11075" spans="1:1" x14ac:dyDescent="0.55000000000000004">
      <c r="A11075" s="131"/>
    </row>
    <row r="11078" spans="1:1" x14ac:dyDescent="0.55000000000000004">
      <c r="A11078" s="131"/>
    </row>
    <row r="11079" spans="1:1" x14ac:dyDescent="0.55000000000000004">
      <c r="A11079" s="131"/>
    </row>
    <row r="11082" spans="1:1" x14ac:dyDescent="0.55000000000000004">
      <c r="A11082" s="131"/>
    </row>
    <row r="11083" spans="1:1" x14ac:dyDescent="0.55000000000000004">
      <c r="A11083" s="131"/>
    </row>
    <row r="11086" spans="1:1" x14ac:dyDescent="0.55000000000000004">
      <c r="A11086" s="131"/>
    </row>
    <row r="11087" spans="1:1" x14ac:dyDescent="0.55000000000000004">
      <c r="A11087" s="131"/>
    </row>
    <row r="11090" spans="1:1" x14ac:dyDescent="0.55000000000000004">
      <c r="A11090" s="131"/>
    </row>
    <row r="11091" spans="1:1" x14ac:dyDescent="0.55000000000000004">
      <c r="A11091" s="131"/>
    </row>
    <row r="11094" spans="1:1" x14ac:dyDescent="0.55000000000000004">
      <c r="A11094" s="131"/>
    </row>
    <row r="11095" spans="1:1" x14ac:dyDescent="0.55000000000000004">
      <c r="A11095" s="131"/>
    </row>
    <row r="11098" spans="1:1" x14ac:dyDescent="0.55000000000000004">
      <c r="A11098" s="131"/>
    </row>
    <row r="11099" spans="1:1" x14ac:dyDescent="0.55000000000000004">
      <c r="A11099" s="131"/>
    </row>
    <row r="11102" spans="1:1" x14ac:dyDescent="0.55000000000000004">
      <c r="A11102" s="131"/>
    </row>
    <row r="11103" spans="1:1" x14ac:dyDescent="0.55000000000000004">
      <c r="A11103" s="131"/>
    </row>
    <row r="11106" spans="1:1" x14ac:dyDescent="0.55000000000000004">
      <c r="A11106" s="131"/>
    </row>
    <row r="11107" spans="1:1" x14ac:dyDescent="0.55000000000000004">
      <c r="A11107" s="131"/>
    </row>
    <row r="11110" spans="1:1" x14ac:dyDescent="0.55000000000000004">
      <c r="A11110" s="131"/>
    </row>
    <row r="11111" spans="1:1" x14ac:dyDescent="0.55000000000000004">
      <c r="A11111" s="131"/>
    </row>
    <row r="11114" spans="1:1" x14ac:dyDescent="0.55000000000000004">
      <c r="A11114" s="131"/>
    </row>
    <row r="11115" spans="1:1" x14ac:dyDescent="0.55000000000000004">
      <c r="A11115" s="131"/>
    </row>
    <row r="11118" spans="1:1" x14ac:dyDescent="0.55000000000000004">
      <c r="A11118" s="131"/>
    </row>
    <row r="11119" spans="1:1" x14ac:dyDescent="0.55000000000000004">
      <c r="A11119" s="131"/>
    </row>
    <row r="11122" spans="1:1" x14ac:dyDescent="0.55000000000000004">
      <c r="A11122" s="131"/>
    </row>
    <row r="11123" spans="1:1" x14ac:dyDescent="0.55000000000000004">
      <c r="A11123" s="131"/>
    </row>
    <row r="11126" spans="1:1" x14ac:dyDescent="0.55000000000000004">
      <c r="A11126" s="131"/>
    </row>
    <row r="11127" spans="1:1" x14ac:dyDescent="0.55000000000000004">
      <c r="A11127" s="131"/>
    </row>
    <row r="11130" spans="1:1" x14ac:dyDescent="0.55000000000000004">
      <c r="A11130" s="131"/>
    </row>
    <row r="11131" spans="1:1" x14ac:dyDescent="0.55000000000000004">
      <c r="A11131" s="131"/>
    </row>
    <row r="11134" spans="1:1" x14ac:dyDescent="0.55000000000000004">
      <c r="A11134" s="131"/>
    </row>
    <row r="11135" spans="1:1" x14ac:dyDescent="0.55000000000000004">
      <c r="A11135" s="131"/>
    </row>
    <row r="11138" spans="1:1" x14ac:dyDescent="0.55000000000000004">
      <c r="A11138" s="131"/>
    </row>
    <row r="11139" spans="1:1" x14ac:dyDescent="0.55000000000000004">
      <c r="A11139" s="131"/>
    </row>
    <row r="11142" spans="1:1" x14ac:dyDescent="0.55000000000000004">
      <c r="A11142" s="131"/>
    </row>
    <row r="11143" spans="1:1" x14ac:dyDescent="0.55000000000000004">
      <c r="A11143" s="131"/>
    </row>
    <row r="11146" spans="1:1" x14ac:dyDescent="0.55000000000000004">
      <c r="A11146" s="131"/>
    </row>
    <row r="11147" spans="1:1" x14ac:dyDescent="0.55000000000000004">
      <c r="A11147" s="131"/>
    </row>
    <row r="11150" spans="1:1" x14ac:dyDescent="0.55000000000000004">
      <c r="A11150" s="131"/>
    </row>
    <row r="11151" spans="1:1" x14ac:dyDescent="0.55000000000000004">
      <c r="A11151" s="131"/>
    </row>
    <row r="11154" spans="1:1" x14ac:dyDescent="0.55000000000000004">
      <c r="A11154" s="131"/>
    </row>
    <row r="11155" spans="1:1" x14ac:dyDescent="0.55000000000000004">
      <c r="A11155" s="131"/>
    </row>
    <row r="11158" spans="1:1" x14ac:dyDescent="0.55000000000000004">
      <c r="A11158" s="131"/>
    </row>
    <row r="11159" spans="1:1" x14ac:dyDescent="0.55000000000000004">
      <c r="A11159" s="131"/>
    </row>
    <row r="11162" spans="1:1" x14ac:dyDescent="0.55000000000000004">
      <c r="A11162" s="131"/>
    </row>
    <row r="11163" spans="1:1" x14ac:dyDescent="0.55000000000000004">
      <c r="A11163" s="131"/>
    </row>
    <row r="11166" spans="1:1" x14ac:dyDescent="0.55000000000000004">
      <c r="A11166" s="131"/>
    </row>
    <row r="11167" spans="1:1" x14ac:dyDescent="0.55000000000000004">
      <c r="A11167" s="131"/>
    </row>
    <row r="11170" spans="1:1" x14ac:dyDescent="0.55000000000000004">
      <c r="A11170" s="131"/>
    </row>
    <row r="11171" spans="1:1" x14ac:dyDescent="0.55000000000000004">
      <c r="A11171" s="131"/>
    </row>
    <row r="11174" spans="1:1" x14ac:dyDescent="0.55000000000000004">
      <c r="A11174" s="131"/>
    </row>
    <row r="11175" spans="1:1" x14ac:dyDescent="0.55000000000000004">
      <c r="A11175" s="131"/>
    </row>
    <row r="11178" spans="1:1" x14ac:dyDescent="0.55000000000000004">
      <c r="A11178" s="131"/>
    </row>
    <row r="11179" spans="1:1" x14ac:dyDescent="0.55000000000000004">
      <c r="A11179" s="131"/>
    </row>
    <row r="11182" spans="1:1" x14ac:dyDescent="0.55000000000000004">
      <c r="A11182" s="131"/>
    </row>
    <row r="11183" spans="1:1" x14ac:dyDescent="0.55000000000000004">
      <c r="A11183" s="131"/>
    </row>
    <row r="11186" spans="1:1" x14ac:dyDescent="0.55000000000000004">
      <c r="A11186" s="131"/>
    </row>
    <row r="11187" spans="1:1" x14ac:dyDescent="0.55000000000000004">
      <c r="A11187" s="131"/>
    </row>
    <row r="11190" spans="1:1" x14ac:dyDescent="0.55000000000000004">
      <c r="A11190" s="131"/>
    </row>
    <row r="11191" spans="1:1" x14ac:dyDescent="0.55000000000000004">
      <c r="A11191" s="131"/>
    </row>
    <row r="11194" spans="1:1" x14ac:dyDescent="0.55000000000000004">
      <c r="A11194" s="131"/>
    </row>
    <row r="11195" spans="1:1" x14ac:dyDescent="0.55000000000000004">
      <c r="A11195" s="131"/>
    </row>
    <row r="11198" spans="1:1" x14ac:dyDescent="0.55000000000000004">
      <c r="A11198" s="131"/>
    </row>
    <row r="11199" spans="1:1" x14ac:dyDescent="0.55000000000000004">
      <c r="A11199" s="131"/>
    </row>
    <row r="11202" spans="1:1" x14ac:dyDescent="0.55000000000000004">
      <c r="A11202" s="131"/>
    </row>
    <row r="11203" spans="1:1" x14ac:dyDescent="0.55000000000000004">
      <c r="A11203" s="131"/>
    </row>
    <row r="11206" spans="1:1" x14ac:dyDescent="0.55000000000000004">
      <c r="A11206" s="131"/>
    </row>
    <row r="11207" spans="1:1" x14ac:dyDescent="0.55000000000000004">
      <c r="A11207" s="131"/>
    </row>
    <row r="11210" spans="1:1" x14ac:dyDescent="0.55000000000000004">
      <c r="A11210" s="131"/>
    </row>
    <row r="11211" spans="1:1" x14ac:dyDescent="0.55000000000000004">
      <c r="A11211" s="131"/>
    </row>
    <row r="11214" spans="1:1" x14ac:dyDescent="0.55000000000000004">
      <c r="A11214" s="131"/>
    </row>
    <row r="11215" spans="1:1" x14ac:dyDescent="0.55000000000000004">
      <c r="A11215" s="131"/>
    </row>
    <row r="11218" spans="1:1" x14ac:dyDescent="0.55000000000000004">
      <c r="A11218" s="131"/>
    </row>
    <row r="11219" spans="1:1" x14ac:dyDescent="0.55000000000000004">
      <c r="A11219" s="131"/>
    </row>
    <row r="11222" spans="1:1" x14ac:dyDescent="0.55000000000000004">
      <c r="A11222" s="131"/>
    </row>
    <row r="11223" spans="1:1" x14ac:dyDescent="0.55000000000000004">
      <c r="A11223" s="131"/>
    </row>
    <row r="11226" spans="1:1" x14ac:dyDescent="0.55000000000000004">
      <c r="A11226" s="131"/>
    </row>
    <row r="11227" spans="1:1" x14ac:dyDescent="0.55000000000000004">
      <c r="A11227" s="131"/>
    </row>
    <row r="11230" spans="1:1" x14ac:dyDescent="0.55000000000000004">
      <c r="A11230" s="131"/>
    </row>
    <row r="11231" spans="1:1" x14ac:dyDescent="0.55000000000000004">
      <c r="A11231" s="131"/>
    </row>
    <row r="11234" spans="1:1" x14ac:dyDescent="0.55000000000000004">
      <c r="A11234" s="131"/>
    </row>
    <row r="11235" spans="1:1" x14ac:dyDescent="0.55000000000000004">
      <c r="A11235" s="131"/>
    </row>
    <row r="11238" spans="1:1" x14ac:dyDescent="0.55000000000000004">
      <c r="A11238" s="131"/>
    </row>
    <row r="11239" spans="1:1" x14ac:dyDescent="0.55000000000000004">
      <c r="A11239" s="131"/>
    </row>
    <row r="11242" spans="1:1" x14ac:dyDescent="0.55000000000000004">
      <c r="A11242" s="131"/>
    </row>
    <row r="11243" spans="1:1" x14ac:dyDescent="0.55000000000000004">
      <c r="A11243" s="131"/>
    </row>
    <row r="11246" spans="1:1" x14ac:dyDescent="0.55000000000000004">
      <c r="A11246" s="131"/>
    </row>
    <row r="11247" spans="1:1" x14ac:dyDescent="0.55000000000000004">
      <c r="A11247" s="131"/>
    </row>
    <row r="11250" spans="1:1" x14ac:dyDescent="0.55000000000000004">
      <c r="A11250" s="131"/>
    </row>
    <row r="11251" spans="1:1" x14ac:dyDescent="0.55000000000000004">
      <c r="A11251" s="131"/>
    </row>
    <row r="11254" spans="1:1" x14ac:dyDescent="0.55000000000000004">
      <c r="A11254" s="131"/>
    </row>
    <row r="11255" spans="1:1" x14ac:dyDescent="0.55000000000000004">
      <c r="A11255" s="131"/>
    </row>
    <row r="11258" spans="1:1" x14ac:dyDescent="0.55000000000000004">
      <c r="A11258" s="131"/>
    </row>
    <row r="11259" spans="1:1" x14ac:dyDescent="0.55000000000000004">
      <c r="A11259" s="131"/>
    </row>
    <row r="11262" spans="1:1" x14ac:dyDescent="0.55000000000000004">
      <c r="A11262" s="131"/>
    </row>
    <row r="11263" spans="1:1" x14ac:dyDescent="0.55000000000000004">
      <c r="A11263" s="131"/>
    </row>
    <row r="11266" spans="1:1" x14ac:dyDescent="0.55000000000000004">
      <c r="A11266" s="131"/>
    </row>
    <row r="11267" spans="1:1" x14ac:dyDescent="0.55000000000000004">
      <c r="A11267" s="131"/>
    </row>
    <row r="11270" spans="1:1" x14ac:dyDescent="0.55000000000000004">
      <c r="A11270" s="131"/>
    </row>
    <row r="11271" spans="1:1" x14ac:dyDescent="0.55000000000000004">
      <c r="A11271" s="131"/>
    </row>
    <row r="11274" spans="1:1" x14ac:dyDescent="0.55000000000000004">
      <c r="A11274" s="131"/>
    </row>
    <row r="11275" spans="1:1" x14ac:dyDescent="0.55000000000000004">
      <c r="A11275" s="131"/>
    </row>
    <row r="11278" spans="1:1" x14ac:dyDescent="0.55000000000000004">
      <c r="A11278" s="131"/>
    </row>
    <row r="11279" spans="1:1" x14ac:dyDescent="0.55000000000000004">
      <c r="A11279" s="131"/>
    </row>
    <row r="11282" spans="1:1" x14ac:dyDescent="0.55000000000000004">
      <c r="A11282" s="131"/>
    </row>
    <row r="11283" spans="1:1" x14ac:dyDescent="0.55000000000000004">
      <c r="A11283" s="131"/>
    </row>
    <row r="11286" spans="1:1" x14ac:dyDescent="0.55000000000000004">
      <c r="A11286" s="131"/>
    </row>
    <row r="11287" spans="1:1" x14ac:dyDescent="0.55000000000000004">
      <c r="A11287" s="131"/>
    </row>
    <row r="11290" spans="1:1" x14ac:dyDescent="0.55000000000000004">
      <c r="A11290" s="131"/>
    </row>
    <row r="11291" spans="1:1" x14ac:dyDescent="0.55000000000000004">
      <c r="A11291" s="131"/>
    </row>
    <row r="11294" spans="1:1" x14ac:dyDescent="0.55000000000000004">
      <c r="A11294" s="131"/>
    </row>
    <row r="11295" spans="1:1" x14ac:dyDescent="0.55000000000000004">
      <c r="A11295" s="131"/>
    </row>
    <row r="11298" spans="1:1" x14ac:dyDescent="0.55000000000000004">
      <c r="A11298" s="131"/>
    </row>
    <row r="11299" spans="1:1" x14ac:dyDescent="0.55000000000000004">
      <c r="A11299" s="131"/>
    </row>
    <row r="11302" spans="1:1" x14ac:dyDescent="0.55000000000000004">
      <c r="A11302" s="131"/>
    </row>
    <row r="11303" spans="1:1" x14ac:dyDescent="0.55000000000000004">
      <c r="A11303" s="131"/>
    </row>
    <row r="11306" spans="1:1" x14ac:dyDescent="0.55000000000000004">
      <c r="A11306" s="131"/>
    </row>
    <row r="11307" spans="1:1" x14ac:dyDescent="0.55000000000000004">
      <c r="A11307" s="131"/>
    </row>
    <row r="11310" spans="1:1" x14ac:dyDescent="0.55000000000000004">
      <c r="A11310" s="131"/>
    </row>
    <row r="11311" spans="1:1" x14ac:dyDescent="0.55000000000000004">
      <c r="A11311" s="131"/>
    </row>
    <row r="11314" spans="1:1" x14ac:dyDescent="0.55000000000000004">
      <c r="A11314" s="131"/>
    </row>
    <row r="11315" spans="1:1" x14ac:dyDescent="0.55000000000000004">
      <c r="A11315" s="131"/>
    </row>
    <row r="11318" spans="1:1" x14ac:dyDescent="0.55000000000000004">
      <c r="A11318" s="131"/>
    </row>
    <row r="11319" spans="1:1" x14ac:dyDescent="0.55000000000000004">
      <c r="A11319" s="131"/>
    </row>
    <row r="11322" spans="1:1" x14ac:dyDescent="0.55000000000000004">
      <c r="A11322" s="131"/>
    </row>
    <row r="11323" spans="1:1" x14ac:dyDescent="0.55000000000000004">
      <c r="A11323" s="131"/>
    </row>
    <row r="11326" spans="1:1" x14ac:dyDescent="0.55000000000000004">
      <c r="A11326" s="131"/>
    </row>
    <row r="11327" spans="1:1" x14ac:dyDescent="0.55000000000000004">
      <c r="A11327" s="131"/>
    </row>
    <row r="11330" spans="1:1" x14ac:dyDescent="0.55000000000000004">
      <c r="A11330" s="131"/>
    </row>
    <row r="11331" spans="1:1" x14ac:dyDescent="0.55000000000000004">
      <c r="A11331" s="131"/>
    </row>
    <row r="11334" spans="1:1" x14ac:dyDescent="0.55000000000000004">
      <c r="A11334" s="131"/>
    </row>
    <row r="11335" spans="1:1" x14ac:dyDescent="0.55000000000000004">
      <c r="A11335" s="131"/>
    </row>
    <row r="11338" spans="1:1" x14ac:dyDescent="0.55000000000000004">
      <c r="A11338" s="131"/>
    </row>
    <row r="11339" spans="1:1" x14ac:dyDescent="0.55000000000000004">
      <c r="A11339" s="131"/>
    </row>
    <row r="11342" spans="1:1" x14ac:dyDescent="0.55000000000000004">
      <c r="A11342" s="131"/>
    </row>
    <row r="11343" spans="1:1" x14ac:dyDescent="0.55000000000000004">
      <c r="A11343" s="131"/>
    </row>
    <row r="11346" spans="1:1" x14ac:dyDescent="0.55000000000000004">
      <c r="A11346" s="131"/>
    </row>
    <row r="11347" spans="1:1" x14ac:dyDescent="0.55000000000000004">
      <c r="A11347" s="131"/>
    </row>
    <row r="11350" spans="1:1" x14ac:dyDescent="0.55000000000000004">
      <c r="A11350" s="131"/>
    </row>
    <row r="11351" spans="1:1" x14ac:dyDescent="0.55000000000000004">
      <c r="A11351" s="131"/>
    </row>
    <row r="11354" spans="1:1" x14ac:dyDescent="0.55000000000000004">
      <c r="A11354" s="131"/>
    </row>
    <row r="11355" spans="1:1" x14ac:dyDescent="0.55000000000000004">
      <c r="A11355" s="131"/>
    </row>
    <row r="11358" spans="1:1" x14ac:dyDescent="0.55000000000000004">
      <c r="A11358" s="131"/>
    </row>
    <row r="11359" spans="1:1" x14ac:dyDescent="0.55000000000000004">
      <c r="A11359" s="131"/>
    </row>
    <row r="11362" spans="1:1" x14ac:dyDescent="0.55000000000000004">
      <c r="A11362" s="131"/>
    </row>
    <row r="11363" spans="1:1" x14ac:dyDescent="0.55000000000000004">
      <c r="A11363" s="131"/>
    </row>
    <row r="11366" spans="1:1" x14ac:dyDescent="0.55000000000000004">
      <c r="A11366" s="131"/>
    </row>
    <row r="11367" spans="1:1" x14ac:dyDescent="0.55000000000000004">
      <c r="A11367" s="131"/>
    </row>
    <row r="11370" spans="1:1" x14ac:dyDescent="0.55000000000000004">
      <c r="A11370" s="131"/>
    </row>
    <row r="11371" spans="1:1" x14ac:dyDescent="0.55000000000000004">
      <c r="A11371" s="131"/>
    </row>
    <row r="11374" spans="1:1" x14ac:dyDescent="0.55000000000000004">
      <c r="A11374" s="131"/>
    </row>
    <row r="11375" spans="1:1" x14ac:dyDescent="0.55000000000000004">
      <c r="A11375" s="131"/>
    </row>
    <row r="11378" spans="1:1" x14ac:dyDescent="0.55000000000000004">
      <c r="A11378" s="131"/>
    </row>
    <row r="11379" spans="1:1" x14ac:dyDescent="0.55000000000000004">
      <c r="A11379" s="131"/>
    </row>
    <row r="11382" spans="1:1" x14ac:dyDescent="0.55000000000000004">
      <c r="A11382" s="131"/>
    </row>
    <row r="11383" spans="1:1" x14ac:dyDescent="0.55000000000000004">
      <c r="A11383" s="131"/>
    </row>
    <row r="11386" spans="1:1" x14ac:dyDescent="0.55000000000000004">
      <c r="A11386" s="131"/>
    </row>
    <row r="11387" spans="1:1" x14ac:dyDescent="0.55000000000000004">
      <c r="A11387" s="131"/>
    </row>
    <row r="11390" spans="1:1" x14ac:dyDescent="0.55000000000000004">
      <c r="A11390" s="131"/>
    </row>
    <row r="11391" spans="1:1" x14ac:dyDescent="0.55000000000000004">
      <c r="A11391" s="131"/>
    </row>
    <row r="11394" spans="1:1" x14ac:dyDescent="0.55000000000000004">
      <c r="A11394" s="131"/>
    </row>
    <row r="11395" spans="1:1" x14ac:dyDescent="0.55000000000000004">
      <c r="A11395" s="131"/>
    </row>
    <row r="11398" spans="1:1" x14ac:dyDescent="0.55000000000000004">
      <c r="A11398" s="131"/>
    </row>
    <row r="11399" spans="1:1" x14ac:dyDescent="0.55000000000000004">
      <c r="A11399" s="131"/>
    </row>
    <row r="11402" spans="1:1" x14ac:dyDescent="0.55000000000000004">
      <c r="A11402" s="131"/>
    </row>
    <row r="11403" spans="1:1" x14ac:dyDescent="0.55000000000000004">
      <c r="A11403" s="131"/>
    </row>
    <row r="11406" spans="1:1" x14ac:dyDescent="0.55000000000000004">
      <c r="A11406" s="131"/>
    </row>
    <row r="11407" spans="1:1" x14ac:dyDescent="0.55000000000000004">
      <c r="A11407" s="131"/>
    </row>
    <row r="11410" spans="1:1" x14ac:dyDescent="0.55000000000000004">
      <c r="A11410" s="131"/>
    </row>
    <row r="11411" spans="1:1" x14ac:dyDescent="0.55000000000000004">
      <c r="A11411" s="131"/>
    </row>
    <row r="11414" spans="1:1" x14ac:dyDescent="0.55000000000000004">
      <c r="A11414" s="131"/>
    </row>
    <row r="11415" spans="1:1" x14ac:dyDescent="0.55000000000000004">
      <c r="A11415" s="131"/>
    </row>
    <row r="11418" spans="1:1" x14ac:dyDescent="0.55000000000000004">
      <c r="A11418" s="131"/>
    </row>
    <row r="11419" spans="1:1" x14ac:dyDescent="0.55000000000000004">
      <c r="A11419" s="131"/>
    </row>
    <row r="11422" spans="1:1" x14ac:dyDescent="0.55000000000000004">
      <c r="A11422" s="131"/>
    </row>
    <row r="11423" spans="1:1" x14ac:dyDescent="0.55000000000000004">
      <c r="A11423" s="131"/>
    </row>
    <row r="11426" spans="1:1" x14ac:dyDescent="0.55000000000000004">
      <c r="A11426" s="131"/>
    </row>
    <row r="11427" spans="1:1" x14ac:dyDescent="0.55000000000000004">
      <c r="A11427" s="131"/>
    </row>
    <row r="11430" spans="1:1" x14ac:dyDescent="0.55000000000000004">
      <c r="A11430" s="131"/>
    </row>
    <row r="11431" spans="1:1" x14ac:dyDescent="0.55000000000000004">
      <c r="A11431" s="131"/>
    </row>
    <row r="11434" spans="1:1" x14ac:dyDescent="0.55000000000000004">
      <c r="A11434" s="131"/>
    </row>
    <row r="11435" spans="1:1" x14ac:dyDescent="0.55000000000000004">
      <c r="A11435" s="131"/>
    </row>
    <row r="11438" spans="1:1" x14ac:dyDescent="0.55000000000000004">
      <c r="A11438" s="131"/>
    </row>
    <row r="11439" spans="1:1" x14ac:dyDescent="0.55000000000000004">
      <c r="A11439" s="131"/>
    </row>
    <row r="11442" spans="1:1" x14ac:dyDescent="0.55000000000000004">
      <c r="A11442" s="131"/>
    </row>
    <row r="11443" spans="1:1" x14ac:dyDescent="0.55000000000000004">
      <c r="A11443" s="131"/>
    </row>
    <row r="11446" spans="1:1" x14ac:dyDescent="0.55000000000000004">
      <c r="A11446" s="131"/>
    </row>
    <row r="11447" spans="1:1" x14ac:dyDescent="0.55000000000000004">
      <c r="A11447" s="131"/>
    </row>
    <row r="11450" spans="1:1" x14ac:dyDescent="0.55000000000000004">
      <c r="A11450" s="131"/>
    </row>
    <row r="11451" spans="1:1" x14ac:dyDescent="0.55000000000000004">
      <c r="A11451" s="131"/>
    </row>
    <row r="11454" spans="1:1" x14ac:dyDescent="0.55000000000000004">
      <c r="A11454" s="131"/>
    </row>
    <row r="11455" spans="1:1" x14ac:dyDescent="0.55000000000000004">
      <c r="A11455" s="131"/>
    </row>
    <row r="11458" spans="1:1" x14ac:dyDescent="0.55000000000000004">
      <c r="A11458" s="131"/>
    </row>
    <row r="11459" spans="1:1" x14ac:dyDescent="0.55000000000000004">
      <c r="A11459" s="131"/>
    </row>
    <row r="11462" spans="1:1" x14ac:dyDescent="0.55000000000000004">
      <c r="A11462" s="131"/>
    </row>
    <row r="11463" spans="1:1" x14ac:dyDescent="0.55000000000000004">
      <c r="A11463" s="131"/>
    </row>
    <row r="11466" spans="1:1" x14ac:dyDescent="0.55000000000000004">
      <c r="A11466" s="131"/>
    </row>
    <row r="11467" spans="1:1" x14ac:dyDescent="0.55000000000000004">
      <c r="A11467" s="131"/>
    </row>
    <row r="11470" spans="1:1" x14ac:dyDescent="0.55000000000000004">
      <c r="A11470" s="131"/>
    </row>
    <row r="11471" spans="1:1" x14ac:dyDescent="0.55000000000000004">
      <c r="A11471" s="131"/>
    </row>
    <row r="11474" spans="1:1" x14ac:dyDescent="0.55000000000000004">
      <c r="A11474" s="131"/>
    </row>
    <row r="11475" spans="1:1" x14ac:dyDescent="0.55000000000000004">
      <c r="A11475" s="131"/>
    </row>
    <row r="11478" spans="1:1" x14ac:dyDescent="0.55000000000000004">
      <c r="A11478" s="131"/>
    </row>
    <row r="11479" spans="1:1" x14ac:dyDescent="0.55000000000000004">
      <c r="A11479" s="131"/>
    </row>
    <row r="11482" spans="1:1" x14ac:dyDescent="0.55000000000000004">
      <c r="A11482" s="131"/>
    </row>
    <row r="11483" spans="1:1" x14ac:dyDescent="0.55000000000000004">
      <c r="A11483" s="131"/>
    </row>
    <row r="11486" spans="1:1" x14ac:dyDescent="0.55000000000000004">
      <c r="A11486" s="131"/>
    </row>
    <row r="11487" spans="1:1" x14ac:dyDescent="0.55000000000000004">
      <c r="A11487" s="131"/>
    </row>
    <row r="11490" spans="1:1" x14ac:dyDescent="0.55000000000000004">
      <c r="A11490" s="131"/>
    </row>
    <row r="11491" spans="1:1" x14ac:dyDescent="0.55000000000000004">
      <c r="A11491" s="131"/>
    </row>
    <row r="11494" spans="1:1" x14ac:dyDescent="0.55000000000000004">
      <c r="A11494" s="131"/>
    </row>
    <row r="11495" spans="1:1" x14ac:dyDescent="0.55000000000000004">
      <c r="A11495" s="131"/>
    </row>
    <row r="11498" spans="1:1" x14ac:dyDescent="0.55000000000000004">
      <c r="A11498" s="131"/>
    </row>
    <row r="11499" spans="1:1" x14ac:dyDescent="0.55000000000000004">
      <c r="A11499" s="131"/>
    </row>
    <row r="11502" spans="1:1" x14ac:dyDescent="0.55000000000000004">
      <c r="A11502" s="131"/>
    </row>
    <row r="11503" spans="1:1" x14ac:dyDescent="0.55000000000000004">
      <c r="A11503" s="131"/>
    </row>
    <row r="11506" spans="1:1" x14ac:dyDescent="0.55000000000000004">
      <c r="A11506" s="131"/>
    </row>
    <row r="11507" spans="1:1" x14ac:dyDescent="0.55000000000000004">
      <c r="A11507" s="131"/>
    </row>
    <row r="11510" spans="1:1" x14ac:dyDescent="0.55000000000000004">
      <c r="A11510" s="131"/>
    </row>
    <row r="11511" spans="1:1" x14ac:dyDescent="0.55000000000000004">
      <c r="A11511" s="131"/>
    </row>
    <row r="11514" spans="1:1" x14ac:dyDescent="0.55000000000000004">
      <c r="A11514" s="131"/>
    </row>
    <row r="11515" spans="1:1" x14ac:dyDescent="0.55000000000000004">
      <c r="A11515" s="131"/>
    </row>
    <row r="11518" spans="1:1" x14ac:dyDescent="0.55000000000000004">
      <c r="A11518" s="131"/>
    </row>
    <row r="11519" spans="1:1" x14ac:dyDescent="0.55000000000000004">
      <c r="A11519" s="131"/>
    </row>
    <row r="11522" spans="1:1" x14ac:dyDescent="0.55000000000000004">
      <c r="A11522" s="131"/>
    </row>
    <row r="11523" spans="1:1" x14ac:dyDescent="0.55000000000000004">
      <c r="A11523" s="131"/>
    </row>
    <row r="11526" spans="1:1" x14ac:dyDescent="0.55000000000000004">
      <c r="A11526" s="131"/>
    </row>
    <row r="11527" spans="1:1" x14ac:dyDescent="0.55000000000000004">
      <c r="A11527" s="131"/>
    </row>
    <row r="11530" spans="1:1" x14ac:dyDescent="0.55000000000000004">
      <c r="A11530" s="131"/>
    </row>
    <row r="11531" spans="1:1" x14ac:dyDescent="0.55000000000000004">
      <c r="A11531" s="131"/>
    </row>
    <row r="11534" spans="1:1" x14ac:dyDescent="0.55000000000000004">
      <c r="A11534" s="131"/>
    </row>
    <row r="11535" spans="1:1" x14ac:dyDescent="0.55000000000000004">
      <c r="A11535" s="131"/>
    </row>
    <row r="11538" spans="1:1" x14ac:dyDescent="0.55000000000000004">
      <c r="A11538" s="131"/>
    </row>
    <row r="11539" spans="1:1" x14ac:dyDescent="0.55000000000000004">
      <c r="A11539" s="131"/>
    </row>
    <row r="11542" spans="1:1" x14ac:dyDescent="0.55000000000000004">
      <c r="A11542" s="131"/>
    </row>
    <row r="11543" spans="1:1" x14ac:dyDescent="0.55000000000000004">
      <c r="A11543" s="131"/>
    </row>
    <row r="11546" spans="1:1" x14ac:dyDescent="0.55000000000000004">
      <c r="A11546" s="131"/>
    </row>
    <row r="11547" spans="1:1" x14ac:dyDescent="0.55000000000000004">
      <c r="A11547" s="131"/>
    </row>
    <row r="11550" spans="1:1" x14ac:dyDescent="0.55000000000000004">
      <c r="A11550" s="131"/>
    </row>
    <row r="11551" spans="1:1" x14ac:dyDescent="0.55000000000000004">
      <c r="A11551" s="131"/>
    </row>
    <row r="11554" spans="1:1" x14ac:dyDescent="0.55000000000000004">
      <c r="A11554" s="131"/>
    </row>
    <row r="11555" spans="1:1" x14ac:dyDescent="0.55000000000000004">
      <c r="A11555" s="131"/>
    </row>
    <row r="11558" spans="1:1" x14ac:dyDescent="0.55000000000000004">
      <c r="A11558" s="131"/>
    </row>
    <row r="11559" spans="1:1" x14ac:dyDescent="0.55000000000000004">
      <c r="A11559" s="131"/>
    </row>
    <row r="11562" spans="1:1" x14ac:dyDescent="0.55000000000000004">
      <c r="A11562" s="131"/>
    </row>
    <row r="11563" spans="1:1" x14ac:dyDescent="0.55000000000000004">
      <c r="A11563" s="131"/>
    </row>
    <row r="11566" spans="1:1" x14ac:dyDescent="0.55000000000000004">
      <c r="A11566" s="131"/>
    </row>
    <row r="11567" spans="1:1" x14ac:dyDescent="0.55000000000000004">
      <c r="A11567" s="131"/>
    </row>
    <row r="11570" spans="1:1" x14ac:dyDescent="0.55000000000000004">
      <c r="A11570" s="131"/>
    </row>
    <row r="11571" spans="1:1" x14ac:dyDescent="0.55000000000000004">
      <c r="A11571" s="131"/>
    </row>
    <row r="11574" spans="1:1" x14ac:dyDescent="0.55000000000000004">
      <c r="A11574" s="131"/>
    </row>
    <row r="11575" spans="1:1" x14ac:dyDescent="0.55000000000000004">
      <c r="A11575" s="131"/>
    </row>
    <row r="11578" spans="1:1" x14ac:dyDescent="0.55000000000000004">
      <c r="A11578" s="131"/>
    </row>
    <row r="11579" spans="1:1" x14ac:dyDescent="0.55000000000000004">
      <c r="A11579" s="131"/>
    </row>
    <row r="11582" spans="1:1" x14ac:dyDescent="0.55000000000000004">
      <c r="A11582" s="131"/>
    </row>
    <row r="11583" spans="1:1" x14ac:dyDescent="0.55000000000000004">
      <c r="A11583" s="131"/>
    </row>
    <row r="11586" spans="1:1" x14ac:dyDescent="0.55000000000000004">
      <c r="A11586" s="131"/>
    </row>
    <row r="11587" spans="1:1" x14ac:dyDescent="0.55000000000000004">
      <c r="A11587" s="131"/>
    </row>
    <row r="11590" spans="1:1" x14ac:dyDescent="0.55000000000000004">
      <c r="A11590" s="131"/>
    </row>
    <row r="11591" spans="1:1" x14ac:dyDescent="0.55000000000000004">
      <c r="A11591" s="131"/>
    </row>
    <row r="11594" spans="1:1" x14ac:dyDescent="0.55000000000000004">
      <c r="A11594" s="131"/>
    </row>
    <row r="11595" spans="1:1" x14ac:dyDescent="0.55000000000000004">
      <c r="A11595" s="131"/>
    </row>
    <row r="11598" spans="1:1" x14ac:dyDescent="0.55000000000000004">
      <c r="A11598" s="131"/>
    </row>
    <row r="11599" spans="1:1" x14ac:dyDescent="0.55000000000000004">
      <c r="A11599" s="131"/>
    </row>
    <row r="11602" spans="1:1" x14ac:dyDescent="0.55000000000000004">
      <c r="A11602" s="131"/>
    </row>
    <row r="11603" spans="1:1" x14ac:dyDescent="0.55000000000000004">
      <c r="A11603" s="131"/>
    </row>
    <row r="11606" spans="1:1" x14ac:dyDescent="0.55000000000000004">
      <c r="A11606" s="131"/>
    </row>
    <row r="11607" spans="1:1" x14ac:dyDescent="0.55000000000000004">
      <c r="A11607" s="131"/>
    </row>
    <row r="11610" spans="1:1" x14ac:dyDescent="0.55000000000000004">
      <c r="A11610" s="131"/>
    </row>
    <row r="11611" spans="1:1" x14ac:dyDescent="0.55000000000000004">
      <c r="A11611" s="131"/>
    </row>
    <row r="11614" spans="1:1" x14ac:dyDescent="0.55000000000000004">
      <c r="A11614" s="131"/>
    </row>
    <row r="11615" spans="1:1" x14ac:dyDescent="0.55000000000000004">
      <c r="A11615" s="131"/>
    </row>
    <row r="11618" spans="1:1" x14ac:dyDescent="0.55000000000000004">
      <c r="A11618" s="131"/>
    </row>
    <row r="11619" spans="1:1" x14ac:dyDescent="0.55000000000000004">
      <c r="A11619" s="131"/>
    </row>
    <row r="11622" spans="1:1" x14ac:dyDescent="0.55000000000000004">
      <c r="A11622" s="131"/>
    </row>
    <row r="11623" spans="1:1" x14ac:dyDescent="0.55000000000000004">
      <c r="A11623" s="131"/>
    </row>
    <row r="11626" spans="1:1" x14ac:dyDescent="0.55000000000000004">
      <c r="A11626" s="131"/>
    </row>
    <row r="11627" spans="1:1" x14ac:dyDescent="0.55000000000000004">
      <c r="A11627" s="131"/>
    </row>
    <row r="11630" spans="1:1" x14ac:dyDescent="0.55000000000000004">
      <c r="A11630" s="131"/>
    </row>
    <row r="11631" spans="1:1" x14ac:dyDescent="0.55000000000000004">
      <c r="A11631" s="131"/>
    </row>
    <row r="11634" spans="1:1" x14ac:dyDescent="0.55000000000000004">
      <c r="A11634" s="131"/>
    </row>
    <row r="11635" spans="1:1" x14ac:dyDescent="0.55000000000000004">
      <c r="A11635" s="131"/>
    </row>
    <row r="11638" spans="1:1" x14ac:dyDescent="0.55000000000000004">
      <c r="A11638" s="131"/>
    </row>
    <row r="11639" spans="1:1" x14ac:dyDescent="0.55000000000000004">
      <c r="A11639" s="131"/>
    </row>
    <row r="11642" spans="1:1" x14ac:dyDescent="0.55000000000000004">
      <c r="A11642" s="131"/>
    </row>
    <row r="11643" spans="1:1" x14ac:dyDescent="0.55000000000000004">
      <c r="A11643" s="131"/>
    </row>
    <row r="11646" spans="1:1" x14ac:dyDescent="0.55000000000000004">
      <c r="A11646" s="131"/>
    </row>
    <row r="11647" spans="1:1" x14ac:dyDescent="0.55000000000000004">
      <c r="A11647" s="131"/>
    </row>
    <row r="11650" spans="1:1" x14ac:dyDescent="0.55000000000000004">
      <c r="A11650" s="131"/>
    </row>
    <row r="11651" spans="1:1" x14ac:dyDescent="0.55000000000000004">
      <c r="A11651" s="131"/>
    </row>
    <row r="11654" spans="1:1" x14ac:dyDescent="0.55000000000000004">
      <c r="A11654" s="131"/>
    </row>
    <row r="11655" spans="1:1" x14ac:dyDescent="0.55000000000000004">
      <c r="A11655" s="131"/>
    </row>
    <row r="11658" spans="1:1" x14ac:dyDescent="0.55000000000000004">
      <c r="A11658" s="131"/>
    </row>
    <row r="11659" spans="1:1" x14ac:dyDescent="0.55000000000000004">
      <c r="A11659" s="131"/>
    </row>
    <row r="11662" spans="1:1" x14ac:dyDescent="0.55000000000000004">
      <c r="A11662" s="131"/>
    </row>
    <row r="11663" spans="1:1" x14ac:dyDescent="0.55000000000000004">
      <c r="A11663" s="131"/>
    </row>
    <row r="11666" spans="1:1" x14ac:dyDescent="0.55000000000000004">
      <c r="A11666" s="131"/>
    </row>
    <row r="11667" spans="1:1" x14ac:dyDescent="0.55000000000000004">
      <c r="A11667" s="131"/>
    </row>
    <row r="11670" spans="1:1" x14ac:dyDescent="0.55000000000000004">
      <c r="A11670" s="131"/>
    </row>
    <row r="11671" spans="1:1" x14ac:dyDescent="0.55000000000000004">
      <c r="A11671" s="131"/>
    </row>
    <row r="11674" spans="1:1" x14ac:dyDescent="0.55000000000000004">
      <c r="A11674" s="131"/>
    </row>
    <row r="11675" spans="1:1" x14ac:dyDescent="0.55000000000000004">
      <c r="A11675" s="131"/>
    </row>
    <row r="11678" spans="1:1" x14ac:dyDescent="0.55000000000000004">
      <c r="A11678" s="131"/>
    </row>
    <row r="11679" spans="1:1" x14ac:dyDescent="0.55000000000000004">
      <c r="A11679" s="131"/>
    </row>
    <row r="11682" spans="1:1" x14ac:dyDescent="0.55000000000000004">
      <c r="A11682" s="131"/>
    </row>
    <row r="11683" spans="1:1" x14ac:dyDescent="0.55000000000000004">
      <c r="A11683" s="131"/>
    </row>
    <row r="11686" spans="1:1" x14ac:dyDescent="0.55000000000000004">
      <c r="A11686" s="131"/>
    </row>
    <row r="11687" spans="1:1" x14ac:dyDescent="0.55000000000000004">
      <c r="A11687" s="131"/>
    </row>
    <row r="11690" spans="1:1" x14ac:dyDescent="0.55000000000000004">
      <c r="A11690" s="131"/>
    </row>
    <row r="11691" spans="1:1" x14ac:dyDescent="0.55000000000000004">
      <c r="A11691" s="131"/>
    </row>
    <row r="11694" spans="1:1" x14ac:dyDescent="0.55000000000000004">
      <c r="A11694" s="131"/>
    </row>
    <row r="11695" spans="1:1" x14ac:dyDescent="0.55000000000000004">
      <c r="A11695" s="131"/>
    </row>
    <row r="11698" spans="1:1" x14ac:dyDescent="0.55000000000000004">
      <c r="A11698" s="131"/>
    </row>
    <row r="11699" spans="1:1" x14ac:dyDescent="0.55000000000000004">
      <c r="A11699" s="131"/>
    </row>
    <row r="11702" spans="1:1" x14ac:dyDescent="0.55000000000000004">
      <c r="A11702" s="131"/>
    </row>
    <row r="11703" spans="1:1" x14ac:dyDescent="0.55000000000000004">
      <c r="A11703" s="131"/>
    </row>
    <row r="11706" spans="1:1" x14ac:dyDescent="0.55000000000000004">
      <c r="A11706" s="131"/>
    </row>
    <row r="11707" spans="1:1" x14ac:dyDescent="0.55000000000000004">
      <c r="A11707" s="131"/>
    </row>
    <row r="11710" spans="1:1" x14ac:dyDescent="0.55000000000000004">
      <c r="A11710" s="131"/>
    </row>
    <row r="11711" spans="1:1" x14ac:dyDescent="0.55000000000000004">
      <c r="A11711" s="131"/>
    </row>
    <row r="11714" spans="1:1" x14ac:dyDescent="0.55000000000000004">
      <c r="A11714" s="131"/>
    </row>
    <row r="11715" spans="1:1" x14ac:dyDescent="0.55000000000000004">
      <c r="A11715" s="131"/>
    </row>
    <row r="11718" spans="1:1" x14ac:dyDescent="0.55000000000000004">
      <c r="A11718" s="131"/>
    </row>
    <row r="11719" spans="1:1" x14ac:dyDescent="0.55000000000000004">
      <c r="A11719" s="131"/>
    </row>
    <row r="11722" spans="1:1" x14ac:dyDescent="0.55000000000000004">
      <c r="A11722" s="131"/>
    </row>
    <row r="11723" spans="1:1" x14ac:dyDescent="0.55000000000000004">
      <c r="A11723" s="131"/>
    </row>
    <row r="11726" spans="1:1" x14ac:dyDescent="0.55000000000000004">
      <c r="A11726" s="131"/>
    </row>
    <row r="11727" spans="1:1" x14ac:dyDescent="0.55000000000000004">
      <c r="A11727" s="131"/>
    </row>
    <row r="11730" spans="1:1" x14ac:dyDescent="0.55000000000000004">
      <c r="A11730" s="131"/>
    </row>
    <row r="11731" spans="1:1" x14ac:dyDescent="0.55000000000000004">
      <c r="A11731" s="131"/>
    </row>
    <row r="11734" spans="1:1" x14ac:dyDescent="0.55000000000000004">
      <c r="A11734" s="131"/>
    </row>
    <row r="11735" spans="1:1" x14ac:dyDescent="0.55000000000000004">
      <c r="A11735" s="131"/>
    </row>
    <row r="11738" spans="1:1" x14ac:dyDescent="0.55000000000000004">
      <c r="A11738" s="131"/>
    </row>
    <row r="11739" spans="1:1" x14ac:dyDescent="0.55000000000000004">
      <c r="A11739" s="131"/>
    </row>
    <row r="11742" spans="1:1" x14ac:dyDescent="0.55000000000000004">
      <c r="A11742" s="131"/>
    </row>
    <row r="11743" spans="1:1" x14ac:dyDescent="0.55000000000000004">
      <c r="A11743" s="131"/>
    </row>
    <row r="11746" spans="1:1" x14ac:dyDescent="0.55000000000000004">
      <c r="A11746" s="131"/>
    </row>
    <row r="11747" spans="1:1" x14ac:dyDescent="0.55000000000000004">
      <c r="A11747" s="131"/>
    </row>
    <row r="11750" spans="1:1" x14ac:dyDescent="0.55000000000000004">
      <c r="A11750" s="131"/>
    </row>
    <row r="11751" spans="1:1" x14ac:dyDescent="0.55000000000000004">
      <c r="A11751" s="131"/>
    </row>
    <row r="11754" spans="1:1" x14ac:dyDescent="0.55000000000000004">
      <c r="A11754" s="131"/>
    </row>
    <row r="11755" spans="1:1" x14ac:dyDescent="0.55000000000000004">
      <c r="A11755" s="131"/>
    </row>
    <row r="11758" spans="1:1" x14ac:dyDescent="0.55000000000000004">
      <c r="A11758" s="131"/>
    </row>
    <row r="11759" spans="1:1" x14ac:dyDescent="0.55000000000000004">
      <c r="A11759" s="131"/>
    </row>
    <row r="11762" spans="1:1" x14ac:dyDescent="0.55000000000000004">
      <c r="A11762" s="131"/>
    </row>
    <row r="11763" spans="1:1" x14ac:dyDescent="0.55000000000000004">
      <c r="A11763" s="131"/>
    </row>
    <row r="11766" spans="1:1" x14ac:dyDescent="0.55000000000000004">
      <c r="A11766" s="131"/>
    </row>
    <row r="11767" spans="1:1" x14ac:dyDescent="0.55000000000000004">
      <c r="A11767" s="131"/>
    </row>
    <row r="11770" spans="1:1" x14ac:dyDescent="0.55000000000000004">
      <c r="A11770" s="131"/>
    </row>
    <row r="11771" spans="1:1" x14ac:dyDescent="0.55000000000000004">
      <c r="A11771" s="131"/>
    </row>
    <row r="11774" spans="1:1" x14ac:dyDescent="0.55000000000000004">
      <c r="A11774" s="131"/>
    </row>
    <row r="11775" spans="1:1" x14ac:dyDescent="0.55000000000000004">
      <c r="A11775" s="131"/>
    </row>
    <row r="11778" spans="1:1" x14ac:dyDescent="0.55000000000000004">
      <c r="A11778" s="131"/>
    </row>
    <row r="11779" spans="1:1" x14ac:dyDescent="0.55000000000000004">
      <c r="A11779" s="131"/>
    </row>
    <row r="11782" spans="1:1" x14ac:dyDescent="0.55000000000000004">
      <c r="A11782" s="131"/>
    </row>
    <row r="11783" spans="1:1" x14ac:dyDescent="0.55000000000000004">
      <c r="A11783" s="131"/>
    </row>
    <row r="11786" spans="1:1" x14ac:dyDescent="0.55000000000000004">
      <c r="A11786" s="131"/>
    </row>
    <row r="11787" spans="1:1" x14ac:dyDescent="0.55000000000000004">
      <c r="A11787" s="131"/>
    </row>
    <row r="11790" spans="1:1" x14ac:dyDescent="0.55000000000000004">
      <c r="A11790" s="131"/>
    </row>
    <row r="11791" spans="1:1" x14ac:dyDescent="0.55000000000000004">
      <c r="A11791" s="131"/>
    </row>
    <row r="11794" spans="1:1" x14ac:dyDescent="0.55000000000000004">
      <c r="A11794" s="131"/>
    </row>
    <row r="11795" spans="1:1" x14ac:dyDescent="0.55000000000000004">
      <c r="A11795" s="131"/>
    </row>
    <row r="11798" spans="1:1" x14ac:dyDescent="0.55000000000000004">
      <c r="A11798" s="131"/>
    </row>
    <row r="11799" spans="1:1" x14ac:dyDescent="0.55000000000000004">
      <c r="A11799" s="131"/>
    </row>
    <row r="11802" spans="1:1" x14ac:dyDescent="0.55000000000000004">
      <c r="A11802" s="131"/>
    </row>
    <row r="11803" spans="1:1" x14ac:dyDescent="0.55000000000000004">
      <c r="A11803" s="131"/>
    </row>
    <row r="11806" spans="1:1" x14ac:dyDescent="0.55000000000000004">
      <c r="A11806" s="131"/>
    </row>
    <row r="11807" spans="1:1" x14ac:dyDescent="0.55000000000000004">
      <c r="A11807" s="131"/>
    </row>
    <row r="11810" spans="1:1" x14ac:dyDescent="0.55000000000000004">
      <c r="A11810" s="131"/>
    </row>
    <row r="11811" spans="1:1" x14ac:dyDescent="0.55000000000000004">
      <c r="A11811" s="131"/>
    </row>
    <row r="11814" spans="1:1" x14ac:dyDescent="0.55000000000000004">
      <c r="A11814" s="131"/>
    </row>
    <row r="11815" spans="1:1" x14ac:dyDescent="0.55000000000000004">
      <c r="A11815" s="131"/>
    </row>
    <row r="11818" spans="1:1" x14ac:dyDescent="0.55000000000000004">
      <c r="A11818" s="131"/>
    </row>
    <row r="11819" spans="1:1" x14ac:dyDescent="0.55000000000000004">
      <c r="A11819" s="131"/>
    </row>
    <row r="11822" spans="1:1" x14ac:dyDescent="0.55000000000000004">
      <c r="A11822" s="131"/>
    </row>
    <row r="11823" spans="1:1" x14ac:dyDescent="0.55000000000000004">
      <c r="A11823" s="131"/>
    </row>
    <row r="11826" spans="1:1" x14ac:dyDescent="0.55000000000000004">
      <c r="A11826" s="131"/>
    </row>
    <row r="11827" spans="1:1" x14ac:dyDescent="0.55000000000000004">
      <c r="A11827" s="131"/>
    </row>
    <row r="11830" spans="1:1" x14ac:dyDescent="0.55000000000000004">
      <c r="A11830" s="131"/>
    </row>
    <row r="11831" spans="1:1" x14ac:dyDescent="0.55000000000000004">
      <c r="A11831" s="131"/>
    </row>
    <row r="11834" spans="1:1" x14ac:dyDescent="0.55000000000000004">
      <c r="A11834" s="131"/>
    </row>
    <row r="11835" spans="1:1" x14ac:dyDescent="0.55000000000000004">
      <c r="A11835" s="131"/>
    </row>
    <row r="11838" spans="1:1" x14ac:dyDescent="0.55000000000000004">
      <c r="A11838" s="131"/>
    </row>
    <row r="11839" spans="1:1" x14ac:dyDescent="0.55000000000000004">
      <c r="A11839" s="131"/>
    </row>
    <row r="11842" spans="1:1" x14ac:dyDescent="0.55000000000000004">
      <c r="A11842" s="131"/>
    </row>
    <row r="11843" spans="1:1" x14ac:dyDescent="0.55000000000000004">
      <c r="A11843" s="131"/>
    </row>
    <row r="11846" spans="1:1" x14ac:dyDescent="0.55000000000000004">
      <c r="A11846" s="131"/>
    </row>
    <row r="11847" spans="1:1" x14ac:dyDescent="0.55000000000000004">
      <c r="A11847" s="131"/>
    </row>
    <row r="11850" spans="1:1" x14ac:dyDescent="0.55000000000000004">
      <c r="A11850" s="131"/>
    </row>
    <row r="11851" spans="1:1" x14ac:dyDescent="0.55000000000000004">
      <c r="A11851" s="131"/>
    </row>
    <row r="11854" spans="1:1" x14ac:dyDescent="0.55000000000000004">
      <c r="A11854" s="131"/>
    </row>
    <row r="11855" spans="1:1" x14ac:dyDescent="0.55000000000000004">
      <c r="A11855" s="131"/>
    </row>
    <row r="11858" spans="1:1" x14ac:dyDescent="0.55000000000000004">
      <c r="A11858" s="131"/>
    </row>
    <row r="11859" spans="1:1" x14ac:dyDescent="0.55000000000000004">
      <c r="A11859" s="131"/>
    </row>
    <row r="11862" spans="1:1" x14ac:dyDescent="0.55000000000000004">
      <c r="A11862" s="131"/>
    </row>
    <row r="11863" spans="1:1" x14ac:dyDescent="0.55000000000000004">
      <c r="A11863" s="131"/>
    </row>
    <row r="11866" spans="1:1" x14ac:dyDescent="0.55000000000000004">
      <c r="A11866" s="131"/>
    </row>
    <row r="11867" spans="1:1" x14ac:dyDescent="0.55000000000000004">
      <c r="A11867" s="131"/>
    </row>
    <row r="11870" spans="1:1" x14ac:dyDescent="0.55000000000000004">
      <c r="A11870" s="131"/>
    </row>
    <row r="11871" spans="1:1" x14ac:dyDescent="0.55000000000000004">
      <c r="A11871" s="131"/>
    </row>
    <row r="11874" spans="1:1" x14ac:dyDescent="0.55000000000000004">
      <c r="A11874" s="131"/>
    </row>
    <row r="11875" spans="1:1" x14ac:dyDescent="0.55000000000000004">
      <c r="A11875" s="131"/>
    </row>
    <row r="11878" spans="1:1" x14ac:dyDescent="0.55000000000000004">
      <c r="A11878" s="131"/>
    </row>
    <row r="11879" spans="1:1" x14ac:dyDescent="0.55000000000000004">
      <c r="A11879" s="131"/>
    </row>
    <row r="11882" spans="1:1" x14ac:dyDescent="0.55000000000000004">
      <c r="A11882" s="131"/>
    </row>
    <row r="11883" spans="1:1" x14ac:dyDescent="0.55000000000000004">
      <c r="A11883" s="131"/>
    </row>
    <row r="11886" spans="1:1" x14ac:dyDescent="0.55000000000000004">
      <c r="A11886" s="131"/>
    </row>
    <row r="11887" spans="1:1" x14ac:dyDescent="0.55000000000000004">
      <c r="A11887" s="131"/>
    </row>
    <row r="11890" spans="1:1" x14ac:dyDescent="0.55000000000000004">
      <c r="A11890" s="131"/>
    </row>
    <row r="11891" spans="1:1" x14ac:dyDescent="0.55000000000000004">
      <c r="A11891" s="131"/>
    </row>
    <row r="11894" spans="1:1" x14ac:dyDescent="0.55000000000000004">
      <c r="A11894" s="131"/>
    </row>
    <row r="11895" spans="1:1" x14ac:dyDescent="0.55000000000000004">
      <c r="A11895" s="131"/>
    </row>
    <row r="11898" spans="1:1" x14ac:dyDescent="0.55000000000000004">
      <c r="A11898" s="131"/>
    </row>
    <row r="11899" spans="1:1" x14ac:dyDescent="0.55000000000000004">
      <c r="A11899" s="131"/>
    </row>
    <row r="11902" spans="1:1" x14ac:dyDescent="0.55000000000000004">
      <c r="A11902" s="131"/>
    </row>
    <row r="11903" spans="1:1" x14ac:dyDescent="0.55000000000000004">
      <c r="A11903" s="131"/>
    </row>
    <row r="11906" spans="1:1" x14ac:dyDescent="0.55000000000000004">
      <c r="A11906" s="131"/>
    </row>
    <row r="11907" spans="1:1" x14ac:dyDescent="0.55000000000000004">
      <c r="A11907" s="131"/>
    </row>
    <row r="11910" spans="1:1" x14ac:dyDescent="0.55000000000000004">
      <c r="A11910" s="131"/>
    </row>
    <row r="11911" spans="1:1" x14ac:dyDescent="0.55000000000000004">
      <c r="A11911" s="131"/>
    </row>
    <row r="11914" spans="1:1" x14ac:dyDescent="0.55000000000000004">
      <c r="A11914" s="131"/>
    </row>
    <row r="11915" spans="1:1" x14ac:dyDescent="0.55000000000000004">
      <c r="A11915" s="131"/>
    </row>
    <row r="11918" spans="1:1" x14ac:dyDescent="0.55000000000000004">
      <c r="A11918" s="131"/>
    </row>
    <row r="11919" spans="1:1" x14ac:dyDescent="0.55000000000000004">
      <c r="A11919" s="131"/>
    </row>
    <row r="11922" spans="1:1" x14ac:dyDescent="0.55000000000000004">
      <c r="A11922" s="131"/>
    </row>
    <row r="11923" spans="1:1" x14ac:dyDescent="0.55000000000000004">
      <c r="A11923" s="131"/>
    </row>
    <row r="11926" spans="1:1" x14ac:dyDescent="0.55000000000000004">
      <c r="A11926" s="131"/>
    </row>
    <row r="11927" spans="1:1" x14ac:dyDescent="0.55000000000000004">
      <c r="A11927" s="131"/>
    </row>
    <row r="11930" spans="1:1" x14ac:dyDescent="0.55000000000000004">
      <c r="A11930" s="131"/>
    </row>
    <row r="11931" spans="1:1" x14ac:dyDescent="0.55000000000000004">
      <c r="A11931" s="131"/>
    </row>
    <row r="11934" spans="1:1" x14ac:dyDescent="0.55000000000000004">
      <c r="A11934" s="131"/>
    </row>
    <row r="11935" spans="1:1" x14ac:dyDescent="0.55000000000000004">
      <c r="A11935" s="131"/>
    </row>
    <row r="11938" spans="1:1" x14ac:dyDescent="0.55000000000000004">
      <c r="A11938" s="131"/>
    </row>
    <row r="11939" spans="1:1" x14ac:dyDescent="0.55000000000000004">
      <c r="A11939" s="131"/>
    </row>
    <row r="11942" spans="1:1" x14ac:dyDescent="0.55000000000000004">
      <c r="A11942" s="131"/>
    </row>
    <row r="11943" spans="1:1" x14ac:dyDescent="0.55000000000000004">
      <c r="A11943" s="131"/>
    </row>
    <row r="11946" spans="1:1" x14ac:dyDescent="0.55000000000000004">
      <c r="A11946" s="131"/>
    </row>
    <row r="11947" spans="1:1" x14ac:dyDescent="0.55000000000000004">
      <c r="A11947" s="131"/>
    </row>
    <row r="11950" spans="1:1" x14ac:dyDescent="0.55000000000000004">
      <c r="A11950" s="131"/>
    </row>
    <row r="11951" spans="1:1" x14ac:dyDescent="0.55000000000000004">
      <c r="A11951" s="131"/>
    </row>
    <row r="11954" spans="1:1" x14ac:dyDescent="0.55000000000000004">
      <c r="A11954" s="131"/>
    </row>
    <row r="11955" spans="1:1" x14ac:dyDescent="0.55000000000000004">
      <c r="A11955" s="131"/>
    </row>
    <row r="11958" spans="1:1" x14ac:dyDescent="0.55000000000000004">
      <c r="A11958" s="131"/>
    </row>
    <row r="11959" spans="1:1" x14ac:dyDescent="0.55000000000000004">
      <c r="A11959" s="131"/>
    </row>
    <row r="11962" spans="1:1" x14ac:dyDescent="0.55000000000000004">
      <c r="A11962" s="131"/>
    </row>
    <row r="11963" spans="1:1" x14ac:dyDescent="0.55000000000000004">
      <c r="A11963" s="131"/>
    </row>
    <row r="11966" spans="1:1" x14ac:dyDescent="0.55000000000000004">
      <c r="A11966" s="131"/>
    </row>
    <row r="11967" spans="1:1" x14ac:dyDescent="0.55000000000000004">
      <c r="A11967" s="131"/>
    </row>
    <row r="11970" spans="1:1" x14ac:dyDescent="0.55000000000000004">
      <c r="A11970" s="131"/>
    </row>
    <row r="11971" spans="1:1" x14ac:dyDescent="0.55000000000000004">
      <c r="A11971" s="131"/>
    </row>
    <row r="11974" spans="1:1" x14ac:dyDescent="0.55000000000000004">
      <c r="A11974" s="131"/>
    </row>
    <row r="11975" spans="1:1" x14ac:dyDescent="0.55000000000000004">
      <c r="A11975" s="131"/>
    </row>
    <row r="11978" spans="1:1" x14ac:dyDescent="0.55000000000000004">
      <c r="A11978" s="131"/>
    </row>
    <row r="11979" spans="1:1" x14ac:dyDescent="0.55000000000000004">
      <c r="A11979" s="131"/>
    </row>
    <row r="11982" spans="1:1" x14ac:dyDescent="0.55000000000000004">
      <c r="A11982" s="131"/>
    </row>
    <row r="11983" spans="1:1" x14ac:dyDescent="0.55000000000000004">
      <c r="A11983" s="131"/>
    </row>
    <row r="11986" spans="1:1" x14ac:dyDescent="0.55000000000000004">
      <c r="A11986" s="131"/>
    </row>
    <row r="11987" spans="1:1" x14ac:dyDescent="0.55000000000000004">
      <c r="A11987" s="131"/>
    </row>
    <row r="11990" spans="1:1" x14ac:dyDescent="0.55000000000000004">
      <c r="A11990" s="131"/>
    </row>
    <row r="11991" spans="1:1" x14ac:dyDescent="0.55000000000000004">
      <c r="A11991" s="131"/>
    </row>
    <row r="11994" spans="1:1" x14ac:dyDescent="0.55000000000000004">
      <c r="A11994" s="131"/>
    </row>
    <row r="11995" spans="1:1" x14ac:dyDescent="0.55000000000000004">
      <c r="A11995" s="131"/>
    </row>
    <row r="11998" spans="1:1" x14ac:dyDescent="0.55000000000000004">
      <c r="A11998" s="131"/>
    </row>
    <row r="11999" spans="1:1" x14ac:dyDescent="0.55000000000000004">
      <c r="A11999" s="131"/>
    </row>
    <row r="12002" spans="1:1" x14ac:dyDescent="0.55000000000000004">
      <c r="A12002" s="131"/>
    </row>
    <row r="12003" spans="1:1" x14ac:dyDescent="0.55000000000000004">
      <c r="A12003" s="131"/>
    </row>
    <row r="12006" spans="1:1" x14ac:dyDescent="0.55000000000000004">
      <c r="A12006" s="131"/>
    </row>
    <row r="12007" spans="1:1" x14ac:dyDescent="0.55000000000000004">
      <c r="A12007" s="131"/>
    </row>
    <row r="12010" spans="1:1" x14ac:dyDescent="0.55000000000000004">
      <c r="A12010" s="131"/>
    </row>
    <row r="12011" spans="1:1" x14ac:dyDescent="0.55000000000000004">
      <c r="A12011" s="131"/>
    </row>
    <row r="12014" spans="1:1" x14ac:dyDescent="0.55000000000000004">
      <c r="A12014" s="131"/>
    </row>
    <row r="12015" spans="1:1" x14ac:dyDescent="0.55000000000000004">
      <c r="A12015" s="131"/>
    </row>
    <row r="12018" spans="1:1" x14ac:dyDescent="0.55000000000000004">
      <c r="A12018" s="131"/>
    </row>
    <row r="12019" spans="1:1" x14ac:dyDescent="0.55000000000000004">
      <c r="A12019" s="131"/>
    </row>
    <row r="12022" spans="1:1" x14ac:dyDescent="0.55000000000000004">
      <c r="A12022" s="131"/>
    </row>
    <row r="12023" spans="1:1" x14ac:dyDescent="0.55000000000000004">
      <c r="A12023" s="131"/>
    </row>
    <row r="12026" spans="1:1" x14ac:dyDescent="0.55000000000000004">
      <c r="A12026" s="131"/>
    </row>
    <row r="12027" spans="1:1" x14ac:dyDescent="0.55000000000000004">
      <c r="A12027" s="131"/>
    </row>
    <row r="12030" spans="1:1" x14ac:dyDescent="0.55000000000000004">
      <c r="A12030" s="131"/>
    </row>
    <row r="12031" spans="1:1" x14ac:dyDescent="0.55000000000000004">
      <c r="A12031" s="131"/>
    </row>
    <row r="12034" spans="1:1" x14ac:dyDescent="0.55000000000000004">
      <c r="A12034" s="131"/>
    </row>
    <row r="12035" spans="1:1" x14ac:dyDescent="0.55000000000000004">
      <c r="A12035" s="131"/>
    </row>
    <row r="12038" spans="1:1" x14ac:dyDescent="0.55000000000000004">
      <c r="A12038" s="131"/>
    </row>
    <row r="12039" spans="1:1" x14ac:dyDescent="0.55000000000000004">
      <c r="A12039" s="131"/>
    </row>
    <row r="12042" spans="1:1" x14ac:dyDescent="0.55000000000000004">
      <c r="A12042" s="131"/>
    </row>
    <row r="12043" spans="1:1" x14ac:dyDescent="0.55000000000000004">
      <c r="A12043" s="131"/>
    </row>
    <row r="12046" spans="1:1" x14ac:dyDescent="0.55000000000000004">
      <c r="A12046" s="131"/>
    </row>
    <row r="12047" spans="1:1" x14ac:dyDescent="0.55000000000000004">
      <c r="A12047" s="131"/>
    </row>
    <row r="12050" spans="1:1" x14ac:dyDescent="0.55000000000000004">
      <c r="A12050" s="131"/>
    </row>
    <row r="12051" spans="1:1" x14ac:dyDescent="0.55000000000000004">
      <c r="A12051" s="131"/>
    </row>
    <row r="12054" spans="1:1" x14ac:dyDescent="0.55000000000000004">
      <c r="A12054" s="131"/>
    </row>
    <row r="12055" spans="1:1" x14ac:dyDescent="0.55000000000000004">
      <c r="A12055" s="131"/>
    </row>
    <row r="12058" spans="1:1" x14ac:dyDescent="0.55000000000000004">
      <c r="A12058" s="131"/>
    </row>
    <row r="12059" spans="1:1" x14ac:dyDescent="0.55000000000000004">
      <c r="A12059" s="131"/>
    </row>
    <row r="12062" spans="1:1" x14ac:dyDescent="0.55000000000000004">
      <c r="A12062" s="131"/>
    </row>
    <row r="12063" spans="1:1" x14ac:dyDescent="0.55000000000000004">
      <c r="A12063" s="131"/>
    </row>
    <row r="12066" spans="1:1" x14ac:dyDescent="0.55000000000000004">
      <c r="A12066" s="131"/>
    </row>
    <row r="12067" spans="1:1" x14ac:dyDescent="0.55000000000000004">
      <c r="A12067" s="131"/>
    </row>
    <row r="12070" spans="1:1" x14ac:dyDescent="0.55000000000000004">
      <c r="A12070" s="131"/>
    </row>
    <row r="12071" spans="1:1" x14ac:dyDescent="0.55000000000000004">
      <c r="A12071" s="131"/>
    </row>
    <row r="12074" spans="1:1" x14ac:dyDescent="0.55000000000000004">
      <c r="A12074" s="131"/>
    </row>
    <row r="12075" spans="1:1" x14ac:dyDescent="0.55000000000000004">
      <c r="A12075" s="131"/>
    </row>
    <row r="12078" spans="1:1" x14ac:dyDescent="0.55000000000000004">
      <c r="A12078" s="131"/>
    </row>
    <row r="12079" spans="1:1" x14ac:dyDescent="0.55000000000000004">
      <c r="A12079" s="131"/>
    </row>
    <row r="12082" spans="1:1" x14ac:dyDescent="0.55000000000000004">
      <c r="A12082" s="131"/>
    </row>
    <row r="12083" spans="1:1" x14ac:dyDescent="0.55000000000000004">
      <c r="A12083" s="131"/>
    </row>
    <row r="12086" spans="1:1" x14ac:dyDescent="0.55000000000000004">
      <c r="A12086" s="131"/>
    </row>
    <row r="12087" spans="1:1" x14ac:dyDescent="0.55000000000000004">
      <c r="A12087" s="131"/>
    </row>
    <row r="12090" spans="1:1" x14ac:dyDescent="0.55000000000000004">
      <c r="A12090" s="131"/>
    </row>
    <row r="12091" spans="1:1" x14ac:dyDescent="0.55000000000000004">
      <c r="A12091" s="131"/>
    </row>
    <row r="12094" spans="1:1" x14ac:dyDescent="0.55000000000000004">
      <c r="A12094" s="131"/>
    </row>
    <row r="12095" spans="1:1" x14ac:dyDescent="0.55000000000000004">
      <c r="A12095" s="131"/>
    </row>
    <row r="12098" spans="1:1" x14ac:dyDescent="0.55000000000000004">
      <c r="A12098" s="131"/>
    </row>
    <row r="12099" spans="1:1" x14ac:dyDescent="0.55000000000000004">
      <c r="A12099" s="131"/>
    </row>
    <row r="12102" spans="1:1" x14ac:dyDescent="0.55000000000000004">
      <c r="A12102" s="131"/>
    </row>
    <row r="12103" spans="1:1" x14ac:dyDescent="0.55000000000000004">
      <c r="A12103" s="131"/>
    </row>
    <row r="12106" spans="1:1" x14ac:dyDescent="0.55000000000000004">
      <c r="A12106" s="131"/>
    </row>
    <row r="12107" spans="1:1" x14ac:dyDescent="0.55000000000000004">
      <c r="A12107" s="131"/>
    </row>
    <row r="12110" spans="1:1" x14ac:dyDescent="0.55000000000000004">
      <c r="A12110" s="131"/>
    </row>
    <row r="12111" spans="1:1" x14ac:dyDescent="0.55000000000000004">
      <c r="A12111" s="131"/>
    </row>
    <row r="12114" spans="1:1" x14ac:dyDescent="0.55000000000000004">
      <c r="A12114" s="131"/>
    </row>
    <row r="12115" spans="1:1" x14ac:dyDescent="0.55000000000000004">
      <c r="A12115" s="131"/>
    </row>
    <row r="12118" spans="1:1" x14ac:dyDescent="0.55000000000000004">
      <c r="A12118" s="131"/>
    </row>
    <row r="12119" spans="1:1" x14ac:dyDescent="0.55000000000000004">
      <c r="A12119" s="131"/>
    </row>
    <row r="12122" spans="1:1" x14ac:dyDescent="0.55000000000000004">
      <c r="A12122" s="131"/>
    </row>
    <row r="12123" spans="1:1" x14ac:dyDescent="0.55000000000000004">
      <c r="A12123" s="131"/>
    </row>
    <row r="12126" spans="1:1" x14ac:dyDescent="0.55000000000000004">
      <c r="A12126" s="131"/>
    </row>
    <row r="12127" spans="1:1" x14ac:dyDescent="0.55000000000000004">
      <c r="A12127" s="131"/>
    </row>
    <row r="12130" spans="1:1" x14ac:dyDescent="0.55000000000000004">
      <c r="A12130" s="131"/>
    </row>
    <row r="12131" spans="1:1" x14ac:dyDescent="0.55000000000000004">
      <c r="A12131" s="131"/>
    </row>
    <row r="12134" spans="1:1" x14ac:dyDescent="0.55000000000000004">
      <c r="A12134" s="131"/>
    </row>
    <row r="12135" spans="1:1" x14ac:dyDescent="0.55000000000000004">
      <c r="A12135" s="131"/>
    </row>
    <row r="12138" spans="1:1" x14ac:dyDescent="0.55000000000000004">
      <c r="A12138" s="131"/>
    </row>
    <row r="12139" spans="1:1" x14ac:dyDescent="0.55000000000000004">
      <c r="A12139" s="131"/>
    </row>
    <row r="12142" spans="1:1" x14ac:dyDescent="0.55000000000000004">
      <c r="A12142" s="131"/>
    </row>
    <row r="12143" spans="1:1" x14ac:dyDescent="0.55000000000000004">
      <c r="A12143" s="131"/>
    </row>
    <row r="12146" spans="1:1" x14ac:dyDescent="0.55000000000000004">
      <c r="A12146" s="131"/>
    </row>
    <row r="12147" spans="1:1" x14ac:dyDescent="0.55000000000000004">
      <c r="A12147" s="131"/>
    </row>
    <row r="12150" spans="1:1" x14ac:dyDescent="0.55000000000000004">
      <c r="A12150" s="131"/>
    </row>
    <row r="12151" spans="1:1" x14ac:dyDescent="0.55000000000000004">
      <c r="A12151" s="131"/>
    </row>
    <row r="12154" spans="1:1" x14ac:dyDescent="0.55000000000000004">
      <c r="A12154" s="131"/>
    </row>
    <row r="12155" spans="1:1" x14ac:dyDescent="0.55000000000000004">
      <c r="A12155" s="131"/>
    </row>
    <row r="12158" spans="1:1" x14ac:dyDescent="0.55000000000000004">
      <c r="A12158" s="131"/>
    </row>
    <row r="12159" spans="1:1" x14ac:dyDescent="0.55000000000000004">
      <c r="A12159" s="131"/>
    </row>
    <row r="12162" spans="1:1" x14ac:dyDescent="0.55000000000000004">
      <c r="A12162" s="131"/>
    </row>
    <row r="12163" spans="1:1" x14ac:dyDescent="0.55000000000000004">
      <c r="A12163" s="131"/>
    </row>
    <row r="12166" spans="1:1" x14ac:dyDescent="0.55000000000000004">
      <c r="A12166" s="131"/>
    </row>
    <row r="12167" spans="1:1" x14ac:dyDescent="0.55000000000000004">
      <c r="A12167" s="131"/>
    </row>
    <row r="12170" spans="1:1" x14ac:dyDescent="0.55000000000000004">
      <c r="A12170" s="131"/>
    </row>
    <row r="12171" spans="1:1" x14ac:dyDescent="0.55000000000000004">
      <c r="A12171" s="131"/>
    </row>
    <row r="12174" spans="1:1" x14ac:dyDescent="0.55000000000000004">
      <c r="A12174" s="131"/>
    </row>
    <row r="12175" spans="1:1" x14ac:dyDescent="0.55000000000000004">
      <c r="A12175" s="131"/>
    </row>
    <row r="12178" spans="1:1" x14ac:dyDescent="0.55000000000000004">
      <c r="A12178" s="131"/>
    </row>
    <row r="12179" spans="1:1" x14ac:dyDescent="0.55000000000000004">
      <c r="A12179" s="131"/>
    </row>
    <row r="12182" spans="1:1" x14ac:dyDescent="0.55000000000000004">
      <c r="A12182" s="131"/>
    </row>
    <row r="12183" spans="1:1" x14ac:dyDescent="0.55000000000000004">
      <c r="A12183" s="131"/>
    </row>
    <row r="12186" spans="1:1" x14ac:dyDescent="0.55000000000000004">
      <c r="A12186" s="131"/>
    </row>
    <row r="12187" spans="1:1" x14ac:dyDescent="0.55000000000000004">
      <c r="A12187" s="131"/>
    </row>
    <row r="12190" spans="1:1" x14ac:dyDescent="0.55000000000000004">
      <c r="A12190" s="131"/>
    </row>
    <row r="12191" spans="1:1" x14ac:dyDescent="0.55000000000000004">
      <c r="A12191" s="131"/>
    </row>
    <row r="12194" spans="1:1" x14ac:dyDescent="0.55000000000000004">
      <c r="A12194" s="131"/>
    </row>
    <row r="12195" spans="1:1" x14ac:dyDescent="0.55000000000000004">
      <c r="A12195" s="131"/>
    </row>
    <row r="12198" spans="1:1" x14ac:dyDescent="0.55000000000000004">
      <c r="A12198" s="131"/>
    </row>
    <row r="12199" spans="1:1" x14ac:dyDescent="0.55000000000000004">
      <c r="A12199" s="131"/>
    </row>
    <row r="12202" spans="1:1" x14ac:dyDescent="0.55000000000000004">
      <c r="A12202" s="131"/>
    </row>
    <row r="12203" spans="1:1" x14ac:dyDescent="0.55000000000000004">
      <c r="A12203" s="131"/>
    </row>
    <row r="12206" spans="1:1" x14ac:dyDescent="0.55000000000000004">
      <c r="A12206" s="131"/>
    </row>
    <row r="12207" spans="1:1" x14ac:dyDescent="0.55000000000000004">
      <c r="A12207" s="131"/>
    </row>
    <row r="12210" spans="1:1" x14ac:dyDescent="0.55000000000000004">
      <c r="A12210" s="131"/>
    </row>
    <row r="12211" spans="1:1" x14ac:dyDescent="0.55000000000000004">
      <c r="A12211" s="131"/>
    </row>
    <row r="12214" spans="1:1" x14ac:dyDescent="0.55000000000000004">
      <c r="A12214" s="131"/>
    </row>
    <row r="12215" spans="1:1" x14ac:dyDescent="0.55000000000000004">
      <c r="A12215" s="131"/>
    </row>
    <row r="12218" spans="1:1" x14ac:dyDescent="0.55000000000000004">
      <c r="A12218" s="131"/>
    </row>
    <row r="12219" spans="1:1" x14ac:dyDescent="0.55000000000000004">
      <c r="A12219" s="131"/>
    </row>
    <row r="12222" spans="1:1" x14ac:dyDescent="0.55000000000000004">
      <c r="A12222" s="131"/>
    </row>
    <row r="12223" spans="1:1" x14ac:dyDescent="0.55000000000000004">
      <c r="A12223" s="131"/>
    </row>
    <row r="12226" spans="1:1" x14ac:dyDescent="0.55000000000000004">
      <c r="A12226" s="131"/>
    </row>
    <row r="12227" spans="1:1" x14ac:dyDescent="0.55000000000000004">
      <c r="A12227" s="131"/>
    </row>
    <row r="12230" spans="1:1" x14ac:dyDescent="0.55000000000000004">
      <c r="A12230" s="131"/>
    </row>
    <row r="12231" spans="1:1" x14ac:dyDescent="0.55000000000000004">
      <c r="A12231" s="131"/>
    </row>
    <row r="12234" spans="1:1" x14ac:dyDescent="0.55000000000000004">
      <c r="A12234" s="131"/>
    </row>
    <row r="12235" spans="1:1" x14ac:dyDescent="0.55000000000000004">
      <c r="A12235" s="131"/>
    </row>
    <row r="12238" spans="1:1" x14ac:dyDescent="0.55000000000000004">
      <c r="A12238" s="131"/>
    </row>
    <row r="12239" spans="1:1" x14ac:dyDescent="0.55000000000000004">
      <c r="A12239" s="131"/>
    </row>
    <row r="12242" spans="1:1" x14ac:dyDescent="0.55000000000000004">
      <c r="A12242" s="131"/>
    </row>
    <row r="12243" spans="1:1" x14ac:dyDescent="0.55000000000000004">
      <c r="A12243" s="131"/>
    </row>
    <row r="12246" spans="1:1" x14ac:dyDescent="0.55000000000000004">
      <c r="A12246" s="131"/>
    </row>
    <row r="12247" spans="1:1" x14ac:dyDescent="0.55000000000000004">
      <c r="A12247" s="131"/>
    </row>
    <row r="12250" spans="1:1" x14ac:dyDescent="0.55000000000000004">
      <c r="A12250" s="131"/>
    </row>
    <row r="12251" spans="1:1" x14ac:dyDescent="0.55000000000000004">
      <c r="A12251" s="131"/>
    </row>
    <row r="12254" spans="1:1" x14ac:dyDescent="0.55000000000000004">
      <c r="A12254" s="131"/>
    </row>
    <row r="12255" spans="1:1" x14ac:dyDescent="0.55000000000000004">
      <c r="A12255" s="131"/>
    </row>
    <row r="12258" spans="1:1" x14ac:dyDescent="0.55000000000000004">
      <c r="A12258" s="131"/>
    </row>
    <row r="12259" spans="1:1" x14ac:dyDescent="0.55000000000000004">
      <c r="A12259" s="131"/>
    </row>
    <row r="12262" spans="1:1" x14ac:dyDescent="0.55000000000000004">
      <c r="A12262" s="131"/>
    </row>
    <row r="12263" spans="1:1" x14ac:dyDescent="0.55000000000000004">
      <c r="A12263" s="131"/>
    </row>
    <row r="12266" spans="1:1" x14ac:dyDescent="0.55000000000000004">
      <c r="A12266" s="131"/>
    </row>
    <row r="12267" spans="1:1" x14ac:dyDescent="0.55000000000000004">
      <c r="A12267" s="131"/>
    </row>
    <row r="12270" spans="1:1" x14ac:dyDescent="0.55000000000000004">
      <c r="A12270" s="131"/>
    </row>
    <row r="12271" spans="1:1" x14ac:dyDescent="0.55000000000000004">
      <c r="A12271" s="131"/>
    </row>
    <row r="12274" spans="1:1" x14ac:dyDescent="0.55000000000000004">
      <c r="A12274" s="131"/>
    </row>
    <row r="12275" spans="1:1" x14ac:dyDescent="0.55000000000000004">
      <c r="A12275" s="131"/>
    </row>
    <row r="12278" spans="1:1" x14ac:dyDescent="0.55000000000000004">
      <c r="A12278" s="131"/>
    </row>
    <row r="12279" spans="1:1" x14ac:dyDescent="0.55000000000000004">
      <c r="A12279" s="131"/>
    </row>
    <row r="12282" spans="1:1" x14ac:dyDescent="0.55000000000000004">
      <c r="A12282" s="131"/>
    </row>
    <row r="12283" spans="1:1" x14ac:dyDescent="0.55000000000000004">
      <c r="A12283" s="131"/>
    </row>
    <row r="12286" spans="1:1" x14ac:dyDescent="0.55000000000000004">
      <c r="A12286" s="131"/>
    </row>
    <row r="12287" spans="1:1" x14ac:dyDescent="0.55000000000000004">
      <c r="A12287" s="131"/>
    </row>
    <row r="12290" spans="1:1" x14ac:dyDescent="0.55000000000000004">
      <c r="A12290" s="131"/>
    </row>
    <row r="12291" spans="1:1" x14ac:dyDescent="0.55000000000000004">
      <c r="A12291" s="131"/>
    </row>
    <row r="12294" spans="1:1" x14ac:dyDescent="0.55000000000000004">
      <c r="A12294" s="131"/>
    </row>
    <row r="12295" spans="1:1" x14ac:dyDescent="0.55000000000000004">
      <c r="A12295" s="131"/>
    </row>
    <row r="12298" spans="1:1" x14ac:dyDescent="0.55000000000000004">
      <c r="A12298" s="131"/>
    </row>
    <row r="12299" spans="1:1" x14ac:dyDescent="0.55000000000000004">
      <c r="A12299" s="131"/>
    </row>
    <row r="12302" spans="1:1" x14ac:dyDescent="0.55000000000000004">
      <c r="A12302" s="131"/>
    </row>
    <row r="12303" spans="1:1" x14ac:dyDescent="0.55000000000000004">
      <c r="A12303" s="131"/>
    </row>
    <row r="12306" spans="1:1" x14ac:dyDescent="0.55000000000000004">
      <c r="A12306" s="131"/>
    </row>
    <row r="12307" spans="1:1" x14ac:dyDescent="0.55000000000000004">
      <c r="A12307" s="131"/>
    </row>
    <row r="12310" spans="1:1" x14ac:dyDescent="0.55000000000000004">
      <c r="A12310" s="131"/>
    </row>
    <row r="12311" spans="1:1" x14ac:dyDescent="0.55000000000000004">
      <c r="A12311" s="131"/>
    </row>
    <row r="12314" spans="1:1" x14ac:dyDescent="0.55000000000000004">
      <c r="A12314" s="131"/>
    </row>
    <row r="12315" spans="1:1" x14ac:dyDescent="0.55000000000000004">
      <c r="A12315" s="131"/>
    </row>
    <row r="12318" spans="1:1" x14ac:dyDescent="0.55000000000000004">
      <c r="A12318" s="131"/>
    </row>
    <row r="12319" spans="1:1" x14ac:dyDescent="0.55000000000000004">
      <c r="A12319" s="131"/>
    </row>
    <row r="12322" spans="1:1" x14ac:dyDescent="0.55000000000000004">
      <c r="A12322" s="131"/>
    </row>
    <row r="12323" spans="1:1" x14ac:dyDescent="0.55000000000000004">
      <c r="A12323" s="131"/>
    </row>
    <row r="12326" spans="1:1" x14ac:dyDescent="0.55000000000000004">
      <c r="A12326" s="131"/>
    </row>
    <row r="12327" spans="1:1" x14ac:dyDescent="0.55000000000000004">
      <c r="A12327" s="131"/>
    </row>
    <row r="12330" spans="1:1" x14ac:dyDescent="0.55000000000000004">
      <c r="A12330" s="131"/>
    </row>
    <row r="12331" spans="1:1" x14ac:dyDescent="0.55000000000000004">
      <c r="A12331" s="131"/>
    </row>
    <row r="12334" spans="1:1" x14ac:dyDescent="0.55000000000000004">
      <c r="A12334" s="131"/>
    </row>
    <row r="12335" spans="1:1" x14ac:dyDescent="0.55000000000000004">
      <c r="A12335" s="131"/>
    </row>
    <row r="12338" spans="1:1" x14ac:dyDescent="0.55000000000000004">
      <c r="A12338" s="131"/>
    </row>
    <row r="12339" spans="1:1" x14ac:dyDescent="0.55000000000000004">
      <c r="A12339" s="131"/>
    </row>
    <row r="12342" spans="1:1" x14ac:dyDescent="0.55000000000000004">
      <c r="A12342" s="131"/>
    </row>
    <row r="12343" spans="1:1" x14ac:dyDescent="0.55000000000000004">
      <c r="A12343" s="131"/>
    </row>
    <row r="12346" spans="1:1" x14ac:dyDescent="0.55000000000000004">
      <c r="A12346" s="131"/>
    </row>
    <row r="12347" spans="1:1" x14ac:dyDescent="0.55000000000000004">
      <c r="A12347" s="131"/>
    </row>
    <row r="12350" spans="1:1" x14ac:dyDescent="0.55000000000000004">
      <c r="A12350" s="131"/>
    </row>
    <row r="12351" spans="1:1" x14ac:dyDescent="0.55000000000000004">
      <c r="A12351" s="131"/>
    </row>
    <row r="12354" spans="1:1" x14ac:dyDescent="0.55000000000000004">
      <c r="A12354" s="131"/>
    </row>
    <row r="12355" spans="1:1" x14ac:dyDescent="0.55000000000000004">
      <c r="A12355" s="131"/>
    </row>
    <row r="12358" spans="1:1" x14ac:dyDescent="0.55000000000000004">
      <c r="A12358" s="131"/>
    </row>
    <row r="12359" spans="1:1" x14ac:dyDescent="0.55000000000000004">
      <c r="A12359" s="131"/>
    </row>
    <row r="12362" spans="1:1" x14ac:dyDescent="0.55000000000000004">
      <c r="A12362" s="131"/>
    </row>
    <row r="12363" spans="1:1" x14ac:dyDescent="0.55000000000000004">
      <c r="A12363" s="131"/>
    </row>
    <row r="12366" spans="1:1" x14ac:dyDescent="0.55000000000000004">
      <c r="A12366" s="131"/>
    </row>
    <row r="12367" spans="1:1" x14ac:dyDescent="0.55000000000000004">
      <c r="A12367" s="131"/>
    </row>
    <row r="12370" spans="1:1" x14ac:dyDescent="0.55000000000000004">
      <c r="A12370" s="131"/>
    </row>
    <row r="12371" spans="1:1" x14ac:dyDescent="0.55000000000000004">
      <c r="A12371" s="131"/>
    </row>
    <row r="12374" spans="1:1" x14ac:dyDescent="0.55000000000000004">
      <c r="A12374" s="131"/>
    </row>
    <row r="12375" spans="1:1" x14ac:dyDescent="0.55000000000000004">
      <c r="A12375" s="131"/>
    </row>
    <row r="12378" spans="1:1" x14ac:dyDescent="0.55000000000000004">
      <c r="A12378" s="131"/>
    </row>
    <row r="12379" spans="1:1" x14ac:dyDescent="0.55000000000000004">
      <c r="A12379" s="131"/>
    </row>
    <row r="12382" spans="1:1" x14ac:dyDescent="0.55000000000000004">
      <c r="A12382" s="131"/>
    </row>
    <row r="12383" spans="1:1" x14ac:dyDescent="0.55000000000000004">
      <c r="A12383" s="131"/>
    </row>
    <row r="12386" spans="1:1" x14ac:dyDescent="0.55000000000000004">
      <c r="A12386" s="131"/>
    </row>
    <row r="12387" spans="1:1" x14ac:dyDescent="0.55000000000000004">
      <c r="A12387" s="131"/>
    </row>
    <row r="12390" spans="1:1" x14ac:dyDescent="0.55000000000000004">
      <c r="A12390" s="131"/>
    </row>
    <row r="12391" spans="1:1" x14ac:dyDescent="0.55000000000000004">
      <c r="A12391" s="131"/>
    </row>
    <row r="12394" spans="1:1" x14ac:dyDescent="0.55000000000000004">
      <c r="A12394" s="131"/>
    </row>
    <row r="12395" spans="1:1" x14ac:dyDescent="0.55000000000000004">
      <c r="A12395" s="131"/>
    </row>
    <row r="12398" spans="1:1" x14ac:dyDescent="0.55000000000000004">
      <c r="A12398" s="131"/>
    </row>
    <row r="12399" spans="1:1" x14ac:dyDescent="0.55000000000000004">
      <c r="A12399" s="131"/>
    </row>
    <row r="12402" spans="1:1" x14ac:dyDescent="0.55000000000000004">
      <c r="A12402" s="131"/>
    </row>
    <row r="12403" spans="1:1" x14ac:dyDescent="0.55000000000000004">
      <c r="A12403" s="131"/>
    </row>
    <row r="12406" spans="1:1" x14ac:dyDescent="0.55000000000000004">
      <c r="A12406" s="131"/>
    </row>
    <row r="12407" spans="1:1" x14ac:dyDescent="0.55000000000000004">
      <c r="A12407" s="131"/>
    </row>
    <row r="12410" spans="1:1" x14ac:dyDescent="0.55000000000000004">
      <c r="A12410" s="131"/>
    </row>
    <row r="12411" spans="1:1" x14ac:dyDescent="0.55000000000000004">
      <c r="A12411" s="131"/>
    </row>
    <row r="12414" spans="1:1" x14ac:dyDescent="0.55000000000000004">
      <c r="A12414" s="131"/>
    </row>
    <row r="12415" spans="1:1" x14ac:dyDescent="0.55000000000000004">
      <c r="A12415" s="131"/>
    </row>
    <row r="12418" spans="1:1" x14ac:dyDescent="0.55000000000000004">
      <c r="A12418" s="131"/>
    </row>
    <row r="12419" spans="1:1" x14ac:dyDescent="0.55000000000000004">
      <c r="A12419" s="131"/>
    </row>
    <row r="12422" spans="1:1" x14ac:dyDescent="0.55000000000000004">
      <c r="A12422" s="131"/>
    </row>
    <row r="12423" spans="1:1" x14ac:dyDescent="0.55000000000000004">
      <c r="A12423" s="131"/>
    </row>
    <row r="12426" spans="1:1" x14ac:dyDescent="0.55000000000000004">
      <c r="A12426" s="131"/>
    </row>
    <row r="12427" spans="1:1" x14ac:dyDescent="0.55000000000000004">
      <c r="A12427" s="131"/>
    </row>
    <row r="12430" spans="1:1" x14ac:dyDescent="0.55000000000000004">
      <c r="A12430" s="131"/>
    </row>
    <row r="12431" spans="1:1" x14ac:dyDescent="0.55000000000000004">
      <c r="A12431" s="131"/>
    </row>
    <row r="12434" spans="1:1" x14ac:dyDescent="0.55000000000000004">
      <c r="A12434" s="131"/>
    </row>
    <row r="12435" spans="1:1" x14ac:dyDescent="0.55000000000000004">
      <c r="A12435" s="131"/>
    </row>
    <row r="12438" spans="1:1" x14ac:dyDescent="0.55000000000000004">
      <c r="A12438" s="131"/>
    </row>
    <row r="12439" spans="1:1" x14ac:dyDescent="0.55000000000000004">
      <c r="A12439" s="131"/>
    </row>
    <row r="12442" spans="1:1" x14ac:dyDescent="0.55000000000000004">
      <c r="A12442" s="131"/>
    </row>
    <row r="12443" spans="1:1" x14ac:dyDescent="0.55000000000000004">
      <c r="A12443" s="131"/>
    </row>
    <row r="12446" spans="1:1" x14ac:dyDescent="0.55000000000000004">
      <c r="A12446" s="131"/>
    </row>
    <row r="12447" spans="1:1" x14ac:dyDescent="0.55000000000000004">
      <c r="A12447" s="131"/>
    </row>
    <row r="12450" spans="1:1" x14ac:dyDescent="0.55000000000000004">
      <c r="A12450" s="131"/>
    </row>
    <row r="12451" spans="1:1" x14ac:dyDescent="0.55000000000000004">
      <c r="A12451" s="131"/>
    </row>
    <row r="12454" spans="1:1" x14ac:dyDescent="0.55000000000000004">
      <c r="A12454" s="131"/>
    </row>
    <row r="12455" spans="1:1" x14ac:dyDescent="0.55000000000000004">
      <c r="A12455" s="131"/>
    </row>
    <row r="12458" spans="1:1" x14ac:dyDescent="0.55000000000000004">
      <c r="A12458" s="131"/>
    </row>
    <row r="12459" spans="1:1" x14ac:dyDescent="0.55000000000000004">
      <c r="A12459" s="131"/>
    </row>
    <row r="12462" spans="1:1" x14ac:dyDescent="0.55000000000000004">
      <c r="A12462" s="131"/>
    </row>
    <row r="12463" spans="1:1" x14ac:dyDescent="0.55000000000000004">
      <c r="A12463" s="131"/>
    </row>
    <row r="12466" spans="1:1" x14ac:dyDescent="0.55000000000000004">
      <c r="A12466" s="131"/>
    </row>
    <row r="12467" spans="1:1" x14ac:dyDescent="0.55000000000000004">
      <c r="A12467" s="131"/>
    </row>
    <row r="12470" spans="1:1" x14ac:dyDescent="0.55000000000000004">
      <c r="A12470" s="131"/>
    </row>
    <row r="12471" spans="1:1" x14ac:dyDescent="0.55000000000000004">
      <c r="A12471" s="131"/>
    </row>
    <row r="12474" spans="1:1" x14ac:dyDescent="0.55000000000000004">
      <c r="A12474" s="131"/>
    </row>
    <row r="12475" spans="1:1" x14ac:dyDescent="0.55000000000000004">
      <c r="A12475" s="131"/>
    </row>
    <row r="12478" spans="1:1" x14ac:dyDescent="0.55000000000000004">
      <c r="A12478" s="131"/>
    </row>
    <row r="12479" spans="1:1" x14ac:dyDescent="0.55000000000000004">
      <c r="A12479" s="131"/>
    </row>
    <row r="12482" spans="1:1" x14ac:dyDescent="0.55000000000000004">
      <c r="A12482" s="131"/>
    </row>
    <row r="12483" spans="1:1" x14ac:dyDescent="0.55000000000000004">
      <c r="A12483" s="131"/>
    </row>
    <row r="12486" spans="1:1" x14ac:dyDescent="0.55000000000000004">
      <c r="A12486" s="131"/>
    </row>
    <row r="12487" spans="1:1" x14ac:dyDescent="0.55000000000000004">
      <c r="A12487" s="131"/>
    </row>
    <row r="12490" spans="1:1" x14ac:dyDescent="0.55000000000000004">
      <c r="A12490" s="131"/>
    </row>
    <row r="12491" spans="1:1" x14ac:dyDescent="0.55000000000000004">
      <c r="A12491" s="131"/>
    </row>
    <row r="12494" spans="1:1" x14ac:dyDescent="0.55000000000000004">
      <c r="A12494" s="131"/>
    </row>
    <row r="12495" spans="1:1" x14ac:dyDescent="0.55000000000000004">
      <c r="A12495" s="131"/>
    </row>
    <row r="12498" spans="1:1" x14ac:dyDescent="0.55000000000000004">
      <c r="A12498" s="131"/>
    </row>
    <row r="12499" spans="1:1" x14ac:dyDescent="0.55000000000000004">
      <c r="A12499" s="131"/>
    </row>
    <row r="12502" spans="1:1" x14ac:dyDescent="0.55000000000000004">
      <c r="A12502" s="131"/>
    </row>
    <row r="12503" spans="1:1" x14ac:dyDescent="0.55000000000000004">
      <c r="A12503" s="131"/>
    </row>
    <row r="12506" spans="1:1" x14ac:dyDescent="0.55000000000000004">
      <c r="A12506" s="131"/>
    </row>
    <row r="12507" spans="1:1" x14ac:dyDescent="0.55000000000000004">
      <c r="A12507" s="131"/>
    </row>
    <row r="12510" spans="1:1" x14ac:dyDescent="0.55000000000000004">
      <c r="A12510" s="131"/>
    </row>
    <row r="12511" spans="1:1" x14ac:dyDescent="0.55000000000000004">
      <c r="A12511" s="131"/>
    </row>
    <row r="12514" spans="1:1" x14ac:dyDescent="0.55000000000000004">
      <c r="A12514" s="131"/>
    </row>
    <row r="12515" spans="1:1" x14ac:dyDescent="0.55000000000000004">
      <c r="A12515" s="131"/>
    </row>
    <row r="12518" spans="1:1" x14ac:dyDescent="0.55000000000000004">
      <c r="A12518" s="131"/>
    </row>
    <row r="12519" spans="1:1" x14ac:dyDescent="0.55000000000000004">
      <c r="A12519" s="131"/>
    </row>
    <row r="12522" spans="1:1" x14ac:dyDescent="0.55000000000000004">
      <c r="A12522" s="131"/>
    </row>
    <row r="12523" spans="1:1" x14ac:dyDescent="0.55000000000000004">
      <c r="A12523" s="131"/>
    </row>
    <row r="12526" spans="1:1" x14ac:dyDescent="0.55000000000000004">
      <c r="A12526" s="131"/>
    </row>
    <row r="12527" spans="1:1" x14ac:dyDescent="0.55000000000000004">
      <c r="A12527" s="131"/>
    </row>
    <row r="12530" spans="1:1" x14ac:dyDescent="0.55000000000000004">
      <c r="A12530" s="131"/>
    </row>
    <row r="12531" spans="1:1" x14ac:dyDescent="0.55000000000000004">
      <c r="A12531" s="131"/>
    </row>
    <row r="12534" spans="1:1" x14ac:dyDescent="0.55000000000000004">
      <c r="A12534" s="131"/>
    </row>
    <row r="12535" spans="1:1" x14ac:dyDescent="0.55000000000000004">
      <c r="A12535" s="131"/>
    </row>
    <row r="12538" spans="1:1" x14ac:dyDescent="0.55000000000000004">
      <c r="A12538" s="131"/>
    </row>
    <row r="12539" spans="1:1" x14ac:dyDescent="0.55000000000000004">
      <c r="A12539" s="131"/>
    </row>
    <row r="12542" spans="1:1" x14ac:dyDescent="0.55000000000000004">
      <c r="A12542" s="131"/>
    </row>
    <row r="12543" spans="1:1" x14ac:dyDescent="0.55000000000000004">
      <c r="A12543" s="131"/>
    </row>
    <row r="12546" spans="1:1" x14ac:dyDescent="0.55000000000000004">
      <c r="A12546" s="131"/>
    </row>
    <row r="12547" spans="1:1" x14ac:dyDescent="0.55000000000000004">
      <c r="A12547" s="131"/>
    </row>
    <row r="12550" spans="1:1" x14ac:dyDescent="0.55000000000000004">
      <c r="A12550" s="131"/>
    </row>
    <row r="12551" spans="1:1" x14ac:dyDescent="0.55000000000000004">
      <c r="A12551" s="131"/>
    </row>
    <row r="12554" spans="1:1" x14ac:dyDescent="0.55000000000000004">
      <c r="A12554" s="131"/>
    </row>
    <row r="12555" spans="1:1" x14ac:dyDescent="0.55000000000000004">
      <c r="A12555" s="131"/>
    </row>
    <row r="12558" spans="1:1" x14ac:dyDescent="0.55000000000000004">
      <c r="A12558" s="131"/>
    </row>
    <row r="12559" spans="1:1" x14ac:dyDescent="0.55000000000000004">
      <c r="A12559" s="131"/>
    </row>
    <row r="12562" spans="1:1" x14ac:dyDescent="0.55000000000000004">
      <c r="A12562" s="131"/>
    </row>
    <row r="12563" spans="1:1" x14ac:dyDescent="0.55000000000000004">
      <c r="A12563" s="131"/>
    </row>
    <row r="12566" spans="1:1" x14ac:dyDescent="0.55000000000000004">
      <c r="A12566" s="131"/>
    </row>
    <row r="12567" spans="1:1" x14ac:dyDescent="0.55000000000000004">
      <c r="A12567" s="131"/>
    </row>
    <row r="12570" spans="1:1" x14ac:dyDescent="0.55000000000000004">
      <c r="A12570" s="131"/>
    </row>
    <row r="12571" spans="1:1" x14ac:dyDescent="0.55000000000000004">
      <c r="A12571" s="131"/>
    </row>
    <row r="12574" spans="1:1" x14ac:dyDescent="0.55000000000000004">
      <c r="A12574" s="131"/>
    </row>
    <row r="12575" spans="1:1" x14ac:dyDescent="0.55000000000000004">
      <c r="A12575" s="131"/>
    </row>
    <row r="12578" spans="1:1" x14ac:dyDescent="0.55000000000000004">
      <c r="A12578" s="131"/>
    </row>
    <row r="12579" spans="1:1" x14ac:dyDescent="0.55000000000000004">
      <c r="A12579" s="131"/>
    </row>
    <row r="12582" spans="1:1" x14ac:dyDescent="0.55000000000000004">
      <c r="A12582" s="131"/>
    </row>
    <row r="12583" spans="1:1" x14ac:dyDescent="0.55000000000000004">
      <c r="A12583" s="131"/>
    </row>
    <row r="12586" spans="1:1" x14ac:dyDescent="0.55000000000000004">
      <c r="A12586" s="131"/>
    </row>
    <row r="12587" spans="1:1" x14ac:dyDescent="0.55000000000000004">
      <c r="A12587" s="131"/>
    </row>
    <row r="12590" spans="1:1" x14ac:dyDescent="0.55000000000000004">
      <c r="A12590" s="131"/>
    </row>
    <row r="12591" spans="1:1" x14ac:dyDescent="0.55000000000000004">
      <c r="A12591" s="131"/>
    </row>
    <row r="12594" spans="1:1" x14ac:dyDescent="0.55000000000000004">
      <c r="A12594" s="131"/>
    </row>
    <row r="12595" spans="1:1" x14ac:dyDescent="0.55000000000000004">
      <c r="A12595" s="131"/>
    </row>
    <row r="12598" spans="1:1" x14ac:dyDescent="0.55000000000000004">
      <c r="A12598" s="131"/>
    </row>
    <row r="12599" spans="1:1" x14ac:dyDescent="0.55000000000000004">
      <c r="A12599" s="131"/>
    </row>
    <row r="12602" spans="1:1" x14ac:dyDescent="0.55000000000000004">
      <c r="A12602" s="131"/>
    </row>
    <row r="12603" spans="1:1" x14ac:dyDescent="0.55000000000000004">
      <c r="A12603" s="131"/>
    </row>
    <row r="12606" spans="1:1" x14ac:dyDescent="0.55000000000000004">
      <c r="A12606" s="131"/>
    </row>
    <row r="12607" spans="1:1" x14ac:dyDescent="0.55000000000000004">
      <c r="A12607" s="131"/>
    </row>
    <row r="12610" spans="1:1" x14ac:dyDescent="0.55000000000000004">
      <c r="A12610" s="131"/>
    </row>
    <row r="12611" spans="1:1" x14ac:dyDescent="0.55000000000000004">
      <c r="A12611" s="131"/>
    </row>
    <row r="12614" spans="1:1" x14ac:dyDescent="0.55000000000000004">
      <c r="A12614" s="131"/>
    </row>
    <row r="12615" spans="1:1" x14ac:dyDescent="0.55000000000000004">
      <c r="A12615" s="131"/>
    </row>
    <row r="12618" spans="1:1" x14ac:dyDescent="0.55000000000000004">
      <c r="A12618" s="131"/>
    </row>
    <row r="12619" spans="1:1" x14ac:dyDescent="0.55000000000000004">
      <c r="A12619" s="131"/>
    </row>
    <row r="12622" spans="1:1" x14ac:dyDescent="0.55000000000000004">
      <c r="A12622" s="131"/>
    </row>
    <row r="12623" spans="1:1" x14ac:dyDescent="0.55000000000000004">
      <c r="A12623" s="131"/>
    </row>
    <row r="12626" spans="1:1" x14ac:dyDescent="0.55000000000000004">
      <c r="A12626" s="131"/>
    </row>
    <row r="12627" spans="1:1" x14ac:dyDescent="0.55000000000000004">
      <c r="A12627" s="131"/>
    </row>
    <row r="12630" spans="1:1" x14ac:dyDescent="0.55000000000000004">
      <c r="A12630" s="131"/>
    </row>
    <row r="12631" spans="1:1" x14ac:dyDescent="0.55000000000000004">
      <c r="A12631" s="131"/>
    </row>
    <row r="12634" spans="1:1" x14ac:dyDescent="0.55000000000000004">
      <c r="A12634" s="131"/>
    </row>
    <row r="12635" spans="1:1" x14ac:dyDescent="0.55000000000000004">
      <c r="A12635" s="131"/>
    </row>
    <row r="12638" spans="1:1" x14ac:dyDescent="0.55000000000000004">
      <c r="A12638" s="131"/>
    </row>
    <row r="12639" spans="1:1" x14ac:dyDescent="0.55000000000000004">
      <c r="A12639" s="131"/>
    </row>
    <row r="12642" spans="1:1" x14ac:dyDescent="0.55000000000000004">
      <c r="A12642" s="131"/>
    </row>
    <row r="12643" spans="1:1" x14ac:dyDescent="0.55000000000000004">
      <c r="A12643" s="131"/>
    </row>
    <row r="12646" spans="1:1" x14ac:dyDescent="0.55000000000000004">
      <c r="A12646" s="131"/>
    </row>
    <row r="12647" spans="1:1" x14ac:dyDescent="0.55000000000000004">
      <c r="A12647" s="131"/>
    </row>
    <row r="12650" spans="1:1" x14ac:dyDescent="0.55000000000000004">
      <c r="A12650" s="131"/>
    </row>
    <row r="12651" spans="1:1" x14ac:dyDescent="0.55000000000000004">
      <c r="A12651" s="131"/>
    </row>
    <row r="12654" spans="1:1" x14ac:dyDescent="0.55000000000000004">
      <c r="A12654" s="131"/>
    </row>
    <row r="12655" spans="1:1" x14ac:dyDescent="0.55000000000000004">
      <c r="A12655" s="131"/>
    </row>
    <row r="12658" spans="1:1" x14ac:dyDescent="0.55000000000000004">
      <c r="A12658" s="131"/>
    </row>
    <row r="12659" spans="1:1" x14ac:dyDescent="0.55000000000000004">
      <c r="A12659" s="131"/>
    </row>
    <row r="12662" spans="1:1" x14ac:dyDescent="0.55000000000000004">
      <c r="A12662" s="131"/>
    </row>
    <row r="12663" spans="1:1" x14ac:dyDescent="0.55000000000000004">
      <c r="A12663" s="131"/>
    </row>
    <row r="12666" spans="1:1" x14ac:dyDescent="0.55000000000000004">
      <c r="A12666" s="131"/>
    </row>
    <row r="12667" spans="1:1" x14ac:dyDescent="0.55000000000000004">
      <c r="A12667" s="131"/>
    </row>
    <row r="12670" spans="1:1" x14ac:dyDescent="0.55000000000000004">
      <c r="A12670" s="131"/>
    </row>
    <row r="12671" spans="1:1" x14ac:dyDescent="0.55000000000000004">
      <c r="A12671" s="131"/>
    </row>
    <row r="12674" spans="1:1" x14ac:dyDescent="0.55000000000000004">
      <c r="A12674" s="131"/>
    </row>
    <row r="12675" spans="1:1" x14ac:dyDescent="0.55000000000000004">
      <c r="A12675" s="131"/>
    </row>
    <row r="12678" spans="1:1" x14ac:dyDescent="0.55000000000000004">
      <c r="A12678" s="131"/>
    </row>
    <row r="12679" spans="1:1" x14ac:dyDescent="0.55000000000000004">
      <c r="A12679" s="131"/>
    </row>
    <row r="12682" spans="1:1" x14ac:dyDescent="0.55000000000000004">
      <c r="A12682" s="131"/>
    </row>
    <row r="12683" spans="1:1" x14ac:dyDescent="0.55000000000000004">
      <c r="A12683" s="131"/>
    </row>
    <row r="12686" spans="1:1" x14ac:dyDescent="0.55000000000000004">
      <c r="A12686" s="131"/>
    </row>
    <row r="12687" spans="1:1" x14ac:dyDescent="0.55000000000000004">
      <c r="A12687" s="131"/>
    </row>
    <row r="12690" spans="1:1" x14ac:dyDescent="0.55000000000000004">
      <c r="A12690" s="131"/>
    </row>
    <row r="12691" spans="1:1" x14ac:dyDescent="0.55000000000000004">
      <c r="A12691" s="131"/>
    </row>
    <row r="12694" spans="1:1" x14ac:dyDescent="0.55000000000000004">
      <c r="A12694" s="131"/>
    </row>
    <row r="12695" spans="1:1" x14ac:dyDescent="0.55000000000000004">
      <c r="A12695" s="131"/>
    </row>
    <row r="12698" spans="1:1" x14ac:dyDescent="0.55000000000000004">
      <c r="A12698" s="131"/>
    </row>
    <row r="12699" spans="1:1" x14ac:dyDescent="0.55000000000000004">
      <c r="A12699" s="131"/>
    </row>
    <row r="12702" spans="1:1" x14ac:dyDescent="0.55000000000000004">
      <c r="A12702" s="131"/>
    </row>
    <row r="12703" spans="1:1" x14ac:dyDescent="0.55000000000000004">
      <c r="A12703" s="131"/>
    </row>
    <row r="12706" spans="1:1" x14ac:dyDescent="0.55000000000000004">
      <c r="A12706" s="131"/>
    </row>
    <row r="12707" spans="1:1" x14ac:dyDescent="0.55000000000000004">
      <c r="A12707" s="131"/>
    </row>
    <row r="12710" spans="1:1" x14ac:dyDescent="0.55000000000000004">
      <c r="A12710" s="131"/>
    </row>
    <row r="12711" spans="1:1" x14ac:dyDescent="0.55000000000000004">
      <c r="A12711" s="131"/>
    </row>
    <row r="12714" spans="1:1" x14ac:dyDescent="0.55000000000000004">
      <c r="A12714" s="131"/>
    </row>
    <row r="12715" spans="1:1" x14ac:dyDescent="0.55000000000000004">
      <c r="A12715" s="131"/>
    </row>
    <row r="12718" spans="1:1" x14ac:dyDescent="0.55000000000000004">
      <c r="A12718" s="131"/>
    </row>
    <row r="12719" spans="1:1" x14ac:dyDescent="0.55000000000000004">
      <c r="A12719" s="131"/>
    </row>
    <row r="12722" spans="1:1" x14ac:dyDescent="0.55000000000000004">
      <c r="A12722" s="131"/>
    </row>
    <row r="12723" spans="1:1" x14ac:dyDescent="0.55000000000000004">
      <c r="A12723" s="131"/>
    </row>
    <row r="12726" spans="1:1" x14ac:dyDescent="0.55000000000000004">
      <c r="A12726" s="131"/>
    </row>
    <row r="12727" spans="1:1" x14ac:dyDescent="0.55000000000000004">
      <c r="A12727" s="131"/>
    </row>
    <row r="12730" spans="1:1" x14ac:dyDescent="0.55000000000000004">
      <c r="A12730" s="131"/>
    </row>
    <row r="12731" spans="1:1" x14ac:dyDescent="0.55000000000000004">
      <c r="A12731" s="131"/>
    </row>
    <row r="12734" spans="1:1" x14ac:dyDescent="0.55000000000000004">
      <c r="A12734" s="131"/>
    </row>
    <row r="12735" spans="1:1" x14ac:dyDescent="0.55000000000000004">
      <c r="A12735" s="131"/>
    </row>
    <row r="12738" spans="1:1" x14ac:dyDescent="0.55000000000000004">
      <c r="A12738" s="131"/>
    </row>
    <row r="12739" spans="1:1" x14ac:dyDescent="0.55000000000000004">
      <c r="A12739" s="131"/>
    </row>
    <row r="12742" spans="1:1" x14ac:dyDescent="0.55000000000000004">
      <c r="A12742" s="131"/>
    </row>
    <row r="12743" spans="1:1" x14ac:dyDescent="0.55000000000000004">
      <c r="A12743" s="131"/>
    </row>
    <row r="12746" spans="1:1" x14ac:dyDescent="0.55000000000000004">
      <c r="A12746" s="131"/>
    </row>
    <row r="12747" spans="1:1" x14ac:dyDescent="0.55000000000000004">
      <c r="A12747" s="131"/>
    </row>
    <row r="12750" spans="1:1" x14ac:dyDescent="0.55000000000000004">
      <c r="A12750" s="131"/>
    </row>
    <row r="12751" spans="1:1" x14ac:dyDescent="0.55000000000000004">
      <c r="A12751" s="131"/>
    </row>
    <row r="12754" spans="1:1" x14ac:dyDescent="0.55000000000000004">
      <c r="A12754" s="131"/>
    </row>
    <row r="12755" spans="1:1" x14ac:dyDescent="0.55000000000000004">
      <c r="A12755" s="131"/>
    </row>
    <row r="12758" spans="1:1" x14ac:dyDescent="0.55000000000000004">
      <c r="A12758" s="131"/>
    </row>
    <row r="12759" spans="1:1" x14ac:dyDescent="0.55000000000000004">
      <c r="A12759" s="131"/>
    </row>
    <row r="12762" spans="1:1" x14ac:dyDescent="0.55000000000000004">
      <c r="A12762" s="131"/>
    </row>
    <row r="12763" spans="1:1" x14ac:dyDescent="0.55000000000000004">
      <c r="A12763" s="131"/>
    </row>
    <row r="12766" spans="1:1" x14ac:dyDescent="0.55000000000000004">
      <c r="A12766" s="131"/>
    </row>
    <row r="12767" spans="1:1" x14ac:dyDescent="0.55000000000000004">
      <c r="A12767" s="131"/>
    </row>
    <row r="12770" spans="1:1" x14ac:dyDescent="0.55000000000000004">
      <c r="A12770" s="131"/>
    </row>
    <row r="12771" spans="1:1" x14ac:dyDescent="0.55000000000000004">
      <c r="A12771" s="131"/>
    </row>
    <row r="12774" spans="1:1" x14ac:dyDescent="0.55000000000000004">
      <c r="A12774" s="131"/>
    </row>
    <row r="12775" spans="1:1" x14ac:dyDescent="0.55000000000000004">
      <c r="A12775" s="131"/>
    </row>
    <row r="12778" spans="1:1" x14ac:dyDescent="0.55000000000000004">
      <c r="A12778" s="131"/>
    </row>
    <row r="12779" spans="1:1" x14ac:dyDescent="0.55000000000000004">
      <c r="A12779" s="131"/>
    </row>
    <row r="12782" spans="1:1" x14ac:dyDescent="0.55000000000000004">
      <c r="A12782" s="131"/>
    </row>
    <row r="12783" spans="1:1" x14ac:dyDescent="0.55000000000000004">
      <c r="A12783" s="131"/>
    </row>
    <row r="12786" spans="1:1" x14ac:dyDescent="0.55000000000000004">
      <c r="A12786" s="131"/>
    </row>
    <row r="12787" spans="1:1" x14ac:dyDescent="0.55000000000000004">
      <c r="A12787" s="131"/>
    </row>
    <row r="12790" spans="1:1" x14ac:dyDescent="0.55000000000000004">
      <c r="A12790" s="131"/>
    </row>
    <row r="12791" spans="1:1" x14ac:dyDescent="0.55000000000000004">
      <c r="A12791" s="131"/>
    </row>
    <row r="12794" spans="1:1" x14ac:dyDescent="0.55000000000000004">
      <c r="A12794" s="131"/>
    </row>
    <row r="12795" spans="1:1" x14ac:dyDescent="0.55000000000000004">
      <c r="A12795" s="131"/>
    </row>
    <row r="12798" spans="1:1" x14ac:dyDescent="0.55000000000000004">
      <c r="A12798" s="131"/>
    </row>
    <row r="12799" spans="1:1" x14ac:dyDescent="0.55000000000000004">
      <c r="A12799" s="131"/>
    </row>
    <row r="12802" spans="1:1" x14ac:dyDescent="0.55000000000000004">
      <c r="A12802" s="131"/>
    </row>
    <row r="12803" spans="1:1" x14ac:dyDescent="0.55000000000000004">
      <c r="A12803" s="131"/>
    </row>
    <row r="12806" spans="1:1" x14ac:dyDescent="0.55000000000000004">
      <c r="A12806" s="131"/>
    </row>
    <row r="12807" spans="1:1" x14ac:dyDescent="0.55000000000000004">
      <c r="A12807" s="131"/>
    </row>
    <row r="12810" spans="1:1" x14ac:dyDescent="0.55000000000000004">
      <c r="A12810" s="131"/>
    </row>
    <row r="12811" spans="1:1" x14ac:dyDescent="0.55000000000000004">
      <c r="A12811" s="131"/>
    </row>
    <row r="12814" spans="1:1" x14ac:dyDescent="0.55000000000000004">
      <c r="A12814" s="131"/>
    </row>
    <row r="12815" spans="1:1" x14ac:dyDescent="0.55000000000000004">
      <c r="A12815" s="131"/>
    </row>
    <row r="12818" spans="1:1" x14ac:dyDescent="0.55000000000000004">
      <c r="A12818" s="131"/>
    </row>
    <row r="12819" spans="1:1" x14ac:dyDescent="0.55000000000000004">
      <c r="A12819" s="131"/>
    </row>
    <row r="12822" spans="1:1" x14ac:dyDescent="0.55000000000000004">
      <c r="A12822" s="131"/>
    </row>
    <row r="12823" spans="1:1" x14ac:dyDescent="0.55000000000000004">
      <c r="A12823" s="131"/>
    </row>
    <row r="12826" spans="1:1" x14ac:dyDescent="0.55000000000000004">
      <c r="A12826" s="131"/>
    </row>
    <row r="12827" spans="1:1" x14ac:dyDescent="0.55000000000000004">
      <c r="A12827" s="131"/>
    </row>
    <row r="12830" spans="1:1" x14ac:dyDescent="0.55000000000000004">
      <c r="A12830" s="131"/>
    </row>
    <row r="12831" spans="1:1" x14ac:dyDescent="0.55000000000000004">
      <c r="A12831" s="131"/>
    </row>
    <row r="12834" spans="1:1" x14ac:dyDescent="0.55000000000000004">
      <c r="A12834" s="131"/>
    </row>
    <row r="12835" spans="1:1" x14ac:dyDescent="0.55000000000000004">
      <c r="A12835" s="131"/>
    </row>
    <row r="12838" spans="1:1" x14ac:dyDescent="0.55000000000000004">
      <c r="A12838" s="131"/>
    </row>
    <row r="12839" spans="1:1" x14ac:dyDescent="0.55000000000000004">
      <c r="A12839" s="131"/>
    </row>
    <row r="12842" spans="1:1" x14ac:dyDescent="0.55000000000000004">
      <c r="A12842" s="131"/>
    </row>
    <row r="12843" spans="1:1" x14ac:dyDescent="0.55000000000000004">
      <c r="A12843" s="131"/>
    </row>
    <row r="12846" spans="1:1" x14ac:dyDescent="0.55000000000000004">
      <c r="A12846" s="131"/>
    </row>
    <row r="12847" spans="1:1" x14ac:dyDescent="0.55000000000000004">
      <c r="A12847" s="131"/>
    </row>
    <row r="12850" spans="1:1" x14ac:dyDescent="0.55000000000000004">
      <c r="A12850" s="131"/>
    </row>
    <row r="12851" spans="1:1" x14ac:dyDescent="0.55000000000000004">
      <c r="A12851" s="131"/>
    </row>
    <row r="12854" spans="1:1" x14ac:dyDescent="0.55000000000000004">
      <c r="A12854" s="131"/>
    </row>
    <row r="12855" spans="1:1" x14ac:dyDescent="0.55000000000000004">
      <c r="A12855" s="131"/>
    </row>
    <row r="12858" spans="1:1" x14ac:dyDescent="0.55000000000000004">
      <c r="A12858" s="131"/>
    </row>
    <row r="12859" spans="1:1" x14ac:dyDescent="0.55000000000000004">
      <c r="A12859" s="131"/>
    </row>
    <row r="12862" spans="1:1" x14ac:dyDescent="0.55000000000000004">
      <c r="A12862" s="131"/>
    </row>
    <row r="12863" spans="1:1" x14ac:dyDescent="0.55000000000000004">
      <c r="A12863" s="131"/>
    </row>
    <row r="12866" spans="1:1" x14ac:dyDescent="0.55000000000000004">
      <c r="A12866" s="131"/>
    </row>
    <row r="12867" spans="1:1" x14ac:dyDescent="0.55000000000000004">
      <c r="A12867" s="131"/>
    </row>
    <row r="12870" spans="1:1" x14ac:dyDescent="0.55000000000000004">
      <c r="A12870" s="131"/>
    </row>
    <row r="12871" spans="1:1" x14ac:dyDescent="0.55000000000000004">
      <c r="A12871" s="131"/>
    </row>
    <row r="12874" spans="1:1" x14ac:dyDescent="0.55000000000000004">
      <c r="A12874" s="131"/>
    </row>
    <row r="12875" spans="1:1" x14ac:dyDescent="0.55000000000000004">
      <c r="A12875" s="131"/>
    </row>
    <row r="12878" spans="1:1" x14ac:dyDescent="0.55000000000000004">
      <c r="A12878" s="131"/>
    </row>
    <row r="12879" spans="1:1" x14ac:dyDescent="0.55000000000000004">
      <c r="A12879" s="131"/>
    </row>
    <row r="12882" spans="1:1" x14ac:dyDescent="0.55000000000000004">
      <c r="A12882" s="131"/>
    </row>
    <row r="12883" spans="1:1" x14ac:dyDescent="0.55000000000000004">
      <c r="A12883" s="131"/>
    </row>
    <row r="12886" spans="1:1" x14ac:dyDescent="0.55000000000000004">
      <c r="A12886" s="131"/>
    </row>
    <row r="12887" spans="1:1" x14ac:dyDescent="0.55000000000000004">
      <c r="A12887" s="131"/>
    </row>
    <row r="12890" spans="1:1" x14ac:dyDescent="0.55000000000000004">
      <c r="A12890" s="131"/>
    </row>
    <row r="12891" spans="1:1" x14ac:dyDescent="0.55000000000000004">
      <c r="A12891" s="131"/>
    </row>
    <row r="12894" spans="1:1" x14ac:dyDescent="0.55000000000000004">
      <c r="A12894" s="131"/>
    </row>
    <row r="12895" spans="1:1" x14ac:dyDescent="0.55000000000000004">
      <c r="A12895" s="131"/>
    </row>
    <row r="12898" spans="1:1" x14ac:dyDescent="0.55000000000000004">
      <c r="A12898" s="131"/>
    </row>
    <row r="12899" spans="1:1" x14ac:dyDescent="0.55000000000000004">
      <c r="A12899" s="131"/>
    </row>
    <row r="12902" spans="1:1" x14ac:dyDescent="0.55000000000000004">
      <c r="A12902" s="131"/>
    </row>
    <row r="12903" spans="1:1" x14ac:dyDescent="0.55000000000000004">
      <c r="A12903" s="131"/>
    </row>
    <row r="12906" spans="1:1" x14ac:dyDescent="0.55000000000000004">
      <c r="A12906" s="131"/>
    </row>
    <row r="12907" spans="1:1" x14ac:dyDescent="0.55000000000000004">
      <c r="A12907" s="131"/>
    </row>
    <row r="12910" spans="1:1" x14ac:dyDescent="0.55000000000000004">
      <c r="A12910" s="131"/>
    </row>
    <row r="12911" spans="1:1" x14ac:dyDescent="0.55000000000000004">
      <c r="A12911" s="131"/>
    </row>
    <row r="12914" spans="1:1" x14ac:dyDescent="0.55000000000000004">
      <c r="A12914" s="131"/>
    </row>
    <row r="12915" spans="1:1" x14ac:dyDescent="0.55000000000000004">
      <c r="A12915" s="131"/>
    </row>
    <row r="12918" spans="1:1" x14ac:dyDescent="0.55000000000000004">
      <c r="A12918" s="131"/>
    </row>
    <row r="12919" spans="1:1" x14ac:dyDescent="0.55000000000000004">
      <c r="A12919" s="131"/>
    </row>
    <row r="12922" spans="1:1" x14ac:dyDescent="0.55000000000000004">
      <c r="A12922" s="131"/>
    </row>
    <row r="12923" spans="1:1" x14ac:dyDescent="0.55000000000000004">
      <c r="A12923" s="131"/>
    </row>
    <row r="12926" spans="1:1" x14ac:dyDescent="0.55000000000000004">
      <c r="A12926" s="131"/>
    </row>
    <row r="12927" spans="1:1" x14ac:dyDescent="0.55000000000000004">
      <c r="A12927" s="131"/>
    </row>
    <row r="12930" spans="1:1" x14ac:dyDescent="0.55000000000000004">
      <c r="A12930" s="131"/>
    </row>
    <row r="12931" spans="1:1" x14ac:dyDescent="0.55000000000000004">
      <c r="A12931" s="131"/>
    </row>
    <row r="12934" spans="1:1" x14ac:dyDescent="0.55000000000000004">
      <c r="A12934" s="131"/>
    </row>
    <row r="12935" spans="1:1" x14ac:dyDescent="0.55000000000000004">
      <c r="A12935" s="131"/>
    </row>
    <row r="12938" spans="1:1" x14ac:dyDescent="0.55000000000000004">
      <c r="A12938" s="131"/>
    </row>
    <row r="12939" spans="1:1" x14ac:dyDescent="0.55000000000000004">
      <c r="A12939" s="131"/>
    </row>
    <row r="12942" spans="1:1" x14ac:dyDescent="0.55000000000000004">
      <c r="A12942" s="131"/>
    </row>
    <row r="12943" spans="1:1" x14ac:dyDescent="0.55000000000000004">
      <c r="A12943" s="131"/>
    </row>
    <row r="12946" spans="1:1" x14ac:dyDescent="0.55000000000000004">
      <c r="A12946" s="131"/>
    </row>
    <row r="12947" spans="1:1" x14ac:dyDescent="0.55000000000000004">
      <c r="A12947" s="131"/>
    </row>
    <row r="12950" spans="1:1" x14ac:dyDescent="0.55000000000000004">
      <c r="A12950" s="131"/>
    </row>
    <row r="12951" spans="1:1" x14ac:dyDescent="0.55000000000000004">
      <c r="A12951" s="131"/>
    </row>
    <row r="12954" spans="1:1" x14ac:dyDescent="0.55000000000000004">
      <c r="A12954" s="131"/>
    </row>
    <row r="12955" spans="1:1" x14ac:dyDescent="0.55000000000000004">
      <c r="A12955" s="131"/>
    </row>
    <row r="12958" spans="1:1" x14ac:dyDescent="0.55000000000000004">
      <c r="A12958" s="131"/>
    </row>
    <row r="12959" spans="1:1" x14ac:dyDescent="0.55000000000000004">
      <c r="A12959" s="131"/>
    </row>
    <row r="12962" spans="1:1" x14ac:dyDescent="0.55000000000000004">
      <c r="A12962" s="131"/>
    </row>
    <row r="12963" spans="1:1" x14ac:dyDescent="0.55000000000000004">
      <c r="A12963" s="131"/>
    </row>
    <row r="12966" spans="1:1" x14ac:dyDescent="0.55000000000000004">
      <c r="A12966" s="131"/>
    </row>
    <row r="12967" spans="1:1" x14ac:dyDescent="0.55000000000000004">
      <c r="A12967" s="131"/>
    </row>
    <row r="12970" spans="1:1" x14ac:dyDescent="0.55000000000000004">
      <c r="A12970" s="131"/>
    </row>
    <row r="12971" spans="1:1" x14ac:dyDescent="0.55000000000000004">
      <c r="A12971" s="131"/>
    </row>
    <row r="12974" spans="1:1" x14ac:dyDescent="0.55000000000000004">
      <c r="A12974" s="131"/>
    </row>
    <row r="12975" spans="1:1" x14ac:dyDescent="0.55000000000000004">
      <c r="A12975" s="131"/>
    </row>
    <row r="12978" spans="1:1" x14ac:dyDescent="0.55000000000000004">
      <c r="A12978" s="131"/>
    </row>
    <row r="12979" spans="1:1" x14ac:dyDescent="0.55000000000000004">
      <c r="A12979" s="131"/>
    </row>
    <row r="12982" spans="1:1" x14ac:dyDescent="0.55000000000000004">
      <c r="A12982" s="131"/>
    </row>
    <row r="12983" spans="1:1" x14ac:dyDescent="0.55000000000000004">
      <c r="A12983" s="131"/>
    </row>
    <row r="12986" spans="1:1" x14ac:dyDescent="0.55000000000000004">
      <c r="A12986" s="131"/>
    </row>
    <row r="12987" spans="1:1" x14ac:dyDescent="0.55000000000000004">
      <c r="A12987" s="131"/>
    </row>
    <row r="12990" spans="1:1" x14ac:dyDescent="0.55000000000000004">
      <c r="A12990" s="131"/>
    </row>
    <row r="12991" spans="1:1" x14ac:dyDescent="0.55000000000000004">
      <c r="A12991" s="131"/>
    </row>
    <row r="12994" spans="1:1" x14ac:dyDescent="0.55000000000000004">
      <c r="A12994" s="131"/>
    </row>
    <row r="12995" spans="1:1" x14ac:dyDescent="0.55000000000000004">
      <c r="A12995" s="131"/>
    </row>
    <row r="12998" spans="1:1" x14ac:dyDescent="0.55000000000000004">
      <c r="A12998" s="131"/>
    </row>
    <row r="12999" spans="1:1" x14ac:dyDescent="0.55000000000000004">
      <c r="A12999" s="131"/>
    </row>
    <row r="13002" spans="1:1" x14ac:dyDescent="0.55000000000000004">
      <c r="A13002" s="131"/>
    </row>
    <row r="13003" spans="1:1" x14ac:dyDescent="0.55000000000000004">
      <c r="A13003" s="131"/>
    </row>
    <row r="13006" spans="1:1" x14ac:dyDescent="0.55000000000000004">
      <c r="A13006" s="131"/>
    </row>
    <row r="13007" spans="1:1" x14ac:dyDescent="0.55000000000000004">
      <c r="A13007" s="131"/>
    </row>
    <row r="13010" spans="1:1" x14ac:dyDescent="0.55000000000000004">
      <c r="A13010" s="131"/>
    </row>
    <row r="13011" spans="1:1" x14ac:dyDescent="0.55000000000000004">
      <c r="A13011" s="131"/>
    </row>
    <row r="13014" spans="1:1" x14ac:dyDescent="0.55000000000000004">
      <c r="A13014" s="131"/>
    </row>
    <row r="13015" spans="1:1" x14ac:dyDescent="0.55000000000000004">
      <c r="A13015" s="131"/>
    </row>
    <row r="13018" spans="1:1" x14ac:dyDescent="0.55000000000000004">
      <c r="A13018" s="131"/>
    </row>
    <row r="13019" spans="1:1" x14ac:dyDescent="0.55000000000000004">
      <c r="A13019" s="131"/>
    </row>
    <row r="13022" spans="1:1" x14ac:dyDescent="0.55000000000000004">
      <c r="A13022" s="131"/>
    </row>
    <row r="13023" spans="1:1" x14ac:dyDescent="0.55000000000000004">
      <c r="A13023" s="131"/>
    </row>
    <row r="13026" spans="1:1" x14ac:dyDescent="0.55000000000000004">
      <c r="A13026" s="131"/>
    </row>
    <row r="13027" spans="1:1" x14ac:dyDescent="0.55000000000000004">
      <c r="A13027" s="131"/>
    </row>
    <row r="13030" spans="1:1" x14ac:dyDescent="0.55000000000000004">
      <c r="A13030" s="131"/>
    </row>
    <row r="13031" spans="1:1" x14ac:dyDescent="0.55000000000000004">
      <c r="A13031" s="131"/>
    </row>
    <row r="13034" spans="1:1" x14ac:dyDescent="0.55000000000000004">
      <c r="A13034" s="131"/>
    </row>
    <row r="13035" spans="1:1" x14ac:dyDescent="0.55000000000000004">
      <c r="A13035" s="131"/>
    </row>
    <row r="13038" spans="1:1" x14ac:dyDescent="0.55000000000000004">
      <c r="A13038" s="131"/>
    </row>
    <row r="13039" spans="1:1" x14ac:dyDescent="0.55000000000000004">
      <c r="A13039" s="131"/>
    </row>
    <row r="13042" spans="1:1" x14ac:dyDescent="0.55000000000000004">
      <c r="A13042" s="131"/>
    </row>
    <row r="13043" spans="1:1" x14ac:dyDescent="0.55000000000000004">
      <c r="A13043" s="131"/>
    </row>
    <row r="13046" spans="1:1" x14ac:dyDescent="0.55000000000000004">
      <c r="A13046" s="131"/>
    </row>
    <row r="13047" spans="1:1" x14ac:dyDescent="0.55000000000000004">
      <c r="A13047" s="131"/>
    </row>
    <row r="13050" spans="1:1" x14ac:dyDescent="0.55000000000000004">
      <c r="A13050" s="131"/>
    </row>
    <row r="13051" spans="1:1" x14ac:dyDescent="0.55000000000000004">
      <c r="A13051" s="131"/>
    </row>
    <row r="13054" spans="1:1" x14ac:dyDescent="0.55000000000000004">
      <c r="A13054" s="131"/>
    </row>
    <row r="13055" spans="1:1" x14ac:dyDescent="0.55000000000000004">
      <c r="A13055" s="131"/>
    </row>
    <row r="13058" spans="1:1" x14ac:dyDescent="0.55000000000000004">
      <c r="A13058" s="131"/>
    </row>
    <row r="13059" spans="1:1" x14ac:dyDescent="0.55000000000000004">
      <c r="A13059" s="131"/>
    </row>
    <row r="13062" spans="1:1" x14ac:dyDescent="0.55000000000000004">
      <c r="A13062" s="131"/>
    </row>
    <row r="13063" spans="1:1" x14ac:dyDescent="0.55000000000000004">
      <c r="A13063" s="131"/>
    </row>
    <row r="13066" spans="1:1" x14ac:dyDescent="0.55000000000000004">
      <c r="A13066" s="131"/>
    </row>
    <row r="13067" spans="1:1" x14ac:dyDescent="0.55000000000000004">
      <c r="A13067" s="131"/>
    </row>
    <row r="13070" spans="1:1" x14ac:dyDescent="0.55000000000000004">
      <c r="A13070" s="131"/>
    </row>
    <row r="13071" spans="1:1" x14ac:dyDescent="0.55000000000000004">
      <c r="A13071" s="131"/>
    </row>
    <row r="13074" spans="1:1" x14ac:dyDescent="0.55000000000000004">
      <c r="A13074" s="131"/>
    </row>
    <row r="13075" spans="1:1" x14ac:dyDescent="0.55000000000000004">
      <c r="A13075" s="131"/>
    </row>
    <row r="13078" spans="1:1" x14ac:dyDescent="0.55000000000000004">
      <c r="A13078" s="131"/>
    </row>
    <row r="13079" spans="1:1" x14ac:dyDescent="0.55000000000000004">
      <c r="A13079" s="131"/>
    </row>
    <row r="13082" spans="1:1" x14ac:dyDescent="0.55000000000000004">
      <c r="A13082" s="131"/>
    </row>
    <row r="13083" spans="1:1" x14ac:dyDescent="0.55000000000000004">
      <c r="A13083" s="131"/>
    </row>
    <row r="13086" spans="1:1" x14ac:dyDescent="0.55000000000000004">
      <c r="A13086" s="131"/>
    </row>
    <row r="13087" spans="1:1" x14ac:dyDescent="0.55000000000000004">
      <c r="A13087" s="131"/>
    </row>
    <row r="13090" spans="1:1" x14ac:dyDescent="0.55000000000000004">
      <c r="A13090" s="131"/>
    </row>
    <row r="13091" spans="1:1" x14ac:dyDescent="0.55000000000000004">
      <c r="A13091" s="131"/>
    </row>
    <row r="13094" spans="1:1" x14ac:dyDescent="0.55000000000000004">
      <c r="A13094" s="131"/>
    </row>
    <row r="13095" spans="1:1" x14ac:dyDescent="0.55000000000000004">
      <c r="A13095" s="131"/>
    </row>
    <row r="13098" spans="1:1" x14ac:dyDescent="0.55000000000000004">
      <c r="A13098" s="131"/>
    </row>
    <row r="13099" spans="1:1" x14ac:dyDescent="0.55000000000000004">
      <c r="A13099" s="131"/>
    </row>
    <row r="13102" spans="1:1" x14ac:dyDescent="0.55000000000000004">
      <c r="A13102" s="131"/>
    </row>
    <row r="13103" spans="1:1" x14ac:dyDescent="0.55000000000000004">
      <c r="A13103" s="131"/>
    </row>
    <row r="13106" spans="1:1" x14ac:dyDescent="0.55000000000000004">
      <c r="A13106" s="131"/>
    </row>
    <row r="13107" spans="1:1" x14ac:dyDescent="0.55000000000000004">
      <c r="A13107" s="131"/>
    </row>
    <row r="13110" spans="1:1" x14ac:dyDescent="0.55000000000000004">
      <c r="A13110" s="131"/>
    </row>
    <row r="13111" spans="1:1" x14ac:dyDescent="0.55000000000000004">
      <c r="A13111" s="131"/>
    </row>
    <row r="13114" spans="1:1" x14ac:dyDescent="0.55000000000000004">
      <c r="A13114" s="131"/>
    </row>
    <row r="13115" spans="1:1" x14ac:dyDescent="0.55000000000000004">
      <c r="A13115" s="131"/>
    </row>
    <row r="13118" spans="1:1" x14ac:dyDescent="0.55000000000000004">
      <c r="A13118" s="131"/>
    </row>
    <row r="13119" spans="1:1" x14ac:dyDescent="0.55000000000000004">
      <c r="A13119" s="131"/>
    </row>
    <row r="13122" spans="1:1" x14ac:dyDescent="0.55000000000000004">
      <c r="A13122" s="131"/>
    </row>
    <row r="13123" spans="1:1" x14ac:dyDescent="0.55000000000000004">
      <c r="A13123" s="131"/>
    </row>
    <row r="13126" spans="1:1" x14ac:dyDescent="0.55000000000000004">
      <c r="A13126" s="131"/>
    </row>
    <row r="13127" spans="1:1" x14ac:dyDescent="0.55000000000000004">
      <c r="A13127" s="131"/>
    </row>
    <row r="13130" spans="1:1" x14ac:dyDescent="0.55000000000000004">
      <c r="A13130" s="131"/>
    </row>
    <row r="13131" spans="1:1" x14ac:dyDescent="0.55000000000000004">
      <c r="A13131" s="131"/>
    </row>
    <row r="13134" spans="1:1" x14ac:dyDescent="0.55000000000000004">
      <c r="A13134" s="131"/>
    </row>
    <row r="13135" spans="1:1" x14ac:dyDescent="0.55000000000000004">
      <c r="A13135" s="131"/>
    </row>
    <row r="13138" spans="1:1" x14ac:dyDescent="0.55000000000000004">
      <c r="A13138" s="131"/>
    </row>
    <row r="13139" spans="1:1" x14ac:dyDescent="0.55000000000000004">
      <c r="A13139" s="131"/>
    </row>
    <row r="13142" spans="1:1" x14ac:dyDescent="0.55000000000000004">
      <c r="A13142" s="131"/>
    </row>
    <row r="13143" spans="1:1" x14ac:dyDescent="0.55000000000000004">
      <c r="A13143" s="131"/>
    </row>
    <row r="13146" spans="1:1" x14ac:dyDescent="0.55000000000000004">
      <c r="A13146" s="131"/>
    </row>
    <row r="13147" spans="1:1" x14ac:dyDescent="0.55000000000000004">
      <c r="A13147" s="131"/>
    </row>
    <row r="13150" spans="1:1" x14ac:dyDescent="0.55000000000000004">
      <c r="A13150" s="131"/>
    </row>
    <row r="13151" spans="1:1" x14ac:dyDescent="0.55000000000000004">
      <c r="A13151" s="131"/>
    </row>
    <row r="13154" spans="1:1" x14ac:dyDescent="0.55000000000000004">
      <c r="A13154" s="131"/>
    </row>
    <row r="13155" spans="1:1" x14ac:dyDescent="0.55000000000000004">
      <c r="A13155" s="131"/>
    </row>
    <row r="13158" spans="1:1" x14ac:dyDescent="0.55000000000000004">
      <c r="A13158" s="131"/>
    </row>
    <row r="13159" spans="1:1" x14ac:dyDescent="0.55000000000000004">
      <c r="A13159" s="131"/>
    </row>
    <row r="13162" spans="1:1" x14ac:dyDescent="0.55000000000000004">
      <c r="A13162" s="131"/>
    </row>
    <row r="13163" spans="1:1" x14ac:dyDescent="0.55000000000000004">
      <c r="A13163" s="131"/>
    </row>
    <row r="13166" spans="1:1" x14ac:dyDescent="0.55000000000000004">
      <c r="A13166" s="131"/>
    </row>
    <row r="13167" spans="1:1" x14ac:dyDescent="0.55000000000000004">
      <c r="A13167" s="131"/>
    </row>
    <row r="13170" spans="1:1" x14ac:dyDescent="0.55000000000000004">
      <c r="A13170" s="131"/>
    </row>
    <row r="13171" spans="1:1" x14ac:dyDescent="0.55000000000000004">
      <c r="A13171" s="131"/>
    </row>
    <row r="13174" spans="1:1" x14ac:dyDescent="0.55000000000000004">
      <c r="A13174" s="131"/>
    </row>
    <row r="13175" spans="1:1" x14ac:dyDescent="0.55000000000000004">
      <c r="A13175" s="131"/>
    </row>
    <row r="13178" spans="1:1" x14ac:dyDescent="0.55000000000000004">
      <c r="A13178" s="131"/>
    </row>
    <row r="13179" spans="1:1" x14ac:dyDescent="0.55000000000000004">
      <c r="A13179" s="131"/>
    </row>
    <row r="13182" spans="1:1" x14ac:dyDescent="0.55000000000000004">
      <c r="A13182" s="131"/>
    </row>
    <row r="13183" spans="1:1" x14ac:dyDescent="0.55000000000000004">
      <c r="A13183" s="131"/>
    </row>
    <row r="13186" spans="1:1" x14ac:dyDescent="0.55000000000000004">
      <c r="A13186" s="131"/>
    </row>
    <row r="13187" spans="1:1" x14ac:dyDescent="0.55000000000000004">
      <c r="A13187" s="131"/>
    </row>
    <row r="13190" spans="1:1" x14ac:dyDescent="0.55000000000000004">
      <c r="A13190" s="131"/>
    </row>
    <row r="13191" spans="1:1" x14ac:dyDescent="0.55000000000000004">
      <c r="A13191" s="131"/>
    </row>
    <row r="13194" spans="1:1" x14ac:dyDescent="0.55000000000000004">
      <c r="A13194" s="131"/>
    </row>
    <row r="13195" spans="1:1" x14ac:dyDescent="0.55000000000000004">
      <c r="A13195" s="131"/>
    </row>
    <row r="13198" spans="1:1" x14ac:dyDescent="0.55000000000000004">
      <c r="A13198" s="131"/>
    </row>
    <row r="13199" spans="1:1" x14ac:dyDescent="0.55000000000000004">
      <c r="A13199" s="131"/>
    </row>
    <row r="13202" spans="1:1" x14ac:dyDescent="0.55000000000000004">
      <c r="A13202" s="131"/>
    </row>
    <row r="13203" spans="1:1" x14ac:dyDescent="0.55000000000000004">
      <c r="A13203" s="131"/>
    </row>
    <row r="13206" spans="1:1" x14ac:dyDescent="0.55000000000000004">
      <c r="A13206" s="131"/>
    </row>
    <row r="13207" spans="1:1" x14ac:dyDescent="0.55000000000000004">
      <c r="A13207" s="131"/>
    </row>
    <row r="13210" spans="1:1" x14ac:dyDescent="0.55000000000000004">
      <c r="A13210" s="131"/>
    </row>
    <row r="13211" spans="1:1" x14ac:dyDescent="0.55000000000000004">
      <c r="A13211" s="131"/>
    </row>
    <row r="13214" spans="1:1" x14ac:dyDescent="0.55000000000000004">
      <c r="A13214" s="131"/>
    </row>
    <row r="13215" spans="1:1" x14ac:dyDescent="0.55000000000000004">
      <c r="A13215" s="131"/>
    </row>
    <row r="13218" spans="1:1" x14ac:dyDescent="0.55000000000000004">
      <c r="A13218" s="131"/>
    </row>
    <row r="13219" spans="1:1" x14ac:dyDescent="0.55000000000000004">
      <c r="A13219" s="131"/>
    </row>
    <row r="13222" spans="1:1" x14ac:dyDescent="0.55000000000000004">
      <c r="A13222" s="131"/>
    </row>
    <row r="13223" spans="1:1" x14ac:dyDescent="0.55000000000000004">
      <c r="A13223" s="131"/>
    </row>
    <row r="13226" spans="1:1" x14ac:dyDescent="0.55000000000000004">
      <c r="A13226" s="131"/>
    </row>
    <row r="13227" spans="1:1" x14ac:dyDescent="0.55000000000000004">
      <c r="A13227" s="131"/>
    </row>
    <row r="13230" spans="1:1" x14ac:dyDescent="0.55000000000000004">
      <c r="A13230" s="131"/>
    </row>
    <row r="13231" spans="1:1" x14ac:dyDescent="0.55000000000000004">
      <c r="A13231" s="131"/>
    </row>
    <row r="13234" spans="1:1" x14ac:dyDescent="0.55000000000000004">
      <c r="A13234" s="131"/>
    </row>
    <row r="13235" spans="1:1" x14ac:dyDescent="0.55000000000000004">
      <c r="A13235" s="131"/>
    </row>
    <row r="13238" spans="1:1" x14ac:dyDescent="0.55000000000000004">
      <c r="A13238" s="131"/>
    </row>
    <row r="13239" spans="1:1" x14ac:dyDescent="0.55000000000000004">
      <c r="A13239" s="131"/>
    </row>
    <row r="13242" spans="1:1" x14ac:dyDescent="0.55000000000000004">
      <c r="A13242" s="131"/>
    </row>
    <row r="13243" spans="1:1" x14ac:dyDescent="0.55000000000000004">
      <c r="A13243" s="131"/>
    </row>
    <row r="13246" spans="1:1" x14ac:dyDescent="0.55000000000000004">
      <c r="A13246" s="131"/>
    </row>
    <row r="13247" spans="1:1" x14ac:dyDescent="0.55000000000000004">
      <c r="A13247" s="131"/>
    </row>
    <row r="13250" spans="1:1" x14ac:dyDescent="0.55000000000000004">
      <c r="A13250" s="131"/>
    </row>
    <row r="13251" spans="1:1" x14ac:dyDescent="0.55000000000000004">
      <c r="A13251" s="131"/>
    </row>
    <row r="13254" spans="1:1" x14ac:dyDescent="0.55000000000000004">
      <c r="A13254" s="131"/>
    </row>
    <row r="13255" spans="1:1" x14ac:dyDescent="0.55000000000000004">
      <c r="A13255" s="131"/>
    </row>
    <row r="13258" spans="1:1" x14ac:dyDescent="0.55000000000000004">
      <c r="A13258" s="131"/>
    </row>
    <row r="13259" spans="1:1" x14ac:dyDescent="0.55000000000000004">
      <c r="A13259" s="131"/>
    </row>
    <row r="13262" spans="1:1" x14ac:dyDescent="0.55000000000000004">
      <c r="A13262" s="131"/>
    </row>
    <row r="13263" spans="1:1" x14ac:dyDescent="0.55000000000000004">
      <c r="A13263" s="131"/>
    </row>
    <row r="13266" spans="1:1" x14ac:dyDescent="0.55000000000000004">
      <c r="A13266" s="131"/>
    </row>
    <row r="13267" spans="1:1" x14ac:dyDescent="0.55000000000000004">
      <c r="A13267" s="131"/>
    </row>
    <row r="13270" spans="1:1" x14ac:dyDescent="0.55000000000000004">
      <c r="A13270" s="131"/>
    </row>
    <row r="13271" spans="1:1" x14ac:dyDescent="0.55000000000000004">
      <c r="A13271" s="131"/>
    </row>
    <row r="13274" spans="1:1" x14ac:dyDescent="0.55000000000000004">
      <c r="A13274" s="131"/>
    </row>
    <row r="13275" spans="1:1" x14ac:dyDescent="0.55000000000000004">
      <c r="A13275" s="131"/>
    </row>
    <row r="13278" spans="1:1" x14ac:dyDescent="0.55000000000000004">
      <c r="A13278" s="131"/>
    </row>
    <row r="13279" spans="1:1" x14ac:dyDescent="0.55000000000000004">
      <c r="A13279" s="131"/>
    </row>
    <row r="13282" spans="1:1" x14ac:dyDescent="0.55000000000000004">
      <c r="A13282" s="131"/>
    </row>
    <row r="13283" spans="1:1" x14ac:dyDescent="0.55000000000000004">
      <c r="A13283" s="131"/>
    </row>
    <row r="13286" spans="1:1" x14ac:dyDescent="0.55000000000000004">
      <c r="A13286" s="131"/>
    </row>
    <row r="13287" spans="1:1" x14ac:dyDescent="0.55000000000000004">
      <c r="A13287" s="131"/>
    </row>
    <row r="13290" spans="1:1" x14ac:dyDescent="0.55000000000000004">
      <c r="A13290" s="131"/>
    </row>
    <row r="13291" spans="1:1" x14ac:dyDescent="0.55000000000000004">
      <c r="A13291" s="131"/>
    </row>
    <row r="13294" spans="1:1" x14ac:dyDescent="0.55000000000000004">
      <c r="A13294" s="131"/>
    </row>
    <row r="13295" spans="1:1" x14ac:dyDescent="0.55000000000000004">
      <c r="A13295" s="131"/>
    </row>
    <row r="13298" spans="1:1" x14ac:dyDescent="0.55000000000000004">
      <c r="A13298" s="131"/>
    </row>
    <row r="13299" spans="1:1" x14ac:dyDescent="0.55000000000000004">
      <c r="A13299" s="131"/>
    </row>
    <row r="13302" spans="1:1" x14ac:dyDescent="0.55000000000000004">
      <c r="A13302" s="131"/>
    </row>
    <row r="13303" spans="1:1" x14ac:dyDescent="0.55000000000000004">
      <c r="A13303" s="131"/>
    </row>
    <row r="13306" spans="1:1" x14ac:dyDescent="0.55000000000000004">
      <c r="A13306" s="131"/>
    </row>
    <row r="13307" spans="1:1" x14ac:dyDescent="0.55000000000000004">
      <c r="A13307" s="131"/>
    </row>
    <row r="13310" spans="1:1" x14ac:dyDescent="0.55000000000000004">
      <c r="A13310" s="131"/>
    </row>
    <row r="13311" spans="1:1" x14ac:dyDescent="0.55000000000000004">
      <c r="A13311" s="131"/>
    </row>
    <row r="13314" spans="1:1" x14ac:dyDescent="0.55000000000000004">
      <c r="A13314" s="131"/>
    </row>
    <row r="13315" spans="1:1" x14ac:dyDescent="0.55000000000000004">
      <c r="A13315" s="131"/>
    </row>
    <row r="13318" spans="1:1" x14ac:dyDescent="0.55000000000000004">
      <c r="A13318" s="131"/>
    </row>
    <row r="13319" spans="1:1" x14ac:dyDescent="0.55000000000000004">
      <c r="A13319" s="131"/>
    </row>
    <row r="13322" spans="1:1" x14ac:dyDescent="0.55000000000000004">
      <c r="A13322" s="131"/>
    </row>
    <row r="13323" spans="1:1" x14ac:dyDescent="0.55000000000000004">
      <c r="A13323" s="131"/>
    </row>
    <row r="13326" spans="1:1" x14ac:dyDescent="0.55000000000000004">
      <c r="A13326" s="131"/>
    </row>
    <row r="13327" spans="1:1" x14ac:dyDescent="0.55000000000000004">
      <c r="A13327" s="131"/>
    </row>
    <row r="13330" spans="1:1" x14ac:dyDescent="0.55000000000000004">
      <c r="A13330" s="131"/>
    </row>
    <row r="13331" spans="1:1" x14ac:dyDescent="0.55000000000000004">
      <c r="A13331" s="131"/>
    </row>
    <row r="13334" spans="1:1" x14ac:dyDescent="0.55000000000000004">
      <c r="A13334" s="131"/>
    </row>
    <row r="13335" spans="1:1" x14ac:dyDescent="0.55000000000000004">
      <c r="A13335" s="131"/>
    </row>
    <row r="13338" spans="1:1" x14ac:dyDescent="0.55000000000000004">
      <c r="A13338" s="131"/>
    </row>
    <row r="13339" spans="1:1" x14ac:dyDescent="0.55000000000000004">
      <c r="A13339" s="131"/>
    </row>
    <row r="13342" spans="1:1" x14ac:dyDescent="0.55000000000000004">
      <c r="A13342" s="131"/>
    </row>
    <row r="13343" spans="1:1" x14ac:dyDescent="0.55000000000000004">
      <c r="A13343" s="131"/>
    </row>
    <row r="13346" spans="1:1" x14ac:dyDescent="0.55000000000000004">
      <c r="A13346" s="131"/>
    </row>
    <row r="13347" spans="1:1" x14ac:dyDescent="0.55000000000000004">
      <c r="A13347" s="131"/>
    </row>
    <row r="13350" spans="1:1" x14ac:dyDescent="0.55000000000000004">
      <c r="A13350" s="131"/>
    </row>
    <row r="13351" spans="1:1" x14ac:dyDescent="0.55000000000000004">
      <c r="A13351" s="131"/>
    </row>
    <row r="13354" spans="1:1" x14ac:dyDescent="0.55000000000000004">
      <c r="A13354" s="131"/>
    </row>
    <row r="13355" spans="1:1" x14ac:dyDescent="0.55000000000000004">
      <c r="A13355" s="131"/>
    </row>
    <row r="13358" spans="1:1" x14ac:dyDescent="0.55000000000000004">
      <c r="A13358" s="131"/>
    </row>
    <row r="13359" spans="1:1" x14ac:dyDescent="0.55000000000000004">
      <c r="A13359" s="131"/>
    </row>
    <row r="13362" spans="1:1" x14ac:dyDescent="0.55000000000000004">
      <c r="A13362" s="131"/>
    </row>
    <row r="13363" spans="1:1" x14ac:dyDescent="0.55000000000000004">
      <c r="A13363" s="131"/>
    </row>
    <row r="13366" spans="1:1" x14ac:dyDescent="0.55000000000000004">
      <c r="A13366" s="131"/>
    </row>
    <row r="13367" spans="1:1" x14ac:dyDescent="0.55000000000000004">
      <c r="A13367" s="131"/>
    </row>
    <row r="13370" spans="1:1" x14ac:dyDescent="0.55000000000000004">
      <c r="A13370" s="131"/>
    </row>
    <row r="13371" spans="1:1" x14ac:dyDescent="0.55000000000000004">
      <c r="A13371" s="131"/>
    </row>
    <row r="13374" spans="1:1" x14ac:dyDescent="0.55000000000000004">
      <c r="A13374" s="131"/>
    </row>
    <row r="13375" spans="1:1" x14ac:dyDescent="0.55000000000000004">
      <c r="A13375" s="131"/>
    </row>
    <row r="13378" spans="1:1" x14ac:dyDescent="0.55000000000000004">
      <c r="A13378" s="131"/>
    </row>
    <row r="13379" spans="1:1" x14ac:dyDescent="0.55000000000000004">
      <c r="A13379" s="131"/>
    </row>
    <row r="13382" spans="1:1" x14ac:dyDescent="0.55000000000000004">
      <c r="A13382" s="131"/>
    </row>
    <row r="13383" spans="1:1" x14ac:dyDescent="0.55000000000000004">
      <c r="A13383" s="131"/>
    </row>
    <row r="13386" spans="1:1" x14ac:dyDescent="0.55000000000000004">
      <c r="A13386" s="131"/>
    </row>
    <row r="13387" spans="1:1" x14ac:dyDescent="0.55000000000000004">
      <c r="A13387" s="131"/>
    </row>
    <row r="13390" spans="1:1" x14ac:dyDescent="0.55000000000000004">
      <c r="A13390" s="131"/>
    </row>
    <row r="13391" spans="1:1" x14ac:dyDescent="0.55000000000000004">
      <c r="A13391" s="131"/>
    </row>
    <row r="13394" spans="1:1" x14ac:dyDescent="0.55000000000000004">
      <c r="A13394" s="131"/>
    </row>
    <row r="13395" spans="1:1" x14ac:dyDescent="0.55000000000000004">
      <c r="A13395" s="131"/>
    </row>
    <row r="13398" spans="1:1" x14ac:dyDescent="0.55000000000000004">
      <c r="A13398" s="131"/>
    </row>
    <row r="13399" spans="1:1" x14ac:dyDescent="0.55000000000000004">
      <c r="A13399" s="131"/>
    </row>
    <row r="13402" spans="1:1" x14ac:dyDescent="0.55000000000000004">
      <c r="A13402" s="131"/>
    </row>
    <row r="13403" spans="1:1" x14ac:dyDescent="0.55000000000000004">
      <c r="A13403" s="131"/>
    </row>
    <row r="13406" spans="1:1" x14ac:dyDescent="0.55000000000000004">
      <c r="A13406" s="131"/>
    </row>
    <row r="13407" spans="1:1" x14ac:dyDescent="0.55000000000000004">
      <c r="A13407" s="131"/>
    </row>
    <row r="13410" spans="1:1" x14ac:dyDescent="0.55000000000000004">
      <c r="A13410" s="131"/>
    </row>
    <row r="13411" spans="1:1" x14ac:dyDescent="0.55000000000000004">
      <c r="A13411" s="131"/>
    </row>
    <row r="13414" spans="1:1" x14ac:dyDescent="0.55000000000000004">
      <c r="A13414" s="131"/>
    </row>
    <row r="13415" spans="1:1" x14ac:dyDescent="0.55000000000000004">
      <c r="A13415" s="131"/>
    </row>
    <row r="13418" spans="1:1" x14ac:dyDescent="0.55000000000000004">
      <c r="A13418" s="131"/>
    </row>
    <row r="13419" spans="1:1" x14ac:dyDescent="0.55000000000000004">
      <c r="A13419" s="131"/>
    </row>
    <row r="13422" spans="1:1" x14ac:dyDescent="0.55000000000000004">
      <c r="A13422" s="131"/>
    </row>
    <row r="13423" spans="1:1" x14ac:dyDescent="0.55000000000000004">
      <c r="A13423" s="131"/>
    </row>
    <row r="13426" spans="1:1" x14ac:dyDescent="0.55000000000000004">
      <c r="A13426" s="131"/>
    </row>
    <row r="13427" spans="1:1" x14ac:dyDescent="0.55000000000000004">
      <c r="A13427" s="131"/>
    </row>
    <row r="13430" spans="1:1" x14ac:dyDescent="0.55000000000000004">
      <c r="A13430" s="131"/>
    </row>
    <row r="13431" spans="1:1" x14ac:dyDescent="0.55000000000000004">
      <c r="A13431" s="131"/>
    </row>
    <row r="13434" spans="1:1" x14ac:dyDescent="0.55000000000000004">
      <c r="A13434" s="131"/>
    </row>
    <row r="13435" spans="1:1" x14ac:dyDescent="0.55000000000000004">
      <c r="A13435" s="131"/>
    </row>
    <row r="13438" spans="1:1" x14ac:dyDescent="0.55000000000000004">
      <c r="A13438" s="131"/>
    </row>
    <row r="13439" spans="1:1" x14ac:dyDescent="0.55000000000000004">
      <c r="A13439" s="131"/>
    </row>
    <row r="13442" spans="1:1" x14ac:dyDescent="0.55000000000000004">
      <c r="A13442" s="131"/>
    </row>
    <row r="13443" spans="1:1" x14ac:dyDescent="0.55000000000000004">
      <c r="A13443" s="131"/>
    </row>
    <row r="13446" spans="1:1" x14ac:dyDescent="0.55000000000000004">
      <c r="A13446" s="131"/>
    </row>
    <row r="13447" spans="1:1" x14ac:dyDescent="0.55000000000000004">
      <c r="A13447" s="131"/>
    </row>
    <row r="13450" spans="1:1" x14ac:dyDescent="0.55000000000000004">
      <c r="A13450" s="131"/>
    </row>
    <row r="13451" spans="1:1" x14ac:dyDescent="0.55000000000000004">
      <c r="A13451" s="131"/>
    </row>
    <row r="13454" spans="1:1" x14ac:dyDescent="0.55000000000000004">
      <c r="A13454" s="131"/>
    </row>
    <row r="13455" spans="1:1" x14ac:dyDescent="0.55000000000000004">
      <c r="A13455" s="131"/>
    </row>
    <row r="13458" spans="1:1" x14ac:dyDescent="0.55000000000000004">
      <c r="A13458" s="131"/>
    </row>
    <row r="13459" spans="1:1" x14ac:dyDescent="0.55000000000000004">
      <c r="A13459" s="131"/>
    </row>
    <row r="13462" spans="1:1" x14ac:dyDescent="0.55000000000000004">
      <c r="A13462" s="131"/>
    </row>
    <row r="13463" spans="1:1" x14ac:dyDescent="0.55000000000000004">
      <c r="A13463" s="131"/>
    </row>
    <row r="13466" spans="1:1" x14ac:dyDescent="0.55000000000000004">
      <c r="A13466" s="131"/>
    </row>
    <row r="13467" spans="1:1" x14ac:dyDescent="0.55000000000000004">
      <c r="A13467" s="131"/>
    </row>
    <row r="13470" spans="1:1" x14ac:dyDescent="0.55000000000000004">
      <c r="A13470" s="131"/>
    </row>
    <row r="13471" spans="1:1" x14ac:dyDescent="0.55000000000000004">
      <c r="A13471" s="131"/>
    </row>
    <row r="13474" spans="1:1" x14ac:dyDescent="0.55000000000000004">
      <c r="A13474" s="131"/>
    </row>
    <row r="13475" spans="1:1" x14ac:dyDescent="0.55000000000000004">
      <c r="A13475" s="131"/>
    </row>
    <row r="13478" spans="1:1" x14ac:dyDescent="0.55000000000000004">
      <c r="A13478" s="131"/>
    </row>
    <row r="13479" spans="1:1" x14ac:dyDescent="0.55000000000000004">
      <c r="A13479" s="131"/>
    </row>
    <row r="13482" spans="1:1" x14ac:dyDescent="0.55000000000000004">
      <c r="A13482" s="131"/>
    </row>
    <row r="13483" spans="1:1" x14ac:dyDescent="0.55000000000000004">
      <c r="A13483" s="131"/>
    </row>
    <row r="13486" spans="1:1" x14ac:dyDescent="0.55000000000000004">
      <c r="A13486" s="131"/>
    </row>
    <row r="13487" spans="1:1" x14ac:dyDescent="0.55000000000000004">
      <c r="A13487" s="131"/>
    </row>
    <row r="13490" spans="1:1" x14ac:dyDescent="0.55000000000000004">
      <c r="A13490" s="131"/>
    </row>
    <row r="13491" spans="1:1" x14ac:dyDescent="0.55000000000000004">
      <c r="A13491" s="131"/>
    </row>
    <row r="13494" spans="1:1" x14ac:dyDescent="0.55000000000000004">
      <c r="A13494" s="131"/>
    </row>
    <row r="13495" spans="1:1" x14ac:dyDescent="0.55000000000000004">
      <c r="A13495" s="131"/>
    </row>
    <row r="13498" spans="1:1" x14ac:dyDescent="0.55000000000000004">
      <c r="A13498" s="131"/>
    </row>
    <row r="13499" spans="1:1" x14ac:dyDescent="0.55000000000000004">
      <c r="A13499" s="131"/>
    </row>
    <row r="13502" spans="1:1" x14ac:dyDescent="0.55000000000000004">
      <c r="A13502" s="131"/>
    </row>
    <row r="13503" spans="1:1" x14ac:dyDescent="0.55000000000000004">
      <c r="A13503" s="131"/>
    </row>
    <row r="13506" spans="1:1" x14ac:dyDescent="0.55000000000000004">
      <c r="A13506" s="131"/>
    </row>
    <row r="13507" spans="1:1" x14ac:dyDescent="0.55000000000000004">
      <c r="A13507" s="131"/>
    </row>
    <row r="13510" spans="1:1" x14ac:dyDescent="0.55000000000000004">
      <c r="A13510" s="131"/>
    </row>
    <row r="13511" spans="1:1" x14ac:dyDescent="0.55000000000000004">
      <c r="A13511" s="131"/>
    </row>
    <row r="13514" spans="1:1" x14ac:dyDescent="0.55000000000000004">
      <c r="A13514" s="131"/>
    </row>
    <row r="13515" spans="1:1" x14ac:dyDescent="0.55000000000000004">
      <c r="A13515" s="131"/>
    </row>
    <row r="13518" spans="1:1" x14ac:dyDescent="0.55000000000000004">
      <c r="A13518" s="131"/>
    </row>
    <row r="13519" spans="1:1" x14ac:dyDescent="0.55000000000000004">
      <c r="A13519" s="131"/>
    </row>
    <row r="13522" spans="1:1" x14ac:dyDescent="0.55000000000000004">
      <c r="A13522" s="131"/>
    </row>
    <row r="13523" spans="1:1" x14ac:dyDescent="0.55000000000000004">
      <c r="A13523" s="131"/>
    </row>
    <row r="13526" spans="1:1" x14ac:dyDescent="0.55000000000000004">
      <c r="A13526" s="131"/>
    </row>
    <row r="13527" spans="1:1" x14ac:dyDescent="0.55000000000000004">
      <c r="A13527" s="131"/>
    </row>
    <row r="13530" spans="1:1" x14ac:dyDescent="0.55000000000000004">
      <c r="A13530" s="131"/>
    </row>
    <row r="13531" spans="1:1" x14ac:dyDescent="0.55000000000000004">
      <c r="A13531" s="131"/>
    </row>
    <row r="13534" spans="1:1" x14ac:dyDescent="0.55000000000000004">
      <c r="A13534" s="131"/>
    </row>
    <row r="13535" spans="1:1" x14ac:dyDescent="0.55000000000000004">
      <c r="A13535" s="131"/>
    </row>
    <row r="13538" spans="1:1" x14ac:dyDescent="0.55000000000000004">
      <c r="A13538" s="131"/>
    </row>
    <row r="13539" spans="1:1" x14ac:dyDescent="0.55000000000000004">
      <c r="A13539" s="131"/>
    </row>
    <row r="13542" spans="1:1" x14ac:dyDescent="0.55000000000000004">
      <c r="A13542" s="131"/>
    </row>
    <row r="13543" spans="1:1" x14ac:dyDescent="0.55000000000000004">
      <c r="A13543" s="131"/>
    </row>
    <row r="13546" spans="1:1" x14ac:dyDescent="0.55000000000000004">
      <c r="A13546" s="131"/>
    </row>
    <row r="13547" spans="1:1" x14ac:dyDescent="0.55000000000000004">
      <c r="A13547" s="131"/>
    </row>
    <row r="13550" spans="1:1" x14ac:dyDescent="0.55000000000000004">
      <c r="A13550" s="131"/>
    </row>
    <row r="13551" spans="1:1" x14ac:dyDescent="0.55000000000000004">
      <c r="A13551" s="131"/>
    </row>
    <row r="13554" spans="1:1" x14ac:dyDescent="0.55000000000000004">
      <c r="A13554" s="131"/>
    </row>
    <row r="13555" spans="1:1" x14ac:dyDescent="0.55000000000000004">
      <c r="A13555" s="131"/>
    </row>
    <row r="13558" spans="1:1" x14ac:dyDescent="0.55000000000000004">
      <c r="A13558" s="131"/>
    </row>
    <row r="13559" spans="1:1" x14ac:dyDescent="0.55000000000000004">
      <c r="A13559" s="131"/>
    </row>
    <row r="13562" spans="1:1" x14ac:dyDescent="0.55000000000000004">
      <c r="A13562" s="131"/>
    </row>
    <row r="13563" spans="1:1" x14ac:dyDescent="0.55000000000000004">
      <c r="A13563" s="131"/>
    </row>
    <row r="13566" spans="1:1" x14ac:dyDescent="0.55000000000000004">
      <c r="A13566" s="131"/>
    </row>
    <row r="13567" spans="1:1" x14ac:dyDescent="0.55000000000000004">
      <c r="A13567" s="131"/>
    </row>
    <row r="13570" spans="1:1" x14ac:dyDescent="0.55000000000000004">
      <c r="A13570" s="131"/>
    </row>
    <row r="13571" spans="1:1" x14ac:dyDescent="0.55000000000000004">
      <c r="A13571" s="131"/>
    </row>
    <row r="13574" spans="1:1" x14ac:dyDescent="0.55000000000000004">
      <c r="A13574" s="131"/>
    </row>
    <row r="13575" spans="1:1" x14ac:dyDescent="0.55000000000000004">
      <c r="A13575" s="131"/>
    </row>
    <row r="13578" spans="1:1" x14ac:dyDescent="0.55000000000000004">
      <c r="A13578" s="131"/>
    </row>
    <row r="13579" spans="1:1" x14ac:dyDescent="0.55000000000000004">
      <c r="A13579" s="131"/>
    </row>
    <row r="13582" spans="1:1" x14ac:dyDescent="0.55000000000000004">
      <c r="A13582" s="131"/>
    </row>
    <row r="13583" spans="1:1" x14ac:dyDescent="0.55000000000000004">
      <c r="A13583" s="131"/>
    </row>
    <row r="13586" spans="1:1" x14ac:dyDescent="0.55000000000000004">
      <c r="A13586" s="131"/>
    </row>
    <row r="13587" spans="1:1" x14ac:dyDescent="0.55000000000000004">
      <c r="A13587" s="131"/>
    </row>
    <row r="13590" spans="1:1" x14ac:dyDescent="0.55000000000000004">
      <c r="A13590" s="131"/>
    </row>
    <row r="13591" spans="1:1" x14ac:dyDescent="0.55000000000000004">
      <c r="A13591" s="131"/>
    </row>
    <row r="13594" spans="1:1" x14ac:dyDescent="0.55000000000000004">
      <c r="A13594" s="131"/>
    </row>
    <row r="13595" spans="1:1" x14ac:dyDescent="0.55000000000000004">
      <c r="A13595" s="131"/>
    </row>
    <row r="13598" spans="1:1" x14ac:dyDescent="0.55000000000000004">
      <c r="A13598" s="131"/>
    </row>
    <row r="13599" spans="1:1" x14ac:dyDescent="0.55000000000000004">
      <c r="A13599" s="131"/>
    </row>
    <row r="13602" spans="1:1" x14ac:dyDescent="0.55000000000000004">
      <c r="A13602" s="131"/>
    </row>
    <row r="13603" spans="1:1" x14ac:dyDescent="0.55000000000000004">
      <c r="A13603" s="131"/>
    </row>
    <row r="13606" spans="1:1" x14ac:dyDescent="0.55000000000000004">
      <c r="A13606" s="131"/>
    </row>
    <row r="13607" spans="1:1" x14ac:dyDescent="0.55000000000000004">
      <c r="A13607" s="131"/>
    </row>
    <row r="13610" spans="1:1" x14ac:dyDescent="0.55000000000000004">
      <c r="A13610" s="131"/>
    </row>
    <row r="13611" spans="1:1" x14ac:dyDescent="0.55000000000000004">
      <c r="A13611" s="131"/>
    </row>
    <row r="13614" spans="1:1" x14ac:dyDescent="0.55000000000000004">
      <c r="A13614" s="131"/>
    </row>
    <row r="13615" spans="1:1" x14ac:dyDescent="0.55000000000000004">
      <c r="A13615" s="131"/>
    </row>
    <row r="13618" spans="1:1" x14ac:dyDescent="0.55000000000000004">
      <c r="A13618" s="131"/>
    </row>
    <row r="13619" spans="1:1" x14ac:dyDescent="0.55000000000000004">
      <c r="A13619" s="131"/>
    </row>
    <row r="13622" spans="1:1" x14ac:dyDescent="0.55000000000000004">
      <c r="A13622" s="131"/>
    </row>
    <row r="13623" spans="1:1" x14ac:dyDescent="0.55000000000000004">
      <c r="A13623" s="131"/>
    </row>
    <row r="13626" spans="1:1" x14ac:dyDescent="0.55000000000000004">
      <c r="A13626" s="131"/>
    </row>
    <row r="13627" spans="1:1" x14ac:dyDescent="0.55000000000000004">
      <c r="A13627" s="131"/>
    </row>
    <row r="13630" spans="1:1" x14ac:dyDescent="0.55000000000000004">
      <c r="A13630" s="131"/>
    </row>
    <row r="13631" spans="1:1" x14ac:dyDescent="0.55000000000000004">
      <c r="A13631" s="131"/>
    </row>
    <row r="13634" spans="1:1" x14ac:dyDescent="0.55000000000000004">
      <c r="A13634" s="131"/>
    </row>
    <row r="13635" spans="1:1" x14ac:dyDescent="0.55000000000000004">
      <c r="A13635" s="131"/>
    </row>
    <row r="13638" spans="1:1" x14ac:dyDescent="0.55000000000000004">
      <c r="A13638" s="131"/>
    </row>
    <row r="13639" spans="1:1" x14ac:dyDescent="0.55000000000000004">
      <c r="A13639" s="131"/>
    </row>
    <row r="13642" spans="1:1" x14ac:dyDescent="0.55000000000000004">
      <c r="A13642" s="131"/>
    </row>
    <row r="13643" spans="1:1" x14ac:dyDescent="0.55000000000000004">
      <c r="A13643" s="131"/>
    </row>
    <row r="13646" spans="1:1" x14ac:dyDescent="0.55000000000000004">
      <c r="A13646" s="131"/>
    </row>
    <row r="13647" spans="1:1" x14ac:dyDescent="0.55000000000000004">
      <c r="A13647" s="131"/>
    </row>
    <row r="13650" spans="1:1" x14ac:dyDescent="0.55000000000000004">
      <c r="A13650" s="131"/>
    </row>
    <row r="13651" spans="1:1" x14ac:dyDescent="0.55000000000000004">
      <c r="A13651" s="131"/>
    </row>
    <row r="13654" spans="1:1" x14ac:dyDescent="0.55000000000000004">
      <c r="A13654" s="131"/>
    </row>
    <row r="13655" spans="1:1" x14ac:dyDescent="0.55000000000000004">
      <c r="A13655" s="131"/>
    </row>
    <row r="13658" spans="1:1" x14ac:dyDescent="0.55000000000000004">
      <c r="A13658" s="131"/>
    </row>
    <row r="13659" spans="1:1" x14ac:dyDescent="0.55000000000000004">
      <c r="A13659" s="131"/>
    </row>
    <row r="13662" spans="1:1" x14ac:dyDescent="0.55000000000000004">
      <c r="A13662" s="131"/>
    </row>
    <row r="13663" spans="1:1" x14ac:dyDescent="0.55000000000000004">
      <c r="A13663" s="131"/>
    </row>
    <row r="13666" spans="1:1" x14ac:dyDescent="0.55000000000000004">
      <c r="A13666" s="131"/>
    </row>
    <row r="13667" spans="1:1" x14ac:dyDescent="0.55000000000000004">
      <c r="A13667" s="131"/>
    </row>
    <row r="13670" spans="1:1" x14ac:dyDescent="0.55000000000000004">
      <c r="A13670" s="131"/>
    </row>
    <row r="13671" spans="1:1" x14ac:dyDescent="0.55000000000000004">
      <c r="A13671" s="131"/>
    </row>
    <row r="13674" spans="1:1" x14ac:dyDescent="0.55000000000000004">
      <c r="A13674" s="131"/>
    </row>
    <row r="13675" spans="1:1" x14ac:dyDescent="0.55000000000000004">
      <c r="A13675" s="131"/>
    </row>
    <row r="13678" spans="1:1" x14ac:dyDescent="0.55000000000000004">
      <c r="A13678" s="131"/>
    </row>
    <row r="13679" spans="1:1" x14ac:dyDescent="0.55000000000000004">
      <c r="A13679" s="131"/>
    </row>
    <row r="13682" spans="1:1" x14ac:dyDescent="0.55000000000000004">
      <c r="A13682" s="131"/>
    </row>
    <row r="13683" spans="1:1" x14ac:dyDescent="0.55000000000000004">
      <c r="A13683" s="131"/>
    </row>
    <row r="13686" spans="1:1" x14ac:dyDescent="0.55000000000000004">
      <c r="A13686" s="131"/>
    </row>
    <row r="13687" spans="1:1" x14ac:dyDescent="0.55000000000000004">
      <c r="A13687" s="131"/>
    </row>
    <row r="13690" spans="1:1" x14ac:dyDescent="0.55000000000000004">
      <c r="A13690" s="131"/>
    </row>
    <row r="13691" spans="1:1" x14ac:dyDescent="0.55000000000000004">
      <c r="A13691" s="131"/>
    </row>
    <row r="13694" spans="1:1" x14ac:dyDescent="0.55000000000000004">
      <c r="A13694" s="131"/>
    </row>
    <row r="13695" spans="1:1" x14ac:dyDescent="0.55000000000000004">
      <c r="A13695" s="131"/>
    </row>
    <row r="13698" spans="1:1" x14ac:dyDescent="0.55000000000000004">
      <c r="A13698" s="131"/>
    </row>
    <row r="13699" spans="1:1" x14ac:dyDescent="0.55000000000000004">
      <c r="A13699" s="131"/>
    </row>
    <row r="13702" spans="1:1" x14ac:dyDescent="0.55000000000000004">
      <c r="A13702" s="131"/>
    </row>
    <row r="13703" spans="1:1" x14ac:dyDescent="0.55000000000000004">
      <c r="A13703" s="131"/>
    </row>
    <row r="13706" spans="1:1" x14ac:dyDescent="0.55000000000000004">
      <c r="A13706" s="131"/>
    </row>
    <row r="13707" spans="1:1" x14ac:dyDescent="0.55000000000000004">
      <c r="A13707" s="131"/>
    </row>
    <row r="13710" spans="1:1" x14ac:dyDescent="0.55000000000000004">
      <c r="A13710" s="131"/>
    </row>
    <row r="13711" spans="1:1" x14ac:dyDescent="0.55000000000000004">
      <c r="A13711" s="131"/>
    </row>
    <row r="13714" spans="1:1" x14ac:dyDescent="0.55000000000000004">
      <c r="A13714" s="131"/>
    </row>
    <row r="13715" spans="1:1" x14ac:dyDescent="0.55000000000000004">
      <c r="A13715" s="131"/>
    </row>
    <row r="13718" spans="1:1" x14ac:dyDescent="0.55000000000000004">
      <c r="A13718" s="131"/>
    </row>
    <row r="13719" spans="1:1" x14ac:dyDescent="0.55000000000000004">
      <c r="A13719" s="131"/>
    </row>
    <row r="13722" spans="1:1" x14ac:dyDescent="0.55000000000000004">
      <c r="A13722" s="131"/>
    </row>
    <row r="13723" spans="1:1" x14ac:dyDescent="0.55000000000000004">
      <c r="A13723" s="131"/>
    </row>
    <row r="13726" spans="1:1" x14ac:dyDescent="0.55000000000000004">
      <c r="A13726" s="131"/>
    </row>
    <row r="13727" spans="1:1" x14ac:dyDescent="0.55000000000000004">
      <c r="A13727" s="131"/>
    </row>
    <row r="13730" spans="1:1" x14ac:dyDescent="0.55000000000000004">
      <c r="A13730" s="131"/>
    </row>
    <row r="13731" spans="1:1" x14ac:dyDescent="0.55000000000000004">
      <c r="A13731" s="131"/>
    </row>
    <row r="13734" spans="1:1" x14ac:dyDescent="0.55000000000000004">
      <c r="A13734" s="131"/>
    </row>
    <row r="13735" spans="1:1" x14ac:dyDescent="0.55000000000000004">
      <c r="A13735" s="131"/>
    </row>
    <row r="13738" spans="1:1" x14ac:dyDescent="0.55000000000000004">
      <c r="A13738" s="131"/>
    </row>
    <row r="13739" spans="1:1" x14ac:dyDescent="0.55000000000000004">
      <c r="A13739" s="131"/>
    </row>
    <row r="13742" spans="1:1" x14ac:dyDescent="0.55000000000000004">
      <c r="A13742" s="131"/>
    </row>
    <row r="13743" spans="1:1" x14ac:dyDescent="0.55000000000000004">
      <c r="A13743" s="131"/>
    </row>
    <row r="13746" spans="1:1" x14ac:dyDescent="0.55000000000000004">
      <c r="A13746" s="131"/>
    </row>
    <row r="13747" spans="1:1" x14ac:dyDescent="0.55000000000000004">
      <c r="A13747" s="131"/>
    </row>
    <row r="13750" spans="1:1" x14ac:dyDescent="0.55000000000000004">
      <c r="A13750" s="131"/>
    </row>
    <row r="13751" spans="1:1" x14ac:dyDescent="0.55000000000000004">
      <c r="A13751" s="131"/>
    </row>
    <row r="13754" spans="1:1" x14ac:dyDescent="0.55000000000000004">
      <c r="A13754" s="131"/>
    </row>
    <row r="13755" spans="1:1" x14ac:dyDescent="0.55000000000000004">
      <c r="A13755" s="131"/>
    </row>
    <row r="13758" spans="1:1" x14ac:dyDescent="0.55000000000000004">
      <c r="A13758" s="131"/>
    </row>
    <row r="13759" spans="1:1" x14ac:dyDescent="0.55000000000000004">
      <c r="A13759" s="131"/>
    </row>
    <row r="13762" spans="1:1" x14ac:dyDescent="0.55000000000000004">
      <c r="A13762" s="131"/>
    </row>
    <row r="13763" spans="1:1" x14ac:dyDescent="0.55000000000000004">
      <c r="A13763" s="131"/>
    </row>
    <row r="13766" spans="1:1" x14ac:dyDescent="0.55000000000000004">
      <c r="A13766" s="131"/>
    </row>
    <row r="13767" spans="1:1" x14ac:dyDescent="0.55000000000000004">
      <c r="A13767" s="131"/>
    </row>
    <row r="13770" spans="1:1" x14ac:dyDescent="0.55000000000000004">
      <c r="A13770" s="131"/>
    </row>
    <row r="13771" spans="1:1" x14ac:dyDescent="0.55000000000000004">
      <c r="A13771" s="131"/>
    </row>
    <row r="13774" spans="1:1" x14ac:dyDescent="0.55000000000000004">
      <c r="A13774" s="131"/>
    </row>
    <row r="13775" spans="1:1" x14ac:dyDescent="0.55000000000000004">
      <c r="A13775" s="131"/>
    </row>
    <row r="13778" spans="1:1" x14ac:dyDescent="0.55000000000000004">
      <c r="A13778" s="131"/>
    </row>
    <row r="13779" spans="1:1" x14ac:dyDescent="0.55000000000000004">
      <c r="A13779" s="131"/>
    </row>
    <row r="13782" spans="1:1" x14ac:dyDescent="0.55000000000000004">
      <c r="A13782" s="131"/>
    </row>
    <row r="13783" spans="1:1" x14ac:dyDescent="0.55000000000000004">
      <c r="A13783" s="131"/>
    </row>
    <row r="13786" spans="1:1" x14ac:dyDescent="0.55000000000000004">
      <c r="A13786" s="131"/>
    </row>
    <row r="13787" spans="1:1" x14ac:dyDescent="0.55000000000000004">
      <c r="A13787" s="131"/>
    </row>
    <row r="13790" spans="1:1" x14ac:dyDescent="0.55000000000000004">
      <c r="A13790" s="131"/>
    </row>
    <row r="13791" spans="1:1" x14ac:dyDescent="0.55000000000000004">
      <c r="A13791" s="131"/>
    </row>
    <row r="13794" spans="1:1" x14ac:dyDescent="0.55000000000000004">
      <c r="A13794" s="131"/>
    </row>
    <row r="13795" spans="1:1" x14ac:dyDescent="0.55000000000000004">
      <c r="A13795" s="131"/>
    </row>
    <row r="13798" spans="1:1" x14ac:dyDescent="0.55000000000000004">
      <c r="A13798" s="131"/>
    </row>
    <row r="13799" spans="1:1" x14ac:dyDescent="0.55000000000000004">
      <c r="A13799" s="131"/>
    </row>
    <row r="13802" spans="1:1" x14ac:dyDescent="0.55000000000000004">
      <c r="A13802" s="131"/>
    </row>
    <row r="13803" spans="1:1" x14ac:dyDescent="0.55000000000000004">
      <c r="A13803" s="131"/>
    </row>
    <row r="13806" spans="1:1" x14ac:dyDescent="0.55000000000000004">
      <c r="A13806" s="131"/>
    </row>
    <row r="13807" spans="1:1" x14ac:dyDescent="0.55000000000000004">
      <c r="A13807" s="131"/>
    </row>
    <row r="13810" spans="1:1" x14ac:dyDescent="0.55000000000000004">
      <c r="A13810" s="131"/>
    </row>
    <row r="13811" spans="1:1" x14ac:dyDescent="0.55000000000000004">
      <c r="A13811" s="131"/>
    </row>
    <row r="13814" spans="1:1" x14ac:dyDescent="0.55000000000000004">
      <c r="A13814" s="131"/>
    </row>
    <row r="13815" spans="1:1" x14ac:dyDescent="0.55000000000000004">
      <c r="A13815" s="131"/>
    </row>
    <row r="13818" spans="1:1" x14ac:dyDescent="0.55000000000000004">
      <c r="A13818" s="131"/>
    </row>
    <row r="13819" spans="1:1" x14ac:dyDescent="0.55000000000000004">
      <c r="A13819" s="131"/>
    </row>
    <row r="13822" spans="1:1" x14ac:dyDescent="0.55000000000000004">
      <c r="A13822" s="131"/>
    </row>
    <row r="13823" spans="1:1" x14ac:dyDescent="0.55000000000000004">
      <c r="A13823" s="131"/>
    </row>
    <row r="13826" spans="1:1" x14ac:dyDescent="0.55000000000000004">
      <c r="A13826" s="131"/>
    </row>
    <row r="13827" spans="1:1" x14ac:dyDescent="0.55000000000000004">
      <c r="A13827" s="131"/>
    </row>
    <row r="13830" spans="1:1" x14ac:dyDescent="0.55000000000000004">
      <c r="A13830" s="131"/>
    </row>
    <row r="13831" spans="1:1" x14ac:dyDescent="0.55000000000000004">
      <c r="A13831" s="131"/>
    </row>
    <row r="13834" spans="1:1" x14ac:dyDescent="0.55000000000000004">
      <c r="A13834" s="131"/>
    </row>
    <row r="13835" spans="1:1" x14ac:dyDescent="0.55000000000000004">
      <c r="A13835" s="131"/>
    </row>
    <row r="13838" spans="1:1" x14ac:dyDescent="0.55000000000000004">
      <c r="A13838" s="131"/>
    </row>
    <row r="13839" spans="1:1" x14ac:dyDescent="0.55000000000000004">
      <c r="A13839" s="131"/>
    </row>
    <row r="13842" spans="1:1" x14ac:dyDescent="0.55000000000000004">
      <c r="A13842" s="131"/>
    </row>
    <row r="13843" spans="1:1" x14ac:dyDescent="0.55000000000000004">
      <c r="A13843" s="131"/>
    </row>
    <row r="13846" spans="1:1" x14ac:dyDescent="0.55000000000000004">
      <c r="A13846" s="131"/>
    </row>
    <row r="13847" spans="1:1" x14ac:dyDescent="0.55000000000000004">
      <c r="A13847" s="131"/>
    </row>
    <row r="13850" spans="1:1" x14ac:dyDescent="0.55000000000000004">
      <c r="A13850" s="131"/>
    </row>
    <row r="13851" spans="1:1" x14ac:dyDescent="0.55000000000000004">
      <c r="A13851" s="131"/>
    </row>
    <row r="13854" spans="1:1" x14ac:dyDescent="0.55000000000000004">
      <c r="A13854" s="131"/>
    </row>
    <row r="13855" spans="1:1" x14ac:dyDescent="0.55000000000000004">
      <c r="A13855" s="131"/>
    </row>
    <row r="13858" spans="1:1" x14ac:dyDescent="0.55000000000000004">
      <c r="A13858" s="131"/>
    </row>
    <row r="13859" spans="1:1" x14ac:dyDescent="0.55000000000000004">
      <c r="A13859" s="131"/>
    </row>
    <row r="13862" spans="1:1" x14ac:dyDescent="0.55000000000000004">
      <c r="A13862" s="131"/>
    </row>
    <row r="13863" spans="1:1" x14ac:dyDescent="0.55000000000000004">
      <c r="A13863" s="131"/>
    </row>
    <row r="13866" spans="1:1" x14ac:dyDescent="0.55000000000000004">
      <c r="A13866" s="131"/>
    </row>
    <row r="13867" spans="1:1" x14ac:dyDescent="0.55000000000000004">
      <c r="A13867" s="131"/>
    </row>
    <row r="13870" spans="1:1" x14ac:dyDescent="0.55000000000000004">
      <c r="A13870" s="131"/>
    </row>
    <row r="13871" spans="1:1" x14ac:dyDescent="0.55000000000000004">
      <c r="A13871" s="131"/>
    </row>
    <row r="13874" spans="1:1" x14ac:dyDescent="0.55000000000000004">
      <c r="A13874" s="131"/>
    </row>
    <row r="13875" spans="1:1" x14ac:dyDescent="0.55000000000000004">
      <c r="A13875" s="131"/>
    </row>
    <row r="13878" spans="1:1" x14ac:dyDescent="0.55000000000000004">
      <c r="A13878" s="131"/>
    </row>
    <row r="13879" spans="1:1" x14ac:dyDescent="0.55000000000000004">
      <c r="A13879" s="131"/>
    </row>
    <row r="13882" spans="1:1" x14ac:dyDescent="0.55000000000000004">
      <c r="A13882" s="131"/>
    </row>
    <row r="13883" spans="1:1" x14ac:dyDescent="0.55000000000000004">
      <c r="A13883" s="131"/>
    </row>
    <row r="13886" spans="1:1" x14ac:dyDescent="0.55000000000000004">
      <c r="A13886" s="131"/>
    </row>
    <row r="13887" spans="1:1" x14ac:dyDescent="0.55000000000000004">
      <c r="A13887" s="131"/>
    </row>
    <row r="13890" spans="1:1" x14ac:dyDescent="0.55000000000000004">
      <c r="A13890" s="131"/>
    </row>
    <row r="13891" spans="1:1" x14ac:dyDescent="0.55000000000000004">
      <c r="A13891" s="131"/>
    </row>
    <row r="13894" spans="1:1" x14ac:dyDescent="0.55000000000000004">
      <c r="A13894" s="131"/>
    </row>
    <row r="13895" spans="1:1" x14ac:dyDescent="0.55000000000000004">
      <c r="A13895" s="131"/>
    </row>
    <row r="13898" spans="1:1" x14ac:dyDescent="0.55000000000000004">
      <c r="A13898" s="131"/>
    </row>
    <row r="13899" spans="1:1" x14ac:dyDescent="0.55000000000000004">
      <c r="A13899" s="131"/>
    </row>
    <row r="13902" spans="1:1" x14ac:dyDescent="0.55000000000000004">
      <c r="A13902" s="131"/>
    </row>
    <row r="13903" spans="1:1" x14ac:dyDescent="0.55000000000000004">
      <c r="A13903" s="131"/>
    </row>
    <row r="13906" spans="1:1" x14ac:dyDescent="0.55000000000000004">
      <c r="A13906" s="131"/>
    </row>
    <row r="13907" spans="1:1" x14ac:dyDescent="0.55000000000000004">
      <c r="A13907" s="131"/>
    </row>
    <row r="13910" spans="1:1" x14ac:dyDescent="0.55000000000000004">
      <c r="A13910" s="131"/>
    </row>
    <row r="13911" spans="1:1" x14ac:dyDescent="0.55000000000000004">
      <c r="A13911" s="131"/>
    </row>
    <row r="13914" spans="1:1" x14ac:dyDescent="0.55000000000000004">
      <c r="A13914" s="131"/>
    </row>
    <row r="13915" spans="1:1" x14ac:dyDescent="0.55000000000000004">
      <c r="A13915" s="131"/>
    </row>
    <row r="13918" spans="1:1" x14ac:dyDescent="0.55000000000000004">
      <c r="A13918" s="131"/>
    </row>
    <row r="13919" spans="1:1" x14ac:dyDescent="0.55000000000000004">
      <c r="A13919" s="131"/>
    </row>
    <row r="13922" spans="1:1" x14ac:dyDescent="0.55000000000000004">
      <c r="A13922" s="131"/>
    </row>
    <row r="13923" spans="1:1" x14ac:dyDescent="0.55000000000000004">
      <c r="A13923" s="131"/>
    </row>
    <row r="13926" spans="1:1" x14ac:dyDescent="0.55000000000000004">
      <c r="A13926" s="131"/>
    </row>
    <row r="13927" spans="1:1" x14ac:dyDescent="0.55000000000000004">
      <c r="A13927" s="131"/>
    </row>
    <row r="13930" spans="1:1" x14ac:dyDescent="0.55000000000000004">
      <c r="A13930" s="131"/>
    </row>
    <row r="13931" spans="1:1" x14ac:dyDescent="0.55000000000000004">
      <c r="A13931" s="131"/>
    </row>
    <row r="13934" spans="1:1" x14ac:dyDescent="0.55000000000000004">
      <c r="A13934" s="131"/>
    </row>
    <row r="13935" spans="1:1" x14ac:dyDescent="0.55000000000000004">
      <c r="A13935" s="131"/>
    </row>
    <row r="13938" spans="1:1" x14ac:dyDescent="0.55000000000000004">
      <c r="A13938" s="131"/>
    </row>
    <row r="13939" spans="1:1" x14ac:dyDescent="0.55000000000000004">
      <c r="A13939" s="131"/>
    </row>
    <row r="13942" spans="1:1" x14ac:dyDescent="0.55000000000000004">
      <c r="A13942" s="131"/>
    </row>
    <row r="13943" spans="1:1" x14ac:dyDescent="0.55000000000000004">
      <c r="A13943" s="131"/>
    </row>
    <row r="13946" spans="1:1" x14ac:dyDescent="0.55000000000000004">
      <c r="A13946" s="131"/>
    </row>
    <row r="13947" spans="1:1" x14ac:dyDescent="0.55000000000000004">
      <c r="A13947" s="131"/>
    </row>
    <row r="13950" spans="1:1" x14ac:dyDescent="0.55000000000000004">
      <c r="A13950" s="131"/>
    </row>
    <row r="13951" spans="1:1" x14ac:dyDescent="0.55000000000000004">
      <c r="A13951" s="131"/>
    </row>
    <row r="13954" spans="1:1" x14ac:dyDescent="0.55000000000000004">
      <c r="A13954" s="131"/>
    </row>
    <row r="13955" spans="1:1" x14ac:dyDescent="0.55000000000000004">
      <c r="A13955" s="131"/>
    </row>
    <row r="13958" spans="1:1" x14ac:dyDescent="0.55000000000000004">
      <c r="A13958" s="131"/>
    </row>
    <row r="13959" spans="1:1" x14ac:dyDescent="0.55000000000000004">
      <c r="A13959" s="131"/>
    </row>
    <row r="13962" spans="1:1" x14ac:dyDescent="0.55000000000000004">
      <c r="A13962" s="131"/>
    </row>
    <row r="13963" spans="1:1" x14ac:dyDescent="0.55000000000000004">
      <c r="A13963" s="131"/>
    </row>
    <row r="13966" spans="1:1" x14ac:dyDescent="0.55000000000000004">
      <c r="A13966" s="131"/>
    </row>
    <row r="13967" spans="1:1" x14ac:dyDescent="0.55000000000000004">
      <c r="A13967" s="131"/>
    </row>
    <row r="13970" spans="1:1" x14ac:dyDescent="0.55000000000000004">
      <c r="A13970" s="131"/>
    </row>
    <row r="13971" spans="1:1" x14ac:dyDescent="0.55000000000000004">
      <c r="A13971" s="131"/>
    </row>
    <row r="13974" spans="1:1" x14ac:dyDescent="0.55000000000000004">
      <c r="A13974" s="131"/>
    </row>
    <row r="13975" spans="1:1" x14ac:dyDescent="0.55000000000000004">
      <c r="A13975" s="131"/>
    </row>
    <row r="13978" spans="1:1" x14ac:dyDescent="0.55000000000000004">
      <c r="A13978" s="131"/>
    </row>
    <row r="13979" spans="1:1" x14ac:dyDescent="0.55000000000000004">
      <c r="A13979" s="131"/>
    </row>
    <row r="13982" spans="1:1" x14ac:dyDescent="0.55000000000000004">
      <c r="A13982" s="131"/>
    </row>
    <row r="13983" spans="1:1" x14ac:dyDescent="0.55000000000000004">
      <c r="A13983" s="131"/>
    </row>
    <row r="13986" spans="1:1" x14ac:dyDescent="0.55000000000000004">
      <c r="A13986" s="131"/>
    </row>
    <row r="13987" spans="1:1" x14ac:dyDescent="0.55000000000000004">
      <c r="A13987" s="131"/>
    </row>
    <row r="13990" spans="1:1" x14ac:dyDescent="0.55000000000000004">
      <c r="A13990" s="131"/>
    </row>
    <row r="13991" spans="1:1" x14ac:dyDescent="0.55000000000000004">
      <c r="A13991" s="131"/>
    </row>
    <row r="13994" spans="1:1" x14ac:dyDescent="0.55000000000000004">
      <c r="A13994" s="131"/>
    </row>
    <row r="13995" spans="1:1" x14ac:dyDescent="0.55000000000000004">
      <c r="A13995" s="131"/>
    </row>
    <row r="13998" spans="1:1" x14ac:dyDescent="0.55000000000000004">
      <c r="A13998" s="131"/>
    </row>
    <row r="13999" spans="1:1" x14ac:dyDescent="0.55000000000000004">
      <c r="A13999" s="131"/>
    </row>
    <row r="14002" spans="1:1" x14ac:dyDescent="0.55000000000000004">
      <c r="A14002" s="131"/>
    </row>
    <row r="14003" spans="1:1" x14ac:dyDescent="0.55000000000000004">
      <c r="A14003" s="131"/>
    </row>
    <row r="14006" spans="1:1" x14ac:dyDescent="0.55000000000000004">
      <c r="A14006" s="131"/>
    </row>
    <row r="14007" spans="1:1" x14ac:dyDescent="0.55000000000000004">
      <c r="A14007" s="131"/>
    </row>
    <row r="14010" spans="1:1" x14ac:dyDescent="0.55000000000000004">
      <c r="A14010" s="131"/>
    </row>
    <row r="14011" spans="1:1" x14ac:dyDescent="0.55000000000000004">
      <c r="A14011" s="131"/>
    </row>
    <row r="14014" spans="1:1" x14ac:dyDescent="0.55000000000000004">
      <c r="A14014" s="131"/>
    </row>
    <row r="14015" spans="1:1" x14ac:dyDescent="0.55000000000000004">
      <c r="A14015" s="131"/>
    </row>
    <row r="14018" spans="1:1" x14ac:dyDescent="0.55000000000000004">
      <c r="A14018" s="131"/>
    </row>
    <row r="14019" spans="1:1" x14ac:dyDescent="0.55000000000000004">
      <c r="A14019" s="131"/>
    </row>
    <row r="14022" spans="1:1" x14ac:dyDescent="0.55000000000000004">
      <c r="A14022" s="131"/>
    </row>
    <row r="14023" spans="1:1" x14ac:dyDescent="0.55000000000000004">
      <c r="A14023" s="131"/>
    </row>
    <row r="14026" spans="1:1" x14ac:dyDescent="0.55000000000000004">
      <c r="A14026" s="131"/>
    </row>
    <row r="14027" spans="1:1" x14ac:dyDescent="0.55000000000000004">
      <c r="A14027" s="131"/>
    </row>
    <row r="14030" spans="1:1" x14ac:dyDescent="0.55000000000000004">
      <c r="A14030" s="131"/>
    </row>
    <row r="14031" spans="1:1" x14ac:dyDescent="0.55000000000000004">
      <c r="A14031" s="131"/>
    </row>
    <row r="14034" spans="1:1" x14ac:dyDescent="0.55000000000000004">
      <c r="A14034" s="131"/>
    </row>
    <row r="14035" spans="1:1" x14ac:dyDescent="0.55000000000000004">
      <c r="A14035" s="131"/>
    </row>
    <row r="14038" spans="1:1" x14ac:dyDescent="0.55000000000000004">
      <c r="A14038" s="131"/>
    </row>
    <row r="14039" spans="1:1" x14ac:dyDescent="0.55000000000000004">
      <c r="A14039" s="131"/>
    </row>
    <row r="14042" spans="1:1" x14ac:dyDescent="0.55000000000000004">
      <c r="A14042" s="131"/>
    </row>
    <row r="14043" spans="1:1" x14ac:dyDescent="0.55000000000000004">
      <c r="A14043" s="131"/>
    </row>
    <row r="14046" spans="1:1" x14ac:dyDescent="0.55000000000000004">
      <c r="A14046" s="131"/>
    </row>
    <row r="14047" spans="1:1" x14ac:dyDescent="0.55000000000000004">
      <c r="A14047" s="131"/>
    </row>
    <row r="14050" spans="1:1" x14ac:dyDescent="0.55000000000000004">
      <c r="A14050" s="131"/>
    </row>
    <row r="14051" spans="1:1" x14ac:dyDescent="0.55000000000000004">
      <c r="A14051" s="131"/>
    </row>
    <row r="14054" spans="1:1" x14ac:dyDescent="0.55000000000000004">
      <c r="A14054" s="131"/>
    </row>
    <row r="14055" spans="1:1" x14ac:dyDescent="0.55000000000000004">
      <c r="A14055" s="131"/>
    </row>
    <row r="14058" spans="1:1" x14ac:dyDescent="0.55000000000000004">
      <c r="A14058" s="131"/>
    </row>
    <row r="14059" spans="1:1" x14ac:dyDescent="0.55000000000000004">
      <c r="A14059" s="131"/>
    </row>
    <row r="14062" spans="1:1" x14ac:dyDescent="0.55000000000000004">
      <c r="A14062" s="131"/>
    </row>
    <row r="14063" spans="1:1" x14ac:dyDescent="0.55000000000000004">
      <c r="A14063" s="131"/>
    </row>
    <row r="14066" spans="1:1" x14ac:dyDescent="0.55000000000000004">
      <c r="A14066" s="131"/>
    </row>
    <row r="14067" spans="1:1" x14ac:dyDescent="0.55000000000000004">
      <c r="A14067" s="131"/>
    </row>
    <row r="14070" spans="1:1" x14ac:dyDescent="0.55000000000000004">
      <c r="A14070" s="131"/>
    </row>
    <row r="14071" spans="1:1" x14ac:dyDescent="0.55000000000000004">
      <c r="A14071" s="131"/>
    </row>
    <row r="14074" spans="1:1" x14ac:dyDescent="0.55000000000000004">
      <c r="A14074" s="131"/>
    </row>
    <row r="14075" spans="1:1" x14ac:dyDescent="0.55000000000000004">
      <c r="A14075" s="131"/>
    </row>
    <row r="14078" spans="1:1" x14ac:dyDescent="0.55000000000000004">
      <c r="A14078" s="131"/>
    </row>
    <row r="14079" spans="1:1" x14ac:dyDescent="0.55000000000000004">
      <c r="A14079" s="131"/>
    </row>
    <row r="14082" spans="1:1" x14ac:dyDescent="0.55000000000000004">
      <c r="A14082" s="131"/>
    </row>
    <row r="14083" spans="1:1" x14ac:dyDescent="0.55000000000000004">
      <c r="A14083" s="131"/>
    </row>
    <row r="14086" spans="1:1" x14ac:dyDescent="0.55000000000000004">
      <c r="A14086" s="131"/>
    </row>
    <row r="14087" spans="1:1" x14ac:dyDescent="0.55000000000000004">
      <c r="A14087" s="131"/>
    </row>
    <row r="14090" spans="1:1" x14ac:dyDescent="0.55000000000000004">
      <c r="A14090" s="131"/>
    </row>
    <row r="14091" spans="1:1" x14ac:dyDescent="0.55000000000000004">
      <c r="A14091" s="131"/>
    </row>
    <row r="14094" spans="1:1" x14ac:dyDescent="0.55000000000000004">
      <c r="A14094" s="131"/>
    </row>
    <row r="14095" spans="1:1" x14ac:dyDescent="0.55000000000000004">
      <c r="A14095" s="131"/>
    </row>
    <row r="14098" spans="1:1" x14ac:dyDescent="0.55000000000000004">
      <c r="A14098" s="131"/>
    </row>
    <row r="14099" spans="1:1" x14ac:dyDescent="0.55000000000000004">
      <c r="A14099" s="131"/>
    </row>
    <row r="14102" spans="1:1" x14ac:dyDescent="0.55000000000000004">
      <c r="A14102" s="131"/>
    </row>
    <row r="14103" spans="1:1" x14ac:dyDescent="0.55000000000000004">
      <c r="A14103" s="131"/>
    </row>
    <row r="14106" spans="1:1" x14ac:dyDescent="0.55000000000000004">
      <c r="A14106" s="131"/>
    </row>
    <row r="14107" spans="1:1" x14ac:dyDescent="0.55000000000000004">
      <c r="A14107" s="131"/>
    </row>
    <row r="14110" spans="1:1" x14ac:dyDescent="0.55000000000000004">
      <c r="A14110" s="131"/>
    </row>
    <row r="14111" spans="1:1" x14ac:dyDescent="0.55000000000000004">
      <c r="A14111" s="131"/>
    </row>
    <row r="14114" spans="1:1" x14ac:dyDescent="0.55000000000000004">
      <c r="A14114" s="131"/>
    </row>
    <row r="14115" spans="1:1" x14ac:dyDescent="0.55000000000000004">
      <c r="A14115" s="131"/>
    </row>
    <row r="14118" spans="1:1" x14ac:dyDescent="0.55000000000000004">
      <c r="A14118" s="131"/>
    </row>
    <row r="14119" spans="1:1" x14ac:dyDescent="0.55000000000000004">
      <c r="A14119" s="131"/>
    </row>
    <row r="14122" spans="1:1" x14ac:dyDescent="0.55000000000000004">
      <c r="A14122" s="131"/>
    </row>
    <row r="14123" spans="1:1" x14ac:dyDescent="0.55000000000000004">
      <c r="A14123" s="131"/>
    </row>
    <row r="14126" spans="1:1" x14ac:dyDescent="0.55000000000000004">
      <c r="A14126" s="131"/>
    </row>
    <row r="14127" spans="1:1" x14ac:dyDescent="0.55000000000000004">
      <c r="A14127" s="131"/>
    </row>
    <row r="14130" spans="1:1" x14ac:dyDescent="0.55000000000000004">
      <c r="A14130" s="131"/>
    </row>
    <row r="14131" spans="1:1" x14ac:dyDescent="0.55000000000000004">
      <c r="A14131" s="131"/>
    </row>
    <row r="14134" spans="1:1" x14ac:dyDescent="0.55000000000000004">
      <c r="A14134" s="131"/>
    </row>
    <row r="14135" spans="1:1" x14ac:dyDescent="0.55000000000000004">
      <c r="A14135" s="131"/>
    </row>
    <row r="14138" spans="1:1" x14ac:dyDescent="0.55000000000000004">
      <c r="A14138" s="131"/>
    </row>
    <row r="14139" spans="1:1" x14ac:dyDescent="0.55000000000000004">
      <c r="A14139" s="131"/>
    </row>
    <row r="14142" spans="1:1" x14ac:dyDescent="0.55000000000000004">
      <c r="A14142" s="131"/>
    </row>
    <row r="14143" spans="1:1" x14ac:dyDescent="0.55000000000000004">
      <c r="A14143" s="131"/>
    </row>
    <row r="14146" spans="1:1" x14ac:dyDescent="0.55000000000000004">
      <c r="A14146" s="131"/>
    </row>
    <row r="14147" spans="1:1" x14ac:dyDescent="0.55000000000000004">
      <c r="A14147" s="131"/>
    </row>
    <row r="14150" spans="1:1" x14ac:dyDescent="0.55000000000000004">
      <c r="A14150" s="131"/>
    </row>
    <row r="14151" spans="1:1" x14ac:dyDescent="0.55000000000000004">
      <c r="A14151" s="131"/>
    </row>
    <row r="14154" spans="1:1" x14ac:dyDescent="0.55000000000000004">
      <c r="A14154" s="131"/>
    </row>
    <row r="14155" spans="1:1" x14ac:dyDescent="0.55000000000000004">
      <c r="A14155" s="131"/>
    </row>
    <row r="14158" spans="1:1" x14ac:dyDescent="0.55000000000000004">
      <c r="A14158" s="131"/>
    </row>
    <row r="14159" spans="1:1" x14ac:dyDescent="0.55000000000000004">
      <c r="A14159" s="131"/>
    </row>
    <row r="14162" spans="1:1" x14ac:dyDescent="0.55000000000000004">
      <c r="A14162" s="131"/>
    </row>
    <row r="14163" spans="1:1" x14ac:dyDescent="0.55000000000000004">
      <c r="A14163" s="131"/>
    </row>
    <row r="14166" spans="1:1" x14ac:dyDescent="0.55000000000000004">
      <c r="A14166" s="131"/>
    </row>
    <row r="14167" spans="1:1" x14ac:dyDescent="0.55000000000000004">
      <c r="A14167" s="131"/>
    </row>
    <row r="14170" spans="1:1" x14ac:dyDescent="0.55000000000000004">
      <c r="A14170" s="131"/>
    </row>
    <row r="14171" spans="1:1" x14ac:dyDescent="0.55000000000000004">
      <c r="A14171" s="131"/>
    </row>
    <row r="14174" spans="1:1" x14ac:dyDescent="0.55000000000000004">
      <c r="A14174" s="131"/>
    </row>
    <row r="14175" spans="1:1" x14ac:dyDescent="0.55000000000000004">
      <c r="A14175" s="131"/>
    </row>
    <row r="14178" spans="1:1" x14ac:dyDescent="0.55000000000000004">
      <c r="A14178" s="131"/>
    </row>
    <row r="14179" spans="1:1" x14ac:dyDescent="0.55000000000000004">
      <c r="A14179" s="131"/>
    </row>
    <row r="14182" spans="1:1" x14ac:dyDescent="0.55000000000000004">
      <c r="A14182" s="131"/>
    </row>
    <row r="14183" spans="1:1" x14ac:dyDescent="0.55000000000000004">
      <c r="A14183" s="131"/>
    </row>
    <row r="14186" spans="1:1" x14ac:dyDescent="0.55000000000000004">
      <c r="A14186" s="131"/>
    </row>
    <row r="14187" spans="1:1" x14ac:dyDescent="0.55000000000000004">
      <c r="A14187" s="131"/>
    </row>
    <row r="14190" spans="1:1" x14ac:dyDescent="0.55000000000000004">
      <c r="A14190" s="131"/>
    </row>
    <row r="14191" spans="1:1" x14ac:dyDescent="0.55000000000000004">
      <c r="A14191" s="131"/>
    </row>
    <row r="14194" spans="1:1" x14ac:dyDescent="0.55000000000000004">
      <c r="A14194" s="131"/>
    </row>
    <row r="14195" spans="1:1" x14ac:dyDescent="0.55000000000000004">
      <c r="A14195" s="131"/>
    </row>
    <row r="14198" spans="1:1" x14ac:dyDescent="0.55000000000000004">
      <c r="A14198" s="131"/>
    </row>
    <row r="14199" spans="1:1" x14ac:dyDescent="0.55000000000000004">
      <c r="A14199" s="131"/>
    </row>
    <row r="14202" spans="1:1" x14ac:dyDescent="0.55000000000000004">
      <c r="A14202" s="131"/>
    </row>
    <row r="14203" spans="1:1" x14ac:dyDescent="0.55000000000000004">
      <c r="A14203" s="131"/>
    </row>
    <row r="14206" spans="1:1" x14ac:dyDescent="0.55000000000000004">
      <c r="A14206" s="131"/>
    </row>
    <row r="14207" spans="1:1" x14ac:dyDescent="0.55000000000000004">
      <c r="A14207" s="131"/>
    </row>
    <row r="14210" spans="1:1" x14ac:dyDescent="0.55000000000000004">
      <c r="A14210" s="131"/>
    </row>
    <row r="14211" spans="1:1" x14ac:dyDescent="0.55000000000000004">
      <c r="A14211" s="131"/>
    </row>
    <row r="14214" spans="1:1" x14ac:dyDescent="0.55000000000000004">
      <c r="A14214" s="131"/>
    </row>
    <row r="14215" spans="1:1" x14ac:dyDescent="0.55000000000000004">
      <c r="A14215" s="131"/>
    </row>
    <row r="14218" spans="1:1" x14ac:dyDescent="0.55000000000000004">
      <c r="A14218" s="131"/>
    </row>
    <row r="14219" spans="1:1" x14ac:dyDescent="0.55000000000000004">
      <c r="A14219" s="131"/>
    </row>
    <row r="14222" spans="1:1" x14ac:dyDescent="0.55000000000000004">
      <c r="A14222" s="131"/>
    </row>
    <row r="14223" spans="1:1" x14ac:dyDescent="0.55000000000000004">
      <c r="A14223" s="131"/>
    </row>
    <row r="14226" spans="1:1" x14ac:dyDescent="0.55000000000000004">
      <c r="A14226" s="131"/>
    </row>
    <row r="14227" spans="1:1" x14ac:dyDescent="0.55000000000000004">
      <c r="A14227" s="131"/>
    </row>
    <row r="14230" spans="1:1" x14ac:dyDescent="0.55000000000000004">
      <c r="A14230" s="131"/>
    </row>
    <row r="14231" spans="1:1" x14ac:dyDescent="0.55000000000000004">
      <c r="A14231" s="131"/>
    </row>
    <row r="14234" spans="1:1" x14ac:dyDescent="0.55000000000000004">
      <c r="A14234" s="131"/>
    </row>
    <row r="14235" spans="1:1" x14ac:dyDescent="0.55000000000000004">
      <c r="A14235" s="131"/>
    </row>
    <row r="14238" spans="1:1" x14ac:dyDescent="0.55000000000000004">
      <c r="A14238" s="131"/>
    </row>
    <row r="14239" spans="1:1" x14ac:dyDescent="0.55000000000000004">
      <c r="A14239" s="131"/>
    </row>
    <row r="14242" spans="1:1" x14ac:dyDescent="0.55000000000000004">
      <c r="A14242" s="131"/>
    </row>
    <row r="14243" spans="1:1" x14ac:dyDescent="0.55000000000000004">
      <c r="A14243" s="131"/>
    </row>
    <row r="14246" spans="1:1" x14ac:dyDescent="0.55000000000000004">
      <c r="A14246" s="131"/>
    </row>
    <row r="14247" spans="1:1" x14ac:dyDescent="0.55000000000000004">
      <c r="A14247" s="131"/>
    </row>
    <row r="14250" spans="1:1" x14ac:dyDescent="0.55000000000000004">
      <c r="A14250" s="131"/>
    </row>
    <row r="14251" spans="1:1" x14ac:dyDescent="0.55000000000000004">
      <c r="A14251" s="131"/>
    </row>
    <row r="14254" spans="1:1" x14ac:dyDescent="0.55000000000000004">
      <c r="A14254" s="131"/>
    </row>
    <row r="14255" spans="1:1" x14ac:dyDescent="0.55000000000000004">
      <c r="A14255" s="131"/>
    </row>
    <row r="14258" spans="1:1" x14ac:dyDescent="0.55000000000000004">
      <c r="A14258" s="131"/>
    </row>
    <row r="14259" spans="1:1" x14ac:dyDescent="0.55000000000000004">
      <c r="A14259" s="131"/>
    </row>
    <row r="14262" spans="1:1" x14ac:dyDescent="0.55000000000000004">
      <c r="A14262" s="131"/>
    </row>
    <row r="14263" spans="1:1" x14ac:dyDescent="0.55000000000000004">
      <c r="A14263" s="131"/>
    </row>
    <row r="14266" spans="1:1" x14ac:dyDescent="0.55000000000000004">
      <c r="A14266" s="131"/>
    </row>
    <row r="14267" spans="1:1" x14ac:dyDescent="0.55000000000000004">
      <c r="A14267" s="131"/>
    </row>
    <row r="14270" spans="1:1" x14ac:dyDescent="0.55000000000000004">
      <c r="A14270" s="131"/>
    </row>
    <row r="14271" spans="1:1" x14ac:dyDescent="0.55000000000000004">
      <c r="A14271" s="131"/>
    </row>
    <row r="14274" spans="1:1" x14ac:dyDescent="0.55000000000000004">
      <c r="A14274" s="131"/>
    </row>
    <row r="14275" spans="1:1" x14ac:dyDescent="0.55000000000000004">
      <c r="A14275" s="131"/>
    </row>
    <row r="14278" spans="1:1" x14ac:dyDescent="0.55000000000000004">
      <c r="A14278" s="131"/>
    </row>
    <row r="14279" spans="1:1" x14ac:dyDescent="0.55000000000000004">
      <c r="A14279" s="131"/>
    </row>
    <row r="14282" spans="1:1" x14ac:dyDescent="0.55000000000000004">
      <c r="A14282" s="131"/>
    </row>
    <row r="14283" spans="1:1" x14ac:dyDescent="0.55000000000000004">
      <c r="A14283" s="131"/>
    </row>
    <row r="14286" spans="1:1" x14ac:dyDescent="0.55000000000000004">
      <c r="A14286" s="131"/>
    </row>
    <row r="14287" spans="1:1" x14ac:dyDescent="0.55000000000000004">
      <c r="A14287" s="131"/>
    </row>
    <row r="14290" spans="1:1" x14ac:dyDescent="0.55000000000000004">
      <c r="A14290" s="131"/>
    </row>
    <row r="14291" spans="1:1" x14ac:dyDescent="0.55000000000000004">
      <c r="A14291" s="131"/>
    </row>
    <row r="14294" spans="1:1" x14ac:dyDescent="0.55000000000000004">
      <c r="A14294" s="131"/>
    </row>
    <row r="14295" spans="1:1" x14ac:dyDescent="0.55000000000000004">
      <c r="A14295" s="131"/>
    </row>
    <row r="14298" spans="1:1" x14ac:dyDescent="0.55000000000000004">
      <c r="A14298" s="131"/>
    </row>
    <row r="14299" spans="1:1" x14ac:dyDescent="0.55000000000000004">
      <c r="A14299" s="131"/>
    </row>
    <row r="14302" spans="1:1" x14ac:dyDescent="0.55000000000000004">
      <c r="A14302" s="131"/>
    </row>
    <row r="14303" spans="1:1" x14ac:dyDescent="0.55000000000000004">
      <c r="A14303" s="131"/>
    </row>
    <row r="14306" spans="1:1" x14ac:dyDescent="0.55000000000000004">
      <c r="A14306" s="131"/>
    </row>
    <row r="14307" spans="1:1" x14ac:dyDescent="0.55000000000000004">
      <c r="A14307" s="131"/>
    </row>
    <row r="14310" spans="1:1" x14ac:dyDescent="0.55000000000000004">
      <c r="A14310" s="131"/>
    </row>
    <row r="14311" spans="1:1" x14ac:dyDescent="0.55000000000000004">
      <c r="A14311" s="131"/>
    </row>
    <row r="14314" spans="1:1" x14ac:dyDescent="0.55000000000000004">
      <c r="A14314" s="131"/>
    </row>
    <row r="14315" spans="1:1" x14ac:dyDescent="0.55000000000000004">
      <c r="A14315" s="131"/>
    </row>
    <row r="14318" spans="1:1" x14ac:dyDescent="0.55000000000000004">
      <c r="A14318" s="131"/>
    </row>
    <row r="14319" spans="1:1" x14ac:dyDescent="0.55000000000000004">
      <c r="A14319" s="131"/>
    </row>
    <row r="14322" spans="1:1" x14ac:dyDescent="0.55000000000000004">
      <c r="A14322" s="131"/>
    </row>
    <row r="14323" spans="1:1" x14ac:dyDescent="0.55000000000000004">
      <c r="A14323" s="131"/>
    </row>
    <row r="14326" spans="1:1" x14ac:dyDescent="0.55000000000000004">
      <c r="A14326" s="131"/>
    </row>
    <row r="14327" spans="1:1" x14ac:dyDescent="0.55000000000000004">
      <c r="A14327" s="131"/>
    </row>
    <row r="14330" spans="1:1" x14ac:dyDescent="0.55000000000000004">
      <c r="A14330" s="131"/>
    </row>
    <row r="14331" spans="1:1" x14ac:dyDescent="0.55000000000000004">
      <c r="A14331" s="131"/>
    </row>
    <row r="14334" spans="1:1" x14ac:dyDescent="0.55000000000000004">
      <c r="A14334" s="131"/>
    </row>
    <row r="14335" spans="1:1" x14ac:dyDescent="0.55000000000000004">
      <c r="A14335" s="131"/>
    </row>
    <row r="14338" spans="1:1" x14ac:dyDescent="0.55000000000000004">
      <c r="A14338" s="131"/>
    </row>
    <row r="14339" spans="1:1" x14ac:dyDescent="0.55000000000000004">
      <c r="A14339" s="131"/>
    </row>
    <row r="14342" spans="1:1" x14ac:dyDescent="0.55000000000000004">
      <c r="A14342" s="131"/>
    </row>
    <row r="14343" spans="1:1" x14ac:dyDescent="0.55000000000000004">
      <c r="A14343" s="131"/>
    </row>
    <row r="14346" spans="1:1" x14ac:dyDescent="0.55000000000000004">
      <c r="A14346" s="131"/>
    </row>
    <row r="14347" spans="1:1" x14ac:dyDescent="0.55000000000000004">
      <c r="A14347" s="131"/>
    </row>
    <row r="14350" spans="1:1" x14ac:dyDescent="0.55000000000000004">
      <c r="A14350" s="131"/>
    </row>
    <row r="14351" spans="1:1" x14ac:dyDescent="0.55000000000000004">
      <c r="A14351" s="131"/>
    </row>
    <row r="14354" spans="1:1" x14ac:dyDescent="0.55000000000000004">
      <c r="A14354" s="131"/>
    </row>
    <row r="14355" spans="1:1" x14ac:dyDescent="0.55000000000000004">
      <c r="A14355" s="131"/>
    </row>
    <row r="14358" spans="1:1" x14ac:dyDescent="0.55000000000000004">
      <c r="A14358" s="131"/>
    </row>
    <row r="14359" spans="1:1" x14ac:dyDescent="0.55000000000000004">
      <c r="A14359" s="131"/>
    </row>
    <row r="14362" spans="1:1" x14ac:dyDescent="0.55000000000000004">
      <c r="A14362" s="131"/>
    </row>
    <row r="14363" spans="1:1" x14ac:dyDescent="0.55000000000000004">
      <c r="A14363" s="131"/>
    </row>
    <row r="14366" spans="1:1" x14ac:dyDescent="0.55000000000000004">
      <c r="A14366" s="131"/>
    </row>
    <row r="14367" spans="1:1" x14ac:dyDescent="0.55000000000000004">
      <c r="A14367" s="131"/>
    </row>
    <row r="14370" spans="1:1" x14ac:dyDescent="0.55000000000000004">
      <c r="A14370" s="131"/>
    </row>
    <row r="14371" spans="1:1" x14ac:dyDescent="0.55000000000000004">
      <c r="A14371" s="131"/>
    </row>
    <row r="14374" spans="1:1" x14ac:dyDescent="0.55000000000000004">
      <c r="A14374" s="131"/>
    </row>
    <row r="14375" spans="1:1" x14ac:dyDescent="0.55000000000000004">
      <c r="A14375" s="131"/>
    </row>
    <row r="14378" spans="1:1" x14ac:dyDescent="0.55000000000000004">
      <c r="A14378" s="131"/>
    </row>
    <row r="14379" spans="1:1" x14ac:dyDescent="0.55000000000000004">
      <c r="A14379" s="131"/>
    </row>
    <row r="14382" spans="1:1" x14ac:dyDescent="0.55000000000000004">
      <c r="A14382" s="131"/>
    </row>
    <row r="14383" spans="1:1" x14ac:dyDescent="0.55000000000000004">
      <c r="A14383" s="131"/>
    </row>
    <row r="14386" spans="1:1" x14ac:dyDescent="0.55000000000000004">
      <c r="A14386" s="131"/>
    </row>
    <row r="14387" spans="1:1" x14ac:dyDescent="0.55000000000000004">
      <c r="A14387" s="131"/>
    </row>
    <row r="14390" spans="1:1" x14ac:dyDescent="0.55000000000000004">
      <c r="A14390" s="131"/>
    </row>
    <row r="14391" spans="1:1" x14ac:dyDescent="0.55000000000000004">
      <c r="A14391" s="131"/>
    </row>
    <row r="14394" spans="1:1" x14ac:dyDescent="0.55000000000000004">
      <c r="A14394" s="131"/>
    </row>
    <row r="14395" spans="1:1" x14ac:dyDescent="0.55000000000000004">
      <c r="A14395" s="131"/>
    </row>
    <row r="14398" spans="1:1" x14ac:dyDescent="0.55000000000000004">
      <c r="A14398" s="131"/>
    </row>
    <row r="14399" spans="1:1" x14ac:dyDescent="0.55000000000000004">
      <c r="A14399" s="131"/>
    </row>
    <row r="14402" spans="1:1" x14ac:dyDescent="0.55000000000000004">
      <c r="A14402" s="131"/>
    </row>
    <row r="14403" spans="1:1" x14ac:dyDescent="0.55000000000000004">
      <c r="A14403" s="131"/>
    </row>
    <row r="14406" spans="1:1" x14ac:dyDescent="0.55000000000000004">
      <c r="A14406" s="131"/>
    </row>
    <row r="14407" spans="1:1" x14ac:dyDescent="0.55000000000000004">
      <c r="A14407" s="131"/>
    </row>
    <row r="14410" spans="1:1" x14ac:dyDescent="0.55000000000000004">
      <c r="A14410" s="131"/>
    </row>
    <row r="14411" spans="1:1" x14ac:dyDescent="0.55000000000000004">
      <c r="A14411" s="131"/>
    </row>
    <row r="14414" spans="1:1" x14ac:dyDescent="0.55000000000000004">
      <c r="A14414" s="131"/>
    </row>
    <row r="14415" spans="1:1" x14ac:dyDescent="0.55000000000000004">
      <c r="A14415" s="131"/>
    </row>
    <row r="14418" spans="1:1" x14ac:dyDescent="0.55000000000000004">
      <c r="A14418" s="131"/>
    </row>
    <row r="14419" spans="1:1" x14ac:dyDescent="0.55000000000000004">
      <c r="A14419" s="131"/>
    </row>
    <row r="14422" spans="1:1" x14ac:dyDescent="0.55000000000000004">
      <c r="A14422" s="131"/>
    </row>
    <row r="14423" spans="1:1" x14ac:dyDescent="0.55000000000000004">
      <c r="A14423" s="131"/>
    </row>
    <row r="14426" spans="1:1" x14ac:dyDescent="0.55000000000000004">
      <c r="A14426" s="131"/>
    </row>
    <row r="14427" spans="1:1" x14ac:dyDescent="0.55000000000000004">
      <c r="A14427" s="131"/>
    </row>
    <row r="14430" spans="1:1" x14ac:dyDescent="0.55000000000000004">
      <c r="A14430" s="131"/>
    </row>
    <row r="14431" spans="1:1" x14ac:dyDescent="0.55000000000000004">
      <c r="A14431" s="131"/>
    </row>
    <row r="14434" spans="1:1" x14ac:dyDescent="0.55000000000000004">
      <c r="A14434" s="131"/>
    </row>
    <row r="14435" spans="1:1" x14ac:dyDescent="0.55000000000000004">
      <c r="A14435" s="131"/>
    </row>
    <row r="14438" spans="1:1" x14ac:dyDescent="0.55000000000000004">
      <c r="A14438" s="131"/>
    </row>
    <row r="14439" spans="1:1" x14ac:dyDescent="0.55000000000000004">
      <c r="A14439" s="131"/>
    </row>
    <row r="14442" spans="1:1" x14ac:dyDescent="0.55000000000000004">
      <c r="A14442" s="131"/>
    </row>
    <row r="14443" spans="1:1" x14ac:dyDescent="0.55000000000000004">
      <c r="A14443" s="131"/>
    </row>
    <row r="14446" spans="1:1" x14ac:dyDescent="0.55000000000000004">
      <c r="A14446" s="131"/>
    </row>
    <row r="14447" spans="1:1" x14ac:dyDescent="0.55000000000000004">
      <c r="A14447" s="131"/>
    </row>
    <row r="14450" spans="1:1" x14ac:dyDescent="0.55000000000000004">
      <c r="A14450" s="131"/>
    </row>
    <row r="14451" spans="1:1" x14ac:dyDescent="0.55000000000000004">
      <c r="A14451" s="131"/>
    </row>
    <row r="14454" spans="1:1" x14ac:dyDescent="0.55000000000000004">
      <c r="A14454" s="131"/>
    </row>
    <row r="14455" spans="1:1" x14ac:dyDescent="0.55000000000000004">
      <c r="A14455" s="131"/>
    </row>
    <row r="14458" spans="1:1" x14ac:dyDescent="0.55000000000000004">
      <c r="A14458" s="131"/>
    </row>
    <row r="14459" spans="1:1" x14ac:dyDescent="0.55000000000000004">
      <c r="A14459" s="131"/>
    </row>
    <row r="14462" spans="1:1" x14ac:dyDescent="0.55000000000000004">
      <c r="A14462" s="131"/>
    </row>
    <row r="14463" spans="1:1" x14ac:dyDescent="0.55000000000000004">
      <c r="A14463" s="131"/>
    </row>
    <row r="14466" spans="1:1" x14ac:dyDescent="0.55000000000000004">
      <c r="A14466" s="131"/>
    </row>
    <row r="14467" spans="1:1" x14ac:dyDescent="0.55000000000000004">
      <c r="A14467" s="131"/>
    </row>
    <row r="14470" spans="1:1" x14ac:dyDescent="0.55000000000000004">
      <c r="A14470" s="131"/>
    </row>
    <row r="14471" spans="1:1" x14ac:dyDescent="0.55000000000000004">
      <c r="A14471" s="131"/>
    </row>
    <row r="14474" spans="1:1" x14ac:dyDescent="0.55000000000000004">
      <c r="A14474" s="131"/>
    </row>
    <row r="14475" spans="1:1" x14ac:dyDescent="0.55000000000000004">
      <c r="A14475" s="131"/>
    </row>
    <row r="14478" spans="1:1" x14ac:dyDescent="0.55000000000000004">
      <c r="A14478" s="131"/>
    </row>
    <row r="14479" spans="1:1" x14ac:dyDescent="0.55000000000000004">
      <c r="A14479" s="131"/>
    </row>
    <row r="14482" spans="1:1" x14ac:dyDescent="0.55000000000000004">
      <c r="A14482" s="131"/>
    </row>
    <row r="14483" spans="1:1" x14ac:dyDescent="0.55000000000000004">
      <c r="A14483" s="131"/>
    </row>
    <row r="14486" spans="1:1" x14ac:dyDescent="0.55000000000000004">
      <c r="A14486" s="131"/>
    </row>
    <row r="14487" spans="1:1" x14ac:dyDescent="0.55000000000000004">
      <c r="A14487" s="131"/>
    </row>
    <row r="14490" spans="1:1" x14ac:dyDescent="0.55000000000000004">
      <c r="A14490" s="131"/>
    </row>
    <row r="14491" spans="1:1" x14ac:dyDescent="0.55000000000000004">
      <c r="A14491" s="131"/>
    </row>
    <row r="14494" spans="1:1" x14ac:dyDescent="0.55000000000000004">
      <c r="A14494" s="131"/>
    </row>
    <row r="14495" spans="1:1" x14ac:dyDescent="0.55000000000000004">
      <c r="A14495" s="131"/>
    </row>
    <row r="14498" spans="1:1" x14ac:dyDescent="0.55000000000000004">
      <c r="A14498" s="131"/>
    </row>
    <row r="14499" spans="1:1" x14ac:dyDescent="0.55000000000000004">
      <c r="A14499" s="131"/>
    </row>
    <row r="14502" spans="1:1" x14ac:dyDescent="0.55000000000000004">
      <c r="A14502" s="131"/>
    </row>
    <row r="14503" spans="1:1" x14ac:dyDescent="0.55000000000000004">
      <c r="A14503" s="131"/>
    </row>
    <row r="14506" spans="1:1" x14ac:dyDescent="0.55000000000000004">
      <c r="A14506" s="131"/>
    </row>
    <row r="14507" spans="1:1" x14ac:dyDescent="0.55000000000000004">
      <c r="A14507" s="131"/>
    </row>
    <row r="14510" spans="1:1" x14ac:dyDescent="0.55000000000000004">
      <c r="A14510" s="131"/>
    </row>
    <row r="14511" spans="1:1" x14ac:dyDescent="0.55000000000000004">
      <c r="A14511" s="131"/>
    </row>
    <row r="14514" spans="1:1" x14ac:dyDescent="0.55000000000000004">
      <c r="A14514" s="131"/>
    </row>
    <row r="14515" spans="1:1" x14ac:dyDescent="0.55000000000000004">
      <c r="A14515" s="131"/>
    </row>
    <row r="14518" spans="1:1" x14ac:dyDescent="0.55000000000000004">
      <c r="A14518" s="131"/>
    </row>
    <row r="14519" spans="1:1" x14ac:dyDescent="0.55000000000000004">
      <c r="A14519" s="131"/>
    </row>
    <row r="14522" spans="1:1" x14ac:dyDescent="0.55000000000000004">
      <c r="A14522" s="131"/>
    </row>
    <row r="14523" spans="1:1" x14ac:dyDescent="0.55000000000000004">
      <c r="A14523" s="131"/>
    </row>
    <row r="14526" spans="1:1" x14ac:dyDescent="0.55000000000000004">
      <c r="A14526" s="131"/>
    </row>
    <row r="14527" spans="1:1" x14ac:dyDescent="0.55000000000000004">
      <c r="A14527" s="131"/>
    </row>
    <row r="14530" spans="1:1" x14ac:dyDescent="0.55000000000000004">
      <c r="A14530" s="131"/>
    </row>
    <row r="14531" spans="1:1" x14ac:dyDescent="0.55000000000000004">
      <c r="A14531" s="131"/>
    </row>
    <row r="14534" spans="1:1" x14ac:dyDescent="0.55000000000000004">
      <c r="A14534" s="131"/>
    </row>
    <row r="14535" spans="1:1" x14ac:dyDescent="0.55000000000000004">
      <c r="A14535" s="131"/>
    </row>
    <row r="14538" spans="1:1" x14ac:dyDescent="0.55000000000000004">
      <c r="A14538" s="131"/>
    </row>
    <row r="14539" spans="1:1" x14ac:dyDescent="0.55000000000000004">
      <c r="A14539" s="131"/>
    </row>
    <row r="14542" spans="1:1" x14ac:dyDescent="0.55000000000000004">
      <c r="A14542" s="131"/>
    </row>
    <row r="14543" spans="1:1" x14ac:dyDescent="0.55000000000000004">
      <c r="A14543" s="131"/>
    </row>
    <row r="14546" spans="1:1" x14ac:dyDescent="0.55000000000000004">
      <c r="A14546" s="131"/>
    </row>
    <row r="14547" spans="1:1" x14ac:dyDescent="0.55000000000000004">
      <c r="A14547" s="131"/>
    </row>
    <row r="14550" spans="1:1" x14ac:dyDescent="0.55000000000000004">
      <c r="A14550" s="131"/>
    </row>
    <row r="14551" spans="1:1" x14ac:dyDescent="0.55000000000000004">
      <c r="A14551" s="131"/>
    </row>
    <row r="14554" spans="1:1" x14ac:dyDescent="0.55000000000000004">
      <c r="A14554" s="131"/>
    </row>
    <row r="14555" spans="1:1" x14ac:dyDescent="0.55000000000000004">
      <c r="A14555" s="131"/>
    </row>
    <row r="14558" spans="1:1" x14ac:dyDescent="0.55000000000000004">
      <c r="A14558" s="131"/>
    </row>
    <row r="14559" spans="1:1" x14ac:dyDescent="0.55000000000000004">
      <c r="A14559" s="131"/>
    </row>
    <row r="14562" spans="1:1" x14ac:dyDescent="0.55000000000000004">
      <c r="A14562" s="131"/>
    </row>
    <row r="14563" spans="1:1" x14ac:dyDescent="0.55000000000000004">
      <c r="A14563" s="131"/>
    </row>
    <row r="14566" spans="1:1" x14ac:dyDescent="0.55000000000000004">
      <c r="A14566" s="131"/>
    </row>
    <row r="14567" spans="1:1" x14ac:dyDescent="0.55000000000000004">
      <c r="A14567" s="131"/>
    </row>
    <row r="14570" spans="1:1" x14ac:dyDescent="0.55000000000000004">
      <c r="A14570" s="131"/>
    </row>
    <row r="14571" spans="1:1" x14ac:dyDescent="0.55000000000000004">
      <c r="A14571" s="131"/>
    </row>
    <row r="14574" spans="1:1" x14ac:dyDescent="0.55000000000000004">
      <c r="A14574" s="131"/>
    </row>
    <row r="14575" spans="1:1" x14ac:dyDescent="0.55000000000000004">
      <c r="A14575" s="131"/>
    </row>
    <row r="14578" spans="1:1" x14ac:dyDescent="0.55000000000000004">
      <c r="A14578" s="131"/>
    </row>
    <row r="14579" spans="1:1" x14ac:dyDescent="0.55000000000000004">
      <c r="A14579" s="131"/>
    </row>
    <row r="14582" spans="1:1" x14ac:dyDescent="0.55000000000000004">
      <c r="A14582" s="131"/>
    </row>
    <row r="14583" spans="1:1" x14ac:dyDescent="0.55000000000000004">
      <c r="A14583" s="131"/>
    </row>
    <row r="14586" spans="1:1" x14ac:dyDescent="0.55000000000000004">
      <c r="A14586" s="131"/>
    </row>
    <row r="14587" spans="1:1" x14ac:dyDescent="0.55000000000000004">
      <c r="A14587" s="131"/>
    </row>
    <row r="14590" spans="1:1" x14ac:dyDescent="0.55000000000000004">
      <c r="A14590" s="131"/>
    </row>
    <row r="14591" spans="1:1" x14ac:dyDescent="0.55000000000000004">
      <c r="A14591" s="131"/>
    </row>
    <row r="14594" spans="1:1" x14ac:dyDescent="0.55000000000000004">
      <c r="A14594" s="131"/>
    </row>
    <row r="14595" spans="1:1" x14ac:dyDescent="0.55000000000000004">
      <c r="A14595" s="131"/>
    </row>
    <row r="14598" spans="1:1" x14ac:dyDescent="0.55000000000000004">
      <c r="A14598" s="131"/>
    </row>
    <row r="14599" spans="1:1" x14ac:dyDescent="0.55000000000000004">
      <c r="A14599" s="131"/>
    </row>
    <row r="14602" spans="1:1" x14ac:dyDescent="0.55000000000000004">
      <c r="A14602" s="131"/>
    </row>
    <row r="14603" spans="1:1" x14ac:dyDescent="0.55000000000000004">
      <c r="A14603" s="131"/>
    </row>
    <row r="14606" spans="1:1" x14ac:dyDescent="0.55000000000000004">
      <c r="A14606" s="131"/>
    </row>
    <row r="14607" spans="1:1" x14ac:dyDescent="0.55000000000000004">
      <c r="A14607" s="131"/>
    </row>
    <row r="14610" spans="1:1" x14ac:dyDescent="0.55000000000000004">
      <c r="A14610" s="131"/>
    </row>
    <row r="14611" spans="1:1" x14ac:dyDescent="0.55000000000000004">
      <c r="A14611" s="131"/>
    </row>
    <row r="14614" spans="1:1" x14ac:dyDescent="0.55000000000000004">
      <c r="A14614" s="131"/>
    </row>
    <row r="14615" spans="1:1" x14ac:dyDescent="0.55000000000000004">
      <c r="A14615" s="131"/>
    </row>
    <row r="14618" spans="1:1" x14ac:dyDescent="0.55000000000000004">
      <c r="A14618" s="131"/>
    </row>
    <row r="14619" spans="1:1" x14ac:dyDescent="0.55000000000000004">
      <c r="A14619" s="131"/>
    </row>
    <row r="14622" spans="1:1" x14ac:dyDescent="0.55000000000000004">
      <c r="A14622" s="131"/>
    </row>
    <row r="14623" spans="1:1" x14ac:dyDescent="0.55000000000000004">
      <c r="A14623" s="131"/>
    </row>
    <row r="14626" spans="1:1" x14ac:dyDescent="0.55000000000000004">
      <c r="A14626" s="131"/>
    </row>
    <row r="14627" spans="1:1" x14ac:dyDescent="0.55000000000000004">
      <c r="A14627" s="131"/>
    </row>
    <row r="14630" spans="1:1" x14ac:dyDescent="0.55000000000000004">
      <c r="A14630" s="131"/>
    </row>
    <row r="14631" spans="1:1" x14ac:dyDescent="0.55000000000000004">
      <c r="A14631" s="131"/>
    </row>
    <row r="14634" spans="1:1" x14ac:dyDescent="0.55000000000000004">
      <c r="A14634" s="131"/>
    </row>
    <row r="14635" spans="1:1" x14ac:dyDescent="0.55000000000000004">
      <c r="A14635" s="131"/>
    </row>
    <row r="14638" spans="1:1" x14ac:dyDescent="0.55000000000000004">
      <c r="A14638" s="131"/>
    </row>
    <row r="14639" spans="1:1" x14ac:dyDescent="0.55000000000000004">
      <c r="A14639" s="131"/>
    </row>
    <row r="14642" spans="1:1" x14ac:dyDescent="0.55000000000000004">
      <c r="A14642" s="131"/>
    </row>
    <row r="14643" spans="1:1" x14ac:dyDescent="0.55000000000000004">
      <c r="A14643" s="131"/>
    </row>
    <row r="14646" spans="1:1" x14ac:dyDescent="0.55000000000000004">
      <c r="A14646" s="131"/>
    </row>
    <row r="14647" spans="1:1" x14ac:dyDescent="0.55000000000000004">
      <c r="A14647" s="131"/>
    </row>
    <row r="14650" spans="1:1" x14ac:dyDescent="0.55000000000000004">
      <c r="A14650" s="131"/>
    </row>
    <row r="14651" spans="1:1" x14ac:dyDescent="0.55000000000000004">
      <c r="A14651" s="131"/>
    </row>
    <row r="14654" spans="1:1" x14ac:dyDescent="0.55000000000000004">
      <c r="A14654" s="131"/>
    </row>
    <row r="14655" spans="1:1" x14ac:dyDescent="0.55000000000000004">
      <c r="A14655" s="131"/>
    </row>
    <row r="14658" spans="1:1" x14ac:dyDescent="0.55000000000000004">
      <c r="A14658" s="131"/>
    </row>
    <row r="14659" spans="1:1" x14ac:dyDescent="0.55000000000000004">
      <c r="A14659" s="131"/>
    </row>
    <row r="14662" spans="1:1" x14ac:dyDescent="0.55000000000000004">
      <c r="A14662" s="131"/>
    </row>
    <row r="14663" spans="1:1" x14ac:dyDescent="0.55000000000000004">
      <c r="A14663" s="131"/>
    </row>
    <row r="14666" spans="1:1" x14ac:dyDescent="0.55000000000000004">
      <c r="A14666" s="131"/>
    </row>
    <row r="14667" spans="1:1" x14ac:dyDescent="0.55000000000000004">
      <c r="A14667" s="131"/>
    </row>
    <row r="14670" spans="1:1" x14ac:dyDescent="0.55000000000000004">
      <c r="A14670" s="131"/>
    </row>
    <row r="14671" spans="1:1" x14ac:dyDescent="0.55000000000000004">
      <c r="A14671" s="131"/>
    </row>
    <row r="14674" spans="1:1" x14ac:dyDescent="0.55000000000000004">
      <c r="A14674" s="131"/>
    </row>
    <row r="14675" spans="1:1" x14ac:dyDescent="0.55000000000000004">
      <c r="A14675" s="131"/>
    </row>
    <row r="14678" spans="1:1" x14ac:dyDescent="0.55000000000000004">
      <c r="A14678" s="131"/>
    </row>
    <row r="14679" spans="1:1" x14ac:dyDescent="0.55000000000000004">
      <c r="A14679" s="131"/>
    </row>
    <row r="14682" spans="1:1" x14ac:dyDescent="0.55000000000000004">
      <c r="A14682" s="131"/>
    </row>
    <row r="14683" spans="1:1" x14ac:dyDescent="0.55000000000000004">
      <c r="A14683" s="131"/>
    </row>
    <row r="14686" spans="1:1" x14ac:dyDescent="0.55000000000000004">
      <c r="A14686" s="131"/>
    </row>
    <row r="14687" spans="1:1" x14ac:dyDescent="0.55000000000000004">
      <c r="A14687" s="131"/>
    </row>
    <row r="14690" spans="1:1" x14ac:dyDescent="0.55000000000000004">
      <c r="A14690" s="131"/>
    </row>
    <row r="14691" spans="1:1" x14ac:dyDescent="0.55000000000000004">
      <c r="A14691" s="131"/>
    </row>
    <row r="14694" spans="1:1" x14ac:dyDescent="0.55000000000000004">
      <c r="A14694" s="131"/>
    </row>
    <row r="14695" spans="1:1" x14ac:dyDescent="0.55000000000000004">
      <c r="A14695" s="131"/>
    </row>
    <row r="14698" spans="1:1" x14ac:dyDescent="0.55000000000000004">
      <c r="A14698" s="131"/>
    </row>
    <row r="14699" spans="1:1" x14ac:dyDescent="0.55000000000000004">
      <c r="A14699" s="131"/>
    </row>
    <row r="14702" spans="1:1" x14ac:dyDescent="0.55000000000000004">
      <c r="A14702" s="131"/>
    </row>
    <row r="14703" spans="1:1" x14ac:dyDescent="0.55000000000000004">
      <c r="A14703" s="131"/>
    </row>
    <row r="14706" spans="1:1" x14ac:dyDescent="0.55000000000000004">
      <c r="A14706" s="131"/>
    </row>
    <row r="14707" spans="1:1" x14ac:dyDescent="0.55000000000000004">
      <c r="A14707" s="131"/>
    </row>
    <row r="14710" spans="1:1" x14ac:dyDescent="0.55000000000000004">
      <c r="A14710" s="131"/>
    </row>
    <row r="14711" spans="1:1" x14ac:dyDescent="0.55000000000000004">
      <c r="A14711" s="131"/>
    </row>
    <row r="14714" spans="1:1" x14ac:dyDescent="0.55000000000000004">
      <c r="A14714" s="131"/>
    </row>
    <row r="14715" spans="1:1" x14ac:dyDescent="0.55000000000000004">
      <c r="A14715" s="131"/>
    </row>
    <row r="14718" spans="1:1" x14ac:dyDescent="0.55000000000000004">
      <c r="A14718" s="131"/>
    </row>
    <row r="14719" spans="1:1" x14ac:dyDescent="0.55000000000000004">
      <c r="A14719" s="131"/>
    </row>
    <row r="14722" spans="1:1" x14ac:dyDescent="0.55000000000000004">
      <c r="A14722" s="131"/>
    </row>
    <row r="14723" spans="1:1" x14ac:dyDescent="0.55000000000000004">
      <c r="A14723" s="131"/>
    </row>
    <row r="14726" spans="1:1" x14ac:dyDescent="0.55000000000000004">
      <c r="A14726" s="131"/>
    </row>
    <row r="14727" spans="1:1" x14ac:dyDescent="0.55000000000000004">
      <c r="A14727" s="131"/>
    </row>
    <row r="14730" spans="1:1" x14ac:dyDescent="0.55000000000000004">
      <c r="A14730" s="131"/>
    </row>
    <row r="14731" spans="1:1" x14ac:dyDescent="0.55000000000000004">
      <c r="A14731" s="131"/>
    </row>
    <row r="14734" spans="1:1" x14ac:dyDescent="0.55000000000000004">
      <c r="A14734" s="131"/>
    </row>
    <row r="14735" spans="1:1" x14ac:dyDescent="0.55000000000000004">
      <c r="A14735" s="131"/>
    </row>
    <row r="14738" spans="1:1" x14ac:dyDescent="0.55000000000000004">
      <c r="A14738" s="131"/>
    </row>
    <row r="14739" spans="1:1" x14ac:dyDescent="0.55000000000000004">
      <c r="A14739" s="131"/>
    </row>
    <row r="14742" spans="1:1" x14ac:dyDescent="0.55000000000000004">
      <c r="A14742" s="131"/>
    </row>
    <row r="14743" spans="1:1" x14ac:dyDescent="0.55000000000000004">
      <c r="A14743" s="131"/>
    </row>
    <row r="14746" spans="1:1" x14ac:dyDescent="0.55000000000000004">
      <c r="A14746" s="131"/>
    </row>
    <row r="14747" spans="1:1" x14ac:dyDescent="0.55000000000000004">
      <c r="A14747" s="131"/>
    </row>
    <row r="14750" spans="1:1" x14ac:dyDescent="0.55000000000000004">
      <c r="A14750" s="131"/>
    </row>
    <row r="14751" spans="1:1" x14ac:dyDescent="0.55000000000000004">
      <c r="A14751" s="131"/>
    </row>
    <row r="14754" spans="1:1" x14ac:dyDescent="0.55000000000000004">
      <c r="A14754" s="131"/>
    </row>
    <row r="14755" spans="1:1" x14ac:dyDescent="0.55000000000000004">
      <c r="A14755" s="131"/>
    </row>
    <row r="14758" spans="1:1" x14ac:dyDescent="0.55000000000000004">
      <c r="A14758" s="131"/>
    </row>
    <row r="14759" spans="1:1" x14ac:dyDescent="0.55000000000000004">
      <c r="A14759" s="131"/>
    </row>
    <row r="14762" spans="1:1" x14ac:dyDescent="0.55000000000000004">
      <c r="A14762" s="131"/>
    </row>
    <row r="14763" spans="1:1" x14ac:dyDescent="0.55000000000000004">
      <c r="A14763" s="131"/>
    </row>
    <row r="14766" spans="1:1" x14ac:dyDescent="0.55000000000000004">
      <c r="A14766" s="131"/>
    </row>
    <row r="14767" spans="1:1" x14ac:dyDescent="0.55000000000000004">
      <c r="A14767" s="131"/>
    </row>
    <row r="14770" spans="1:1" x14ac:dyDescent="0.55000000000000004">
      <c r="A14770" s="131"/>
    </row>
    <row r="14771" spans="1:1" x14ac:dyDescent="0.55000000000000004">
      <c r="A14771" s="131"/>
    </row>
    <row r="14774" spans="1:1" x14ac:dyDescent="0.55000000000000004">
      <c r="A14774" s="131"/>
    </row>
    <row r="14775" spans="1:1" x14ac:dyDescent="0.55000000000000004">
      <c r="A14775" s="131"/>
    </row>
    <row r="14778" spans="1:1" x14ac:dyDescent="0.55000000000000004">
      <c r="A14778" s="131"/>
    </row>
    <row r="14779" spans="1:1" x14ac:dyDescent="0.55000000000000004">
      <c r="A14779" s="131"/>
    </row>
    <row r="14782" spans="1:1" x14ac:dyDescent="0.55000000000000004">
      <c r="A14782" s="131"/>
    </row>
    <row r="14783" spans="1:1" x14ac:dyDescent="0.55000000000000004">
      <c r="A14783" s="131"/>
    </row>
    <row r="14786" spans="1:1" x14ac:dyDescent="0.55000000000000004">
      <c r="A14786" s="131"/>
    </row>
    <row r="14787" spans="1:1" x14ac:dyDescent="0.55000000000000004">
      <c r="A14787" s="131"/>
    </row>
    <row r="14790" spans="1:1" x14ac:dyDescent="0.55000000000000004">
      <c r="A14790" s="131"/>
    </row>
    <row r="14791" spans="1:1" x14ac:dyDescent="0.55000000000000004">
      <c r="A14791" s="131"/>
    </row>
    <row r="14794" spans="1:1" x14ac:dyDescent="0.55000000000000004">
      <c r="A14794" s="131"/>
    </row>
    <row r="14795" spans="1:1" x14ac:dyDescent="0.55000000000000004">
      <c r="A14795" s="131"/>
    </row>
    <row r="14798" spans="1:1" x14ac:dyDescent="0.55000000000000004">
      <c r="A14798" s="131"/>
    </row>
    <row r="14799" spans="1:1" x14ac:dyDescent="0.55000000000000004">
      <c r="A14799" s="131"/>
    </row>
    <row r="14802" spans="1:1" x14ac:dyDescent="0.55000000000000004">
      <c r="A14802" s="131"/>
    </row>
    <row r="14803" spans="1:1" x14ac:dyDescent="0.55000000000000004">
      <c r="A14803" s="131"/>
    </row>
    <row r="14806" spans="1:1" x14ac:dyDescent="0.55000000000000004">
      <c r="A14806" s="131"/>
    </row>
    <row r="14807" spans="1:1" x14ac:dyDescent="0.55000000000000004">
      <c r="A14807" s="131"/>
    </row>
    <row r="14810" spans="1:1" x14ac:dyDescent="0.55000000000000004">
      <c r="A14810" s="131"/>
    </row>
    <row r="14811" spans="1:1" x14ac:dyDescent="0.55000000000000004">
      <c r="A14811" s="131"/>
    </row>
    <row r="14814" spans="1:1" x14ac:dyDescent="0.55000000000000004">
      <c r="A14814" s="131"/>
    </row>
    <row r="14815" spans="1:1" x14ac:dyDescent="0.55000000000000004">
      <c r="A14815" s="131"/>
    </row>
    <row r="14818" spans="1:1" x14ac:dyDescent="0.55000000000000004">
      <c r="A14818" s="131"/>
    </row>
    <row r="14819" spans="1:1" x14ac:dyDescent="0.55000000000000004">
      <c r="A14819" s="131"/>
    </row>
    <row r="14822" spans="1:1" x14ac:dyDescent="0.55000000000000004">
      <c r="A14822" s="131"/>
    </row>
    <row r="14823" spans="1:1" x14ac:dyDescent="0.55000000000000004">
      <c r="A14823" s="131"/>
    </row>
    <row r="14826" spans="1:1" x14ac:dyDescent="0.55000000000000004">
      <c r="A14826" s="131"/>
    </row>
    <row r="14827" spans="1:1" x14ac:dyDescent="0.55000000000000004">
      <c r="A14827" s="131"/>
    </row>
    <row r="14830" spans="1:1" x14ac:dyDescent="0.55000000000000004">
      <c r="A14830" s="131"/>
    </row>
    <row r="14831" spans="1:1" x14ac:dyDescent="0.55000000000000004">
      <c r="A14831" s="131"/>
    </row>
    <row r="14834" spans="1:1" x14ac:dyDescent="0.55000000000000004">
      <c r="A14834" s="131"/>
    </row>
    <row r="14835" spans="1:1" x14ac:dyDescent="0.55000000000000004">
      <c r="A14835" s="131"/>
    </row>
    <row r="14838" spans="1:1" x14ac:dyDescent="0.55000000000000004">
      <c r="A14838" s="131"/>
    </row>
    <row r="14839" spans="1:1" x14ac:dyDescent="0.55000000000000004">
      <c r="A14839" s="131"/>
    </row>
    <row r="14842" spans="1:1" x14ac:dyDescent="0.55000000000000004">
      <c r="A14842" s="131"/>
    </row>
    <row r="14843" spans="1:1" x14ac:dyDescent="0.55000000000000004">
      <c r="A14843" s="131"/>
    </row>
    <row r="14846" spans="1:1" x14ac:dyDescent="0.55000000000000004">
      <c r="A14846" s="131"/>
    </row>
    <row r="14847" spans="1:1" x14ac:dyDescent="0.55000000000000004">
      <c r="A14847" s="131"/>
    </row>
    <row r="14850" spans="1:1" x14ac:dyDescent="0.55000000000000004">
      <c r="A14850" s="131"/>
    </row>
    <row r="14851" spans="1:1" x14ac:dyDescent="0.55000000000000004">
      <c r="A14851" s="131"/>
    </row>
    <row r="14854" spans="1:1" x14ac:dyDescent="0.55000000000000004">
      <c r="A14854" s="131"/>
    </row>
    <row r="14855" spans="1:1" x14ac:dyDescent="0.55000000000000004">
      <c r="A14855" s="131"/>
    </row>
    <row r="14858" spans="1:1" x14ac:dyDescent="0.55000000000000004">
      <c r="A14858" s="131"/>
    </row>
    <row r="14859" spans="1:1" x14ac:dyDescent="0.55000000000000004">
      <c r="A14859" s="131"/>
    </row>
    <row r="14862" spans="1:1" x14ac:dyDescent="0.55000000000000004">
      <c r="A14862" s="131"/>
    </row>
    <row r="14863" spans="1:1" x14ac:dyDescent="0.55000000000000004">
      <c r="A14863" s="131"/>
    </row>
    <row r="14866" spans="1:1" x14ac:dyDescent="0.55000000000000004">
      <c r="A14866" s="131"/>
    </row>
    <row r="14867" spans="1:1" x14ac:dyDescent="0.55000000000000004">
      <c r="A14867" s="131"/>
    </row>
    <row r="14870" spans="1:1" x14ac:dyDescent="0.55000000000000004">
      <c r="A14870" s="131"/>
    </row>
    <row r="14871" spans="1:1" x14ac:dyDescent="0.55000000000000004">
      <c r="A14871" s="131"/>
    </row>
    <row r="14874" spans="1:1" x14ac:dyDescent="0.55000000000000004">
      <c r="A14874" s="131"/>
    </row>
    <row r="14875" spans="1:1" x14ac:dyDescent="0.55000000000000004">
      <c r="A14875" s="131"/>
    </row>
    <row r="14878" spans="1:1" x14ac:dyDescent="0.55000000000000004">
      <c r="A14878" s="131"/>
    </row>
    <row r="14879" spans="1:1" x14ac:dyDescent="0.55000000000000004">
      <c r="A14879" s="131"/>
    </row>
    <row r="14882" spans="1:1" x14ac:dyDescent="0.55000000000000004">
      <c r="A14882" s="131"/>
    </row>
    <row r="14883" spans="1:1" x14ac:dyDescent="0.55000000000000004">
      <c r="A14883" s="131"/>
    </row>
    <row r="14886" spans="1:1" x14ac:dyDescent="0.55000000000000004">
      <c r="A14886" s="131"/>
    </row>
    <row r="14887" spans="1:1" x14ac:dyDescent="0.55000000000000004">
      <c r="A14887" s="131"/>
    </row>
    <row r="14890" spans="1:1" x14ac:dyDescent="0.55000000000000004">
      <c r="A14890" s="131"/>
    </row>
    <row r="14891" spans="1:1" x14ac:dyDescent="0.55000000000000004">
      <c r="A14891" s="131"/>
    </row>
    <row r="14894" spans="1:1" x14ac:dyDescent="0.55000000000000004">
      <c r="A14894" s="131"/>
    </row>
    <row r="14895" spans="1:1" x14ac:dyDescent="0.55000000000000004">
      <c r="A14895" s="131"/>
    </row>
    <row r="14898" spans="1:1" x14ac:dyDescent="0.55000000000000004">
      <c r="A14898" s="131"/>
    </row>
    <row r="14899" spans="1:1" x14ac:dyDescent="0.55000000000000004">
      <c r="A14899" s="131"/>
    </row>
    <row r="14902" spans="1:1" x14ac:dyDescent="0.55000000000000004">
      <c r="A14902" s="131"/>
    </row>
    <row r="14903" spans="1:1" x14ac:dyDescent="0.55000000000000004">
      <c r="A14903" s="131"/>
    </row>
    <row r="14906" spans="1:1" x14ac:dyDescent="0.55000000000000004">
      <c r="A14906" s="131"/>
    </row>
    <row r="14907" spans="1:1" x14ac:dyDescent="0.55000000000000004">
      <c r="A14907" s="131"/>
    </row>
    <row r="14910" spans="1:1" x14ac:dyDescent="0.55000000000000004">
      <c r="A14910" s="131"/>
    </row>
    <row r="14911" spans="1:1" x14ac:dyDescent="0.55000000000000004">
      <c r="A14911" s="131"/>
    </row>
    <row r="14914" spans="1:1" x14ac:dyDescent="0.55000000000000004">
      <c r="A14914" s="131"/>
    </row>
    <row r="14915" spans="1:1" x14ac:dyDescent="0.55000000000000004">
      <c r="A14915" s="131"/>
    </row>
    <row r="14918" spans="1:1" x14ac:dyDescent="0.55000000000000004">
      <c r="A14918" s="131"/>
    </row>
    <row r="14919" spans="1:1" x14ac:dyDescent="0.55000000000000004">
      <c r="A14919" s="131"/>
    </row>
    <row r="14922" spans="1:1" x14ac:dyDescent="0.55000000000000004">
      <c r="A14922" s="131"/>
    </row>
    <row r="14923" spans="1:1" x14ac:dyDescent="0.55000000000000004">
      <c r="A14923" s="131"/>
    </row>
    <row r="14926" spans="1:1" x14ac:dyDescent="0.55000000000000004">
      <c r="A14926" s="131"/>
    </row>
    <row r="14927" spans="1:1" x14ac:dyDescent="0.55000000000000004">
      <c r="A14927" s="131"/>
    </row>
    <row r="14930" spans="1:1" x14ac:dyDescent="0.55000000000000004">
      <c r="A14930" s="131"/>
    </row>
    <row r="14931" spans="1:1" x14ac:dyDescent="0.55000000000000004">
      <c r="A14931" s="131"/>
    </row>
    <row r="14934" spans="1:1" x14ac:dyDescent="0.55000000000000004">
      <c r="A14934" s="131"/>
    </row>
    <row r="14935" spans="1:1" x14ac:dyDescent="0.55000000000000004">
      <c r="A14935" s="131"/>
    </row>
    <row r="14938" spans="1:1" x14ac:dyDescent="0.55000000000000004">
      <c r="A14938" s="131"/>
    </row>
    <row r="14939" spans="1:1" x14ac:dyDescent="0.55000000000000004">
      <c r="A14939" s="131"/>
    </row>
    <row r="14942" spans="1:1" x14ac:dyDescent="0.55000000000000004">
      <c r="A14942" s="131"/>
    </row>
    <row r="14943" spans="1:1" x14ac:dyDescent="0.55000000000000004">
      <c r="A14943" s="131"/>
    </row>
    <row r="14946" spans="1:1" x14ac:dyDescent="0.55000000000000004">
      <c r="A14946" s="131"/>
    </row>
    <row r="14947" spans="1:1" x14ac:dyDescent="0.55000000000000004">
      <c r="A14947" s="131"/>
    </row>
    <row r="14950" spans="1:1" x14ac:dyDescent="0.55000000000000004">
      <c r="A14950" s="131"/>
    </row>
    <row r="14951" spans="1:1" x14ac:dyDescent="0.55000000000000004">
      <c r="A14951" s="131"/>
    </row>
    <row r="14954" spans="1:1" x14ac:dyDescent="0.55000000000000004">
      <c r="A14954" s="131"/>
    </row>
    <row r="14955" spans="1:1" x14ac:dyDescent="0.55000000000000004">
      <c r="A14955" s="131"/>
    </row>
    <row r="14958" spans="1:1" x14ac:dyDescent="0.55000000000000004">
      <c r="A14958" s="131"/>
    </row>
    <row r="14959" spans="1:1" x14ac:dyDescent="0.55000000000000004">
      <c r="A14959" s="131"/>
    </row>
    <row r="14962" spans="1:1" x14ac:dyDescent="0.55000000000000004">
      <c r="A14962" s="131"/>
    </row>
    <row r="14963" spans="1:1" x14ac:dyDescent="0.55000000000000004">
      <c r="A14963" s="131"/>
    </row>
    <row r="14966" spans="1:1" x14ac:dyDescent="0.55000000000000004">
      <c r="A14966" s="131"/>
    </row>
    <row r="14967" spans="1:1" x14ac:dyDescent="0.55000000000000004">
      <c r="A14967" s="131"/>
    </row>
    <row r="14970" spans="1:1" x14ac:dyDescent="0.55000000000000004">
      <c r="A14970" s="131"/>
    </row>
    <row r="14971" spans="1:1" x14ac:dyDescent="0.55000000000000004">
      <c r="A14971" s="131"/>
    </row>
    <row r="14974" spans="1:1" x14ac:dyDescent="0.55000000000000004">
      <c r="A14974" s="131"/>
    </row>
    <row r="14975" spans="1:1" x14ac:dyDescent="0.55000000000000004">
      <c r="A14975" s="131"/>
    </row>
    <row r="14978" spans="1:1" x14ac:dyDescent="0.55000000000000004">
      <c r="A14978" s="131"/>
    </row>
    <row r="14979" spans="1:1" x14ac:dyDescent="0.55000000000000004">
      <c r="A14979" s="131"/>
    </row>
    <row r="14982" spans="1:1" x14ac:dyDescent="0.55000000000000004">
      <c r="A14982" s="131"/>
    </row>
    <row r="14983" spans="1:1" x14ac:dyDescent="0.55000000000000004">
      <c r="A14983" s="131"/>
    </row>
    <row r="14986" spans="1:1" x14ac:dyDescent="0.55000000000000004">
      <c r="A14986" s="131"/>
    </row>
    <row r="14987" spans="1:1" x14ac:dyDescent="0.55000000000000004">
      <c r="A14987" s="131"/>
    </row>
    <row r="14990" spans="1:1" x14ac:dyDescent="0.55000000000000004">
      <c r="A14990" s="131"/>
    </row>
    <row r="14991" spans="1:1" x14ac:dyDescent="0.55000000000000004">
      <c r="A14991" s="131"/>
    </row>
    <row r="14994" spans="1:1" x14ac:dyDescent="0.55000000000000004">
      <c r="A14994" s="131"/>
    </row>
    <row r="14995" spans="1:1" x14ac:dyDescent="0.55000000000000004">
      <c r="A14995" s="131"/>
    </row>
    <row r="14998" spans="1:1" x14ac:dyDescent="0.55000000000000004">
      <c r="A14998" s="131"/>
    </row>
    <row r="14999" spans="1:1" x14ac:dyDescent="0.55000000000000004">
      <c r="A14999" s="131"/>
    </row>
    <row r="15002" spans="1:1" x14ac:dyDescent="0.55000000000000004">
      <c r="A15002" s="131"/>
    </row>
    <row r="15003" spans="1:1" x14ac:dyDescent="0.55000000000000004">
      <c r="A15003" s="131"/>
    </row>
    <row r="15006" spans="1:1" x14ac:dyDescent="0.55000000000000004">
      <c r="A15006" s="131"/>
    </row>
    <row r="15007" spans="1:1" x14ac:dyDescent="0.55000000000000004">
      <c r="A15007" s="131"/>
    </row>
    <row r="15010" spans="1:1" x14ac:dyDescent="0.55000000000000004">
      <c r="A15010" s="131"/>
    </row>
    <row r="15011" spans="1:1" x14ac:dyDescent="0.55000000000000004">
      <c r="A15011" s="131"/>
    </row>
    <row r="15014" spans="1:1" x14ac:dyDescent="0.55000000000000004">
      <c r="A15014" s="131"/>
    </row>
    <row r="15015" spans="1:1" x14ac:dyDescent="0.55000000000000004">
      <c r="A15015" s="131"/>
    </row>
    <row r="15018" spans="1:1" x14ac:dyDescent="0.55000000000000004">
      <c r="A15018" s="131"/>
    </row>
    <row r="15019" spans="1:1" x14ac:dyDescent="0.55000000000000004">
      <c r="A15019" s="131"/>
    </row>
    <row r="15022" spans="1:1" x14ac:dyDescent="0.55000000000000004">
      <c r="A15022" s="131"/>
    </row>
    <row r="15023" spans="1:1" x14ac:dyDescent="0.55000000000000004">
      <c r="A15023" s="131"/>
    </row>
    <row r="15026" spans="1:1" x14ac:dyDescent="0.55000000000000004">
      <c r="A15026" s="131"/>
    </row>
    <row r="15027" spans="1:1" x14ac:dyDescent="0.55000000000000004">
      <c r="A15027" s="131"/>
    </row>
    <row r="15030" spans="1:1" x14ac:dyDescent="0.55000000000000004">
      <c r="A15030" s="131"/>
    </row>
    <row r="15031" spans="1:1" x14ac:dyDescent="0.55000000000000004">
      <c r="A15031" s="131"/>
    </row>
    <row r="15034" spans="1:1" x14ac:dyDescent="0.55000000000000004">
      <c r="A15034" s="131"/>
    </row>
    <row r="15035" spans="1:1" x14ac:dyDescent="0.55000000000000004">
      <c r="A15035" s="131"/>
    </row>
    <row r="15038" spans="1:1" x14ac:dyDescent="0.55000000000000004">
      <c r="A15038" s="131"/>
    </row>
    <row r="15039" spans="1:1" x14ac:dyDescent="0.55000000000000004">
      <c r="A15039" s="131"/>
    </row>
    <row r="15042" spans="1:1" x14ac:dyDescent="0.55000000000000004">
      <c r="A15042" s="131"/>
    </row>
    <row r="15043" spans="1:1" x14ac:dyDescent="0.55000000000000004">
      <c r="A15043" s="131"/>
    </row>
    <row r="15046" spans="1:1" x14ac:dyDescent="0.55000000000000004">
      <c r="A15046" s="131"/>
    </row>
    <row r="15047" spans="1:1" x14ac:dyDescent="0.55000000000000004">
      <c r="A15047" s="131"/>
    </row>
    <row r="15050" spans="1:1" x14ac:dyDescent="0.55000000000000004">
      <c r="A15050" s="131"/>
    </row>
    <row r="15051" spans="1:1" x14ac:dyDescent="0.55000000000000004">
      <c r="A15051" s="131"/>
    </row>
    <row r="15054" spans="1:1" x14ac:dyDescent="0.55000000000000004">
      <c r="A15054" s="131"/>
    </row>
    <row r="15055" spans="1:1" x14ac:dyDescent="0.55000000000000004">
      <c r="A15055" s="131"/>
    </row>
    <row r="15058" spans="1:1" x14ac:dyDescent="0.55000000000000004">
      <c r="A15058" s="131"/>
    </row>
    <row r="15059" spans="1:1" x14ac:dyDescent="0.55000000000000004">
      <c r="A15059" s="131"/>
    </row>
    <row r="15062" spans="1:1" x14ac:dyDescent="0.55000000000000004">
      <c r="A15062" s="131"/>
    </row>
    <row r="15063" spans="1:1" x14ac:dyDescent="0.55000000000000004">
      <c r="A15063" s="131"/>
    </row>
    <row r="15066" spans="1:1" x14ac:dyDescent="0.55000000000000004">
      <c r="A15066" s="131"/>
    </row>
    <row r="15067" spans="1:1" x14ac:dyDescent="0.55000000000000004">
      <c r="A15067" s="131"/>
    </row>
    <row r="15070" spans="1:1" x14ac:dyDescent="0.55000000000000004">
      <c r="A15070" s="131"/>
    </row>
    <row r="15071" spans="1:1" x14ac:dyDescent="0.55000000000000004">
      <c r="A15071" s="131"/>
    </row>
    <row r="15074" spans="1:1" x14ac:dyDescent="0.55000000000000004">
      <c r="A15074" s="131"/>
    </row>
    <row r="15075" spans="1:1" x14ac:dyDescent="0.55000000000000004">
      <c r="A15075" s="131"/>
    </row>
    <row r="15078" spans="1:1" x14ac:dyDescent="0.55000000000000004">
      <c r="A15078" s="131"/>
    </row>
    <row r="15079" spans="1:1" x14ac:dyDescent="0.55000000000000004">
      <c r="A15079" s="131"/>
    </row>
    <row r="15082" spans="1:1" x14ac:dyDescent="0.55000000000000004">
      <c r="A15082" s="131"/>
    </row>
    <row r="15083" spans="1:1" x14ac:dyDescent="0.55000000000000004">
      <c r="A15083" s="131"/>
    </row>
    <row r="15086" spans="1:1" x14ac:dyDescent="0.55000000000000004">
      <c r="A15086" s="131"/>
    </row>
    <row r="15087" spans="1:1" x14ac:dyDescent="0.55000000000000004">
      <c r="A15087" s="131"/>
    </row>
    <row r="15090" spans="1:1" x14ac:dyDescent="0.55000000000000004">
      <c r="A15090" s="131"/>
    </row>
    <row r="15091" spans="1:1" x14ac:dyDescent="0.55000000000000004">
      <c r="A15091" s="131"/>
    </row>
    <row r="15094" spans="1:1" x14ac:dyDescent="0.55000000000000004">
      <c r="A15094" s="131"/>
    </row>
    <row r="15095" spans="1:1" x14ac:dyDescent="0.55000000000000004">
      <c r="A15095" s="131"/>
    </row>
    <row r="15098" spans="1:1" x14ac:dyDescent="0.55000000000000004">
      <c r="A15098" s="131"/>
    </row>
    <row r="15099" spans="1:1" x14ac:dyDescent="0.55000000000000004">
      <c r="A15099" s="131"/>
    </row>
    <row r="15102" spans="1:1" x14ac:dyDescent="0.55000000000000004">
      <c r="A15102" s="131"/>
    </row>
    <row r="15103" spans="1:1" x14ac:dyDescent="0.55000000000000004">
      <c r="A15103" s="131"/>
    </row>
    <row r="15106" spans="1:1" x14ac:dyDescent="0.55000000000000004">
      <c r="A15106" s="131"/>
    </row>
    <row r="15107" spans="1:1" x14ac:dyDescent="0.55000000000000004">
      <c r="A15107" s="131"/>
    </row>
    <row r="15110" spans="1:1" x14ac:dyDescent="0.55000000000000004">
      <c r="A15110" s="131"/>
    </row>
    <row r="15111" spans="1:1" x14ac:dyDescent="0.55000000000000004">
      <c r="A15111" s="131"/>
    </row>
    <row r="15114" spans="1:1" x14ac:dyDescent="0.55000000000000004">
      <c r="A15114" s="131"/>
    </row>
    <row r="15115" spans="1:1" x14ac:dyDescent="0.55000000000000004">
      <c r="A15115" s="131"/>
    </row>
    <row r="15118" spans="1:1" x14ac:dyDescent="0.55000000000000004">
      <c r="A15118" s="131"/>
    </row>
    <row r="15119" spans="1:1" x14ac:dyDescent="0.55000000000000004">
      <c r="A15119" s="131"/>
    </row>
    <row r="15122" spans="1:1" x14ac:dyDescent="0.55000000000000004">
      <c r="A15122" s="131"/>
    </row>
    <row r="15123" spans="1:1" x14ac:dyDescent="0.55000000000000004">
      <c r="A15123" s="131"/>
    </row>
    <row r="15126" spans="1:1" x14ac:dyDescent="0.55000000000000004">
      <c r="A15126" s="131"/>
    </row>
    <row r="15127" spans="1:1" x14ac:dyDescent="0.55000000000000004">
      <c r="A15127" s="131"/>
    </row>
    <row r="15130" spans="1:1" x14ac:dyDescent="0.55000000000000004">
      <c r="A15130" s="131"/>
    </row>
    <row r="15131" spans="1:1" x14ac:dyDescent="0.55000000000000004">
      <c r="A15131" s="131"/>
    </row>
    <row r="15134" spans="1:1" x14ac:dyDescent="0.55000000000000004">
      <c r="A15134" s="131"/>
    </row>
    <row r="15135" spans="1:1" x14ac:dyDescent="0.55000000000000004">
      <c r="A15135" s="131"/>
    </row>
    <row r="15138" spans="1:1" x14ac:dyDescent="0.55000000000000004">
      <c r="A15138" s="131"/>
    </row>
    <row r="15139" spans="1:1" x14ac:dyDescent="0.55000000000000004">
      <c r="A15139" s="131"/>
    </row>
    <row r="15142" spans="1:1" x14ac:dyDescent="0.55000000000000004">
      <c r="A15142" s="131"/>
    </row>
    <row r="15143" spans="1:1" x14ac:dyDescent="0.55000000000000004">
      <c r="A15143" s="131"/>
    </row>
    <row r="15146" spans="1:1" x14ac:dyDescent="0.55000000000000004">
      <c r="A15146" s="131"/>
    </row>
    <row r="15147" spans="1:1" x14ac:dyDescent="0.55000000000000004">
      <c r="A15147" s="131"/>
    </row>
    <row r="15150" spans="1:1" x14ac:dyDescent="0.55000000000000004">
      <c r="A15150" s="131"/>
    </row>
    <row r="15151" spans="1:1" x14ac:dyDescent="0.55000000000000004">
      <c r="A15151" s="131"/>
    </row>
    <row r="15154" spans="1:1" x14ac:dyDescent="0.55000000000000004">
      <c r="A15154" s="131"/>
    </row>
    <row r="15155" spans="1:1" x14ac:dyDescent="0.55000000000000004">
      <c r="A15155" s="131"/>
    </row>
    <row r="15158" spans="1:1" x14ac:dyDescent="0.55000000000000004">
      <c r="A15158" s="131"/>
    </row>
    <row r="15159" spans="1:1" x14ac:dyDescent="0.55000000000000004">
      <c r="A15159" s="131"/>
    </row>
    <row r="15162" spans="1:1" x14ac:dyDescent="0.55000000000000004">
      <c r="A15162" s="131"/>
    </row>
    <row r="15163" spans="1:1" x14ac:dyDescent="0.55000000000000004">
      <c r="A15163" s="131"/>
    </row>
    <row r="15166" spans="1:1" x14ac:dyDescent="0.55000000000000004">
      <c r="A15166" s="131"/>
    </row>
    <row r="15167" spans="1:1" x14ac:dyDescent="0.55000000000000004">
      <c r="A15167" s="131"/>
    </row>
    <row r="15170" spans="1:1" x14ac:dyDescent="0.55000000000000004">
      <c r="A15170" s="131"/>
    </row>
    <row r="15171" spans="1:1" x14ac:dyDescent="0.55000000000000004">
      <c r="A15171" s="131"/>
    </row>
    <row r="15174" spans="1:1" x14ac:dyDescent="0.55000000000000004">
      <c r="A15174" s="131"/>
    </row>
    <row r="15175" spans="1:1" x14ac:dyDescent="0.55000000000000004">
      <c r="A15175" s="131"/>
    </row>
    <row r="15178" spans="1:1" x14ac:dyDescent="0.55000000000000004">
      <c r="A15178" s="131"/>
    </row>
    <row r="15179" spans="1:1" x14ac:dyDescent="0.55000000000000004">
      <c r="A15179" s="131"/>
    </row>
    <row r="15182" spans="1:1" x14ac:dyDescent="0.55000000000000004">
      <c r="A15182" s="131"/>
    </row>
    <row r="15183" spans="1:1" x14ac:dyDescent="0.55000000000000004">
      <c r="A15183" s="131"/>
    </row>
    <row r="15186" spans="1:1" x14ac:dyDescent="0.55000000000000004">
      <c r="A15186" s="131"/>
    </row>
    <row r="15187" spans="1:1" x14ac:dyDescent="0.55000000000000004">
      <c r="A15187" s="131"/>
    </row>
    <row r="15190" spans="1:1" x14ac:dyDescent="0.55000000000000004">
      <c r="A15190" s="131"/>
    </row>
    <row r="15191" spans="1:1" x14ac:dyDescent="0.55000000000000004">
      <c r="A15191" s="131"/>
    </row>
    <row r="15194" spans="1:1" x14ac:dyDescent="0.55000000000000004">
      <c r="A15194" s="131"/>
    </row>
    <row r="15195" spans="1:1" x14ac:dyDescent="0.55000000000000004">
      <c r="A15195" s="131"/>
    </row>
    <row r="15198" spans="1:1" x14ac:dyDescent="0.55000000000000004">
      <c r="A15198" s="131"/>
    </row>
    <row r="15199" spans="1:1" x14ac:dyDescent="0.55000000000000004">
      <c r="A15199" s="131"/>
    </row>
    <row r="15202" spans="1:1" x14ac:dyDescent="0.55000000000000004">
      <c r="A15202" s="131"/>
    </row>
    <row r="15203" spans="1:1" x14ac:dyDescent="0.55000000000000004">
      <c r="A15203" s="131"/>
    </row>
    <row r="15206" spans="1:1" x14ac:dyDescent="0.55000000000000004">
      <c r="A15206" s="131"/>
    </row>
    <row r="15207" spans="1:1" x14ac:dyDescent="0.55000000000000004">
      <c r="A15207" s="131"/>
    </row>
    <row r="15210" spans="1:1" x14ac:dyDescent="0.55000000000000004">
      <c r="A15210" s="131"/>
    </row>
    <row r="15211" spans="1:1" x14ac:dyDescent="0.55000000000000004">
      <c r="A15211" s="131"/>
    </row>
    <row r="15214" spans="1:1" x14ac:dyDescent="0.55000000000000004">
      <c r="A15214" s="131"/>
    </row>
    <row r="15215" spans="1:1" x14ac:dyDescent="0.55000000000000004">
      <c r="A15215" s="131"/>
    </row>
    <row r="15218" spans="1:1" x14ac:dyDescent="0.55000000000000004">
      <c r="A15218" s="131"/>
    </row>
    <row r="15219" spans="1:1" x14ac:dyDescent="0.55000000000000004">
      <c r="A15219" s="131"/>
    </row>
    <row r="15222" spans="1:1" x14ac:dyDescent="0.55000000000000004">
      <c r="A15222" s="131"/>
    </row>
    <row r="15223" spans="1:1" x14ac:dyDescent="0.55000000000000004">
      <c r="A15223" s="131"/>
    </row>
    <row r="15226" spans="1:1" x14ac:dyDescent="0.55000000000000004">
      <c r="A15226" s="131"/>
    </row>
    <row r="15227" spans="1:1" x14ac:dyDescent="0.55000000000000004">
      <c r="A15227" s="131"/>
    </row>
    <row r="15230" spans="1:1" x14ac:dyDescent="0.55000000000000004">
      <c r="A15230" s="131"/>
    </row>
    <row r="15231" spans="1:1" x14ac:dyDescent="0.55000000000000004">
      <c r="A15231" s="131"/>
    </row>
    <row r="15234" spans="1:1" x14ac:dyDescent="0.55000000000000004">
      <c r="A15234" s="131"/>
    </row>
    <row r="15235" spans="1:1" x14ac:dyDescent="0.55000000000000004">
      <c r="A15235" s="131"/>
    </row>
    <row r="15238" spans="1:1" x14ac:dyDescent="0.55000000000000004">
      <c r="A15238" s="131"/>
    </row>
    <row r="15239" spans="1:1" x14ac:dyDescent="0.55000000000000004">
      <c r="A15239" s="131"/>
    </row>
    <row r="15242" spans="1:1" x14ac:dyDescent="0.55000000000000004">
      <c r="A15242" s="131"/>
    </row>
    <row r="15243" spans="1:1" x14ac:dyDescent="0.55000000000000004">
      <c r="A15243" s="131"/>
    </row>
    <row r="15246" spans="1:1" x14ac:dyDescent="0.55000000000000004">
      <c r="A15246" s="131"/>
    </row>
    <row r="15247" spans="1:1" x14ac:dyDescent="0.55000000000000004">
      <c r="A15247" s="131"/>
    </row>
    <row r="15250" spans="1:1" x14ac:dyDescent="0.55000000000000004">
      <c r="A15250" s="131"/>
    </row>
    <row r="15251" spans="1:1" x14ac:dyDescent="0.55000000000000004">
      <c r="A15251" s="131"/>
    </row>
    <row r="15254" spans="1:1" x14ac:dyDescent="0.55000000000000004">
      <c r="A15254" s="131"/>
    </row>
    <row r="15255" spans="1:1" x14ac:dyDescent="0.55000000000000004">
      <c r="A15255" s="131"/>
    </row>
    <row r="15258" spans="1:1" x14ac:dyDescent="0.55000000000000004">
      <c r="A15258" s="131"/>
    </row>
    <row r="15259" spans="1:1" x14ac:dyDescent="0.55000000000000004">
      <c r="A15259" s="131"/>
    </row>
    <row r="15262" spans="1:1" x14ac:dyDescent="0.55000000000000004">
      <c r="A15262" s="131"/>
    </row>
    <row r="15263" spans="1:1" x14ac:dyDescent="0.55000000000000004">
      <c r="A15263" s="131"/>
    </row>
    <row r="15266" spans="1:1" x14ac:dyDescent="0.55000000000000004">
      <c r="A15266" s="131"/>
    </row>
    <row r="15267" spans="1:1" x14ac:dyDescent="0.55000000000000004">
      <c r="A15267" s="131"/>
    </row>
    <row r="15270" spans="1:1" x14ac:dyDescent="0.55000000000000004">
      <c r="A15270" s="131"/>
    </row>
    <row r="15271" spans="1:1" x14ac:dyDescent="0.55000000000000004">
      <c r="A15271" s="131"/>
    </row>
    <row r="15274" spans="1:1" x14ac:dyDescent="0.55000000000000004">
      <c r="A15274" s="131"/>
    </row>
    <row r="15275" spans="1:1" x14ac:dyDescent="0.55000000000000004">
      <c r="A15275" s="131"/>
    </row>
    <row r="15278" spans="1:1" x14ac:dyDescent="0.55000000000000004">
      <c r="A15278" s="131"/>
    </row>
    <row r="15279" spans="1:1" x14ac:dyDescent="0.55000000000000004">
      <c r="A15279" s="131"/>
    </row>
    <row r="15282" spans="1:1" x14ac:dyDescent="0.55000000000000004">
      <c r="A15282" s="131"/>
    </row>
    <row r="15283" spans="1:1" x14ac:dyDescent="0.55000000000000004">
      <c r="A15283" s="131"/>
    </row>
    <row r="15286" spans="1:1" x14ac:dyDescent="0.55000000000000004">
      <c r="A15286" s="131"/>
    </row>
    <row r="15287" spans="1:1" x14ac:dyDescent="0.55000000000000004">
      <c r="A15287" s="131"/>
    </row>
    <row r="15290" spans="1:1" x14ac:dyDescent="0.55000000000000004">
      <c r="A15290" s="131"/>
    </row>
    <row r="15291" spans="1:1" x14ac:dyDescent="0.55000000000000004">
      <c r="A15291" s="131"/>
    </row>
    <row r="15294" spans="1:1" x14ac:dyDescent="0.55000000000000004">
      <c r="A15294" s="131"/>
    </row>
    <row r="15295" spans="1:1" x14ac:dyDescent="0.55000000000000004">
      <c r="A15295" s="131"/>
    </row>
    <row r="15298" spans="1:1" x14ac:dyDescent="0.55000000000000004">
      <c r="A15298" s="131"/>
    </row>
    <row r="15299" spans="1:1" x14ac:dyDescent="0.55000000000000004">
      <c r="A15299" s="131"/>
    </row>
    <row r="15302" spans="1:1" x14ac:dyDescent="0.55000000000000004">
      <c r="A15302" s="131"/>
    </row>
    <row r="15303" spans="1:1" x14ac:dyDescent="0.55000000000000004">
      <c r="A15303" s="131"/>
    </row>
    <row r="15306" spans="1:1" x14ac:dyDescent="0.55000000000000004">
      <c r="A15306" s="131"/>
    </row>
    <row r="15307" spans="1:1" x14ac:dyDescent="0.55000000000000004">
      <c r="A15307" s="131"/>
    </row>
    <row r="15310" spans="1:1" x14ac:dyDescent="0.55000000000000004">
      <c r="A15310" s="131"/>
    </row>
    <row r="15311" spans="1:1" x14ac:dyDescent="0.55000000000000004">
      <c r="A15311" s="131"/>
    </row>
    <row r="15314" spans="1:1" x14ac:dyDescent="0.55000000000000004">
      <c r="A15314" s="131"/>
    </row>
    <row r="15315" spans="1:1" x14ac:dyDescent="0.55000000000000004">
      <c r="A15315" s="131"/>
    </row>
    <row r="15318" spans="1:1" x14ac:dyDescent="0.55000000000000004">
      <c r="A15318" s="131"/>
    </row>
    <row r="15319" spans="1:1" x14ac:dyDescent="0.55000000000000004">
      <c r="A15319" s="131"/>
    </row>
    <row r="15322" spans="1:1" x14ac:dyDescent="0.55000000000000004">
      <c r="A15322" s="131"/>
    </row>
    <row r="15323" spans="1:1" x14ac:dyDescent="0.55000000000000004">
      <c r="A15323" s="131"/>
    </row>
    <row r="15326" spans="1:1" x14ac:dyDescent="0.55000000000000004">
      <c r="A15326" s="131"/>
    </row>
    <row r="15327" spans="1:1" x14ac:dyDescent="0.55000000000000004">
      <c r="A15327" s="131"/>
    </row>
    <row r="15330" spans="1:1" x14ac:dyDescent="0.55000000000000004">
      <c r="A15330" s="131"/>
    </row>
    <row r="15331" spans="1:1" x14ac:dyDescent="0.55000000000000004">
      <c r="A15331" s="131"/>
    </row>
    <row r="15334" spans="1:1" x14ac:dyDescent="0.55000000000000004">
      <c r="A15334" s="131"/>
    </row>
    <row r="15335" spans="1:1" x14ac:dyDescent="0.55000000000000004">
      <c r="A15335" s="131"/>
    </row>
    <row r="15338" spans="1:1" x14ac:dyDescent="0.55000000000000004">
      <c r="A15338" s="131"/>
    </row>
    <row r="15339" spans="1:1" x14ac:dyDescent="0.55000000000000004">
      <c r="A15339" s="131"/>
    </row>
    <row r="15342" spans="1:1" x14ac:dyDescent="0.55000000000000004">
      <c r="A15342" s="131"/>
    </row>
    <row r="15343" spans="1:1" x14ac:dyDescent="0.55000000000000004">
      <c r="A15343" s="131"/>
    </row>
    <row r="15346" spans="1:1" x14ac:dyDescent="0.55000000000000004">
      <c r="A15346" s="131"/>
    </row>
    <row r="15347" spans="1:1" x14ac:dyDescent="0.55000000000000004">
      <c r="A15347" s="131"/>
    </row>
    <row r="15350" spans="1:1" x14ac:dyDescent="0.55000000000000004">
      <c r="A15350" s="131"/>
    </row>
    <row r="15351" spans="1:1" x14ac:dyDescent="0.55000000000000004">
      <c r="A15351" s="131"/>
    </row>
    <row r="15354" spans="1:1" x14ac:dyDescent="0.55000000000000004">
      <c r="A15354" s="131"/>
    </row>
    <row r="15355" spans="1:1" x14ac:dyDescent="0.55000000000000004">
      <c r="A15355" s="131"/>
    </row>
    <row r="15358" spans="1:1" x14ac:dyDescent="0.55000000000000004">
      <c r="A15358" s="131"/>
    </row>
    <row r="15359" spans="1:1" x14ac:dyDescent="0.55000000000000004">
      <c r="A15359" s="131"/>
    </row>
    <row r="15362" spans="1:1" x14ac:dyDescent="0.55000000000000004">
      <c r="A15362" s="131"/>
    </row>
    <row r="15363" spans="1:1" x14ac:dyDescent="0.55000000000000004">
      <c r="A15363" s="131"/>
    </row>
    <row r="15366" spans="1:1" x14ac:dyDescent="0.55000000000000004">
      <c r="A15366" s="131"/>
    </row>
    <row r="15367" spans="1:1" x14ac:dyDescent="0.55000000000000004">
      <c r="A15367" s="131"/>
    </row>
    <row r="15370" spans="1:1" x14ac:dyDescent="0.55000000000000004">
      <c r="A15370" s="131"/>
    </row>
    <row r="15371" spans="1:1" x14ac:dyDescent="0.55000000000000004">
      <c r="A15371" s="131"/>
    </row>
    <row r="15374" spans="1:1" x14ac:dyDescent="0.55000000000000004">
      <c r="A15374" s="131"/>
    </row>
    <row r="15375" spans="1:1" x14ac:dyDescent="0.55000000000000004">
      <c r="A15375" s="131"/>
    </row>
    <row r="15378" spans="1:1" x14ac:dyDescent="0.55000000000000004">
      <c r="A15378" s="131"/>
    </row>
    <row r="15379" spans="1:1" x14ac:dyDescent="0.55000000000000004">
      <c r="A15379" s="131"/>
    </row>
    <row r="15382" spans="1:1" x14ac:dyDescent="0.55000000000000004">
      <c r="A15382" s="131"/>
    </row>
    <row r="15383" spans="1:1" x14ac:dyDescent="0.55000000000000004">
      <c r="A15383" s="131"/>
    </row>
    <row r="15386" spans="1:1" x14ac:dyDescent="0.55000000000000004">
      <c r="A15386" s="131"/>
    </row>
    <row r="15387" spans="1:1" x14ac:dyDescent="0.55000000000000004">
      <c r="A15387" s="131"/>
    </row>
    <row r="15390" spans="1:1" x14ac:dyDescent="0.55000000000000004">
      <c r="A15390" s="131"/>
    </row>
    <row r="15391" spans="1:1" x14ac:dyDescent="0.55000000000000004">
      <c r="A15391" s="131"/>
    </row>
    <row r="15394" spans="1:1" x14ac:dyDescent="0.55000000000000004">
      <c r="A15394" s="131"/>
    </row>
    <row r="15395" spans="1:1" x14ac:dyDescent="0.55000000000000004">
      <c r="A15395" s="131"/>
    </row>
    <row r="15398" spans="1:1" x14ac:dyDescent="0.55000000000000004">
      <c r="A15398" s="131"/>
    </row>
    <row r="15399" spans="1:1" x14ac:dyDescent="0.55000000000000004">
      <c r="A15399" s="131"/>
    </row>
    <row r="15402" spans="1:1" x14ac:dyDescent="0.55000000000000004">
      <c r="A15402" s="131"/>
    </row>
    <row r="15403" spans="1:1" x14ac:dyDescent="0.55000000000000004">
      <c r="A15403" s="131"/>
    </row>
    <row r="15406" spans="1:1" x14ac:dyDescent="0.55000000000000004">
      <c r="A15406" s="131"/>
    </row>
    <row r="15407" spans="1:1" x14ac:dyDescent="0.55000000000000004">
      <c r="A15407" s="131"/>
    </row>
    <row r="15410" spans="1:1" x14ac:dyDescent="0.55000000000000004">
      <c r="A15410" s="131"/>
    </row>
    <row r="15411" spans="1:1" x14ac:dyDescent="0.55000000000000004">
      <c r="A15411" s="131"/>
    </row>
    <row r="15414" spans="1:1" x14ac:dyDescent="0.55000000000000004">
      <c r="A15414" s="131"/>
    </row>
    <row r="15415" spans="1:1" x14ac:dyDescent="0.55000000000000004">
      <c r="A15415" s="131"/>
    </row>
    <row r="15418" spans="1:1" x14ac:dyDescent="0.55000000000000004">
      <c r="A15418" s="131"/>
    </row>
    <row r="15419" spans="1:1" x14ac:dyDescent="0.55000000000000004">
      <c r="A15419" s="131"/>
    </row>
    <row r="15422" spans="1:1" x14ac:dyDescent="0.55000000000000004">
      <c r="A15422" s="131"/>
    </row>
    <row r="15423" spans="1:1" x14ac:dyDescent="0.55000000000000004">
      <c r="A15423" s="131"/>
    </row>
    <row r="15426" spans="1:1" x14ac:dyDescent="0.55000000000000004">
      <c r="A15426" s="131"/>
    </row>
    <row r="15427" spans="1:1" x14ac:dyDescent="0.55000000000000004">
      <c r="A15427" s="131"/>
    </row>
    <row r="15430" spans="1:1" x14ac:dyDescent="0.55000000000000004">
      <c r="A15430" s="131"/>
    </row>
    <row r="15431" spans="1:1" x14ac:dyDescent="0.55000000000000004">
      <c r="A15431" s="131"/>
    </row>
    <row r="15434" spans="1:1" x14ac:dyDescent="0.55000000000000004">
      <c r="A15434" s="131"/>
    </row>
    <row r="15435" spans="1:1" x14ac:dyDescent="0.55000000000000004">
      <c r="A15435" s="131"/>
    </row>
    <row r="15438" spans="1:1" x14ac:dyDescent="0.55000000000000004">
      <c r="A15438" s="131"/>
    </row>
    <row r="15439" spans="1:1" x14ac:dyDescent="0.55000000000000004">
      <c r="A15439" s="131"/>
    </row>
    <row r="15442" spans="1:1" x14ac:dyDescent="0.55000000000000004">
      <c r="A15442" s="131"/>
    </row>
    <row r="15443" spans="1:1" x14ac:dyDescent="0.55000000000000004">
      <c r="A15443" s="131"/>
    </row>
    <row r="15446" spans="1:1" x14ac:dyDescent="0.55000000000000004">
      <c r="A15446" s="131"/>
    </row>
    <row r="15447" spans="1:1" x14ac:dyDescent="0.55000000000000004">
      <c r="A15447" s="131"/>
    </row>
    <row r="15450" spans="1:1" x14ac:dyDescent="0.55000000000000004">
      <c r="A15450" s="131"/>
    </row>
    <row r="15451" spans="1:1" x14ac:dyDescent="0.55000000000000004">
      <c r="A15451" s="131"/>
    </row>
    <row r="15454" spans="1:1" x14ac:dyDescent="0.55000000000000004">
      <c r="A15454" s="131"/>
    </row>
    <row r="15455" spans="1:1" x14ac:dyDescent="0.55000000000000004">
      <c r="A15455" s="131"/>
    </row>
    <row r="15458" spans="1:1" x14ac:dyDescent="0.55000000000000004">
      <c r="A15458" s="131"/>
    </row>
    <row r="15459" spans="1:1" x14ac:dyDescent="0.55000000000000004">
      <c r="A15459" s="131"/>
    </row>
    <row r="15462" spans="1:1" x14ac:dyDescent="0.55000000000000004">
      <c r="A15462" s="131"/>
    </row>
    <row r="15463" spans="1:1" x14ac:dyDescent="0.55000000000000004">
      <c r="A15463" s="131"/>
    </row>
    <row r="15466" spans="1:1" x14ac:dyDescent="0.55000000000000004">
      <c r="A15466" s="131"/>
    </row>
    <row r="15467" spans="1:1" x14ac:dyDescent="0.55000000000000004">
      <c r="A15467" s="131"/>
    </row>
    <row r="15470" spans="1:1" x14ac:dyDescent="0.55000000000000004">
      <c r="A15470" s="131"/>
    </row>
    <row r="15471" spans="1:1" x14ac:dyDescent="0.55000000000000004">
      <c r="A15471" s="131"/>
    </row>
    <row r="15474" spans="1:1" x14ac:dyDescent="0.55000000000000004">
      <c r="A15474" s="131"/>
    </row>
    <row r="15475" spans="1:1" x14ac:dyDescent="0.55000000000000004">
      <c r="A15475" s="131"/>
    </row>
    <row r="15478" spans="1:1" x14ac:dyDescent="0.55000000000000004">
      <c r="A15478" s="131"/>
    </row>
    <row r="15479" spans="1:1" x14ac:dyDescent="0.55000000000000004">
      <c r="A15479" s="131"/>
    </row>
    <row r="15482" spans="1:1" x14ac:dyDescent="0.55000000000000004">
      <c r="A15482" s="131"/>
    </row>
    <row r="15483" spans="1:1" x14ac:dyDescent="0.55000000000000004">
      <c r="A15483" s="131"/>
    </row>
    <row r="15486" spans="1:1" x14ac:dyDescent="0.55000000000000004">
      <c r="A15486" s="131"/>
    </row>
    <row r="15487" spans="1:1" x14ac:dyDescent="0.55000000000000004">
      <c r="A15487" s="131"/>
    </row>
    <row r="15490" spans="1:1" x14ac:dyDescent="0.55000000000000004">
      <c r="A15490" s="131"/>
    </row>
    <row r="15491" spans="1:1" x14ac:dyDescent="0.55000000000000004">
      <c r="A15491" s="131"/>
    </row>
    <row r="15494" spans="1:1" x14ac:dyDescent="0.55000000000000004">
      <c r="A15494" s="131"/>
    </row>
    <row r="15495" spans="1:1" x14ac:dyDescent="0.55000000000000004">
      <c r="A15495" s="131"/>
    </row>
    <row r="15498" spans="1:1" x14ac:dyDescent="0.55000000000000004">
      <c r="A15498" s="131"/>
    </row>
    <row r="15499" spans="1:1" x14ac:dyDescent="0.55000000000000004">
      <c r="A15499" s="131"/>
    </row>
    <row r="15502" spans="1:1" x14ac:dyDescent="0.55000000000000004">
      <c r="A15502" s="131"/>
    </row>
    <row r="15503" spans="1:1" x14ac:dyDescent="0.55000000000000004">
      <c r="A15503" s="131"/>
    </row>
    <row r="15506" spans="1:1" x14ac:dyDescent="0.55000000000000004">
      <c r="A15506" s="131"/>
    </row>
    <row r="15507" spans="1:1" x14ac:dyDescent="0.55000000000000004">
      <c r="A15507" s="131"/>
    </row>
    <row r="15510" spans="1:1" x14ac:dyDescent="0.55000000000000004">
      <c r="A15510" s="131"/>
    </row>
    <row r="15511" spans="1:1" x14ac:dyDescent="0.55000000000000004">
      <c r="A15511" s="131"/>
    </row>
    <row r="15514" spans="1:1" x14ac:dyDescent="0.55000000000000004">
      <c r="A15514" s="131"/>
    </row>
    <row r="15515" spans="1:1" x14ac:dyDescent="0.55000000000000004">
      <c r="A15515" s="131"/>
    </row>
    <row r="15518" spans="1:1" x14ac:dyDescent="0.55000000000000004">
      <c r="A15518" s="131"/>
    </row>
    <row r="15519" spans="1:1" x14ac:dyDescent="0.55000000000000004">
      <c r="A15519" s="131"/>
    </row>
    <row r="15522" spans="1:1" x14ac:dyDescent="0.55000000000000004">
      <c r="A15522" s="131"/>
    </row>
    <row r="15523" spans="1:1" x14ac:dyDescent="0.55000000000000004">
      <c r="A15523" s="131"/>
    </row>
    <row r="15526" spans="1:1" x14ac:dyDescent="0.55000000000000004">
      <c r="A15526" s="131"/>
    </row>
    <row r="15527" spans="1:1" x14ac:dyDescent="0.55000000000000004">
      <c r="A15527" s="131"/>
    </row>
    <row r="15530" spans="1:1" x14ac:dyDescent="0.55000000000000004">
      <c r="A15530" s="131"/>
    </row>
    <row r="15531" spans="1:1" x14ac:dyDescent="0.55000000000000004">
      <c r="A15531" s="131"/>
    </row>
    <row r="15534" spans="1:1" x14ac:dyDescent="0.55000000000000004">
      <c r="A15534" s="131"/>
    </row>
    <row r="15535" spans="1:1" x14ac:dyDescent="0.55000000000000004">
      <c r="A15535" s="131"/>
    </row>
    <row r="15538" spans="1:1" x14ac:dyDescent="0.55000000000000004">
      <c r="A15538" s="131"/>
    </row>
    <row r="15539" spans="1:1" x14ac:dyDescent="0.55000000000000004">
      <c r="A15539" s="131"/>
    </row>
    <row r="15542" spans="1:1" x14ac:dyDescent="0.55000000000000004">
      <c r="A15542" s="131"/>
    </row>
    <row r="15543" spans="1:1" x14ac:dyDescent="0.55000000000000004">
      <c r="A15543" s="131"/>
    </row>
    <row r="15546" spans="1:1" x14ac:dyDescent="0.55000000000000004">
      <c r="A15546" s="131"/>
    </row>
    <row r="15547" spans="1:1" x14ac:dyDescent="0.55000000000000004">
      <c r="A15547" s="131"/>
    </row>
    <row r="15550" spans="1:1" x14ac:dyDescent="0.55000000000000004">
      <c r="A15550" s="131"/>
    </row>
    <row r="15551" spans="1:1" x14ac:dyDescent="0.55000000000000004">
      <c r="A15551" s="131"/>
    </row>
    <row r="15554" spans="1:1" x14ac:dyDescent="0.55000000000000004">
      <c r="A15554" s="131"/>
    </row>
    <row r="15555" spans="1:1" x14ac:dyDescent="0.55000000000000004">
      <c r="A15555" s="131"/>
    </row>
    <row r="15558" spans="1:1" x14ac:dyDescent="0.55000000000000004">
      <c r="A15558" s="131"/>
    </row>
    <row r="15559" spans="1:1" x14ac:dyDescent="0.55000000000000004">
      <c r="A15559" s="131"/>
    </row>
    <row r="15562" spans="1:1" x14ac:dyDescent="0.55000000000000004">
      <c r="A15562" s="131"/>
    </row>
    <row r="15563" spans="1:1" x14ac:dyDescent="0.55000000000000004">
      <c r="A15563" s="131"/>
    </row>
    <row r="15566" spans="1:1" x14ac:dyDescent="0.55000000000000004">
      <c r="A15566" s="131"/>
    </row>
    <row r="15567" spans="1:1" x14ac:dyDescent="0.55000000000000004">
      <c r="A15567" s="131"/>
    </row>
    <row r="15570" spans="1:1" x14ac:dyDescent="0.55000000000000004">
      <c r="A15570" s="131"/>
    </row>
    <row r="15571" spans="1:1" x14ac:dyDescent="0.55000000000000004">
      <c r="A15571" s="131"/>
    </row>
    <row r="15574" spans="1:1" x14ac:dyDescent="0.55000000000000004">
      <c r="A15574" s="131"/>
    </row>
    <row r="15575" spans="1:1" x14ac:dyDescent="0.55000000000000004">
      <c r="A15575" s="131"/>
    </row>
    <row r="15578" spans="1:1" x14ac:dyDescent="0.55000000000000004">
      <c r="A15578" s="131"/>
    </row>
    <row r="15579" spans="1:1" x14ac:dyDescent="0.55000000000000004">
      <c r="A15579" s="131"/>
    </row>
    <row r="15582" spans="1:1" x14ac:dyDescent="0.55000000000000004">
      <c r="A15582" s="131"/>
    </row>
    <row r="15583" spans="1:1" x14ac:dyDescent="0.55000000000000004">
      <c r="A15583" s="131"/>
    </row>
    <row r="15586" spans="1:1" x14ac:dyDescent="0.55000000000000004">
      <c r="A15586" s="131"/>
    </row>
    <row r="15587" spans="1:1" x14ac:dyDescent="0.55000000000000004">
      <c r="A15587" s="131"/>
    </row>
    <row r="15590" spans="1:1" x14ac:dyDescent="0.55000000000000004">
      <c r="A15590" s="131"/>
    </row>
    <row r="15591" spans="1:1" x14ac:dyDescent="0.55000000000000004">
      <c r="A15591" s="131"/>
    </row>
    <row r="15594" spans="1:1" x14ac:dyDescent="0.55000000000000004">
      <c r="A15594" s="131"/>
    </row>
    <row r="15595" spans="1:1" x14ac:dyDescent="0.55000000000000004">
      <c r="A15595" s="131"/>
    </row>
    <row r="15598" spans="1:1" x14ac:dyDescent="0.55000000000000004">
      <c r="A15598" s="131"/>
    </row>
    <row r="15599" spans="1:1" x14ac:dyDescent="0.55000000000000004">
      <c r="A15599" s="131"/>
    </row>
    <row r="15602" spans="1:1" x14ac:dyDescent="0.55000000000000004">
      <c r="A15602" s="131"/>
    </row>
    <row r="15603" spans="1:1" x14ac:dyDescent="0.55000000000000004">
      <c r="A15603" s="131"/>
    </row>
    <row r="15606" spans="1:1" x14ac:dyDescent="0.55000000000000004">
      <c r="A15606" s="131"/>
    </row>
    <row r="15607" spans="1:1" x14ac:dyDescent="0.55000000000000004">
      <c r="A15607" s="131"/>
    </row>
    <row r="15610" spans="1:1" x14ac:dyDescent="0.55000000000000004">
      <c r="A15610" s="131"/>
    </row>
    <row r="15611" spans="1:1" x14ac:dyDescent="0.55000000000000004">
      <c r="A15611" s="131"/>
    </row>
    <row r="15614" spans="1:1" x14ac:dyDescent="0.55000000000000004">
      <c r="A15614" s="131"/>
    </row>
    <row r="15615" spans="1:1" x14ac:dyDescent="0.55000000000000004">
      <c r="A15615" s="131"/>
    </row>
    <row r="15618" spans="1:1" x14ac:dyDescent="0.55000000000000004">
      <c r="A15618" s="131"/>
    </row>
    <row r="15619" spans="1:1" x14ac:dyDescent="0.55000000000000004">
      <c r="A15619" s="131"/>
    </row>
    <row r="15622" spans="1:1" x14ac:dyDescent="0.55000000000000004">
      <c r="A15622" s="131"/>
    </row>
    <row r="15623" spans="1:1" x14ac:dyDescent="0.55000000000000004">
      <c r="A15623" s="131"/>
    </row>
    <row r="15626" spans="1:1" x14ac:dyDescent="0.55000000000000004">
      <c r="A15626" s="131"/>
    </row>
    <row r="15627" spans="1:1" x14ac:dyDescent="0.55000000000000004">
      <c r="A15627" s="131"/>
    </row>
    <row r="15630" spans="1:1" x14ac:dyDescent="0.55000000000000004">
      <c r="A15630" s="131"/>
    </row>
    <row r="15631" spans="1:1" x14ac:dyDescent="0.55000000000000004">
      <c r="A15631" s="131"/>
    </row>
    <row r="15634" spans="1:1" x14ac:dyDescent="0.55000000000000004">
      <c r="A15634" s="131"/>
    </row>
    <row r="15635" spans="1:1" x14ac:dyDescent="0.55000000000000004">
      <c r="A15635" s="131"/>
    </row>
    <row r="15638" spans="1:1" x14ac:dyDescent="0.55000000000000004">
      <c r="A15638" s="131"/>
    </row>
    <row r="15639" spans="1:1" x14ac:dyDescent="0.55000000000000004">
      <c r="A15639" s="131"/>
    </row>
    <row r="15642" spans="1:1" x14ac:dyDescent="0.55000000000000004">
      <c r="A15642" s="131"/>
    </row>
    <row r="15643" spans="1:1" x14ac:dyDescent="0.55000000000000004">
      <c r="A15643" s="131"/>
    </row>
    <row r="15646" spans="1:1" x14ac:dyDescent="0.55000000000000004">
      <c r="A15646" s="131"/>
    </row>
    <row r="15647" spans="1:1" x14ac:dyDescent="0.55000000000000004">
      <c r="A15647" s="131"/>
    </row>
    <row r="15650" spans="1:1" x14ac:dyDescent="0.55000000000000004">
      <c r="A15650" s="131"/>
    </row>
    <row r="15651" spans="1:1" x14ac:dyDescent="0.55000000000000004">
      <c r="A15651" s="131"/>
    </row>
    <row r="15654" spans="1:1" x14ac:dyDescent="0.55000000000000004">
      <c r="A15654" s="131"/>
    </row>
    <row r="15655" spans="1:1" x14ac:dyDescent="0.55000000000000004">
      <c r="A15655" s="131"/>
    </row>
    <row r="15658" spans="1:1" x14ac:dyDescent="0.55000000000000004">
      <c r="A15658" s="131"/>
    </row>
    <row r="15659" spans="1:1" x14ac:dyDescent="0.55000000000000004">
      <c r="A15659" s="131"/>
    </row>
    <row r="15662" spans="1:1" x14ac:dyDescent="0.55000000000000004">
      <c r="A15662" s="131"/>
    </row>
    <row r="15663" spans="1:1" x14ac:dyDescent="0.55000000000000004">
      <c r="A15663" s="131"/>
    </row>
    <row r="15666" spans="1:1" x14ac:dyDescent="0.55000000000000004">
      <c r="A15666" s="131"/>
    </row>
    <row r="15667" spans="1:1" x14ac:dyDescent="0.55000000000000004">
      <c r="A15667" s="131"/>
    </row>
    <row r="15670" spans="1:1" x14ac:dyDescent="0.55000000000000004">
      <c r="A15670" s="131"/>
    </row>
    <row r="15671" spans="1:1" x14ac:dyDescent="0.55000000000000004">
      <c r="A15671" s="131"/>
    </row>
    <row r="15674" spans="1:1" x14ac:dyDescent="0.55000000000000004">
      <c r="A15674" s="131"/>
    </row>
    <row r="15675" spans="1:1" x14ac:dyDescent="0.55000000000000004">
      <c r="A15675" s="131"/>
    </row>
    <row r="15678" spans="1:1" x14ac:dyDescent="0.55000000000000004">
      <c r="A15678" s="131"/>
    </row>
    <row r="15679" spans="1:1" x14ac:dyDescent="0.55000000000000004">
      <c r="A15679" s="131"/>
    </row>
    <row r="15682" spans="1:1" x14ac:dyDescent="0.55000000000000004">
      <c r="A15682" s="131"/>
    </row>
    <row r="15683" spans="1:1" x14ac:dyDescent="0.55000000000000004">
      <c r="A15683" s="131"/>
    </row>
    <row r="15686" spans="1:1" x14ac:dyDescent="0.55000000000000004">
      <c r="A15686" s="131"/>
    </row>
    <row r="15687" spans="1:1" x14ac:dyDescent="0.55000000000000004">
      <c r="A15687" s="131"/>
    </row>
    <row r="15690" spans="1:1" x14ac:dyDescent="0.55000000000000004">
      <c r="A15690" s="131"/>
    </row>
    <row r="15691" spans="1:1" x14ac:dyDescent="0.55000000000000004">
      <c r="A15691" s="131"/>
    </row>
    <row r="15694" spans="1:1" x14ac:dyDescent="0.55000000000000004">
      <c r="A15694" s="131"/>
    </row>
    <row r="15695" spans="1:1" x14ac:dyDescent="0.55000000000000004">
      <c r="A15695" s="131"/>
    </row>
    <row r="15698" spans="1:1" x14ac:dyDescent="0.55000000000000004">
      <c r="A15698" s="131"/>
    </row>
    <row r="15699" spans="1:1" x14ac:dyDescent="0.55000000000000004">
      <c r="A15699" s="131"/>
    </row>
    <row r="15702" spans="1:1" x14ac:dyDescent="0.55000000000000004">
      <c r="A15702" s="131"/>
    </row>
    <row r="15703" spans="1:1" x14ac:dyDescent="0.55000000000000004">
      <c r="A15703" s="131"/>
    </row>
    <row r="15706" spans="1:1" x14ac:dyDescent="0.55000000000000004">
      <c r="A15706" s="131"/>
    </row>
    <row r="15707" spans="1:1" x14ac:dyDescent="0.55000000000000004">
      <c r="A15707" s="131"/>
    </row>
    <row r="15710" spans="1:1" x14ac:dyDescent="0.55000000000000004">
      <c r="A15710" s="131"/>
    </row>
    <row r="15711" spans="1:1" x14ac:dyDescent="0.55000000000000004">
      <c r="A15711" s="131"/>
    </row>
    <row r="15714" spans="1:1" x14ac:dyDescent="0.55000000000000004">
      <c r="A15714" s="131"/>
    </row>
    <row r="15715" spans="1:1" x14ac:dyDescent="0.55000000000000004">
      <c r="A15715" s="131"/>
    </row>
    <row r="15718" spans="1:1" x14ac:dyDescent="0.55000000000000004">
      <c r="A15718" s="131"/>
    </row>
    <row r="15719" spans="1:1" x14ac:dyDescent="0.55000000000000004">
      <c r="A15719" s="131"/>
    </row>
    <row r="15722" spans="1:1" x14ac:dyDescent="0.55000000000000004">
      <c r="A15722" s="131"/>
    </row>
    <row r="15723" spans="1:1" x14ac:dyDescent="0.55000000000000004">
      <c r="A15723" s="131"/>
    </row>
    <row r="15726" spans="1:1" x14ac:dyDescent="0.55000000000000004">
      <c r="A15726" s="131"/>
    </row>
    <row r="15727" spans="1:1" x14ac:dyDescent="0.55000000000000004">
      <c r="A15727" s="131"/>
    </row>
    <row r="15730" spans="1:1" x14ac:dyDescent="0.55000000000000004">
      <c r="A15730" s="131"/>
    </row>
    <row r="15731" spans="1:1" x14ac:dyDescent="0.55000000000000004">
      <c r="A15731" s="131"/>
    </row>
    <row r="15734" spans="1:1" x14ac:dyDescent="0.55000000000000004">
      <c r="A15734" s="131"/>
    </row>
    <row r="15735" spans="1:1" x14ac:dyDescent="0.55000000000000004">
      <c r="A15735" s="131"/>
    </row>
    <row r="15738" spans="1:1" x14ac:dyDescent="0.55000000000000004">
      <c r="A15738" s="131"/>
    </row>
    <row r="15739" spans="1:1" x14ac:dyDescent="0.55000000000000004">
      <c r="A15739" s="131"/>
    </row>
    <row r="15742" spans="1:1" x14ac:dyDescent="0.55000000000000004">
      <c r="A15742" s="131"/>
    </row>
    <row r="15743" spans="1:1" x14ac:dyDescent="0.55000000000000004">
      <c r="A15743" s="131"/>
    </row>
    <row r="15746" spans="1:1" x14ac:dyDescent="0.55000000000000004">
      <c r="A15746" s="131"/>
    </row>
    <row r="15747" spans="1:1" x14ac:dyDescent="0.55000000000000004">
      <c r="A15747" s="131"/>
    </row>
    <row r="15750" spans="1:1" x14ac:dyDescent="0.55000000000000004">
      <c r="A15750" s="131"/>
    </row>
    <row r="15751" spans="1:1" x14ac:dyDescent="0.55000000000000004">
      <c r="A15751" s="131"/>
    </row>
    <row r="15754" spans="1:1" x14ac:dyDescent="0.55000000000000004">
      <c r="A15754" s="131"/>
    </row>
    <row r="15755" spans="1:1" x14ac:dyDescent="0.55000000000000004">
      <c r="A15755" s="131"/>
    </row>
    <row r="15758" spans="1:1" x14ac:dyDescent="0.55000000000000004">
      <c r="A15758" s="131"/>
    </row>
    <row r="15759" spans="1:1" x14ac:dyDescent="0.55000000000000004">
      <c r="A15759" s="131"/>
    </row>
    <row r="15762" spans="1:1" x14ac:dyDescent="0.55000000000000004">
      <c r="A15762" s="131"/>
    </row>
    <row r="15763" spans="1:1" x14ac:dyDescent="0.55000000000000004">
      <c r="A15763" s="131"/>
    </row>
    <row r="15766" spans="1:1" x14ac:dyDescent="0.55000000000000004">
      <c r="A15766" s="131"/>
    </row>
    <row r="15767" spans="1:1" x14ac:dyDescent="0.55000000000000004">
      <c r="A15767" s="131"/>
    </row>
    <row r="15770" spans="1:1" x14ac:dyDescent="0.55000000000000004">
      <c r="A15770" s="131"/>
    </row>
    <row r="15771" spans="1:1" x14ac:dyDescent="0.55000000000000004">
      <c r="A15771" s="131"/>
    </row>
    <row r="15774" spans="1:1" x14ac:dyDescent="0.55000000000000004">
      <c r="A15774" s="131"/>
    </row>
    <row r="15775" spans="1:1" x14ac:dyDescent="0.55000000000000004">
      <c r="A15775" s="131"/>
    </row>
    <row r="15778" spans="1:1" x14ac:dyDescent="0.55000000000000004">
      <c r="A15778" s="131"/>
    </row>
    <row r="15779" spans="1:1" x14ac:dyDescent="0.55000000000000004">
      <c r="A15779" s="131"/>
    </row>
    <row r="15782" spans="1:1" x14ac:dyDescent="0.55000000000000004">
      <c r="A15782" s="131"/>
    </row>
    <row r="15783" spans="1:1" x14ac:dyDescent="0.55000000000000004">
      <c r="A15783" s="131"/>
    </row>
    <row r="15786" spans="1:1" x14ac:dyDescent="0.55000000000000004">
      <c r="A15786" s="131"/>
    </row>
    <row r="15787" spans="1:1" x14ac:dyDescent="0.55000000000000004">
      <c r="A15787" s="131"/>
    </row>
    <row r="15790" spans="1:1" x14ac:dyDescent="0.55000000000000004">
      <c r="A15790" s="131"/>
    </row>
    <row r="15791" spans="1:1" x14ac:dyDescent="0.55000000000000004">
      <c r="A15791" s="131"/>
    </row>
    <row r="15794" spans="1:1" x14ac:dyDescent="0.55000000000000004">
      <c r="A15794" s="131"/>
    </row>
    <row r="15795" spans="1:1" x14ac:dyDescent="0.55000000000000004">
      <c r="A15795" s="131"/>
    </row>
    <row r="15798" spans="1:1" x14ac:dyDescent="0.55000000000000004">
      <c r="A15798" s="131"/>
    </row>
    <row r="15799" spans="1:1" x14ac:dyDescent="0.55000000000000004">
      <c r="A15799" s="131"/>
    </row>
    <row r="15802" spans="1:1" x14ac:dyDescent="0.55000000000000004">
      <c r="A15802" s="131"/>
    </row>
    <row r="15803" spans="1:1" x14ac:dyDescent="0.55000000000000004">
      <c r="A15803" s="131"/>
    </row>
    <row r="15806" spans="1:1" x14ac:dyDescent="0.55000000000000004">
      <c r="A15806" s="131"/>
    </row>
    <row r="15807" spans="1:1" x14ac:dyDescent="0.55000000000000004">
      <c r="A15807" s="131"/>
    </row>
    <row r="15810" spans="1:1" x14ac:dyDescent="0.55000000000000004">
      <c r="A15810" s="131"/>
    </row>
    <row r="15811" spans="1:1" x14ac:dyDescent="0.55000000000000004">
      <c r="A15811" s="131"/>
    </row>
    <row r="15814" spans="1:1" x14ac:dyDescent="0.55000000000000004">
      <c r="A15814" s="131"/>
    </row>
    <row r="15815" spans="1:1" x14ac:dyDescent="0.55000000000000004">
      <c r="A15815" s="131"/>
    </row>
    <row r="15818" spans="1:1" x14ac:dyDescent="0.55000000000000004">
      <c r="A15818" s="131"/>
    </row>
    <row r="15819" spans="1:1" x14ac:dyDescent="0.55000000000000004">
      <c r="A15819" s="131"/>
    </row>
    <row r="15822" spans="1:1" x14ac:dyDescent="0.55000000000000004">
      <c r="A15822" s="131"/>
    </row>
    <row r="15823" spans="1:1" x14ac:dyDescent="0.55000000000000004">
      <c r="A15823" s="131"/>
    </row>
    <row r="15826" spans="1:1" x14ac:dyDescent="0.55000000000000004">
      <c r="A15826" s="131"/>
    </row>
    <row r="15827" spans="1:1" x14ac:dyDescent="0.55000000000000004">
      <c r="A15827" s="131"/>
    </row>
    <row r="15830" spans="1:1" x14ac:dyDescent="0.55000000000000004">
      <c r="A15830" s="131"/>
    </row>
    <row r="15831" spans="1:1" x14ac:dyDescent="0.55000000000000004">
      <c r="A15831" s="131"/>
    </row>
    <row r="15834" spans="1:1" x14ac:dyDescent="0.55000000000000004">
      <c r="A15834" s="131"/>
    </row>
    <row r="15835" spans="1:1" x14ac:dyDescent="0.55000000000000004">
      <c r="A15835" s="131"/>
    </row>
    <row r="15838" spans="1:1" x14ac:dyDescent="0.55000000000000004">
      <c r="A15838" s="131"/>
    </row>
    <row r="15839" spans="1:1" x14ac:dyDescent="0.55000000000000004">
      <c r="A15839" s="131"/>
    </row>
    <row r="15842" spans="1:1" x14ac:dyDescent="0.55000000000000004">
      <c r="A15842" s="131"/>
    </row>
    <row r="15843" spans="1:1" x14ac:dyDescent="0.55000000000000004">
      <c r="A15843" s="131"/>
    </row>
    <row r="15846" spans="1:1" x14ac:dyDescent="0.55000000000000004">
      <c r="A15846" s="131"/>
    </row>
    <row r="15847" spans="1:1" x14ac:dyDescent="0.55000000000000004">
      <c r="A15847" s="131"/>
    </row>
    <row r="15850" spans="1:1" x14ac:dyDescent="0.55000000000000004">
      <c r="A15850" s="131"/>
    </row>
    <row r="15851" spans="1:1" x14ac:dyDescent="0.55000000000000004">
      <c r="A15851" s="131"/>
    </row>
    <row r="15854" spans="1:1" x14ac:dyDescent="0.55000000000000004">
      <c r="A15854" s="131"/>
    </row>
    <row r="15855" spans="1:1" x14ac:dyDescent="0.55000000000000004">
      <c r="A15855" s="131"/>
    </row>
    <row r="15858" spans="1:1" x14ac:dyDescent="0.55000000000000004">
      <c r="A15858" s="131"/>
    </row>
    <row r="15859" spans="1:1" x14ac:dyDescent="0.55000000000000004">
      <c r="A15859" s="131"/>
    </row>
    <row r="15862" spans="1:1" x14ac:dyDescent="0.55000000000000004">
      <c r="A15862" s="131"/>
    </row>
    <row r="15863" spans="1:1" x14ac:dyDescent="0.55000000000000004">
      <c r="A15863" s="131"/>
    </row>
    <row r="15866" spans="1:1" x14ac:dyDescent="0.55000000000000004">
      <c r="A15866" s="131"/>
    </row>
    <row r="15867" spans="1:1" x14ac:dyDescent="0.55000000000000004">
      <c r="A15867" s="131"/>
    </row>
    <row r="15870" spans="1:1" x14ac:dyDescent="0.55000000000000004">
      <c r="A15870" s="131"/>
    </row>
    <row r="15871" spans="1:1" x14ac:dyDescent="0.55000000000000004">
      <c r="A15871" s="131"/>
    </row>
    <row r="15874" spans="1:1" x14ac:dyDescent="0.55000000000000004">
      <c r="A15874" s="131"/>
    </row>
    <row r="15875" spans="1:1" x14ac:dyDescent="0.55000000000000004">
      <c r="A15875" s="131"/>
    </row>
    <row r="15878" spans="1:1" x14ac:dyDescent="0.55000000000000004">
      <c r="A15878" s="131"/>
    </row>
    <row r="15879" spans="1:1" x14ac:dyDescent="0.55000000000000004">
      <c r="A15879" s="131"/>
    </row>
    <row r="15882" spans="1:1" x14ac:dyDescent="0.55000000000000004">
      <c r="A15882" s="131"/>
    </row>
    <row r="15883" spans="1:1" x14ac:dyDescent="0.55000000000000004">
      <c r="A15883" s="131"/>
    </row>
    <row r="15886" spans="1:1" x14ac:dyDescent="0.55000000000000004">
      <c r="A15886" s="131"/>
    </row>
    <row r="15887" spans="1:1" x14ac:dyDescent="0.55000000000000004">
      <c r="A15887" s="131"/>
    </row>
    <row r="15890" spans="1:1" x14ac:dyDescent="0.55000000000000004">
      <c r="A15890" s="131"/>
    </row>
    <row r="15891" spans="1:1" x14ac:dyDescent="0.55000000000000004">
      <c r="A15891" s="131"/>
    </row>
    <row r="15894" spans="1:1" x14ac:dyDescent="0.55000000000000004">
      <c r="A15894" s="131"/>
    </row>
    <row r="15895" spans="1:1" x14ac:dyDescent="0.55000000000000004">
      <c r="A15895" s="131"/>
    </row>
    <row r="15898" spans="1:1" x14ac:dyDescent="0.55000000000000004">
      <c r="A15898" s="131"/>
    </row>
    <row r="15899" spans="1:1" x14ac:dyDescent="0.55000000000000004">
      <c r="A15899" s="131"/>
    </row>
    <row r="15902" spans="1:1" x14ac:dyDescent="0.55000000000000004">
      <c r="A15902" s="131"/>
    </row>
    <row r="15903" spans="1:1" x14ac:dyDescent="0.55000000000000004">
      <c r="A15903" s="131"/>
    </row>
    <row r="15906" spans="1:1" x14ac:dyDescent="0.55000000000000004">
      <c r="A15906" s="131"/>
    </row>
    <row r="15907" spans="1:1" x14ac:dyDescent="0.55000000000000004">
      <c r="A15907" s="131"/>
    </row>
    <row r="15910" spans="1:1" x14ac:dyDescent="0.55000000000000004">
      <c r="A15910" s="131"/>
    </row>
    <row r="15911" spans="1:1" x14ac:dyDescent="0.55000000000000004">
      <c r="A15911" s="131"/>
    </row>
    <row r="15914" spans="1:1" x14ac:dyDescent="0.55000000000000004">
      <c r="A15914" s="131"/>
    </row>
    <row r="15915" spans="1:1" x14ac:dyDescent="0.55000000000000004">
      <c r="A15915" s="131"/>
    </row>
    <row r="15918" spans="1:1" x14ac:dyDescent="0.55000000000000004">
      <c r="A15918" s="131"/>
    </row>
    <row r="15919" spans="1:1" x14ac:dyDescent="0.55000000000000004">
      <c r="A15919" s="131"/>
    </row>
    <row r="15922" spans="1:1" x14ac:dyDescent="0.55000000000000004">
      <c r="A15922" s="131"/>
    </row>
    <row r="15923" spans="1:1" x14ac:dyDescent="0.55000000000000004">
      <c r="A15923" s="131"/>
    </row>
    <row r="15926" spans="1:1" x14ac:dyDescent="0.55000000000000004">
      <c r="A15926" s="131"/>
    </row>
    <row r="15927" spans="1:1" x14ac:dyDescent="0.55000000000000004">
      <c r="A15927" s="131"/>
    </row>
    <row r="15930" spans="1:1" x14ac:dyDescent="0.55000000000000004">
      <c r="A15930" s="131"/>
    </row>
    <row r="15931" spans="1:1" x14ac:dyDescent="0.55000000000000004">
      <c r="A15931" s="131"/>
    </row>
    <row r="15934" spans="1:1" x14ac:dyDescent="0.55000000000000004">
      <c r="A15934" s="131"/>
    </row>
    <row r="15935" spans="1:1" x14ac:dyDescent="0.55000000000000004">
      <c r="A15935" s="131"/>
    </row>
    <row r="15938" spans="1:1" x14ac:dyDescent="0.55000000000000004">
      <c r="A15938" s="131"/>
    </row>
    <row r="15939" spans="1:1" x14ac:dyDescent="0.55000000000000004">
      <c r="A15939" s="131"/>
    </row>
    <row r="15942" spans="1:1" x14ac:dyDescent="0.55000000000000004">
      <c r="A15942" s="131"/>
    </row>
    <row r="15943" spans="1:1" x14ac:dyDescent="0.55000000000000004">
      <c r="A15943" s="131"/>
    </row>
    <row r="15946" spans="1:1" x14ac:dyDescent="0.55000000000000004">
      <c r="A15946" s="131"/>
    </row>
    <row r="15947" spans="1:1" x14ac:dyDescent="0.55000000000000004">
      <c r="A15947" s="131"/>
    </row>
    <row r="15950" spans="1:1" x14ac:dyDescent="0.55000000000000004">
      <c r="A15950" s="131"/>
    </row>
    <row r="15951" spans="1:1" x14ac:dyDescent="0.55000000000000004">
      <c r="A15951" s="131"/>
    </row>
    <row r="15954" spans="1:1" x14ac:dyDescent="0.55000000000000004">
      <c r="A15954" s="131"/>
    </row>
    <row r="15955" spans="1:1" x14ac:dyDescent="0.55000000000000004">
      <c r="A15955" s="131"/>
    </row>
    <row r="15958" spans="1:1" x14ac:dyDescent="0.55000000000000004">
      <c r="A15958" s="131"/>
    </row>
    <row r="15959" spans="1:1" x14ac:dyDescent="0.55000000000000004">
      <c r="A15959" s="131"/>
    </row>
    <row r="15962" spans="1:1" x14ac:dyDescent="0.55000000000000004">
      <c r="A15962" s="131"/>
    </row>
    <row r="15963" spans="1:1" x14ac:dyDescent="0.55000000000000004">
      <c r="A15963" s="131"/>
    </row>
    <row r="15966" spans="1:1" x14ac:dyDescent="0.55000000000000004">
      <c r="A15966" s="131"/>
    </row>
    <row r="15967" spans="1:1" x14ac:dyDescent="0.55000000000000004">
      <c r="A15967" s="131"/>
    </row>
    <row r="15970" spans="1:1" x14ac:dyDescent="0.55000000000000004">
      <c r="A15970" s="131"/>
    </row>
    <row r="15971" spans="1:1" x14ac:dyDescent="0.55000000000000004">
      <c r="A15971" s="131"/>
    </row>
    <row r="15974" spans="1:1" x14ac:dyDescent="0.55000000000000004">
      <c r="A15974" s="131"/>
    </row>
    <row r="15975" spans="1:1" x14ac:dyDescent="0.55000000000000004">
      <c r="A15975" s="131"/>
    </row>
    <row r="15978" spans="1:1" x14ac:dyDescent="0.55000000000000004">
      <c r="A15978" s="131"/>
    </row>
    <row r="15979" spans="1:1" x14ac:dyDescent="0.55000000000000004">
      <c r="A15979" s="131"/>
    </row>
    <row r="15982" spans="1:1" x14ac:dyDescent="0.55000000000000004">
      <c r="A15982" s="131"/>
    </row>
    <row r="15983" spans="1:1" x14ac:dyDescent="0.55000000000000004">
      <c r="A15983" s="131"/>
    </row>
    <row r="15986" spans="1:1" x14ac:dyDescent="0.55000000000000004">
      <c r="A15986" s="131"/>
    </row>
    <row r="15987" spans="1:1" x14ac:dyDescent="0.55000000000000004">
      <c r="A15987" s="131"/>
    </row>
    <row r="15990" spans="1:1" x14ac:dyDescent="0.55000000000000004">
      <c r="A15990" s="131"/>
    </row>
    <row r="15991" spans="1:1" x14ac:dyDescent="0.55000000000000004">
      <c r="A15991" s="131"/>
    </row>
    <row r="15994" spans="1:1" x14ac:dyDescent="0.55000000000000004">
      <c r="A15994" s="131"/>
    </row>
    <row r="15995" spans="1:1" x14ac:dyDescent="0.55000000000000004">
      <c r="A15995" s="131"/>
    </row>
    <row r="15998" spans="1:1" x14ac:dyDescent="0.55000000000000004">
      <c r="A15998" s="131"/>
    </row>
    <row r="15999" spans="1:1" x14ac:dyDescent="0.55000000000000004">
      <c r="A15999" s="131"/>
    </row>
    <row r="16002" spans="1:1" x14ac:dyDescent="0.55000000000000004">
      <c r="A16002" s="131"/>
    </row>
    <row r="16003" spans="1:1" x14ac:dyDescent="0.55000000000000004">
      <c r="A16003" s="131"/>
    </row>
    <row r="16006" spans="1:1" x14ac:dyDescent="0.55000000000000004">
      <c r="A16006" s="131"/>
    </row>
    <row r="16007" spans="1:1" x14ac:dyDescent="0.55000000000000004">
      <c r="A16007" s="131"/>
    </row>
    <row r="16010" spans="1:1" x14ac:dyDescent="0.55000000000000004">
      <c r="A16010" s="131"/>
    </row>
    <row r="16011" spans="1:1" x14ac:dyDescent="0.55000000000000004">
      <c r="A16011" s="131"/>
    </row>
    <row r="16014" spans="1:1" x14ac:dyDescent="0.55000000000000004">
      <c r="A16014" s="131"/>
    </row>
    <row r="16015" spans="1:1" x14ac:dyDescent="0.55000000000000004">
      <c r="A16015" s="131"/>
    </row>
    <row r="16018" spans="1:1" x14ac:dyDescent="0.55000000000000004">
      <c r="A16018" s="131"/>
    </row>
    <row r="16019" spans="1:1" x14ac:dyDescent="0.55000000000000004">
      <c r="A16019" s="131"/>
    </row>
    <row r="16022" spans="1:1" x14ac:dyDescent="0.55000000000000004">
      <c r="A16022" s="131"/>
    </row>
    <row r="16023" spans="1:1" x14ac:dyDescent="0.55000000000000004">
      <c r="A16023" s="131"/>
    </row>
    <row r="16026" spans="1:1" x14ac:dyDescent="0.55000000000000004">
      <c r="A16026" s="131"/>
    </row>
    <row r="16027" spans="1:1" x14ac:dyDescent="0.55000000000000004">
      <c r="A16027" s="131"/>
    </row>
    <row r="16030" spans="1:1" x14ac:dyDescent="0.55000000000000004">
      <c r="A16030" s="131"/>
    </row>
    <row r="16031" spans="1:1" x14ac:dyDescent="0.55000000000000004">
      <c r="A16031" s="131"/>
    </row>
    <row r="16034" spans="1:1" x14ac:dyDescent="0.55000000000000004">
      <c r="A16034" s="131"/>
    </row>
    <row r="16035" spans="1:1" x14ac:dyDescent="0.55000000000000004">
      <c r="A16035" s="131"/>
    </row>
    <row r="16038" spans="1:1" x14ac:dyDescent="0.55000000000000004">
      <c r="A16038" s="131"/>
    </row>
    <row r="16039" spans="1:1" x14ac:dyDescent="0.55000000000000004">
      <c r="A16039" s="131"/>
    </row>
    <row r="16042" spans="1:1" x14ac:dyDescent="0.55000000000000004">
      <c r="A16042" s="131"/>
    </row>
    <row r="16043" spans="1:1" x14ac:dyDescent="0.55000000000000004">
      <c r="A16043" s="131"/>
    </row>
    <row r="16046" spans="1:1" x14ac:dyDescent="0.55000000000000004">
      <c r="A16046" s="131"/>
    </row>
    <row r="16047" spans="1:1" x14ac:dyDescent="0.55000000000000004">
      <c r="A16047" s="131"/>
    </row>
    <row r="16050" spans="1:1" x14ac:dyDescent="0.55000000000000004">
      <c r="A16050" s="131"/>
    </row>
    <row r="16051" spans="1:1" x14ac:dyDescent="0.55000000000000004">
      <c r="A16051" s="131"/>
    </row>
    <row r="16054" spans="1:1" x14ac:dyDescent="0.55000000000000004">
      <c r="A16054" s="131"/>
    </row>
    <row r="16055" spans="1:1" x14ac:dyDescent="0.55000000000000004">
      <c r="A16055" s="131"/>
    </row>
    <row r="16058" spans="1:1" x14ac:dyDescent="0.55000000000000004">
      <c r="A16058" s="131"/>
    </row>
    <row r="16059" spans="1:1" x14ac:dyDescent="0.55000000000000004">
      <c r="A16059" s="131"/>
    </row>
    <row r="16062" spans="1:1" x14ac:dyDescent="0.55000000000000004">
      <c r="A16062" s="131"/>
    </row>
    <row r="16063" spans="1:1" x14ac:dyDescent="0.55000000000000004">
      <c r="A16063" s="131"/>
    </row>
    <row r="16066" spans="1:1" x14ac:dyDescent="0.55000000000000004">
      <c r="A16066" s="131"/>
    </row>
    <row r="16067" spans="1:1" x14ac:dyDescent="0.55000000000000004">
      <c r="A16067" s="131"/>
    </row>
    <row r="16070" spans="1:1" x14ac:dyDescent="0.55000000000000004">
      <c r="A16070" s="131"/>
    </row>
    <row r="16071" spans="1:1" x14ac:dyDescent="0.55000000000000004">
      <c r="A16071" s="131"/>
    </row>
    <row r="16074" spans="1:1" x14ac:dyDescent="0.55000000000000004">
      <c r="A16074" s="131"/>
    </row>
    <row r="16075" spans="1:1" x14ac:dyDescent="0.55000000000000004">
      <c r="A16075" s="131"/>
    </row>
    <row r="16078" spans="1:1" x14ac:dyDescent="0.55000000000000004">
      <c r="A16078" s="131"/>
    </row>
    <row r="16079" spans="1:1" x14ac:dyDescent="0.55000000000000004">
      <c r="A16079" s="131"/>
    </row>
    <row r="16082" spans="1:1" x14ac:dyDescent="0.55000000000000004">
      <c r="A16082" s="131"/>
    </row>
    <row r="16083" spans="1:1" x14ac:dyDescent="0.55000000000000004">
      <c r="A16083" s="131"/>
    </row>
    <row r="16086" spans="1:1" x14ac:dyDescent="0.55000000000000004">
      <c r="A16086" s="131"/>
    </row>
    <row r="16087" spans="1:1" x14ac:dyDescent="0.55000000000000004">
      <c r="A16087" s="131"/>
    </row>
    <row r="16090" spans="1:1" x14ac:dyDescent="0.55000000000000004">
      <c r="A16090" s="131"/>
    </row>
    <row r="16091" spans="1:1" x14ac:dyDescent="0.55000000000000004">
      <c r="A16091" s="131"/>
    </row>
    <row r="16094" spans="1:1" x14ac:dyDescent="0.55000000000000004">
      <c r="A16094" s="131"/>
    </row>
    <row r="16095" spans="1:1" x14ac:dyDescent="0.55000000000000004">
      <c r="A16095" s="131"/>
    </row>
    <row r="16098" spans="1:1" x14ac:dyDescent="0.55000000000000004">
      <c r="A16098" s="131"/>
    </row>
    <row r="16099" spans="1:1" x14ac:dyDescent="0.55000000000000004">
      <c r="A16099" s="131"/>
    </row>
    <row r="16102" spans="1:1" x14ac:dyDescent="0.55000000000000004">
      <c r="A16102" s="131"/>
    </row>
    <row r="16103" spans="1:1" x14ac:dyDescent="0.55000000000000004">
      <c r="A16103" s="131"/>
    </row>
    <row r="16106" spans="1:1" x14ac:dyDescent="0.55000000000000004">
      <c r="A16106" s="131"/>
    </row>
    <row r="16107" spans="1:1" x14ac:dyDescent="0.55000000000000004">
      <c r="A16107" s="131"/>
    </row>
    <row r="16110" spans="1:1" x14ac:dyDescent="0.55000000000000004">
      <c r="A16110" s="131"/>
    </row>
    <row r="16111" spans="1:1" x14ac:dyDescent="0.55000000000000004">
      <c r="A16111" s="131"/>
    </row>
    <row r="16114" spans="1:1" x14ac:dyDescent="0.55000000000000004">
      <c r="A16114" s="131"/>
    </row>
    <row r="16115" spans="1:1" x14ac:dyDescent="0.55000000000000004">
      <c r="A16115" s="131"/>
    </row>
    <row r="16118" spans="1:1" x14ac:dyDescent="0.55000000000000004">
      <c r="A16118" s="131"/>
    </row>
    <row r="16119" spans="1:1" x14ac:dyDescent="0.55000000000000004">
      <c r="A16119" s="131"/>
    </row>
    <row r="16122" spans="1:1" x14ac:dyDescent="0.55000000000000004">
      <c r="A16122" s="131"/>
    </row>
    <row r="16123" spans="1:1" x14ac:dyDescent="0.55000000000000004">
      <c r="A16123" s="131"/>
    </row>
    <row r="16126" spans="1:1" x14ac:dyDescent="0.55000000000000004">
      <c r="A16126" s="131"/>
    </row>
    <row r="16127" spans="1:1" x14ac:dyDescent="0.55000000000000004">
      <c r="A16127" s="131"/>
    </row>
    <row r="16130" spans="1:1" x14ac:dyDescent="0.55000000000000004">
      <c r="A16130" s="131"/>
    </row>
    <row r="16131" spans="1:1" x14ac:dyDescent="0.55000000000000004">
      <c r="A16131" s="131"/>
    </row>
    <row r="16134" spans="1:1" x14ac:dyDescent="0.55000000000000004">
      <c r="A16134" s="131"/>
    </row>
    <row r="16135" spans="1:1" x14ac:dyDescent="0.55000000000000004">
      <c r="A16135" s="131"/>
    </row>
    <row r="16138" spans="1:1" x14ac:dyDescent="0.55000000000000004">
      <c r="A16138" s="131"/>
    </row>
    <row r="16139" spans="1:1" x14ac:dyDescent="0.55000000000000004">
      <c r="A16139" s="131"/>
    </row>
    <row r="16142" spans="1:1" x14ac:dyDescent="0.55000000000000004">
      <c r="A16142" s="131"/>
    </row>
    <row r="16143" spans="1:1" x14ac:dyDescent="0.55000000000000004">
      <c r="A16143" s="131"/>
    </row>
    <row r="16146" spans="1:1" x14ac:dyDescent="0.55000000000000004">
      <c r="A16146" s="131"/>
    </row>
    <row r="16147" spans="1:1" x14ac:dyDescent="0.55000000000000004">
      <c r="A16147" s="131"/>
    </row>
    <row r="16150" spans="1:1" x14ac:dyDescent="0.55000000000000004">
      <c r="A16150" s="131"/>
    </row>
    <row r="16151" spans="1:1" x14ac:dyDescent="0.55000000000000004">
      <c r="A16151" s="131"/>
    </row>
    <row r="16154" spans="1:1" x14ac:dyDescent="0.55000000000000004">
      <c r="A16154" s="131"/>
    </row>
    <row r="16155" spans="1:1" x14ac:dyDescent="0.55000000000000004">
      <c r="A16155" s="131"/>
    </row>
    <row r="16158" spans="1:1" x14ac:dyDescent="0.55000000000000004">
      <c r="A16158" s="131"/>
    </row>
    <row r="16159" spans="1:1" x14ac:dyDescent="0.55000000000000004">
      <c r="A16159" s="131"/>
    </row>
    <row r="16162" spans="1:1" x14ac:dyDescent="0.55000000000000004">
      <c r="A16162" s="131"/>
    </row>
    <row r="16163" spans="1:1" x14ac:dyDescent="0.55000000000000004">
      <c r="A16163" s="131"/>
    </row>
    <row r="16166" spans="1:1" x14ac:dyDescent="0.55000000000000004">
      <c r="A16166" s="131"/>
    </row>
    <row r="16167" spans="1:1" x14ac:dyDescent="0.55000000000000004">
      <c r="A16167" s="131"/>
    </row>
    <row r="16170" spans="1:1" x14ac:dyDescent="0.55000000000000004">
      <c r="A16170" s="131"/>
    </row>
    <row r="16171" spans="1:1" x14ac:dyDescent="0.55000000000000004">
      <c r="A16171" s="131"/>
    </row>
    <row r="16174" spans="1:1" x14ac:dyDescent="0.55000000000000004">
      <c r="A16174" s="131"/>
    </row>
    <row r="16175" spans="1:1" x14ac:dyDescent="0.55000000000000004">
      <c r="A16175" s="131"/>
    </row>
    <row r="16178" spans="1:1" x14ac:dyDescent="0.55000000000000004">
      <c r="A16178" s="131"/>
    </row>
    <row r="16179" spans="1:1" x14ac:dyDescent="0.55000000000000004">
      <c r="A16179" s="131"/>
    </row>
    <row r="16182" spans="1:1" x14ac:dyDescent="0.55000000000000004">
      <c r="A16182" s="131"/>
    </row>
    <row r="16183" spans="1:1" x14ac:dyDescent="0.55000000000000004">
      <c r="A16183" s="131"/>
    </row>
    <row r="16186" spans="1:1" x14ac:dyDescent="0.55000000000000004">
      <c r="A16186" s="131"/>
    </row>
    <row r="16187" spans="1:1" x14ac:dyDescent="0.55000000000000004">
      <c r="A16187" s="131"/>
    </row>
    <row r="16190" spans="1:1" x14ac:dyDescent="0.55000000000000004">
      <c r="A16190" s="131"/>
    </row>
    <row r="16191" spans="1:1" x14ac:dyDescent="0.55000000000000004">
      <c r="A16191" s="131"/>
    </row>
    <row r="16194" spans="1:1" x14ac:dyDescent="0.55000000000000004">
      <c r="A16194" s="131"/>
    </row>
    <row r="16195" spans="1:1" x14ac:dyDescent="0.55000000000000004">
      <c r="A16195" s="131"/>
    </row>
    <row r="16198" spans="1:1" x14ac:dyDescent="0.55000000000000004">
      <c r="A16198" s="131"/>
    </row>
    <row r="16199" spans="1:1" x14ac:dyDescent="0.55000000000000004">
      <c r="A16199" s="131"/>
    </row>
    <row r="16202" spans="1:1" x14ac:dyDescent="0.55000000000000004">
      <c r="A16202" s="131"/>
    </row>
    <row r="16203" spans="1:1" x14ac:dyDescent="0.55000000000000004">
      <c r="A16203" s="131"/>
    </row>
    <row r="16206" spans="1:1" x14ac:dyDescent="0.55000000000000004">
      <c r="A16206" s="131"/>
    </row>
    <row r="16207" spans="1:1" x14ac:dyDescent="0.55000000000000004">
      <c r="A16207" s="131"/>
    </row>
    <row r="16210" spans="1:1" x14ac:dyDescent="0.55000000000000004">
      <c r="A16210" s="131"/>
    </row>
    <row r="16211" spans="1:1" x14ac:dyDescent="0.55000000000000004">
      <c r="A16211" s="131"/>
    </row>
    <row r="16214" spans="1:1" x14ac:dyDescent="0.55000000000000004">
      <c r="A16214" s="131"/>
    </row>
    <row r="16215" spans="1:1" x14ac:dyDescent="0.55000000000000004">
      <c r="A16215" s="131"/>
    </row>
    <row r="16218" spans="1:1" x14ac:dyDescent="0.55000000000000004">
      <c r="A16218" s="131"/>
    </row>
    <row r="16219" spans="1:1" x14ac:dyDescent="0.55000000000000004">
      <c r="A16219" s="131"/>
    </row>
    <row r="16222" spans="1:1" x14ac:dyDescent="0.55000000000000004">
      <c r="A16222" s="131"/>
    </row>
    <row r="16223" spans="1:1" x14ac:dyDescent="0.55000000000000004">
      <c r="A16223" s="131"/>
    </row>
    <row r="16226" spans="1:1" x14ac:dyDescent="0.55000000000000004">
      <c r="A16226" s="131"/>
    </row>
    <row r="16227" spans="1:1" x14ac:dyDescent="0.55000000000000004">
      <c r="A16227" s="131"/>
    </row>
    <row r="16230" spans="1:1" x14ac:dyDescent="0.55000000000000004">
      <c r="A16230" s="131"/>
    </row>
    <row r="16231" spans="1:1" x14ac:dyDescent="0.55000000000000004">
      <c r="A16231" s="131"/>
    </row>
    <row r="16234" spans="1:1" x14ac:dyDescent="0.55000000000000004">
      <c r="A16234" s="131"/>
    </row>
    <row r="16235" spans="1:1" x14ac:dyDescent="0.55000000000000004">
      <c r="A16235" s="131"/>
    </row>
    <row r="16238" spans="1:1" x14ac:dyDescent="0.55000000000000004">
      <c r="A16238" s="131"/>
    </row>
    <row r="16239" spans="1:1" x14ac:dyDescent="0.55000000000000004">
      <c r="A16239" s="131"/>
    </row>
    <row r="16242" spans="1:1" x14ac:dyDescent="0.55000000000000004">
      <c r="A16242" s="131"/>
    </row>
    <row r="16243" spans="1:1" x14ac:dyDescent="0.55000000000000004">
      <c r="A16243" s="131"/>
    </row>
    <row r="16246" spans="1:1" x14ac:dyDescent="0.55000000000000004">
      <c r="A16246" s="131"/>
    </row>
    <row r="16247" spans="1:1" x14ac:dyDescent="0.55000000000000004">
      <c r="A16247" s="131"/>
    </row>
    <row r="16250" spans="1:1" x14ac:dyDescent="0.55000000000000004">
      <c r="A16250" s="131"/>
    </row>
    <row r="16251" spans="1:1" x14ac:dyDescent="0.55000000000000004">
      <c r="A16251" s="131"/>
    </row>
    <row r="16254" spans="1:1" x14ac:dyDescent="0.55000000000000004">
      <c r="A16254" s="131"/>
    </row>
    <row r="16255" spans="1:1" x14ac:dyDescent="0.55000000000000004">
      <c r="A16255" s="131"/>
    </row>
    <row r="16258" spans="1:1" x14ac:dyDescent="0.55000000000000004">
      <c r="A16258" s="131"/>
    </row>
    <row r="16259" spans="1:1" x14ac:dyDescent="0.55000000000000004">
      <c r="A16259" s="131"/>
    </row>
    <row r="16262" spans="1:1" x14ac:dyDescent="0.55000000000000004">
      <c r="A16262" s="131"/>
    </row>
    <row r="16263" spans="1:1" x14ac:dyDescent="0.55000000000000004">
      <c r="A16263" s="131"/>
    </row>
    <row r="16266" spans="1:1" x14ac:dyDescent="0.55000000000000004">
      <c r="A16266" s="131"/>
    </row>
    <row r="16267" spans="1:1" x14ac:dyDescent="0.55000000000000004">
      <c r="A16267" s="131"/>
    </row>
    <row r="16270" spans="1:1" x14ac:dyDescent="0.55000000000000004">
      <c r="A16270" s="131"/>
    </row>
    <row r="16271" spans="1:1" x14ac:dyDescent="0.55000000000000004">
      <c r="A16271" s="131"/>
    </row>
    <row r="16274" spans="1:1" x14ac:dyDescent="0.55000000000000004">
      <c r="A16274" s="131"/>
    </row>
    <row r="16275" spans="1:1" x14ac:dyDescent="0.55000000000000004">
      <c r="A16275" s="131"/>
    </row>
    <row r="16278" spans="1:1" x14ac:dyDescent="0.55000000000000004">
      <c r="A16278" s="131"/>
    </row>
    <row r="16279" spans="1:1" x14ac:dyDescent="0.55000000000000004">
      <c r="A16279" s="131"/>
    </row>
    <row r="16282" spans="1:1" x14ac:dyDescent="0.55000000000000004">
      <c r="A16282" s="131"/>
    </row>
    <row r="16283" spans="1:1" x14ac:dyDescent="0.55000000000000004">
      <c r="A16283" s="131"/>
    </row>
    <row r="16286" spans="1:1" x14ac:dyDescent="0.55000000000000004">
      <c r="A16286" s="131"/>
    </row>
    <row r="16287" spans="1:1" x14ac:dyDescent="0.55000000000000004">
      <c r="A16287" s="131"/>
    </row>
    <row r="16290" spans="1:1" x14ac:dyDescent="0.55000000000000004">
      <c r="A16290" s="131"/>
    </row>
    <row r="16291" spans="1:1" x14ac:dyDescent="0.55000000000000004">
      <c r="A16291" s="131"/>
    </row>
    <row r="16294" spans="1:1" x14ac:dyDescent="0.55000000000000004">
      <c r="A16294" s="131"/>
    </row>
    <row r="16295" spans="1:1" x14ac:dyDescent="0.55000000000000004">
      <c r="A16295" s="131"/>
    </row>
    <row r="16298" spans="1:1" x14ac:dyDescent="0.55000000000000004">
      <c r="A16298" s="131"/>
    </row>
    <row r="16299" spans="1:1" x14ac:dyDescent="0.55000000000000004">
      <c r="A16299" s="131"/>
    </row>
    <row r="16302" spans="1:1" x14ac:dyDescent="0.55000000000000004">
      <c r="A16302" s="131"/>
    </row>
    <row r="16303" spans="1:1" x14ac:dyDescent="0.55000000000000004">
      <c r="A16303" s="131"/>
    </row>
    <row r="16306" spans="1:1" x14ac:dyDescent="0.55000000000000004">
      <c r="A16306" s="131"/>
    </row>
    <row r="16307" spans="1:1" x14ac:dyDescent="0.55000000000000004">
      <c r="A16307" s="131"/>
    </row>
    <row r="16310" spans="1:1" x14ac:dyDescent="0.55000000000000004">
      <c r="A16310" s="131"/>
    </row>
    <row r="16311" spans="1:1" x14ac:dyDescent="0.55000000000000004">
      <c r="A16311" s="131"/>
    </row>
    <row r="16314" spans="1:1" x14ac:dyDescent="0.55000000000000004">
      <c r="A16314" s="131"/>
    </row>
    <row r="16315" spans="1:1" x14ac:dyDescent="0.55000000000000004">
      <c r="A16315" s="131"/>
    </row>
    <row r="16318" spans="1:1" x14ac:dyDescent="0.55000000000000004">
      <c r="A16318" s="131"/>
    </row>
    <row r="16319" spans="1:1" x14ac:dyDescent="0.55000000000000004">
      <c r="A16319" s="131"/>
    </row>
    <row r="16322" spans="1:1" x14ac:dyDescent="0.55000000000000004">
      <c r="A16322" s="131"/>
    </row>
    <row r="16323" spans="1:1" x14ac:dyDescent="0.55000000000000004">
      <c r="A16323" s="131"/>
    </row>
    <row r="16326" spans="1:1" x14ac:dyDescent="0.55000000000000004">
      <c r="A16326" s="131"/>
    </row>
    <row r="16327" spans="1:1" x14ac:dyDescent="0.55000000000000004">
      <c r="A16327" s="131"/>
    </row>
    <row r="16330" spans="1:1" x14ac:dyDescent="0.55000000000000004">
      <c r="A16330" s="131"/>
    </row>
    <row r="16331" spans="1:1" x14ac:dyDescent="0.55000000000000004">
      <c r="A16331" s="131"/>
    </row>
    <row r="16334" spans="1:1" x14ac:dyDescent="0.55000000000000004">
      <c r="A16334" s="131"/>
    </row>
    <row r="16335" spans="1:1" x14ac:dyDescent="0.55000000000000004">
      <c r="A16335" s="131"/>
    </row>
    <row r="16338" spans="1:1" x14ac:dyDescent="0.55000000000000004">
      <c r="A16338" s="131"/>
    </row>
    <row r="16339" spans="1:1" x14ac:dyDescent="0.55000000000000004">
      <c r="A16339" s="131"/>
    </row>
    <row r="16342" spans="1:1" x14ac:dyDescent="0.55000000000000004">
      <c r="A16342" s="131"/>
    </row>
    <row r="16343" spans="1:1" x14ac:dyDescent="0.55000000000000004">
      <c r="A16343" s="131"/>
    </row>
    <row r="16346" spans="1:1" x14ac:dyDescent="0.55000000000000004">
      <c r="A16346" s="131"/>
    </row>
    <row r="16347" spans="1:1" x14ac:dyDescent="0.55000000000000004">
      <c r="A16347" s="131"/>
    </row>
    <row r="16350" spans="1:1" x14ac:dyDescent="0.55000000000000004">
      <c r="A16350" s="131"/>
    </row>
    <row r="16351" spans="1:1" x14ac:dyDescent="0.55000000000000004">
      <c r="A16351" s="131"/>
    </row>
    <row r="16354" spans="1:1" x14ac:dyDescent="0.55000000000000004">
      <c r="A16354" s="131"/>
    </row>
    <row r="16355" spans="1:1" x14ac:dyDescent="0.55000000000000004">
      <c r="A16355" s="131"/>
    </row>
    <row r="16358" spans="1:1" x14ac:dyDescent="0.55000000000000004">
      <c r="A16358" s="131"/>
    </row>
    <row r="16359" spans="1:1" x14ac:dyDescent="0.55000000000000004">
      <c r="A16359" s="131"/>
    </row>
    <row r="16362" spans="1:1" x14ac:dyDescent="0.55000000000000004">
      <c r="A16362" s="131"/>
    </row>
    <row r="16363" spans="1:1" x14ac:dyDescent="0.55000000000000004">
      <c r="A16363" s="131"/>
    </row>
    <row r="16366" spans="1:1" x14ac:dyDescent="0.55000000000000004">
      <c r="A16366" s="131"/>
    </row>
    <row r="16367" spans="1:1" x14ac:dyDescent="0.55000000000000004">
      <c r="A16367" s="131"/>
    </row>
    <row r="16370" spans="1:1" x14ac:dyDescent="0.55000000000000004">
      <c r="A16370" s="131"/>
    </row>
    <row r="16371" spans="1:1" x14ac:dyDescent="0.55000000000000004">
      <c r="A16371" s="131"/>
    </row>
    <row r="16374" spans="1:1" x14ac:dyDescent="0.55000000000000004">
      <c r="A16374" s="131"/>
    </row>
    <row r="16375" spans="1:1" x14ac:dyDescent="0.55000000000000004">
      <c r="A16375" s="131"/>
    </row>
    <row r="16378" spans="1:1" x14ac:dyDescent="0.55000000000000004">
      <c r="A16378" s="131"/>
    </row>
    <row r="16379" spans="1:1" x14ac:dyDescent="0.55000000000000004">
      <c r="A16379" s="131"/>
    </row>
    <row r="16382" spans="1:1" x14ac:dyDescent="0.55000000000000004">
      <c r="A16382" s="131"/>
    </row>
    <row r="16383" spans="1:1" x14ac:dyDescent="0.55000000000000004">
      <c r="A16383" s="131"/>
    </row>
    <row r="16386" spans="1:1" x14ac:dyDescent="0.55000000000000004">
      <c r="A16386" s="131"/>
    </row>
    <row r="16387" spans="1:1" x14ac:dyDescent="0.55000000000000004">
      <c r="A16387" s="131"/>
    </row>
    <row r="16390" spans="1:1" x14ac:dyDescent="0.55000000000000004">
      <c r="A16390" s="131"/>
    </row>
    <row r="16391" spans="1:1" x14ac:dyDescent="0.55000000000000004">
      <c r="A16391" s="131"/>
    </row>
    <row r="16394" spans="1:1" x14ac:dyDescent="0.55000000000000004">
      <c r="A16394" s="131"/>
    </row>
    <row r="16395" spans="1:1" x14ac:dyDescent="0.55000000000000004">
      <c r="A16395" s="131"/>
    </row>
    <row r="16398" spans="1:1" x14ac:dyDescent="0.55000000000000004">
      <c r="A16398" s="131"/>
    </row>
    <row r="16399" spans="1:1" x14ac:dyDescent="0.55000000000000004">
      <c r="A16399" s="131"/>
    </row>
    <row r="16402" spans="1:1" x14ac:dyDescent="0.55000000000000004">
      <c r="A16402" s="131"/>
    </row>
    <row r="16403" spans="1:1" x14ac:dyDescent="0.55000000000000004">
      <c r="A16403" s="131"/>
    </row>
    <row r="16406" spans="1:1" x14ac:dyDescent="0.55000000000000004">
      <c r="A16406" s="131"/>
    </row>
    <row r="16407" spans="1:1" x14ac:dyDescent="0.55000000000000004">
      <c r="A16407" s="131"/>
    </row>
    <row r="16410" spans="1:1" x14ac:dyDescent="0.55000000000000004">
      <c r="A16410" s="131"/>
    </row>
    <row r="16411" spans="1:1" x14ac:dyDescent="0.55000000000000004">
      <c r="A16411" s="131"/>
    </row>
    <row r="16414" spans="1:1" x14ac:dyDescent="0.55000000000000004">
      <c r="A16414" s="131"/>
    </row>
    <row r="16415" spans="1:1" x14ac:dyDescent="0.55000000000000004">
      <c r="A16415" s="131"/>
    </row>
    <row r="16418" spans="1:1" x14ac:dyDescent="0.55000000000000004">
      <c r="A16418" s="131"/>
    </row>
    <row r="16419" spans="1:1" x14ac:dyDescent="0.55000000000000004">
      <c r="A16419" s="131"/>
    </row>
    <row r="16422" spans="1:1" x14ac:dyDescent="0.55000000000000004">
      <c r="A16422" s="131"/>
    </row>
    <row r="16423" spans="1:1" x14ac:dyDescent="0.55000000000000004">
      <c r="A16423" s="131"/>
    </row>
    <row r="16426" spans="1:1" x14ac:dyDescent="0.55000000000000004">
      <c r="A16426" s="131"/>
    </row>
    <row r="16427" spans="1:1" x14ac:dyDescent="0.55000000000000004">
      <c r="A16427" s="131"/>
    </row>
    <row r="16430" spans="1:1" x14ac:dyDescent="0.55000000000000004">
      <c r="A16430" s="131"/>
    </row>
    <row r="16431" spans="1:1" x14ac:dyDescent="0.55000000000000004">
      <c r="A16431" s="131"/>
    </row>
    <row r="16434" spans="1:1" x14ac:dyDescent="0.55000000000000004">
      <c r="A16434" s="131"/>
    </row>
    <row r="16435" spans="1:1" x14ac:dyDescent="0.55000000000000004">
      <c r="A16435" s="131"/>
    </row>
    <row r="16438" spans="1:1" x14ac:dyDescent="0.55000000000000004">
      <c r="A16438" s="131"/>
    </row>
    <row r="16439" spans="1:1" x14ac:dyDescent="0.55000000000000004">
      <c r="A16439" s="131"/>
    </row>
    <row r="16442" spans="1:1" x14ac:dyDescent="0.55000000000000004">
      <c r="A16442" s="131"/>
    </row>
    <row r="16443" spans="1:1" x14ac:dyDescent="0.55000000000000004">
      <c r="A16443" s="131"/>
    </row>
    <row r="16446" spans="1:1" x14ac:dyDescent="0.55000000000000004">
      <c r="A16446" s="131"/>
    </row>
    <row r="16447" spans="1:1" x14ac:dyDescent="0.55000000000000004">
      <c r="A16447" s="131"/>
    </row>
    <row r="16450" spans="1:1" x14ac:dyDescent="0.55000000000000004">
      <c r="A16450" s="131"/>
    </row>
    <row r="16451" spans="1:1" x14ac:dyDescent="0.55000000000000004">
      <c r="A16451" s="131"/>
    </row>
    <row r="16454" spans="1:1" x14ac:dyDescent="0.55000000000000004">
      <c r="A16454" s="131"/>
    </row>
    <row r="16455" spans="1:1" x14ac:dyDescent="0.55000000000000004">
      <c r="A16455" s="131"/>
    </row>
    <row r="16458" spans="1:1" x14ac:dyDescent="0.55000000000000004">
      <c r="A16458" s="131"/>
    </row>
    <row r="16459" spans="1:1" x14ac:dyDescent="0.55000000000000004">
      <c r="A16459" s="131"/>
    </row>
    <row r="16462" spans="1:1" x14ac:dyDescent="0.55000000000000004">
      <c r="A16462" s="131"/>
    </row>
    <row r="16463" spans="1:1" x14ac:dyDescent="0.55000000000000004">
      <c r="A16463" s="131"/>
    </row>
    <row r="16466" spans="1:1" x14ac:dyDescent="0.55000000000000004">
      <c r="A16466" s="131"/>
    </row>
    <row r="16467" spans="1:1" x14ac:dyDescent="0.55000000000000004">
      <c r="A16467" s="131"/>
    </row>
    <row r="16470" spans="1:1" x14ac:dyDescent="0.55000000000000004">
      <c r="A16470" s="131"/>
    </row>
    <row r="16471" spans="1:1" x14ac:dyDescent="0.55000000000000004">
      <c r="A16471" s="131"/>
    </row>
    <row r="16474" spans="1:1" x14ac:dyDescent="0.55000000000000004">
      <c r="A16474" s="131"/>
    </row>
    <row r="16475" spans="1:1" x14ac:dyDescent="0.55000000000000004">
      <c r="A16475" s="131"/>
    </row>
    <row r="16478" spans="1:1" x14ac:dyDescent="0.55000000000000004">
      <c r="A16478" s="131"/>
    </row>
    <row r="16479" spans="1:1" x14ac:dyDescent="0.55000000000000004">
      <c r="A16479" s="131"/>
    </row>
    <row r="16482" spans="1:1" x14ac:dyDescent="0.55000000000000004">
      <c r="A16482" s="131"/>
    </row>
    <row r="16483" spans="1:1" x14ac:dyDescent="0.55000000000000004">
      <c r="A16483" s="131"/>
    </row>
    <row r="16486" spans="1:1" x14ac:dyDescent="0.55000000000000004">
      <c r="A16486" s="131"/>
    </row>
    <row r="16487" spans="1:1" x14ac:dyDescent="0.55000000000000004">
      <c r="A16487" s="131"/>
    </row>
    <row r="16490" spans="1:1" x14ac:dyDescent="0.55000000000000004">
      <c r="A16490" s="131"/>
    </row>
    <row r="16491" spans="1:1" x14ac:dyDescent="0.55000000000000004">
      <c r="A16491" s="131"/>
    </row>
    <row r="16494" spans="1:1" x14ac:dyDescent="0.55000000000000004">
      <c r="A16494" s="131"/>
    </row>
    <row r="16495" spans="1:1" x14ac:dyDescent="0.55000000000000004">
      <c r="A16495" s="131"/>
    </row>
    <row r="16498" spans="1:1" x14ac:dyDescent="0.55000000000000004">
      <c r="A16498" s="131"/>
    </row>
    <row r="16499" spans="1:1" x14ac:dyDescent="0.55000000000000004">
      <c r="A16499" s="131"/>
    </row>
    <row r="16502" spans="1:1" x14ac:dyDescent="0.55000000000000004">
      <c r="A16502" s="131"/>
    </row>
    <row r="16503" spans="1:1" x14ac:dyDescent="0.55000000000000004">
      <c r="A16503" s="131"/>
    </row>
    <row r="16506" spans="1:1" x14ac:dyDescent="0.55000000000000004">
      <c r="A16506" s="131"/>
    </row>
    <row r="16507" spans="1:1" x14ac:dyDescent="0.55000000000000004">
      <c r="A16507" s="131"/>
    </row>
    <row r="16510" spans="1:1" x14ac:dyDescent="0.55000000000000004">
      <c r="A16510" s="131"/>
    </row>
    <row r="16511" spans="1:1" x14ac:dyDescent="0.55000000000000004">
      <c r="A16511" s="131"/>
    </row>
    <row r="16514" spans="1:1" x14ac:dyDescent="0.55000000000000004">
      <c r="A16514" s="131"/>
    </row>
    <row r="16515" spans="1:1" x14ac:dyDescent="0.55000000000000004">
      <c r="A16515" s="131"/>
    </row>
    <row r="16518" spans="1:1" x14ac:dyDescent="0.55000000000000004">
      <c r="A16518" s="131"/>
    </row>
    <row r="16519" spans="1:1" x14ac:dyDescent="0.55000000000000004">
      <c r="A16519" s="131"/>
    </row>
    <row r="16522" spans="1:1" x14ac:dyDescent="0.55000000000000004">
      <c r="A16522" s="131"/>
    </row>
    <row r="16523" spans="1:1" x14ac:dyDescent="0.55000000000000004">
      <c r="A16523" s="131"/>
    </row>
    <row r="16526" spans="1:1" x14ac:dyDescent="0.55000000000000004">
      <c r="A16526" s="131"/>
    </row>
    <row r="16527" spans="1:1" x14ac:dyDescent="0.55000000000000004">
      <c r="A16527" s="131"/>
    </row>
    <row r="16530" spans="1:1" x14ac:dyDescent="0.55000000000000004">
      <c r="A16530" s="131"/>
    </row>
    <row r="16531" spans="1:1" x14ac:dyDescent="0.55000000000000004">
      <c r="A16531" s="131"/>
    </row>
    <row r="16534" spans="1:1" x14ac:dyDescent="0.55000000000000004">
      <c r="A16534" s="131"/>
    </row>
    <row r="16535" spans="1:1" x14ac:dyDescent="0.55000000000000004">
      <c r="A16535" s="131"/>
    </row>
    <row r="16538" spans="1:1" x14ac:dyDescent="0.55000000000000004">
      <c r="A16538" s="131"/>
    </row>
    <row r="16539" spans="1:1" x14ac:dyDescent="0.55000000000000004">
      <c r="A16539" s="131"/>
    </row>
    <row r="16542" spans="1:1" x14ac:dyDescent="0.55000000000000004">
      <c r="A16542" s="131"/>
    </row>
    <row r="16543" spans="1:1" x14ac:dyDescent="0.55000000000000004">
      <c r="A16543" s="131"/>
    </row>
    <row r="16546" spans="1:1" x14ac:dyDescent="0.55000000000000004">
      <c r="A16546" s="131"/>
    </row>
    <row r="16547" spans="1:1" x14ac:dyDescent="0.55000000000000004">
      <c r="A16547" s="131"/>
    </row>
    <row r="16550" spans="1:1" x14ac:dyDescent="0.55000000000000004">
      <c r="A16550" s="131"/>
    </row>
    <row r="16551" spans="1:1" x14ac:dyDescent="0.55000000000000004">
      <c r="A16551" s="131"/>
    </row>
    <row r="16554" spans="1:1" x14ac:dyDescent="0.55000000000000004">
      <c r="A16554" s="131"/>
    </row>
    <row r="16555" spans="1:1" x14ac:dyDescent="0.55000000000000004">
      <c r="A16555" s="131"/>
    </row>
    <row r="16558" spans="1:1" x14ac:dyDescent="0.55000000000000004">
      <c r="A16558" s="131"/>
    </row>
    <row r="16559" spans="1:1" x14ac:dyDescent="0.55000000000000004">
      <c r="A16559" s="131"/>
    </row>
    <row r="16562" spans="1:1" x14ac:dyDescent="0.55000000000000004">
      <c r="A16562" s="131"/>
    </row>
    <row r="16563" spans="1:1" x14ac:dyDescent="0.55000000000000004">
      <c r="A16563" s="131"/>
    </row>
    <row r="16566" spans="1:1" x14ac:dyDescent="0.55000000000000004">
      <c r="A16566" s="131"/>
    </row>
    <row r="16567" spans="1:1" x14ac:dyDescent="0.55000000000000004">
      <c r="A16567" s="131"/>
    </row>
    <row r="16570" spans="1:1" x14ac:dyDescent="0.55000000000000004">
      <c r="A16570" s="131"/>
    </row>
    <row r="16571" spans="1:1" x14ac:dyDescent="0.55000000000000004">
      <c r="A16571" s="131"/>
    </row>
    <row r="16574" spans="1:1" x14ac:dyDescent="0.55000000000000004">
      <c r="A16574" s="131"/>
    </row>
    <row r="16575" spans="1:1" x14ac:dyDescent="0.55000000000000004">
      <c r="A16575" s="131"/>
    </row>
    <row r="16578" spans="1:1" x14ac:dyDescent="0.55000000000000004">
      <c r="A16578" s="131"/>
    </row>
    <row r="16579" spans="1:1" x14ac:dyDescent="0.55000000000000004">
      <c r="A16579" s="131"/>
    </row>
    <row r="16582" spans="1:1" x14ac:dyDescent="0.55000000000000004">
      <c r="A16582" s="131"/>
    </row>
    <row r="16583" spans="1:1" x14ac:dyDescent="0.55000000000000004">
      <c r="A16583" s="131"/>
    </row>
    <row r="16586" spans="1:1" x14ac:dyDescent="0.55000000000000004">
      <c r="A16586" s="131"/>
    </row>
    <row r="16587" spans="1:1" x14ac:dyDescent="0.55000000000000004">
      <c r="A16587" s="131"/>
    </row>
    <row r="16590" spans="1:1" x14ac:dyDescent="0.55000000000000004">
      <c r="A16590" s="131"/>
    </row>
    <row r="16591" spans="1:1" x14ac:dyDescent="0.55000000000000004">
      <c r="A16591" s="131"/>
    </row>
    <row r="16594" spans="1:1" x14ac:dyDescent="0.55000000000000004">
      <c r="A16594" s="131"/>
    </row>
    <row r="16595" spans="1:1" x14ac:dyDescent="0.55000000000000004">
      <c r="A16595" s="131"/>
    </row>
    <row r="16598" spans="1:1" x14ac:dyDescent="0.55000000000000004">
      <c r="A16598" s="131"/>
    </row>
    <row r="16599" spans="1:1" x14ac:dyDescent="0.55000000000000004">
      <c r="A16599" s="131"/>
    </row>
    <row r="16602" spans="1:1" x14ac:dyDescent="0.55000000000000004">
      <c r="A16602" s="131"/>
    </row>
    <row r="16603" spans="1:1" x14ac:dyDescent="0.55000000000000004">
      <c r="A16603" s="131"/>
    </row>
    <row r="16606" spans="1:1" x14ac:dyDescent="0.55000000000000004">
      <c r="A16606" s="131"/>
    </row>
    <row r="16607" spans="1:1" x14ac:dyDescent="0.55000000000000004">
      <c r="A16607" s="131"/>
    </row>
    <row r="16610" spans="1:1" x14ac:dyDescent="0.55000000000000004">
      <c r="A16610" s="131"/>
    </row>
    <row r="16611" spans="1:1" x14ac:dyDescent="0.55000000000000004">
      <c r="A16611" s="131"/>
    </row>
    <row r="16614" spans="1:1" x14ac:dyDescent="0.55000000000000004">
      <c r="A16614" s="131"/>
    </row>
    <row r="16615" spans="1:1" x14ac:dyDescent="0.55000000000000004">
      <c r="A16615" s="131"/>
    </row>
    <row r="16618" spans="1:1" x14ac:dyDescent="0.55000000000000004">
      <c r="A16618" s="131"/>
    </row>
    <row r="16619" spans="1:1" x14ac:dyDescent="0.55000000000000004">
      <c r="A16619" s="131"/>
    </row>
    <row r="16622" spans="1:1" x14ac:dyDescent="0.55000000000000004">
      <c r="A16622" s="131"/>
    </row>
    <row r="16623" spans="1:1" x14ac:dyDescent="0.55000000000000004">
      <c r="A16623" s="131"/>
    </row>
    <row r="16626" spans="1:1" x14ac:dyDescent="0.55000000000000004">
      <c r="A16626" s="131"/>
    </row>
    <row r="16627" spans="1:1" x14ac:dyDescent="0.55000000000000004">
      <c r="A16627" s="131"/>
    </row>
    <row r="16630" spans="1:1" x14ac:dyDescent="0.55000000000000004">
      <c r="A16630" s="131"/>
    </row>
    <row r="16631" spans="1:1" x14ac:dyDescent="0.55000000000000004">
      <c r="A16631" s="131"/>
    </row>
    <row r="16634" spans="1:1" x14ac:dyDescent="0.55000000000000004">
      <c r="A16634" s="131"/>
    </row>
    <row r="16635" spans="1:1" x14ac:dyDescent="0.55000000000000004">
      <c r="A16635" s="131"/>
    </row>
    <row r="16638" spans="1:1" x14ac:dyDescent="0.55000000000000004">
      <c r="A16638" s="131"/>
    </row>
    <row r="16639" spans="1:1" x14ac:dyDescent="0.55000000000000004">
      <c r="A16639" s="131"/>
    </row>
    <row r="16642" spans="1:1" x14ac:dyDescent="0.55000000000000004">
      <c r="A16642" s="131"/>
    </row>
    <row r="16643" spans="1:1" x14ac:dyDescent="0.55000000000000004">
      <c r="A16643" s="131"/>
    </row>
    <row r="16646" spans="1:1" x14ac:dyDescent="0.55000000000000004">
      <c r="A16646" s="131"/>
    </row>
    <row r="16647" spans="1:1" x14ac:dyDescent="0.55000000000000004">
      <c r="A16647" s="131"/>
    </row>
    <row r="16650" spans="1:1" x14ac:dyDescent="0.55000000000000004">
      <c r="A16650" s="131"/>
    </row>
    <row r="16651" spans="1:1" x14ac:dyDescent="0.55000000000000004">
      <c r="A16651" s="131"/>
    </row>
    <row r="16654" spans="1:1" x14ac:dyDescent="0.55000000000000004">
      <c r="A16654" s="131"/>
    </row>
    <row r="16655" spans="1:1" x14ac:dyDescent="0.55000000000000004">
      <c r="A16655" s="131"/>
    </row>
    <row r="16658" spans="1:1" x14ac:dyDescent="0.55000000000000004">
      <c r="A16658" s="131"/>
    </row>
    <row r="16659" spans="1:1" x14ac:dyDescent="0.55000000000000004">
      <c r="A16659" s="131"/>
    </row>
    <row r="16662" spans="1:1" x14ac:dyDescent="0.55000000000000004">
      <c r="A16662" s="131"/>
    </row>
    <row r="16663" spans="1:1" x14ac:dyDescent="0.55000000000000004">
      <c r="A16663" s="131"/>
    </row>
    <row r="16666" spans="1:1" x14ac:dyDescent="0.55000000000000004">
      <c r="A16666" s="131"/>
    </row>
    <row r="16667" spans="1:1" x14ac:dyDescent="0.55000000000000004">
      <c r="A16667" s="131"/>
    </row>
    <row r="16670" spans="1:1" x14ac:dyDescent="0.55000000000000004">
      <c r="A16670" s="131"/>
    </row>
    <row r="16671" spans="1:1" x14ac:dyDescent="0.55000000000000004">
      <c r="A16671" s="131"/>
    </row>
    <row r="16674" spans="1:1" x14ac:dyDescent="0.55000000000000004">
      <c r="A16674" s="131"/>
    </row>
    <row r="16675" spans="1:1" x14ac:dyDescent="0.55000000000000004">
      <c r="A16675" s="131"/>
    </row>
    <row r="16678" spans="1:1" x14ac:dyDescent="0.55000000000000004">
      <c r="A16678" s="131"/>
    </row>
    <row r="16679" spans="1:1" x14ac:dyDescent="0.55000000000000004">
      <c r="A16679" s="131"/>
    </row>
    <row r="16682" spans="1:1" x14ac:dyDescent="0.55000000000000004">
      <c r="A16682" s="131"/>
    </row>
    <row r="16683" spans="1:1" x14ac:dyDescent="0.55000000000000004">
      <c r="A16683" s="131"/>
    </row>
    <row r="16686" spans="1:1" x14ac:dyDescent="0.55000000000000004">
      <c r="A16686" s="131"/>
    </row>
    <row r="16687" spans="1:1" x14ac:dyDescent="0.55000000000000004">
      <c r="A16687" s="131"/>
    </row>
    <row r="16690" spans="1:1" x14ac:dyDescent="0.55000000000000004">
      <c r="A16690" s="131"/>
    </row>
    <row r="16691" spans="1:1" x14ac:dyDescent="0.55000000000000004">
      <c r="A16691" s="131"/>
    </row>
    <row r="16694" spans="1:1" x14ac:dyDescent="0.55000000000000004">
      <c r="A16694" s="131"/>
    </row>
    <row r="16695" spans="1:1" x14ac:dyDescent="0.55000000000000004">
      <c r="A16695" s="131"/>
    </row>
    <row r="16698" spans="1:1" x14ac:dyDescent="0.55000000000000004">
      <c r="A16698" s="131"/>
    </row>
    <row r="16699" spans="1:1" x14ac:dyDescent="0.55000000000000004">
      <c r="A16699" s="131"/>
    </row>
    <row r="16702" spans="1:1" x14ac:dyDescent="0.55000000000000004">
      <c r="A16702" s="131"/>
    </row>
    <row r="16703" spans="1:1" x14ac:dyDescent="0.55000000000000004">
      <c r="A16703" s="131"/>
    </row>
    <row r="16706" spans="1:1" x14ac:dyDescent="0.55000000000000004">
      <c r="A16706" s="131"/>
    </row>
    <row r="16707" spans="1:1" x14ac:dyDescent="0.55000000000000004">
      <c r="A16707" s="131"/>
    </row>
    <row r="16710" spans="1:1" x14ac:dyDescent="0.55000000000000004">
      <c r="A16710" s="131"/>
    </row>
    <row r="16711" spans="1:1" x14ac:dyDescent="0.55000000000000004">
      <c r="A16711" s="131"/>
    </row>
    <row r="16714" spans="1:1" x14ac:dyDescent="0.55000000000000004">
      <c r="A16714" s="131"/>
    </row>
    <row r="16715" spans="1:1" x14ac:dyDescent="0.55000000000000004">
      <c r="A16715" s="131"/>
    </row>
    <row r="16718" spans="1:1" x14ac:dyDescent="0.55000000000000004">
      <c r="A16718" s="131"/>
    </row>
    <row r="16719" spans="1:1" x14ac:dyDescent="0.55000000000000004">
      <c r="A16719" s="131"/>
    </row>
    <row r="16722" spans="1:1" x14ac:dyDescent="0.55000000000000004">
      <c r="A16722" s="131"/>
    </row>
    <row r="16723" spans="1:1" x14ac:dyDescent="0.55000000000000004">
      <c r="A16723" s="131"/>
    </row>
    <row r="16726" spans="1:1" x14ac:dyDescent="0.55000000000000004">
      <c r="A16726" s="131"/>
    </row>
    <row r="16727" spans="1:1" x14ac:dyDescent="0.55000000000000004">
      <c r="A16727" s="131"/>
    </row>
    <row r="16730" spans="1:1" x14ac:dyDescent="0.55000000000000004">
      <c r="A16730" s="131"/>
    </row>
    <row r="16731" spans="1:1" x14ac:dyDescent="0.55000000000000004">
      <c r="A16731" s="131"/>
    </row>
    <row r="16734" spans="1:1" x14ac:dyDescent="0.55000000000000004">
      <c r="A16734" s="131"/>
    </row>
    <row r="16735" spans="1:1" x14ac:dyDescent="0.55000000000000004">
      <c r="A16735" s="131"/>
    </row>
    <row r="16738" spans="1:1" x14ac:dyDescent="0.55000000000000004">
      <c r="A16738" s="131"/>
    </row>
    <row r="16739" spans="1:1" x14ac:dyDescent="0.55000000000000004">
      <c r="A16739" s="131"/>
    </row>
    <row r="16742" spans="1:1" x14ac:dyDescent="0.55000000000000004">
      <c r="A16742" s="131"/>
    </row>
    <row r="16743" spans="1:1" x14ac:dyDescent="0.55000000000000004">
      <c r="A16743" s="131"/>
    </row>
    <row r="16746" spans="1:1" x14ac:dyDescent="0.55000000000000004">
      <c r="A16746" s="131"/>
    </row>
    <row r="16747" spans="1:1" x14ac:dyDescent="0.55000000000000004">
      <c r="A16747" s="131"/>
    </row>
    <row r="16750" spans="1:1" x14ac:dyDescent="0.55000000000000004">
      <c r="A16750" s="131"/>
    </row>
    <row r="16751" spans="1:1" x14ac:dyDescent="0.55000000000000004">
      <c r="A16751" s="131"/>
    </row>
    <row r="16754" spans="1:1" x14ac:dyDescent="0.55000000000000004">
      <c r="A16754" s="131"/>
    </row>
    <row r="16755" spans="1:1" x14ac:dyDescent="0.55000000000000004">
      <c r="A16755" s="131"/>
    </row>
    <row r="16758" spans="1:1" x14ac:dyDescent="0.55000000000000004">
      <c r="A16758" s="131"/>
    </row>
    <row r="16759" spans="1:1" x14ac:dyDescent="0.55000000000000004">
      <c r="A16759" s="131"/>
    </row>
    <row r="16762" spans="1:1" x14ac:dyDescent="0.55000000000000004">
      <c r="A16762" s="131"/>
    </row>
    <row r="16763" spans="1:1" x14ac:dyDescent="0.55000000000000004">
      <c r="A16763" s="131"/>
    </row>
    <row r="16766" spans="1:1" x14ac:dyDescent="0.55000000000000004">
      <c r="A16766" s="131"/>
    </row>
    <row r="16767" spans="1:1" x14ac:dyDescent="0.55000000000000004">
      <c r="A16767" s="131"/>
    </row>
    <row r="16770" spans="1:1" x14ac:dyDescent="0.55000000000000004">
      <c r="A16770" s="131"/>
    </row>
    <row r="16771" spans="1:1" x14ac:dyDescent="0.55000000000000004">
      <c r="A16771" s="131"/>
    </row>
    <row r="16774" spans="1:1" x14ac:dyDescent="0.55000000000000004">
      <c r="A16774" s="131"/>
    </row>
    <row r="16775" spans="1:1" x14ac:dyDescent="0.55000000000000004">
      <c r="A16775" s="131"/>
    </row>
    <row r="16778" spans="1:1" x14ac:dyDescent="0.55000000000000004">
      <c r="A16778" s="131"/>
    </row>
    <row r="16779" spans="1:1" x14ac:dyDescent="0.55000000000000004">
      <c r="A16779" s="131"/>
    </row>
    <row r="16782" spans="1:1" x14ac:dyDescent="0.55000000000000004">
      <c r="A16782" s="131"/>
    </row>
    <row r="16783" spans="1:1" x14ac:dyDescent="0.55000000000000004">
      <c r="A16783" s="131"/>
    </row>
    <row r="16786" spans="1:1" x14ac:dyDescent="0.55000000000000004">
      <c r="A16786" s="131"/>
    </row>
    <row r="16787" spans="1:1" x14ac:dyDescent="0.55000000000000004">
      <c r="A16787" s="131"/>
    </row>
    <row r="16790" spans="1:1" x14ac:dyDescent="0.55000000000000004">
      <c r="A16790" s="131"/>
    </row>
    <row r="16791" spans="1:1" x14ac:dyDescent="0.55000000000000004">
      <c r="A16791" s="131"/>
    </row>
    <row r="16794" spans="1:1" x14ac:dyDescent="0.55000000000000004">
      <c r="A16794" s="131"/>
    </row>
    <row r="16795" spans="1:1" x14ac:dyDescent="0.55000000000000004">
      <c r="A16795" s="131"/>
    </row>
    <row r="16798" spans="1:1" x14ac:dyDescent="0.55000000000000004">
      <c r="A16798" s="131"/>
    </row>
    <row r="16799" spans="1:1" x14ac:dyDescent="0.55000000000000004">
      <c r="A16799" s="131"/>
    </row>
    <row r="16802" spans="1:1" x14ac:dyDescent="0.55000000000000004">
      <c r="A16802" s="131"/>
    </row>
    <row r="16803" spans="1:1" x14ac:dyDescent="0.55000000000000004">
      <c r="A16803" s="131"/>
    </row>
    <row r="16806" spans="1:1" x14ac:dyDescent="0.55000000000000004">
      <c r="A16806" s="131"/>
    </row>
    <row r="16807" spans="1:1" x14ac:dyDescent="0.55000000000000004">
      <c r="A16807" s="131"/>
    </row>
    <row r="16810" spans="1:1" x14ac:dyDescent="0.55000000000000004">
      <c r="A16810" s="131"/>
    </row>
    <row r="16811" spans="1:1" x14ac:dyDescent="0.55000000000000004">
      <c r="A16811" s="131"/>
    </row>
    <row r="16814" spans="1:1" x14ac:dyDescent="0.55000000000000004">
      <c r="A16814" s="131"/>
    </row>
    <row r="16815" spans="1:1" x14ac:dyDescent="0.55000000000000004">
      <c r="A16815" s="131"/>
    </row>
    <row r="16818" spans="1:1" x14ac:dyDescent="0.55000000000000004">
      <c r="A16818" s="131"/>
    </row>
    <row r="16819" spans="1:1" x14ac:dyDescent="0.55000000000000004">
      <c r="A16819" s="131"/>
    </row>
    <row r="16822" spans="1:1" x14ac:dyDescent="0.55000000000000004">
      <c r="A16822" s="131"/>
    </row>
    <row r="16823" spans="1:1" x14ac:dyDescent="0.55000000000000004">
      <c r="A16823" s="131"/>
    </row>
    <row r="16826" spans="1:1" x14ac:dyDescent="0.55000000000000004">
      <c r="A16826" s="131"/>
    </row>
    <row r="16827" spans="1:1" x14ac:dyDescent="0.55000000000000004">
      <c r="A16827" s="131"/>
    </row>
    <row r="16830" spans="1:1" x14ac:dyDescent="0.55000000000000004">
      <c r="A16830" s="131"/>
    </row>
    <row r="16831" spans="1:1" x14ac:dyDescent="0.55000000000000004">
      <c r="A16831" s="131"/>
    </row>
    <row r="16834" spans="1:1" x14ac:dyDescent="0.55000000000000004">
      <c r="A16834" s="131"/>
    </row>
    <row r="16835" spans="1:1" x14ac:dyDescent="0.55000000000000004">
      <c r="A16835" s="131"/>
    </row>
    <row r="16838" spans="1:1" x14ac:dyDescent="0.55000000000000004">
      <c r="A16838" s="131"/>
    </row>
    <row r="16839" spans="1:1" x14ac:dyDescent="0.55000000000000004">
      <c r="A16839" s="131"/>
    </row>
    <row r="16842" spans="1:1" x14ac:dyDescent="0.55000000000000004">
      <c r="A16842" s="131"/>
    </row>
    <row r="16843" spans="1:1" x14ac:dyDescent="0.55000000000000004">
      <c r="A16843" s="131"/>
    </row>
    <row r="16846" spans="1:1" x14ac:dyDescent="0.55000000000000004">
      <c r="A16846" s="131"/>
    </row>
    <row r="16847" spans="1:1" x14ac:dyDescent="0.55000000000000004">
      <c r="A16847" s="131"/>
    </row>
    <row r="16850" spans="1:1" x14ac:dyDescent="0.55000000000000004">
      <c r="A16850" s="131"/>
    </row>
    <row r="16851" spans="1:1" x14ac:dyDescent="0.55000000000000004">
      <c r="A16851" s="131"/>
    </row>
    <row r="16854" spans="1:1" x14ac:dyDescent="0.55000000000000004">
      <c r="A16854" s="131"/>
    </row>
    <row r="16855" spans="1:1" x14ac:dyDescent="0.55000000000000004">
      <c r="A16855" s="131"/>
    </row>
    <row r="16858" spans="1:1" x14ac:dyDescent="0.55000000000000004">
      <c r="A16858" s="131"/>
    </row>
    <row r="16859" spans="1:1" x14ac:dyDescent="0.55000000000000004">
      <c r="A16859" s="131"/>
    </row>
    <row r="16862" spans="1:1" x14ac:dyDescent="0.55000000000000004">
      <c r="A16862" s="131"/>
    </row>
    <row r="16863" spans="1:1" x14ac:dyDescent="0.55000000000000004">
      <c r="A16863" s="131"/>
    </row>
    <row r="16866" spans="1:1" x14ac:dyDescent="0.55000000000000004">
      <c r="A16866" s="131"/>
    </row>
    <row r="16867" spans="1:1" x14ac:dyDescent="0.55000000000000004">
      <c r="A16867" s="131"/>
    </row>
    <row r="16870" spans="1:1" x14ac:dyDescent="0.55000000000000004">
      <c r="A16870" s="131"/>
    </row>
    <row r="16871" spans="1:1" x14ac:dyDescent="0.55000000000000004">
      <c r="A16871" s="131"/>
    </row>
    <row r="16874" spans="1:1" x14ac:dyDescent="0.55000000000000004">
      <c r="A16874" s="131"/>
    </row>
    <row r="16875" spans="1:1" x14ac:dyDescent="0.55000000000000004">
      <c r="A16875" s="131"/>
    </row>
    <row r="16878" spans="1:1" x14ac:dyDescent="0.55000000000000004">
      <c r="A16878" s="131"/>
    </row>
    <row r="16879" spans="1:1" x14ac:dyDescent="0.55000000000000004">
      <c r="A16879" s="131"/>
    </row>
    <row r="16882" spans="1:1" x14ac:dyDescent="0.55000000000000004">
      <c r="A16882" s="131"/>
    </row>
    <row r="16883" spans="1:1" x14ac:dyDescent="0.55000000000000004">
      <c r="A16883" s="131"/>
    </row>
    <row r="16886" spans="1:1" x14ac:dyDescent="0.55000000000000004">
      <c r="A16886" s="131"/>
    </row>
    <row r="16887" spans="1:1" x14ac:dyDescent="0.55000000000000004">
      <c r="A16887" s="131"/>
    </row>
    <row r="16890" spans="1:1" x14ac:dyDescent="0.55000000000000004">
      <c r="A16890" s="131"/>
    </row>
    <row r="16891" spans="1:1" x14ac:dyDescent="0.55000000000000004">
      <c r="A16891" s="131"/>
    </row>
    <row r="16894" spans="1:1" x14ac:dyDescent="0.55000000000000004">
      <c r="A16894" s="131"/>
    </row>
    <row r="16895" spans="1:1" x14ac:dyDescent="0.55000000000000004">
      <c r="A16895" s="131"/>
    </row>
    <row r="16898" spans="1:1" x14ac:dyDescent="0.55000000000000004">
      <c r="A16898" s="131"/>
    </row>
    <row r="16899" spans="1:1" x14ac:dyDescent="0.55000000000000004">
      <c r="A16899" s="131"/>
    </row>
    <row r="16902" spans="1:1" x14ac:dyDescent="0.55000000000000004">
      <c r="A16902" s="131"/>
    </row>
    <row r="16903" spans="1:1" x14ac:dyDescent="0.55000000000000004">
      <c r="A16903" s="131"/>
    </row>
    <row r="16906" spans="1:1" x14ac:dyDescent="0.55000000000000004">
      <c r="A16906" s="131"/>
    </row>
    <row r="16907" spans="1:1" x14ac:dyDescent="0.55000000000000004">
      <c r="A16907" s="131"/>
    </row>
    <row r="16910" spans="1:1" x14ac:dyDescent="0.55000000000000004">
      <c r="A16910" s="131"/>
    </row>
    <row r="16911" spans="1:1" x14ac:dyDescent="0.55000000000000004">
      <c r="A16911" s="131"/>
    </row>
    <row r="16914" spans="1:1" x14ac:dyDescent="0.55000000000000004">
      <c r="A16914" s="131"/>
    </row>
    <row r="16915" spans="1:1" x14ac:dyDescent="0.55000000000000004">
      <c r="A16915" s="131"/>
    </row>
    <row r="16918" spans="1:1" x14ac:dyDescent="0.55000000000000004">
      <c r="A16918" s="131"/>
    </row>
    <row r="16919" spans="1:1" x14ac:dyDescent="0.55000000000000004">
      <c r="A16919" s="131"/>
    </row>
    <row r="16922" spans="1:1" x14ac:dyDescent="0.55000000000000004">
      <c r="A16922" s="131"/>
    </row>
    <row r="16923" spans="1:1" x14ac:dyDescent="0.55000000000000004">
      <c r="A16923" s="131"/>
    </row>
    <row r="16926" spans="1:1" x14ac:dyDescent="0.55000000000000004">
      <c r="A16926" s="131"/>
    </row>
    <row r="16927" spans="1:1" x14ac:dyDescent="0.55000000000000004">
      <c r="A16927" s="131"/>
    </row>
    <row r="16930" spans="1:1" x14ac:dyDescent="0.55000000000000004">
      <c r="A16930" s="131"/>
    </row>
    <row r="16931" spans="1:1" x14ac:dyDescent="0.55000000000000004">
      <c r="A16931" s="131"/>
    </row>
    <row r="16934" spans="1:1" x14ac:dyDescent="0.55000000000000004">
      <c r="A16934" s="131"/>
    </row>
    <row r="16935" spans="1:1" x14ac:dyDescent="0.55000000000000004">
      <c r="A16935" s="131"/>
    </row>
    <row r="16938" spans="1:1" x14ac:dyDescent="0.55000000000000004">
      <c r="A16938" s="131"/>
    </row>
    <row r="16939" spans="1:1" x14ac:dyDescent="0.55000000000000004">
      <c r="A16939" s="131"/>
    </row>
    <row r="16942" spans="1:1" x14ac:dyDescent="0.55000000000000004">
      <c r="A16942" s="131"/>
    </row>
    <row r="16943" spans="1:1" x14ac:dyDescent="0.55000000000000004">
      <c r="A16943" s="131"/>
    </row>
    <row r="16946" spans="1:1" x14ac:dyDescent="0.55000000000000004">
      <c r="A16946" s="131"/>
    </row>
    <row r="16947" spans="1:1" x14ac:dyDescent="0.55000000000000004">
      <c r="A16947" s="131"/>
    </row>
    <row r="16950" spans="1:1" x14ac:dyDescent="0.55000000000000004">
      <c r="A16950" s="131"/>
    </row>
    <row r="16951" spans="1:1" x14ac:dyDescent="0.55000000000000004">
      <c r="A16951" s="131"/>
    </row>
    <row r="16954" spans="1:1" x14ac:dyDescent="0.55000000000000004">
      <c r="A16954" s="131"/>
    </row>
    <row r="16955" spans="1:1" x14ac:dyDescent="0.55000000000000004">
      <c r="A16955" s="131"/>
    </row>
    <row r="16958" spans="1:1" x14ac:dyDescent="0.55000000000000004">
      <c r="A16958" s="131"/>
    </row>
    <row r="16959" spans="1:1" x14ac:dyDescent="0.55000000000000004">
      <c r="A16959" s="131"/>
    </row>
    <row r="16962" spans="1:1" x14ac:dyDescent="0.55000000000000004">
      <c r="A16962" s="131"/>
    </row>
    <row r="16963" spans="1:1" x14ac:dyDescent="0.55000000000000004">
      <c r="A16963" s="131"/>
    </row>
    <row r="16966" spans="1:1" x14ac:dyDescent="0.55000000000000004">
      <c r="A16966" s="131"/>
    </row>
    <row r="16967" spans="1:1" x14ac:dyDescent="0.55000000000000004">
      <c r="A16967" s="131"/>
    </row>
    <row r="16970" spans="1:1" x14ac:dyDescent="0.55000000000000004">
      <c r="A16970" s="131"/>
    </row>
    <row r="16971" spans="1:1" x14ac:dyDescent="0.55000000000000004">
      <c r="A16971" s="131"/>
    </row>
    <row r="16974" spans="1:1" x14ac:dyDescent="0.55000000000000004">
      <c r="A16974" s="131"/>
    </row>
    <row r="16975" spans="1:1" x14ac:dyDescent="0.55000000000000004">
      <c r="A16975" s="131"/>
    </row>
    <row r="16978" spans="1:1" x14ac:dyDescent="0.55000000000000004">
      <c r="A16978" s="131"/>
    </row>
    <row r="16979" spans="1:1" x14ac:dyDescent="0.55000000000000004">
      <c r="A16979" s="131"/>
    </row>
    <row r="16982" spans="1:1" x14ac:dyDescent="0.55000000000000004">
      <c r="A16982" s="131"/>
    </row>
    <row r="16983" spans="1:1" x14ac:dyDescent="0.55000000000000004">
      <c r="A16983" s="131"/>
    </row>
    <row r="16986" spans="1:1" x14ac:dyDescent="0.55000000000000004">
      <c r="A16986" s="131"/>
    </row>
    <row r="16987" spans="1:1" x14ac:dyDescent="0.55000000000000004">
      <c r="A16987" s="131"/>
    </row>
    <row r="16990" spans="1:1" x14ac:dyDescent="0.55000000000000004">
      <c r="A16990" s="131"/>
    </row>
    <row r="16991" spans="1:1" x14ac:dyDescent="0.55000000000000004">
      <c r="A16991" s="131"/>
    </row>
    <row r="16994" spans="1:1" x14ac:dyDescent="0.55000000000000004">
      <c r="A16994" s="131"/>
    </row>
    <row r="16995" spans="1:1" x14ac:dyDescent="0.55000000000000004">
      <c r="A16995" s="131"/>
    </row>
    <row r="16998" spans="1:1" x14ac:dyDescent="0.55000000000000004">
      <c r="A16998" s="131"/>
    </row>
    <row r="16999" spans="1:1" x14ac:dyDescent="0.55000000000000004">
      <c r="A16999" s="131"/>
    </row>
    <row r="17002" spans="1:1" x14ac:dyDescent="0.55000000000000004">
      <c r="A17002" s="131"/>
    </row>
    <row r="17003" spans="1:1" x14ac:dyDescent="0.55000000000000004">
      <c r="A17003" s="131"/>
    </row>
    <row r="17006" spans="1:1" x14ac:dyDescent="0.55000000000000004">
      <c r="A17006" s="131"/>
    </row>
    <row r="17007" spans="1:1" x14ac:dyDescent="0.55000000000000004">
      <c r="A17007" s="131"/>
    </row>
    <row r="17010" spans="1:1" x14ac:dyDescent="0.55000000000000004">
      <c r="A17010" s="131"/>
    </row>
    <row r="17011" spans="1:1" x14ac:dyDescent="0.55000000000000004">
      <c r="A17011" s="131"/>
    </row>
    <row r="17014" spans="1:1" x14ac:dyDescent="0.55000000000000004">
      <c r="A17014" s="131"/>
    </row>
    <row r="17015" spans="1:1" x14ac:dyDescent="0.55000000000000004">
      <c r="A17015" s="131"/>
    </row>
    <row r="17018" spans="1:1" x14ac:dyDescent="0.55000000000000004">
      <c r="A17018" s="131"/>
    </row>
    <row r="17019" spans="1:1" x14ac:dyDescent="0.55000000000000004">
      <c r="A17019" s="131"/>
    </row>
    <row r="17022" spans="1:1" x14ac:dyDescent="0.55000000000000004">
      <c r="A17022" s="131"/>
    </row>
    <row r="17023" spans="1:1" x14ac:dyDescent="0.55000000000000004">
      <c r="A17023" s="131"/>
    </row>
    <row r="17026" spans="1:1" x14ac:dyDescent="0.55000000000000004">
      <c r="A17026" s="131"/>
    </row>
    <row r="17027" spans="1:1" x14ac:dyDescent="0.55000000000000004">
      <c r="A17027" s="131"/>
    </row>
    <row r="17030" spans="1:1" x14ac:dyDescent="0.55000000000000004">
      <c r="A17030" s="131"/>
    </row>
    <row r="17031" spans="1:1" x14ac:dyDescent="0.55000000000000004">
      <c r="A17031" s="131"/>
    </row>
    <row r="17034" spans="1:1" x14ac:dyDescent="0.55000000000000004">
      <c r="A17034" s="131"/>
    </row>
    <row r="17035" spans="1:1" x14ac:dyDescent="0.55000000000000004">
      <c r="A17035" s="131"/>
    </row>
    <row r="17038" spans="1:1" x14ac:dyDescent="0.55000000000000004">
      <c r="A17038" s="131"/>
    </row>
    <row r="17039" spans="1:1" x14ac:dyDescent="0.55000000000000004">
      <c r="A17039" s="131"/>
    </row>
    <row r="17042" spans="1:1" x14ac:dyDescent="0.55000000000000004">
      <c r="A17042" s="131"/>
    </row>
    <row r="17043" spans="1:1" x14ac:dyDescent="0.55000000000000004">
      <c r="A17043" s="131"/>
    </row>
    <row r="17046" spans="1:1" x14ac:dyDescent="0.55000000000000004">
      <c r="A17046" s="131"/>
    </row>
    <row r="17047" spans="1:1" x14ac:dyDescent="0.55000000000000004">
      <c r="A17047" s="131"/>
    </row>
    <row r="17050" spans="1:1" x14ac:dyDescent="0.55000000000000004">
      <c r="A17050" s="131"/>
    </row>
    <row r="17051" spans="1:1" x14ac:dyDescent="0.55000000000000004">
      <c r="A17051" s="131"/>
    </row>
    <row r="17054" spans="1:1" x14ac:dyDescent="0.55000000000000004">
      <c r="A17054" s="131"/>
    </row>
    <row r="17055" spans="1:1" x14ac:dyDescent="0.55000000000000004">
      <c r="A17055" s="131"/>
    </row>
    <row r="17058" spans="1:1" x14ac:dyDescent="0.55000000000000004">
      <c r="A17058" s="131"/>
    </row>
    <row r="17059" spans="1:1" x14ac:dyDescent="0.55000000000000004">
      <c r="A17059" s="131"/>
    </row>
    <row r="17062" spans="1:1" x14ac:dyDescent="0.55000000000000004">
      <c r="A17062" s="131"/>
    </row>
    <row r="17063" spans="1:1" x14ac:dyDescent="0.55000000000000004">
      <c r="A17063" s="131"/>
    </row>
    <row r="17066" spans="1:1" x14ac:dyDescent="0.55000000000000004">
      <c r="A17066" s="131"/>
    </row>
    <row r="17067" spans="1:1" x14ac:dyDescent="0.55000000000000004">
      <c r="A17067" s="131"/>
    </row>
    <row r="17070" spans="1:1" x14ac:dyDescent="0.55000000000000004">
      <c r="A17070" s="131"/>
    </row>
    <row r="17071" spans="1:1" x14ac:dyDescent="0.55000000000000004">
      <c r="A17071" s="131"/>
    </row>
    <row r="17074" spans="1:1" x14ac:dyDescent="0.55000000000000004">
      <c r="A17074" s="131"/>
    </row>
    <row r="17075" spans="1:1" x14ac:dyDescent="0.55000000000000004">
      <c r="A17075" s="131"/>
    </row>
    <row r="17078" spans="1:1" x14ac:dyDescent="0.55000000000000004">
      <c r="A17078" s="131"/>
    </row>
    <row r="17079" spans="1:1" x14ac:dyDescent="0.55000000000000004">
      <c r="A17079" s="131"/>
    </row>
    <row r="17082" spans="1:1" x14ac:dyDescent="0.55000000000000004">
      <c r="A17082" s="131"/>
    </row>
    <row r="17083" spans="1:1" x14ac:dyDescent="0.55000000000000004">
      <c r="A17083" s="131"/>
    </row>
    <row r="17086" spans="1:1" x14ac:dyDescent="0.55000000000000004">
      <c r="A17086" s="131"/>
    </row>
    <row r="17087" spans="1:1" x14ac:dyDescent="0.55000000000000004">
      <c r="A17087" s="131"/>
    </row>
    <row r="17090" spans="1:1" x14ac:dyDescent="0.55000000000000004">
      <c r="A17090" s="131"/>
    </row>
    <row r="17091" spans="1:1" x14ac:dyDescent="0.55000000000000004">
      <c r="A17091" s="131"/>
    </row>
    <row r="17094" spans="1:1" x14ac:dyDescent="0.55000000000000004">
      <c r="A17094" s="131"/>
    </row>
    <row r="17095" spans="1:1" x14ac:dyDescent="0.55000000000000004">
      <c r="A17095" s="131"/>
    </row>
    <row r="17098" spans="1:1" x14ac:dyDescent="0.55000000000000004">
      <c r="A17098" s="131"/>
    </row>
    <row r="17099" spans="1:1" x14ac:dyDescent="0.55000000000000004">
      <c r="A17099" s="131"/>
    </row>
    <row r="17102" spans="1:1" x14ac:dyDescent="0.55000000000000004">
      <c r="A17102" s="131"/>
    </row>
    <row r="17103" spans="1:1" x14ac:dyDescent="0.55000000000000004">
      <c r="A17103" s="131"/>
    </row>
    <row r="17106" spans="1:1" x14ac:dyDescent="0.55000000000000004">
      <c r="A17106" s="131"/>
    </row>
    <row r="17107" spans="1:1" x14ac:dyDescent="0.55000000000000004">
      <c r="A17107" s="131"/>
    </row>
    <row r="17110" spans="1:1" x14ac:dyDescent="0.55000000000000004">
      <c r="A17110" s="131"/>
    </row>
    <row r="17111" spans="1:1" x14ac:dyDescent="0.55000000000000004">
      <c r="A17111" s="131"/>
    </row>
    <row r="17114" spans="1:1" x14ac:dyDescent="0.55000000000000004">
      <c r="A17114" s="131"/>
    </row>
    <row r="17115" spans="1:1" x14ac:dyDescent="0.55000000000000004">
      <c r="A17115" s="131"/>
    </row>
    <row r="17118" spans="1:1" x14ac:dyDescent="0.55000000000000004">
      <c r="A17118" s="131"/>
    </row>
    <row r="17119" spans="1:1" x14ac:dyDescent="0.55000000000000004">
      <c r="A17119" s="131"/>
    </row>
    <row r="17122" spans="1:1" x14ac:dyDescent="0.55000000000000004">
      <c r="A17122" s="131"/>
    </row>
    <row r="17123" spans="1:1" x14ac:dyDescent="0.55000000000000004">
      <c r="A17123" s="131"/>
    </row>
    <row r="17126" spans="1:1" x14ac:dyDescent="0.55000000000000004">
      <c r="A17126" s="131"/>
    </row>
    <row r="17127" spans="1:1" x14ac:dyDescent="0.55000000000000004">
      <c r="A17127" s="131"/>
    </row>
    <row r="17130" spans="1:1" x14ac:dyDescent="0.55000000000000004">
      <c r="A17130" s="131"/>
    </row>
    <row r="17131" spans="1:1" x14ac:dyDescent="0.55000000000000004">
      <c r="A17131" s="131"/>
    </row>
    <row r="17134" spans="1:1" x14ac:dyDescent="0.55000000000000004">
      <c r="A17134" s="131"/>
    </row>
    <row r="17135" spans="1:1" x14ac:dyDescent="0.55000000000000004">
      <c r="A17135" s="131"/>
    </row>
    <row r="17138" spans="1:1" x14ac:dyDescent="0.55000000000000004">
      <c r="A17138" s="131"/>
    </row>
    <row r="17139" spans="1:1" x14ac:dyDescent="0.55000000000000004">
      <c r="A17139" s="131"/>
    </row>
    <row r="17142" spans="1:1" x14ac:dyDescent="0.55000000000000004">
      <c r="A17142" s="131"/>
    </row>
    <row r="17143" spans="1:1" x14ac:dyDescent="0.55000000000000004">
      <c r="A17143" s="131"/>
    </row>
    <row r="17146" spans="1:1" x14ac:dyDescent="0.55000000000000004">
      <c r="A17146" s="131"/>
    </row>
    <row r="17147" spans="1:1" x14ac:dyDescent="0.55000000000000004">
      <c r="A17147" s="131"/>
    </row>
    <row r="17150" spans="1:1" x14ac:dyDescent="0.55000000000000004">
      <c r="A17150" s="131"/>
    </row>
    <row r="17151" spans="1:1" x14ac:dyDescent="0.55000000000000004">
      <c r="A17151" s="131"/>
    </row>
    <row r="17154" spans="1:1" x14ac:dyDescent="0.55000000000000004">
      <c r="A17154" s="131"/>
    </row>
    <row r="17155" spans="1:1" x14ac:dyDescent="0.55000000000000004">
      <c r="A17155" s="131"/>
    </row>
    <row r="17158" spans="1:1" x14ac:dyDescent="0.55000000000000004">
      <c r="A17158" s="131"/>
    </row>
    <row r="17159" spans="1:1" x14ac:dyDescent="0.55000000000000004">
      <c r="A17159" s="131"/>
    </row>
    <row r="17162" spans="1:1" x14ac:dyDescent="0.55000000000000004">
      <c r="A17162" s="131"/>
    </row>
    <row r="17163" spans="1:1" x14ac:dyDescent="0.55000000000000004">
      <c r="A17163" s="131"/>
    </row>
    <row r="17166" spans="1:1" x14ac:dyDescent="0.55000000000000004">
      <c r="A17166" s="131"/>
    </row>
    <row r="17167" spans="1:1" x14ac:dyDescent="0.55000000000000004">
      <c r="A17167" s="131"/>
    </row>
    <row r="17170" spans="1:1" x14ac:dyDescent="0.55000000000000004">
      <c r="A17170" s="131"/>
    </row>
    <row r="17171" spans="1:1" x14ac:dyDescent="0.55000000000000004">
      <c r="A17171" s="131"/>
    </row>
    <row r="17174" spans="1:1" x14ac:dyDescent="0.55000000000000004">
      <c r="A17174" s="131"/>
    </row>
    <row r="17175" spans="1:1" x14ac:dyDescent="0.55000000000000004">
      <c r="A17175" s="131"/>
    </row>
    <row r="17178" spans="1:1" x14ac:dyDescent="0.55000000000000004">
      <c r="A17178" s="131"/>
    </row>
    <row r="17179" spans="1:1" x14ac:dyDescent="0.55000000000000004">
      <c r="A17179" s="131"/>
    </row>
    <row r="17182" spans="1:1" x14ac:dyDescent="0.55000000000000004">
      <c r="A17182" s="131"/>
    </row>
    <row r="17183" spans="1:1" x14ac:dyDescent="0.55000000000000004">
      <c r="A17183" s="131"/>
    </row>
    <row r="17186" spans="1:1" x14ac:dyDescent="0.55000000000000004">
      <c r="A17186" s="131"/>
    </row>
    <row r="17187" spans="1:1" x14ac:dyDescent="0.55000000000000004">
      <c r="A17187" s="131"/>
    </row>
    <row r="17190" spans="1:1" x14ac:dyDescent="0.55000000000000004">
      <c r="A17190" s="131"/>
    </row>
    <row r="17191" spans="1:1" x14ac:dyDescent="0.55000000000000004">
      <c r="A17191" s="131"/>
    </row>
    <row r="17194" spans="1:1" x14ac:dyDescent="0.55000000000000004">
      <c r="A17194" s="131"/>
    </row>
    <row r="17195" spans="1:1" x14ac:dyDescent="0.55000000000000004">
      <c r="A17195" s="131"/>
    </row>
    <row r="17198" spans="1:1" x14ac:dyDescent="0.55000000000000004">
      <c r="A17198" s="131"/>
    </row>
    <row r="17199" spans="1:1" x14ac:dyDescent="0.55000000000000004">
      <c r="A17199" s="131"/>
    </row>
    <row r="17202" spans="1:1" x14ac:dyDescent="0.55000000000000004">
      <c r="A17202" s="131"/>
    </row>
    <row r="17203" spans="1:1" x14ac:dyDescent="0.55000000000000004">
      <c r="A17203" s="131"/>
    </row>
    <row r="17206" spans="1:1" x14ac:dyDescent="0.55000000000000004">
      <c r="A17206" s="131"/>
    </row>
    <row r="17207" spans="1:1" x14ac:dyDescent="0.55000000000000004">
      <c r="A17207" s="131"/>
    </row>
    <row r="17210" spans="1:1" x14ac:dyDescent="0.55000000000000004">
      <c r="A17210" s="131"/>
    </row>
    <row r="17211" spans="1:1" x14ac:dyDescent="0.55000000000000004">
      <c r="A17211" s="131"/>
    </row>
    <row r="17214" spans="1:1" x14ac:dyDescent="0.55000000000000004">
      <c r="A17214" s="131"/>
    </row>
    <row r="17215" spans="1:1" x14ac:dyDescent="0.55000000000000004">
      <c r="A17215" s="131"/>
    </row>
    <row r="17218" spans="1:1" x14ac:dyDescent="0.55000000000000004">
      <c r="A17218" s="131"/>
    </row>
    <row r="17219" spans="1:1" x14ac:dyDescent="0.55000000000000004">
      <c r="A17219" s="131"/>
    </row>
    <row r="17222" spans="1:1" x14ac:dyDescent="0.55000000000000004">
      <c r="A17222" s="131"/>
    </row>
    <row r="17223" spans="1:1" x14ac:dyDescent="0.55000000000000004">
      <c r="A17223" s="131"/>
    </row>
    <row r="17226" spans="1:1" x14ac:dyDescent="0.55000000000000004">
      <c r="A17226" s="131"/>
    </row>
    <row r="17227" spans="1:1" x14ac:dyDescent="0.55000000000000004">
      <c r="A17227" s="131"/>
    </row>
    <row r="17230" spans="1:1" x14ac:dyDescent="0.55000000000000004">
      <c r="A17230" s="131"/>
    </row>
    <row r="17231" spans="1:1" x14ac:dyDescent="0.55000000000000004">
      <c r="A17231" s="131"/>
    </row>
    <row r="17234" spans="1:1" x14ac:dyDescent="0.55000000000000004">
      <c r="A17234" s="131"/>
    </row>
    <row r="17235" spans="1:1" x14ac:dyDescent="0.55000000000000004">
      <c r="A17235" s="131"/>
    </row>
    <row r="17238" spans="1:1" x14ac:dyDescent="0.55000000000000004">
      <c r="A17238" s="131"/>
    </row>
    <row r="17239" spans="1:1" x14ac:dyDescent="0.55000000000000004">
      <c r="A17239" s="131"/>
    </row>
    <row r="17242" spans="1:1" x14ac:dyDescent="0.55000000000000004">
      <c r="A17242" s="131"/>
    </row>
    <row r="17243" spans="1:1" x14ac:dyDescent="0.55000000000000004">
      <c r="A17243" s="131"/>
    </row>
    <row r="17246" spans="1:1" x14ac:dyDescent="0.55000000000000004">
      <c r="A17246" s="131"/>
    </row>
    <row r="17247" spans="1:1" x14ac:dyDescent="0.55000000000000004">
      <c r="A17247" s="131"/>
    </row>
    <row r="17250" spans="1:1" x14ac:dyDescent="0.55000000000000004">
      <c r="A17250" s="131"/>
    </row>
    <row r="17251" spans="1:1" x14ac:dyDescent="0.55000000000000004">
      <c r="A17251" s="131"/>
    </row>
    <row r="17254" spans="1:1" x14ac:dyDescent="0.55000000000000004">
      <c r="A17254" s="131"/>
    </row>
    <row r="17255" spans="1:1" x14ac:dyDescent="0.55000000000000004">
      <c r="A17255" s="131"/>
    </row>
    <row r="17258" spans="1:1" x14ac:dyDescent="0.55000000000000004">
      <c r="A17258" s="131"/>
    </row>
    <row r="17259" spans="1:1" x14ac:dyDescent="0.55000000000000004">
      <c r="A17259" s="131"/>
    </row>
    <row r="17262" spans="1:1" x14ac:dyDescent="0.55000000000000004">
      <c r="A17262" s="131"/>
    </row>
    <row r="17263" spans="1:1" x14ac:dyDescent="0.55000000000000004">
      <c r="A17263" s="131"/>
    </row>
    <row r="17266" spans="1:1" x14ac:dyDescent="0.55000000000000004">
      <c r="A17266" s="131"/>
    </row>
    <row r="17267" spans="1:1" x14ac:dyDescent="0.55000000000000004">
      <c r="A17267" s="131"/>
    </row>
    <row r="17270" spans="1:1" x14ac:dyDescent="0.55000000000000004">
      <c r="A17270" s="131"/>
    </row>
    <row r="17271" spans="1:1" x14ac:dyDescent="0.55000000000000004">
      <c r="A17271" s="131"/>
    </row>
    <row r="17274" spans="1:1" x14ac:dyDescent="0.55000000000000004">
      <c r="A17274" s="131"/>
    </row>
    <row r="17275" spans="1:1" x14ac:dyDescent="0.55000000000000004">
      <c r="A17275" s="131"/>
    </row>
    <row r="17278" spans="1:1" x14ac:dyDescent="0.55000000000000004">
      <c r="A17278" s="131"/>
    </row>
    <row r="17279" spans="1:1" x14ac:dyDescent="0.55000000000000004">
      <c r="A17279" s="131"/>
    </row>
    <row r="17282" spans="1:1" x14ac:dyDescent="0.55000000000000004">
      <c r="A17282" s="131"/>
    </row>
    <row r="17283" spans="1:1" x14ac:dyDescent="0.55000000000000004">
      <c r="A17283" s="131"/>
    </row>
    <row r="17286" spans="1:1" x14ac:dyDescent="0.55000000000000004">
      <c r="A17286" s="131"/>
    </row>
    <row r="17287" spans="1:1" x14ac:dyDescent="0.55000000000000004">
      <c r="A17287" s="131"/>
    </row>
    <row r="17290" spans="1:1" x14ac:dyDescent="0.55000000000000004">
      <c r="A17290" s="131"/>
    </row>
    <row r="17291" spans="1:1" x14ac:dyDescent="0.55000000000000004">
      <c r="A17291" s="131"/>
    </row>
    <row r="17294" spans="1:1" x14ac:dyDescent="0.55000000000000004">
      <c r="A17294" s="131"/>
    </row>
    <row r="17295" spans="1:1" x14ac:dyDescent="0.55000000000000004">
      <c r="A17295" s="131"/>
    </row>
    <row r="17298" spans="1:1" x14ac:dyDescent="0.55000000000000004">
      <c r="A17298" s="131"/>
    </row>
    <row r="17299" spans="1:1" x14ac:dyDescent="0.55000000000000004">
      <c r="A17299" s="131"/>
    </row>
    <row r="17302" spans="1:1" x14ac:dyDescent="0.55000000000000004">
      <c r="A17302" s="131"/>
    </row>
    <row r="17303" spans="1:1" x14ac:dyDescent="0.55000000000000004">
      <c r="A17303" s="131"/>
    </row>
    <row r="17306" spans="1:1" x14ac:dyDescent="0.55000000000000004">
      <c r="A17306" s="131"/>
    </row>
    <row r="17307" spans="1:1" x14ac:dyDescent="0.55000000000000004">
      <c r="A17307" s="131"/>
    </row>
    <row r="17310" spans="1:1" x14ac:dyDescent="0.55000000000000004">
      <c r="A17310" s="131"/>
    </row>
    <row r="17311" spans="1:1" x14ac:dyDescent="0.55000000000000004">
      <c r="A17311" s="131"/>
    </row>
    <row r="17314" spans="1:1" x14ac:dyDescent="0.55000000000000004">
      <c r="A17314" s="131"/>
    </row>
    <row r="17315" spans="1:1" x14ac:dyDescent="0.55000000000000004">
      <c r="A17315" s="131"/>
    </row>
    <row r="17318" spans="1:1" x14ac:dyDescent="0.55000000000000004">
      <c r="A17318" s="131"/>
    </row>
    <row r="17319" spans="1:1" x14ac:dyDescent="0.55000000000000004">
      <c r="A17319" s="131"/>
    </row>
    <row r="17322" spans="1:1" x14ac:dyDescent="0.55000000000000004">
      <c r="A17322" s="131"/>
    </row>
    <row r="17323" spans="1:1" x14ac:dyDescent="0.55000000000000004">
      <c r="A17323" s="131"/>
    </row>
    <row r="17326" spans="1:1" x14ac:dyDescent="0.55000000000000004">
      <c r="A17326" s="131"/>
    </row>
    <row r="17327" spans="1:1" x14ac:dyDescent="0.55000000000000004">
      <c r="A17327" s="131"/>
    </row>
    <row r="17330" spans="1:1" x14ac:dyDescent="0.55000000000000004">
      <c r="A17330" s="131"/>
    </row>
    <row r="17331" spans="1:1" x14ac:dyDescent="0.55000000000000004">
      <c r="A17331" s="131"/>
    </row>
    <row r="17334" spans="1:1" x14ac:dyDescent="0.55000000000000004">
      <c r="A17334" s="131"/>
    </row>
    <row r="17335" spans="1:1" x14ac:dyDescent="0.55000000000000004">
      <c r="A17335" s="131"/>
    </row>
    <row r="17338" spans="1:1" x14ac:dyDescent="0.55000000000000004">
      <c r="A17338" s="131"/>
    </row>
    <row r="17339" spans="1:1" x14ac:dyDescent="0.55000000000000004">
      <c r="A17339" s="131"/>
    </row>
    <row r="17342" spans="1:1" x14ac:dyDescent="0.55000000000000004">
      <c r="A17342" s="131"/>
    </row>
    <row r="17343" spans="1:1" x14ac:dyDescent="0.55000000000000004">
      <c r="A17343" s="131"/>
    </row>
    <row r="17346" spans="1:1" x14ac:dyDescent="0.55000000000000004">
      <c r="A17346" s="131"/>
    </row>
    <row r="17347" spans="1:1" x14ac:dyDescent="0.55000000000000004">
      <c r="A17347" s="131"/>
    </row>
    <row r="17350" spans="1:1" x14ac:dyDescent="0.55000000000000004">
      <c r="A17350" s="131"/>
    </row>
    <row r="17351" spans="1:1" x14ac:dyDescent="0.55000000000000004">
      <c r="A17351" s="131"/>
    </row>
    <row r="17354" spans="1:1" x14ac:dyDescent="0.55000000000000004">
      <c r="A17354" s="131"/>
    </row>
    <row r="17355" spans="1:1" x14ac:dyDescent="0.55000000000000004">
      <c r="A17355" s="131"/>
    </row>
    <row r="17358" spans="1:1" x14ac:dyDescent="0.55000000000000004">
      <c r="A17358" s="131"/>
    </row>
    <row r="17359" spans="1:1" x14ac:dyDescent="0.55000000000000004">
      <c r="A17359" s="131"/>
    </row>
    <row r="17362" spans="1:1" x14ac:dyDescent="0.55000000000000004">
      <c r="A17362" s="131"/>
    </row>
    <row r="17363" spans="1:1" x14ac:dyDescent="0.55000000000000004">
      <c r="A17363" s="131"/>
    </row>
    <row r="17366" spans="1:1" x14ac:dyDescent="0.55000000000000004">
      <c r="A17366" s="131"/>
    </row>
    <row r="17367" spans="1:1" x14ac:dyDescent="0.55000000000000004">
      <c r="A17367" s="131"/>
    </row>
    <row r="17370" spans="1:1" x14ac:dyDescent="0.55000000000000004">
      <c r="A17370" s="131"/>
    </row>
    <row r="17371" spans="1:1" x14ac:dyDescent="0.55000000000000004">
      <c r="A17371" s="131"/>
    </row>
    <row r="17374" spans="1:1" x14ac:dyDescent="0.55000000000000004">
      <c r="A17374" s="131"/>
    </row>
    <row r="17375" spans="1:1" x14ac:dyDescent="0.55000000000000004">
      <c r="A17375" s="131"/>
    </row>
    <row r="17378" spans="1:1" x14ac:dyDescent="0.55000000000000004">
      <c r="A17378" s="131"/>
    </row>
    <row r="17379" spans="1:1" x14ac:dyDescent="0.55000000000000004">
      <c r="A17379" s="131"/>
    </row>
    <row r="17382" spans="1:1" x14ac:dyDescent="0.55000000000000004">
      <c r="A17382" s="131"/>
    </row>
    <row r="17383" spans="1:1" x14ac:dyDescent="0.55000000000000004">
      <c r="A17383" s="131"/>
    </row>
    <row r="17386" spans="1:1" x14ac:dyDescent="0.55000000000000004">
      <c r="A17386" s="131"/>
    </row>
    <row r="17387" spans="1:1" x14ac:dyDescent="0.55000000000000004">
      <c r="A17387" s="131"/>
    </row>
    <row r="17390" spans="1:1" x14ac:dyDescent="0.55000000000000004">
      <c r="A17390" s="131"/>
    </row>
    <row r="17391" spans="1:1" x14ac:dyDescent="0.55000000000000004">
      <c r="A17391" s="131"/>
    </row>
    <row r="17394" spans="1:1" x14ac:dyDescent="0.55000000000000004">
      <c r="A17394" s="131"/>
    </row>
    <row r="17395" spans="1:1" x14ac:dyDescent="0.55000000000000004">
      <c r="A17395" s="131"/>
    </row>
    <row r="17398" spans="1:1" x14ac:dyDescent="0.55000000000000004">
      <c r="A17398" s="131"/>
    </row>
    <row r="17399" spans="1:1" x14ac:dyDescent="0.55000000000000004">
      <c r="A17399" s="131"/>
    </row>
    <row r="17402" spans="1:1" x14ac:dyDescent="0.55000000000000004">
      <c r="A17402" s="131"/>
    </row>
    <row r="17403" spans="1:1" x14ac:dyDescent="0.55000000000000004">
      <c r="A17403" s="131"/>
    </row>
    <row r="17406" spans="1:1" x14ac:dyDescent="0.55000000000000004">
      <c r="A17406" s="131"/>
    </row>
    <row r="17407" spans="1:1" x14ac:dyDescent="0.55000000000000004">
      <c r="A17407" s="131"/>
    </row>
    <row r="17410" spans="1:1" x14ac:dyDescent="0.55000000000000004">
      <c r="A17410" s="131"/>
    </row>
    <row r="17411" spans="1:1" x14ac:dyDescent="0.55000000000000004">
      <c r="A17411" s="131"/>
    </row>
    <row r="17414" spans="1:1" x14ac:dyDescent="0.55000000000000004">
      <c r="A17414" s="131"/>
    </row>
    <row r="17415" spans="1:1" x14ac:dyDescent="0.55000000000000004">
      <c r="A17415" s="131"/>
    </row>
    <row r="17418" spans="1:1" x14ac:dyDescent="0.55000000000000004">
      <c r="A17418" s="131"/>
    </row>
    <row r="17419" spans="1:1" x14ac:dyDescent="0.55000000000000004">
      <c r="A17419" s="131"/>
    </row>
    <row r="17422" spans="1:1" x14ac:dyDescent="0.55000000000000004">
      <c r="A17422" s="131"/>
    </row>
    <row r="17423" spans="1:1" x14ac:dyDescent="0.55000000000000004">
      <c r="A17423" s="131"/>
    </row>
    <row r="17426" spans="1:1" x14ac:dyDescent="0.55000000000000004">
      <c r="A17426" s="131"/>
    </row>
    <row r="17427" spans="1:1" x14ac:dyDescent="0.55000000000000004">
      <c r="A17427" s="131"/>
    </row>
    <row r="17430" spans="1:1" x14ac:dyDescent="0.55000000000000004">
      <c r="A17430" s="131"/>
    </row>
    <row r="17431" spans="1:1" x14ac:dyDescent="0.55000000000000004">
      <c r="A17431" s="131"/>
    </row>
    <row r="17434" spans="1:1" x14ac:dyDescent="0.55000000000000004">
      <c r="A17434" s="131"/>
    </row>
    <row r="17435" spans="1:1" x14ac:dyDescent="0.55000000000000004">
      <c r="A17435" s="131"/>
    </row>
    <row r="17438" spans="1:1" x14ac:dyDescent="0.55000000000000004">
      <c r="A17438" s="131"/>
    </row>
    <row r="17439" spans="1:1" x14ac:dyDescent="0.55000000000000004">
      <c r="A17439" s="131"/>
    </row>
    <row r="17442" spans="1:1" x14ac:dyDescent="0.55000000000000004">
      <c r="A17442" s="131"/>
    </row>
    <row r="17443" spans="1:1" x14ac:dyDescent="0.55000000000000004">
      <c r="A17443" s="131"/>
    </row>
    <row r="17446" spans="1:1" x14ac:dyDescent="0.55000000000000004">
      <c r="A17446" s="131"/>
    </row>
    <row r="17447" spans="1:1" x14ac:dyDescent="0.55000000000000004">
      <c r="A17447" s="131"/>
    </row>
    <row r="17450" spans="1:1" x14ac:dyDescent="0.55000000000000004">
      <c r="A17450" s="131"/>
    </row>
    <row r="17451" spans="1:1" x14ac:dyDescent="0.55000000000000004">
      <c r="A17451" s="131"/>
    </row>
    <row r="17454" spans="1:1" x14ac:dyDescent="0.55000000000000004">
      <c r="A17454" s="131"/>
    </row>
    <row r="17455" spans="1:1" x14ac:dyDescent="0.55000000000000004">
      <c r="A17455" s="131"/>
    </row>
    <row r="17458" spans="1:1" x14ac:dyDescent="0.55000000000000004">
      <c r="A17458" s="131"/>
    </row>
    <row r="17459" spans="1:1" x14ac:dyDescent="0.55000000000000004">
      <c r="A17459" s="131"/>
    </row>
    <row r="17462" spans="1:1" x14ac:dyDescent="0.55000000000000004">
      <c r="A17462" s="131"/>
    </row>
    <row r="17463" spans="1:1" x14ac:dyDescent="0.55000000000000004">
      <c r="A17463" s="131"/>
    </row>
    <row r="17466" spans="1:1" x14ac:dyDescent="0.55000000000000004">
      <c r="A17466" s="131"/>
    </row>
    <row r="17467" spans="1:1" x14ac:dyDescent="0.55000000000000004">
      <c r="A17467" s="131"/>
    </row>
    <row r="17470" spans="1:1" x14ac:dyDescent="0.55000000000000004">
      <c r="A17470" s="131"/>
    </row>
    <row r="17471" spans="1:1" x14ac:dyDescent="0.55000000000000004">
      <c r="A17471" s="131"/>
    </row>
    <row r="17474" spans="1:1" x14ac:dyDescent="0.55000000000000004">
      <c r="A17474" s="131"/>
    </row>
    <row r="17475" spans="1:1" x14ac:dyDescent="0.55000000000000004">
      <c r="A17475" s="131"/>
    </row>
    <row r="17478" spans="1:1" x14ac:dyDescent="0.55000000000000004">
      <c r="A17478" s="131"/>
    </row>
    <row r="17479" spans="1:1" x14ac:dyDescent="0.55000000000000004">
      <c r="A17479" s="131"/>
    </row>
    <row r="17482" spans="1:1" x14ac:dyDescent="0.55000000000000004">
      <c r="A17482" s="131"/>
    </row>
    <row r="17483" spans="1:1" x14ac:dyDescent="0.55000000000000004">
      <c r="A17483" s="131"/>
    </row>
    <row r="17486" spans="1:1" x14ac:dyDescent="0.55000000000000004">
      <c r="A17486" s="131"/>
    </row>
    <row r="17487" spans="1:1" x14ac:dyDescent="0.55000000000000004">
      <c r="A17487" s="131"/>
    </row>
    <row r="17490" spans="1:1" x14ac:dyDescent="0.55000000000000004">
      <c r="A17490" s="131"/>
    </row>
    <row r="17491" spans="1:1" x14ac:dyDescent="0.55000000000000004">
      <c r="A17491" s="131"/>
    </row>
    <row r="17494" spans="1:1" x14ac:dyDescent="0.55000000000000004">
      <c r="A17494" s="131"/>
    </row>
    <row r="17495" spans="1:1" x14ac:dyDescent="0.55000000000000004">
      <c r="A17495" s="131"/>
    </row>
    <row r="17498" spans="1:1" x14ac:dyDescent="0.55000000000000004">
      <c r="A17498" s="131"/>
    </row>
    <row r="17499" spans="1:1" x14ac:dyDescent="0.55000000000000004">
      <c r="A17499" s="131"/>
    </row>
    <row r="17502" spans="1:1" x14ac:dyDescent="0.55000000000000004">
      <c r="A17502" s="131"/>
    </row>
    <row r="17503" spans="1:1" x14ac:dyDescent="0.55000000000000004">
      <c r="A17503" s="131"/>
    </row>
    <row r="17506" spans="1:1" x14ac:dyDescent="0.55000000000000004">
      <c r="A17506" s="131"/>
    </row>
    <row r="17507" spans="1:1" x14ac:dyDescent="0.55000000000000004">
      <c r="A17507" s="131"/>
    </row>
    <row r="17510" spans="1:1" x14ac:dyDescent="0.55000000000000004">
      <c r="A17510" s="131"/>
    </row>
    <row r="17511" spans="1:1" x14ac:dyDescent="0.55000000000000004">
      <c r="A17511" s="131"/>
    </row>
    <row r="17514" spans="1:1" x14ac:dyDescent="0.55000000000000004">
      <c r="A17514" s="131"/>
    </row>
    <row r="17515" spans="1:1" x14ac:dyDescent="0.55000000000000004">
      <c r="A17515" s="131"/>
    </row>
    <row r="17518" spans="1:1" x14ac:dyDescent="0.55000000000000004">
      <c r="A17518" s="131"/>
    </row>
    <row r="17519" spans="1:1" x14ac:dyDescent="0.55000000000000004">
      <c r="A17519" s="131"/>
    </row>
    <row r="17522" spans="1:1" x14ac:dyDescent="0.55000000000000004">
      <c r="A17522" s="131"/>
    </row>
    <row r="17523" spans="1:1" x14ac:dyDescent="0.55000000000000004">
      <c r="A17523" s="131"/>
    </row>
    <row r="17526" spans="1:1" x14ac:dyDescent="0.55000000000000004">
      <c r="A17526" s="131"/>
    </row>
    <row r="17527" spans="1:1" x14ac:dyDescent="0.55000000000000004">
      <c r="A17527" s="131"/>
    </row>
    <row r="17530" spans="1:1" x14ac:dyDescent="0.55000000000000004">
      <c r="A17530" s="131"/>
    </row>
    <row r="17531" spans="1:1" x14ac:dyDescent="0.55000000000000004">
      <c r="A17531" s="131"/>
    </row>
    <row r="17534" spans="1:1" x14ac:dyDescent="0.55000000000000004">
      <c r="A17534" s="131"/>
    </row>
    <row r="17535" spans="1:1" x14ac:dyDescent="0.55000000000000004">
      <c r="A17535" s="131"/>
    </row>
    <row r="17538" spans="1:1" x14ac:dyDescent="0.55000000000000004">
      <c r="A17538" s="131"/>
    </row>
    <row r="17539" spans="1:1" x14ac:dyDescent="0.55000000000000004">
      <c r="A17539" s="131"/>
    </row>
    <row r="17542" spans="1:1" x14ac:dyDescent="0.55000000000000004">
      <c r="A17542" s="131"/>
    </row>
    <row r="17543" spans="1:1" x14ac:dyDescent="0.55000000000000004">
      <c r="A17543" s="131"/>
    </row>
    <row r="17546" spans="1:1" x14ac:dyDescent="0.55000000000000004">
      <c r="A17546" s="131"/>
    </row>
    <row r="17547" spans="1:1" x14ac:dyDescent="0.55000000000000004">
      <c r="A17547" s="131"/>
    </row>
    <row r="17550" spans="1:1" x14ac:dyDescent="0.55000000000000004">
      <c r="A17550" s="131"/>
    </row>
    <row r="17551" spans="1:1" x14ac:dyDescent="0.55000000000000004">
      <c r="A17551" s="131"/>
    </row>
    <row r="17554" spans="1:1" x14ac:dyDescent="0.55000000000000004">
      <c r="A17554" s="131"/>
    </row>
    <row r="17555" spans="1:1" x14ac:dyDescent="0.55000000000000004">
      <c r="A17555" s="131"/>
    </row>
    <row r="17558" spans="1:1" x14ac:dyDescent="0.55000000000000004">
      <c r="A17558" s="131"/>
    </row>
    <row r="17559" spans="1:1" x14ac:dyDescent="0.55000000000000004">
      <c r="A17559" s="131"/>
    </row>
    <row r="17562" spans="1:1" x14ac:dyDescent="0.55000000000000004">
      <c r="A17562" s="131"/>
    </row>
    <row r="17563" spans="1:1" x14ac:dyDescent="0.55000000000000004">
      <c r="A17563" s="131"/>
    </row>
    <row r="17566" spans="1:1" x14ac:dyDescent="0.55000000000000004">
      <c r="A17566" s="131"/>
    </row>
    <row r="17567" spans="1:1" x14ac:dyDescent="0.55000000000000004">
      <c r="A17567" s="131"/>
    </row>
    <row r="17570" spans="1:1" x14ac:dyDescent="0.55000000000000004">
      <c r="A17570" s="131"/>
    </row>
    <row r="17571" spans="1:1" x14ac:dyDescent="0.55000000000000004">
      <c r="A17571" s="131"/>
    </row>
    <row r="17574" spans="1:1" x14ac:dyDescent="0.55000000000000004">
      <c r="A17574" s="131"/>
    </row>
    <row r="17575" spans="1:1" x14ac:dyDescent="0.55000000000000004">
      <c r="A17575" s="131"/>
    </row>
    <row r="17578" spans="1:1" x14ac:dyDescent="0.55000000000000004">
      <c r="A17578" s="131"/>
    </row>
    <row r="17579" spans="1:1" x14ac:dyDescent="0.55000000000000004">
      <c r="A17579" s="131"/>
    </row>
    <row r="17582" spans="1:1" x14ac:dyDescent="0.55000000000000004">
      <c r="A17582" s="131"/>
    </row>
    <row r="17583" spans="1:1" x14ac:dyDescent="0.55000000000000004">
      <c r="A17583" s="131"/>
    </row>
    <row r="17586" spans="1:1" x14ac:dyDescent="0.55000000000000004">
      <c r="A17586" s="131"/>
    </row>
    <row r="17587" spans="1:1" x14ac:dyDescent="0.55000000000000004">
      <c r="A17587" s="131"/>
    </row>
    <row r="17590" spans="1:1" x14ac:dyDescent="0.55000000000000004">
      <c r="A17590" s="131"/>
    </row>
    <row r="17591" spans="1:1" x14ac:dyDescent="0.55000000000000004">
      <c r="A17591" s="131"/>
    </row>
    <row r="17594" spans="1:1" x14ac:dyDescent="0.55000000000000004">
      <c r="A17594" s="131"/>
    </row>
    <row r="17595" spans="1:1" x14ac:dyDescent="0.55000000000000004">
      <c r="A17595" s="131"/>
    </row>
    <row r="17598" spans="1:1" x14ac:dyDescent="0.55000000000000004">
      <c r="A17598" s="131"/>
    </row>
    <row r="17599" spans="1:1" x14ac:dyDescent="0.55000000000000004">
      <c r="A17599" s="131"/>
    </row>
    <row r="17602" spans="1:1" x14ac:dyDescent="0.55000000000000004">
      <c r="A17602" s="131"/>
    </row>
    <row r="17603" spans="1:1" x14ac:dyDescent="0.55000000000000004">
      <c r="A17603" s="131"/>
    </row>
    <row r="17606" spans="1:1" x14ac:dyDescent="0.55000000000000004">
      <c r="A17606" s="131"/>
    </row>
    <row r="17607" spans="1:1" x14ac:dyDescent="0.55000000000000004">
      <c r="A17607" s="131"/>
    </row>
    <row r="17610" spans="1:1" x14ac:dyDescent="0.55000000000000004">
      <c r="A17610" s="131"/>
    </row>
    <row r="17611" spans="1:1" x14ac:dyDescent="0.55000000000000004">
      <c r="A17611" s="131"/>
    </row>
    <row r="17614" spans="1:1" x14ac:dyDescent="0.55000000000000004">
      <c r="A17614" s="131"/>
    </row>
    <row r="17615" spans="1:1" x14ac:dyDescent="0.55000000000000004">
      <c r="A17615" s="131"/>
    </row>
    <row r="17618" spans="1:1" x14ac:dyDescent="0.55000000000000004">
      <c r="A17618" s="131"/>
    </row>
    <row r="17619" spans="1:1" x14ac:dyDescent="0.55000000000000004">
      <c r="A17619" s="131"/>
    </row>
    <row r="17622" spans="1:1" x14ac:dyDescent="0.55000000000000004">
      <c r="A17622" s="131"/>
    </row>
    <row r="17623" spans="1:1" x14ac:dyDescent="0.55000000000000004">
      <c r="A17623" s="131"/>
    </row>
    <row r="17626" spans="1:1" x14ac:dyDescent="0.55000000000000004">
      <c r="A17626" s="131"/>
    </row>
    <row r="17627" spans="1:1" x14ac:dyDescent="0.55000000000000004">
      <c r="A17627" s="131"/>
    </row>
    <row r="17630" spans="1:1" x14ac:dyDescent="0.55000000000000004">
      <c r="A17630" s="131"/>
    </row>
    <row r="17631" spans="1:1" x14ac:dyDescent="0.55000000000000004">
      <c r="A17631" s="131"/>
    </row>
    <row r="17634" spans="1:1" x14ac:dyDescent="0.55000000000000004">
      <c r="A17634" s="131"/>
    </row>
    <row r="17635" spans="1:1" x14ac:dyDescent="0.55000000000000004">
      <c r="A17635" s="131"/>
    </row>
    <row r="17638" spans="1:1" x14ac:dyDescent="0.55000000000000004">
      <c r="A17638" s="131"/>
    </row>
    <row r="17639" spans="1:1" x14ac:dyDescent="0.55000000000000004">
      <c r="A17639" s="131"/>
    </row>
    <row r="17642" spans="1:1" x14ac:dyDescent="0.55000000000000004">
      <c r="A17642" s="131"/>
    </row>
    <row r="17643" spans="1:1" x14ac:dyDescent="0.55000000000000004">
      <c r="A17643" s="131"/>
    </row>
    <row r="17646" spans="1:1" x14ac:dyDescent="0.55000000000000004">
      <c r="A17646" s="131"/>
    </row>
    <row r="17647" spans="1:1" x14ac:dyDescent="0.55000000000000004">
      <c r="A17647" s="131"/>
    </row>
    <row r="17650" spans="1:1" x14ac:dyDescent="0.55000000000000004">
      <c r="A17650" s="131"/>
    </row>
    <row r="17651" spans="1:1" x14ac:dyDescent="0.55000000000000004">
      <c r="A17651" s="131"/>
    </row>
    <row r="17654" spans="1:1" x14ac:dyDescent="0.55000000000000004">
      <c r="A17654" s="131"/>
    </row>
    <row r="17655" spans="1:1" x14ac:dyDescent="0.55000000000000004">
      <c r="A17655" s="131"/>
    </row>
    <row r="17658" spans="1:1" x14ac:dyDescent="0.55000000000000004">
      <c r="A17658" s="131"/>
    </row>
    <row r="17659" spans="1:1" x14ac:dyDescent="0.55000000000000004">
      <c r="A17659" s="131"/>
    </row>
    <row r="17662" spans="1:1" x14ac:dyDescent="0.55000000000000004">
      <c r="A17662" s="131"/>
    </row>
    <row r="17663" spans="1:1" x14ac:dyDescent="0.55000000000000004">
      <c r="A17663" s="131"/>
    </row>
    <row r="17666" spans="1:1" x14ac:dyDescent="0.55000000000000004">
      <c r="A17666" s="131"/>
    </row>
    <row r="17667" spans="1:1" x14ac:dyDescent="0.55000000000000004">
      <c r="A17667" s="131"/>
    </row>
    <row r="17670" spans="1:1" x14ac:dyDescent="0.55000000000000004">
      <c r="A17670" s="131"/>
    </row>
    <row r="17671" spans="1:1" x14ac:dyDescent="0.55000000000000004">
      <c r="A17671" s="131"/>
    </row>
    <row r="17674" spans="1:1" x14ac:dyDescent="0.55000000000000004">
      <c r="A17674" s="131"/>
    </row>
    <row r="17675" spans="1:1" x14ac:dyDescent="0.55000000000000004">
      <c r="A17675" s="131"/>
    </row>
    <row r="17678" spans="1:1" x14ac:dyDescent="0.55000000000000004">
      <c r="A17678" s="131"/>
    </row>
    <row r="17679" spans="1:1" x14ac:dyDescent="0.55000000000000004">
      <c r="A17679" s="131"/>
    </row>
    <row r="17682" spans="1:1" x14ac:dyDescent="0.55000000000000004">
      <c r="A17682" s="131"/>
    </row>
    <row r="17683" spans="1:1" x14ac:dyDescent="0.55000000000000004">
      <c r="A17683" s="131"/>
    </row>
    <row r="17686" spans="1:1" x14ac:dyDescent="0.55000000000000004">
      <c r="A17686" s="131"/>
    </row>
    <row r="17687" spans="1:1" x14ac:dyDescent="0.55000000000000004">
      <c r="A17687" s="131"/>
    </row>
    <row r="17690" spans="1:1" x14ac:dyDescent="0.55000000000000004">
      <c r="A17690" s="131"/>
    </row>
    <row r="17691" spans="1:1" x14ac:dyDescent="0.55000000000000004">
      <c r="A17691" s="131"/>
    </row>
    <row r="17694" spans="1:1" x14ac:dyDescent="0.55000000000000004">
      <c r="A17694" s="131"/>
    </row>
    <row r="17695" spans="1:1" x14ac:dyDescent="0.55000000000000004">
      <c r="A17695" s="131"/>
    </row>
    <row r="17698" spans="1:1" x14ac:dyDescent="0.55000000000000004">
      <c r="A17698" s="131"/>
    </row>
    <row r="17699" spans="1:1" x14ac:dyDescent="0.55000000000000004">
      <c r="A17699" s="131"/>
    </row>
    <row r="17702" spans="1:1" x14ac:dyDescent="0.55000000000000004">
      <c r="A17702" s="131"/>
    </row>
    <row r="17703" spans="1:1" x14ac:dyDescent="0.55000000000000004">
      <c r="A17703" s="131"/>
    </row>
    <row r="17706" spans="1:1" x14ac:dyDescent="0.55000000000000004">
      <c r="A17706" s="131"/>
    </row>
    <row r="17707" spans="1:1" x14ac:dyDescent="0.55000000000000004">
      <c r="A17707" s="131"/>
    </row>
    <row r="17710" spans="1:1" x14ac:dyDescent="0.55000000000000004">
      <c r="A17710" s="131"/>
    </row>
    <row r="17711" spans="1:1" x14ac:dyDescent="0.55000000000000004">
      <c r="A17711" s="131"/>
    </row>
    <row r="17714" spans="1:1" x14ac:dyDescent="0.55000000000000004">
      <c r="A17714" s="131"/>
    </row>
    <row r="17715" spans="1:1" x14ac:dyDescent="0.55000000000000004">
      <c r="A17715" s="131"/>
    </row>
    <row r="17718" spans="1:1" x14ac:dyDescent="0.55000000000000004">
      <c r="A17718" s="131"/>
    </row>
    <row r="17719" spans="1:1" x14ac:dyDescent="0.55000000000000004">
      <c r="A17719" s="131"/>
    </row>
    <row r="17722" spans="1:1" x14ac:dyDescent="0.55000000000000004">
      <c r="A17722" s="131"/>
    </row>
    <row r="17723" spans="1:1" x14ac:dyDescent="0.55000000000000004">
      <c r="A17723" s="131"/>
    </row>
    <row r="17726" spans="1:1" x14ac:dyDescent="0.55000000000000004">
      <c r="A17726" s="131"/>
    </row>
    <row r="17727" spans="1:1" x14ac:dyDescent="0.55000000000000004">
      <c r="A17727" s="131"/>
    </row>
    <row r="17730" spans="1:1" x14ac:dyDescent="0.55000000000000004">
      <c r="A17730" s="131"/>
    </row>
    <row r="17731" spans="1:1" x14ac:dyDescent="0.55000000000000004">
      <c r="A17731" s="131"/>
    </row>
    <row r="17734" spans="1:1" x14ac:dyDescent="0.55000000000000004">
      <c r="A17734" s="131"/>
    </row>
    <row r="17735" spans="1:1" x14ac:dyDescent="0.55000000000000004">
      <c r="A17735" s="131"/>
    </row>
    <row r="17738" spans="1:1" x14ac:dyDescent="0.55000000000000004">
      <c r="A17738" s="131"/>
    </row>
    <row r="17739" spans="1:1" x14ac:dyDescent="0.55000000000000004">
      <c r="A17739" s="131"/>
    </row>
    <row r="17742" spans="1:1" x14ac:dyDescent="0.55000000000000004">
      <c r="A17742" s="131"/>
    </row>
    <row r="17743" spans="1:1" x14ac:dyDescent="0.55000000000000004">
      <c r="A17743" s="131"/>
    </row>
    <row r="17746" spans="1:1" x14ac:dyDescent="0.55000000000000004">
      <c r="A17746" s="131"/>
    </row>
    <row r="17747" spans="1:1" x14ac:dyDescent="0.55000000000000004">
      <c r="A17747" s="131"/>
    </row>
    <row r="17750" spans="1:1" x14ac:dyDescent="0.55000000000000004">
      <c r="A17750" s="131"/>
    </row>
    <row r="17751" spans="1:1" x14ac:dyDescent="0.55000000000000004">
      <c r="A17751" s="131"/>
    </row>
    <row r="17754" spans="1:1" x14ac:dyDescent="0.55000000000000004">
      <c r="A17754" s="131"/>
    </row>
    <row r="17755" spans="1:1" x14ac:dyDescent="0.55000000000000004">
      <c r="A17755" s="131"/>
    </row>
    <row r="17758" spans="1:1" x14ac:dyDescent="0.55000000000000004">
      <c r="A17758" s="131"/>
    </row>
    <row r="17759" spans="1:1" x14ac:dyDescent="0.55000000000000004">
      <c r="A17759" s="131"/>
    </row>
    <row r="17762" spans="1:1" x14ac:dyDescent="0.55000000000000004">
      <c r="A17762" s="131"/>
    </row>
    <row r="17763" spans="1:1" x14ac:dyDescent="0.55000000000000004">
      <c r="A17763" s="131"/>
    </row>
    <row r="17766" spans="1:1" x14ac:dyDescent="0.55000000000000004">
      <c r="A17766" s="131"/>
    </row>
    <row r="17767" spans="1:1" x14ac:dyDescent="0.55000000000000004">
      <c r="A17767" s="131"/>
    </row>
    <row r="17770" spans="1:1" x14ac:dyDescent="0.55000000000000004">
      <c r="A17770" s="131"/>
    </row>
    <row r="17771" spans="1:1" x14ac:dyDescent="0.55000000000000004">
      <c r="A17771" s="131"/>
    </row>
    <row r="17774" spans="1:1" x14ac:dyDescent="0.55000000000000004">
      <c r="A17774" s="131"/>
    </row>
    <row r="17775" spans="1:1" x14ac:dyDescent="0.55000000000000004">
      <c r="A17775" s="131"/>
    </row>
    <row r="17778" spans="1:1" x14ac:dyDescent="0.55000000000000004">
      <c r="A17778" s="131"/>
    </row>
    <row r="17779" spans="1:1" x14ac:dyDescent="0.55000000000000004">
      <c r="A17779" s="131"/>
    </row>
    <row r="17782" spans="1:1" x14ac:dyDescent="0.55000000000000004">
      <c r="A17782" s="131"/>
    </row>
    <row r="17783" spans="1:1" x14ac:dyDescent="0.55000000000000004">
      <c r="A17783" s="131"/>
    </row>
    <row r="17786" spans="1:1" x14ac:dyDescent="0.55000000000000004">
      <c r="A17786" s="131"/>
    </row>
    <row r="17787" spans="1:1" x14ac:dyDescent="0.55000000000000004">
      <c r="A17787" s="131"/>
    </row>
    <row r="17790" spans="1:1" x14ac:dyDescent="0.55000000000000004">
      <c r="A17790" s="131"/>
    </row>
    <row r="17791" spans="1:1" x14ac:dyDescent="0.55000000000000004">
      <c r="A17791" s="131"/>
    </row>
    <row r="17794" spans="1:1" x14ac:dyDescent="0.55000000000000004">
      <c r="A17794" s="131"/>
    </row>
    <row r="17795" spans="1:1" x14ac:dyDescent="0.55000000000000004">
      <c r="A17795" s="131"/>
    </row>
    <row r="17798" spans="1:1" x14ac:dyDescent="0.55000000000000004">
      <c r="A17798" s="131"/>
    </row>
    <row r="17799" spans="1:1" x14ac:dyDescent="0.55000000000000004">
      <c r="A17799" s="131"/>
    </row>
    <row r="17802" spans="1:1" x14ac:dyDescent="0.55000000000000004">
      <c r="A17802" s="131"/>
    </row>
    <row r="17803" spans="1:1" x14ac:dyDescent="0.55000000000000004">
      <c r="A17803" s="131"/>
    </row>
    <row r="17806" spans="1:1" x14ac:dyDescent="0.55000000000000004">
      <c r="A17806" s="131"/>
    </row>
    <row r="17807" spans="1:1" x14ac:dyDescent="0.55000000000000004">
      <c r="A17807" s="131"/>
    </row>
    <row r="17810" spans="1:1" x14ac:dyDescent="0.55000000000000004">
      <c r="A17810" s="131"/>
    </row>
    <row r="17811" spans="1:1" x14ac:dyDescent="0.55000000000000004">
      <c r="A17811" s="131"/>
    </row>
    <row r="17814" spans="1:1" x14ac:dyDescent="0.55000000000000004">
      <c r="A17814" s="131"/>
    </row>
    <row r="17815" spans="1:1" x14ac:dyDescent="0.55000000000000004">
      <c r="A17815" s="131"/>
    </row>
    <row r="17818" spans="1:1" x14ac:dyDescent="0.55000000000000004">
      <c r="A17818" s="131"/>
    </row>
    <row r="17819" spans="1:1" x14ac:dyDescent="0.55000000000000004">
      <c r="A17819" s="131"/>
    </row>
    <row r="17822" spans="1:1" x14ac:dyDescent="0.55000000000000004">
      <c r="A17822" s="131"/>
    </row>
    <row r="17823" spans="1:1" x14ac:dyDescent="0.55000000000000004">
      <c r="A17823" s="131"/>
    </row>
    <row r="17826" spans="1:1" x14ac:dyDescent="0.55000000000000004">
      <c r="A17826" s="131"/>
    </row>
    <row r="17827" spans="1:1" x14ac:dyDescent="0.55000000000000004">
      <c r="A17827" s="131"/>
    </row>
    <row r="17830" spans="1:1" x14ac:dyDescent="0.55000000000000004">
      <c r="A17830" s="131"/>
    </row>
    <row r="17831" spans="1:1" x14ac:dyDescent="0.55000000000000004">
      <c r="A17831" s="131"/>
    </row>
    <row r="17834" spans="1:1" x14ac:dyDescent="0.55000000000000004">
      <c r="A17834" s="131"/>
    </row>
    <row r="17835" spans="1:1" x14ac:dyDescent="0.55000000000000004">
      <c r="A17835" s="131"/>
    </row>
    <row r="17838" spans="1:1" x14ac:dyDescent="0.55000000000000004">
      <c r="A17838" s="131"/>
    </row>
    <row r="17839" spans="1:1" x14ac:dyDescent="0.55000000000000004">
      <c r="A17839" s="131"/>
    </row>
    <row r="17842" spans="1:1" x14ac:dyDescent="0.55000000000000004">
      <c r="A17842" s="131"/>
    </row>
    <row r="17843" spans="1:1" x14ac:dyDescent="0.55000000000000004">
      <c r="A17843" s="131"/>
    </row>
    <row r="17846" spans="1:1" x14ac:dyDescent="0.55000000000000004">
      <c r="A17846" s="131"/>
    </row>
    <row r="17847" spans="1:1" x14ac:dyDescent="0.55000000000000004">
      <c r="A17847" s="131"/>
    </row>
    <row r="17850" spans="1:1" x14ac:dyDescent="0.55000000000000004">
      <c r="A17850" s="131"/>
    </row>
    <row r="17851" spans="1:1" x14ac:dyDescent="0.55000000000000004">
      <c r="A17851" s="131"/>
    </row>
    <row r="17854" spans="1:1" x14ac:dyDescent="0.55000000000000004">
      <c r="A17854" s="131"/>
    </row>
    <row r="17855" spans="1:1" x14ac:dyDescent="0.55000000000000004">
      <c r="A17855" s="131"/>
    </row>
    <row r="17858" spans="1:1" x14ac:dyDescent="0.55000000000000004">
      <c r="A17858" s="131"/>
    </row>
    <row r="17859" spans="1:1" x14ac:dyDescent="0.55000000000000004">
      <c r="A17859" s="131"/>
    </row>
    <row r="17862" spans="1:1" x14ac:dyDescent="0.55000000000000004">
      <c r="A17862" s="131"/>
    </row>
    <row r="17863" spans="1:1" x14ac:dyDescent="0.55000000000000004">
      <c r="A17863" s="131"/>
    </row>
    <row r="17866" spans="1:1" x14ac:dyDescent="0.55000000000000004">
      <c r="A17866" s="131"/>
    </row>
    <row r="17867" spans="1:1" x14ac:dyDescent="0.55000000000000004">
      <c r="A17867" s="131"/>
    </row>
    <row r="17870" spans="1:1" x14ac:dyDescent="0.55000000000000004">
      <c r="A17870" s="131"/>
    </row>
    <row r="17871" spans="1:1" x14ac:dyDescent="0.55000000000000004">
      <c r="A17871" s="131"/>
    </row>
    <row r="17874" spans="1:1" x14ac:dyDescent="0.55000000000000004">
      <c r="A17874" s="131"/>
    </row>
    <row r="17875" spans="1:1" x14ac:dyDescent="0.55000000000000004">
      <c r="A17875" s="131"/>
    </row>
    <row r="17878" spans="1:1" x14ac:dyDescent="0.55000000000000004">
      <c r="A17878" s="131"/>
    </row>
    <row r="17879" spans="1:1" x14ac:dyDescent="0.55000000000000004">
      <c r="A17879" s="131"/>
    </row>
    <row r="17882" spans="1:1" x14ac:dyDescent="0.55000000000000004">
      <c r="A17882" s="131"/>
    </row>
    <row r="17883" spans="1:1" x14ac:dyDescent="0.55000000000000004">
      <c r="A17883" s="131"/>
    </row>
    <row r="17886" spans="1:1" x14ac:dyDescent="0.55000000000000004">
      <c r="A17886" s="131"/>
    </row>
    <row r="17887" spans="1:1" x14ac:dyDescent="0.55000000000000004">
      <c r="A17887" s="131"/>
    </row>
    <row r="17890" spans="1:1" x14ac:dyDescent="0.55000000000000004">
      <c r="A17890" s="131"/>
    </row>
    <row r="17891" spans="1:1" x14ac:dyDescent="0.55000000000000004">
      <c r="A17891" s="131"/>
    </row>
    <row r="17894" spans="1:1" x14ac:dyDescent="0.55000000000000004">
      <c r="A17894" s="131"/>
    </row>
    <row r="17895" spans="1:1" x14ac:dyDescent="0.55000000000000004">
      <c r="A17895" s="131"/>
    </row>
    <row r="17898" spans="1:1" x14ac:dyDescent="0.55000000000000004">
      <c r="A17898" s="131"/>
    </row>
    <row r="17899" spans="1:1" x14ac:dyDescent="0.55000000000000004">
      <c r="A17899" s="131"/>
    </row>
    <row r="17902" spans="1:1" x14ac:dyDescent="0.55000000000000004">
      <c r="A17902" s="131"/>
    </row>
    <row r="17903" spans="1:1" x14ac:dyDescent="0.55000000000000004">
      <c r="A17903" s="131"/>
    </row>
    <row r="17906" spans="1:1" x14ac:dyDescent="0.55000000000000004">
      <c r="A17906" s="131"/>
    </row>
    <row r="17907" spans="1:1" x14ac:dyDescent="0.55000000000000004">
      <c r="A17907" s="131"/>
    </row>
    <row r="17910" spans="1:1" x14ac:dyDescent="0.55000000000000004">
      <c r="A17910" s="131"/>
    </row>
    <row r="17911" spans="1:1" x14ac:dyDescent="0.55000000000000004">
      <c r="A17911" s="131"/>
    </row>
    <row r="17914" spans="1:1" x14ac:dyDescent="0.55000000000000004">
      <c r="A17914" s="131"/>
    </row>
    <row r="17915" spans="1:1" x14ac:dyDescent="0.55000000000000004">
      <c r="A17915" s="131"/>
    </row>
    <row r="17918" spans="1:1" x14ac:dyDescent="0.55000000000000004">
      <c r="A17918" s="131"/>
    </row>
    <row r="17919" spans="1:1" x14ac:dyDescent="0.55000000000000004">
      <c r="A17919" s="131"/>
    </row>
    <row r="17922" spans="1:1" x14ac:dyDescent="0.55000000000000004">
      <c r="A17922" s="131"/>
    </row>
    <row r="17923" spans="1:1" x14ac:dyDescent="0.55000000000000004">
      <c r="A17923" s="131"/>
    </row>
    <row r="17926" spans="1:1" x14ac:dyDescent="0.55000000000000004">
      <c r="A17926" s="131"/>
    </row>
    <row r="17927" spans="1:1" x14ac:dyDescent="0.55000000000000004">
      <c r="A17927" s="131"/>
    </row>
    <row r="17930" spans="1:1" x14ac:dyDescent="0.55000000000000004">
      <c r="A17930" s="131"/>
    </row>
    <row r="17931" spans="1:1" x14ac:dyDescent="0.55000000000000004">
      <c r="A17931" s="131"/>
    </row>
    <row r="17934" spans="1:1" x14ac:dyDescent="0.55000000000000004">
      <c r="A17934" s="131"/>
    </row>
    <row r="17935" spans="1:1" x14ac:dyDescent="0.55000000000000004">
      <c r="A17935" s="131"/>
    </row>
    <row r="17938" spans="1:1" x14ac:dyDescent="0.55000000000000004">
      <c r="A17938" s="131"/>
    </row>
    <row r="17939" spans="1:1" x14ac:dyDescent="0.55000000000000004">
      <c r="A17939" s="131"/>
    </row>
    <row r="17942" spans="1:1" x14ac:dyDescent="0.55000000000000004">
      <c r="A17942" s="131"/>
    </row>
    <row r="17943" spans="1:1" x14ac:dyDescent="0.55000000000000004">
      <c r="A17943" s="131"/>
    </row>
    <row r="17946" spans="1:1" x14ac:dyDescent="0.55000000000000004">
      <c r="A17946" s="131"/>
    </row>
    <row r="17947" spans="1:1" x14ac:dyDescent="0.55000000000000004">
      <c r="A17947" s="131"/>
    </row>
    <row r="17950" spans="1:1" x14ac:dyDescent="0.55000000000000004">
      <c r="A17950" s="131"/>
    </row>
    <row r="17951" spans="1:1" x14ac:dyDescent="0.55000000000000004">
      <c r="A17951" s="131"/>
    </row>
    <row r="17954" spans="1:1" x14ac:dyDescent="0.55000000000000004">
      <c r="A17954" s="131"/>
    </row>
    <row r="17955" spans="1:1" x14ac:dyDescent="0.55000000000000004">
      <c r="A17955" s="131"/>
    </row>
    <row r="17958" spans="1:1" x14ac:dyDescent="0.55000000000000004">
      <c r="A17958" s="131"/>
    </row>
    <row r="17959" spans="1:1" x14ac:dyDescent="0.55000000000000004">
      <c r="A17959" s="131"/>
    </row>
    <row r="17962" spans="1:1" x14ac:dyDescent="0.55000000000000004">
      <c r="A17962" s="131"/>
    </row>
    <row r="17963" spans="1:1" x14ac:dyDescent="0.55000000000000004">
      <c r="A17963" s="131"/>
    </row>
    <row r="17966" spans="1:1" x14ac:dyDescent="0.55000000000000004">
      <c r="A17966" s="131"/>
    </row>
    <row r="17967" spans="1:1" x14ac:dyDescent="0.55000000000000004">
      <c r="A17967" s="131"/>
    </row>
    <row r="17970" spans="1:1" x14ac:dyDescent="0.55000000000000004">
      <c r="A17970" s="131"/>
    </row>
    <row r="17971" spans="1:1" x14ac:dyDescent="0.55000000000000004">
      <c r="A17971" s="131"/>
    </row>
    <row r="17974" spans="1:1" x14ac:dyDescent="0.55000000000000004">
      <c r="A17974" s="131"/>
    </row>
    <row r="17975" spans="1:1" x14ac:dyDescent="0.55000000000000004">
      <c r="A17975" s="131"/>
    </row>
    <row r="17978" spans="1:1" x14ac:dyDescent="0.55000000000000004">
      <c r="A17978" s="131"/>
    </row>
    <row r="17979" spans="1:1" x14ac:dyDescent="0.55000000000000004">
      <c r="A17979" s="131"/>
    </row>
    <row r="17982" spans="1:1" x14ac:dyDescent="0.55000000000000004">
      <c r="A17982" s="131"/>
    </row>
    <row r="17983" spans="1:1" x14ac:dyDescent="0.55000000000000004">
      <c r="A17983" s="131"/>
    </row>
    <row r="17986" spans="1:1" x14ac:dyDescent="0.55000000000000004">
      <c r="A17986" s="131"/>
    </row>
    <row r="17987" spans="1:1" x14ac:dyDescent="0.55000000000000004">
      <c r="A17987" s="131"/>
    </row>
    <row r="17990" spans="1:1" x14ac:dyDescent="0.55000000000000004">
      <c r="A17990" s="131"/>
    </row>
    <row r="17991" spans="1:1" x14ac:dyDescent="0.55000000000000004">
      <c r="A17991" s="131"/>
    </row>
    <row r="17994" spans="1:1" x14ac:dyDescent="0.55000000000000004">
      <c r="A17994" s="131"/>
    </row>
    <row r="17995" spans="1:1" x14ac:dyDescent="0.55000000000000004">
      <c r="A17995" s="131"/>
    </row>
    <row r="17998" spans="1:1" x14ac:dyDescent="0.55000000000000004">
      <c r="A17998" s="131"/>
    </row>
    <row r="17999" spans="1:1" x14ac:dyDescent="0.55000000000000004">
      <c r="A17999" s="131"/>
    </row>
    <row r="18002" spans="1:1" x14ac:dyDescent="0.55000000000000004">
      <c r="A18002" s="131"/>
    </row>
    <row r="18003" spans="1:1" x14ac:dyDescent="0.55000000000000004">
      <c r="A18003" s="131"/>
    </row>
    <row r="18006" spans="1:1" x14ac:dyDescent="0.55000000000000004">
      <c r="A18006" s="131"/>
    </row>
    <row r="18007" spans="1:1" x14ac:dyDescent="0.55000000000000004">
      <c r="A18007" s="131"/>
    </row>
    <row r="18010" spans="1:1" x14ac:dyDescent="0.55000000000000004">
      <c r="A18010" s="131"/>
    </row>
    <row r="18011" spans="1:1" x14ac:dyDescent="0.55000000000000004">
      <c r="A18011" s="131"/>
    </row>
    <row r="18014" spans="1:1" x14ac:dyDescent="0.55000000000000004">
      <c r="A18014" s="131"/>
    </row>
    <row r="18015" spans="1:1" x14ac:dyDescent="0.55000000000000004">
      <c r="A18015" s="131"/>
    </row>
    <row r="18018" spans="1:1" x14ac:dyDescent="0.55000000000000004">
      <c r="A18018" s="131"/>
    </row>
    <row r="18019" spans="1:1" x14ac:dyDescent="0.55000000000000004">
      <c r="A18019" s="131"/>
    </row>
    <row r="18022" spans="1:1" x14ac:dyDescent="0.55000000000000004">
      <c r="A18022" s="131"/>
    </row>
    <row r="18023" spans="1:1" x14ac:dyDescent="0.55000000000000004">
      <c r="A18023" s="131"/>
    </row>
    <row r="18026" spans="1:1" x14ac:dyDescent="0.55000000000000004">
      <c r="A18026" s="131"/>
    </row>
    <row r="18027" spans="1:1" x14ac:dyDescent="0.55000000000000004">
      <c r="A18027" s="131"/>
    </row>
    <row r="18030" spans="1:1" x14ac:dyDescent="0.55000000000000004">
      <c r="A18030" s="131"/>
    </row>
    <row r="18031" spans="1:1" x14ac:dyDescent="0.55000000000000004">
      <c r="A18031" s="131"/>
    </row>
    <row r="18034" spans="1:1" x14ac:dyDescent="0.55000000000000004">
      <c r="A18034" s="131"/>
    </row>
    <row r="18035" spans="1:1" x14ac:dyDescent="0.55000000000000004">
      <c r="A18035" s="131"/>
    </row>
    <row r="18038" spans="1:1" x14ac:dyDescent="0.55000000000000004">
      <c r="A18038" s="131"/>
    </row>
    <row r="18039" spans="1:1" x14ac:dyDescent="0.55000000000000004">
      <c r="A18039" s="131"/>
    </row>
    <row r="18042" spans="1:1" x14ac:dyDescent="0.55000000000000004">
      <c r="A18042" s="131"/>
    </row>
    <row r="18043" spans="1:1" x14ac:dyDescent="0.55000000000000004">
      <c r="A18043" s="131"/>
    </row>
    <row r="18046" spans="1:1" x14ac:dyDescent="0.55000000000000004">
      <c r="A18046" s="131"/>
    </row>
    <row r="18047" spans="1:1" x14ac:dyDescent="0.55000000000000004">
      <c r="A18047" s="131"/>
    </row>
    <row r="18050" spans="1:1" x14ac:dyDescent="0.55000000000000004">
      <c r="A18050" s="131"/>
    </row>
    <row r="18051" spans="1:1" x14ac:dyDescent="0.55000000000000004">
      <c r="A18051" s="131"/>
    </row>
    <row r="18054" spans="1:1" x14ac:dyDescent="0.55000000000000004">
      <c r="A18054" s="131"/>
    </row>
    <row r="18055" spans="1:1" x14ac:dyDescent="0.55000000000000004">
      <c r="A18055" s="131"/>
    </row>
    <row r="18058" spans="1:1" x14ac:dyDescent="0.55000000000000004">
      <c r="A18058" s="131"/>
    </row>
    <row r="18059" spans="1:1" x14ac:dyDescent="0.55000000000000004">
      <c r="A18059" s="131"/>
    </row>
    <row r="18062" spans="1:1" x14ac:dyDescent="0.55000000000000004">
      <c r="A18062" s="131"/>
    </row>
    <row r="18063" spans="1:1" x14ac:dyDescent="0.55000000000000004">
      <c r="A18063" s="131"/>
    </row>
    <row r="18066" spans="1:1" x14ac:dyDescent="0.55000000000000004">
      <c r="A18066" s="131"/>
    </row>
    <row r="18067" spans="1:1" x14ac:dyDescent="0.55000000000000004">
      <c r="A18067" s="131"/>
    </row>
    <row r="18070" spans="1:1" x14ac:dyDescent="0.55000000000000004">
      <c r="A18070" s="131"/>
    </row>
    <row r="18071" spans="1:1" x14ac:dyDescent="0.55000000000000004">
      <c r="A18071" s="131"/>
    </row>
    <row r="18074" spans="1:1" x14ac:dyDescent="0.55000000000000004">
      <c r="A18074" s="131"/>
    </row>
    <row r="18075" spans="1:1" x14ac:dyDescent="0.55000000000000004">
      <c r="A18075" s="131"/>
    </row>
    <row r="18078" spans="1:1" x14ac:dyDescent="0.55000000000000004">
      <c r="A18078" s="131"/>
    </row>
    <row r="18079" spans="1:1" x14ac:dyDescent="0.55000000000000004">
      <c r="A18079" s="131"/>
    </row>
    <row r="18082" spans="1:1" x14ac:dyDescent="0.55000000000000004">
      <c r="A18082" s="131"/>
    </row>
    <row r="18083" spans="1:1" x14ac:dyDescent="0.55000000000000004">
      <c r="A18083" s="131"/>
    </row>
    <row r="18086" spans="1:1" x14ac:dyDescent="0.55000000000000004">
      <c r="A18086" s="131"/>
    </row>
    <row r="18087" spans="1:1" x14ac:dyDescent="0.55000000000000004">
      <c r="A18087" s="131"/>
    </row>
    <row r="18090" spans="1:1" x14ac:dyDescent="0.55000000000000004">
      <c r="A18090" s="131"/>
    </row>
    <row r="18091" spans="1:1" x14ac:dyDescent="0.55000000000000004">
      <c r="A18091" s="131"/>
    </row>
    <row r="18094" spans="1:1" x14ac:dyDescent="0.55000000000000004">
      <c r="A18094" s="131"/>
    </row>
    <row r="18095" spans="1:1" x14ac:dyDescent="0.55000000000000004">
      <c r="A18095" s="131"/>
    </row>
    <row r="18098" spans="1:1" x14ac:dyDescent="0.55000000000000004">
      <c r="A18098" s="131"/>
    </row>
    <row r="18099" spans="1:1" x14ac:dyDescent="0.55000000000000004">
      <c r="A18099" s="131"/>
    </row>
    <row r="18102" spans="1:1" x14ac:dyDescent="0.55000000000000004">
      <c r="A18102" s="131"/>
    </row>
    <row r="18103" spans="1:1" x14ac:dyDescent="0.55000000000000004">
      <c r="A18103" s="131"/>
    </row>
    <row r="18106" spans="1:1" x14ac:dyDescent="0.55000000000000004">
      <c r="A18106" s="131"/>
    </row>
    <row r="18107" spans="1:1" x14ac:dyDescent="0.55000000000000004">
      <c r="A18107" s="131"/>
    </row>
    <row r="18110" spans="1:1" x14ac:dyDescent="0.55000000000000004">
      <c r="A18110" s="131"/>
    </row>
    <row r="18111" spans="1:1" x14ac:dyDescent="0.55000000000000004">
      <c r="A18111" s="131"/>
    </row>
    <row r="18114" spans="1:1" x14ac:dyDescent="0.55000000000000004">
      <c r="A18114" s="131"/>
    </row>
    <row r="18115" spans="1:1" x14ac:dyDescent="0.55000000000000004">
      <c r="A18115" s="131"/>
    </row>
    <row r="18118" spans="1:1" x14ac:dyDescent="0.55000000000000004">
      <c r="A18118" s="131"/>
    </row>
    <row r="18119" spans="1:1" x14ac:dyDescent="0.55000000000000004">
      <c r="A18119" s="131"/>
    </row>
    <row r="18122" spans="1:1" x14ac:dyDescent="0.55000000000000004">
      <c r="A18122" s="131"/>
    </row>
    <row r="18123" spans="1:1" x14ac:dyDescent="0.55000000000000004">
      <c r="A18123" s="131"/>
    </row>
    <row r="18126" spans="1:1" x14ac:dyDescent="0.55000000000000004">
      <c r="A18126" s="131"/>
    </row>
    <row r="18127" spans="1:1" x14ac:dyDescent="0.55000000000000004">
      <c r="A18127" s="131"/>
    </row>
    <row r="18130" spans="1:1" x14ac:dyDescent="0.55000000000000004">
      <c r="A18130" s="131"/>
    </row>
    <row r="18131" spans="1:1" x14ac:dyDescent="0.55000000000000004">
      <c r="A18131" s="131"/>
    </row>
    <row r="18134" spans="1:1" x14ac:dyDescent="0.55000000000000004">
      <c r="A18134" s="131"/>
    </row>
    <row r="18135" spans="1:1" x14ac:dyDescent="0.55000000000000004">
      <c r="A18135" s="131"/>
    </row>
    <row r="18138" spans="1:1" x14ac:dyDescent="0.55000000000000004">
      <c r="A18138" s="131"/>
    </row>
    <row r="18139" spans="1:1" x14ac:dyDescent="0.55000000000000004">
      <c r="A18139" s="131"/>
    </row>
    <row r="18142" spans="1:1" x14ac:dyDescent="0.55000000000000004">
      <c r="A18142" s="131"/>
    </row>
    <row r="18143" spans="1:1" x14ac:dyDescent="0.55000000000000004">
      <c r="A18143" s="131"/>
    </row>
    <row r="18146" spans="1:1" x14ac:dyDescent="0.55000000000000004">
      <c r="A18146" s="131"/>
    </row>
    <row r="18147" spans="1:1" x14ac:dyDescent="0.55000000000000004">
      <c r="A18147" s="131"/>
    </row>
    <row r="18150" spans="1:1" x14ac:dyDescent="0.55000000000000004">
      <c r="A18150" s="131"/>
    </row>
    <row r="18151" spans="1:1" x14ac:dyDescent="0.55000000000000004">
      <c r="A18151" s="131"/>
    </row>
    <row r="18154" spans="1:1" x14ac:dyDescent="0.55000000000000004">
      <c r="A18154" s="131"/>
    </row>
    <row r="18155" spans="1:1" x14ac:dyDescent="0.55000000000000004">
      <c r="A18155" s="131"/>
    </row>
    <row r="18158" spans="1:1" x14ac:dyDescent="0.55000000000000004">
      <c r="A18158" s="131"/>
    </row>
    <row r="18159" spans="1:1" x14ac:dyDescent="0.55000000000000004">
      <c r="A18159" s="131"/>
    </row>
    <row r="18162" spans="1:1" x14ac:dyDescent="0.55000000000000004">
      <c r="A18162" s="131"/>
    </row>
    <row r="18163" spans="1:1" x14ac:dyDescent="0.55000000000000004">
      <c r="A18163" s="131"/>
    </row>
    <row r="18166" spans="1:1" x14ac:dyDescent="0.55000000000000004">
      <c r="A18166" s="131"/>
    </row>
    <row r="18167" spans="1:1" x14ac:dyDescent="0.55000000000000004">
      <c r="A18167" s="131"/>
    </row>
    <row r="18170" spans="1:1" x14ac:dyDescent="0.55000000000000004">
      <c r="A18170" s="131"/>
    </row>
    <row r="18171" spans="1:1" x14ac:dyDescent="0.55000000000000004">
      <c r="A18171" s="131"/>
    </row>
    <row r="18174" spans="1:1" x14ac:dyDescent="0.55000000000000004">
      <c r="A18174" s="131"/>
    </row>
    <row r="18175" spans="1:1" x14ac:dyDescent="0.55000000000000004">
      <c r="A18175" s="131"/>
    </row>
    <row r="18178" spans="1:1" x14ac:dyDescent="0.55000000000000004">
      <c r="A18178" s="131"/>
    </row>
    <row r="18179" spans="1:1" x14ac:dyDescent="0.55000000000000004">
      <c r="A18179" s="131"/>
    </row>
    <row r="18182" spans="1:1" x14ac:dyDescent="0.55000000000000004">
      <c r="A18182" s="131"/>
    </row>
    <row r="18183" spans="1:1" x14ac:dyDescent="0.55000000000000004">
      <c r="A18183" s="131"/>
    </row>
    <row r="18186" spans="1:1" x14ac:dyDescent="0.55000000000000004">
      <c r="A18186" s="131"/>
    </row>
    <row r="18187" spans="1:1" x14ac:dyDescent="0.55000000000000004">
      <c r="A18187" s="131"/>
    </row>
    <row r="18190" spans="1:1" x14ac:dyDescent="0.55000000000000004">
      <c r="A18190" s="131"/>
    </row>
    <row r="18191" spans="1:1" x14ac:dyDescent="0.55000000000000004">
      <c r="A18191" s="131"/>
    </row>
    <row r="18194" spans="1:1" x14ac:dyDescent="0.55000000000000004">
      <c r="A18194" s="131"/>
    </row>
    <row r="18195" spans="1:1" x14ac:dyDescent="0.55000000000000004">
      <c r="A18195" s="131"/>
    </row>
    <row r="18198" spans="1:1" x14ac:dyDescent="0.55000000000000004">
      <c r="A18198" s="131"/>
    </row>
    <row r="18199" spans="1:1" x14ac:dyDescent="0.55000000000000004">
      <c r="A18199" s="131"/>
    </row>
    <row r="18202" spans="1:1" x14ac:dyDescent="0.55000000000000004">
      <c r="A18202" s="131"/>
    </row>
    <row r="18203" spans="1:1" x14ac:dyDescent="0.55000000000000004">
      <c r="A18203" s="131"/>
    </row>
    <row r="18206" spans="1:1" x14ac:dyDescent="0.55000000000000004">
      <c r="A18206" s="131"/>
    </row>
    <row r="18207" spans="1:1" x14ac:dyDescent="0.55000000000000004">
      <c r="A18207" s="131"/>
    </row>
    <row r="18210" spans="1:1" x14ac:dyDescent="0.55000000000000004">
      <c r="A18210" s="131"/>
    </row>
    <row r="18211" spans="1:1" x14ac:dyDescent="0.55000000000000004">
      <c r="A18211" s="131"/>
    </row>
    <row r="18214" spans="1:1" x14ac:dyDescent="0.55000000000000004">
      <c r="A18214" s="131"/>
    </row>
    <row r="18215" spans="1:1" x14ac:dyDescent="0.55000000000000004">
      <c r="A18215" s="131"/>
    </row>
    <row r="18218" spans="1:1" x14ac:dyDescent="0.55000000000000004">
      <c r="A18218" s="131"/>
    </row>
    <row r="18219" spans="1:1" x14ac:dyDescent="0.55000000000000004">
      <c r="A18219" s="131"/>
    </row>
    <row r="18222" spans="1:1" x14ac:dyDescent="0.55000000000000004">
      <c r="A18222" s="131"/>
    </row>
    <row r="18223" spans="1:1" x14ac:dyDescent="0.55000000000000004">
      <c r="A18223" s="131"/>
    </row>
    <row r="18226" spans="1:1" x14ac:dyDescent="0.55000000000000004">
      <c r="A18226" s="131"/>
    </row>
    <row r="18227" spans="1:1" x14ac:dyDescent="0.55000000000000004">
      <c r="A18227" s="131"/>
    </row>
    <row r="18230" spans="1:1" x14ac:dyDescent="0.55000000000000004">
      <c r="A18230" s="131"/>
    </row>
    <row r="18231" spans="1:1" x14ac:dyDescent="0.55000000000000004">
      <c r="A18231" s="131"/>
    </row>
    <row r="18234" spans="1:1" x14ac:dyDescent="0.55000000000000004">
      <c r="A18234" s="131"/>
    </row>
    <row r="18235" spans="1:1" x14ac:dyDescent="0.55000000000000004">
      <c r="A18235" s="131"/>
    </row>
    <row r="18238" spans="1:1" x14ac:dyDescent="0.55000000000000004">
      <c r="A18238" s="131"/>
    </row>
    <row r="18239" spans="1:1" x14ac:dyDescent="0.55000000000000004">
      <c r="A18239" s="131"/>
    </row>
    <row r="18242" spans="1:1" x14ac:dyDescent="0.55000000000000004">
      <c r="A18242" s="131"/>
    </row>
    <row r="18243" spans="1:1" x14ac:dyDescent="0.55000000000000004">
      <c r="A18243" s="131"/>
    </row>
    <row r="18246" spans="1:1" x14ac:dyDescent="0.55000000000000004">
      <c r="A18246" s="131"/>
    </row>
    <row r="18247" spans="1:1" x14ac:dyDescent="0.55000000000000004">
      <c r="A18247" s="131"/>
    </row>
    <row r="18250" spans="1:1" x14ac:dyDescent="0.55000000000000004">
      <c r="A18250" s="131"/>
    </row>
    <row r="18251" spans="1:1" x14ac:dyDescent="0.55000000000000004">
      <c r="A18251" s="131"/>
    </row>
    <row r="18254" spans="1:1" x14ac:dyDescent="0.55000000000000004">
      <c r="A18254" s="131"/>
    </row>
    <row r="18255" spans="1:1" x14ac:dyDescent="0.55000000000000004">
      <c r="A18255" s="131"/>
    </row>
    <row r="18258" spans="1:1" x14ac:dyDescent="0.55000000000000004">
      <c r="A18258" s="131"/>
    </row>
    <row r="18259" spans="1:1" x14ac:dyDescent="0.55000000000000004">
      <c r="A18259" s="131"/>
    </row>
    <row r="18262" spans="1:1" x14ac:dyDescent="0.55000000000000004">
      <c r="A18262" s="131"/>
    </row>
    <row r="18263" spans="1:1" x14ac:dyDescent="0.55000000000000004">
      <c r="A18263" s="131"/>
    </row>
    <row r="18266" spans="1:1" x14ac:dyDescent="0.55000000000000004">
      <c r="A18266" s="131"/>
    </row>
    <row r="18267" spans="1:1" x14ac:dyDescent="0.55000000000000004">
      <c r="A18267" s="131"/>
    </row>
    <row r="18270" spans="1:1" x14ac:dyDescent="0.55000000000000004">
      <c r="A18270" s="131"/>
    </row>
    <row r="18271" spans="1:1" x14ac:dyDescent="0.55000000000000004">
      <c r="A18271" s="131"/>
    </row>
    <row r="18274" spans="1:1" x14ac:dyDescent="0.55000000000000004">
      <c r="A18274" s="131"/>
    </row>
    <row r="18275" spans="1:1" x14ac:dyDescent="0.55000000000000004">
      <c r="A18275" s="131"/>
    </row>
    <row r="18278" spans="1:1" x14ac:dyDescent="0.55000000000000004">
      <c r="A18278" s="131"/>
    </row>
    <row r="18279" spans="1:1" x14ac:dyDescent="0.55000000000000004">
      <c r="A18279" s="131"/>
    </row>
    <row r="18282" spans="1:1" x14ac:dyDescent="0.55000000000000004">
      <c r="A18282" s="131"/>
    </row>
    <row r="18283" spans="1:1" x14ac:dyDescent="0.55000000000000004">
      <c r="A18283" s="131"/>
    </row>
    <row r="18286" spans="1:1" x14ac:dyDescent="0.55000000000000004">
      <c r="A18286" s="131"/>
    </row>
    <row r="18287" spans="1:1" x14ac:dyDescent="0.55000000000000004">
      <c r="A18287" s="131"/>
    </row>
    <row r="18290" spans="1:1" x14ac:dyDescent="0.55000000000000004">
      <c r="A18290" s="131"/>
    </row>
    <row r="18291" spans="1:1" x14ac:dyDescent="0.55000000000000004">
      <c r="A18291" s="131"/>
    </row>
    <row r="18294" spans="1:1" x14ac:dyDescent="0.55000000000000004">
      <c r="A18294" s="131"/>
    </row>
    <row r="18295" spans="1:1" x14ac:dyDescent="0.55000000000000004">
      <c r="A18295" s="131"/>
    </row>
    <row r="18298" spans="1:1" x14ac:dyDescent="0.55000000000000004">
      <c r="A18298" s="131"/>
    </row>
    <row r="18299" spans="1:1" x14ac:dyDescent="0.55000000000000004">
      <c r="A18299" s="131"/>
    </row>
    <row r="18302" spans="1:1" x14ac:dyDescent="0.55000000000000004">
      <c r="A18302" s="131"/>
    </row>
    <row r="18303" spans="1:1" x14ac:dyDescent="0.55000000000000004">
      <c r="A18303" s="131"/>
    </row>
    <row r="18306" spans="1:1" x14ac:dyDescent="0.55000000000000004">
      <c r="A18306" s="131"/>
    </row>
    <row r="18307" spans="1:1" x14ac:dyDescent="0.55000000000000004">
      <c r="A18307" s="131"/>
    </row>
    <row r="18310" spans="1:1" x14ac:dyDescent="0.55000000000000004">
      <c r="A18310" s="131"/>
    </row>
    <row r="18311" spans="1:1" x14ac:dyDescent="0.55000000000000004">
      <c r="A18311" s="131"/>
    </row>
    <row r="18314" spans="1:1" x14ac:dyDescent="0.55000000000000004">
      <c r="A18314" s="131"/>
    </row>
    <row r="18315" spans="1:1" x14ac:dyDescent="0.55000000000000004">
      <c r="A18315" s="131"/>
    </row>
    <row r="18318" spans="1:1" x14ac:dyDescent="0.55000000000000004">
      <c r="A18318" s="131"/>
    </row>
    <row r="18319" spans="1:1" x14ac:dyDescent="0.55000000000000004">
      <c r="A18319" s="131"/>
    </row>
    <row r="18322" spans="1:1" x14ac:dyDescent="0.55000000000000004">
      <c r="A18322" s="131"/>
    </row>
    <row r="18323" spans="1:1" x14ac:dyDescent="0.55000000000000004">
      <c r="A18323" s="131"/>
    </row>
    <row r="18326" spans="1:1" x14ac:dyDescent="0.55000000000000004">
      <c r="A18326" s="131"/>
    </row>
    <row r="18327" spans="1:1" x14ac:dyDescent="0.55000000000000004">
      <c r="A18327" s="131"/>
    </row>
    <row r="18330" spans="1:1" x14ac:dyDescent="0.55000000000000004">
      <c r="A18330" s="131"/>
    </row>
    <row r="18331" spans="1:1" x14ac:dyDescent="0.55000000000000004">
      <c r="A18331" s="131"/>
    </row>
    <row r="18334" spans="1:1" x14ac:dyDescent="0.55000000000000004">
      <c r="A18334" s="131"/>
    </row>
    <row r="18335" spans="1:1" x14ac:dyDescent="0.55000000000000004">
      <c r="A18335" s="131"/>
    </row>
    <row r="18338" spans="1:1" x14ac:dyDescent="0.55000000000000004">
      <c r="A18338" s="131"/>
    </row>
    <row r="18339" spans="1:1" x14ac:dyDescent="0.55000000000000004">
      <c r="A18339" s="131"/>
    </row>
    <row r="18342" spans="1:1" x14ac:dyDescent="0.55000000000000004">
      <c r="A18342" s="131"/>
    </row>
    <row r="18343" spans="1:1" x14ac:dyDescent="0.55000000000000004">
      <c r="A18343" s="131"/>
    </row>
    <row r="18346" spans="1:1" x14ac:dyDescent="0.55000000000000004">
      <c r="A18346" s="131"/>
    </row>
    <row r="18347" spans="1:1" x14ac:dyDescent="0.55000000000000004">
      <c r="A18347" s="131"/>
    </row>
    <row r="18350" spans="1:1" x14ac:dyDescent="0.55000000000000004">
      <c r="A18350" s="131"/>
    </row>
    <row r="18351" spans="1:1" x14ac:dyDescent="0.55000000000000004">
      <c r="A18351" s="131"/>
    </row>
    <row r="18354" spans="1:1" x14ac:dyDescent="0.55000000000000004">
      <c r="A18354" s="131"/>
    </row>
    <row r="18355" spans="1:1" x14ac:dyDescent="0.55000000000000004">
      <c r="A18355" s="131"/>
    </row>
    <row r="18358" spans="1:1" x14ac:dyDescent="0.55000000000000004">
      <c r="A18358" s="131"/>
    </row>
    <row r="18359" spans="1:1" x14ac:dyDescent="0.55000000000000004">
      <c r="A18359" s="131"/>
    </row>
    <row r="18362" spans="1:1" x14ac:dyDescent="0.55000000000000004">
      <c r="A18362" s="131"/>
    </row>
    <row r="18363" spans="1:1" x14ac:dyDescent="0.55000000000000004">
      <c r="A18363" s="131"/>
    </row>
    <row r="18366" spans="1:1" x14ac:dyDescent="0.55000000000000004">
      <c r="A18366" s="131"/>
    </row>
    <row r="18367" spans="1:1" x14ac:dyDescent="0.55000000000000004">
      <c r="A18367" s="131"/>
    </row>
    <row r="18370" spans="1:1" x14ac:dyDescent="0.55000000000000004">
      <c r="A18370" s="131"/>
    </row>
    <row r="18371" spans="1:1" x14ac:dyDescent="0.55000000000000004">
      <c r="A18371" s="131"/>
    </row>
    <row r="18374" spans="1:1" x14ac:dyDescent="0.55000000000000004">
      <c r="A18374" s="131"/>
    </row>
    <row r="18375" spans="1:1" x14ac:dyDescent="0.55000000000000004">
      <c r="A18375" s="131"/>
    </row>
    <row r="18378" spans="1:1" x14ac:dyDescent="0.55000000000000004">
      <c r="A18378" s="131"/>
    </row>
    <row r="18379" spans="1:1" x14ac:dyDescent="0.55000000000000004">
      <c r="A18379" s="131"/>
    </row>
    <row r="18382" spans="1:1" x14ac:dyDescent="0.55000000000000004">
      <c r="A18382" s="131"/>
    </row>
    <row r="18383" spans="1:1" x14ac:dyDescent="0.55000000000000004">
      <c r="A18383" s="131"/>
    </row>
    <row r="18386" spans="1:1" x14ac:dyDescent="0.55000000000000004">
      <c r="A18386" s="131"/>
    </row>
    <row r="18387" spans="1:1" x14ac:dyDescent="0.55000000000000004">
      <c r="A18387" s="131"/>
    </row>
    <row r="18390" spans="1:1" x14ac:dyDescent="0.55000000000000004">
      <c r="A18390" s="131"/>
    </row>
    <row r="18391" spans="1:1" x14ac:dyDescent="0.55000000000000004">
      <c r="A18391" s="131"/>
    </row>
    <row r="18394" spans="1:1" x14ac:dyDescent="0.55000000000000004">
      <c r="A18394" s="131"/>
    </row>
    <row r="18395" spans="1:1" x14ac:dyDescent="0.55000000000000004">
      <c r="A18395" s="131"/>
    </row>
    <row r="18398" spans="1:1" x14ac:dyDescent="0.55000000000000004">
      <c r="A18398" s="131"/>
    </row>
    <row r="18399" spans="1:1" x14ac:dyDescent="0.55000000000000004">
      <c r="A18399" s="131"/>
    </row>
    <row r="18402" spans="1:1" x14ac:dyDescent="0.55000000000000004">
      <c r="A18402" s="131"/>
    </row>
    <row r="18403" spans="1:1" x14ac:dyDescent="0.55000000000000004">
      <c r="A18403" s="131"/>
    </row>
    <row r="18406" spans="1:1" x14ac:dyDescent="0.55000000000000004">
      <c r="A18406" s="131"/>
    </row>
    <row r="18407" spans="1:1" x14ac:dyDescent="0.55000000000000004">
      <c r="A18407" s="131"/>
    </row>
    <row r="18410" spans="1:1" x14ac:dyDescent="0.55000000000000004">
      <c r="A18410" s="131"/>
    </row>
    <row r="18411" spans="1:1" x14ac:dyDescent="0.55000000000000004">
      <c r="A18411" s="131"/>
    </row>
    <row r="18414" spans="1:1" x14ac:dyDescent="0.55000000000000004">
      <c r="A18414" s="131"/>
    </row>
    <row r="18415" spans="1:1" x14ac:dyDescent="0.55000000000000004">
      <c r="A18415" s="131"/>
    </row>
    <row r="18418" spans="1:1" x14ac:dyDescent="0.55000000000000004">
      <c r="A18418" s="131"/>
    </row>
    <row r="18419" spans="1:1" x14ac:dyDescent="0.55000000000000004">
      <c r="A18419" s="131"/>
    </row>
    <row r="18422" spans="1:1" x14ac:dyDescent="0.55000000000000004">
      <c r="A18422" s="131"/>
    </row>
    <row r="18423" spans="1:1" x14ac:dyDescent="0.55000000000000004">
      <c r="A18423" s="131"/>
    </row>
    <row r="18426" spans="1:1" x14ac:dyDescent="0.55000000000000004">
      <c r="A18426" s="131"/>
    </row>
    <row r="18427" spans="1:1" x14ac:dyDescent="0.55000000000000004">
      <c r="A18427" s="131"/>
    </row>
    <row r="18430" spans="1:1" x14ac:dyDescent="0.55000000000000004">
      <c r="A18430" s="131"/>
    </row>
    <row r="18431" spans="1:1" x14ac:dyDescent="0.55000000000000004">
      <c r="A18431" s="131"/>
    </row>
    <row r="18434" spans="1:1" x14ac:dyDescent="0.55000000000000004">
      <c r="A18434" s="131"/>
    </row>
    <row r="18435" spans="1:1" x14ac:dyDescent="0.55000000000000004">
      <c r="A18435" s="131"/>
    </row>
    <row r="18438" spans="1:1" x14ac:dyDescent="0.55000000000000004">
      <c r="A18438" s="131"/>
    </row>
    <row r="18439" spans="1:1" x14ac:dyDescent="0.55000000000000004">
      <c r="A18439" s="131"/>
    </row>
    <row r="18442" spans="1:1" x14ac:dyDescent="0.55000000000000004">
      <c r="A18442" s="131"/>
    </row>
    <row r="18443" spans="1:1" x14ac:dyDescent="0.55000000000000004">
      <c r="A18443" s="131"/>
    </row>
    <row r="18446" spans="1:1" x14ac:dyDescent="0.55000000000000004">
      <c r="A18446" s="131"/>
    </row>
    <row r="18447" spans="1:1" x14ac:dyDescent="0.55000000000000004">
      <c r="A18447" s="131"/>
    </row>
    <row r="18450" spans="1:1" x14ac:dyDescent="0.55000000000000004">
      <c r="A18450" s="131"/>
    </row>
    <row r="18451" spans="1:1" x14ac:dyDescent="0.55000000000000004">
      <c r="A18451" s="131"/>
    </row>
    <row r="18454" spans="1:1" x14ac:dyDescent="0.55000000000000004">
      <c r="A18454" s="131"/>
    </row>
    <row r="18455" spans="1:1" x14ac:dyDescent="0.55000000000000004">
      <c r="A18455" s="131"/>
    </row>
    <row r="18458" spans="1:1" x14ac:dyDescent="0.55000000000000004">
      <c r="A18458" s="131"/>
    </row>
    <row r="18459" spans="1:1" x14ac:dyDescent="0.55000000000000004">
      <c r="A18459" s="131"/>
    </row>
    <row r="18462" spans="1:1" x14ac:dyDescent="0.55000000000000004">
      <c r="A18462" s="131"/>
    </row>
    <row r="18463" spans="1:1" x14ac:dyDescent="0.55000000000000004">
      <c r="A18463" s="131"/>
    </row>
    <row r="18466" spans="1:1" x14ac:dyDescent="0.55000000000000004">
      <c r="A18466" s="131"/>
    </row>
    <row r="18467" spans="1:1" x14ac:dyDescent="0.55000000000000004">
      <c r="A18467" s="131"/>
    </row>
    <row r="18470" spans="1:1" x14ac:dyDescent="0.55000000000000004">
      <c r="A18470" s="131"/>
    </row>
    <row r="18471" spans="1:1" x14ac:dyDescent="0.55000000000000004">
      <c r="A18471" s="131"/>
    </row>
    <row r="18474" spans="1:1" x14ac:dyDescent="0.55000000000000004">
      <c r="A18474" s="131"/>
    </row>
    <row r="18475" spans="1:1" x14ac:dyDescent="0.55000000000000004">
      <c r="A18475" s="131"/>
    </row>
    <row r="18478" spans="1:1" x14ac:dyDescent="0.55000000000000004">
      <c r="A18478" s="131"/>
    </row>
    <row r="18479" spans="1:1" x14ac:dyDescent="0.55000000000000004">
      <c r="A18479" s="131"/>
    </row>
    <row r="18482" spans="1:1" x14ac:dyDescent="0.55000000000000004">
      <c r="A18482" s="131"/>
    </row>
    <row r="18483" spans="1:1" x14ac:dyDescent="0.55000000000000004">
      <c r="A18483" s="131"/>
    </row>
    <row r="18486" spans="1:1" x14ac:dyDescent="0.55000000000000004">
      <c r="A18486" s="131"/>
    </row>
    <row r="18487" spans="1:1" x14ac:dyDescent="0.55000000000000004">
      <c r="A18487" s="131"/>
    </row>
    <row r="18490" spans="1:1" x14ac:dyDescent="0.55000000000000004">
      <c r="A18490" s="131"/>
    </row>
    <row r="18491" spans="1:1" x14ac:dyDescent="0.55000000000000004">
      <c r="A18491" s="131"/>
    </row>
    <row r="18494" spans="1:1" x14ac:dyDescent="0.55000000000000004">
      <c r="A18494" s="131"/>
    </row>
    <row r="18495" spans="1:1" x14ac:dyDescent="0.55000000000000004">
      <c r="A18495" s="131"/>
    </row>
    <row r="18498" spans="1:1" x14ac:dyDescent="0.55000000000000004">
      <c r="A18498" s="131"/>
    </row>
    <row r="18499" spans="1:1" x14ac:dyDescent="0.55000000000000004">
      <c r="A18499" s="131"/>
    </row>
    <row r="18502" spans="1:1" x14ac:dyDescent="0.55000000000000004">
      <c r="A18502" s="131"/>
    </row>
    <row r="18503" spans="1:1" x14ac:dyDescent="0.55000000000000004">
      <c r="A18503" s="131"/>
    </row>
    <row r="18506" spans="1:1" x14ac:dyDescent="0.55000000000000004">
      <c r="A18506" s="131"/>
    </row>
    <row r="18507" spans="1:1" x14ac:dyDescent="0.55000000000000004">
      <c r="A18507" s="131"/>
    </row>
    <row r="18510" spans="1:1" x14ac:dyDescent="0.55000000000000004">
      <c r="A18510" s="131"/>
    </row>
    <row r="18511" spans="1:1" x14ac:dyDescent="0.55000000000000004">
      <c r="A18511" s="131"/>
    </row>
    <row r="18514" spans="1:1" x14ac:dyDescent="0.55000000000000004">
      <c r="A18514" s="131"/>
    </row>
    <row r="18515" spans="1:1" x14ac:dyDescent="0.55000000000000004">
      <c r="A18515" s="131"/>
    </row>
    <row r="18518" spans="1:1" x14ac:dyDescent="0.55000000000000004">
      <c r="A18518" s="131"/>
    </row>
    <row r="18519" spans="1:1" x14ac:dyDescent="0.55000000000000004">
      <c r="A18519" s="131"/>
    </row>
    <row r="18522" spans="1:1" x14ac:dyDescent="0.55000000000000004">
      <c r="A18522" s="131"/>
    </row>
    <row r="18523" spans="1:1" x14ac:dyDescent="0.55000000000000004">
      <c r="A18523" s="131"/>
    </row>
    <row r="18526" spans="1:1" x14ac:dyDescent="0.55000000000000004">
      <c r="A18526" s="131"/>
    </row>
    <row r="18527" spans="1:1" x14ac:dyDescent="0.55000000000000004">
      <c r="A18527" s="131"/>
    </row>
    <row r="18530" spans="1:1" x14ac:dyDescent="0.55000000000000004">
      <c r="A18530" s="131"/>
    </row>
    <row r="18531" spans="1:1" x14ac:dyDescent="0.55000000000000004">
      <c r="A18531" s="131"/>
    </row>
    <row r="18534" spans="1:1" x14ac:dyDescent="0.55000000000000004">
      <c r="A18534" s="131"/>
    </row>
    <row r="18535" spans="1:1" x14ac:dyDescent="0.55000000000000004">
      <c r="A18535" s="131"/>
    </row>
    <row r="18538" spans="1:1" x14ac:dyDescent="0.55000000000000004">
      <c r="A18538" s="131"/>
    </row>
    <row r="18539" spans="1:1" x14ac:dyDescent="0.55000000000000004">
      <c r="A18539" s="131"/>
    </row>
    <row r="18542" spans="1:1" x14ac:dyDescent="0.55000000000000004">
      <c r="A18542" s="131"/>
    </row>
    <row r="18543" spans="1:1" x14ac:dyDescent="0.55000000000000004">
      <c r="A18543" s="131"/>
    </row>
    <row r="18546" spans="1:1" x14ac:dyDescent="0.55000000000000004">
      <c r="A18546" s="131"/>
    </row>
    <row r="18547" spans="1:1" x14ac:dyDescent="0.55000000000000004">
      <c r="A18547" s="131"/>
    </row>
    <row r="18550" spans="1:1" x14ac:dyDescent="0.55000000000000004">
      <c r="A18550" s="131"/>
    </row>
    <row r="18551" spans="1:1" x14ac:dyDescent="0.55000000000000004">
      <c r="A18551" s="131"/>
    </row>
    <row r="18554" spans="1:1" x14ac:dyDescent="0.55000000000000004">
      <c r="A18554" s="131"/>
    </row>
    <row r="18555" spans="1:1" x14ac:dyDescent="0.55000000000000004">
      <c r="A18555" s="131"/>
    </row>
    <row r="18558" spans="1:1" x14ac:dyDescent="0.55000000000000004">
      <c r="A18558" s="131"/>
    </row>
    <row r="18559" spans="1:1" x14ac:dyDescent="0.55000000000000004">
      <c r="A18559" s="131"/>
    </row>
    <row r="18562" spans="1:1" x14ac:dyDescent="0.55000000000000004">
      <c r="A18562" s="131"/>
    </row>
    <row r="18563" spans="1:1" x14ac:dyDescent="0.55000000000000004">
      <c r="A18563" s="131"/>
    </row>
    <row r="18566" spans="1:1" x14ac:dyDescent="0.55000000000000004">
      <c r="A18566" s="131"/>
    </row>
    <row r="18567" spans="1:1" x14ac:dyDescent="0.55000000000000004">
      <c r="A18567" s="131"/>
    </row>
    <row r="18570" spans="1:1" x14ac:dyDescent="0.55000000000000004">
      <c r="A18570" s="131"/>
    </row>
    <row r="18571" spans="1:1" x14ac:dyDescent="0.55000000000000004">
      <c r="A18571" s="131"/>
    </row>
    <row r="18574" spans="1:1" x14ac:dyDescent="0.55000000000000004">
      <c r="A18574" s="131"/>
    </row>
    <row r="18575" spans="1:1" x14ac:dyDescent="0.55000000000000004">
      <c r="A18575" s="131"/>
    </row>
    <row r="18578" spans="1:1" x14ac:dyDescent="0.55000000000000004">
      <c r="A18578" s="131"/>
    </row>
    <row r="18579" spans="1:1" x14ac:dyDescent="0.55000000000000004">
      <c r="A18579" s="131"/>
    </row>
    <row r="18582" spans="1:1" x14ac:dyDescent="0.55000000000000004">
      <c r="A18582" s="131"/>
    </row>
    <row r="18583" spans="1:1" x14ac:dyDescent="0.55000000000000004">
      <c r="A18583" s="131"/>
    </row>
    <row r="18586" spans="1:1" x14ac:dyDescent="0.55000000000000004">
      <c r="A18586" s="131"/>
    </row>
    <row r="18587" spans="1:1" x14ac:dyDescent="0.55000000000000004">
      <c r="A18587" s="131"/>
    </row>
    <row r="18590" spans="1:1" x14ac:dyDescent="0.55000000000000004">
      <c r="A18590" s="131"/>
    </row>
    <row r="18591" spans="1:1" x14ac:dyDescent="0.55000000000000004">
      <c r="A18591" s="131"/>
    </row>
    <row r="18594" spans="1:1" x14ac:dyDescent="0.55000000000000004">
      <c r="A18594" s="131"/>
    </row>
    <row r="18595" spans="1:1" x14ac:dyDescent="0.55000000000000004">
      <c r="A18595" s="131"/>
    </row>
    <row r="18598" spans="1:1" x14ac:dyDescent="0.55000000000000004">
      <c r="A18598" s="131"/>
    </row>
    <row r="18599" spans="1:1" x14ac:dyDescent="0.55000000000000004">
      <c r="A18599" s="131"/>
    </row>
    <row r="18602" spans="1:1" x14ac:dyDescent="0.55000000000000004">
      <c r="A18602" s="131"/>
    </row>
    <row r="18603" spans="1:1" x14ac:dyDescent="0.55000000000000004">
      <c r="A18603" s="131"/>
    </row>
    <row r="18606" spans="1:1" x14ac:dyDescent="0.55000000000000004">
      <c r="A18606" s="131"/>
    </row>
    <row r="18607" spans="1:1" x14ac:dyDescent="0.55000000000000004">
      <c r="A18607" s="131"/>
    </row>
    <row r="18610" spans="1:1" x14ac:dyDescent="0.55000000000000004">
      <c r="A18610" s="131"/>
    </row>
    <row r="18611" spans="1:1" x14ac:dyDescent="0.55000000000000004">
      <c r="A18611" s="131"/>
    </row>
    <row r="18614" spans="1:1" x14ac:dyDescent="0.55000000000000004">
      <c r="A18614" s="131"/>
    </row>
    <row r="18615" spans="1:1" x14ac:dyDescent="0.55000000000000004">
      <c r="A18615" s="131"/>
    </row>
    <row r="18618" spans="1:1" x14ac:dyDescent="0.55000000000000004">
      <c r="A18618" s="131"/>
    </row>
    <row r="18619" spans="1:1" x14ac:dyDescent="0.55000000000000004">
      <c r="A18619" s="131"/>
    </row>
    <row r="18622" spans="1:1" x14ac:dyDescent="0.55000000000000004">
      <c r="A18622" s="131"/>
    </row>
    <row r="18623" spans="1:1" x14ac:dyDescent="0.55000000000000004">
      <c r="A18623" s="131"/>
    </row>
    <row r="18626" spans="1:1" x14ac:dyDescent="0.55000000000000004">
      <c r="A18626" s="131"/>
    </row>
    <row r="18627" spans="1:1" x14ac:dyDescent="0.55000000000000004">
      <c r="A18627" s="131"/>
    </row>
    <row r="18630" spans="1:1" x14ac:dyDescent="0.55000000000000004">
      <c r="A18630" s="131"/>
    </row>
    <row r="18631" spans="1:1" x14ac:dyDescent="0.55000000000000004">
      <c r="A18631" s="131"/>
    </row>
    <row r="18634" spans="1:1" x14ac:dyDescent="0.55000000000000004">
      <c r="A18634" s="131"/>
    </row>
    <row r="18635" spans="1:1" x14ac:dyDescent="0.55000000000000004">
      <c r="A18635" s="131"/>
    </row>
    <row r="18638" spans="1:1" x14ac:dyDescent="0.55000000000000004">
      <c r="A18638" s="131"/>
    </row>
    <row r="18639" spans="1:1" x14ac:dyDescent="0.55000000000000004">
      <c r="A18639" s="131"/>
    </row>
    <row r="18642" spans="1:1" x14ac:dyDescent="0.55000000000000004">
      <c r="A18642" s="131"/>
    </row>
    <row r="18643" spans="1:1" x14ac:dyDescent="0.55000000000000004">
      <c r="A18643" s="131"/>
    </row>
    <row r="18646" spans="1:1" x14ac:dyDescent="0.55000000000000004">
      <c r="A18646" s="131"/>
    </row>
    <row r="18647" spans="1:1" x14ac:dyDescent="0.55000000000000004">
      <c r="A18647" s="131"/>
    </row>
    <row r="18650" spans="1:1" x14ac:dyDescent="0.55000000000000004">
      <c r="A18650" s="131"/>
    </row>
    <row r="18651" spans="1:1" x14ac:dyDescent="0.55000000000000004">
      <c r="A18651" s="131"/>
    </row>
    <row r="18654" spans="1:1" x14ac:dyDescent="0.55000000000000004">
      <c r="A18654" s="131"/>
    </row>
    <row r="18655" spans="1:1" x14ac:dyDescent="0.55000000000000004">
      <c r="A18655" s="131"/>
    </row>
    <row r="18658" spans="1:1" x14ac:dyDescent="0.55000000000000004">
      <c r="A18658" s="131"/>
    </row>
    <row r="18659" spans="1:1" x14ac:dyDescent="0.55000000000000004">
      <c r="A18659" s="131"/>
    </row>
    <row r="18662" spans="1:1" x14ac:dyDescent="0.55000000000000004">
      <c r="A18662" s="131"/>
    </row>
    <row r="18663" spans="1:1" x14ac:dyDescent="0.55000000000000004">
      <c r="A18663" s="131"/>
    </row>
    <row r="18666" spans="1:1" x14ac:dyDescent="0.55000000000000004">
      <c r="A18666" s="131"/>
    </row>
    <row r="18667" spans="1:1" x14ac:dyDescent="0.55000000000000004">
      <c r="A18667" s="131"/>
    </row>
    <row r="18670" spans="1:1" x14ac:dyDescent="0.55000000000000004">
      <c r="A18670" s="131"/>
    </row>
    <row r="18671" spans="1:1" x14ac:dyDescent="0.55000000000000004">
      <c r="A18671" s="131"/>
    </row>
    <row r="18674" spans="1:1" x14ac:dyDescent="0.55000000000000004">
      <c r="A18674" s="131"/>
    </row>
    <row r="18675" spans="1:1" x14ac:dyDescent="0.55000000000000004">
      <c r="A18675" s="131"/>
    </row>
    <row r="18678" spans="1:1" x14ac:dyDescent="0.55000000000000004">
      <c r="A18678" s="131"/>
    </row>
    <row r="18679" spans="1:1" x14ac:dyDescent="0.55000000000000004">
      <c r="A18679" s="131"/>
    </row>
    <row r="18682" spans="1:1" x14ac:dyDescent="0.55000000000000004">
      <c r="A18682" s="131"/>
    </row>
    <row r="18683" spans="1:1" x14ac:dyDescent="0.55000000000000004">
      <c r="A18683" s="131"/>
    </row>
    <row r="18686" spans="1:1" x14ac:dyDescent="0.55000000000000004">
      <c r="A18686" s="131"/>
    </row>
    <row r="18687" spans="1:1" x14ac:dyDescent="0.55000000000000004">
      <c r="A18687" s="131"/>
    </row>
    <row r="18690" spans="1:1" x14ac:dyDescent="0.55000000000000004">
      <c r="A18690" s="131"/>
    </row>
    <row r="18691" spans="1:1" x14ac:dyDescent="0.55000000000000004">
      <c r="A18691" s="131"/>
    </row>
    <row r="18694" spans="1:1" x14ac:dyDescent="0.55000000000000004">
      <c r="A18694" s="131"/>
    </row>
    <row r="18695" spans="1:1" x14ac:dyDescent="0.55000000000000004">
      <c r="A18695" s="131"/>
    </row>
    <row r="18698" spans="1:1" x14ac:dyDescent="0.55000000000000004">
      <c r="A18698" s="131"/>
    </row>
    <row r="18699" spans="1:1" x14ac:dyDescent="0.55000000000000004">
      <c r="A18699" s="131"/>
    </row>
    <row r="18702" spans="1:1" x14ac:dyDescent="0.55000000000000004">
      <c r="A18702" s="131"/>
    </row>
    <row r="18703" spans="1:1" x14ac:dyDescent="0.55000000000000004">
      <c r="A18703" s="131"/>
    </row>
    <row r="18706" spans="1:1" x14ac:dyDescent="0.55000000000000004">
      <c r="A18706" s="131"/>
    </row>
    <row r="18707" spans="1:1" x14ac:dyDescent="0.55000000000000004">
      <c r="A18707" s="131"/>
    </row>
    <row r="18710" spans="1:1" x14ac:dyDescent="0.55000000000000004">
      <c r="A18710" s="131"/>
    </row>
    <row r="18711" spans="1:1" x14ac:dyDescent="0.55000000000000004">
      <c r="A18711" s="131"/>
    </row>
    <row r="18714" spans="1:1" x14ac:dyDescent="0.55000000000000004">
      <c r="A18714" s="131"/>
    </row>
    <row r="18715" spans="1:1" x14ac:dyDescent="0.55000000000000004">
      <c r="A18715" s="131"/>
    </row>
    <row r="18718" spans="1:1" x14ac:dyDescent="0.55000000000000004">
      <c r="A18718" s="131"/>
    </row>
    <row r="18719" spans="1:1" x14ac:dyDescent="0.55000000000000004">
      <c r="A18719" s="131"/>
    </row>
    <row r="18722" spans="1:1" x14ac:dyDescent="0.55000000000000004">
      <c r="A18722" s="131"/>
    </row>
    <row r="18723" spans="1:1" x14ac:dyDescent="0.55000000000000004">
      <c r="A18723" s="131"/>
    </row>
    <row r="18726" spans="1:1" x14ac:dyDescent="0.55000000000000004">
      <c r="A18726" s="131"/>
    </row>
    <row r="18727" spans="1:1" x14ac:dyDescent="0.55000000000000004">
      <c r="A18727" s="131"/>
    </row>
    <row r="18730" spans="1:1" x14ac:dyDescent="0.55000000000000004">
      <c r="A18730" s="131"/>
    </row>
    <row r="18731" spans="1:1" x14ac:dyDescent="0.55000000000000004">
      <c r="A18731" s="131"/>
    </row>
    <row r="18734" spans="1:1" x14ac:dyDescent="0.55000000000000004">
      <c r="A18734" s="131"/>
    </row>
    <row r="18735" spans="1:1" x14ac:dyDescent="0.55000000000000004">
      <c r="A18735" s="131"/>
    </row>
    <row r="18738" spans="1:1" x14ac:dyDescent="0.55000000000000004">
      <c r="A18738" s="131"/>
    </row>
    <row r="18739" spans="1:1" x14ac:dyDescent="0.55000000000000004">
      <c r="A18739" s="131"/>
    </row>
    <row r="18742" spans="1:1" x14ac:dyDescent="0.55000000000000004">
      <c r="A18742" s="131"/>
    </row>
    <row r="18743" spans="1:1" x14ac:dyDescent="0.55000000000000004">
      <c r="A18743" s="131"/>
    </row>
    <row r="18746" spans="1:1" x14ac:dyDescent="0.55000000000000004">
      <c r="A18746" s="131"/>
    </row>
    <row r="18747" spans="1:1" x14ac:dyDescent="0.55000000000000004">
      <c r="A18747" s="131"/>
    </row>
    <row r="18750" spans="1:1" x14ac:dyDescent="0.55000000000000004">
      <c r="A18750" s="131"/>
    </row>
    <row r="18751" spans="1:1" x14ac:dyDescent="0.55000000000000004">
      <c r="A18751" s="131"/>
    </row>
    <row r="18754" spans="1:1" x14ac:dyDescent="0.55000000000000004">
      <c r="A18754" s="131"/>
    </row>
    <row r="18755" spans="1:1" x14ac:dyDescent="0.55000000000000004">
      <c r="A18755" s="131"/>
    </row>
    <row r="18758" spans="1:1" x14ac:dyDescent="0.55000000000000004">
      <c r="A18758" s="131"/>
    </row>
    <row r="18759" spans="1:1" x14ac:dyDescent="0.55000000000000004">
      <c r="A18759" s="131"/>
    </row>
    <row r="18762" spans="1:1" x14ac:dyDescent="0.55000000000000004">
      <c r="A18762" s="131"/>
    </row>
    <row r="18763" spans="1:1" x14ac:dyDescent="0.55000000000000004">
      <c r="A18763" s="131"/>
    </row>
    <row r="18766" spans="1:1" x14ac:dyDescent="0.55000000000000004">
      <c r="A18766" s="131"/>
    </row>
    <row r="18767" spans="1:1" x14ac:dyDescent="0.55000000000000004">
      <c r="A18767" s="131"/>
    </row>
    <row r="18770" spans="1:1" x14ac:dyDescent="0.55000000000000004">
      <c r="A18770" s="131"/>
    </row>
    <row r="18771" spans="1:1" x14ac:dyDescent="0.55000000000000004">
      <c r="A18771" s="131"/>
    </row>
    <row r="18774" spans="1:1" x14ac:dyDescent="0.55000000000000004">
      <c r="A18774" s="131"/>
    </row>
    <row r="18775" spans="1:1" x14ac:dyDescent="0.55000000000000004">
      <c r="A18775" s="131"/>
    </row>
    <row r="18778" spans="1:1" x14ac:dyDescent="0.55000000000000004">
      <c r="A18778" s="131"/>
    </row>
    <row r="18779" spans="1:1" x14ac:dyDescent="0.55000000000000004">
      <c r="A18779" s="131"/>
    </row>
    <row r="18782" spans="1:1" x14ac:dyDescent="0.55000000000000004">
      <c r="A18782" s="131"/>
    </row>
    <row r="18783" spans="1:1" x14ac:dyDescent="0.55000000000000004">
      <c r="A18783" s="131"/>
    </row>
    <row r="18786" spans="1:1" x14ac:dyDescent="0.55000000000000004">
      <c r="A18786" s="131"/>
    </row>
    <row r="18787" spans="1:1" x14ac:dyDescent="0.55000000000000004">
      <c r="A18787" s="131"/>
    </row>
    <row r="18790" spans="1:1" x14ac:dyDescent="0.55000000000000004">
      <c r="A18790" s="131"/>
    </row>
    <row r="18791" spans="1:1" x14ac:dyDescent="0.55000000000000004">
      <c r="A18791" s="131"/>
    </row>
    <row r="18794" spans="1:1" x14ac:dyDescent="0.55000000000000004">
      <c r="A18794" s="131"/>
    </row>
    <row r="18795" spans="1:1" x14ac:dyDescent="0.55000000000000004">
      <c r="A18795" s="131"/>
    </row>
    <row r="18798" spans="1:1" x14ac:dyDescent="0.55000000000000004">
      <c r="A18798" s="131"/>
    </row>
    <row r="18799" spans="1:1" x14ac:dyDescent="0.55000000000000004">
      <c r="A18799" s="131"/>
    </row>
    <row r="18802" spans="1:1" x14ac:dyDescent="0.55000000000000004">
      <c r="A18802" s="131"/>
    </row>
    <row r="18803" spans="1:1" x14ac:dyDescent="0.55000000000000004">
      <c r="A18803" s="131"/>
    </row>
    <row r="18806" spans="1:1" x14ac:dyDescent="0.55000000000000004">
      <c r="A18806" s="131"/>
    </row>
    <row r="18807" spans="1:1" x14ac:dyDescent="0.55000000000000004">
      <c r="A18807" s="131"/>
    </row>
    <row r="18810" spans="1:1" x14ac:dyDescent="0.55000000000000004">
      <c r="A18810" s="131"/>
    </row>
    <row r="18811" spans="1:1" x14ac:dyDescent="0.55000000000000004">
      <c r="A18811" s="131"/>
    </row>
    <row r="18814" spans="1:1" x14ac:dyDescent="0.55000000000000004">
      <c r="A18814" s="131"/>
    </row>
    <row r="18815" spans="1:1" x14ac:dyDescent="0.55000000000000004">
      <c r="A18815" s="131"/>
    </row>
    <row r="18818" spans="1:1" x14ac:dyDescent="0.55000000000000004">
      <c r="A18818" s="131"/>
    </row>
    <row r="18819" spans="1:1" x14ac:dyDescent="0.55000000000000004">
      <c r="A18819" s="131"/>
    </row>
    <row r="18822" spans="1:1" x14ac:dyDescent="0.55000000000000004">
      <c r="A18822" s="131"/>
    </row>
    <row r="18823" spans="1:1" x14ac:dyDescent="0.55000000000000004">
      <c r="A18823" s="131"/>
    </row>
    <row r="18826" spans="1:1" x14ac:dyDescent="0.55000000000000004">
      <c r="A18826" s="131"/>
    </row>
    <row r="18827" spans="1:1" x14ac:dyDescent="0.55000000000000004">
      <c r="A18827" s="131"/>
    </row>
    <row r="18830" spans="1:1" x14ac:dyDescent="0.55000000000000004">
      <c r="A18830" s="131"/>
    </row>
    <row r="18831" spans="1:1" x14ac:dyDescent="0.55000000000000004">
      <c r="A18831" s="131"/>
    </row>
    <row r="18834" spans="1:1" x14ac:dyDescent="0.55000000000000004">
      <c r="A18834" s="131"/>
    </row>
    <row r="18835" spans="1:1" x14ac:dyDescent="0.55000000000000004">
      <c r="A18835" s="131"/>
    </row>
    <row r="18838" spans="1:1" x14ac:dyDescent="0.55000000000000004">
      <c r="A18838" s="131"/>
    </row>
    <row r="18839" spans="1:1" x14ac:dyDescent="0.55000000000000004">
      <c r="A18839" s="131"/>
    </row>
    <row r="18842" spans="1:1" x14ac:dyDescent="0.55000000000000004">
      <c r="A18842" s="131"/>
    </row>
    <row r="18843" spans="1:1" x14ac:dyDescent="0.55000000000000004">
      <c r="A18843" s="131"/>
    </row>
    <row r="18846" spans="1:1" x14ac:dyDescent="0.55000000000000004">
      <c r="A18846" s="131"/>
    </row>
    <row r="18847" spans="1:1" x14ac:dyDescent="0.55000000000000004">
      <c r="A18847" s="131"/>
    </row>
    <row r="18850" spans="1:1" x14ac:dyDescent="0.55000000000000004">
      <c r="A18850" s="131"/>
    </row>
    <row r="18851" spans="1:1" x14ac:dyDescent="0.55000000000000004">
      <c r="A18851" s="131"/>
    </row>
    <row r="18854" spans="1:1" x14ac:dyDescent="0.55000000000000004">
      <c r="A18854" s="131"/>
    </row>
    <row r="18855" spans="1:1" x14ac:dyDescent="0.55000000000000004">
      <c r="A18855" s="131"/>
    </row>
    <row r="18858" spans="1:1" x14ac:dyDescent="0.55000000000000004">
      <c r="A18858" s="131"/>
    </row>
    <row r="18859" spans="1:1" x14ac:dyDescent="0.55000000000000004">
      <c r="A18859" s="131"/>
    </row>
    <row r="18862" spans="1:1" x14ac:dyDescent="0.55000000000000004">
      <c r="A18862" s="131"/>
    </row>
    <row r="18863" spans="1:1" x14ac:dyDescent="0.55000000000000004">
      <c r="A18863" s="131"/>
    </row>
    <row r="18866" spans="1:1" x14ac:dyDescent="0.55000000000000004">
      <c r="A18866" s="131"/>
    </row>
    <row r="18867" spans="1:1" x14ac:dyDescent="0.55000000000000004">
      <c r="A18867" s="131"/>
    </row>
    <row r="18870" spans="1:1" x14ac:dyDescent="0.55000000000000004">
      <c r="A18870" s="131"/>
    </row>
    <row r="18871" spans="1:1" x14ac:dyDescent="0.55000000000000004">
      <c r="A18871" s="131"/>
    </row>
    <row r="18874" spans="1:1" x14ac:dyDescent="0.55000000000000004">
      <c r="A18874" s="131"/>
    </row>
    <row r="18875" spans="1:1" x14ac:dyDescent="0.55000000000000004">
      <c r="A18875" s="131"/>
    </row>
    <row r="18878" spans="1:1" x14ac:dyDescent="0.55000000000000004">
      <c r="A18878" s="131"/>
    </row>
    <row r="18879" spans="1:1" x14ac:dyDescent="0.55000000000000004">
      <c r="A18879" s="131"/>
    </row>
    <row r="18882" spans="1:1" x14ac:dyDescent="0.55000000000000004">
      <c r="A18882" s="131"/>
    </row>
    <row r="18883" spans="1:1" x14ac:dyDescent="0.55000000000000004">
      <c r="A18883" s="131"/>
    </row>
    <row r="18886" spans="1:1" x14ac:dyDescent="0.55000000000000004">
      <c r="A18886" s="131"/>
    </row>
    <row r="18887" spans="1:1" x14ac:dyDescent="0.55000000000000004">
      <c r="A18887" s="131"/>
    </row>
    <row r="18890" spans="1:1" x14ac:dyDescent="0.55000000000000004">
      <c r="A18890" s="131"/>
    </row>
    <row r="18891" spans="1:1" x14ac:dyDescent="0.55000000000000004">
      <c r="A18891" s="131"/>
    </row>
    <row r="18894" spans="1:1" x14ac:dyDescent="0.55000000000000004">
      <c r="A18894" s="131"/>
    </row>
    <row r="18895" spans="1:1" x14ac:dyDescent="0.55000000000000004">
      <c r="A18895" s="131"/>
    </row>
    <row r="18898" spans="1:1" x14ac:dyDescent="0.55000000000000004">
      <c r="A18898" s="131"/>
    </row>
    <row r="18899" spans="1:1" x14ac:dyDescent="0.55000000000000004">
      <c r="A18899" s="131"/>
    </row>
    <row r="18902" spans="1:1" x14ac:dyDescent="0.55000000000000004">
      <c r="A18902" s="131"/>
    </row>
    <row r="18903" spans="1:1" x14ac:dyDescent="0.55000000000000004">
      <c r="A18903" s="131"/>
    </row>
    <row r="18906" spans="1:1" x14ac:dyDescent="0.55000000000000004">
      <c r="A18906" s="131"/>
    </row>
    <row r="18907" spans="1:1" x14ac:dyDescent="0.55000000000000004">
      <c r="A18907" s="131"/>
    </row>
    <row r="18910" spans="1:1" x14ac:dyDescent="0.55000000000000004">
      <c r="A18910" s="131"/>
    </row>
    <row r="18911" spans="1:1" x14ac:dyDescent="0.55000000000000004">
      <c r="A18911" s="131"/>
    </row>
    <row r="18914" spans="1:1" x14ac:dyDescent="0.55000000000000004">
      <c r="A18914" s="131"/>
    </row>
    <row r="18915" spans="1:1" x14ac:dyDescent="0.55000000000000004">
      <c r="A18915" s="131"/>
    </row>
    <row r="18918" spans="1:1" x14ac:dyDescent="0.55000000000000004">
      <c r="A18918" s="131"/>
    </row>
    <row r="18919" spans="1:1" x14ac:dyDescent="0.55000000000000004">
      <c r="A18919" s="131"/>
    </row>
    <row r="18922" spans="1:1" x14ac:dyDescent="0.55000000000000004">
      <c r="A18922" s="131"/>
    </row>
    <row r="18923" spans="1:1" x14ac:dyDescent="0.55000000000000004">
      <c r="A18923" s="131"/>
    </row>
    <row r="18926" spans="1:1" x14ac:dyDescent="0.55000000000000004">
      <c r="A18926" s="131"/>
    </row>
    <row r="18927" spans="1:1" x14ac:dyDescent="0.55000000000000004">
      <c r="A18927" s="131"/>
    </row>
    <row r="18930" spans="1:1" x14ac:dyDescent="0.55000000000000004">
      <c r="A18930" s="131"/>
    </row>
    <row r="18931" spans="1:1" x14ac:dyDescent="0.55000000000000004">
      <c r="A18931" s="131"/>
    </row>
    <row r="18934" spans="1:1" x14ac:dyDescent="0.55000000000000004">
      <c r="A18934" s="131"/>
    </row>
    <row r="18935" spans="1:1" x14ac:dyDescent="0.55000000000000004">
      <c r="A18935" s="131"/>
    </row>
    <row r="18938" spans="1:1" x14ac:dyDescent="0.55000000000000004">
      <c r="A18938" s="131"/>
    </row>
    <row r="18939" spans="1:1" x14ac:dyDescent="0.55000000000000004">
      <c r="A18939" s="131"/>
    </row>
    <row r="18942" spans="1:1" x14ac:dyDescent="0.55000000000000004">
      <c r="A18942" s="131"/>
    </row>
    <row r="18943" spans="1:1" x14ac:dyDescent="0.55000000000000004">
      <c r="A18943" s="131"/>
    </row>
    <row r="18946" spans="1:1" x14ac:dyDescent="0.55000000000000004">
      <c r="A18946" s="131"/>
    </row>
    <row r="18947" spans="1:1" x14ac:dyDescent="0.55000000000000004">
      <c r="A18947" s="131"/>
    </row>
    <row r="18950" spans="1:1" x14ac:dyDescent="0.55000000000000004">
      <c r="A18950" s="131"/>
    </row>
    <row r="18951" spans="1:1" x14ac:dyDescent="0.55000000000000004">
      <c r="A18951" s="131"/>
    </row>
    <row r="18954" spans="1:1" x14ac:dyDescent="0.55000000000000004">
      <c r="A18954" s="131"/>
    </row>
    <row r="18955" spans="1:1" x14ac:dyDescent="0.55000000000000004">
      <c r="A18955" s="131"/>
    </row>
    <row r="18958" spans="1:1" x14ac:dyDescent="0.55000000000000004">
      <c r="A18958" s="131"/>
    </row>
    <row r="18959" spans="1:1" x14ac:dyDescent="0.55000000000000004">
      <c r="A18959" s="131"/>
    </row>
    <row r="18962" spans="1:1" x14ac:dyDescent="0.55000000000000004">
      <c r="A18962" s="131"/>
    </row>
    <row r="18963" spans="1:1" x14ac:dyDescent="0.55000000000000004">
      <c r="A18963" s="131"/>
    </row>
    <row r="18966" spans="1:1" x14ac:dyDescent="0.55000000000000004">
      <c r="A18966" s="131"/>
    </row>
    <row r="18967" spans="1:1" x14ac:dyDescent="0.55000000000000004">
      <c r="A18967" s="131"/>
    </row>
    <row r="18970" spans="1:1" x14ac:dyDescent="0.55000000000000004">
      <c r="A18970" s="131"/>
    </row>
    <row r="18971" spans="1:1" x14ac:dyDescent="0.55000000000000004">
      <c r="A18971" s="131"/>
    </row>
    <row r="18974" spans="1:1" x14ac:dyDescent="0.55000000000000004">
      <c r="A18974" s="131"/>
    </row>
    <row r="18975" spans="1:1" x14ac:dyDescent="0.55000000000000004">
      <c r="A18975" s="131"/>
    </row>
    <row r="18978" spans="1:1" x14ac:dyDescent="0.55000000000000004">
      <c r="A18978" s="131"/>
    </row>
    <row r="18979" spans="1:1" x14ac:dyDescent="0.55000000000000004">
      <c r="A18979" s="131"/>
    </row>
    <row r="18982" spans="1:1" x14ac:dyDescent="0.55000000000000004">
      <c r="A18982" s="131"/>
    </row>
    <row r="18983" spans="1:1" x14ac:dyDescent="0.55000000000000004">
      <c r="A18983" s="131"/>
    </row>
    <row r="18986" spans="1:1" x14ac:dyDescent="0.55000000000000004">
      <c r="A18986" s="131"/>
    </row>
    <row r="18987" spans="1:1" x14ac:dyDescent="0.55000000000000004">
      <c r="A18987" s="131"/>
    </row>
    <row r="18990" spans="1:1" x14ac:dyDescent="0.55000000000000004">
      <c r="A18990" s="131"/>
    </row>
    <row r="18991" spans="1:1" x14ac:dyDescent="0.55000000000000004">
      <c r="A18991" s="131"/>
    </row>
    <row r="18994" spans="1:1" x14ac:dyDescent="0.55000000000000004">
      <c r="A18994" s="131"/>
    </row>
    <row r="18995" spans="1:1" x14ac:dyDescent="0.55000000000000004">
      <c r="A18995" s="131"/>
    </row>
    <row r="18998" spans="1:1" x14ac:dyDescent="0.55000000000000004">
      <c r="A18998" s="131"/>
    </row>
    <row r="18999" spans="1:1" x14ac:dyDescent="0.55000000000000004">
      <c r="A18999" s="131"/>
    </row>
    <row r="19002" spans="1:1" x14ac:dyDescent="0.55000000000000004">
      <c r="A19002" s="131"/>
    </row>
    <row r="19003" spans="1:1" x14ac:dyDescent="0.55000000000000004">
      <c r="A19003" s="131"/>
    </row>
    <row r="19006" spans="1:1" x14ac:dyDescent="0.55000000000000004">
      <c r="A19006" s="131"/>
    </row>
    <row r="19007" spans="1:1" x14ac:dyDescent="0.55000000000000004">
      <c r="A19007" s="131"/>
    </row>
    <row r="19010" spans="1:1" x14ac:dyDescent="0.55000000000000004">
      <c r="A19010" s="131"/>
    </row>
    <row r="19011" spans="1:1" x14ac:dyDescent="0.55000000000000004">
      <c r="A19011" s="131"/>
    </row>
    <row r="19014" spans="1:1" x14ac:dyDescent="0.55000000000000004">
      <c r="A19014" s="131"/>
    </row>
    <row r="19015" spans="1:1" x14ac:dyDescent="0.55000000000000004">
      <c r="A19015" s="131"/>
    </row>
    <row r="19018" spans="1:1" x14ac:dyDescent="0.55000000000000004">
      <c r="A19018" s="131"/>
    </row>
    <row r="19019" spans="1:1" x14ac:dyDescent="0.55000000000000004">
      <c r="A19019" s="131"/>
    </row>
    <row r="19022" spans="1:1" x14ac:dyDescent="0.55000000000000004">
      <c r="A19022" s="131"/>
    </row>
    <row r="19023" spans="1:1" x14ac:dyDescent="0.55000000000000004">
      <c r="A19023" s="131"/>
    </row>
    <row r="19026" spans="1:1" x14ac:dyDescent="0.55000000000000004">
      <c r="A19026" s="131"/>
    </row>
    <row r="19027" spans="1:1" x14ac:dyDescent="0.55000000000000004">
      <c r="A19027" s="131"/>
    </row>
    <row r="19030" spans="1:1" x14ac:dyDescent="0.55000000000000004">
      <c r="A19030" s="131"/>
    </row>
    <row r="19031" spans="1:1" x14ac:dyDescent="0.55000000000000004">
      <c r="A19031" s="131"/>
    </row>
    <row r="19034" spans="1:1" x14ac:dyDescent="0.55000000000000004">
      <c r="A19034" s="131"/>
    </row>
    <row r="19035" spans="1:1" x14ac:dyDescent="0.55000000000000004">
      <c r="A19035" s="131"/>
    </row>
    <row r="19038" spans="1:1" x14ac:dyDescent="0.55000000000000004">
      <c r="A19038" s="131"/>
    </row>
    <row r="19039" spans="1:1" x14ac:dyDescent="0.55000000000000004">
      <c r="A19039" s="131"/>
    </row>
    <row r="19042" spans="1:1" x14ac:dyDescent="0.55000000000000004">
      <c r="A19042" s="131"/>
    </row>
    <row r="19043" spans="1:1" x14ac:dyDescent="0.55000000000000004">
      <c r="A19043" s="131"/>
    </row>
    <row r="19046" spans="1:1" x14ac:dyDescent="0.55000000000000004">
      <c r="A19046" s="131"/>
    </row>
    <row r="19047" spans="1:1" x14ac:dyDescent="0.55000000000000004">
      <c r="A19047" s="131"/>
    </row>
    <row r="19050" spans="1:1" x14ac:dyDescent="0.55000000000000004">
      <c r="A19050" s="131"/>
    </row>
    <row r="19051" spans="1:1" x14ac:dyDescent="0.55000000000000004">
      <c r="A19051" s="131"/>
    </row>
    <row r="19054" spans="1:1" x14ac:dyDescent="0.55000000000000004">
      <c r="A19054" s="131"/>
    </row>
    <row r="19055" spans="1:1" x14ac:dyDescent="0.55000000000000004">
      <c r="A19055" s="131"/>
    </row>
    <row r="19058" spans="1:1" x14ac:dyDescent="0.55000000000000004">
      <c r="A19058" s="131"/>
    </row>
    <row r="19059" spans="1:1" x14ac:dyDescent="0.55000000000000004">
      <c r="A19059" s="131"/>
    </row>
    <row r="19062" spans="1:1" x14ac:dyDescent="0.55000000000000004">
      <c r="A19062" s="131"/>
    </row>
    <row r="19063" spans="1:1" x14ac:dyDescent="0.55000000000000004">
      <c r="A19063" s="131"/>
    </row>
    <row r="19066" spans="1:1" x14ac:dyDescent="0.55000000000000004">
      <c r="A19066" s="131"/>
    </row>
    <row r="19067" spans="1:1" x14ac:dyDescent="0.55000000000000004">
      <c r="A19067" s="131"/>
    </row>
    <row r="19070" spans="1:1" x14ac:dyDescent="0.55000000000000004">
      <c r="A19070" s="131"/>
    </row>
    <row r="19071" spans="1:1" x14ac:dyDescent="0.55000000000000004">
      <c r="A19071" s="131"/>
    </row>
    <row r="19074" spans="1:1" x14ac:dyDescent="0.55000000000000004">
      <c r="A19074" s="131"/>
    </row>
    <row r="19075" spans="1:1" x14ac:dyDescent="0.55000000000000004">
      <c r="A19075" s="131"/>
    </row>
    <row r="19078" spans="1:1" x14ac:dyDescent="0.55000000000000004">
      <c r="A19078" s="131"/>
    </row>
    <row r="19079" spans="1:1" x14ac:dyDescent="0.55000000000000004">
      <c r="A19079" s="131"/>
    </row>
    <row r="19082" spans="1:1" x14ac:dyDescent="0.55000000000000004">
      <c r="A19082" s="131"/>
    </row>
    <row r="19083" spans="1:1" x14ac:dyDescent="0.55000000000000004">
      <c r="A19083" s="131"/>
    </row>
    <row r="19086" spans="1:1" x14ac:dyDescent="0.55000000000000004">
      <c r="A19086" s="131"/>
    </row>
    <row r="19087" spans="1:1" x14ac:dyDescent="0.55000000000000004">
      <c r="A19087" s="131"/>
    </row>
    <row r="19090" spans="1:1" x14ac:dyDescent="0.55000000000000004">
      <c r="A19090" s="131"/>
    </row>
    <row r="19091" spans="1:1" x14ac:dyDescent="0.55000000000000004">
      <c r="A19091" s="131"/>
    </row>
    <row r="19094" spans="1:1" x14ac:dyDescent="0.55000000000000004">
      <c r="A19094" s="131"/>
    </row>
    <row r="19095" spans="1:1" x14ac:dyDescent="0.55000000000000004">
      <c r="A19095" s="131"/>
    </row>
    <row r="19098" spans="1:1" x14ac:dyDescent="0.55000000000000004">
      <c r="A19098" s="131"/>
    </row>
    <row r="19099" spans="1:1" x14ac:dyDescent="0.55000000000000004">
      <c r="A19099" s="131"/>
    </row>
    <row r="19102" spans="1:1" x14ac:dyDescent="0.55000000000000004">
      <c r="A19102" s="131"/>
    </row>
    <row r="19103" spans="1:1" x14ac:dyDescent="0.55000000000000004">
      <c r="A19103" s="131"/>
    </row>
    <row r="19106" spans="1:1" x14ac:dyDescent="0.55000000000000004">
      <c r="A19106" s="131"/>
    </row>
    <row r="19107" spans="1:1" x14ac:dyDescent="0.55000000000000004">
      <c r="A19107" s="131"/>
    </row>
    <row r="19110" spans="1:1" x14ac:dyDescent="0.55000000000000004">
      <c r="A19110" s="131"/>
    </row>
    <row r="19111" spans="1:1" x14ac:dyDescent="0.55000000000000004">
      <c r="A19111" s="131"/>
    </row>
    <row r="19114" spans="1:1" x14ac:dyDescent="0.55000000000000004">
      <c r="A19114" s="131"/>
    </row>
    <row r="19115" spans="1:1" x14ac:dyDescent="0.55000000000000004">
      <c r="A19115" s="131"/>
    </row>
    <row r="19118" spans="1:1" x14ac:dyDescent="0.55000000000000004">
      <c r="A19118" s="131"/>
    </row>
    <row r="19119" spans="1:1" x14ac:dyDescent="0.55000000000000004">
      <c r="A19119" s="131"/>
    </row>
    <row r="19122" spans="1:1" x14ac:dyDescent="0.55000000000000004">
      <c r="A19122" s="131"/>
    </row>
    <row r="19123" spans="1:1" x14ac:dyDescent="0.55000000000000004">
      <c r="A19123" s="131"/>
    </row>
    <row r="19126" spans="1:1" x14ac:dyDescent="0.55000000000000004">
      <c r="A19126" s="131"/>
    </row>
    <row r="19127" spans="1:1" x14ac:dyDescent="0.55000000000000004">
      <c r="A19127" s="131"/>
    </row>
    <row r="19130" spans="1:1" x14ac:dyDescent="0.55000000000000004">
      <c r="A19130" s="131"/>
    </row>
    <row r="19131" spans="1:1" x14ac:dyDescent="0.55000000000000004">
      <c r="A19131" s="131"/>
    </row>
    <row r="19134" spans="1:1" x14ac:dyDescent="0.55000000000000004">
      <c r="A19134" s="131"/>
    </row>
    <row r="19135" spans="1:1" x14ac:dyDescent="0.55000000000000004">
      <c r="A19135" s="131"/>
    </row>
    <row r="19138" spans="1:1" x14ac:dyDescent="0.55000000000000004">
      <c r="A19138" s="131"/>
    </row>
    <row r="19139" spans="1:1" x14ac:dyDescent="0.55000000000000004">
      <c r="A19139" s="131"/>
    </row>
    <row r="19142" spans="1:1" x14ac:dyDescent="0.55000000000000004">
      <c r="A19142" s="131"/>
    </row>
    <row r="19143" spans="1:1" x14ac:dyDescent="0.55000000000000004">
      <c r="A19143" s="131"/>
    </row>
    <row r="19146" spans="1:1" x14ac:dyDescent="0.55000000000000004">
      <c r="A19146" s="131"/>
    </row>
    <row r="19147" spans="1:1" x14ac:dyDescent="0.55000000000000004">
      <c r="A19147" s="131"/>
    </row>
    <row r="19150" spans="1:1" x14ac:dyDescent="0.55000000000000004">
      <c r="A19150" s="131"/>
    </row>
    <row r="19151" spans="1:1" x14ac:dyDescent="0.55000000000000004">
      <c r="A19151" s="131"/>
    </row>
    <row r="19154" spans="1:1" x14ac:dyDescent="0.55000000000000004">
      <c r="A19154" s="131"/>
    </row>
    <row r="19155" spans="1:1" x14ac:dyDescent="0.55000000000000004">
      <c r="A19155" s="131"/>
    </row>
    <row r="19158" spans="1:1" x14ac:dyDescent="0.55000000000000004">
      <c r="A19158" s="131"/>
    </row>
    <row r="19159" spans="1:1" x14ac:dyDescent="0.55000000000000004">
      <c r="A19159" s="131"/>
    </row>
    <row r="19162" spans="1:1" x14ac:dyDescent="0.55000000000000004">
      <c r="A19162" s="131"/>
    </row>
    <row r="19163" spans="1:1" x14ac:dyDescent="0.55000000000000004">
      <c r="A19163" s="131"/>
    </row>
    <row r="19166" spans="1:1" x14ac:dyDescent="0.55000000000000004">
      <c r="A19166" s="131"/>
    </row>
    <row r="19167" spans="1:1" x14ac:dyDescent="0.55000000000000004">
      <c r="A19167" s="131"/>
    </row>
    <row r="19170" spans="1:1" x14ac:dyDescent="0.55000000000000004">
      <c r="A19170" s="131"/>
    </row>
    <row r="19171" spans="1:1" x14ac:dyDescent="0.55000000000000004">
      <c r="A19171" s="131"/>
    </row>
    <row r="19174" spans="1:1" x14ac:dyDescent="0.55000000000000004">
      <c r="A19174" s="131"/>
    </row>
    <row r="19175" spans="1:1" x14ac:dyDescent="0.55000000000000004">
      <c r="A19175" s="131"/>
    </row>
    <row r="19178" spans="1:1" x14ac:dyDescent="0.55000000000000004">
      <c r="A19178" s="131"/>
    </row>
    <row r="19179" spans="1:1" x14ac:dyDescent="0.55000000000000004">
      <c r="A19179" s="131"/>
    </row>
    <row r="19182" spans="1:1" x14ac:dyDescent="0.55000000000000004">
      <c r="A19182" s="131"/>
    </row>
    <row r="19183" spans="1:1" x14ac:dyDescent="0.55000000000000004">
      <c r="A19183" s="131"/>
    </row>
    <row r="19186" spans="1:1" x14ac:dyDescent="0.55000000000000004">
      <c r="A19186" s="131"/>
    </row>
    <row r="19187" spans="1:1" x14ac:dyDescent="0.55000000000000004">
      <c r="A19187" s="131"/>
    </row>
    <row r="19190" spans="1:1" x14ac:dyDescent="0.55000000000000004">
      <c r="A19190" s="131"/>
    </row>
    <row r="19191" spans="1:1" x14ac:dyDescent="0.55000000000000004">
      <c r="A19191" s="131"/>
    </row>
    <row r="19194" spans="1:1" x14ac:dyDescent="0.55000000000000004">
      <c r="A19194" s="131"/>
    </row>
    <row r="19195" spans="1:1" x14ac:dyDescent="0.55000000000000004">
      <c r="A19195" s="131"/>
    </row>
    <row r="19198" spans="1:1" x14ac:dyDescent="0.55000000000000004">
      <c r="A19198" s="131"/>
    </row>
    <row r="19199" spans="1:1" x14ac:dyDescent="0.55000000000000004">
      <c r="A19199" s="131"/>
    </row>
    <row r="19202" spans="1:1" x14ac:dyDescent="0.55000000000000004">
      <c r="A19202" s="131"/>
    </row>
    <row r="19203" spans="1:1" x14ac:dyDescent="0.55000000000000004">
      <c r="A19203" s="131"/>
    </row>
    <row r="19206" spans="1:1" x14ac:dyDescent="0.55000000000000004">
      <c r="A19206" s="131"/>
    </row>
    <row r="19207" spans="1:1" x14ac:dyDescent="0.55000000000000004">
      <c r="A19207" s="131"/>
    </row>
    <row r="19210" spans="1:1" x14ac:dyDescent="0.55000000000000004">
      <c r="A19210" s="131"/>
    </row>
    <row r="19211" spans="1:1" x14ac:dyDescent="0.55000000000000004">
      <c r="A19211" s="131"/>
    </row>
    <row r="19214" spans="1:1" x14ac:dyDescent="0.55000000000000004">
      <c r="A19214" s="131"/>
    </row>
    <row r="19215" spans="1:1" x14ac:dyDescent="0.55000000000000004">
      <c r="A19215" s="131"/>
    </row>
    <row r="19218" spans="1:1" x14ac:dyDescent="0.55000000000000004">
      <c r="A19218" s="131"/>
    </row>
    <row r="19219" spans="1:1" x14ac:dyDescent="0.55000000000000004">
      <c r="A19219" s="131"/>
    </row>
    <row r="19222" spans="1:1" x14ac:dyDescent="0.55000000000000004">
      <c r="A19222" s="131"/>
    </row>
    <row r="19223" spans="1:1" x14ac:dyDescent="0.55000000000000004">
      <c r="A19223" s="131"/>
    </row>
    <row r="19226" spans="1:1" x14ac:dyDescent="0.55000000000000004">
      <c r="A19226" s="131"/>
    </row>
    <row r="19227" spans="1:1" x14ac:dyDescent="0.55000000000000004">
      <c r="A19227" s="131"/>
    </row>
    <row r="19230" spans="1:1" x14ac:dyDescent="0.55000000000000004">
      <c r="A19230" s="131"/>
    </row>
    <row r="19231" spans="1:1" x14ac:dyDescent="0.55000000000000004">
      <c r="A19231" s="131"/>
    </row>
    <row r="19234" spans="1:1" x14ac:dyDescent="0.55000000000000004">
      <c r="A19234" s="131"/>
    </row>
    <row r="19235" spans="1:1" x14ac:dyDescent="0.55000000000000004">
      <c r="A19235" s="131"/>
    </row>
    <row r="19238" spans="1:1" x14ac:dyDescent="0.55000000000000004">
      <c r="A19238" s="131"/>
    </row>
    <row r="19239" spans="1:1" x14ac:dyDescent="0.55000000000000004">
      <c r="A19239" s="131"/>
    </row>
    <row r="19242" spans="1:1" x14ac:dyDescent="0.55000000000000004">
      <c r="A19242" s="131"/>
    </row>
    <row r="19243" spans="1:1" x14ac:dyDescent="0.55000000000000004">
      <c r="A19243" s="131"/>
    </row>
    <row r="19246" spans="1:1" x14ac:dyDescent="0.55000000000000004">
      <c r="A19246" s="131"/>
    </row>
    <row r="19247" spans="1:1" x14ac:dyDescent="0.55000000000000004">
      <c r="A19247" s="131"/>
    </row>
    <row r="19250" spans="1:1" x14ac:dyDescent="0.55000000000000004">
      <c r="A19250" s="131"/>
    </row>
    <row r="19251" spans="1:1" x14ac:dyDescent="0.55000000000000004">
      <c r="A19251" s="131"/>
    </row>
    <row r="19254" spans="1:1" x14ac:dyDescent="0.55000000000000004">
      <c r="A19254" s="131"/>
    </row>
    <row r="19255" spans="1:1" x14ac:dyDescent="0.55000000000000004">
      <c r="A19255" s="131"/>
    </row>
    <row r="19258" spans="1:1" x14ac:dyDescent="0.55000000000000004">
      <c r="A19258" s="131"/>
    </row>
    <row r="19259" spans="1:1" x14ac:dyDescent="0.55000000000000004">
      <c r="A19259" s="131"/>
    </row>
    <row r="19262" spans="1:1" x14ac:dyDescent="0.55000000000000004">
      <c r="A19262" s="131"/>
    </row>
    <row r="19263" spans="1:1" x14ac:dyDescent="0.55000000000000004">
      <c r="A19263" s="131"/>
    </row>
    <row r="19266" spans="1:1" x14ac:dyDescent="0.55000000000000004">
      <c r="A19266" s="131"/>
    </row>
    <row r="19267" spans="1:1" x14ac:dyDescent="0.55000000000000004">
      <c r="A19267" s="131"/>
    </row>
    <row r="19270" spans="1:1" x14ac:dyDescent="0.55000000000000004">
      <c r="A19270" s="131"/>
    </row>
    <row r="19271" spans="1:1" x14ac:dyDescent="0.55000000000000004">
      <c r="A19271" s="131"/>
    </row>
    <row r="19274" spans="1:1" x14ac:dyDescent="0.55000000000000004">
      <c r="A19274" s="131"/>
    </row>
    <row r="19275" spans="1:1" x14ac:dyDescent="0.55000000000000004">
      <c r="A19275" s="131"/>
    </row>
    <row r="19278" spans="1:1" x14ac:dyDescent="0.55000000000000004">
      <c r="A19278" s="131"/>
    </row>
    <row r="19279" spans="1:1" x14ac:dyDescent="0.55000000000000004">
      <c r="A19279" s="131"/>
    </row>
    <row r="19282" spans="1:1" x14ac:dyDescent="0.55000000000000004">
      <c r="A19282" s="131"/>
    </row>
    <row r="19283" spans="1:1" x14ac:dyDescent="0.55000000000000004">
      <c r="A19283" s="131"/>
    </row>
    <row r="19286" spans="1:1" x14ac:dyDescent="0.55000000000000004">
      <c r="A19286" s="131"/>
    </row>
    <row r="19287" spans="1:1" x14ac:dyDescent="0.55000000000000004">
      <c r="A19287" s="131"/>
    </row>
    <row r="19290" spans="1:1" x14ac:dyDescent="0.55000000000000004">
      <c r="A19290" s="131"/>
    </row>
    <row r="19291" spans="1:1" x14ac:dyDescent="0.55000000000000004">
      <c r="A19291" s="131"/>
    </row>
    <row r="19294" spans="1:1" x14ac:dyDescent="0.55000000000000004">
      <c r="A19294" s="131"/>
    </row>
    <row r="19295" spans="1:1" x14ac:dyDescent="0.55000000000000004">
      <c r="A19295" s="131"/>
    </row>
    <row r="19298" spans="1:1" x14ac:dyDescent="0.55000000000000004">
      <c r="A19298" s="131"/>
    </row>
    <row r="19299" spans="1:1" x14ac:dyDescent="0.55000000000000004">
      <c r="A19299" s="131"/>
    </row>
    <row r="19302" spans="1:1" x14ac:dyDescent="0.55000000000000004">
      <c r="A19302" s="131"/>
    </row>
    <row r="19303" spans="1:1" x14ac:dyDescent="0.55000000000000004">
      <c r="A19303" s="131"/>
    </row>
    <row r="19306" spans="1:1" x14ac:dyDescent="0.55000000000000004">
      <c r="A19306" s="131"/>
    </row>
    <row r="19307" spans="1:1" x14ac:dyDescent="0.55000000000000004">
      <c r="A19307" s="131"/>
    </row>
    <row r="19310" spans="1:1" x14ac:dyDescent="0.55000000000000004">
      <c r="A19310" s="131"/>
    </row>
    <row r="19311" spans="1:1" x14ac:dyDescent="0.55000000000000004">
      <c r="A19311" s="131"/>
    </row>
    <row r="19314" spans="1:1" x14ac:dyDescent="0.55000000000000004">
      <c r="A19314" s="131"/>
    </row>
    <row r="19315" spans="1:1" x14ac:dyDescent="0.55000000000000004">
      <c r="A19315" s="131"/>
    </row>
    <row r="19318" spans="1:1" x14ac:dyDescent="0.55000000000000004">
      <c r="A19318" s="131"/>
    </row>
    <row r="19319" spans="1:1" x14ac:dyDescent="0.55000000000000004">
      <c r="A19319" s="131"/>
    </row>
    <row r="19322" spans="1:1" x14ac:dyDescent="0.55000000000000004">
      <c r="A19322" s="131"/>
    </row>
    <row r="19323" spans="1:1" x14ac:dyDescent="0.55000000000000004">
      <c r="A19323" s="131"/>
    </row>
    <row r="19326" spans="1:1" x14ac:dyDescent="0.55000000000000004">
      <c r="A19326" s="131"/>
    </row>
    <row r="19327" spans="1:1" x14ac:dyDescent="0.55000000000000004">
      <c r="A19327" s="131"/>
    </row>
    <row r="19330" spans="1:1" x14ac:dyDescent="0.55000000000000004">
      <c r="A19330" s="131"/>
    </row>
    <row r="19331" spans="1:1" x14ac:dyDescent="0.55000000000000004">
      <c r="A19331" s="131"/>
    </row>
    <row r="19334" spans="1:1" x14ac:dyDescent="0.55000000000000004">
      <c r="A19334" s="131"/>
    </row>
    <row r="19335" spans="1:1" x14ac:dyDescent="0.55000000000000004">
      <c r="A19335" s="131"/>
    </row>
    <row r="19338" spans="1:1" x14ac:dyDescent="0.55000000000000004">
      <c r="A19338" s="131"/>
    </row>
    <row r="19339" spans="1:1" x14ac:dyDescent="0.55000000000000004">
      <c r="A19339" s="131"/>
    </row>
    <row r="19342" spans="1:1" x14ac:dyDescent="0.55000000000000004">
      <c r="A19342" s="131"/>
    </row>
    <row r="19343" spans="1:1" x14ac:dyDescent="0.55000000000000004">
      <c r="A19343" s="131"/>
    </row>
    <row r="19346" spans="1:1" x14ac:dyDescent="0.55000000000000004">
      <c r="A19346" s="131"/>
    </row>
    <row r="19347" spans="1:1" x14ac:dyDescent="0.55000000000000004">
      <c r="A19347" s="131"/>
    </row>
    <row r="19350" spans="1:1" x14ac:dyDescent="0.55000000000000004">
      <c r="A19350" s="131"/>
    </row>
    <row r="19351" spans="1:1" x14ac:dyDescent="0.55000000000000004">
      <c r="A19351" s="131"/>
    </row>
    <row r="19354" spans="1:1" x14ac:dyDescent="0.55000000000000004">
      <c r="A19354" s="131"/>
    </row>
    <row r="19355" spans="1:1" x14ac:dyDescent="0.55000000000000004">
      <c r="A19355" s="131"/>
    </row>
    <row r="19358" spans="1:1" x14ac:dyDescent="0.55000000000000004">
      <c r="A19358" s="131"/>
    </row>
    <row r="19359" spans="1:1" x14ac:dyDescent="0.55000000000000004">
      <c r="A19359" s="131"/>
    </row>
    <row r="19362" spans="1:1" x14ac:dyDescent="0.55000000000000004">
      <c r="A19362" s="131"/>
    </row>
    <row r="19363" spans="1:1" x14ac:dyDescent="0.55000000000000004">
      <c r="A19363" s="131"/>
    </row>
    <row r="19366" spans="1:1" x14ac:dyDescent="0.55000000000000004">
      <c r="A19366" s="131"/>
    </row>
    <row r="19367" spans="1:1" x14ac:dyDescent="0.55000000000000004">
      <c r="A19367" s="131"/>
    </row>
    <row r="19370" spans="1:1" x14ac:dyDescent="0.55000000000000004">
      <c r="A19370" s="131"/>
    </row>
    <row r="19371" spans="1:1" x14ac:dyDescent="0.55000000000000004">
      <c r="A19371" s="131"/>
    </row>
    <row r="19374" spans="1:1" x14ac:dyDescent="0.55000000000000004">
      <c r="A19374" s="131"/>
    </row>
    <row r="19375" spans="1:1" x14ac:dyDescent="0.55000000000000004">
      <c r="A19375" s="131"/>
    </row>
    <row r="19378" spans="1:1" x14ac:dyDescent="0.55000000000000004">
      <c r="A19378" s="131"/>
    </row>
    <row r="19379" spans="1:1" x14ac:dyDescent="0.55000000000000004">
      <c r="A19379" s="131"/>
    </row>
    <row r="19382" spans="1:1" x14ac:dyDescent="0.55000000000000004">
      <c r="A19382" s="131"/>
    </row>
    <row r="19383" spans="1:1" x14ac:dyDescent="0.55000000000000004">
      <c r="A19383" s="131"/>
    </row>
    <row r="19386" spans="1:1" x14ac:dyDescent="0.55000000000000004">
      <c r="A19386" s="131"/>
    </row>
    <row r="19387" spans="1:1" x14ac:dyDescent="0.55000000000000004">
      <c r="A19387" s="131"/>
    </row>
    <row r="19390" spans="1:1" x14ac:dyDescent="0.55000000000000004">
      <c r="A19390" s="131"/>
    </row>
    <row r="19391" spans="1:1" x14ac:dyDescent="0.55000000000000004">
      <c r="A19391" s="131"/>
    </row>
    <row r="19394" spans="1:1" x14ac:dyDescent="0.55000000000000004">
      <c r="A19394" s="131"/>
    </row>
    <row r="19395" spans="1:1" x14ac:dyDescent="0.55000000000000004">
      <c r="A19395" s="131"/>
    </row>
    <row r="19398" spans="1:1" x14ac:dyDescent="0.55000000000000004">
      <c r="A19398" s="131"/>
    </row>
    <row r="19399" spans="1:1" x14ac:dyDescent="0.55000000000000004">
      <c r="A19399" s="131"/>
    </row>
    <row r="19402" spans="1:1" x14ac:dyDescent="0.55000000000000004">
      <c r="A19402" s="131"/>
    </row>
    <row r="19403" spans="1:1" x14ac:dyDescent="0.55000000000000004">
      <c r="A19403" s="131"/>
    </row>
    <row r="19406" spans="1:1" x14ac:dyDescent="0.55000000000000004">
      <c r="A19406" s="131"/>
    </row>
    <row r="19407" spans="1:1" x14ac:dyDescent="0.55000000000000004">
      <c r="A19407" s="131"/>
    </row>
    <row r="19410" spans="1:1" x14ac:dyDescent="0.55000000000000004">
      <c r="A19410" s="131"/>
    </row>
    <row r="19411" spans="1:1" x14ac:dyDescent="0.55000000000000004">
      <c r="A19411" s="131"/>
    </row>
    <row r="19414" spans="1:1" x14ac:dyDescent="0.55000000000000004">
      <c r="A19414" s="131"/>
    </row>
    <row r="19415" spans="1:1" x14ac:dyDescent="0.55000000000000004">
      <c r="A19415" s="131"/>
    </row>
    <row r="19418" spans="1:1" x14ac:dyDescent="0.55000000000000004">
      <c r="A19418" s="131"/>
    </row>
    <row r="19419" spans="1:1" x14ac:dyDescent="0.55000000000000004">
      <c r="A19419" s="131"/>
    </row>
    <row r="19422" spans="1:1" x14ac:dyDescent="0.55000000000000004">
      <c r="A19422" s="131"/>
    </row>
    <row r="19423" spans="1:1" x14ac:dyDescent="0.55000000000000004">
      <c r="A19423" s="131"/>
    </row>
    <row r="19426" spans="1:1" x14ac:dyDescent="0.55000000000000004">
      <c r="A19426" s="131"/>
    </row>
    <row r="19427" spans="1:1" x14ac:dyDescent="0.55000000000000004">
      <c r="A19427" s="131"/>
    </row>
    <row r="19430" spans="1:1" x14ac:dyDescent="0.55000000000000004">
      <c r="A19430" s="131"/>
    </row>
    <row r="19431" spans="1:1" x14ac:dyDescent="0.55000000000000004">
      <c r="A19431" s="131"/>
    </row>
    <row r="19434" spans="1:1" x14ac:dyDescent="0.55000000000000004">
      <c r="A19434" s="131"/>
    </row>
    <row r="19435" spans="1:1" x14ac:dyDescent="0.55000000000000004">
      <c r="A19435" s="131"/>
    </row>
    <row r="19438" spans="1:1" x14ac:dyDescent="0.55000000000000004">
      <c r="A19438" s="131"/>
    </row>
    <row r="19439" spans="1:1" x14ac:dyDescent="0.55000000000000004">
      <c r="A19439" s="131"/>
    </row>
    <row r="19442" spans="1:1" x14ac:dyDescent="0.55000000000000004">
      <c r="A19442" s="131"/>
    </row>
    <row r="19443" spans="1:1" x14ac:dyDescent="0.55000000000000004">
      <c r="A19443" s="131"/>
    </row>
    <row r="19446" spans="1:1" x14ac:dyDescent="0.55000000000000004">
      <c r="A19446" s="131"/>
    </row>
    <row r="19447" spans="1:1" x14ac:dyDescent="0.55000000000000004">
      <c r="A19447" s="131"/>
    </row>
    <row r="19450" spans="1:1" x14ac:dyDescent="0.55000000000000004">
      <c r="A19450" s="131"/>
    </row>
    <row r="19451" spans="1:1" x14ac:dyDescent="0.55000000000000004">
      <c r="A19451" s="131"/>
    </row>
    <row r="19454" spans="1:1" x14ac:dyDescent="0.55000000000000004">
      <c r="A19454" s="131"/>
    </row>
    <row r="19455" spans="1:1" x14ac:dyDescent="0.55000000000000004">
      <c r="A19455" s="131"/>
    </row>
    <row r="19458" spans="1:1" x14ac:dyDescent="0.55000000000000004">
      <c r="A19458" s="131"/>
    </row>
    <row r="19459" spans="1:1" x14ac:dyDescent="0.55000000000000004">
      <c r="A19459" s="131"/>
    </row>
    <row r="19462" spans="1:1" x14ac:dyDescent="0.55000000000000004">
      <c r="A19462" s="131"/>
    </row>
    <row r="19463" spans="1:1" x14ac:dyDescent="0.55000000000000004">
      <c r="A19463" s="131"/>
    </row>
    <row r="19466" spans="1:1" x14ac:dyDescent="0.55000000000000004">
      <c r="A19466" s="131"/>
    </row>
    <row r="19467" spans="1:1" x14ac:dyDescent="0.55000000000000004">
      <c r="A19467" s="131"/>
    </row>
    <row r="19470" spans="1:1" x14ac:dyDescent="0.55000000000000004">
      <c r="A19470" s="131"/>
    </row>
    <row r="19471" spans="1:1" x14ac:dyDescent="0.55000000000000004">
      <c r="A19471" s="131"/>
    </row>
    <row r="19474" spans="1:1" x14ac:dyDescent="0.55000000000000004">
      <c r="A19474" s="131"/>
    </row>
    <row r="19475" spans="1:1" x14ac:dyDescent="0.55000000000000004">
      <c r="A19475" s="131"/>
    </row>
    <row r="19478" spans="1:1" x14ac:dyDescent="0.55000000000000004">
      <c r="A19478" s="131"/>
    </row>
    <row r="19479" spans="1:1" x14ac:dyDescent="0.55000000000000004">
      <c r="A19479" s="131"/>
    </row>
    <row r="19482" spans="1:1" x14ac:dyDescent="0.55000000000000004">
      <c r="A19482" s="131"/>
    </row>
    <row r="19483" spans="1:1" x14ac:dyDescent="0.55000000000000004">
      <c r="A19483" s="131"/>
    </row>
    <row r="19486" spans="1:1" x14ac:dyDescent="0.55000000000000004">
      <c r="A19486" s="131"/>
    </row>
    <row r="19487" spans="1:1" x14ac:dyDescent="0.55000000000000004">
      <c r="A19487" s="131"/>
    </row>
    <row r="19490" spans="1:1" x14ac:dyDescent="0.55000000000000004">
      <c r="A19490" s="131"/>
    </row>
    <row r="19491" spans="1:1" x14ac:dyDescent="0.55000000000000004">
      <c r="A19491" s="131"/>
    </row>
    <row r="19494" spans="1:1" x14ac:dyDescent="0.55000000000000004">
      <c r="A19494" s="131"/>
    </row>
    <row r="19495" spans="1:1" x14ac:dyDescent="0.55000000000000004">
      <c r="A19495" s="131"/>
    </row>
    <row r="19498" spans="1:1" x14ac:dyDescent="0.55000000000000004">
      <c r="A19498" s="131"/>
    </row>
    <row r="19499" spans="1:1" x14ac:dyDescent="0.55000000000000004">
      <c r="A19499" s="131"/>
    </row>
    <row r="19502" spans="1:1" x14ac:dyDescent="0.55000000000000004">
      <c r="A19502" s="131"/>
    </row>
    <row r="19503" spans="1:1" x14ac:dyDescent="0.55000000000000004">
      <c r="A19503" s="131"/>
    </row>
    <row r="19506" spans="1:1" x14ac:dyDescent="0.55000000000000004">
      <c r="A19506" s="131"/>
    </row>
    <row r="19507" spans="1:1" x14ac:dyDescent="0.55000000000000004">
      <c r="A19507" s="131"/>
    </row>
    <row r="19510" spans="1:1" x14ac:dyDescent="0.55000000000000004">
      <c r="A19510" s="131"/>
    </row>
    <row r="19511" spans="1:1" x14ac:dyDescent="0.55000000000000004">
      <c r="A19511" s="131"/>
    </row>
    <row r="19514" spans="1:1" x14ac:dyDescent="0.55000000000000004">
      <c r="A19514" s="131"/>
    </row>
    <row r="19515" spans="1:1" x14ac:dyDescent="0.55000000000000004">
      <c r="A19515" s="131"/>
    </row>
    <row r="19518" spans="1:1" x14ac:dyDescent="0.55000000000000004">
      <c r="A19518" s="131"/>
    </row>
    <row r="19519" spans="1:1" x14ac:dyDescent="0.55000000000000004">
      <c r="A19519" s="131"/>
    </row>
    <row r="19522" spans="1:1" x14ac:dyDescent="0.55000000000000004">
      <c r="A19522" s="131"/>
    </row>
    <row r="19523" spans="1:1" x14ac:dyDescent="0.55000000000000004">
      <c r="A19523" s="131"/>
    </row>
    <row r="19526" spans="1:1" x14ac:dyDescent="0.55000000000000004">
      <c r="A19526" s="131"/>
    </row>
    <row r="19527" spans="1:1" x14ac:dyDescent="0.55000000000000004">
      <c r="A19527" s="131"/>
    </row>
    <row r="19530" spans="1:1" x14ac:dyDescent="0.55000000000000004">
      <c r="A19530" s="131"/>
    </row>
    <row r="19531" spans="1:1" x14ac:dyDescent="0.55000000000000004">
      <c r="A19531" s="131"/>
    </row>
    <row r="19534" spans="1:1" x14ac:dyDescent="0.55000000000000004">
      <c r="A19534" s="131"/>
    </row>
    <row r="19535" spans="1:1" x14ac:dyDescent="0.55000000000000004">
      <c r="A19535" s="131"/>
    </row>
    <row r="19538" spans="1:1" x14ac:dyDescent="0.55000000000000004">
      <c r="A19538" s="131"/>
    </row>
    <row r="19539" spans="1:1" x14ac:dyDescent="0.55000000000000004">
      <c r="A19539" s="131"/>
    </row>
    <row r="19542" spans="1:1" x14ac:dyDescent="0.55000000000000004">
      <c r="A19542" s="131"/>
    </row>
    <row r="19543" spans="1:1" x14ac:dyDescent="0.55000000000000004">
      <c r="A19543" s="131"/>
    </row>
    <row r="19546" spans="1:1" x14ac:dyDescent="0.55000000000000004">
      <c r="A19546" s="131"/>
    </row>
    <row r="19547" spans="1:1" x14ac:dyDescent="0.55000000000000004">
      <c r="A19547" s="131"/>
    </row>
    <row r="19550" spans="1:1" x14ac:dyDescent="0.55000000000000004">
      <c r="A19550" s="131"/>
    </row>
    <row r="19551" spans="1:1" x14ac:dyDescent="0.55000000000000004">
      <c r="A19551" s="131"/>
    </row>
    <row r="19554" spans="1:1" x14ac:dyDescent="0.55000000000000004">
      <c r="A19554" s="131"/>
    </row>
    <row r="19555" spans="1:1" x14ac:dyDescent="0.55000000000000004">
      <c r="A19555" s="131"/>
    </row>
    <row r="19558" spans="1:1" x14ac:dyDescent="0.55000000000000004">
      <c r="A19558" s="131"/>
    </row>
    <row r="19559" spans="1:1" x14ac:dyDescent="0.55000000000000004">
      <c r="A19559" s="131"/>
    </row>
    <row r="19562" spans="1:1" x14ac:dyDescent="0.55000000000000004">
      <c r="A19562" s="131"/>
    </row>
    <row r="19563" spans="1:1" x14ac:dyDescent="0.55000000000000004">
      <c r="A19563" s="131"/>
    </row>
    <row r="19566" spans="1:1" x14ac:dyDescent="0.55000000000000004">
      <c r="A19566" s="131"/>
    </row>
    <row r="19567" spans="1:1" x14ac:dyDescent="0.55000000000000004">
      <c r="A19567" s="131"/>
    </row>
    <row r="19570" spans="1:1" x14ac:dyDescent="0.55000000000000004">
      <c r="A19570" s="131"/>
    </row>
    <row r="19571" spans="1:1" x14ac:dyDescent="0.55000000000000004">
      <c r="A19571" s="131"/>
    </row>
    <row r="19574" spans="1:1" x14ac:dyDescent="0.55000000000000004">
      <c r="A19574" s="131"/>
    </row>
    <row r="19575" spans="1:1" x14ac:dyDescent="0.55000000000000004">
      <c r="A19575" s="131"/>
    </row>
    <row r="19578" spans="1:1" x14ac:dyDescent="0.55000000000000004">
      <c r="A19578" s="131"/>
    </row>
    <row r="19579" spans="1:1" x14ac:dyDescent="0.55000000000000004">
      <c r="A19579" s="131"/>
    </row>
    <row r="19582" spans="1:1" x14ac:dyDescent="0.55000000000000004">
      <c r="A19582" s="131"/>
    </row>
    <row r="19583" spans="1:1" x14ac:dyDescent="0.55000000000000004">
      <c r="A19583" s="131"/>
    </row>
    <row r="19586" spans="1:1" x14ac:dyDescent="0.55000000000000004">
      <c r="A19586" s="131"/>
    </row>
    <row r="19587" spans="1:1" x14ac:dyDescent="0.55000000000000004">
      <c r="A19587" s="131"/>
    </row>
    <row r="19590" spans="1:1" x14ac:dyDescent="0.55000000000000004">
      <c r="A19590" s="131"/>
    </row>
    <row r="19591" spans="1:1" x14ac:dyDescent="0.55000000000000004">
      <c r="A19591" s="131"/>
    </row>
    <row r="19594" spans="1:1" x14ac:dyDescent="0.55000000000000004">
      <c r="A19594" s="131"/>
    </row>
    <row r="19595" spans="1:1" x14ac:dyDescent="0.55000000000000004">
      <c r="A19595" s="131"/>
    </row>
    <row r="19598" spans="1:1" x14ac:dyDescent="0.55000000000000004">
      <c r="A19598" s="131"/>
    </row>
    <row r="19599" spans="1:1" x14ac:dyDescent="0.55000000000000004">
      <c r="A19599" s="131"/>
    </row>
    <row r="19602" spans="1:1" x14ac:dyDescent="0.55000000000000004">
      <c r="A19602" s="131"/>
    </row>
    <row r="19603" spans="1:1" x14ac:dyDescent="0.55000000000000004">
      <c r="A19603" s="131"/>
    </row>
    <row r="19606" spans="1:1" x14ac:dyDescent="0.55000000000000004">
      <c r="A19606" s="131"/>
    </row>
    <row r="19607" spans="1:1" x14ac:dyDescent="0.55000000000000004">
      <c r="A19607" s="131"/>
    </row>
    <row r="19610" spans="1:1" x14ac:dyDescent="0.55000000000000004">
      <c r="A19610" s="131"/>
    </row>
    <row r="19611" spans="1:1" x14ac:dyDescent="0.55000000000000004">
      <c r="A19611" s="131"/>
    </row>
    <row r="19614" spans="1:1" x14ac:dyDescent="0.55000000000000004">
      <c r="A19614" s="131"/>
    </row>
    <row r="19615" spans="1:1" x14ac:dyDescent="0.55000000000000004">
      <c r="A19615" s="131"/>
    </row>
    <row r="19618" spans="1:1" x14ac:dyDescent="0.55000000000000004">
      <c r="A19618" s="131"/>
    </row>
    <row r="19619" spans="1:1" x14ac:dyDescent="0.55000000000000004">
      <c r="A19619" s="131"/>
    </row>
    <row r="19622" spans="1:1" x14ac:dyDescent="0.55000000000000004">
      <c r="A19622" s="131"/>
    </row>
    <row r="19623" spans="1:1" x14ac:dyDescent="0.55000000000000004">
      <c r="A19623" s="131"/>
    </row>
    <row r="19626" spans="1:1" x14ac:dyDescent="0.55000000000000004">
      <c r="A19626" s="131"/>
    </row>
    <row r="19627" spans="1:1" x14ac:dyDescent="0.55000000000000004">
      <c r="A19627" s="131"/>
    </row>
    <row r="19630" spans="1:1" x14ac:dyDescent="0.55000000000000004">
      <c r="A19630" s="131"/>
    </row>
    <row r="19631" spans="1:1" x14ac:dyDescent="0.55000000000000004">
      <c r="A19631" s="131"/>
    </row>
    <row r="19634" spans="1:1" x14ac:dyDescent="0.55000000000000004">
      <c r="A19634" s="131"/>
    </row>
    <row r="19635" spans="1:1" x14ac:dyDescent="0.55000000000000004">
      <c r="A19635" s="131"/>
    </row>
    <row r="19638" spans="1:1" x14ac:dyDescent="0.55000000000000004">
      <c r="A19638" s="131"/>
    </row>
    <row r="19639" spans="1:1" x14ac:dyDescent="0.55000000000000004">
      <c r="A19639" s="131"/>
    </row>
    <row r="19642" spans="1:1" x14ac:dyDescent="0.55000000000000004">
      <c r="A19642" s="131"/>
    </row>
    <row r="19643" spans="1:1" x14ac:dyDescent="0.55000000000000004">
      <c r="A19643" s="131"/>
    </row>
    <row r="19646" spans="1:1" x14ac:dyDescent="0.55000000000000004">
      <c r="A19646" s="131"/>
    </row>
    <row r="19647" spans="1:1" x14ac:dyDescent="0.55000000000000004">
      <c r="A19647" s="131"/>
    </row>
    <row r="19650" spans="1:1" x14ac:dyDescent="0.55000000000000004">
      <c r="A19650" s="131"/>
    </row>
    <row r="19651" spans="1:1" x14ac:dyDescent="0.55000000000000004">
      <c r="A19651" s="131"/>
    </row>
    <row r="19654" spans="1:1" x14ac:dyDescent="0.55000000000000004">
      <c r="A19654" s="131"/>
    </row>
    <row r="19655" spans="1:1" x14ac:dyDescent="0.55000000000000004">
      <c r="A19655" s="131"/>
    </row>
    <row r="19658" spans="1:1" x14ac:dyDescent="0.55000000000000004">
      <c r="A19658" s="131"/>
    </row>
    <row r="19659" spans="1:1" x14ac:dyDescent="0.55000000000000004">
      <c r="A19659" s="131"/>
    </row>
    <row r="19662" spans="1:1" x14ac:dyDescent="0.55000000000000004">
      <c r="A19662" s="131"/>
    </row>
    <row r="19663" spans="1:1" x14ac:dyDescent="0.55000000000000004">
      <c r="A19663" s="131"/>
    </row>
    <row r="19666" spans="1:1" x14ac:dyDescent="0.55000000000000004">
      <c r="A19666" s="131"/>
    </row>
    <row r="19667" spans="1:1" x14ac:dyDescent="0.55000000000000004">
      <c r="A19667" s="131"/>
    </row>
    <row r="19670" spans="1:1" x14ac:dyDescent="0.55000000000000004">
      <c r="A19670" s="131"/>
    </row>
    <row r="19671" spans="1:1" x14ac:dyDescent="0.55000000000000004">
      <c r="A19671" s="131"/>
    </row>
    <row r="19674" spans="1:1" x14ac:dyDescent="0.55000000000000004">
      <c r="A19674" s="131"/>
    </row>
    <row r="19675" spans="1:1" x14ac:dyDescent="0.55000000000000004">
      <c r="A19675" s="131"/>
    </row>
    <row r="19678" spans="1:1" x14ac:dyDescent="0.55000000000000004">
      <c r="A19678" s="131"/>
    </row>
    <row r="19679" spans="1:1" x14ac:dyDescent="0.55000000000000004">
      <c r="A19679" s="131"/>
    </row>
    <row r="19682" spans="1:1" x14ac:dyDescent="0.55000000000000004">
      <c r="A19682" s="131"/>
    </row>
    <row r="19683" spans="1:1" x14ac:dyDescent="0.55000000000000004">
      <c r="A19683" s="131"/>
    </row>
    <row r="19686" spans="1:1" x14ac:dyDescent="0.55000000000000004">
      <c r="A19686" s="131"/>
    </row>
    <row r="19687" spans="1:1" x14ac:dyDescent="0.55000000000000004">
      <c r="A19687" s="131"/>
    </row>
    <row r="19690" spans="1:1" x14ac:dyDescent="0.55000000000000004">
      <c r="A19690" s="131"/>
    </row>
    <row r="19691" spans="1:1" x14ac:dyDescent="0.55000000000000004">
      <c r="A19691" s="131"/>
    </row>
    <row r="19694" spans="1:1" x14ac:dyDescent="0.55000000000000004">
      <c r="A19694" s="131"/>
    </row>
    <row r="19695" spans="1:1" x14ac:dyDescent="0.55000000000000004">
      <c r="A19695" s="131"/>
    </row>
    <row r="19698" spans="1:1" x14ac:dyDescent="0.55000000000000004">
      <c r="A19698" s="131"/>
    </row>
    <row r="19699" spans="1:1" x14ac:dyDescent="0.55000000000000004">
      <c r="A19699" s="131"/>
    </row>
    <row r="19702" spans="1:1" x14ac:dyDescent="0.55000000000000004">
      <c r="A19702" s="131"/>
    </row>
    <row r="19703" spans="1:1" x14ac:dyDescent="0.55000000000000004">
      <c r="A19703" s="131"/>
    </row>
    <row r="19706" spans="1:1" x14ac:dyDescent="0.55000000000000004">
      <c r="A19706" s="131"/>
    </row>
    <row r="19707" spans="1:1" x14ac:dyDescent="0.55000000000000004">
      <c r="A19707" s="131"/>
    </row>
    <row r="19710" spans="1:1" x14ac:dyDescent="0.55000000000000004">
      <c r="A19710" s="131"/>
    </row>
    <row r="19711" spans="1:1" x14ac:dyDescent="0.55000000000000004">
      <c r="A19711" s="131"/>
    </row>
    <row r="19714" spans="1:1" x14ac:dyDescent="0.55000000000000004">
      <c r="A19714" s="131"/>
    </row>
    <row r="19715" spans="1:1" x14ac:dyDescent="0.55000000000000004">
      <c r="A19715" s="131"/>
    </row>
    <row r="19718" spans="1:1" x14ac:dyDescent="0.55000000000000004">
      <c r="A19718" s="131"/>
    </row>
    <row r="19719" spans="1:1" x14ac:dyDescent="0.55000000000000004">
      <c r="A19719" s="131"/>
    </row>
    <row r="19722" spans="1:1" x14ac:dyDescent="0.55000000000000004">
      <c r="A19722" s="131"/>
    </row>
    <row r="19723" spans="1:1" x14ac:dyDescent="0.55000000000000004">
      <c r="A19723" s="131"/>
    </row>
    <row r="19726" spans="1:1" x14ac:dyDescent="0.55000000000000004">
      <c r="A19726" s="131"/>
    </row>
    <row r="19727" spans="1:1" x14ac:dyDescent="0.55000000000000004">
      <c r="A19727" s="131"/>
    </row>
    <row r="19730" spans="1:1" x14ac:dyDescent="0.55000000000000004">
      <c r="A19730" s="131"/>
    </row>
    <row r="19731" spans="1:1" x14ac:dyDescent="0.55000000000000004">
      <c r="A19731" s="131"/>
    </row>
    <row r="19734" spans="1:1" x14ac:dyDescent="0.55000000000000004">
      <c r="A19734" s="131"/>
    </row>
    <row r="19735" spans="1:1" x14ac:dyDescent="0.55000000000000004">
      <c r="A19735" s="131"/>
    </row>
    <row r="19738" spans="1:1" x14ac:dyDescent="0.55000000000000004">
      <c r="A19738" s="131"/>
    </row>
    <row r="19739" spans="1:1" x14ac:dyDescent="0.55000000000000004">
      <c r="A19739" s="131"/>
    </row>
    <row r="19742" spans="1:1" x14ac:dyDescent="0.55000000000000004">
      <c r="A19742" s="131"/>
    </row>
    <row r="19743" spans="1:1" x14ac:dyDescent="0.55000000000000004">
      <c r="A19743" s="131"/>
    </row>
    <row r="19746" spans="1:1" x14ac:dyDescent="0.55000000000000004">
      <c r="A19746" s="131"/>
    </row>
    <row r="19747" spans="1:1" x14ac:dyDescent="0.55000000000000004">
      <c r="A19747" s="131"/>
    </row>
    <row r="19750" spans="1:1" x14ac:dyDescent="0.55000000000000004">
      <c r="A19750" s="131"/>
    </row>
    <row r="19751" spans="1:1" x14ac:dyDescent="0.55000000000000004">
      <c r="A19751" s="131"/>
    </row>
    <row r="19754" spans="1:1" x14ac:dyDescent="0.55000000000000004">
      <c r="A19754" s="131"/>
    </row>
    <row r="19755" spans="1:1" x14ac:dyDescent="0.55000000000000004">
      <c r="A19755" s="131"/>
    </row>
    <row r="19758" spans="1:1" x14ac:dyDescent="0.55000000000000004">
      <c r="A19758" s="131"/>
    </row>
    <row r="19759" spans="1:1" x14ac:dyDescent="0.55000000000000004">
      <c r="A19759" s="131"/>
    </row>
    <row r="19762" spans="1:1" x14ac:dyDescent="0.55000000000000004">
      <c r="A19762" s="131"/>
    </row>
    <row r="19763" spans="1:1" x14ac:dyDescent="0.55000000000000004">
      <c r="A19763" s="131"/>
    </row>
    <row r="19766" spans="1:1" x14ac:dyDescent="0.55000000000000004">
      <c r="A19766" s="131"/>
    </row>
    <row r="19767" spans="1:1" x14ac:dyDescent="0.55000000000000004">
      <c r="A19767" s="131"/>
    </row>
    <row r="19770" spans="1:1" x14ac:dyDescent="0.55000000000000004">
      <c r="A19770" s="131"/>
    </row>
    <row r="19771" spans="1:1" x14ac:dyDescent="0.55000000000000004">
      <c r="A19771" s="131"/>
    </row>
    <row r="19774" spans="1:1" x14ac:dyDescent="0.55000000000000004">
      <c r="A19774" s="131"/>
    </row>
    <row r="19775" spans="1:1" x14ac:dyDescent="0.55000000000000004">
      <c r="A19775" s="131"/>
    </row>
    <row r="19778" spans="1:1" x14ac:dyDescent="0.55000000000000004">
      <c r="A19778" s="131"/>
    </row>
    <row r="19779" spans="1:1" x14ac:dyDescent="0.55000000000000004">
      <c r="A19779" s="131"/>
    </row>
    <row r="19782" spans="1:1" x14ac:dyDescent="0.55000000000000004">
      <c r="A19782" s="131"/>
    </row>
    <row r="19783" spans="1:1" x14ac:dyDescent="0.55000000000000004">
      <c r="A19783" s="131"/>
    </row>
    <row r="19786" spans="1:1" x14ac:dyDescent="0.55000000000000004">
      <c r="A19786" s="131"/>
    </row>
    <row r="19787" spans="1:1" x14ac:dyDescent="0.55000000000000004">
      <c r="A19787" s="131"/>
    </row>
    <row r="19790" spans="1:1" x14ac:dyDescent="0.55000000000000004">
      <c r="A19790" s="131"/>
    </row>
    <row r="19791" spans="1:1" x14ac:dyDescent="0.55000000000000004">
      <c r="A19791" s="131"/>
    </row>
    <row r="19794" spans="1:1" x14ac:dyDescent="0.55000000000000004">
      <c r="A19794" s="131"/>
    </row>
    <row r="19795" spans="1:1" x14ac:dyDescent="0.55000000000000004">
      <c r="A19795" s="131"/>
    </row>
    <row r="19798" spans="1:1" x14ac:dyDescent="0.55000000000000004">
      <c r="A19798" s="131"/>
    </row>
    <row r="19799" spans="1:1" x14ac:dyDescent="0.55000000000000004">
      <c r="A19799" s="131"/>
    </row>
    <row r="19802" spans="1:1" x14ac:dyDescent="0.55000000000000004">
      <c r="A19802" s="131"/>
    </row>
    <row r="19803" spans="1:1" x14ac:dyDescent="0.55000000000000004">
      <c r="A19803" s="131"/>
    </row>
    <row r="19806" spans="1:1" x14ac:dyDescent="0.55000000000000004">
      <c r="A19806" s="131"/>
    </row>
    <row r="19807" spans="1:1" x14ac:dyDescent="0.55000000000000004">
      <c r="A19807" s="131"/>
    </row>
    <row r="19810" spans="1:1" x14ac:dyDescent="0.55000000000000004">
      <c r="A19810" s="131"/>
    </row>
    <row r="19811" spans="1:1" x14ac:dyDescent="0.55000000000000004">
      <c r="A19811" s="131"/>
    </row>
    <row r="19814" spans="1:1" x14ac:dyDescent="0.55000000000000004">
      <c r="A19814" s="131"/>
    </row>
    <row r="19815" spans="1:1" x14ac:dyDescent="0.55000000000000004">
      <c r="A19815" s="131"/>
    </row>
    <row r="19818" spans="1:1" x14ac:dyDescent="0.55000000000000004">
      <c r="A19818" s="131"/>
    </row>
    <row r="19819" spans="1:1" x14ac:dyDescent="0.55000000000000004">
      <c r="A19819" s="131"/>
    </row>
    <row r="19822" spans="1:1" x14ac:dyDescent="0.55000000000000004">
      <c r="A19822" s="131"/>
    </row>
    <row r="19823" spans="1:1" x14ac:dyDescent="0.55000000000000004">
      <c r="A19823" s="131"/>
    </row>
    <row r="19826" spans="1:1" x14ac:dyDescent="0.55000000000000004">
      <c r="A19826" s="131"/>
    </row>
    <row r="19827" spans="1:1" x14ac:dyDescent="0.55000000000000004">
      <c r="A19827" s="131"/>
    </row>
    <row r="19830" spans="1:1" x14ac:dyDescent="0.55000000000000004">
      <c r="A19830" s="131"/>
    </row>
    <row r="19831" spans="1:1" x14ac:dyDescent="0.55000000000000004">
      <c r="A19831" s="131"/>
    </row>
    <row r="19834" spans="1:1" x14ac:dyDescent="0.55000000000000004">
      <c r="A19834" s="131"/>
    </row>
    <row r="19835" spans="1:1" x14ac:dyDescent="0.55000000000000004">
      <c r="A19835" s="131"/>
    </row>
    <row r="19838" spans="1:1" x14ac:dyDescent="0.55000000000000004">
      <c r="A19838" s="131"/>
    </row>
    <row r="19839" spans="1:1" x14ac:dyDescent="0.55000000000000004">
      <c r="A19839" s="131"/>
    </row>
    <row r="19842" spans="1:1" x14ac:dyDescent="0.55000000000000004">
      <c r="A19842" s="131"/>
    </row>
    <row r="19843" spans="1:1" x14ac:dyDescent="0.55000000000000004">
      <c r="A19843" s="131"/>
    </row>
    <row r="19846" spans="1:1" x14ac:dyDescent="0.55000000000000004">
      <c r="A19846" s="131"/>
    </row>
    <row r="19847" spans="1:1" x14ac:dyDescent="0.55000000000000004">
      <c r="A19847" s="131"/>
    </row>
    <row r="19850" spans="1:1" x14ac:dyDescent="0.55000000000000004">
      <c r="A19850" s="131"/>
    </row>
    <row r="19851" spans="1:1" x14ac:dyDescent="0.55000000000000004">
      <c r="A19851" s="131"/>
    </row>
    <row r="19854" spans="1:1" x14ac:dyDescent="0.55000000000000004">
      <c r="A19854" s="131"/>
    </row>
    <row r="19855" spans="1:1" x14ac:dyDescent="0.55000000000000004">
      <c r="A19855" s="131"/>
    </row>
    <row r="19858" spans="1:1" x14ac:dyDescent="0.55000000000000004">
      <c r="A19858" s="131"/>
    </row>
    <row r="19859" spans="1:1" x14ac:dyDescent="0.55000000000000004">
      <c r="A19859" s="131"/>
    </row>
    <row r="19862" spans="1:1" x14ac:dyDescent="0.55000000000000004">
      <c r="A19862" s="131"/>
    </row>
    <row r="19863" spans="1:1" x14ac:dyDescent="0.55000000000000004">
      <c r="A19863" s="131"/>
    </row>
    <row r="19866" spans="1:1" x14ac:dyDescent="0.55000000000000004">
      <c r="A19866" s="131"/>
    </row>
    <row r="19867" spans="1:1" x14ac:dyDescent="0.55000000000000004">
      <c r="A19867" s="131"/>
    </row>
    <row r="19870" spans="1:1" x14ac:dyDescent="0.55000000000000004">
      <c r="A19870" s="131"/>
    </row>
    <row r="19871" spans="1:1" x14ac:dyDescent="0.55000000000000004">
      <c r="A19871" s="131"/>
    </row>
    <row r="19874" spans="1:1" x14ac:dyDescent="0.55000000000000004">
      <c r="A19874" s="131"/>
    </row>
    <row r="19875" spans="1:1" x14ac:dyDescent="0.55000000000000004">
      <c r="A19875" s="131"/>
    </row>
    <row r="19878" spans="1:1" x14ac:dyDescent="0.55000000000000004">
      <c r="A19878" s="131"/>
    </row>
    <row r="19879" spans="1:1" x14ac:dyDescent="0.55000000000000004">
      <c r="A19879" s="131"/>
    </row>
    <row r="19882" spans="1:1" x14ac:dyDescent="0.55000000000000004">
      <c r="A19882" s="131"/>
    </row>
    <row r="19883" spans="1:1" x14ac:dyDescent="0.55000000000000004">
      <c r="A19883" s="131"/>
    </row>
    <row r="19886" spans="1:1" x14ac:dyDescent="0.55000000000000004">
      <c r="A19886" s="131"/>
    </row>
    <row r="19887" spans="1:1" x14ac:dyDescent="0.55000000000000004">
      <c r="A19887" s="131"/>
    </row>
    <row r="19890" spans="1:1" x14ac:dyDescent="0.55000000000000004">
      <c r="A19890" s="131"/>
    </row>
    <row r="19891" spans="1:1" x14ac:dyDescent="0.55000000000000004">
      <c r="A19891" s="131"/>
    </row>
    <row r="19894" spans="1:1" x14ac:dyDescent="0.55000000000000004">
      <c r="A19894" s="131"/>
    </row>
    <row r="19895" spans="1:1" x14ac:dyDescent="0.55000000000000004">
      <c r="A19895" s="131"/>
    </row>
    <row r="19898" spans="1:1" x14ac:dyDescent="0.55000000000000004">
      <c r="A19898" s="131"/>
    </row>
    <row r="19899" spans="1:1" x14ac:dyDescent="0.55000000000000004">
      <c r="A19899" s="131"/>
    </row>
    <row r="19902" spans="1:1" x14ac:dyDescent="0.55000000000000004">
      <c r="A19902" s="131"/>
    </row>
    <row r="19903" spans="1:1" x14ac:dyDescent="0.55000000000000004">
      <c r="A19903" s="131"/>
    </row>
    <row r="19906" spans="1:1" x14ac:dyDescent="0.55000000000000004">
      <c r="A19906" s="131"/>
    </row>
    <row r="19907" spans="1:1" x14ac:dyDescent="0.55000000000000004">
      <c r="A19907" s="131"/>
    </row>
    <row r="19910" spans="1:1" x14ac:dyDescent="0.55000000000000004">
      <c r="A19910" s="131"/>
    </row>
    <row r="19911" spans="1:1" x14ac:dyDescent="0.55000000000000004">
      <c r="A19911" s="131"/>
    </row>
    <row r="19914" spans="1:1" x14ac:dyDescent="0.55000000000000004">
      <c r="A19914" s="131"/>
    </row>
    <row r="19915" spans="1:1" x14ac:dyDescent="0.55000000000000004">
      <c r="A19915" s="131"/>
    </row>
    <row r="19918" spans="1:1" x14ac:dyDescent="0.55000000000000004">
      <c r="A19918" s="131"/>
    </row>
    <row r="19919" spans="1:1" x14ac:dyDescent="0.55000000000000004">
      <c r="A19919" s="131"/>
    </row>
    <row r="19922" spans="1:1" x14ac:dyDescent="0.55000000000000004">
      <c r="A19922" s="131"/>
    </row>
    <row r="19923" spans="1:1" x14ac:dyDescent="0.55000000000000004">
      <c r="A19923" s="131"/>
    </row>
    <row r="19926" spans="1:1" x14ac:dyDescent="0.55000000000000004">
      <c r="A19926" s="131"/>
    </row>
    <row r="19927" spans="1:1" x14ac:dyDescent="0.55000000000000004">
      <c r="A19927" s="131"/>
    </row>
    <row r="19930" spans="1:1" x14ac:dyDescent="0.55000000000000004">
      <c r="A19930" s="131"/>
    </row>
    <row r="19931" spans="1:1" x14ac:dyDescent="0.55000000000000004">
      <c r="A19931" s="131"/>
    </row>
    <row r="19934" spans="1:1" x14ac:dyDescent="0.55000000000000004">
      <c r="A19934" s="131"/>
    </row>
    <row r="19935" spans="1:1" x14ac:dyDescent="0.55000000000000004">
      <c r="A19935" s="131"/>
    </row>
    <row r="19938" spans="1:1" x14ac:dyDescent="0.55000000000000004">
      <c r="A19938" s="131"/>
    </row>
    <row r="19939" spans="1:1" x14ac:dyDescent="0.55000000000000004">
      <c r="A19939" s="131"/>
    </row>
    <row r="19942" spans="1:1" x14ac:dyDescent="0.55000000000000004">
      <c r="A19942" s="131"/>
    </row>
    <row r="19943" spans="1:1" x14ac:dyDescent="0.55000000000000004">
      <c r="A19943" s="131"/>
    </row>
    <row r="19946" spans="1:1" x14ac:dyDescent="0.55000000000000004">
      <c r="A19946" s="131"/>
    </row>
    <row r="19947" spans="1:1" x14ac:dyDescent="0.55000000000000004">
      <c r="A19947" s="131"/>
    </row>
    <row r="19950" spans="1:1" x14ac:dyDescent="0.55000000000000004">
      <c r="A19950" s="131"/>
    </row>
    <row r="19951" spans="1:1" x14ac:dyDescent="0.55000000000000004">
      <c r="A19951" s="131"/>
    </row>
    <row r="19954" spans="1:1" x14ac:dyDescent="0.55000000000000004">
      <c r="A19954" s="131"/>
    </row>
    <row r="19955" spans="1:1" x14ac:dyDescent="0.55000000000000004">
      <c r="A19955" s="131"/>
    </row>
    <row r="19958" spans="1:1" x14ac:dyDescent="0.55000000000000004">
      <c r="A19958" s="131"/>
    </row>
    <row r="19959" spans="1:1" x14ac:dyDescent="0.55000000000000004">
      <c r="A19959" s="131"/>
    </row>
    <row r="19962" spans="1:1" x14ac:dyDescent="0.55000000000000004">
      <c r="A19962" s="131"/>
    </row>
    <row r="19963" spans="1:1" x14ac:dyDescent="0.55000000000000004">
      <c r="A19963" s="131"/>
    </row>
    <row r="19966" spans="1:1" x14ac:dyDescent="0.55000000000000004">
      <c r="A19966" s="131"/>
    </row>
    <row r="19967" spans="1:1" x14ac:dyDescent="0.55000000000000004">
      <c r="A19967" s="131"/>
    </row>
    <row r="19970" spans="1:1" x14ac:dyDescent="0.55000000000000004">
      <c r="A19970" s="131"/>
    </row>
    <row r="19971" spans="1:1" x14ac:dyDescent="0.55000000000000004">
      <c r="A19971" s="131"/>
    </row>
    <row r="19974" spans="1:1" x14ac:dyDescent="0.55000000000000004">
      <c r="A19974" s="131"/>
    </row>
    <row r="19975" spans="1:1" x14ac:dyDescent="0.55000000000000004">
      <c r="A19975" s="131"/>
    </row>
    <row r="19978" spans="1:1" x14ac:dyDescent="0.55000000000000004">
      <c r="A19978" s="131"/>
    </row>
    <row r="19979" spans="1:1" x14ac:dyDescent="0.55000000000000004">
      <c r="A19979" s="131"/>
    </row>
    <row r="19982" spans="1:1" x14ac:dyDescent="0.55000000000000004">
      <c r="A19982" s="131"/>
    </row>
    <row r="19983" spans="1:1" x14ac:dyDescent="0.55000000000000004">
      <c r="A19983" s="131"/>
    </row>
    <row r="19986" spans="1:1" x14ac:dyDescent="0.55000000000000004">
      <c r="A19986" s="131"/>
    </row>
    <row r="19987" spans="1:1" x14ac:dyDescent="0.55000000000000004">
      <c r="A19987" s="131"/>
    </row>
    <row r="19990" spans="1:1" x14ac:dyDescent="0.55000000000000004">
      <c r="A19990" s="131"/>
    </row>
    <row r="19991" spans="1:1" x14ac:dyDescent="0.55000000000000004">
      <c r="A19991" s="131"/>
    </row>
    <row r="19994" spans="1:1" x14ac:dyDescent="0.55000000000000004">
      <c r="A19994" s="131"/>
    </row>
    <row r="19995" spans="1:1" x14ac:dyDescent="0.55000000000000004">
      <c r="A19995" s="131"/>
    </row>
    <row r="19998" spans="1:1" x14ac:dyDescent="0.55000000000000004">
      <c r="A19998" s="131"/>
    </row>
    <row r="19999" spans="1:1" x14ac:dyDescent="0.55000000000000004">
      <c r="A19999" s="131"/>
    </row>
    <row r="20002" spans="1:1" x14ac:dyDescent="0.55000000000000004">
      <c r="A20002" s="131"/>
    </row>
    <row r="20003" spans="1:1" x14ac:dyDescent="0.55000000000000004">
      <c r="A20003" s="131"/>
    </row>
    <row r="20006" spans="1:1" x14ac:dyDescent="0.55000000000000004">
      <c r="A20006" s="131"/>
    </row>
    <row r="20007" spans="1:1" x14ac:dyDescent="0.55000000000000004">
      <c r="A20007" s="131"/>
    </row>
    <row r="20010" spans="1:1" x14ac:dyDescent="0.55000000000000004">
      <c r="A20010" s="131"/>
    </row>
    <row r="20011" spans="1:1" x14ac:dyDescent="0.55000000000000004">
      <c r="A20011" s="131"/>
    </row>
    <row r="20014" spans="1:1" x14ac:dyDescent="0.55000000000000004">
      <c r="A20014" s="131"/>
    </row>
    <row r="20015" spans="1:1" x14ac:dyDescent="0.55000000000000004">
      <c r="A20015" s="131"/>
    </row>
    <row r="20018" spans="1:1" x14ac:dyDescent="0.55000000000000004">
      <c r="A20018" s="131"/>
    </row>
    <row r="20019" spans="1:1" x14ac:dyDescent="0.55000000000000004">
      <c r="A20019" s="131"/>
    </row>
    <row r="20022" spans="1:1" x14ac:dyDescent="0.55000000000000004">
      <c r="A20022" s="131"/>
    </row>
    <row r="20023" spans="1:1" x14ac:dyDescent="0.55000000000000004">
      <c r="A20023" s="131"/>
    </row>
    <row r="20026" spans="1:1" x14ac:dyDescent="0.55000000000000004">
      <c r="A20026" s="131"/>
    </row>
    <row r="20027" spans="1:1" x14ac:dyDescent="0.55000000000000004">
      <c r="A20027" s="131"/>
    </row>
    <row r="20030" spans="1:1" x14ac:dyDescent="0.55000000000000004">
      <c r="A20030" s="131"/>
    </row>
    <row r="20031" spans="1:1" x14ac:dyDescent="0.55000000000000004">
      <c r="A20031" s="131"/>
    </row>
    <row r="20034" spans="1:1" x14ac:dyDescent="0.55000000000000004">
      <c r="A20034" s="131"/>
    </row>
    <row r="20035" spans="1:1" x14ac:dyDescent="0.55000000000000004">
      <c r="A20035" s="131"/>
    </row>
    <row r="20038" spans="1:1" x14ac:dyDescent="0.55000000000000004">
      <c r="A20038" s="131"/>
    </row>
    <row r="20039" spans="1:1" x14ac:dyDescent="0.55000000000000004">
      <c r="A20039" s="131"/>
    </row>
    <row r="20042" spans="1:1" x14ac:dyDescent="0.55000000000000004">
      <c r="A20042" s="131"/>
    </row>
    <row r="20043" spans="1:1" x14ac:dyDescent="0.55000000000000004">
      <c r="A20043" s="131"/>
    </row>
    <row r="20046" spans="1:1" x14ac:dyDescent="0.55000000000000004">
      <c r="A20046" s="131"/>
    </row>
    <row r="20047" spans="1:1" x14ac:dyDescent="0.55000000000000004">
      <c r="A20047" s="131"/>
    </row>
    <row r="20050" spans="1:1" x14ac:dyDescent="0.55000000000000004">
      <c r="A20050" s="131"/>
    </row>
    <row r="20051" spans="1:1" x14ac:dyDescent="0.55000000000000004">
      <c r="A20051" s="131"/>
    </row>
    <row r="20054" spans="1:1" x14ac:dyDescent="0.55000000000000004">
      <c r="A20054" s="131"/>
    </row>
    <row r="20055" spans="1:1" x14ac:dyDescent="0.55000000000000004">
      <c r="A20055" s="131"/>
    </row>
    <row r="20058" spans="1:1" x14ac:dyDescent="0.55000000000000004">
      <c r="A20058" s="131"/>
    </row>
    <row r="20059" spans="1:1" x14ac:dyDescent="0.55000000000000004">
      <c r="A20059" s="131"/>
    </row>
    <row r="20062" spans="1:1" x14ac:dyDescent="0.55000000000000004">
      <c r="A20062" s="131"/>
    </row>
    <row r="20063" spans="1:1" x14ac:dyDescent="0.55000000000000004">
      <c r="A20063" s="131"/>
    </row>
    <row r="20066" spans="1:1" x14ac:dyDescent="0.55000000000000004">
      <c r="A20066" s="131"/>
    </row>
    <row r="20067" spans="1:1" x14ac:dyDescent="0.55000000000000004">
      <c r="A20067" s="131"/>
    </row>
    <row r="20070" spans="1:1" x14ac:dyDescent="0.55000000000000004">
      <c r="A20070" s="131"/>
    </row>
    <row r="20071" spans="1:1" x14ac:dyDescent="0.55000000000000004">
      <c r="A20071" s="131"/>
    </row>
    <row r="20074" spans="1:1" x14ac:dyDescent="0.55000000000000004">
      <c r="A20074" s="131"/>
    </row>
    <row r="20075" spans="1:1" x14ac:dyDescent="0.55000000000000004">
      <c r="A20075" s="131"/>
    </row>
    <row r="20078" spans="1:1" x14ac:dyDescent="0.55000000000000004">
      <c r="A20078" s="131"/>
    </row>
    <row r="20079" spans="1:1" x14ac:dyDescent="0.55000000000000004">
      <c r="A20079" s="131"/>
    </row>
    <row r="20082" spans="1:1" x14ac:dyDescent="0.55000000000000004">
      <c r="A20082" s="131"/>
    </row>
    <row r="20083" spans="1:1" x14ac:dyDescent="0.55000000000000004">
      <c r="A20083" s="131"/>
    </row>
    <row r="20086" spans="1:1" x14ac:dyDescent="0.55000000000000004">
      <c r="A20086" s="131"/>
    </row>
    <row r="20087" spans="1:1" x14ac:dyDescent="0.55000000000000004">
      <c r="A20087" s="131"/>
    </row>
    <row r="20090" spans="1:1" x14ac:dyDescent="0.55000000000000004">
      <c r="A20090" s="131"/>
    </row>
    <row r="20091" spans="1:1" x14ac:dyDescent="0.55000000000000004">
      <c r="A20091" s="131"/>
    </row>
    <row r="20094" spans="1:1" x14ac:dyDescent="0.55000000000000004">
      <c r="A20094" s="131"/>
    </row>
    <row r="20095" spans="1:1" x14ac:dyDescent="0.55000000000000004">
      <c r="A20095" s="131"/>
    </row>
    <row r="20098" spans="1:1" x14ac:dyDescent="0.55000000000000004">
      <c r="A20098" s="131"/>
    </row>
    <row r="20099" spans="1:1" x14ac:dyDescent="0.55000000000000004">
      <c r="A20099" s="131"/>
    </row>
    <row r="20102" spans="1:1" x14ac:dyDescent="0.55000000000000004">
      <c r="A20102" s="131"/>
    </row>
    <row r="20103" spans="1:1" x14ac:dyDescent="0.55000000000000004">
      <c r="A20103" s="131"/>
    </row>
    <row r="20106" spans="1:1" x14ac:dyDescent="0.55000000000000004">
      <c r="A20106" s="131"/>
    </row>
    <row r="20107" spans="1:1" x14ac:dyDescent="0.55000000000000004">
      <c r="A20107" s="131"/>
    </row>
    <row r="20110" spans="1:1" x14ac:dyDescent="0.55000000000000004">
      <c r="A20110" s="131"/>
    </row>
    <row r="20111" spans="1:1" x14ac:dyDescent="0.55000000000000004">
      <c r="A20111" s="131"/>
    </row>
    <row r="20114" spans="1:1" x14ac:dyDescent="0.55000000000000004">
      <c r="A20114" s="131"/>
    </row>
    <row r="20115" spans="1:1" x14ac:dyDescent="0.55000000000000004">
      <c r="A20115" s="131"/>
    </row>
    <row r="20118" spans="1:1" x14ac:dyDescent="0.55000000000000004">
      <c r="A20118" s="131"/>
    </row>
    <row r="20119" spans="1:1" x14ac:dyDescent="0.55000000000000004">
      <c r="A20119" s="131"/>
    </row>
    <row r="20122" spans="1:1" x14ac:dyDescent="0.55000000000000004">
      <c r="A20122" s="131"/>
    </row>
    <row r="20123" spans="1:1" x14ac:dyDescent="0.55000000000000004">
      <c r="A20123" s="131"/>
    </row>
    <row r="20126" spans="1:1" x14ac:dyDescent="0.55000000000000004">
      <c r="A20126" s="131"/>
    </row>
    <row r="20127" spans="1:1" x14ac:dyDescent="0.55000000000000004">
      <c r="A20127" s="131"/>
    </row>
    <row r="20130" spans="1:1" x14ac:dyDescent="0.55000000000000004">
      <c r="A20130" s="131"/>
    </row>
    <row r="20131" spans="1:1" x14ac:dyDescent="0.55000000000000004">
      <c r="A20131" s="131"/>
    </row>
    <row r="20134" spans="1:1" x14ac:dyDescent="0.55000000000000004">
      <c r="A20134" s="131"/>
    </row>
    <row r="20135" spans="1:1" x14ac:dyDescent="0.55000000000000004">
      <c r="A20135" s="131"/>
    </row>
    <row r="20138" spans="1:1" x14ac:dyDescent="0.55000000000000004">
      <c r="A20138" s="131"/>
    </row>
    <row r="20139" spans="1:1" x14ac:dyDescent="0.55000000000000004">
      <c r="A20139" s="131"/>
    </row>
    <row r="20142" spans="1:1" x14ac:dyDescent="0.55000000000000004">
      <c r="A20142" s="131"/>
    </row>
    <row r="20143" spans="1:1" x14ac:dyDescent="0.55000000000000004">
      <c r="A20143" s="131"/>
    </row>
    <row r="20146" spans="1:1" x14ac:dyDescent="0.55000000000000004">
      <c r="A20146" s="131"/>
    </row>
    <row r="20147" spans="1:1" x14ac:dyDescent="0.55000000000000004">
      <c r="A20147" s="131"/>
    </row>
    <row r="20150" spans="1:1" x14ac:dyDescent="0.55000000000000004">
      <c r="A20150" s="131"/>
    </row>
    <row r="20151" spans="1:1" x14ac:dyDescent="0.55000000000000004">
      <c r="A20151" s="131"/>
    </row>
    <row r="20154" spans="1:1" x14ac:dyDescent="0.55000000000000004">
      <c r="A20154" s="131"/>
    </row>
    <row r="20155" spans="1:1" x14ac:dyDescent="0.55000000000000004">
      <c r="A20155" s="131"/>
    </row>
    <row r="20158" spans="1:1" x14ac:dyDescent="0.55000000000000004">
      <c r="A20158" s="131"/>
    </row>
    <row r="20159" spans="1:1" x14ac:dyDescent="0.55000000000000004">
      <c r="A20159" s="131"/>
    </row>
    <row r="20162" spans="1:1" x14ac:dyDescent="0.55000000000000004">
      <c r="A20162" s="131"/>
    </row>
    <row r="20163" spans="1:1" x14ac:dyDescent="0.55000000000000004">
      <c r="A20163" s="131"/>
    </row>
    <row r="20166" spans="1:1" x14ac:dyDescent="0.55000000000000004">
      <c r="A20166" s="131"/>
    </row>
    <row r="20167" spans="1:1" x14ac:dyDescent="0.55000000000000004">
      <c r="A20167" s="131"/>
    </row>
    <row r="20170" spans="1:1" x14ac:dyDescent="0.55000000000000004">
      <c r="A20170" s="131"/>
    </row>
    <row r="20171" spans="1:1" x14ac:dyDescent="0.55000000000000004">
      <c r="A20171" s="131"/>
    </row>
    <row r="20174" spans="1:1" x14ac:dyDescent="0.55000000000000004">
      <c r="A20174" s="131"/>
    </row>
    <row r="20175" spans="1:1" x14ac:dyDescent="0.55000000000000004">
      <c r="A20175" s="131"/>
    </row>
    <row r="20178" spans="1:1" x14ac:dyDescent="0.55000000000000004">
      <c r="A20178" s="131"/>
    </row>
    <row r="20179" spans="1:1" x14ac:dyDescent="0.55000000000000004">
      <c r="A20179" s="131"/>
    </row>
    <row r="20182" spans="1:1" x14ac:dyDescent="0.55000000000000004">
      <c r="A20182" s="131"/>
    </row>
    <row r="20183" spans="1:1" x14ac:dyDescent="0.55000000000000004">
      <c r="A20183" s="131"/>
    </row>
    <row r="20186" spans="1:1" x14ac:dyDescent="0.55000000000000004">
      <c r="A20186" s="131"/>
    </row>
    <row r="20187" spans="1:1" x14ac:dyDescent="0.55000000000000004">
      <c r="A20187" s="131"/>
    </row>
    <row r="20190" spans="1:1" x14ac:dyDescent="0.55000000000000004">
      <c r="A20190" s="131"/>
    </row>
    <row r="20191" spans="1:1" x14ac:dyDescent="0.55000000000000004">
      <c r="A20191" s="131"/>
    </row>
    <row r="20194" spans="1:1" x14ac:dyDescent="0.55000000000000004">
      <c r="A20194" s="131"/>
    </row>
    <row r="20195" spans="1:1" x14ac:dyDescent="0.55000000000000004">
      <c r="A20195" s="131"/>
    </row>
    <row r="20198" spans="1:1" x14ac:dyDescent="0.55000000000000004">
      <c r="A20198" s="131"/>
    </row>
    <row r="20199" spans="1:1" x14ac:dyDescent="0.55000000000000004">
      <c r="A20199" s="131"/>
    </row>
    <row r="20202" spans="1:1" x14ac:dyDescent="0.55000000000000004">
      <c r="A20202" s="131"/>
    </row>
    <row r="20203" spans="1:1" x14ac:dyDescent="0.55000000000000004">
      <c r="A20203" s="131"/>
    </row>
    <row r="20206" spans="1:1" x14ac:dyDescent="0.55000000000000004">
      <c r="A20206" s="131"/>
    </row>
    <row r="20207" spans="1:1" x14ac:dyDescent="0.55000000000000004">
      <c r="A20207" s="131"/>
    </row>
    <row r="20210" spans="1:1" x14ac:dyDescent="0.55000000000000004">
      <c r="A20210" s="131"/>
    </row>
    <row r="20211" spans="1:1" x14ac:dyDescent="0.55000000000000004">
      <c r="A20211" s="131"/>
    </row>
    <row r="20214" spans="1:1" x14ac:dyDescent="0.55000000000000004">
      <c r="A20214" s="131"/>
    </row>
    <row r="20215" spans="1:1" x14ac:dyDescent="0.55000000000000004">
      <c r="A20215" s="131"/>
    </row>
    <row r="20218" spans="1:1" x14ac:dyDescent="0.55000000000000004">
      <c r="A20218" s="131"/>
    </row>
    <row r="20219" spans="1:1" x14ac:dyDescent="0.55000000000000004">
      <c r="A20219" s="131"/>
    </row>
    <row r="20222" spans="1:1" x14ac:dyDescent="0.55000000000000004">
      <c r="A20222" s="131"/>
    </row>
    <row r="20223" spans="1:1" x14ac:dyDescent="0.55000000000000004">
      <c r="A20223" s="131"/>
    </row>
    <row r="20226" spans="1:1" x14ac:dyDescent="0.55000000000000004">
      <c r="A20226" s="131"/>
    </row>
    <row r="20227" spans="1:1" x14ac:dyDescent="0.55000000000000004">
      <c r="A20227" s="131"/>
    </row>
    <row r="20230" spans="1:1" x14ac:dyDescent="0.55000000000000004">
      <c r="A20230" s="131"/>
    </row>
    <row r="20231" spans="1:1" x14ac:dyDescent="0.55000000000000004">
      <c r="A20231" s="131"/>
    </row>
    <row r="20234" spans="1:1" x14ac:dyDescent="0.55000000000000004">
      <c r="A20234" s="131"/>
    </row>
    <row r="20235" spans="1:1" x14ac:dyDescent="0.55000000000000004">
      <c r="A20235" s="131"/>
    </row>
    <row r="20238" spans="1:1" x14ac:dyDescent="0.55000000000000004">
      <c r="A20238" s="131"/>
    </row>
    <row r="20239" spans="1:1" x14ac:dyDescent="0.55000000000000004">
      <c r="A20239" s="131"/>
    </row>
    <row r="20242" spans="1:1" x14ac:dyDescent="0.55000000000000004">
      <c r="A20242" s="131"/>
    </row>
    <row r="20243" spans="1:1" x14ac:dyDescent="0.55000000000000004">
      <c r="A20243" s="131"/>
    </row>
    <row r="20246" spans="1:1" x14ac:dyDescent="0.55000000000000004">
      <c r="A20246" s="131"/>
    </row>
    <row r="20247" spans="1:1" x14ac:dyDescent="0.55000000000000004">
      <c r="A20247" s="131"/>
    </row>
    <row r="20250" spans="1:1" x14ac:dyDescent="0.55000000000000004">
      <c r="A20250" s="131"/>
    </row>
    <row r="20251" spans="1:1" x14ac:dyDescent="0.55000000000000004">
      <c r="A20251" s="131"/>
    </row>
    <row r="20254" spans="1:1" x14ac:dyDescent="0.55000000000000004">
      <c r="A20254" s="131"/>
    </row>
    <row r="20255" spans="1:1" x14ac:dyDescent="0.55000000000000004">
      <c r="A20255" s="131"/>
    </row>
    <row r="20258" spans="1:1" x14ac:dyDescent="0.55000000000000004">
      <c r="A20258" s="131"/>
    </row>
    <row r="20259" spans="1:1" x14ac:dyDescent="0.55000000000000004">
      <c r="A20259" s="131"/>
    </row>
    <row r="20262" spans="1:1" x14ac:dyDescent="0.55000000000000004">
      <c r="A20262" s="131"/>
    </row>
    <row r="20263" spans="1:1" x14ac:dyDescent="0.55000000000000004">
      <c r="A20263" s="131"/>
    </row>
    <row r="20266" spans="1:1" x14ac:dyDescent="0.55000000000000004">
      <c r="A20266" s="131"/>
    </row>
    <row r="20267" spans="1:1" x14ac:dyDescent="0.55000000000000004">
      <c r="A20267" s="131"/>
    </row>
    <row r="20270" spans="1:1" x14ac:dyDescent="0.55000000000000004">
      <c r="A20270" s="131"/>
    </row>
    <row r="20271" spans="1:1" x14ac:dyDescent="0.55000000000000004">
      <c r="A20271" s="131"/>
    </row>
    <row r="20274" spans="1:1" x14ac:dyDescent="0.55000000000000004">
      <c r="A20274" s="131"/>
    </row>
    <row r="20275" spans="1:1" x14ac:dyDescent="0.55000000000000004">
      <c r="A20275" s="131"/>
    </row>
    <row r="20278" spans="1:1" x14ac:dyDescent="0.55000000000000004">
      <c r="A20278" s="131"/>
    </row>
    <row r="20279" spans="1:1" x14ac:dyDescent="0.55000000000000004">
      <c r="A20279" s="131"/>
    </row>
    <row r="20282" spans="1:1" x14ac:dyDescent="0.55000000000000004">
      <c r="A20282" s="131"/>
    </row>
    <row r="20283" spans="1:1" x14ac:dyDescent="0.55000000000000004">
      <c r="A20283" s="131"/>
    </row>
    <row r="20286" spans="1:1" x14ac:dyDescent="0.55000000000000004">
      <c r="A20286" s="131"/>
    </row>
    <row r="20287" spans="1:1" x14ac:dyDescent="0.55000000000000004">
      <c r="A20287" s="131"/>
    </row>
    <row r="20290" spans="1:1" x14ac:dyDescent="0.55000000000000004">
      <c r="A20290" s="131"/>
    </row>
    <row r="20291" spans="1:1" x14ac:dyDescent="0.55000000000000004">
      <c r="A20291" s="131"/>
    </row>
    <row r="20294" spans="1:1" x14ac:dyDescent="0.55000000000000004">
      <c r="A20294" s="131"/>
    </row>
    <row r="20295" spans="1:1" x14ac:dyDescent="0.55000000000000004">
      <c r="A20295" s="131"/>
    </row>
    <row r="20298" spans="1:1" x14ac:dyDescent="0.55000000000000004">
      <c r="A20298" s="131"/>
    </row>
    <row r="20299" spans="1:1" x14ac:dyDescent="0.55000000000000004">
      <c r="A20299" s="131"/>
    </row>
    <row r="20302" spans="1:1" x14ac:dyDescent="0.55000000000000004">
      <c r="A20302" s="131"/>
    </row>
    <row r="20303" spans="1:1" x14ac:dyDescent="0.55000000000000004">
      <c r="A20303" s="131"/>
    </row>
    <row r="20306" spans="1:1" x14ac:dyDescent="0.55000000000000004">
      <c r="A20306" s="131"/>
    </row>
    <row r="20307" spans="1:1" x14ac:dyDescent="0.55000000000000004">
      <c r="A20307" s="131"/>
    </row>
    <row r="20310" spans="1:1" x14ac:dyDescent="0.55000000000000004">
      <c r="A20310" s="131"/>
    </row>
    <row r="20311" spans="1:1" x14ac:dyDescent="0.55000000000000004">
      <c r="A20311" s="131"/>
    </row>
    <row r="20314" spans="1:1" x14ac:dyDescent="0.55000000000000004">
      <c r="A20314" s="131"/>
    </row>
    <row r="20315" spans="1:1" x14ac:dyDescent="0.55000000000000004">
      <c r="A20315" s="131"/>
    </row>
    <row r="20318" spans="1:1" x14ac:dyDescent="0.55000000000000004">
      <c r="A20318" s="131"/>
    </row>
    <row r="20319" spans="1:1" x14ac:dyDescent="0.55000000000000004">
      <c r="A20319" s="131"/>
    </row>
    <row r="20322" spans="1:1" x14ac:dyDescent="0.55000000000000004">
      <c r="A20322" s="131"/>
    </row>
    <row r="20323" spans="1:1" x14ac:dyDescent="0.55000000000000004">
      <c r="A20323" s="131"/>
    </row>
    <row r="20326" spans="1:1" x14ac:dyDescent="0.55000000000000004">
      <c r="A20326" s="131"/>
    </row>
    <row r="20327" spans="1:1" x14ac:dyDescent="0.55000000000000004">
      <c r="A20327" s="131"/>
    </row>
    <row r="20330" spans="1:1" x14ac:dyDescent="0.55000000000000004">
      <c r="A20330" s="131"/>
    </row>
    <row r="20331" spans="1:1" x14ac:dyDescent="0.55000000000000004">
      <c r="A20331" s="131"/>
    </row>
    <row r="20334" spans="1:1" x14ac:dyDescent="0.55000000000000004">
      <c r="A20334" s="131"/>
    </row>
    <row r="20335" spans="1:1" x14ac:dyDescent="0.55000000000000004">
      <c r="A20335" s="131"/>
    </row>
    <row r="20338" spans="1:1" x14ac:dyDescent="0.55000000000000004">
      <c r="A20338" s="131"/>
    </row>
    <row r="20339" spans="1:1" x14ac:dyDescent="0.55000000000000004">
      <c r="A20339" s="131"/>
    </row>
    <row r="20342" spans="1:1" x14ac:dyDescent="0.55000000000000004">
      <c r="A20342" s="131"/>
    </row>
    <row r="20343" spans="1:1" x14ac:dyDescent="0.55000000000000004">
      <c r="A20343" s="131"/>
    </row>
    <row r="20346" spans="1:1" x14ac:dyDescent="0.55000000000000004">
      <c r="A20346" s="131"/>
    </row>
    <row r="20347" spans="1:1" x14ac:dyDescent="0.55000000000000004">
      <c r="A20347" s="131"/>
    </row>
    <row r="20350" spans="1:1" x14ac:dyDescent="0.55000000000000004">
      <c r="A20350" s="131"/>
    </row>
    <row r="20351" spans="1:1" x14ac:dyDescent="0.55000000000000004">
      <c r="A20351" s="131"/>
    </row>
    <row r="20354" spans="1:1" x14ac:dyDescent="0.55000000000000004">
      <c r="A20354" s="131"/>
    </row>
    <row r="20355" spans="1:1" x14ac:dyDescent="0.55000000000000004">
      <c r="A20355" s="131"/>
    </row>
    <row r="20358" spans="1:1" x14ac:dyDescent="0.55000000000000004">
      <c r="A20358" s="131"/>
    </row>
    <row r="20359" spans="1:1" x14ac:dyDescent="0.55000000000000004">
      <c r="A20359" s="131"/>
    </row>
    <row r="20362" spans="1:1" x14ac:dyDescent="0.55000000000000004">
      <c r="A20362" s="131"/>
    </row>
    <row r="20363" spans="1:1" x14ac:dyDescent="0.55000000000000004">
      <c r="A20363" s="131"/>
    </row>
    <row r="20366" spans="1:1" x14ac:dyDescent="0.55000000000000004">
      <c r="A20366" s="131"/>
    </row>
    <row r="20367" spans="1:1" x14ac:dyDescent="0.55000000000000004">
      <c r="A20367" s="131"/>
    </row>
    <row r="20370" spans="1:1" x14ac:dyDescent="0.55000000000000004">
      <c r="A20370" s="131"/>
    </row>
    <row r="20371" spans="1:1" x14ac:dyDescent="0.55000000000000004">
      <c r="A20371" s="131"/>
    </row>
    <row r="20374" spans="1:1" x14ac:dyDescent="0.55000000000000004">
      <c r="A20374" s="131"/>
    </row>
    <row r="20375" spans="1:1" x14ac:dyDescent="0.55000000000000004">
      <c r="A20375" s="131"/>
    </row>
    <row r="20378" spans="1:1" x14ac:dyDescent="0.55000000000000004">
      <c r="A20378" s="131"/>
    </row>
    <row r="20379" spans="1:1" x14ac:dyDescent="0.55000000000000004">
      <c r="A20379" s="131"/>
    </row>
    <row r="20382" spans="1:1" x14ac:dyDescent="0.55000000000000004">
      <c r="A20382" s="131"/>
    </row>
    <row r="20383" spans="1:1" x14ac:dyDescent="0.55000000000000004">
      <c r="A20383" s="131"/>
    </row>
    <row r="20386" spans="1:1" x14ac:dyDescent="0.55000000000000004">
      <c r="A20386" s="131"/>
    </row>
    <row r="20387" spans="1:1" x14ac:dyDescent="0.55000000000000004">
      <c r="A20387" s="131"/>
    </row>
    <row r="20390" spans="1:1" x14ac:dyDescent="0.55000000000000004">
      <c r="A20390" s="131"/>
    </row>
    <row r="20391" spans="1:1" x14ac:dyDescent="0.55000000000000004">
      <c r="A20391" s="131"/>
    </row>
    <row r="20394" spans="1:1" x14ac:dyDescent="0.55000000000000004">
      <c r="A20394" s="131"/>
    </row>
    <row r="20395" spans="1:1" x14ac:dyDescent="0.55000000000000004">
      <c r="A20395" s="131"/>
    </row>
    <row r="20398" spans="1:1" x14ac:dyDescent="0.55000000000000004">
      <c r="A20398" s="131"/>
    </row>
    <row r="20399" spans="1:1" x14ac:dyDescent="0.55000000000000004">
      <c r="A20399" s="131"/>
    </row>
    <row r="20402" spans="1:1" x14ac:dyDescent="0.55000000000000004">
      <c r="A20402" s="131"/>
    </row>
    <row r="20403" spans="1:1" x14ac:dyDescent="0.55000000000000004">
      <c r="A20403" s="131"/>
    </row>
    <row r="20406" spans="1:1" x14ac:dyDescent="0.55000000000000004">
      <c r="A20406" s="131"/>
    </row>
    <row r="20407" spans="1:1" x14ac:dyDescent="0.55000000000000004">
      <c r="A20407" s="131"/>
    </row>
    <row r="20410" spans="1:1" x14ac:dyDescent="0.55000000000000004">
      <c r="A20410" s="131"/>
    </row>
    <row r="20411" spans="1:1" x14ac:dyDescent="0.55000000000000004">
      <c r="A20411" s="131"/>
    </row>
    <row r="20414" spans="1:1" x14ac:dyDescent="0.55000000000000004">
      <c r="A20414" s="131"/>
    </row>
    <row r="20415" spans="1:1" x14ac:dyDescent="0.55000000000000004">
      <c r="A20415" s="131"/>
    </row>
    <row r="20418" spans="1:1" x14ac:dyDescent="0.55000000000000004">
      <c r="A20418" s="131"/>
    </row>
    <row r="20419" spans="1:1" x14ac:dyDescent="0.55000000000000004">
      <c r="A20419" s="131"/>
    </row>
    <row r="20422" spans="1:1" x14ac:dyDescent="0.55000000000000004">
      <c r="A20422" s="131"/>
    </row>
    <row r="20423" spans="1:1" x14ac:dyDescent="0.55000000000000004">
      <c r="A20423" s="131"/>
    </row>
    <row r="20426" spans="1:1" x14ac:dyDescent="0.55000000000000004">
      <c r="A20426" s="131"/>
    </row>
    <row r="20427" spans="1:1" x14ac:dyDescent="0.55000000000000004">
      <c r="A20427" s="131"/>
    </row>
    <row r="20430" spans="1:1" x14ac:dyDescent="0.55000000000000004">
      <c r="A20430" s="131"/>
    </row>
    <row r="20431" spans="1:1" x14ac:dyDescent="0.55000000000000004">
      <c r="A20431" s="131"/>
    </row>
    <row r="20434" spans="1:1" x14ac:dyDescent="0.55000000000000004">
      <c r="A20434" s="131"/>
    </row>
    <row r="20435" spans="1:1" x14ac:dyDescent="0.55000000000000004">
      <c r="A20435" s="131"/>
    </row>
    <row r="20438" spans="1:1" x14ac:dyDescent="0.55000000000000004">
      <c r="A20438" s="131"/>
    </row>
    <row r="20439" spans="1:1" x14ac:dyDescent="0.55000000000000004">
      <c r="A20439" s="131"/>
    </row>
    <row r="20442" spans="1:1" x14ac:dyDescent="0.55000000000000004">
      <c r="A20442" s="131"/>
    </row>
    <row r="20443" spans="1:1" x14ac:dyDescent="0.55000000000000004">
      <c r="A20443" s="131"/>
    </row>
    <row r="20446" spans="1:1" x14ac:dyDescent="0.55000000000000004">
      <c r="A20446" s="131"/>
    </row>
    <row r="20447" spans="1:1" x14ac:dyDescent="0.55000000000000004">
      <c r="A20447" s="131"/>
    </row>
    <row r="20450" spans="1:1" x14ac:dyDescent="0.55000000000000004">
      <c r="A20450" s="131"/>
    </row>
    <row r="20451" spans="1:1" x14ac:dyDescent="0.55000000000000004">
      <c r="A20451" s="131"/>
    </row>
    <row r="20454" spans="1:1" x14ac:dyDescent="0.55000000000000004">
      <c r="A20454" s="131"/>
    </row>
    <row r="20455" spans="1:1" x14ac:dyDescent="0.55000000000000004">
      <c r="A20455" s="131"/>
    </row>
    <row r="20458" spans="1:1" x14ac:dyDescent="0.55000000000000004">
      <c r="A20458" s="131"/>
    </row>
    <row r="20459" spans="1:1" x14ac:dyDescent="0.55000000000000004">
      <c r="A20459" s="131"/>
    </row>
    <row r="20462" spans="1:1" x14ac:dyDescent="0.55000000000000004">
      <c r="A20462" s="131"/>
    </row>
    <row r="20463" spans="1:1" x14ac:dyDescent="0.55000000000000004">
      <c r="A20463" s="131"/>
    </row>
    <row r="20466" spans="1:1" x14ac:dyDescent="0.55000000000000004">
      <c r="A20466" s="131"/>
    </row>
    <row r="20467" spans="1:1" x14ac:dyDescent="0.55000000000000004">
      <c r="A20467" s="131"/>
    </row>
    <row r="20470" spans="1:1" x14ac:dyDescent="0.55000000000000004">
      <c r="A20470" s="131"/>
    </row>
    <row r="20471" spans="1:1" x14ac:dyDescent="0.55000000000000004">
      <c r="A20471" s="131"/>
    </row>
    <row r="20474" spans="1:1" x14ac:dyDescent="0.55000000000000004">
      <c r="A20474" s="131"/>
    </row>
    <row r="20475" spans="1:1" x14ac:dyDescent="0.55000000000000004">
      <c r="A20475" s="131"/>
    </row>
    <row r="20478" spans="1:1" x14ac:dyDescent="0.55000000000000004">
      <c r="A20478" s="131"/>
    </row>
    <row r="20479" spans="1:1" x14ac:dyDescent="0.55000000000000004">
      <c r="A20479" s="131"/>
    </row>
    <row r="20482" spans="1:1" x14ac:dyDescent="0.55000000000000004">
      <c r="A20482" s="131"/>
    </row>
    <row r="20483" spans="1:1" x14ac:dyDescent="0.55000000000000004">
      <c r="A20483" s="131"/>
    </row>
    <row r="20486" spans="1:1" x14ac:dyDescent="0.55000000000000004">
      <c r="A20486" s="131"/>
    </row>
    <row r="20487" spans="1:1" x14ac:dyDescent="0.55000000000000004">
      <c r="A20487" s="131"/>
    </row>
    <row r="20490" spans="1:1" x14ac:dyDescent="0.55000000000000004">
      <c r="A20490" s="131"/>
    </row>
    <row r="20491" spans="1:1" x14ac:dyDescent="0.55000000000000004">
      <c r="A20491" s="131"/>
    </row>
    <row r="20494" spans="1:1" x14ac:dyDescent="0.55000000000000004">
      <c r="A20494" s="131"/>
    </row>
    <row r="20495" spans="1:1" x14ac:dyDescent="0.55000000000000004">
      <c r="A20495" s="131"/>
    </row>
    <row r="20498" spans="1:1" x14ac:dyDescent="0.55000000000000004">
      <c r="A20498" s="131"/>
    </row>
    <row r="20499" spans="1:1" x14ac:dyDescent="0.55000000000000004">
      <c r="A20499" s="131"/>
    </row>
    <row r="20502" spans="1:1" x14ac:dyDescent="0.55000000000000004">
      <c r="A20502" s="131"/>
    </row>
    <row r="20503" spans="1:1" x14ac:dyDescent="0.55000000000000004">
      <c r="A20503" s="131"/>
    </row>
    <row r="20506" spans="1:1" x14ac:dyDescent="0.55000000000000004">
      <c r="A20506" s="131"/>
    </row>
    <row r="20507" spans="1:1" x14ac:dyDescent="0.55000000000000004">
      <c r="A20507" s="131"/>
    </row>
    <row r="20510" spans="1:1" x14ac:dyDescent="0.55000000000000004">
      <c r="A20510" s="131"/>
    </row>
    <row r="20511" spans="1:1" x14ac:dyDescent="0.55000000000000004">
      <c r="A20511" s="131"/>
    </row>
    <row r="20514" spans="1:1" x14ac:dyDescent="0.55000000000000004">
      <c r="A20514" s="131"/>
    </row>
    <row r="20515" spans="1:1" x14ac:dyDescent="0.55000000000000004">
      <c r="A20515" s="131"/>
    </row>
    <row r="20518" spans="1:1" x14ac:dyDescent="0.55000000000000004">
      <c r="A20518" s="131"/>
    </row>
    <row r="20519" spans="1:1" x14ac:dyDescent="0.55000000000000004">
      <c r="A20519" s="131"/>
    </row>
    <row r="20522" spans="1:1" x14ac:dyDescent="0.55000000000000004">
      <c r="A20522" s="131"/>
    </row>
    <row r="20523" spans="1:1" x14ac:dyDescent="0.55000000000000004">
      <c r="A20523" s="131"/>
    </row>
    <row r="20526" spans="1:1" x14ac:dyDescent="0.55000000000000004">
      <c r="A20526" s="131"/>
    </row>
    <row r="20527" spans="1:1" x14ac:dyDescent="0.55000000000000004">
      <c r="A20527" s="131"/>
    </row>
    <row r="20530" spans="1:1" x14ac:dyDescent="0.55000000000000004">
      <c r="A20530" s="131"/>
    </row>
    <row r="20531" spans="1:1" x14ac:dyDescent="0.55000000000000004">
      <c r="A20531" s="131"/>
    </row>
    <row r="20534" spans="1:1" x14ac:dyDescent="0.55000000000000004">
      <c r="A20534" s="131"/>
    </row>
    <row r="20535" spans="1:1" x14ac:dyDescent="0.55000000000000004">
      <c r="A20535" s="131"/>
    </row>
    <row r="20538" spans="1:1" x14ac:dyDescent="0.55000000000000004">
      <c r="A20538" s="131"/>
    </row>
    <row r="20539" spans="1:1" x14ac:dyDescent="0.55000000000000004">
      <c r="A20539" s="131"/>
    </row>
    <row r="20542" spans="1:1" x14ac:dyDescent="0.55000000000000004">
      <c r="A20542" s="131"/>
    </row>
    <row r="20543" spans="1:1" x14ac:dyDescent="0.55000000000000004">
      <c r="A20543" s="131"/>
    </row>
    <row r="20546" spans="1:1" x14ac:dyDescent="0.55000000000000004">
      <c r="A20546" s="131"/>
    </row>
    <row r="20547" spans="1:1" x14ac:dyDescent="0.55000000000000004">
      <c r="A20547" s="131"/>
    </row>
    <row r="20550" spans="1:1" x14ac:dyDescent="0.55000000000000004">
      <c r="A20550" s="131"/>
    </row>
    <row r="20551" spans="1:1" x14ac:dyDescent="0.55000000000000004">
      <c r="A20551" s="131"/>
    </row>
    <row r="20554" spans="1:1" x14ac:dyDescent="0.55000000000000004">
      <c r="A20554" s="131"/>
    </row>
    <row r="20555" spans="1:1" x14ac:dyDescent="0.55000000000000004">
      <c r="A20555" s="131"/>
    </row>
    <row r="20558" spans="1:1" x14ac:dyDescent="0.55000000000000004">
      <c r="A20558" s="131"/>
    </row>
    <row r="20559" spans="1:1" x14ac:dyDescent="0.55000000000000004">
      <c r="A20559" s="131"/>
    </row>
    <row r="20562" spans="1:1" x14ac:dyDescent="0.55000000000000004">
      <c r="A20562" s="131"/>
    </row>
    <row r="20563" spans="1:1" x14ac:dyDescent="0.55000000000000004">
      <c r="A20563" s="131"/>
    </row>
    <row r="20566" spans="1:1" x14ac:dyDescent="0.55000000000000004">
      <c r="A20566" s="131"/>
    </row>
    <row r="20567" spans="1:1" x14ac:dyDescent="0.55000000000000004">
      <c r="A20567" s="131"/>
    </row>
    <row r="20570" spans="1:1" x14ac:dyDescent="0.55000000000000004">
      <c r="A20570" s="131"/>
    </row>
    <row r="20571" spans="1:1" x14ac:dyDescent="0.55000000000000004">
      <c r="A20571" s="131"/>
    </row>
    <row r="20574" spans="1:1" x14ac:dyDescent="0.55000000000000004">
      <c r="A20574" s="131"/>
    </row>
    <row r="20575" spans="1:1" x14ac:dyDescent="0.55000000000000004">
      <c r="A20575" s="131"/>
    </row>
    <row r="20578" spans="1:1" x14ac:dyDescent="0.55000000000000004">
      <c r="A20578" s="131"/>
    </row>
    <row r="20579" spans="1:1" x14ac:dyDescent="0.55000000000000004">
      <c r="A20579" s="131"/>
    </row>
    <row r="20582" spans="1:1" x14ac:dyDescent="0.55000000000000004">
      <c r="A20582" s="131"/>
    </row>
    <row r="20583" spans="1:1" x14ac:dyDescent="0.55000000000000004">
      <c r="A20583" s="131"/>
    </row>
    <row r="20586" spans="1:1" x14ac:dyDescent="0.55000000000000004">
      <c r="A20586" s="131"/>
    </row>
    <row r="20587" spans="1:1" x14ac:dyDescent="0.55000000000000004">
      <c r="A20587" s="131"/>
    </row>
    <row r="20590" spans="1:1" x14ac:dyDescent="0.55000000000000004">
      <c r="A20590" s="131"/>
    </row>
    <row r="20591" spans="1:1" x14ac:dyDescent="0.55000000000000004">
      <c r="A20591" s="131"/>
    </row>
    <row r="20594" spans="1:1" x14ac:dyDescent="0.55000000000000004">
      <c r="A20594" s="131"/>
    </row>
    <row r="20595" spans="1:1" x14ac:dyDescent="0.55000000000000004">
      <c r="A20595" s="131"/>
    </row>
    <row r="20598" spans="1:1" x14ac:dyDescent="0.55000000000000004">
      <c r="A20598" s="131"/>
    </row>
    <row r="20599" spans="1:1" x14ac:dyDescent="0.55000000000000004">
      <c r="A20599" s="131"/>
    </row>
    <row r="20602" spans="1:1" x14ac:dyDescent="0.55000000000000004">
      <c r="A20602" s="131"/>
    </row>
    <row r="20603" spans="1:1" x14ac:dyDescent="0.55000000000000004">
      <c r="A20603" s="131"/>
    </row>
    <row r="20606" spans="1:1" x14ac:dyDescent="0.55000000000000004">
      <c r="A20606" s="131"/>
    </row>
    <row r="20607" spans="1:1" x14ac:dyDescent="0.55000000000000004">
      <c r="A20607" s="131"/>
    </row>
    <row r="20610" spans="1:1" x14ac:dyDescent="0.55000000000000004">
      <c r="A20610" s="131"/>
    </row>
    <row r="20611" spans="1:1" x14ac:dyDescent="0.55000000000000004">
      <c r="A20611" s="131"/>
    </row>
    <row r="20614" spans="1:1" x14ac:dyDescent="0.55000000000000004">
      <c r="A20614" s="131"/>
    </row>
    <row r="20615" spans="1:1" x14ac:dyDescent="0.55000000000000004">
      <c r="A20615" s="131"/>
    </row>
    <row r="20618" spans="1:1" x14ac:dyDescent="0.55000000000000004">
      <c r="A20618" s="131"/>
    </row>
    <row r="20619" spans="1:1" x14ac:dyDescent="0.55000000000000004">
      <c r="A20619" s="131"/>
    </row>
    <row r="20622" spans="1:1" x14ac:dyDescent="0.55000000000000004">
      <c r="A20622" s="131"/>
    </row>
    <row r="20623" spans="1:1" x14ac:dyDescent="0.55000000000000004">
      <c r="A20623" s="131"/>
    </row>
    <row r="20626" spans="1:1" x14ac:dyDescent="0.55000000000000004">
      <c r="A20626" s="131"/>
    </row>
    <row r="20627" spans="1:1" x14ac:dyDescent="0.55000000000000004">
      <c r="A20627" s="131"/>
    </row>
    <row r="20630" spans="1:1" x14ac:dyDescent="0.55000000000000004">
      <c r="A20630" s="131"/>
    </row>
    <row r="20631" spans="1:1" x14ac:dyDescent="0.55000000000000004">
      <c r="A20631" s="131"/>
    </row>
    <row r="20634" spans="1:1" x14ac:dyDescent="0.55000000000000004">
      <c r="A20634" s="131"/>
    </row>
    <row r="20635" spans="1:1" x14ac:dyDescent="0.55000000000000004">
      <c r="A20635" s="131"/>
    </row>
    <row r="20638" spans="1:1" x14ac:dyDescent="0.55000000000000004">
      <c r="A20638" s="131"/>
    </row>
    <row r="20639" spans="1:1" x14ac:dyDescent="0.55000000000000004">
      <c r="A20639" s="131"/>
    </row>
    <row r="20642" spans="1:1" x14ac:dyDescent="0.55000000000000004">
      <c r="A20642" s="131"/>
    </row>
    <row r="20643" spans="1:1" x14ac:dyDescent="0.55000000000000004">
      <c r="A20643" s="131"/>
    </row>
    <row r="20646" spans="1:1" x14ac:dyDescent="0.55000000000000004">
      <c r="A20646" s="131"/>
    </row>
    <row r="20647" spans="1:1" x14ac:dyDescent="0.55000000000000004">
      <c r="A20647" s="131"/>
    </row>
    <row r="20650" spans="1:1" x14ac:dyDescent="0.55000000000000004">
      <c r="A20650" s="131"/>
    </row>
    <row r="20651" spans="1:1" x14ac:dyDescent="0.55000000000000004">
      <c r="A20651" s="131"/>
    </row>
    <row r="20654" spans="1:1" x14ac:dyDescent="0.55000000000000004">
      <c r="A20654" s="131"/>
    </row>
    <row r="20655" spans="1:1" x14ac:dyDescent="0.55000000000000004">
      <c r="A20655" s="131"/>
    </row>
    <row r="20658" spans="1:1" x14ac:dyDescent="0.55000000000000004">
      <c r="A20658" s="131"/>
    </row>
    <row r="20659" spans="1:1" x14ac:dyDescent="0.55000000000000004">
      <c r="A20659" s="131"/>
    </row>
    <row r="20662" spans="1:1" x14ac:dyDescent="0.55000000000000004">
      <c r="A20662" s="131"/>
    </row>
    <row r="20663" spans="1:1" x14ac:dyDescent="0.55000000000000004">
      <c r="A20663" s="131"/>
    </row>
    <row r="20666" spans="1:1" x14ac:dyDescent="0.55000000000000004">
      <c r="A20666" s="131"/>
    </row>
    <row r="20667" spans="1:1" x14ac:dyDescent="0.55000000000000004">
      <c r="A20667" s="131"/>
    </row>
    <row r="20670" spans="1:1" x14ac:dyDescent="0.55000000000000004">
      <c r="A20670" s="131"/>
    </row>
    <row r="20671" spans="1:1" x14ac:dyDescent="0.55000000000000004">
      <c r="A20671" s="131"/>
    </row>
    <row r="20674" spans="1:1" x14ac:dyDescent="0.55000000000000004">
      <c r="A20674" s="131"/>
    </row>
    <row r="20675" spans="1:1" x14ac:dyDescent="0.55000000000000004">
      <c r="A20675" s="131"/>
    </row>
    <row r="20678" spans="1:1" x14ac:dyDescent="0.55000000000000004">
      <c r="A20678" s="131"/>
    </row>
    <row r="20679" spans="1:1" x14ac:dyDescent="0.55000000000000004">
      <c r="A20679" s="131"/>
    </row>
    <row r="20682" spans="1:1" x14ac:dyDescent="0.55000000000000004">
      <c r="A20682" s="131"/>
    </row>
    <row r="20683" spans="1:1" x14ac:dyDescent="0.55000000000000004">
      <c r="A20683" s="131"/>
    </row>
    <row r="20686" spans="1:1" x14ac:dyDescent="0.55000000000000004">
      <c r="A20686" s="131"/>
    </row>
    <row r="20687" spans="1:1" x14ac:dyDescent="0.55000000000000004">
      <c r="A20687" s="131"/>
    </row>
    <row r="20690" spans="1:1" x14ac:dyDescent="0.55000000000000004">
      <c r="A20690" s="131"/>
    </row>
    <row r="20691" spans="1:1" x14ac:dyDescent="0.55000000000000004">
      <c r="A20691" s="131"/>
    </row>
    <row r="20694" spans="1:1" x14ac:dyDescent="0.55000000000000004">
      <c r="A20694" s="131"/>
    </row>
    <row r="20695" spans="1:1" x14ac:dyDescent="0.55000000000000004">
      <c r="A20695" s="131"/>
    </row>
    <row r="20698" spans="1:1" x14ac:dyDescent="0.55000000000000004">
      <c r="A20698" s="131"/>
    </row>
    <row r="20699" spans="1:1" x14ac:dyDescent="0.55000000000000004">
      <c r="A20699" s="131"/>
    </row>
    <row r="20702" spans="1:1" x14ac:dyDescent="0.55000000000000004">
      <c r="A20702" s="131"/>
    </row>
    <row r="20703" spans="1:1" x14ac:dyDescent="0.55000000000000004">
      <c r="A20703" s="131"/>
    </row>
    <row r="20706" spans="1:1" x14ac:dyDescent="0.55000000000000004">
      <c r="A20706" s="131"/>
    </row>
    <row r="20707" spans="1:1" x14ac:dyDescent="0.55000000000000004">
      <c r="A20707" s="131"/>
    </row>
    <row r="20710" spans="1:1" x14ac:dyDescent="0.55000000000000004">
      <c r="A20710" s="131"/>
    </row>
    <row r="20711" spans="1:1" x14ac:dyDescent="0.55000000000000004">
      <c r="A20711" s="131"/>
    </row>
    <row r="20714" spans="1:1" x14ac:dyDescent="0.55000000000000004">
      <c r="A20714" s="131"/>
    </row>
    <row r="20715" spans="1:1" x14ac:dyDescent="0.55000000000000004">
      <c r="A20715" s="131"/>
    </row>
    <row r="20718" spans="1:1" x14ac:dyDescent="0.55000000000000004">
      <c r="A20718" s="131"/>
    </row>
    <row r="20719" spans="1:1" x14ac:dyDescent="0.55000000000000004">
      <c r="A20719" s="131"/>
    </row>
    <row r="20722" spans="1:1" x14ac:dyDescent="0.55000000000000004">
      <c r="A20722" s="131"/>
    </row>
    <row r="20723" spans="1:1" x14ac:dyDescent="0.55000000000000004">
      <c r="A20723" s="131"/>
    </row>
    <row r="20726" spans="1:1" x14ac:dyDescent="0.55000000000000004">
      <c r="A20726" s="131"/>
    </row>
    <row r="20727" spans="1:1" x14ac:dyDescent="0.55000000000000004">
      <c r="A20727" s="131"/>
    </row>
    <row r="20730" spans="1:1" x14ac:dyDescent="0.55000000000000004">
      <c r="A20730" s="131"/>
    </row>
    <row r="20731" spans="1:1" x14ac:dyDescent="0.55000000000000004">
      <c r="A20731" s="131"/>
    </row>
    <row r="20734" spans="1:1" x14ac:dyDescent="0.55000000000000004">
      <c r="A20734" s="131"/>
    </row>
    <row r="20735" spans="1:1" x14ac:dyDescent="0.55000000000000004">
      <c r="A20735" s="131"/>
    </row>
    <row r="20738" spans="1:1" x14ac:dyDescent="0.55000000000000004">
      <c r="A20738" s="131"/>
    </row>
    <row r="20739" spans="1:1" x14ac:dyDescent="0.55000000000000004">
      <c r="A20739" s="131"/>
    </row>
    <row r="20742" spans="1:1" x14ac:dyDescent="0.55000000000000004">
      <c r="A20742" s="131"/>
    </row>
    <row r="20743" spans="1:1" x14ac:dyDescent="0.55000000000000004">
      <c r="A20743" s="131"/>
    </row>
    <row r="20746" spans="1:1" x14ac:dyDescent="0.55000000000000004">
      <c r="A20746" s="131"/>
    </row>
    <row r="20747" spans="1:1" x14ac:dyDescent="0.55000000000000004">
      <c r="A20747" s="131"/>
    </row>
    <row r="20750" spans="1:1" x14ac:dyDescent="0.55000000000000004">
      <c r="A20750" s="131"/>
    </row>
    <row r="20751" spans="1:1" x14ac:dyDescent="0.55000000000000004">
      <c r="A20751" s="131"/>
    </row>
    <row r="20754" spans="1:1" x14ac:dyDescent="0.55000000000000004">
      <c r="A20754" s="131"/>
    </row>
    <row r="20755" spans="1:1" x14ac:dyDescent="0.55000000000000004">
      <c r="A20755" s="131"/>
    </row>
    <row r="20758" spans="1:1" x14ac:dyDescent="0.55000000000000004">
      <c r="A20758" s="131"/>
    </row>
    <row r="20759" spans="1:1" x14ac:dyDescent="0.55000000000000004">
      <c r="A20759" s="131"/>
    </row>
    <row r="20762" spans="1:1" x14ac:dyDescent="0.55000000000000004">
      <c r="A20762" s="131"/>
    </row>
    <row r="20763" spans="1:1" x14ac:dyDescent="0.55000000000000004">
      <c r="A20763" s="131"/>
    </row>
    <row r="20766" spans="1:1" x14ac:dyDescent="0.55000000000000004">
      <c r="A20766" s="131"/>
    </row>
    <row r="20767" spans="1:1" x14ac:dyDescent="0.55000000000000004">
      <c r="A20767" s="131"/>
    </row>
    <row r="20770" spans="1:1" x14ac:dyDescent="0.55000000000000004">
      <c r="A20770" s="131"/>
    </row>
    <row r="20771" spans="1:1" x14ac:dyDescent="0.55000000000000004">
      <c r="A20771" s="131"/>
    </row>
    <row r="20774" spans="1:1" x14ac:dyDescent="0.55000000000000004">
      <c r="A20774" s="131"/>
    </row>
    <row r="20775" spans="1:1" x14ac:dyDescent="0.55000000000000004">
      <c r="A20775" s="131"/>
    </row>
    <row r="20778" spans="1:1" x14ac:dyDescent="0.55000000000000004">
      <c r="A20778" s="131"/>
    </row>
    <row r="20779" spans="1:1" x14ac:dyDescent="0.55000000000000004">
      <c r="A20779" s="131"/>
    </row>
    <row r="20782" spans="1:1" x14ac:dyDescent="0.55000000000000004">
      <c r="A20782" s="131"/>
    </row>
    <row r="20783" spans="1:1" x14ac:dyDescent="0.55000000000000004">
      <c r="A20783" s="131"/>
    </row>
    <row r="20786" spans="1:1" x14ac:dyDescent="0.55000000000000004">
      <c r="A20786" s="131"/>
    </row>
    <row r="20787" spans="1:1" x14ac:dyDescent="0.55000000000000004">
      <c r="A20787" s="131"/>
    </row>
    <row r="20790" spans="1:1" x14ac:dyDescent="0.55000000000000004">
      <c r="A20790" s="131"/>
    </row>
    <row r="20791" spans="1:1" x14ac:dyDescent="0.55000000000000004">
      <c r="A20791" s="131"/>
    </row>
    <row r="20794" spans="1:1" x14ac:dyDescent="0.55000000000000004">
      <c r="A20794" s="131"/>
    </row>
    <row r="20795" spans="1:1" x14ac:dyDescent="0.55000000000000004">
      <c r="A20795" s="131"/>
    </row>
    <row r="20798" spans="1:1" x14ac:dyDescent="0.55000000000000004">
      <c r="A20798" s="131"/>
    </row>
    <row r="20799" spans="1:1" x14ac:dyDescent="0.55000000000000004">
      <c r="A20799" s="131"/>
    </row>
    <row r="20802" spans="1:1" x14ac:dyDescent="0.55000000000000004">
      <c r="A20802" s="131"/>
    </row>
    <row r="20803" spans="1:1" x14ac:dyDescent="0.55000000000000004">
      <c r="A20803" s="131"/>
    </row>
    <row r="20806" spans="1:1" x14ac:dyDescent="0.55000000000000004">
      <c r="A20806" s="131"/>
    </row>
    <row r="20807" spans="1:1" x14ac:dyDescent="0.55000000000000004">
      <c r="A20807" s="131"/>
    </row>
    <row r="20810" spans="1:1" x14ac:dyDescent="0.55000000000000004">
      <c r="A20810" s="131"/>
    </row>
    <row r="20811" spans="1:1" x14ac:dyDescent="0.55000000000000004">
      <c r="A20811" s="131"/>
    </row>
    <row r="20814" spans="1:1" x14ac:dyDescent="0.55000000000000004">
      <c r="A20814" s="131"/>
    </row>
    <row r="20815" spans="1:1" x14ac:dyDescent="0.55000000000000004">
      <c r="A20815" s="131"/>
    </row>
    <row r="20818" spans="1:1" x14ac:dyDescent="0.55000000000000004">
      <c r="A20818" s="131"/>
    </row>
    <row r="20819" spans="1:1" x14ac:dyDescent="0.55000000000000004">
      <c r="A20819" s="131"/>
    </row>
    <row r="20822" spans="1:1" x14ac:dyDescent="0.55000000000000004">
      <c r="A20822" s="131"/>
    </row>
    <row r="20823" spans="1:1" x14ac:dyDescent="0.55000000000000004">
      <c r="A20823" s="131"/>
    </row>
    <row r="20826" spans="1:1" x14ac:dyDescent="0.55000000000000004">
      <c r="A20826" s="131"/>
    </row>
    <row r="20827" spans="1:1" x14ac:dyDescent="0.55000000000000004">
      <c r="A20827" s="131"/>
    </row>
    <row r="20830" spans="1:1" x14ac:dyDescent="0.55000000000000004">
      <c r="A20830" s="131"/>
    </row>
    <row r="20831" spans="1:1" x14ac:dyDescent="0.55000000000000004">
      <c r="A20831" s="131"/>
    </row>
    <row r="20834" spans="1:1" x14ac:dyDescent="0.55000000000000004">
      <c r="A20834" s="131"/>
    </row>
    <row r="20835" spans="1:1" x14ac:dyDescent="0.55000000000000004">
      <c r="A20835" s="131"/>
    </row>
    <row r="20838" spans="1:1" x14ac:dyDescent="0.55000000000000004">
      <c r="A20838" s="131"/>
    </row>
    <row r="20839" spans="1:1" x14ac:dyDescent="0.55000000000000004">
      <c r="A20839" s="131"/>
    </row>
    <row r="20842" spans="1:1" x14ac:dyDescent="0.55000000000000004">
      <c r="A20842" s="131"/>
    </row>
    <row r="20843" spans="1:1" x14ac:dyDescent="0.55000000000000004">
      <c r="A20843" s="131"/>
    </row>
    <row r="20846" spans="1:1" x14ac:dyDescent="0.55000000000000004">
      <c r="A20846" s="131"/>
    </row>
    <row r="20847" spans="1:1" x14ac:dyDescent="0.55000000000000004">
      <c r="A20847" s="131"/>
    </row>
    <row r="20850" spans="1:1" x14ac:dyDescent="0.55000000000000004">
      <c r="A20850" s="131"/>
    </row>
    <row r="20851" spans="1:1" x14ac:dyDescent="0.55000000000000004">
      <c r="A20851" s="131"/>
    </row>
    <row r="20854" spans="1:1" x14ac:dyDescent="0.55000000000000004">
      <c r="A20854" s="131"/>
    </row>
    <row r="20855" spans="1:1" x14ac:dyDescent="0.55000000000000004">
      <c r="A20855" s="131"/>
    </row>
    <row r="20858" spans="1:1" x14ac:dyDescent="0.55000000000000004">
      <c r="A20858" s="131"/>
    </row>
    <row r="20859" spans="1:1" x14ac:dyDescent="0.55000000000000004">
      <c r="A20859" s="131"/>
    </row>
    <row r="20862" spans="1:1" x14ac:dyDescent="0.55000000000000004">
      <c r="A20862" s="131"/>
    </row>
    <row r="20863" spans="1:1" x14ac:dyDescent="0.55000000000000004">
      <c r="A20863" s="131"/>
    </row>
    <row r="20866" spans="1:1" x14ac:dyDescent="0.55000000000000004">
      <c r="A20866" s="131"/>
    </row>
    <row r="20867" spans="1:1" x14ac:dyDescent="0.55000000000000004">
      <c r="A20867" s="131"/>
    </row>
    <row r="20870" spans="1:1" x14ac:dyDescent="0.55000000000000004">
      <c r="A20870" s="131"/>
    </row>
    <row r="20871" spans="1:1" x14ac:dyDescent="0.55000000000000004">
      <c r="A20871" s="131"/>
    </row>
    <row r="20874" spans="1:1" x14ac:dyDescent="0.55000000000000004">
      <c r="A20874" s="131"/>
    </row>
    <row r="20875" spans="1:1" x14ac:dyDescent="0.55000000000000004">
      <c r="A20875" s="131"/>
    </row>
    <row r="20878" spans="1:1" x14ac:dyDescent="0.55000000000000004">
      <c r="A20878" s="131"/>
    </row>
    <row r="20879" spans="1:1" x14ac:dyDescent="0.55000000000000004">
      <c r="A20879" s="131"/>
    </row>
    <row r="20882" spans="1:1" x14ac:dyDescent="0.55000000000000004">
      <c r="A20882" s="131"/>
    </row>
    <row r="20883" spans="1:1" x14ac:dyDescent="0.55000000000000004">
      <c r="A20883" s="131"/>
    </row>
    <row r="20886" spans="1:1" x14ac:dyDescent="0.55000000000000004">
      <c r="A20886" s="131"/>
    </row>
    <row r="20887" spans="1:1" x14ac:dyDescent="0.55000000000000004">
      <c r="A20887" s="131"/>
    </row>
    <row r="20890" spans="1:1" x14ac:dyDescent="0.55000000000000004">
      <c r="A20890" s="131"/>
    </row>
    <row r="20891" spans="1:1" x14ac:dyDescent="0.55000000000000004">
      <c r="A20891" s="131"/>
    </row>
    <row r="20894" spans="1:1" x14ac:dyDescent="0.55000000000000004">
      <c r="A20894" s="131"/>
    </row>
    <row r="20895" spans="1:1" x14ac:dyDescent="0.55000000000000004">
      <c r="A20895" s="131"/>
    </row>
    <row r="20898" spans="1:1" x14ac:dyDescent="0.55000000000000004">
      <c r="A20898" s="131"/>
    </row>
    <row r="20899" spans="1:1" x14ac:dyDescent="0.55000000000000004">
      <c r="A20899" s="131"/>
    </row>
    <row r="20902" spans="1:1" x14ac:dyDescent="0.55000000000000004">
      <c r="A20902" s="131"/>
    </row>
    <row r="20903" spans="1:1" x14ac:dyDescent="0.55000000000000004">
      <c r="A20903" s="131"/>
    </row>
    <row r="20906" spans="1:1" x14ac:dyDescent="0.55000000000000004">
      <c r="A20906" s="131"/>
    </row>
    <row r="20907" spans="1:1" x14ac:dyDescent="0.55000000000000004">
      <c r="A20907" s="131"/>
    </row>
    <row r="20910" spans="1:1" x14ac:dyDescent="0.55000000000000004">
      <c r="A20910" s="131"/>
    </row>
    <row r="20911" spans="1:1" x14ac:dyDescent="0.55000000000000004">
      <c r="A20911" s="131"/>
    </row>
    <row r="20914" spans="1:1" x14ac:dyDescent="0.55000000000000004">
      <c r="A20914" s="131"/>
    </row>
    <row r="20915" spans="1:1" x14ac:dyDescent="0.55000000000000004">
      <c r="A20915" s="131"/>
    </row>
    <row r="20918" spans="1:1" x14ac:dyDescent="0.55000000000000004">
      <c r="A20918" s="131"/>
    </row>
    <row r="20919" spans="1:1" x14ac:dyDescent="0.55000000000000004">
      <c r="A20919" s="131"/>
    </row>
    <row r="20922" spans="1:1" x14ac:dyDescent="0.55000000000000004">
      <c r="A20922" s="131"/>
    </row>
    <row r="20923" spans="1:1" x14ac:dyDescent="0.55000000000000004">
      <c r="A20923" s="131"/>
    </row>
    <row r="20926" spans="1:1" x14ac:dyDescent="0.55000000000000004">
      <c r="A20926" s="131"/>
    </row>
    <row r="20927" spans="1:1" x14ac:dyDescent="0.55000000000000004">
      <c r="A20927" s="131"/>
    </row>
    <row r="20930" spans="1:1" x14ac:dyDescent="0.55000000000000004">
      <c r="A20930" s="131"/>
    </row>
    <row r="20931" spans="1:1" x14ac:dyDescent="0.55000000000000004">
      <c r="A20931" s="131"/>
    </row>
    <row r="20934" spans="1:1" x14ac:dyDescent="0.55000000000000004">
      <c r="A20934" s="131"/>
    </row>
    <row r="20935" spans="1:1" x14ac:dyDescent="0.55000000000000004">
      <c r="A20935" s="131"/>
    </row>
    <row r="20938" spans="1:1" x14ac:dyDescent="0.55000000000000004">
      <c r="A20938" s="131"/>
    </row>
    <row r="20939" spans="1:1" x14ac:dyDescent="0.55000000000000004">
      <c r="A20939" s="131"/>
    </row>
    <row r="20942" spans="1:1" x14ac:dyDescent="0.55000000000000004">
      <c r="A20942" s="131"/>
    </row>
    <row r="20943" spans="1:1" x14ac:dyDescent="0.55000000000000004">
      <c r="A20943" s="131"/>
    </row>
    <row r="20946" spans="1:1" x14ac:dyDescent="0.55000000000000004">
      <c r="A20946" s="131"/>
    </row>
    <row r="20947" spans="1:1" x14ac:dyDescent="0.55000000000000004">
      <c r="A20947" s="131"/>
    </row>
    <row r="20950" spans="1:1" x14ac:dyDescent="0.55000000000000004">
      <c r="A20950" s="131"/>
    </row>
    <row r="20951" spans="1:1" x14ac:dyDescent="0.55000000000000004">
      <c r="A20951" s="131"/>
    </row>
    <row r="20954" spans="1:1" x14ac:dyDescent="0.55000000000000004">
      <c r="A20954" s="131"/>
    </row>
    <row r="20955" spans="1:1" x14ac:dyDescent="0.55000000000000004">
      <c r="A20955" s="131"/>
    </row>
    <row r="20958" spans="1:1" x14ac:dyDescent="0.55000000000000004">
      <c r="A20958" s="131"/>
    </row>
    <row r="20959" spans="1:1" x14ac:dyDescent="0.55000000000000004">
      <c r="A20959" s="131"/>
    </row>
    <row r="20962" spans="1:1" x14ac:dyDescent="0.55000000000000004">
      <c r="A20962" s="131"/>
    </row>
    <row r="20963" spans="1:1" x14ac:dyDescent="0.55000000000000004">
      <c r="A20963" s="131"/>
    </row>
    <row r="20966" spans="1:1" x14ac:dyDescent="0.55000000000000004">
      <c r="A20966" s="131"/>
    </row>
    <row r="20967" spans="1:1" x14ac:dyDescent="0.55000000000000004">
      <c r="A20967" s="131"/>
    </row>
    <row r="20970" spans="1:1" x14ac:dyDescent="0.55000000000000004">
      <c r="A20970" s="131"/>
    </row>
    <row r="20971" spans="1:1" x14ac:dyDescent="0.55000000000000004">
      <c r="A20971" s="131"/>
    </row>
    <row r="20974" spans="1:1" x14ac:dyDescent="0.55000000000000004">
      <c r="A20974" s="131"/>
    </row>
    <row r="20975" spans="1:1" x14ac:dyDescent="0.55000000000000004">
      <c r="A20975" s="131"/>
    </row>
    <row r="20978" spans="1:1" x14ac:dyDescent="0.55000000000000004">
      <c r="A20978" s="131"/>
    </row>
    <row r="20979" spans="1:1" x14ac:dyDescent="0.55000000000000004">
      <c r="A20979" s="131"/>
    </row>
    <row r="20982" spans="1:1" x14ac:dyDescent="0.55000000000000004">
      <c r="A20982" s="131"/>
    </row>
    <row r="20983" spans="1:1" x14ac:dyDescent="0.55000000000000004">
      <c r="A20983" s="131"/>
    </row>
    <row r="20986" spans="1:1" x14ac:dyDescent="0.55000000000000004">
      <c r="A20986" s="131"/>
    </row>
    <row r="20987" spans="1:1" x14ac:dyDescent="0.55000000000000004">
      <c r="A20987" s="131"/>
    </row>
    <row r="20990" spans="1:1" x14ac:dyDescent="0.55000000000000004">
      <c r="A20990" s="131"/>
    </row>
    <row r="20991" spans="1:1" x14ac:dyDescent="0.55000000000000004">
      <c r="A20991" s="131"/>
    </row>
    <row r="20994" spans="1:1" x14ac:dyDescent="0.55000000000000004">
      <c r="A20994" s="131"/>
    </row>
    <row r="20995" spans="1:1" x14ac:dyDescent="0.55000000000000004">
      <c r="A20995" s="131"/>
    </row>
    <row r="20998" spans="1:1" x14ac:dyDescent="0.55000000000000004">
      <c r="A20998" s="131"/>
    </row>
    <row r="20999" spans="1:1" x14ac:dyDescent="0.55000000000000004">
      <c r="A20999" s="131"/>
    </row>
    <row r="21002" spans="1:1" x14ac:dyDescent="0.55000000000000004">
      <c r="A21002" s="131"/>
    </row>
    <row r="21003" spans="1:1" x14ac:dyDescent="0.55000000000000004">
      <c r="A21003" s="131"/>
    </row>
    <row r="21006" spans="1:1" x14ac:dyDescent="0.55000000000000004">
      <c r="A21006" s="131"/>
    </row>
    <row r="21007" spans="1:1" x14ac:dyDescent="0.55000000000000004">
      <c r="A21007" s="131"/>
    </row>
    <row r="21010" spans="1:1" x14ac:dyDescent="0.55000000000000004">
      <c r="A21010" s="131"/>
    </row>
    <row r="21011" spans="1:1" x14ac:dyDescent="0.55000000000000004">
      <c r="A21011" s="131"/>
    </row>
    <row r="21014" spans="1:1" x14ac:dyDescent="0.55000000000000004">
      <c r="A21014" s="131"/>
    </row>
    <row r="21015" spans="1:1" x14ac:dyDescent="0.55000000000000004">
      <c r="A21015" s="131"/>
    </row>
    <row r="21018" spans="1:1" x14ac:dyDescent="0.55000000000000004">
      <c r="A21018" s="131"/>
    </row>
    <row r="21019" spans="1:1" x14ac:dyDescent="0.55000000000000004">
      <c r="A21019" s="131"/>
    </row>
    <row r="21022" spans="1:1" x14ac:dyDescent="0.55000000000000004">
      <c r="A21022" s="131"/>
    </row>
    <row r="21023" spans="1:1" x14ac:dyDescent="0.55000000000000004">
      <c r="A21023" s="131"/>
    </row>
    <row r="21026" spans="1:1" x14ac:dyDescent="0.55000000000000004">
      <c r="A21026" s="131"/>
    </row>
    <row r="21027" spans="1:1" x14ac:dyDescent="0.55000000000000004">
      <c r="A21027" s="131"/>
    </row>
    <row r="21030" spans="1:1" x14ac:dyDescent="0.55000000000000004">
      <c r="A21030" s="131"/>
    </row>
    <row r="21031" spans="1:1" x14ac:dyDescent="0.55000000000000004">
      <c r="A21031" s="131"/>
    </row>
    <row r="21034" spans="1:1" x14ac:dyDescent="0.55000000000000004">
      <c r="A21034" s="131"/>
    </row>
    <row r="21035" spans="1:1" x14ac:dyDescent="0.55000000000000004">
      <c r="A21035" s="131"/>
    </row>
    <row r="21038" spans="1:1" x14ac:dyDescent="0.55000000000000004">
      <c r="A21038" s="131"/>
    </row>
    <row r="21039" spans="1:1" x14ac:dyDescent="0.55000000000000004">
      <c r="A21039" s="131"/>
    </row>
    <row r="21042" spans="1:1" x14ac:dyDescent="0.55000000000000004">
      <c r="A21042" s="131"/>
    </row>
    <row r="21043" spans="1:1" x14ac:dyDescent="0.55000000000000004">
      <c r="A21043" s="131"/>
    </row>
    <row r="21046" spans="1:1" x14ac:dyDescent="0.55000000000000004">
      <c r="A21046" s="131"/>
    </row>
    <row r="21047" spans="1:1" x14ac:dyDescent="0.55000000000000004">
      <c r="A21047" s="131"/>
    </row>
    <row r="21050" spans="1:1" x14ac:dyDescent="0.55000000000000004">
      <c r="A21050" s="131"/>
    </row>
    <row r="21051" spans="1:1" x14ac:dyDescent="0.55000000000000004">
      <c r="A21051" s="131"/>
    </row>
    <row r="21054" spans="1:1" x14ac:dyDescent="0.55000000000000004">
      <c r="A21054" s="131"/>
    </row>
    <row r="21055" spans="1:1" x14ac:dyDescent="0.55000000000000004">
      <c r="A21055" s="131"/>
    </row>
    <row r="21058" spans="1:1" x14ac:dyDescent="0.55000000000000004">
      <c r="A21058" s="131"/>
    </row>
    <row r="21059" spans="1:1" x14ac:dyDescent="0.55000000000000004">
      <c r="A21059" s="131"/>
    </row>
    <row r="21062" spans="1:1" x14ac:dyDescent="0.55000000000000004">
      <c r="A21062" s="131"/>
    </row>
    <row r="21063" spans="1:1" x14ac:dyDescent="0.55000000000000004">
      <c r="A21063" s="131"/>
    </row>
    <row r="21066" spans="1:1" x14ac:dyDescent="0.55000000000000004">
      <c r="A21066" s="131"/>
    </row>
    <row r="21067" spans="1:1" x14ac:dyDescent="0.55000000000000004">
      <c r="A21067" s="131"/>
    </row>
    <row r="21070" spans="1:1" x14ac:dyDescent="0.55000000000000004">
      <c r="A21070" s="131"/>
    </row>
    <row r="21071" spans="1:1" x14ac:dyDescent="0.55000000000000004">
      <c r="A21071" s="131"/>
    </row>
    <row r="21074" spans="1:1" x14ac:dyDescent="0.55000000000000004">
      <c r="A21074" s="131"/>
    </row>
    <row r="21075" spans="1:1" x14ac:dyDescent="0.55000000000000004">
      <c r="A21075" s="131"/>
    </row>
    <row r="21078" spans="1:1" x14ac:dyDescent="0.55000000000000004">
      <c r="A21078" s="131"/>
    </row>
    <row r="21079" spans="1:1" x14ac:dyDescent="0.55000000000000004">
      <c r="A21079" s="131"/>
    </row>
    <row r="21082" spans="1:1" x14ac:dyDescent="0.55000000000000004">
      <c r="A21082" s="131"/>
    </row>
    <row r="21083" spans="1:1" x14ac:dyDescent="0.55000000000000004">
      <c r="A21083" s="131"/>
    </row>
    <row r="21086" spans="1:1" x14ac:dyDescent="0.55000000000000004">
      <c r="A21086" s="131"/>
    </row>
    <row r="21087" spans="1:1" x14ac:dyDescent="0.55000000000000004">
      <c r="A21087" s="131"/>
    </row>
    <row r="21090" spans="1:1" x14ac:dyDescent="0.55000000000000004">
      <c r="A21090" s="131"/>
    </row>
    <row r="21091" spans="1:1" x14ac:dyDescent="0.55000000000000004">
      <c r="A21091" s="131"/>
    </row>
    <row r="21094" spans="1:1" x14ac:dyDescent="0.55000000000000004">
      <c r="A21094" s="131"/>
    </row>
    <row r="21095" spans="1:1" x14ac:dyDescent="0.55000000000000004">
      <c r="A21095" s="131"/>
    </row>
    <row r="21098" spans="1:1" x14ac:dyDescent="0.55000000000000004">
      <c r="A21098" s="131"/>
    </row>
    <row r="21099" spans="1:1" x14ac:dyDescent="0.55000000000000004">
      <c r="A21099" s="131"/>
    </row>
    <row r="21102" spans="1:1" x14ac:dyDescent="0.55000000000000004">
      <c r="A21102" s="131"/>
    </row>
    <row r="21103" spans="1:1" x14ac:dyDescent="0.55000000000000004">
      <c r="A21103" s="131"/>
    </row>
    <row r="21106" spans="1:1" x14ac:dyDescent="0.55000000000000004">
      <c r="A21106" s="131"/>
    </row>
    <row r="21107" spans="1:1" x14ac:dyDescent="0.55000000000000004">
      <c r="A21107" s="131"/>
    </row>
    <row r="21110" spans="1:1" x14ac:dyDescent="0.55000000000000004">
      <c r="A21110" s="131"/>
    </row>
    <row r="21111" spans="1:1" x14ac:dyDescent="0.55000000000000004">
      <c r="A21111" s="131"/>
    </row>
    <row r="21114" spans="1:1" x14ac:dyDescent="0.55000000000000004">
      <c r="A21114" s="131"/>
    </row>
    <row r="21115" spans="1:1" x14ac:dyDescent="0.55000000000000004">
      <c r="A21115" s="131"/>
    </row>
    <row r="21118" spans="1:1" x14ac:dyDescent="0.55000000000000004">
      <c r="A21118" s="131"/>
    </row>
    <row r="21119" spans="1:1" x14ac:dyDescent="0.55000000000000004">
      <c r="A21119" s="131"/>
    </row>
    <row r="21122" spans="1:1" x14ac:dyDescent="0.55000000000000004">
      <c r="A21122" s="131"/>
    </row>
    <row r="21123" spans="1:1" x14ac:dyDescent="0.55000000000000004">
      <c r="A21123" s="131"/>
    </row>
    <row r="21126" spans="1:1" x14ac:dyDescent="0.55000000000000004">
      <c r="A21126" s="131"/>
    </row>
    <row r="21127" spans="1:1" x14ac:dyDescent="0.55000000000000004">
      <c r="A21127" s="131"/>
    </row>
    <row r="21130" spans="1:1" x14ac:dyDescent="0.55000000000000004">
      <c r="A21130" s="131"/>
    </row>
    <row r="21131" spans="1:1" x14ac:dyDescent="0.55000000000000004">
      <c r="A21131" s="131"/>
    </row>
    <row r="21134" spans="1:1" x14ac:dyDescent="0.55000000000000004">
      <c r="A21134" s="131"/>
    </row>
    <row r="21135" spans="1:1" x14ac:dyDescent="0.55000000000000004">
      <c r="A21135" s="131"/>
    </row>
    <row r="21138" spans="1:1" x14ac:dyDescent="0.55000000000000004">
      <c r="A21138" s="131"/>
    </row>
    <row r="21139" spans="1:1" x14ac:dyDescent="0.55000000000000004">
      <c r="A21139" s="131"/>
    </row>
    <row r="21142" spans="1:1" x14ac:dyDescent="0.55000000000000004">
      <c r="A21142" s="131"/>
    </row>
    <row r="21143" spans="1:1" x14ac:dyDescent="0.55000000000000004">
      <c r="A21143" s="131"/>
    </row>
    <row r="21146" spans="1:1" x14ac:dyDescent="0.55000000000000004">
      <c r="A21146" s="131"/>
    </row>
    <row r="21147" spans="1:1" x14ac:dyDescent="0.55000000000000004">
      <c r="A21147" s="131"/>
    </row>
    <row r="21150" spans="1:1" x14ac:dyDescent="0.55000000000000004">
      <c r="A21150" s="131"/>
    </row>
    <row r="21151" spans="1:1" x14ac:dyDescent="0.55000000000000004">
      <c r="A21151" s="131"/>
    </row>
    <row r="21154" spans="1:1" x14ac:dyDescent="0.55000000000000004">
      <c r="A21154" s="131"/>
    </row>
    <row r="21155" spans="1:1" x14ac:dyDescent="0.55000000000000004">
      <c r="A21155" s="131"/>
    </row>
    <row r="21158" spans="1:1" x14ac:dyDescent="0.55000000000000004">
      <c r="A21158" s="131"/>
    </row>
    <row r="21159" spans="1:1" x14ac:dyDescent="0.55000000000000004">
      <c r="A21159" s="131"/>
    </row>
    <row r="21162" spans="1:1" x14ac:dyDescent="0.55000000000000004">
      <c r="A21162" s="131"/>
    </row>
    <row r="21163" spans="1:1" x14ac:dyDescent="0.55000000000000004">
      <c r="A21163" s="131"/>
    </row>
    <row r="21166" spans="1:1" x14ac:dyDescent="0.55000000000000004">
      <c r="A21166" s="131"/>
    </row>
    <row r="21167" spans="1:1" x14ac:dyDescent="0.55000000000000004">
      <c r="A21167" s="131"/>
    </row>
    <row r="21170" spans="1:1" x14ac:dyDescent="0.55000000000000004">
      <c r="A21170" s="131"/>
    </row>
    <row r="21171" spans="1:1" x14ac:dyDescent="0.55000000000000004">
      <c r="A21171" s="131"/>
    </row>
    <row r="21174" spans="1:1" x14ac:dyDescent="0.55000000000000004">
      <c r="A21174" s="131"/>
    </row>
    <row r="21175" spans="1:1" x14ac:dyDescent="0.55000000000000004">
      <c r="A21175" s="131"/>
    </row>
    <row r="21178" spans="1:1" x14ac:dyDescent="0.55000000000000004">
      <c r="A21178" s="131"/>
    </row>
    <row r="21179" spans="1:1" x14ac:dyDescent="0.55000000000000004">
      <c r="A21179" s="131"/>
    </row>
    <row r="21182" spans="1:1" x14ac:dyDescent="0.55000000000000004">
      <c r="A21182" s="131"/>
    </row>
    <row r="21183" spans="1:1" x14ac:dyDescent="0.55000000000000004">
      <c r="A21183" s="131"/>
    </row>
    <row r="21186" spans="1:1" x14ac:dyDescent="0.55000000000000004">
      <c r="A21186" s="131"/>
    </row>
    <row r="21187" spans="1:1" x14ac:dyDescent="0.55000000000000004">
      <c r="A21187" s="131"/>
    </row>
    <row r="21190" spans="1:1" x14ac:dyDescent="0.55000000000000004">
      <c r="A21190" s="131"/>
    </row>
    <row r="21191" spans="1:1" x14ac:dyDescent="0.55000000000000004">
      <c r="A21191" s="131"/>
    </row>
    <row r="21194" spans="1:1" x14ac:dyDescent="0.55000000000000004">
      <c r="A21194" s="131"/>
    </row>
    <row r="21195" spans="1:1" x14ac:dyDescent="0.55000000000000004">
      <c r="A21195" s="131"/>
    </row>
    <row r="21198" spans="1:1" x14ac:dyDescent="0.55000000000000004">
      <c r="A21198" s="131"/>
    </row>
    <row r="21199" spans="1:1" x14ac:dyDescent="0.55000000000000004">
      <c r="A21199" s="131"/>
    </row>
    <row r="21202" spans="1:1" x14ac:dyDescent="0.55000000000000004">
      <c r="A21202" s="131"/>
    </row>
    <row r="21203" spans="1:1" x14ac:dyDescent="0.55000000000000004">
      <c r="A21203" s="131"/>
    </row>
    <row r="21206" spans="1:1" x14ac:dyDescent="0.55000000000000004">
      <c r="A21206" s="131"/>
    </row>
    <row r="21207" spans="1:1" x14ac:dyDescent="0.55000000000000004">
      <c r="A21207" s="131"/>
    </row>
    <row r="21210" spans="1:1" x14ac:dyDescent="0.55000000000000004">
      <c r="A21210" s="131"/>
    </row>
    <row r="21211" spans="1:1" x14ac:dyDescent="0.55000000000000004">
      <c r="A21211" s="131"/>
    </row>
    <row r="21214" spans="1:1" x14ac:dyDescent="0.55000000000000004">
      <c r="A21214" s="131"/>
    </row>
    <row r="21215" spans="1:1" x14ac:dyDescent="0.55000000000000004">
      <c r="A21215" s="131"/>
    </row>
    <row r="21218" spans="1:1" x14ac:dyDescent="0.55000000000000004">
      <c r="A21218" s="131"/>
    </row>
    <row r="21219" spans="1:1" x14ac:dyDescent="0.55000000000000004">
      <c r="A21219" s="131"/>
    </row>
    <row r="21222" spans="1:1" x14ac:dyDescent="0.55000000000000004">
      <c r="A21222" s="131"/>
    </row>
    <row r="21223" spans="1:1" x14ac:dyDescent="0.55000000000000004">
      <c r="A21223" s="131"/>
    </row>
    <row r="21226" spans="1:1" x14ac:dyDescent="0.55000000000000004">
      <c r="A21226" s="131"/>
    </row>
    <row r="21227" spans="1:1" x14ac:dyDescent="0.55000000000000004">
      <c r="A21227" s="131"/>
    </row>
    <row r="21230" spans="1:1" x14ac:dyDescent="0.55000000000000004">
      <c r="A21230" s="131"/>
    </row>
    <row r="21231" spans="1:1" x14ac:dyDescent="0.55000000000000004">
      <c r="A21231" s="131"/>
    </row>
    <row r="21234" spans="1:1" x14ac:dyDescent="0.55000000000000004">
      <c r="A21234" s="131"/>
    </row>
    <row r="21235" spans="1:1" x14ac:dyDescent="0.55000000000000004">
      <c r="A21235" s="131"/>
    </row>
    <row r="21238" spans="1:1" x14ac:dyDescent="0.55000000000000004">
      <c r="A21238" s="131"/>
    </row>
    <row r="21239" spans="1:1" x14ac:dyDescent="0.55000000000000004">
      <c r="A21239" s="131"/>
    </row>
    <row r="21242" spans="1:1" x14ac:dyDescent="0.55000000000000004">
      <c r="A21242" s="131"/>
    </row>
    <row r="21243" spans="1:1" x14ac:dyDescent="0.55000000000000004">
      <c r="A21243" s="131"/>
    </row>
    <row r="21246" spans="1:1" x14ac:dyDescent="0.55000000000000004">
      <c r="A21246" s="131"/>
    </row>
    <row r="21247" spans="1:1" x14ac:dyDescent="0.55000000000000004">
      <c r="A21247" s="131"/>
    </row>
    <row r="21250" spans="1:1" x14ac:dyDescent="0.55000000000000004">
      <c r="A21250" s="131"/>
    </row>
    <row r="21251" spans="1:1" x14ac:dyDescent="0.55000000000000004">
      <c r="A21251" s="131"/>
    </row>
    <row r="21254" spans="1:1" x14ac:dyDescent="0.55000000000000004">
      <c r="A21254" s="131"/>
    </row>
    <row r="21255" spans="1:1" x14ac:dyDescent="0.55000000000000004">
      <c r="A21255" s="131"/>
    </row>
    <row r="21258" spans="1:1" x14ac:dyDescent="0.55000000000000004">
      <c r="A21258" s="131"/>
    </row>
    <row r="21259" spans="1:1" x14ac:dyDescent="0.55000000000000004">
      <c r="A21259" s="131"/>
    </row>
    <row r="21262" spans="1:1" x14ac:dyDescent="0.55000000000000004">
      <c r="A21262" s="131"/>
    </row>
    <row r="21263" spans="1:1" x14ac:dyDescent="0.55000000000000004">
      <c r="A21263" s="131"/>
    </row>
    <row r="21266" spans="1:1" x14ac:dyDescent="0.55000000000000004">
      <c r="A21266" s="131"/>
    </row>
    <row r="21267" spans="1:1" x14ac:dyDescent="0.55000000000000004">
      <c r="A21267" s="131"/>
    </row>
    <row r="21270" spans="1:1" x14ac:dyDescent="0.55000000000000004">
      <c r="A21270" s="131"/>
    </row>
    <row r="21271" spans="1:1" x14ac:dyDescent="0.55000000000000004">
      <c r="A21271" s="131"/>
    </row>
    <row r="21274" spans="1:1" x14ac:dyDescent="0.55000000000000004">
      <c r="A21274" s="131"/>
    </row>
    <row r="21275" spans="1:1" x14ac:dyDescent="0.55000000000000004">
      <c r="A21275" s="131"/>
    </row>
    <row r="21278" spans="1:1" x14ac:dyDescent="0.55000000000000004">
      <c r="A21278" s="131"/>
    </row>
    <row r="21279" spans="1:1" x14ac:dyDescent="0.55000000000000004">
      <c r="A21279" s="131"/>
    </row>
    <row r="21282" spans="1:1" x14ac:dyDescent="0.55000000000000004">
      <c r="A21282" s="131"/>
    </row>
    <row r="21283" spans="1:1" x14ac:dyDescent="0.55000000000000004">
      <c r="A21283" s="131"/>
    </row>
    <row r="21286" spans="1:1" x14ac:dyDescent="0.55000000000000004">
      <c r="A21286" s="131"/>
    </row>
    <row r="21287" spans="1:1" x14ac:dyDescent="0.55000000000000004">
      <c r="A21287" s="131"/>
    </row>
    <row r="21290" spans="1:1" x14ac:dyDescent="0.55000000000000004">
      <c r="A21290" s="131"/>
    </row>
    <row r="21291" spans="1:1" x14ac:dyDescent="0.55000000000000004">
      <c r="A21291" s="131"/>
    </row>
    <row r="21294" spans="1:1" x14ac:dyDescent="0.55000000000000004">
      <c r="A21294" s="131"/>
    </row>
    <row r="21295" spans="1:1" x14ac:dyDescent="0.55000000000000004">
      <c r="A21295" s="131"/>
    </row>
    <row r="21298" spans="1:1" x14ac:dyDescent="0.55000000000000004">
      <c r="A21298" s="131"/>
    </row>
    <row r="21299" spans="1:1" x14ac:dyDescent="0.55000000000000004">
      <c r="A21299" s="131"/>
    </row>
    <row r="21302" spans="1:1" x14ac:dyDescent="0.55000000000000004">
      <c r="A21302" s="131"/>
    </row>
    <row r="21303" spans="1:1" x14ac:dyDescent="0.55000000000000004">
      <c r="A21303" s="131"/>
    </row>
    <row r="21306" spans="1:1" x14ac:dyDescent="0.55000000000000004">
      <c r="A21306" s="131"/>
    </row>
    <row r="21307" spans="1:1" x14ac:dyDescent="0.55000000000000004">
      <c r="A21307" s="131"/>
    </row>
    <row r="21310" spans="1:1" x14ac:dyDescent="0.55000000000000004">
      <c r="A21310" s="131"/>
    </row>
    <row r="21311" spans="1:1" x14ac:dyDescent="0.55000000000000004">
      <c r="A21311" s="131"/>
    </row>
    <row r="21314" spans="1:1" x14ac:dyDescent="0.55000000000000004">
      <c r="A21314" s="131"/>
    </row>
    <row r="21315" spans="1:1" x14ac:dyDescent="0.55000000000000004">
      <c r="A21315" s="131"/>
    </row>
    <row r="21318" spans="1:1" x14ac:dyDescent="0.55000000000000004">
      <c r="A21318" s="131"/>
    </row>
    <row r="21319" spans="1:1" x14ac:dyDescent="0.55000000000000004">
      <c r="A21319" s="131"/>
    </row>
    <row r="21322" spans="1:1" x14ac:dyDescent="0.55000000000000004">
      <c r="A21322" s="131"/>
    </row>
    <row r="21323" spans="1:1" x14ac:dyDescent="0.55000000000000004">
      <c r="A21323" s="131"/>
    </row>
    <row r="21326" spans="1:1" x14ac:dyDescent="0.55000000000000004">
      <c r="A21326" s="131"/>
    </row>
    <row r="21327" spans="1:1" x14ac:dyDescent="0.55000000000000004">
      <c r="A21327" s="131"/>
    </row>
    <row r="21330" spans="1:1" x14ac:dyDescent="0.55000000000000004">
      <c r="A21330" s="131"/>
    </row>
    <row r="21331" spans="1:1" x14ac:dyDescent="0.55000000000000004">
      <c r="A21331" s="131"/>
    </row>
    <row r="21334" spans="1:1" x14ac:dyDescent="0.55000000000000004">
      <c r="A21334" s="131"/>
    </row>
    <row r="21335" spans="1:1" x14ac:dyDescent="0.55000000000000004">
      <c r="A21335" s="131"/>
    </row>
    <row r="21338" spans="1:1" x14ac:dyDescent="0.55000000000000004">
      <c r="A21338" s="131"/>
    </row>
    <row r="21339" spans="1:1" x14ac:dyDescent="0.55000000000000004">
      <c r="A21339" s="131"/>
    </row>
    <row r="21342" spans="1:1" x14ac:dyDescent="0.55000000000000004">
      <c r="A21342" s="131"/>
    </row>
    <row r="21343" spans="1:1" x14ac:dyDescent="0.55000000000000004">
      <c r="A21343" s="131"/>
    </row>
    <row r="21346" spans="1:1" x14ac:dyDescent="0.55000000000000004">
      <c r="A21346" s="131"/>
    </row>
    <row r="21347" spans="1:1" x14ac:dyDescent="0.55000000000000004">
      <c r="A21347" s="131"/>
    </row>
    <row r="21350" spans="1:1" x14ac:dyDescent="0.55000000000000004">
      <c r="A21350" s="131"/>
    </row>
    <row r="21351" spans="1:1" x14ac:dyDescent="0.55000000000000004">
      <c r="A21351" s="131"/>
    </row>
    <row r="21354" spans="1:1" x14ac:dyDescent="0.55000000000000004">
      <c r="A21354" s="131"/>
    </row>
    <row r="21355" spans="1:1" x14ac:dyDescent="0.55000000000000004">
      <c r="A21355" s="131"/>
    </row>
    <row r="21358" spans="1:1" x14ac:dyDescent="0.55000000000000004">
      <c r="A21358" s="131"/>
    </row>
    <row r="21359" spans="1:1" x14ac:dyDescent="0.55000000000000004">
      <c r="A21359" s="131"/>
    </row>
    <row r="21362" spans="1:1" x14ac:dyDescent="0.55000000000000004">
      <c r="A21362" s="131"/>
    </row>
    <row r="21363" spans="1:1" x14ac:dyDescent="0.55000000000000004">
      <c r="A21363" s="131"/>
    </row>
    <row r="21366" spans="1:1" x14ac:dyDescent="0.55000000000000004">
      <c r="A21366" s="131"/>
    </row>
    <row r="21367" spans="1:1" x14ac:dyDescent="0.55000000000000004">
      <c r="A21367" s="131"/>
    </row>
    <row r="21370" spans="1:1" x14ac:dyDescent="0.55000000000000004">
      <c r="A21370" s="131"/>
    </row>
    <row r="21371" spans="1:1" x14ac:dyDescent="0.55000000000000004">
      <c r="A21371" s="131"/>
    </row>
    <row r="21374" spans="1:1" x14ac:dyDescent="0.55000000000000004">
      <c r="A21374" s="131"/>
    </row>
    <row r="21375" spans="1:1" x14ac:dyDescent="0.55000000000000004">
      <c r="A21375" s="131"/>
    </row>
    <row r="21378" spans="1:1" x14ac:dyDescent="0.55000000000000004">
      <c r="A21378" s="131"/>
    </row>
    <row r="21379" spans="1:1" x14ac:dyDescent="0.55000000000000004">
      <c r="A21379" s="131"/>
    </row>
    <row r="21382" spans="1:1" x14ac:dyDescent="0.55000000000000004">
      <c r="A21382" s="131"/>
    </row>
    <row r="21383" spans="1:1" x14ac:dyDescent="0.55000000000000004">
      <c r="A21383" s="131"/>
    </row>
    <row r="21386" spans="1:1" x14ac:dyDescent="0.55000000000000004">
      <c r="A21386" s="131"/>
    </row>
    <row r="21387" spans="1:1" x14ac:dyDescent="0.55000000000000004">
      <c r="A21387" s="131"/>
    </row>
    <row r="21390" spans="1:1" x14ac:dyDescent="0.55000000000000004">
      <c r="A21390" s="131"/>
    </row>
    <row r="21391" spans="1:1" x14ac:dyDescent="0.55000000000000004">
      <c r="A21391" s="131"/>
    </row>
    <row r="21394" spans="1:1" x14ac:dyDescent="0.55000000000000004">
      <c r="A21394" s="131"/>
    </row>
    <row r="21395" spans="1:1" x14ac:dyDescent="0.55000000000000004">
      <c r="A21395" s="131"/>
    </row>
    <row r="21398" spans="1:1" x14ac:dyDescent="0.55000000000000004">
      <c r="A21398" s="131"/>
    </row>
    <row r="21399" spans="1:1" x14ac:dyDescent="0.55000000000000004">
      <c r="A21399" s="131"/>
    </row>
    <row r="21402" spans="1:1" x14ac:dyDescent="0.55000000000000004">
      <c r="A21402" s="131"/>
    </row>
    <row r="21403" spans="1:1" x14ac:dyDescent="0.55000000000000004">
      <c r="A21403" s="131"/>
    </row>
    <row r="21406" spans="1:1" x14ac:dyDescent="0.55000000000000004">
      <c r="A21406" s="131"/>
    </row>
    <row r="21407" spans="1:1" x14ac:dyDescent="0.55000000000000004">
      <c r="A21407" s="131"/>
    </row>
    <row r="21410" spans="1:1" x14ac:dyDescent="0.55000000000000004">
      <c r="A21410" s="131"/>
    </row>
    <row r="21411" spans="1:1" x14ac:dyDescent="0.55000000000000004">
      <c r="A21411" s="131"/>
    </row>
    <row r="21414" spans="1:1" x14ac:dyDescent="0.55000000000000004">
      <c r="A21414" s="131"/>
    </row>
    <row r="21415" spans="1:1" x14ac:dyDescent="0.55000000000000004">
      <c r="A21415" s="131"/>
    </row>
    <row r="21418" spans="1:1" x14ac:dyDescent="0.55000000000000004">
      <c r="A21418" s="131"/>
    </row>
    <row r="21419" spans="1:1" x14ac:dyDescent="0.55000000000000004">
      <c r="A21419" s="131"/>
    </row>
    <row r="21422" spans="1:1" x14ac:dyDescent="0.55000000000000004">
      <c r="A21422" s="131"/>
    </row>
    <row r="21423" spans="1:1" x14ac:dyDescent="0.55000000000000004">
      <c r="A21423" s="131"/>
    </row>
    <row r="21426" spans="1:1" x14ac:dyDescent="0.55000000000000004">
      <c r="A21426" s="131"/>
    </row>
    <row r="21427" spans="1:1" x14ac:dyDescent="0.55000000000000004">
      <c r="A21427" s="131"/>
    </row>
    <row r="21430" spans="1:1" x14ac:dyDescent="0.55000000000000004">
      <c r="A21430" s="131"/>
    </row>
    <row r="21431" spans="1:1" x14ac:dyDescent="0.55000000000000004">
      <c r="A21431" s="131"/>
    </row>
    <row r="21434" spans="1:1" x14ac:dyDescent="0.55000000000000004">
      <c r="A21434" s="131"/>
    </row>
    <row r="21435" spans="1:1" x14ac:dyDescent="0.55000000000000004">
      <c r="A21435" s="131"/>
    </row>
    <row r="21438" spans="1:1" x14ac:dyDescent="0.55000000000000004">
      <c r="A21438" s="131"/>
    </row>
    <row r="21439" spans="1:1" x14ac:dyDescent="0.55000000000000004">
      <c r="A21439" s="131"/>
    </row>
    <row r="21442" spans="1:1" x14ac:dyDescent="0.55000000000000004">
      <c r="A21442" s="131"/>
    </row>
    <row r="21443" spans="1:1" x14ac:dyDescent="0.55000000000000004">
      <c r="A21443" s="131"/>
    </row>
    <row r="21446" spans="1:1" x14ac:dyDescent="0.55000000000000004">
      <c r="A21446" s="131"/>
    </row>
    <row r="21447" spans="1:1" x14ac:dyDescent="0.55000000000000004">
      <c r="A21447" s="131"/>
    </row>
    <row r="21450" spans="1:1" x14ac:dyDescent="0.55000000000000004">
      <c r="A21450" s="131"/>
    </row>
    <row r="21451" spans="1:1" x14ac:dyDescent="0.55000000000000004">
      <c r="A21451" s="131"/>
    </row>
    <row r="21454" spans="1:1" x14ac:dyDescent="0.55000000000000004">
      <c r="A21454" s="131"/>
    </row>
    <row r="21455" spans="1:1" x14ac:dyDescent="0.55000000000000004">
      <c r="A21455" s="131"/>
    </row>
    <row r="21458" spans="1:1" x14ac:dyDescent="0.55000000000000004">
      <c r="A21458" s="131"/>
    </row>
    <row r="21459" spans="1:1" x14ac:dyDescent="0.55000000000000004">
      <c r="A21459" s="131"/>
    </row>
    <row r="21462" spans="1:1" x14ac:dyDescent="0.55000000000000004">
      <c r="A21462" s="131"/>
    </row>
    <row r="21463" spans="1:1" x14ac:dyDescent="0.55000000000000004">
      <c r="A21463" s="131"/>
    </row>
    <row r="21466" spans="1:1" x14ac:dyDescent="0.55000000000000004">
      <c r="A21466" s="131"/>
    </row>
    <row r="21467" spans="1:1" x14ac:dyDescent="0.55000000000000004">
      <c r="A21467" s="131"/>
    </row>
    <row r="21470" spans="1:1" x14ac:dyDescent="0.55000000000000004">
      <c r="A21470" s="131"/>
    </row>
    <row r="21471" spans="1:1" x14ac:dyDescent="0.55000000000000004">
      <c r="A21471" s="131"/>
    </row>
    <row r="21474" spans="1:1" x14ac:dyDescent="0.55000000000000004">
      <c r="A21474" s="131"/>
    </row>
    <row r="21475" spans="1:1" x14ac:dyDescent="0.55000000000000004">
      <c r="A21475" s="131"/>
    </row>
    <row r="21478" spans="1:1" x14ac:dyDescent="0.55000000000000004">
      <c r="A21478" s="131"/>
    </row>
    <row r="21479" spans="1:1" x14ac:dyDescent="0.55000000000000004">
      <c r="A21479" s="131"/>
    </row>
    <row r="21482" spans="1:1" x14ac:dyDescent="0.55000000000000004">
      <c r="A21482" s="131"/>
    </row>
    <row r="21483" spans="1:1" x14ac:dyDescent="0.55000000000000004">
      <c r="A21483" s="131"/>
    </row>
    <row r="21486" spans="1:1" x14ac:dyDescent="0.55000000000000004">
      <c r="A21486" s="131"/>
    </row>
    <row r="21487" spans="1:1" x14ac:dyDescent="0.55000000000000004">
      <c r="A21487" s="131"/>
    </row>
    <row r="21490" spans="1:1" x14ac:dyDescent="0.55000000000000004">
      <c r="A21490" s="131"/>
    </row>
    <row r="21491" spans="1:1" x14ac:dyDescent="0.55000000000000004">
      <c r="A21491" s="131"/>
    </row>
    <row r="21494" spans="1:1" x14ac:dyDescent="0.55000000000000004">
      <c r="A21494" s="131"/>
    </row>
    <row r="21495" spans="1:1" x14ac:dyDescent="0.55000000000000004">
      <c r="A21495" s="131"/>
    </row>
    <row r="21498" spans="1:1" x14ac:dyDescent="0.55000000000000004">
      <c r="A21498" s="131"/>
    </row>
    <row r="21499" spans="1:1" x14ac:dyDescent="0.55000000000000004">
      <c r="A21499" s="131"/>
    </row>
    <row r="21502" spans="1:1" x14ac:dyDescent="0.55000000000000004">
      <c r="A21502" s="131"/>
    </row>
    <row r="21503" spans="1:1" x14ac:dyDescent="0.55000000000000004">
      <c r="A21503" s="131"/>
    </row>
    <row r="21506" spans="1:1" x14ac:dyDescent="0.55000000000000004">
      <c r="A21506" s="131"/>
    </row>
    <row r="21507" spans="1:1" x14ac:dyDescent="0.55000000000000004">
      <c r="A21507" s="131"/>
    </row>
    <row r="21510" spans="1:1" x14ac:dyDescent="0.55000000000000004">
      <c r="A21510" s="131"/>
    </row>
    <row r="21511" spans="1:1" x14ac:dyDescent="0.55000000000000004">
      <c r="A21511" s="131"/>
    </row>
    <row r="21514" spans="1:1" x14ac:dyDescent="0.55000000000000004">
      <c r="A21514" s="131"/>
    </row>
    <row r="21515" spans="1:1" x14ac:dyDescent="0.55000000000000004">
      <c r="A21515" s="131"/>
    </row>
    <row r="21518" spans="1:1" x14ac:dyDescent="0.55000000000000004">
      <c r="A21518" s="131"/>
    </row>
    <row r="21519" spans="1:1" x14ac:dyDescent="0.55000000000000004">
      <c r="A21519" s="131"/>
    </row>
    <row r="21522" spans="1:1" x14ac:dyDescent="0.55000000000000004">
      <c r="A21522" s="131"/>
    </row>
    <row r="21523" spans="1:1" x14ac:dyDescent="0.55000000000000004">
      <c r="A21523" s="131"/>
    </row>
    <row r="21526" spans="1:1" x14ac:dyDescent="0.55000000000000004">
      <c r="A21526" s="131"/>
    </row>
    <row r="21527" spans="1:1" x14ac:dyDescent="0.55000000000000004">
      <c r="A21527" s="131"/>
    </row>
    <row r="21530" spans="1:1" x14ac:dyDescent="0.55000000000000004">
      <c r="A21530" s="131"/>
    </row>
    <row r="21531" spans="1:1" x14ac:dyDescent="0.55000000000000004">
      <c r="A21531" s="131"/>
    </row>
    <row r="21534" spans="1:1" x14ac:dyDescent="0.55000000000000004">
      <c r="A21534" s="131"/>
    </row>
    <row r="21535" spans="1:1" x14ac:dyDescent="0.55000000000000004">
      <c r="A21535" s="131"/>
    </row>
    <row r="21538" spans="1:1" x14ac:dyDescent="0.55000000000000004">
      <c r="A21538" s="131"/>
    </row>
    <row r="21539" spans="1:1" x14ac:dyDescent="0.55000000000000004">
      <c r="A21539" s="131"/>
    </row>
    <row r="21542" spans="1:1" x14ac:dyDescent="0.55000000000000004">
      <c r="A21542" s="131"/>
    </row>
    <row r="21543" spans="1:1" x14ac:dyDescent="0.55000000000000004">
      <c r="A21543" s="131"/>
    </row>
    <row r="21546" spans="1:1" x14ac:dyDescent="0.55000000000000004">
      <c r="A21546" s="131"/>
    </row>
    <row r="21547" spans="1:1" x14ac:dyDescent="0.55000000000000004">
      <c r="A21547" s="131"/>
    </row>
    <row r="21550" spans="1:1" x14ac:dyDescent="0.55000000000000004">
      <c r="A21550" s="131"/>
    </row>
    <row r="21551" spans="1:1" x14ac:dyDescent="0.55000000000000004">
      <c r="A21551" s="131"/>
    </row>
    <row r="21554" spans="1:1" x14ac:dyDescent="0.55000000000000004">
      <c r="A21554" s="131"/>
    </row>
    <row r="21555" spans="1:1" x14ac:dyDescent="0.55000000000000004">
      <c r="A21555" s="131"/>
    </row>
    <row r="21558" spans="1:1" x14ac:dyDescent="0.55000000000000004">
      <c r="A21558" s="131"/>
    </row>
    <row r="21559" spans="1:1" x14ac:dyDescent="0.55000000000000004">
      <c r="A21559" s="131"/>
    </row>
    <row r="21562" spans="1:1" x14ac:dyDescent="0.55000000000000004">
      <c r="A21562" s="131"/>
    </row>
    <row r="21563" spans="1:1" x14ac:dyDescent="0.55000000000000004">
      <c r="A21563" s="131"/>
    </row>
    <row r="21566" spans="1:1" x14ac:dyDescent="0.55000000000000004">
      <c r="A21566" s="131"/>
    </row>
    <row r="21567" spans="1:1" x14ac:dyDescent="0.55000000000000004">
      <c r="A21567" s="131"/>
    </row>
    <row r="21570" spans="1:1" x14ac:dyDescent="0.55000000000000004">
      <c r="A21570" s="131"/>
    </row>
    <row r="21571" spans="1:1" x14ac:dyDescent="0.55000000000000004">
      <c r="A21571" s="131"/>
    </row>
    <row r="21574" spans="1:1" x14ac:dyDescent="0.55000000000000004">
      <c r="A21574" s="131"/>
    </row>
    <row r="21575" spans="1:1" x14ac:dyDescent="0.55000000000000004">
      <c r="A21575" s="131"/>
    </row>
    <row r="21578" spans="1:1" x14ac:dyDescent="0.55000000000000004">
      <c r="A21578" s="131"/>
    </row>
    <row r="21579" spans="1:1" x14ac:dyDescent="0.55000000000000004">
      <c r="A21579" s="131"/>
    </row>
    <row r="21582" spans="1:1" x14ac:dyDescent="0.55000000000000004">
      <c r="A21582" s="131"/>
    </row>
    <row r="21583" spans="1:1" x14ac:dyDescent="0.55000000000000004">
      <c r="A21583" s="131"/>
    </row>
    <row r="21586" spans="1:1" x14ac:dyDescent="0.55000000000000004">
      <c r="A21586" s="131"/>
    </row>
    <row r="21587" spans="1:1" x14ac:dyDescent="0.55000000000000004">
      <c r="A21587" s="131"/>
    </row>
    <row r="21590" spans="1:1" x14ac:dyDescent="0.55000000000000004">
      <c r="A21590" s="131"/>
    </row>
    <row r="21591" spans="1:1" x14ac:dyDescent="0.55000000000000004">
      <c r="A21591" s="131"/>
    </row>
    <row r="21594" spans="1:1" x14ac:dyDescent="0.55000000000000004">
      <c r="A21594" s="131"/>
    </row>
    <row r="21595" spans="1:1" x14ac:dyDescent="0.55000000000000004">
      <c r="A21595" s="131"/>
    </row>
    <row r="21598" spans="1:1" x14ac:dyDescent="0.55000000000000004">
      <c r="A21598" s="131"/>
    </row>
    <row r="21599" spans="1:1" x14ac:dyDescent="0.55000000000000004">
      <c r="A21599" s="131"/>
    </row>
    <row r="21602" spans="1:1" x14ac:dyDescent="0.55000000000000004">
      <c r="A21602" s="131"/>
    </row>
    <row r="21603" spans="1:1" x14ac:dyDescent="0.55000000000000004">
      <c r="A21603" s="131"/>
    </row>
    <row r="21606" spans="1:1" x14ac:dyDescent="0.55000000000000004">
      <c r="A21606" s="131"/>
    </row>
    <row r="21607" spans="1:1" x14ac:dyDescent="0.55000000000000004">
      <c r="A21607" s="131"/>
    </row>
    <row r="21610" spans="1:1" x14ac:dyDescent="0.55000000000000004">
      <c r="A21610" s="131"/>
    </row>
    <row r="21611" spans="1:1" x14ac:dyDescent="0.55000000000000004">
      <c r="A21611" s="131"/>
    </row>
    <row r="21614" spans="1:1" x14ac:dyDescent="0.55000000000000004">
      <c r="A21614" s="131"/>
    </row>
    <row r="21615" spans="1:1" x14ac:dyDescent="0.55000000000000004">
      <c r="A21615" s="131"/>
    </row>
    <row r="21618" spans="1:1" x14ac:dyDescent="0.55000000000000004">
      <c r="A21618" s="131"/>
    </row>
    <row r="21619" spans="1:1" x14ac:dyDescent="0.55000000000000004">
      <c r="A21619" s="131"/>
    </row>
    <row r="21622" spans="1:1" x14ac:dyDescent="0.55000000000000004">
      <c r="A21622" s="131"/>
    </row>
    <row r="21623" spans="1:1" x14ac:dyDescent="0.55000000000000004">
      <c r="A21623" s="131"/>
    </row>
    <row r="21626" spans="1:1" x14ac:dyDescent="0.55000000000000004">
      <c r="A21626" s="131"/>
    </row>
    <row r="21627" spans="1:1" x14ac:dyDescent="0.55000000000000004">
      <c r="A21627" s="131"/>
    </row>
    <row r="21630" spans="1:1" x14ac:dyDescent="0.55000000000000004">
      <c r="A21630" s="131"/>
    </row>
    <row r="21631" spans="1:1" x14ac:dyDescent="0.55000000000000004">
      <c r="A21631" s="131"/>
    </row>
    <row r="21634" spans="1:1" x14ac:dyDescent="0.55000000000000004">
      <c r="A21634" s="131"/>
    </row>
    <row r="21635" spans="1:1" x14ac:dyDescent="0.55000000000000004">
      <c r="A21635" s="131"/>
    </row>
    <row r="21638" spans="1:1" x14ac:dyDescent="0.55000000000000004">
      <c r="A21638" s="131"/>
    </row>
    <row r="21639" spans="1:1" x14ac:dyDescent="0.55000000000000004">
      <c r="A21639" s="131"/>
    </row>
    <row r="21642" spans="1:1" x14ac:dyDescent="0.55000000000000004">
      <c r="A21642" s="131"/>
    </row>
    <row r="21643" spans="1:1" x14ac:dyDescent="0.55000000000000004">
      <c r="A21643" s="131"/>
    </row>
    <row r="21646" spans="1:1" x14ac:dyDescent="0.55000000000000004">
      <c r="A21646" s="131"/>
    </row>
    <row r="21647" spans="1:1" x14ac:dyDescent="0.55000000000000004">
      <c r="A21647" s="131"/>
    </row>
    <row r="21650" spans="1:1" x14ac:dyDescent="0.55000000000000004">
      <c r="A21650" s="131"/>
    </row>
    <row r="21651" spans="1:1" x14ac:dyDescent="0.55000000000000004">
      <c r="A21651" s="131"/>
    </row>
    <row r="21654" spans="1:1" x14ac:dyDescent="0.55000000000000004">
      <c r="A21654" s="131"/>
    </row>
    <row r="21655" spans="1:1" x14ac:dyDescent="0.55000000000000004">
      <c r="A21655" s="131"/>
    </row>
    <row r="21658" spans="1:1" x14ac:dyDescent="0.55000000000000004">
      <c r="A21658" s="131"/>
    </row>
    <row r="21659" spans="1:1" x14ac:dyDescent="0.55000000000000004">
      <c r="A21659" s="131"/>
    </row>
    <row r="21662" spans="1:1" x14ac:dyDescent="0.55000000000000004">
      <c r="A21662" s="131"/>
    </row>
    <row r="21663" spans="1:1" x14ac:dyDescent="0.55000000000000004">
      <c r="A21663" s="131"/>
    </row>
    <row r="21666" spans="1:1" x14ac:dyDescent="0.55000000000000004">
      <c r="A21666" s="131"/>
    </row>
    <row r="21667" spans="1:1" x14ac:dyDescent="0.55000000000000004">
      <c r="A21667" s="131"/>
    </row>
    <row r="21670" spans="1:1" x14ac:dyDescent="0.55000000000000004">
      <c r="A21670" s="131"/>
    </row>
    <row r="21671" spans="1:1" x14ac:dyDescent="0.55000000000000004">
      <c r="A21671" s="131"/>
    </row>
    <row r="21674" spans="1:1" x14ac:dyDescent="0.55000000000000004">
      <c r="A21674" s="131"/>
    </row>
    <row r="21675" spans="1:1" x14ac:dyDescent="0.55000000000000004">
      <c r="A21675" s="131"/>
    </row>
    <row r="21678" spans="1:1" x14ac:dyDescent="0.55000000000000004">
      <c r="A21678" s="131"/>
    </row>
    <row r="21679" spans="1:1" x14ac:dyDescent="0.55000000000000004">
      <c r="A21679" s="131"/>
    </row>
    <row r="21682" spans="1:1" x14ac:dyDescent="0.55000000000000004">
      <c r="A21682" s="131"/>
    </row>
    <row r="21683" spans="1:1" x14ac:dyDescent="0.55000000000000004">
      <c r="A21683" s="131"/>
    </row>
    <row r="21686" spans="1:1" x14ac:dyDescent="0.55000000000000004">
      <c r="A21686" s="131"/>
    </row>
    <row r="21687" spans="1:1" x14ac:dyDescent="0.55000000000000004">
      <c r="A21687" s="131"/>
    </row>
    <row r="21690" spans="1:1" x14ac:dyDescent="0.55000000000000004">
      <c r="A21690" s="131"/>
    </row>
    <row r="21691" spans="1:1" x14ac:dyDescent="0.55000000000000004">
      <c r="A21691" s="131"/>
    </row>
    <row r="21694" spans="1:1" x14ac:dyDescent="0.55000000000000004">
      <c r="A21694" s="131"/>
    </row>
    <row r="21695" spans="1:1" x14ac:dyDescent="0.55000000000000004">
      <c r="A21695" s="131"/>
    </row>
    <row r="21698" spans="1:1" x14ac:dyDescent="0.55000000000000004">
      <c r="A21698" s="131"/>
    </row>
    <row r="21699" spans="1:1" x14ac:dyDescent="0.55000000000000004">
      <c r="A21699" s="131"/>
    </row>
    <row r="21702" spans="1:1" x14ac:dyDescent="0.55000000000000004">
      <c r="A21702" s="131"/>
    </row>
    <row r="21703" spans="1:1" x14ac:dyDescent="0.55000000000000004">
      <c r="A21703" s="131"/>
    </row>
    <row r="21706" spans="1:1" x14ac:dyDescent="0.55000000000000004">
      <c r="A21706" s="131"/>
    </row>
    <row r="21707" spans="1:1" x14ac:dyDescent="0.55000000000000004">
      <c r="A21707" s="131"/>
    </row>
    <row r="21710" spans="1:1" x14ac:dyDescent="0.55000000000000004">
      <c r="A21710" s="131"/>
    </row>
    <row r="21711" spans="1:1" x14ac:dyDescent="0.55000000000000004">
      <c r="A21711" s="131"/>
    </row>
    <row r="21714" spans="1:1" x14ac:dyDescent="0.55000000000000004">
      <c r="A21714" s="131"/>
    </row>
    <row r="21715" spans="1:1" x14ac:dyDescent="0.55000000000000004">
      <c r="A21715" s="131"/>
    </row>
    <row r="21718" spans="1:1" x14ac:dyDescent="0.55000000000000004">
      <c r="A21718" s="131"/>
    </row>
    <row r="21719" spans="1:1" x14ac:dyDescent="0.55000000000000004">
      <c r="A21719" s="131"/>
    </row>
    <row r="21722" spans="1:1" x14ac:dyDescent="0.55000000000000004">
      <c r="A21722" s="131"/>
    </row>
    <row r="21723" spans="1:1" x14ac:dyDescent="0.55000000000000004">
      <c r="A21723" s="131"/>
    </row>
    <row r="21726" spans="1:1" x14ac:dyDescent="0.55000000000000004">
      <c r="A21726" s="131"/>
    </row>
    <row r="21727" spans="1:1" x14ac:dyDescent="0.55000000000000004">
      <c r="A21727" s="131"/>
    </row>
    <row r="21730" spans="1:1" x14ac:dyDescent="0.55000000000000004">
      <c r="A21730" s="131"/>
    </row>
    <row r="21731" spans="1:1" x14ac:dyDescent="0.55000000000000004">
      <c r="A21731" s="131"/>
    </row>
    <row r="21734" spans="1:1" x14ac:dyDescent="0.55000000000000004">
      <c r="A21734" s="131"/>
    </row>
    <row r="21735" spans="1:1" x14ac:dyDescent="0.55000000000000004">
      <c r="A21735" s="131"/>
    </row>
    <row r="21738" spans="1:1" x14ac:dyDescent="0.55000000000000004">
      <c r="A21738" s="131"/>
    </row>
    <row r="21739" spans="1:1" x14ac:dyDescent="0.55000000000000004">
      <c r="A21739" s="131"/>
    </row>
    <row r="21742" spans="1:1" x14ac:dyDescent="0.55000000000000004">
      <c r="A21742" s="131"/>
    </row>
    <row r="21743" spans="1:1" x14ac:dyDescent="0.55000000000000004">
      <c r="A21743" s="131"/>
    </row>
    <row r="21746" spans="1:1" x14ac:dyDescent="0.55000000000000004">
      <c r="A21746" s="131"/>
    </row>
    <row r="21747" spans="1:1" x14ac:dyDescent="0.55000000000000004">
      <c r="A21747" s="131"/>
    </row>
    <row r="21750" spans="1:1" x14ac:dyDescent="0.55000000000000004">
      <c r="A21750" s="131"/>
    </row>
    <row r="21751" spans="1:1" x14ac:dyDescent="0.55000000000000004">
      <c r="A21751" s="131"/>
    </row>
    <row r="21754" spans="1:1" x14ac:dyDescent="0.55000000000000004">
      <c r="A21754" s="131"/>
    </row>
    <row r="21755" spans="1:1" x14ac:dyDescent="0.55000000000000004">
      <c r="A21755" s="131"/>
    </row>
    <row r="21758" spans="1:1" x14ac:dyDescent="0.55000000000000004">
      <c r="A21758" s="131"/>
    </row>
    <row r="21759" spans="1:1" x14ac:dyDescent="0.55000000000000004">
      <c r="A21759" s="131"/>
    </row>
    <row r="21762" spans="1:1" x14ac:dyDescent="0.55000000000000004">
      <c r="A21762" s="131"/>
    </row>
    <row r="21763" spans="1:1" x14ac:dyDescent="0.55000000000000004">
      <c r="A21763" s="131"/>
    </row>
    <row r="21766" spans="1:1" x14ac:dyDescent="0.55000000000000004">
      <c r="A21766" s="131"/>
    </row>
    <row r="21767" spans="1:1" x14ac:dyDescent="0.55000000000000004">
      <c r="A21767" s="131"/>
    </row>
    <row r="21770" spans="1:1" x14ac:dyDescent="0.55000000000000004">
      <c r="A21770" s="131"/>
    </row>
    <row r="21771" spans="1:1" x14ac:dyDescent="0.55000000000000004">
      <c r="A21771" s="131"/>
    </row>
    <row r="21774" spans="1:1" x14ac:dyDescent="0.55000000000000004">
      <c r="A21774" s="131"/>
    </row>
    <row r="21775" spans="1:1" x14ac:dyDescent="0.55000000000000004">
      <c r="A21775" s="131"/>
    </row>
    <row r="21778" spans="1:1" x14ac:dyDescent="0.55000000000000004">
      <c r="A21778" s="131"/>
    </row>
    <row r="21779" spans="1:1" x14ac:dyDescent="0.55000000000000004">
      <c r="A21779" s="131"/>
    </row>
    <row r="21782" spans="1:1" x14ac:dyDescent="0.55000000000000004">
      <c r="A21782" s="131"/>
    </row>
    <row r="21783" spans="1:1" x14ac:dyDescent="0.55000000000000004">
      <c r="A21783" s="131"/>
    </row>
    <row r="21786" spans="1:1" x14ac:dyDescent="0.55000000000000004">
      <c r="A21786" s="131"/>
    </row>
    <row r="21787" spans="1:1" x14ac:dyDescent="0.55000000000000004">
      <c r="A21787" s="131"/>
    </row>
    <row r="21790" spans="1:1" x14ac:dyDescent="0.55000000000000004">
      <c r="A21790" s="131"/>
    </row>
    <row r="21791" spans="1:1" x14ac:dyDescent="0.55000000000000004">
      <c r="A21791" s="131"/>
    </row>
    <row r="21794" spans="1:1" x14ac:dyDescent="0.55000000000000004">
      <c r="A21794" s="131"/>
    </row>
    <row r="21795" spans="1:1" x14ac:dyDescent="0.55000000000000004">
      <c r="A21795" s="131"/>
    </row>
    <row r="21798" spans="1:1" x14ac:dyDescent="0.55000000000000004">
      <c r="A21798" s="131"/>
    </row>
    <row r="21799" spans="1:1" x14ac:dyDescent="0.55000000000000004">
      <c r="A21799" s="131"/>
    </row>
    <row r="21802" spans="1:1" x14ac:dyDescent="0.55000000000000004">
      <c r="A21802" s="131"/>
    </row>
    <row r="21803" spans="1:1" x14ac:dyDescent="0.55000000000000004">
      <c r="A21803" s="131"/>
    </row>
    <row r="21806" spans="1:1" x14ac:dyDescent="0.55000000000000004">
      <c r="A21806" s="131"/>
    </row>
    <row r="21807" spans="1:1" x14ac:dyDescent="0.55000000000000004">
      <c r="A21807" s="131"/>
    </row>
    <row r="21810" spans="1:1" x14ac:dyDescent="0.55000000000000004">
      <c r="A21810" s="131"/>
    </row>
    <row r="21811" spans="1:1" x14ac:dyDescent="0.55000000000000004">
      <c r="A21811" s="131"/>
    </row>
    <row r="21814" spans="1:1" x14ac:dyDescent="0.55000000000000004">
      <c r="A21814" s="131"/>
    </row>
    <row r="21815" spans="1:1" x14ac:dyDescent="0.55000000000000004">
      <c r="A21815" s="131"/>
    </row>
    <row r="21818" spans="1:1" x14ac:dyDescent="0.55000000000000004">
      <c r="A21818" s="131"/>
    </row>
    <row r="21819" spans="1:1" x14ac:dyDescent="0.55000000000000004">
      <c r="A21819" s="131"/>
    </row>
    <row r="21822" spans="1:1" x14ac:dyDescent="0.55000000000000004">
      <c r="A21822" s="131"/>
    </row>
    <row r="21823" spans="1:1" x14ac:dyDescent="0.55000000000000004">
      <c r="A21823" s="131"/>
    </row>
    <row r="21826" spans="1:1" x14ac:dyDescent="0.55000000000000004">
      <c r="A21826" s="131"/>
    </row>
    <row r="21827" spans="1:1" x14ac:dyDescent="0.55000000000000004">
      <c r="A21827" s="131"/>
    </row>
    <row r="21830" spans="1:1" x14ac:dyDescent="0.55000000000000004">
      <c r="A21830" s="131"/>
    </row>
    <row r="21831" spans="1:1" x14ac:dyDescent="0.55000000000000004">
      <c r="A21831" s="131"/>
    </row>
    <row r="21834" spans="1:1" x14ac:dyDescent="0.55000000000000004">
      <c r="A21834" s="131"/>
    </row>
    <row r="21835" spans="1:1" x14ac:dyDescent="0.55000000000000004">
      <c r="A21835" s="131"/>
    </row>
    <row r="21838" spans="1:1" x14ac:dyDescent="0.55000000000000004">
      <c r="A21838" s="131"/>
    </row>
    <row r="21839" spans="1:1" x14ac:dyDescent="0.55000000000000004">
      <c r="A21839" s="131"/>
    </row>
    <row r="21842" spans="1:1" x14ac:dyDescent="0.55000000000000004">
      <c r="A21842" s="131"/>
    </row>
    <row r="21843" spans="1:1" x14ac:dyDescent="0.55000000000000004">
      <c r="A21843" s="131"/>
    </row>
    <row r="21846" spans="1:1" x14ac:dyDescent="0.55000000000000004">
      <c r="A21846" s="131"/>
    </row>
    <row r="21847" spans="1:1" x14ac:dyDescent="0.55000000000000004">
      <c r="A21847" s="131"/>
    </row>
    <row r="21850" spans="1:1" x14ac:dyDescent="0.55000000000000004">
      <c r="A21850" s="131"/>
    </row>
    <row r="21851" spans="1:1" x14ac:dyDescent="0.55000000000000004">
      <c r="A21851" s="131"/>
    </row>
    <row r="21854" spans="1:1" x14ac:dyDescent="0.55000000000000004">
      <c r="A21854" s="131"/>
    </row>
    <row r="21855" spans="1:1" x14ac:dyDescent="0.55000000000000004">
      <c r="A21855" s="131"/>
    </row>
    <row r="21858" spans="1:1" x14ac:dyDescent="0.55000000000000004">
      <c r="A21858" s="131"/>
    </row>
    <row r="21859" spans="1:1" x14ac:dyDescent="0.55000000000000004">
      <c r="A21859" s="131"/>
    </row>
    <row r="21862" spans="1:1" x14ac:dyDescent="0.55000000000000004">
      <c r="A21862" s="131"/>
    </row>
    <row r="21863" spans="1:1" x14ac:dyDescent="0.55000000000000004">
      <c r="A21863" s="131"/>
    </row>
    <row r="21866" spans="1:1" x14ac:dyDescent="0.55000000000000004">
      <c r="A21866" s="131"/>
    </row>
    <row r="21867" spans="1:1" x14ac:dyDescent="0.55000000000000004">
      <c r="A21867" s="131"/>
    </row>
    <row r="21870" spans="1:1" x14ac:dyDescent="0.55000000000000004">
      <c r="A21870" s="131"/>
    </row>
    <row r="21871" spans="1:1" x14ac:dyDescent="0.55000000000000004">
      <c r="A21871" s="131"/>
    </row>
    <row r="21874" spans="1:1" x14ac:dyDescent="0.55000000000000004">
      <c r="A21874" s="131"/>
    </row>
    <row r="21875" spans="1:1" x14ac:dyDescent="0.55000000000000004">
      <c r="A21875" s="131"/>
    </row>
    <row r="21878" spans="1:1" x14ac:dyDescent="0.55000000000000004">
      <c r="A21878" s="131"/>
    </row>
    <row r="21879" spans="1:1" x14ac:dyDescent="0.55000000000000004">
      <c r="A21879" s="131"/>
    </row>
    <row r="21882" spans="1:1" x14ac:dyDescent="0.55000000000000004">
      <c r="A21882" s="131"/>
    </row>
    <row r="21883" spans="1:1" x14ac:dyDescent="0.55000000000000004">
      <c r="A21883" s="131"/>
    </row>
    <row r="21886" spans="1:1" x14ac:dyDescent="0.55000000000000004">
      <c r="A21886" s="131"/>
    </row>
    <row r="21887" spans="1:1" x14ac:dyDescent="0.55000000000000004">
      <c r="A21887" s="131"/>
    </row>
    <row r="21890" spans="1:1" x14ac:dyDescent="0.55000000000000004">
      <c r="A21890" s="131"/>
    </row>
    <row r="21891" spans="1:1" x14ac:dyDescent="0.55000000000000004">
      <c r="A21891" s="131"/>
    </row>
    <row r="21894" spans="1:1" x14ac:dyDescent="0.55000000000000004">
      <c r="A21894" s="131"/>
    </row>
    <row r="21895" spans="1:1" x14ac:dyDescent="0.55000000000000004">
      <c r="A21895" s="131"/>
    </row>
    <row r="21898" spans="1:1" x14ac:dyDescent="0.55000000000000004">
      <c r="A21898" s="131"/>
    </row>
    <row r="21899" spans="1:1" x14ac:dyDescent="0.55000000000000004">
      <c r="A21899" s="131"/>
    </row>
    <row r="21902" spans="1:1" x14ac:dyDescent="0.55000000000000004">
      <c r="A21902" s="131"/>
    </row>
    <row r="21903" spans="1:1" x14ac:dyDescent="0.55000000000000004">
      <c r="A21903" s="131"/>
    </row>
    <row r="21906" spans="1:1" x14ac:dyDescent="0.55000000000000004">
      <c r="A21906" s="131"/>
    </row>
    <row r="21907" spans="1:1" x14ac:dyDescent="0.55000000000000004">
      <c r="A21907" s="131"/>
    </row>
    <row r="21910" spans="1:1" x14ac:dyDescent="0.55000000000000004">
      <c r="A21910" s="131"/>
    </row>
    <row r="21911" spans="1:1" x14ac:dyDescent="0.55000000000000004">
      <c r="A21911" s="131"/>
    </row>
    <row r="21914" spans="1:1" x14ac:dyDescent="0.55000000000000004">
      <c r="A21914" s="131"/>
    </row>
    <row r="21915" spans="1:1" x14ac:dyDescent="0.55000000000000004">
      <c r="A21915" s="131"/>
    </row>
    <row r="21918" spans="1:1" x14ac:dyDescent="0.55000000000000004">
      <c r="A21918" s="131"/>
    </row>
    <row r="21919" spans="1:1" x14ac:dyDescent="0.55000000000000004">
      <c r="A21919" s="131"/>
    </row>
    <row r="21922" spans="1:1" x14ac:dyDescent="0.55000000000000004">
      <c r="A21922" s="131"/>
    </row>
    <row r="21923" spans="1:1" x14ac:dyDescent="0.55000000000000004">
      <c r="A21923" s="131"/>
    </row>
    <row r="21926" spans="1:1" x14ac:dyDescent="0.55000000000000004">
      <c r="A21926" s="131"/>
    </row>
    <row r="21927" spans="1:1" x14ac:dyDescent="0.55000000000000004">
      <c r="A21927" s="131"/>
    </row>
    <row r="21930" spans="1:1" x14ac:dyDescent="0.55000000000000004">
      <c r="A21930" s="131"/>
    </row>
    <row r="21931" spans="1:1" x14ac:dyDescent="0.55000000000000004">
      <c r="A21931" s="131"/>
    </row>
    <row r="21934" spans="1:1" x14ac:dyDescent="0.55000000000000004">
      <c r="A21934" s="131"/>
    </row>
    <row r="21935" spans="1:1" x14ac:dyDescent="0.55000000000000004">
      <c r="A21935" s="131"/>
    </row>
    <row r="21938" spans="1:1" x14ac:dyDescent="0.55000000000000004">
      <c r="A21938" s="131"/>
    </row>
    <row r="21939" spans="1:1" x14ac:dyDescent="0.55000000000000004">
      <c r="A21939" s="131"/>
    </row>
    <row r="21942" spans="1:1" x14ac:dyDescent="0.55000000000000004">
      <c r="A21942" s="131"/>
    </row>
    <row r="21943" spans="1:1" x14ac:dyDescent="0.55000000000000004">
      <c r="A21943" s="131"/>
    </row>
    <row r="21946" spans="1:1" x14ac:dyDescent="0.55000000000000004">
      <c r="A21946" s="131"/>
    </row>
    <row r="21947" spans="1:1" x14ac:dyDescent="0.55000000000000004">
      <c r="A21947" s="131"/>
    </row>
    <row r="21950" spans="1:1" x14ac:dyDescent="0.55000000000000004">
      <c r="A21950" s="131"/>
    </row>
    <row r="21951" spans="1:1" x14ac:dyDescent="0.55000000000000004">
      <c r="A21951" s="131"/>
    </row>
    <row r="21954" spans="1:1" x14ac:dyDescent="0.55000000000000004">
      <c r="A21954" s="131"/>
    </row>
    <row r="21955" spans="1:1" x14ac:dyDescent="0.55000000000000004">
      <c r="A21955" s="131"/>
    </row>
    <row r="21958" spans="1:1" x14ac:dyDescent="0.55000000000000004">
      <c r="A21958" s="131"/>
    </row>
    <row r="21959" spans="1:1" x14ac:dyDescent="0.55000000000000004">
      <c r="A21959" s="131"/>
    </row>
    <row r="21962" spans="1:1" x14ac:dyDescent="0.55000000000000004">
      <c r="A21962" s="131"/>
    </row>
    <row r="21963" spans="1:1" x14ac:dyDescent="0.55000000000000004">
      <c r="A21963" s="131"/>
    </row>
    <row r="21966" spans="1:1" x14ac:dyDescent="0.55000000000000004">
      <c r="A21966" s="131"/>
    </row>
    <row r="21967" spans="1:1" x14ac:dyDescent="0.55000000000000004">
      <c r="A21967" s="131"/>
    </row>
    <row r="21970" spans="1:1" x14ac:dyDescent="0.55000000000000004">
      <c r="A21970" s="131"/>
    </row>
    <row r="21971" spans="1:1" x14ac:dyDescent="0.55000000000000004">
      <c r="A21971" s="131"/>
    </row>
    <row r="21974" spans="1:1" x14ac:dyDescent="0.55000000000000004">
      <c r="A21974" s="131"/>
    </row>
    <row r="21975" spans="1:1" x14ac:dyDescent="0.55000000000000004">
      <c r="A21975" s="131"/>
    </row>
    <row r="21978" spans="1:1" x14ac:dyDescent="0.55000000000000004">
      <c r="A21978" s="131"/>
    </row>
    <row r="21979" spans="1:1" x14ac:dyDescent="0.55000000000000004">
      <c r="A21979" s="131"/>
    </row>
    <row r="21982" spans="1:1" x14ac:dyDescent="0.55000000000000004">
      <c r="A21982" s="131"/>
    </row>
    <row r="21983" spans="1:1" x14ac:dyDescent="0.55000000000000004">
      <c r="A21983" s="131"/>
    </row>
    <row r="21986" spans="1:1" x14ac:dyDescent="0.55000000000000004">
      <c r="A21986" s="131"/>
    </row>
    <row r="21987" spans="1:1" x14ac:dyDescent="0.55000000000000004">
      <c r="A21987" s="131"/>
    </row>
    <row r="21990" spans="1:1" x14ac:dyDescent="0.55000000000000004">
      <c r="A21990" s="131"/>
    </row>
    <row r="21991" spans="1:1" x14ac:dyDescent="0.55000000000000004">
      <c r="A21991" s="131"/>
    </row>
    <row r="21994" spans="1:1" x14ac:dyDescent="0.55000000000000004">
      <c r="A21994" s="131"/>
    </row>
    <row r="21995" spans="1:1" x14ac:dyDescent="0.55000000000000004">
      <c r="A21995" s="131"/>
    </row>
    <row r="21998" spans="1:1" x14ac:dyDescent="0.55000000000000004">
      <c r="A21998" s="131"/>
    </row>
    <row r="21999" spans="1:1" x14ac:dyDescent="0.55000000000000004">
      <c r="A21999" s="131"/>
    </row>
    <row r="22002" spans="1:1" x14ac:dyDescent="0.55000000000000004">
      <c r="A22002" s="131"/>
    </row>
    <row r="22003" spans="1:1" x14ac:dyDescent="0.55000000000000004">
      <c r="A22003" s="131"/>
    </row>
    <row r="22006" spans="1:1" x14ac:dyDescent="0.55000000000000004">
      <c r="A22006" s="131"/>
    </row>
    <row r="22007" spans="1:1" x14ac:dyDescent="0.55000000000000004">
      <c r="A22007" s="131"/>
    </row>
    <row r="22010" spans="1:1" x14ac:dyDescent="0.55000000000000004">
      <c r="A22010" s="131"/>
    </row>
    <row r="22011" spans="1:1" x14ac:dyDescent="0.55000000000000004">
      <c r="A22011" s="131"/>
    </row>
    <row r="22014" spans="1:1" x14ac:dyDescent="0.55000000000000004">
      <c r="A22014" s="131"/>
    </row>
    <row r="22015" spans="1:1" x14ac:dyDescent="0.55000000000000004">
      <c r="A22015" s="131"/>
    </row>
    <row r="22018" spans="1:1" x14ac:dyDescent="0.55000000000000004">
      <c r="A22018" s="131"/>
    </row>
    <row r="22019" spans="1:1" x14ac:dyDescent="0.55000000000000004">
      <c r="A22019" s="131"/>
    </row>
    <row r="22022" spans="1:1" x14ac:dyDescent="0.55000000000000004">
      <c r="A22022" s="131"/>
    </row>
    <row r="22023" spans="1:1" x14ac:dyDescent="0.55000000000000004">
      <c r="A22023" s="131"/>
    </row>
    <row r="22026" spans="1:1" x14ac:dyDescent="0.55000000000000004">
      <c r="A22026" s="131"/>
    </row>
    <row r="22027" spans="1:1" x14ac:dyDescent="0.55000000000000004">
      <c r="A22027" s="131"/>
    </row>
    <row r="22030" spans="1:1" x14ac:dyDescent="0.55000000000000004">
      <c r="A22030" s="131"/>
    </row>
    <row r="22031" spans="1:1" x14ac:dyDescent="0.55000000000000004">
      <c r="A22031" s="131"/>
    </row>
    <row r="22034" spans="1:1" x14ac:dyDescent="0.55000000000000004">
      <c r="A22034" s="131"/>
    </row>
    <row r="22035" spans="1:1" x14ac:dyDescent="0.55000000000000004">
      <c r="A22035" s="131"/>
    </row>
    <row r="22038" spans="1:1" x14ac:dyDescent="0.55000000000000004">
      <c r="A22038" s="131"/>
    </row>
    <row r="22039" spans="1:1" x14ac:dyDescent="0.55000000000000004">
      <c r="A22039" s="131"/>
    </row>
    <row r="22042" spans="1:1" x14ac:dyDescent="0.55000000000000004">
      <c r="A22042" s="131"/>
    </row>
    <row r="22043" spans="1:1" x14ac:dyDescent="0.55000000000000004">
      <c r="A22043" s="131"/>
    </row>
    <row r="22046" spans="1:1" x14ac:dyDescent="0.55000000000000004">
      <c r="A22046" s="131"/>
    </row>
    <row r="22047" spans="1:1" x14ac:dyDescent="0.55000000000000004">
      <c r="A22047" s="131"/>
    </row>
    <row r="22050" spans="1:1" x14ac:dyDescent="0.55000000000000004">
      <c r="A22050" s="131"/>
    </row>
    <row r="22051" spans="1:1" x14ac:dyDescent="0.55000000000000004">
      <c r="A22051" s="131"/>
    </row>
    <row r="22054" spans="1:1" x14ac:dyDescent="0.55000000000000004">
      <c r="A22054" s="131"/>
    </row>
    <row r="22055" spans="1:1" x14ac:dyDescent="0.55000000000000004">
      <c r="A22055" s="131"/>
    </row>
    <row r="22058" spans="1:1" x14ac:dyDescent="0.55000000000000004">
      <c r="A22058" s="131"/>
    </row>
    <row r="22059" spans="1:1" x14ac:dyDescent="0.55000000000000004">
      <c r="A22059" s="131"/>
    </row>
    <row r="22062" spans="1:1" x14ac:dyDescent="0.55000000000000004">
      <c r="A22062" s="131"/>
    </row>
    <row r="22063" spans="1:1" x14ac:dyDescent="0.55000000000000004">
      <c r="A22063" s="131"/>
    </row>
    <row r="22066" spans="1:1" x14ac:dyDescent="0.55000000000000004">
      <c r="A22066" s="131"/>
    </row>
    <row r="22067" spans="1:1" x14ac:dyDescent="0.55000000000000004">
      <c r="A22067" s="131"/>
    </row>
    <row r="22070" spans="1:1" x14ac:dyDescent="0.55000000000000004">
      <c r="A22070" s="131"/>
    </row>
    <row r="22071" spans="1:1" x14ac:dyDescent="0.55000000000000004">
      <c r="A22071" s="131"/>
    </row>
    <row r="22074" spans="1:1" x14ac:dyDescent="0.55000000000000004">
      <c r="A22074" s="131"/>
    </row>
    <row r="22075" spans="1:1" x14ac:dyDescent="0.55000000000000004">
      <c r="A22075" s="131"/>
    </row>
    <row r="22078" spans="1:1" x14ac:dyDescent="0.55000000000000004">
      <c r="A22078" s="131"/>
    </row>
    <row r="22079" spans="1:1" x14ac:dyDescent="0.55000000000000004">
      <c r="A22079" s="131"/>
    </row>
    <row r="22082" spans="1:1" x14ac:dyDescent="0.55000000000000004">
      <c r="A22082" s="131"/>
    </row>
    <row r="22083" spans="1:1" x14ac:dyDescent="0.55000000000000004">
      <c r="A22083" s="131"/>
    </row>
    <row r="22086" spans="1:1" x14ac:dyDescent="0.55000000000000004">
      <c r="A22086" s="131"/>
    </row>
    <row r="22087" spans="1:1" x14ac:dyDescent="0.55000000000000004">
      <c r="A22087" s="131"/>
    </row>
    <row r="22090" spans="1:1" x14ac:dyDescent="0.55000000000000004">
      <c r="A22090" s="131"/>
    </row>
    <row r="22091" spans="1:1" x14ac:dyDescent="0.55000000000000004">
      <c r="A22091" s="131"/>
    </row>
    <row r="22094" spans="1:1" x14ac:dyDescent="0.55000000000000004">
      <c r="A22094" s="131"/>
    </row>
    <row r="22095" spans="1:1" x14ac:dyDescent="0.55000000000000004">
      <c r="A22095" s="131"/>
    </row>
    <row r="22098" spans="1:1" x14ac:dyDescent="0.55000000000000004">
      <c r="A22098" s="131"/>
    </row>
    <row r="22099" spans="1:1" x14ac:dyDescent="0.55000000000000004">
      <c r="A22099" s="131"/>
    </row>
    <row r="22102" spans="1:1" x14ac:dyDescent="0.55000000000000004">
      <c r="A22102" s="131"/>
    </row>
    <row r="22103" spans="1:1" x14ac:dyDescent="0.55000000000000004">
      <c r="A22103" s="131"/>
    </row>
    <row r="22106" spans="1:1" x14ac:dyDescent="0.55000000000000004">
      <c r="A22106" s="131"/>
    </row>
    <row r="22107" spans="1:1" x14ac:dyDescent="0.55000000000000004">
      <c r="A22107" s="131"/>
    </row>
    <row r="22110" spans="1:1" x14ac:dyDescent="0.55000000000000004">
      <c r="A22110" s="131"/>
    </row>
    <row r="22111" spans="1:1" x14ac:dyDescent="0.55000000000000004">
      <c r="A22111" s="131"/>
    </row>
    <row r="22114" spans="1:1" x14ac:dyDescent="0.55000000000000004">
      <c r="A22114" s="131"/>
    </row>
    <row r="22115" spans="1:1" x14ac:dyDescent="0.55000000000000004">
      <c r="A22115" s="131"/>
    </row>
    <row r="22118" spans="1:1" x14ac:dyDescent="0.55000000000000004">
      <c r="A22118" s="131"/>
    </row>
    <row r="22119" spans="1:1" x14ac:dyDescent="0.55000000000000004">
      <c r="A22119" s="131"/>
    </row>
    <row r="22122" spans="1:1" x14ac:dyDescent="0.55000000000000004">
      <c r="A22122" s="131"/>
    </row>
    <row r="22123" spans="1:1" x14ac:dyDescent="0.55000000000000004">
      <c r="A22123" s="131"/>
    </row>
    <row r="22126" spans="1:1" x14ac:dyDescent="0.55000000000000004">
      <c r="A22126" s="131"/>
    </row>
    <row r="22127" spans="1:1" x14ac:dyDescent="0.55000000000000004">
      <c r="A22127" s="131"/>
    </row>
    <row r="22130" spans="1:1" x14ac:dyDescent="0.55000000000000004">
      <c r="A22130" s="131"/>
    </row>
    <row r="22131" spans="1:1" x14ac:dyDescent="0.55000000000000004">
      <c r="A22131" s="131"/>
    </row>
    <row r="22134" spans="1:1" x14ac:dyDescent="0.55000000000000004">
      <c r="A22134" s="131"/>
    </row>
    <row r="22135" spans="1:1" x14ac:dyDescent="0.55000000000000004">
      <c r="A22135" s="131"/>
    </row>
    <row r="22138" spans="1:1" x14ac:dyDescent="0.55000000000000004">
      <c r="A22138" s="131"/>
    </row>
    <row r="22139" spans="1:1" x14ac:dyDescent="0.55000000000000004">
      <c r="A22139" s="131"/>
    </row>
    <row r="22142" spans="1:1" x14ac:dyDescent="0.55000000000000004">
      <c r="A22142" s="131"/>
    </row>
    <row r="22143" spans="1:1" x14ac:dyDescent="0.55000000000000004">
      <c r="A22143" s="131"/>
    </row>
    <row r="22146" spans="1:1" x14ac:dyDescent="0.55000000000000004">
      <c r="A22146" s="131"/>
    </row>
    <row r="22147" spans="1:1" x14ac:dyDescent="0.55000000000000004">
      <c r="A22147" s="131"/>
    </row>
    <row r="22150" spans="1:1" x14ac:dyDescent="0.55000000000000004">
      <c r="A22150" s="131"/>
    </row>
    <row r="22151" spans="1:1" x14ac:dyDescent="0.55000000000000004">
      <c r="A22151" s="131"/>
    </row>
    <row r="22154" spans="1:1" x14ac:dyDescent="0.55000000000000004">
      <c r="A22154" s="131"/>
    </row>
    <row r="22155" spans="1:1" x14ac:dyDescent="0.55000000000000004">
      <c r="A22155" s="131"/>
    </row>
    <row r="22158" spans="1:1" x14ac:dyDescent="0.55000000000000004">
      <c r="A22158" s="131"/>
    </row>
    <row r="22159" spans="1:1" x14ac:dyDescent="0.55000000000000004">
      <c r="A22159" s="131"/>
    </row>
    <row r="22162" spans="1:1" x14ac:dyDescent="0.55000000000000004">
      <c r="A22162" s="131"/>
    </row>
    <row r="22163" spans="1:1" x14ac:dyDescent="0.55000000000000004">
      <c r="A22163" s="131"/>
    </row>
    <row r="22166" spans="1:1" x14ac:dyDescent="0.55000000000000004">
      <c r="A22166" s="131"/>
    </row>
    <row r="22167" spans="1:1" x14ac:dyDescent="0.55000000000000004">
      <c r="A22167" s="131"/>
    </row>
    <row r="22170" spans="1:1" x14ac:dyDescent="0.55000000000000004">
      <c r="A22170" s="131"/>
    </row>
    <row r="22171" spans="1:1" x14ac:dyDescent="0.55000000000000004">
      <c r="A22171" s="131"/>
    </row>
    <row r="22174" spans="1:1" x14ac:dyDescent="0.55000000000000004">
      <c r="A22174" s="131"/>
    </row>
    <row r="22175" spans="1:1" x14ac:dyDescent="0.55000000000000004">
      <c r="A22175" s="131"/>
    </row>
    <row r="22178" spans="1:1" x14ac:dyDescent="0.55000000000000004">
      <c r="A22178" s="131"/>
    </row>
    <row r="22179" spans="1:1" x14ac:dyDescent="0.55000000000000004">
      <c r="A22179" s="131"/>
    </row>
    <row r="22182" spans="1:1" x14ac:dyDescent="0.55000000000000004">
      <c r="A22182" s="131"/>
    </row>
    <row r="22183" spans="1:1" x14ac:dyDescent="0.55000000000000004">
      <c r="A22183" s="131"/>
    </row>
    <row r="22186" spans="1:1" x14ac:dyDescent="0.55000000000000004">
      <c r="A22186" s="131"/>
    </row>
    <row r="22187" spans="1:1" x14ac:dyDescent="0.55000000000000004">
      <c r="A22187" s="131"/>
    </row>
    <row r="22190" spans="1:1" x14ac:dyDescent="0.55000000000000004">
      <c r="A22190" s="131"/>
    </row>
    <row r="22191" spans="1:1" x14ac:dyDescent="0.55000000000000004">
      <c r="A22191" s="131"/>
    </row>
    <row r="22194" spans="1:1" x14ac:dyDescent="0.55000000000000004">
      <c r="A22194" s="131"/>
    </row>
    <row r="22195" spans="1:1" x14ac:dyDescent="0.55000000000000004">
      <c r="A22195" s="131"/>
    </row>
    <row r="22198" spans="1:1" x14ac:dyDescent="0.55000000000000004">
      <c r="A22198" s="131"/>
    </row>
    <row r="22199" spans="1:1" x14ac:dyDescent="0.55000000000000004">
      <c r="A22199" s="131"/>
    </row>
    <row r="22202" spans="1:1" x14ac:dyDescent="0.55000000000000004">
      <c r="A22202" s="131"/>
    </row>
    <row r="22203" spans="1:1" x14ac:dyDescent="0.55000000000000004">
      <c r="A22203" s="131"/>
    </row>
    <row r="22206" spans="1:1" x14ac:dyDescent="0.55000000000000004">
      <c r="A22206" s="131"/>
    </row>
    <row r="22207" spans="1:1" x14ac:dyDescent="0.55000000000000004">
      <c r="A22207" s="131"/>
    </row>
    <row r="22210" spans="1:1" x14ac:dyDescent="0.55000000000000004">
      <c r="A22210" s="131"/>
    </row>
    <row r="22211" spans="1:1" x14ac:dyDescent="0.55000000000000004">
      <c r="A22211" s="131"/>
    </row>
    <row r="22214" spans="1:1" x14ac:dyDescent="0.55000000000000004">
      <c r="A22214" s="131"/>
    </row>
    <row r="22215" spans="1:1" x14ac:dyDescent="0.55000000000000004">
      <c r="A22215" s="131"/>
    </row>
    <row r="22218" spans="1:1" x14ac:dyDescent="0.55000000000000004">
      <c r="A22218" s="131"/>
    </row>
    <row r="22219" spans="1:1" x14ac:dyDescent="0.55000000000000004">
      <c r="A22219" s="131"/>
    </row>
    <row r="22222" spans="1:1" x14ac:dyDescent="0.55000000000000004">
      <c r="A22222" s="131"/>
    </row>
    <row r="22223" spans="1:1" x14ac:dyDescent="0.55000000000000004">
      <c r="A22223" s="131"/>
    </row>
    <row r="22226" spans="1:1" x14ac:dyDescent="0.55000000000000004">
      <c r="A22226" s="131"/>
    </row>
    <row r="22227" spans="1:1" x14ac:dyDescent="0.55000000000000004">
      <c r="A22227" s="131"/>
    </row>
    <row r="22230" spans="1:1" x14ac:dyDescent="0.55000000000000004">
      <c r="A22230" s="131"/>
    </row>
    <row r="22231" spans="1:1" x14ac:dyDescent="0.55000000000000004">
      <c r="A22231" s="131"/>
    </row>
    <row r="22234" spans="1:1" x14ac:dyDescent="0.55000000000000004">
      <c r="A22234" s="131"/>
    </row>
    <row r="22235" spans="1:1" x14ac:dyDescent="0.55000000000000004">
      <c r="A22235" s="131"/>
    </row>
    <row r="22238" spans="1:1" x14ac:dyDescent="0.55000000000000004">
      <c r="A22238" s="131"/>
    </row>
    <row r="22239" spans="1:1" x14ac:dyDescent="0.55000000000000004">
      <c r="A22239" s="131"/>
    </row>
    <row r="22242" spans="1:1" x14ac:dyDescent="0.55000000000000004">
      <c r="A22242" s="131"/>
    </row>
    <row r="22243" spans="1:1" x14ac:dyDescent="0.55000000000000004">
      <c r="A22243" s="131"/>
    </row>
    <row r="22246" spans="1:1" x14ac:dyDescent="0.55000000000000004">
      <c r="A22246" s="131"/>
    </row>
    <row r="22247" spans="1:1" x14ac:dyDescent="0.55000000000000004">
      <c r="A22247" s="131"/>
    </row>
    <row r="22250" spans="1:1" x14ac:dyDescent="0.55000000000000004">
      <c r="A22250" s="131"/>
    </row>
    <row r="22251" spans="1:1" x14ac:dyDescent="0.55000000000000004">
      <c r="A22251" s="131"/>
    </row>
    <row r="22254" spans="1:1" x14ac:dyDescent="0.55000000000000004">
      <c r="A22254" s="131"/>
    </row>
    <row r="22255" spans="1:1" x14ac:dyDescent="0.55000000000000004">
      <c r="A22255" s="131"/>
    </row>
    <row r="22258" spans="1:1" x14ac:dyDescent="0.55000000000000004">
      <c r="A22258" s="131"/>
    </row>
    <row r="22259" spans="1:1" x14ac:dyDescent="0.55000000000000004">
      <c r="A22259" s="131"/>
    </row>
    <row r="22262" spans="1:1" x14ac:dyDescent="0.55000000000000004">
      <c r="A22262" s="131"/>
    </row>
    <row r="22263" spans="1:1" x14ac:dyDescent="0.55000000000000004">
      <c r="A22263" s="131"/>
    </row>
    <row r="22266" spans="1:1" x14ac:dyDescent="0.55000000000000004">
      <c r="A22266" s="131"/>
    </row>
    <row r="22267" spans="1:1" x14ac:dyDescent="0.55000000000000004">
      <c r="A22267" s="131"/>
    </row>
    <row r="22270" spans="1:1" x14ac:dyDescent="0.55000000000000004">
      <c r="A22270" s="131"/>
    </row>
    <row r="22271" spans="1:1" x14ac:dyDescent="0.55000000000000004">
      <c r="A22271" s="131"/>
    </row>
    <row r="22274" spans="1:1" x14ac:dyDescent="0.55000000000000004">
      <c r="A22274" s="131"/>
    </row>
    <row r="22275" spans="1:1" x14ac:dyDescent="0.55000000000000004">
      <c r="A22275" s="131"/>
    </row>
    <row r="22278" spans="1:1" x14ac:dyDescent="0.55000000000000004">
      <c r="A22278" s="131"/>
    </row>
    <row r="22279" spans="1:1" x14ac:dyDescent="0.55000000000000004">
      <c r="A22279" s="131"/>
    </row>
    <row r="22282" spans="1:1" x14ac:dyDescent="0.55000000000000004">
      <c r="A22282" s="131"/>
    </row>
    <row r="22283" spans="1:1" x14ac:dyDescent="0.55000000000000004">
      <c r="A22283" s="131"/>
    </row>
    <row r="22286" spans="1:1" x14ac:dyDescent="0.55000000000000004">
      <c r="A22286" s="131"/>
    </row>
    <row r="22287" spans="1:1" x14ac:dyDescent="0.55000000000000004">
      <c r="A22287" s="131"/>
    </row>
    <row r="22290" spans="1:1" x14ac:dyDescent="0.55000000000000004">
      <c r="A22290" s="131"/>
    </row>
    <row r="22291" spans="1:1" x14ac:dyDescent="0.55000000000000004">
      <c r="A22291" s="131"/>
    </row>
    <row r="22294" spans="1:1" x14ac:dyDescent="0.55000000000000004">
      <c r="A22294" s="131"/>
    </row>
    <row r="22295" spans="1:1" x14ac:dyDescent="0.55000000000000004">
      <c r="A22295" s="131"/>
    </row>
    <row r="22298" spans="1:1" x14ac:dyDescent="0.55000000000000004">
      <c r="A22298" s="131"/>
    </row>
    <row r="22299" spans="1:1" x14ac:dyDescent="0.55000000000000004">
      <c r="A22299" s="131"/>
    </row>
    <row r="22302" spans="1:1" x14ac:dyDescent="0.55000000000000004">
      <c r="A22302" s="131"/>
    </row>
    <row r="22303" spans="1:1" x14ac:dyDescent="0.55000000000000004">
      <c r="A22303" s="131"/>
    </row>
    <row r="22306" spans="1:1" x14ac:dyDescent="0.55000000000000004">
      <c r="A22306" s="131"/>
    </row>
    <row r="22307" spans="1:1" x14ac:dyDescent="0.55000000000000004">
      <c r="A22307" s="131"/>
    </row>
    <row r="22310" spans="1:1" x14ac:dyDescent="0.55000000000000004">
      <c r="A22310" s="131"/>
    </row>
    <row r="22311" spans="1:1" x14ac:dyDescent="0.55000000000000004">
      <c r="A22311" s="131"/>
    </row>
    <row r="22314" spans="1:1" x14ac:dyDescent="0.55000000000000004">
      <c r="A22314" s="131"/>
    </row>
    <row r="22315" spans="1:1" x14ac:dyDescent="0.55000000000000004">
      <c r="A22315" s="131"/>
    </row>
    <row r="22318" spans="1:1" x14ac:dyDescent="0.55000000000000004">
      <c r="A22318" s="131"/>
    </row>
    <row r="22319" spans="1:1" x14ac:dyDescent="0.55000000000000004">
      <c r="A22319" s="131"/>
    </row>
    <row r="22322" spans="1:1" x14ac:dyDescent="0.55000000000000004">
      <c r="A22322" s="131"/>
    </row>
    <row r="22323" spans="1:1" x14ac:dyDescent="0.55000000000000004">
      <c r="A22323" s="131"/>
    </row>
    <row r="22326" spans="1:1" x14ac:dyDescent="0.55000000000000004">
      <c r="A22326" s="131"/>
    </row>
    <row r="22327" spans="1:1" x14ac:dyDescent="0.55000000000000004">
      <c r="A22327" s="131"/>
    </row>
    <row r="22330" spans="1:1" x14ac:dyDescent="0.55000000000000004">
      <c r="A22330" s="131"/>
    </row>
    <row r="22331" spans="1:1" x14ac:dyDescent="0.55000000000000004">
      <c r="A22331" s="131"/>
    </row>
    <row r="22334" spans="1:1" x14ac:dyDescent="0.55000000000000004">
      <c r="A22334" s="131"/>
    </row>
    <row r="22335" spans="1:1" x14ac:dyDescent="0.55000000000000004">
      <c r="A22335" s="131"/>
    </row>
    <row r="22338" spans="1:1" x14ac:dyDescent="0.55000000000000004">
      <c r="A22338" s="131"/>
    </row>
    <row r="22339" spans="1:1" x14ac:dyDescent="0.55000000000000004">
      <c r="A22339" s="131"/>
    </row>
    <row r="22342" spans="1:1" x14ac:dyDescent="0.55000000000000004">
      <c r="A22342" s="131"/>
    </row>
    <row r="22343" spans="1:1" x14ac:dyDescent="0.55000000000000004">
      <c r="A22343" s="131"/>
    </row>
    <row r="22346" spans="1:1" x14ac:dyDescent="0.55000000000000004">
      <c r="A22346" s="131"/>
    </row>
    <row r="22347" spans="1:1" x14ac:dyDescent="0.55000000000000004">
      <c r="A22347" s="131"/>
    </row>
    <row r="22350" spans="1:1" x14ac:dyDescent="0.55000000000000004">
      <c r="A22350" s="131"/>
    </row>
    <row r="22351" spans="1:1" x14ac:dyDescent="0.55000000000000004">
      <c r="A22351" s="131"/>
    </row>
    <row r="22354" spans="1:1" x14ac:dyDescent="0.55000000000000004">
      <c r="A22354" s="131"/>
    </row>
    <row r="22355" spans="1:1" x14ac:dyDescent="0.55000000000000004">
      <c r="A22355" s="131"/>
    </row>
    <row r="22358" spans="1:1" x14ac:dyDescent="0.55000000000000004">
      <c r="A22358" s="131"/>
    </row>
    <row r="22359" spans="1:1" x14ac:dyDescent="0.55000000000000004">
      <c r="A22359" s="131"/>
    </row>
    <row r="22362" spans="1:1" x14ac:dyDescent="0.55000000000000004">
      <c r="A22362" s="131"/>
    </row>
    <row r="22363" spans="1:1" x14ac:dyDescent="0.55000000000000004">
      <c r="A22363" s="131"/>
    </row>
    <row r="22366" spans="1:1" x14ac:dyDescent="0.55000000000000004">
      <c r="A22366" s="131"/>
    </row>
    <row r="22367" spans="1:1" x14ac:dyDescent="0.55000000000000004">
      <c r="A22367" s="131"/>
    </row>
    <row r="22370" spans="1:1" x14ac:dyDescent="0.55000000000000004">
      <c r="A22370" s="131"/>
    </row>
    <row r="22371" spans="1:1" x14ac:dyDescent="0.55000000000000004">
      <c r="A22371" s="131"/>
    </row>
    <row r="22374" spans="1:1" x14ac:dyDescent="0.55000000000000004">
      <c r="A22374" s="131"/>
    </row>
    <row r="22375" spans="1:1" x14ac:dyDescent="0.55000000000000004">
      <c r="A22375" s="131"/>
    </row>
    <row r="22378" spans="1:1" x14ac:dyDescent="0.55000000000000004">
      <c r="A22378" s="131"/>
    </row>
    <row r="22379" spans="1:1" x14ac:dyDescent="0.55000000000000004">
      <c r="A22379" s="131"/>
    </row>
    <row r="22382" spans="1:1" x14ac:dyDescent="0.55000000000000004">
      <c r="A22382" s="131"/>
    </row>
    <row r="22383" spans="1:1" x14ac:dyDescent="0.55000000000000004">
      <c r="A22383" s="131"/>
    </row>
    <row r="22386" spans="1:1" x14ac:dyDescent="0.55000000000000004">
      <c r="A22386" s="131"/>
    </row>
    <row r="22387" spans="1:1" x14ac:dyDescent="0.55000000000000004">
      <c r="A22387" s="131"/>
    </row>
    <row r="22390" spans="1:1" x14ac:dyDescent="0.55000000000000004">
      <c r="A22390" s="131"/>
    </row>
    <row r="22391" spans="1:1" x14ac:dyDescent="0.55000000000000004">
      <c r="A22391" s="131"/>
    </row>
    <row r="22394" spans="1:1" x14ac:dyDescent="0.55000000000000004">
      <c r="A22394" s="131"/>
    </row>
    <row r="22395" spans="1:1" x14ac:dyDescent="0.55000000000000004">
      <c r="A22395" s="131"/>
    </row>
    <row r="22398" spans="1:1" x14ac:dyDescent="0.55000000000000004">
      <c r="A22398" s="131"/>
    </row>
    <row r="22399" spans="1:1" x14ac:dyDescent="0.55000000000000004">
      <c r="A22399" s="131"/>
    </row>
    <row r="22402" spans="1:1" x14ac:dyDescent="0.55000000000000004">
      <c r="A22402" s="131"/>
    </row>
    <row r="22403" spans="1:1" x14ac:dyDescent="0.55000000000000004">
      <c r="A22403" s="131"/>
    </row>
    <row r="22406" spans="1:1" x14ac:dyDescent="0.55000000000000004">
      <c r="A22406" s="131"/>
    </row>
    <row r="22407" spans="1:1" x14ac:dyDescent="0.55000000000000004">
      <c r="A22407" s="131"/>
    </row>
    <row r="22410" spans="1:1" x14ac:dyDescent="0.55000000000000004">
      <c r="A22410" s="131"/>
    </row>
    <row r="22411" spans="1:1" x14ac:dyDescent="0.55000000000000004">
      <c r="A22411" s="131"/>
    </row>
    <row r="22414" spans="1:1" x14ac:dyDescent="0.55000000000000004">
      <c r="A22414" s="131"/>
    </row>
    <row r="22415" spans="1:1" x14ac:dyDescent="0.55000000000000004">
      <c r="A22415" s="131"/>
    </row>
    <row r="22418" spans="1:1" x14ac:dyDescent="0.55000000000000004">
      <c r="A22418" s="131"/>
    </row>
    <row r="22419" spans="1:1" x14ac:dyDescent="0.55000000000000004">
      <c r="A22419" s="131"/>
    </row>
    <row r="22422" spans="1:1" x14ac:dyDescent="0.55000000000000004">
      <c r="A22422" s="131"/>
    </row>
    <row r="22423" spans="1:1" x14ac:dyDescent="0.55000000000000004">
      <c r="A22423" s="131"/>
    </row>
    <row r="22426" spans="1:1" x14ac:dyDescent="0.55000000000000004">
      <c r="A22426" s="131"/>
    </row>
    <row r="22427" spans="1:1" x14ac:dyDescent="0.55000000000000004">
      <c r="A22427" s="131"/>
    </row>
    <row r="22430" spans="1:1" x14ac:dyDescent="0.55000000000000004">
      <c r="A22430" s="131"/>
    </row>
    <row r="22431" spans="1:1" x14ac:dyDescent="0.55000000000000004">
      <c r="A22431" s="131"/>
    </row>
    <row r="22434" spans="1:1" x14ac:dyDescent="0.55000000000000004">
      <c r="A22434" s="131"/>
    </row>
    <row r="22435" spans="1:1" x14ac:dyDescent="0.55000000000000004">
      <c r="A22435" s="131"/>
    </row>
    <row r="22438" spans="1:1" x14ac:dyDescent="0.55000000000000004">
      <c r="A22438" s="131"/>
    </row>
    <row r="22439" spans="1:1" x14ac:dyDescent="0.55000000000000004">
      <c r="A22439" s="131"/>
    </row>
    <row r="22442" spans="1:1" x14ac:dyDescent="0.55000000000000004">
      <c r="A22442" s="131"/>
    </row>
    <row r="22443" spans="1:1" x14ac:dyDescent="0.55000000000000004">
      <c r="A22443" s="131"/>
    </row>
    <row r="22446" spans="1:1" x14ac:dyDescent="0.55000000000000004">
      <c r="A22446" s="131"/>
    </row>
    <row r="22447" spans="1:1" x14ac:dyDescent="0.55000000000000004">
      <c r="A22447" s="131"/>
    </row>
    <row r="22450" spans="1:1" x14ac:dyDescent="0.55000000000000004">
      <c r="A22450" s="131"/>
    </row>
    <row r="22451" spans="1:1" x14ac:dyDescent="0.55000000000000004">
      <c r="A22451" s="131"/>
    </row>
    <row r="22454" spans="1:1" x14ac:dyDescent="0.55000000000000004">
      <c r="A22454" s="131"/>
    </row>
    <row r="22455" spans="1:1" x14ac:dyDescent="0.55000000000000004">
      <c r="A22455" s="131"/>
    </row>
    <row r="22458" spans="1:1" x14ac:dyDescent="0.55000000000000004">
      <c r="A22458" s="131"/>
    </row>
    <row r="22459" spans="1:1" x14ac:dyDescent="0.55000000000000004">
      <c r="A22459" s="131"/>
    </row>
    <row r="22462" spans="1:1" x14ac:dyDescent="0.55000000000000004">
      <c r="A22462" s="131"/>
    </row>
    <row r="22463" spans="1:1" x14ac:dyDescent="0.55000000000000004">
      <c r="A22463" s="131"/>
    </row>
    <row r="22466" spans="1:1" x14ac:dyDescent="0.55000000000000004">
      <c r="A22466" s="131"/>
    </row>
    <row r="22467" spans="1:1" x14ac:dyDescent="0.55000000000000004">
      <c r="A22467" s="131"/>
    </row>
    <row r="22470" spans="1:1" x14ac:dyDescent="0.55000000000000004">
      <c r="A22470" s="131"/>
    </row>
    <row r="22471" spans="1:1" x14ac:dyDescent="0.55000000000000004">
      <c r="A22471" s="131"/>
    </row>
    <row r="22474" spans="1:1" x14ac:dyDescent="0.55000000000000004">
      <c r="A22474" s="131"/>
    </row>
    <row r="22475" spans="1:1" x14ac:dyDescent="0.55000000000000004">
      <c r="A22475" s="131"/>
    </row>
    <row r="22478" spans="1:1" x14ac:dyDescent="0.55000000000000004">
      <c r="A22478" s="131"/>
    </row>
    <row r="22479" spans="1:1" x14ac:dyDescent="0.55000000000000004">
      <c r="A22479" s="131"/>
    </row>
    <row r="22482" spans="1:1" x14ac:dyDescent="0.55000000000000004">
      <c r="A22482" s="131"/>
    </row>
    <row r="22483" spans="1:1" x14ac:dyDescent="0.55000000000000004">
      <c r="A22483" s="131"/>
    </row>
    <row r="22486" spans="1:1" x14ac:dyDescent="0.55000000000000004">
      <c r="A22486" s="131"/>
    </row>
    <row r="22487" spans="1:1" x14ac:dyDescent="0.55000000000000004">
      <c r="A22487" s="131"/>
    </row>
    <row r="22490" spans="1:1" x14ac:dyDescent="0.55000000000000004">
      <c r="A22490" s="131"/>
    </row>
    <row r="22491" spans="1:1" x14ac:dyDescent="0.55000000000000004">
      <c r="A22491" s="131"/>
    </row>
    <row r="22494" spans="1:1" x14ac:dyDescent="0.55000000000000004">
      <c r="A22494" s="131"/>
    </row>
    <row r="22495" spans="1:1" x14ac:dyDescent="0.55000000000000004">
      <c r="A22495" s="131"/>
    </row>
    <row r="22498" spans="1:1" x14ac:dyDescent="0.55000000000000004">
      <c r="A22498" s="131"/>
    </row>
    <row r="22499" spans="1:1" x14ac:dyDescent="0.55000000000000004">
      <c r="A22499" s="131"/>
    </row>
    <row r="22502" spans="1:1" x14ac:dyDescent="0.55000000000000004">
      <c r="A22502" s="131"/>
    </row>
    <row r="22503" spans="1:1" x14ac:dyDescent="0.55000000000000004">
      <c r="A22503" s="131"/>
    </row>
    <row r="22506" spans="1:1" x14ac:dyDescent="0.55000000000000004">
      <c r="A22506" s="131"/>
    </row>
    <row r="22507" spans="1:1" x14ac:dyDescent="0.55000000000000004">
      <c r="A22507" s="131"/>
    </row>
    <row r="22510" spans="1:1" x14ac:dyDescent="0.55000000000000004">
      <c r="A22510" s="131"/>
    </row>
    <row r="22511" spans="1:1" x14ac:dyDescent="0.55000000000000004">
      <c r="A22511" s="131"/>
    </row>
    <row r="22514" spans="1:1" x14ac:dyDescent="0.55000000000000004">
      <c r="A22514" s="131"/>
    </row>
    <row r="22515" spans="1:1" x14ac:dyDescent="0.55000000000000004">
      <c r="A22515" s="131"/>
    </row>
    <row r="22518" spans="1:1" x14ac:dyDescent="0.55000000000000004">
      <c r="A22518" s="131"/>
    </row>
    <row r="22519" spans="1:1" x14ac:dyDescent="0.55000000000000004">
      <c r="A22519" s="131"/>
    </row>
    <row r="22522" spans="1:1" x14ac:dyDescent="0.55000000000000004">
      <c r="A22522" s="131"/>
    </row>
    <row r="22523" spans="1:1" x14ac:dyDescent="0.55000000000000004">
      <c r="A22523" s="131"/>
    </row>
    <row r="22526" spans="1:1" x14ac:dyDescent="0.55000000000000004">
      <c r="A22526" s="131"/>
    </row>
    <row r="22527" spans="1:1" x14ac:dyDescent="0.55000000000000004">
      <c r="A22527" s="131"/>
    </row>
    <row r="22530" spans="1:1" x14ac:dyDescent="0.55000000000000004">
      <c r="A22530" s="131"/>
    </row>
    <row r="22531" spans="1:1" x14ac:dyDescent="0.55000000000000004">
      <c r="A22531" s="131"/>
    </row>
    <row r="22534" spans="1:1" x14ac:dyDescent="0.55000000000000004">
      <c r="A22534" s="131"/>
    </row>
    <row r="22535" spans="1:1" x14ac:dyDescent="0.55000000000000004">
      <c r="A22535" s="131"/>
    </row>
    <row r="22538" spans="1:1" x14ac:dyDescent="0.55000000000000004">
      <c r="A22538" s="131"/>
    </row>
    <row r="22539" spans="1:1" x14ac:dyDescent="0.55000000000000004">
      <c r="A22539" s="131"/>
    </row>
    <row r="22542" spans="1:1" x14ac:dyDescent="0.55000000000000004">
      <c r="A22542" s="131"/>
    </row>
    <row r="22543" spans="1:1" x14ac:dyDescent="0.55000000000000004">
      <c r="A22543" s="131"/>
    </row>
    <row r="22546" spans="1:1" x14ac:dyDescent="0.55000000000000004">
      <c r="A22546" s="131"/>
    </row>
    <row r="22547" spans="1:1" x14ac:dyDescent="0.55000000000000004">
      <c r="A22547" s="131"/>
    </row>
    <row r="22550" spans="1:1" x14ac:dyDescent="0.55000000000000004">
      <c r="A22550" s="131"/>
    </row>
    <row r="22551" spans="1:1" x14ac:dyDescent="0.55000000000000004">
      <c r="A22551" s="131"/>
    </row>
    <row r="22554" spans="1:1" x14ac:dyDescent="0.55000000000000004">
      <c r="A22554" s="131"/>
    </row>
    <row r="22555" spans="1:1" x14ac:dyDescent="0.55000000000000004">
      <c r="A22555" s="131"/>
    </row>
    <row r="22558" spans="1:1" x14ac:dyDescent="0.55000000000000004">
      <c r="A22558" s="131"/>
    </row>
    <row r="22559" spans="1:1" x14ac:dyDescent="0.55000000000000004">
      <c r="A22559" s="131"/>
    </row>
    <row r="22562" spans="1:1" x14ac:dyDescent="0.55000000000000004">
      <c r="A22562" s="131"/>
    </row>
    <row r="22563" spans="1:1" x14ac:dyDescent="0.55000000000000004">
      <c r="A22563" s="131"/>
    </row>
    <row r="22566" spans="1:1" x14ac:dyDescent="0.55000000000000004">
      <c r="A22566" s="131"/>
    </row>
    <row r="22567" spans="1:1" x14ac:dyDescent="0.55000000000000004">
      <c r="A22567" s="131"/>
    </row>
    <row r="22570" spans="1:1" x14ac:dyDescent="0.55000000000000004">
      <c r="A22570" s="131"/>
    </row>
    <row r="22571" spans="1:1" x14ac:dyDescent="0.55000000000000004">
      <c r="A22571" s="131"/>
    </row>
    <row r="22574" spans="1:1" x14ac:dyDescent="0.55000000000000004">
      <c r="A22574" s="131"/>
    </row>
    <row r="22575" spans="1:1" x14ac:dyDescent="0.55000000000000004">
      <c r="A22575" s="131"/>
    </row>
    <row r="22578" spans="1:1" x14ac:dyDescent="0.55000000000000004">
      <c r="A22578" s="131"/>
    </row>
    <row r="22579" spans="1:1" x14ac:dyDescent="0.55000000000000004">
      <c r="A22579" s="131"/>
    </row>
    <row r="22582" spans="1:1" x14ac:dyDescent="0.55000000000000004">
      <c r="A22582" s="131"/>
    </row>
    <row r="22583" spans="1:1" x14ac:dyDescent="0.55000000000000004">
      <c r="A22583" s="131"/>
    </row>
    <row r="22586" spans="1:1" x14ac:dyDescent="0.55000000000000004">
      <c r="A22586" s="131"/>
    </row>
    <row r="22587" spans="1:1" x14ac:dyDescent="0.55000000000000004">
      <c r="A22587" s="131"/>
    </row>
    <row r="22590" spans="1:1" x14ac:dyDescent="0.55000000000000004">
      <c r="A22590" s="131"/>
    </row>
    <row r="22591" spans="1:1" x14ac:dyDescent="0.55000000000000004">
      <c r="A22591" s="131"/>
    </row>
    <row r="22594" spans="1:1" x14ac:dyDescent="0.55000000000000004">
      <c r="A22594" s="131"/>
    </row>
    <row r="22595" spans="1:1" x14ac:dyDescent="0.55000000000000004">
      <c r="A22595" s="131"/>
    </row>
    <row r="22598" spans="1:1" x14ac:dyDescent="0.55000000000000004">
      <c r="A22598" s="131"/>
    </row>
    <row r="22599" spans="1:1" x14ac:dyDescent="0.55000000000000004">
      <c r="A22599" s="131"/>
    </row>
    <row r="22602" spans="1:1" x14ac:dyDescent="0.55000000000000004">
      <c r="A22602" s="131"/>
    </row>
    <row r="22603" spans="1:1" x14ac:dyDescent="0.55000000000000004">
      <c r="A22603" s="131"/>
    </row>
    <row r="22606" spans="1:1" x14ac:dyDescent="0.55000000000000004">
      <c r="A22606" s="131"/>
    </row>
    <row r="22607" spans="1:1" x14ac:dyDescent="0.55000000000000004">
      <c r="A22607" s="131"/>
    </row>
    <row r="22610" spans="1:1" x14ac:dyDescent="0.55000000000000004">
      <c r="A22610" s="131"/>
    </row>
    <row r="22611" spans="1:1" x14ac:dyDescent="0.55000000000000004">
      <c r="A22611" s="131"/>
    </row>
    <row r="22614" spans="1:1" x14ac:dyDescent="0.55000000000000004">
      <c r="A22614" s="131"/>
    </row>
    <row r="22615" spans="1:1" x14ac:dyDescent="0.55000000000000004">
      <c r="A22615" s="131"/>
    </row>
    <row r="22618" spans="1:1" x14ac:dyDescent="0.55000000000000004">
      <c r="A22618" s="131"/>
    </row>
    <row r="22619" spans="1:1" x14ac:dyDescent="0.55000000000000004">
      <c r="A22619" s="131"/>
    </row>
    <row r="22622" spans="1:1" x14ac:dyDescent="0.55000000000000004">
      <c r="A22622" s="131"/>
    </row>
    <row r="22623" spans="1:1" x14ac:dyDescent="0.55000000000000004">
      <c r="A22623" s="131"/>
    </row>
    <row r="22626" spans="1:1" x14ac:dyDescent="0.55000000000000004">
      <c r="A22626" s="131"/>
    </row>
    <row r="22627" spans="1:1" x14ac:dyDescent="0.55000000000000004">
      <c r="A22627" s="131"/>
    </row>
    <row r="22630" spans="1:1" x14ac:dyDescent="0.55000000000000004">
      <c r="A22630" s="131"/>
    </row>
    <row r="22631" spans="1:1" x14ac:dyDescent="0.55000000000000004">
      <c r="A22631" s="131"/>
    </row>
    <row r="22634" spans="1:1" x14ac:dyDescent="0.55000000000000004">
      <c r="A22634" s="131"/>
    </row>
    <row r="22635" spans="1:1" x14ac:dyDescent="0.55000000000000004">
      <c r="A22635" s="131"/>
    </row>
    <row r="22638" spans="1:1" x14ac:dyDescent="0.55000000000000004">
      <c r="A22638" s="131"/>
    </row>
    <row r="22639" spans="1:1" x14ac:dyDescent="0.55000000000000004">
      <c r="A22639" s="131"/>
    </row>
    <row r="22642" spans="1:1" x14ac:dyDescent="0.55000000000000004">
      <c r="A22642" s="131"/>
    </row>
    <row r="22643" spans="1:1" x14ac:dyDescent="0.55000000000000004">
      <c r="A22643" s="131"/>
    </row>
    <row r="22646" spans="1:1" x14ac:dyDescent="0.55000000000000004">
      <c r="A22646" s="131"/>
    </row>
    <row r="22647" spans="1:1" x14ac:dyDescent="0.55000000000000004">
      <c r="A22647" s="131"/>
    </row>
    <row r="22650" spans="1:1" x14ac:dyDescent="0.55000000000000004">
      <c r="A22650" s="131"/>
    </row>
    <row r="22651" spans="1:1" x14ac:dyDescent="0.55000000000000004">
      <c r="A22651" s="131"/>
    </row>
    <row r="22654" spans="1:1" x14ac:dyDescent="0.55000000000000004">
      <c r="A22654" s="131"/>
    </row>
    <row r="22655" spans="1:1" x14ac:dyDescent="0.55000000000000004">
      <c r="A22655" s="131"/>
    </row>
    <row r="22658" spans="1:1" x14ac:dyDescent="0.55000000000000004">
      <c r="A22658" s="131"/>
    </row>
    <row r="22659" spans="1:1" x14ac:dyDescent="0.55000000000000004">
      <c r="A22659" s="131"/>
    </row>
    <row r="22662" spans="1:1" x14ac:dyDescent="0.55000000000000004">
      <c r="A22662" s="131"/>
    </row>
    <row r="22663" spans="1:1" x14ac:dyDescent="0.55000000000000004">
      <c r="A22663" s="131"/>
    </row>
    <row r="22666" spans="1:1" x14ac:dyDescent="0.55000000000000004">
      <c r="A22666" s="131"/>
    </row>
    <row r="22667" spans="1:1" x14ac:dyDescent="0.55000000000000004">
      <c r="A22667" s="131"/>
    </row>
    <row r="22670" spans="1:1" x14ac:dyDescent="0.55000000000000004">
      <c r="A22670" s="131"/>
    </row>
    <row r="22671" spans="1:1" x14ac:dyDescent="0.55000000000000004">
      <c r="A22671" s="131"/>
    </row>
    <row r="22674" spans="1:1" x14ac:dyDescent="0.55000000000000004">
      <c r="A22674" s="131"/>
    </row>
    <row r="22675" spans="1:1" x14ac:dyDescent="0.55000000000000004">
      <c r="A22675" s="131"/>
    </row>
    <row r="22678" spans="1:1" x14ac:dyDescent="0.55000000000000004">
      <c r="A22678" s="131"/>
    </row>
    <row r="22679" spans="1:1" x14ac:dyDescent="0.55000000000000004">
      <c r="A22679" s="131"/>
    </row>
    <row r="22682" spans="1:1" x14ac:dyDescent="0.55000000000000004">
      <c r="A22682" s="131"/>
    </row>
    <row r="22683" spans="1:1" x14ac:dyDescent="0.55000000000000004">
      <c r="A22683" s="131"/>
    </row>
    <row r="22686" spans="1:1" x14ac:dyDescent="0.55000000000000004">
      <c r="A22686" s="131"/>
    </row>
    <row r="22687" spans="1:1" x14ac:dyDescent="0.55000000000000004">
      <c r="A22687" s="131"/>
    </row>
    <row r="22690" spans="1:1" x14ac:dyDescent="0.55000000000000004">
      <c r="A22690" s="131"/>
    </row>
    <row r="22691" spans="1:1" x14ac:dyDescent="0.55000000000000004">
      <c r="A22691" s="131"/>
    </row>
    <row r="22694" spans="1:1" x14ac:dyDescent="0.55000000000000004">
      <c r="A22694" s="131"/>
    </row>
    <row r="22695" spans="1:1" x14ac:dyDescent="0.55000000000000004">
      <c r="A22695" s="131"/>
    </row>
    <row r="22698" spans="1:1" x14ac:dyDescent="0.55000000000000004">
      <c r="A22698" s="131"/>
    </row>
    <row r="22699" spans="1:1" x14ac:dyDescent="0.55000000000000004">
      <c r="A22699" s="131"/>
    </row>
    <row r="22702" spans="1:1" x14ac:dyDescent="0.55000000000000004">
      <c r="A22702" s="131"/>
    </row>
    <row r="22703" spans="1:1" x14ac:dyDescent="0.55000000000000004">
      <c r="A22703" s="131"/>
    </row>
    <row r="22706" spans="1:1" x14ac:dyDescent="0.55000000000000004">
      <c r="A22706" s="131"/>
    </row>
    <row r="22707" spans="1:1" x14ac:dyDescent="0.55000000000000004">
      <c r="A22707" s="131"/>
    </row>
    <row r="22710" spans="1:1" x14ac:dyDescent="0.55000000000000004">
      <c r="A22710" s="131"/>
    </row>
    <row r="22711" spans="1:1" x14ac:dyDescent="0.55000000000000004">
      <c r="A22711" s="131"/>
    </row>
    <row r="22714" spans="1:1" x14ac:dyDescent="0.55000000000000004">
      <c r="A22714" s="131"/>
    </row>
    <row r="22715" spans="1:1" x14ac:dyDescent="0.55000000000000004">
      <c r="A22715" s="131"/>
    </row>
    <row r="22718" spans="1:1" x14ac:dyDescent="0.55000000000000004">
      <c r="A22718" s="131"/>
    </row>
    <row r="22719" spans="1:1" x14ac:dyDescent="0.55000000000000004">
      <c r="A22719" s="131"/>
    </row>
    <row r="22722" spans="1:1" x14ac:dyDescent="0.55000000000000004">
      <c r="A22722" s="131"/>
    </row>
    <row r="22723" spans="1:1" x14ac:dyDescent="0.55000000000000004">
      <c r="A22723" s="131"/>
    </row>
    <row r="22726" spans="1:1" x14ac:dyDescent="0.55000000000000004">
      <c r="A22726" s="131"/>
    </row>
    <row r="22727" spans="1:1" x14ac:dyDescent="0.55000000000000004">
      <c r="A22727" s="131"/>
    </row>
    <row r="22730" spans="1:1" x14ac:dyDescent="0.55000000000000004">
      <c r="A22730" s="131"/>
    </row>
    <row r="22731" spans="1:1" x14ac:dyDescent="0.55000000000000004">
      <c r="A22731" s="131"/>
    </row>
    <row r="22734" spans="1:1" x14ac:dyDescent="0.55000000000000004">
      <c r="A22734" s="131"/>
    </row>
    <row r="22735" spans="1:1" x14ac:dyDescent="0.55000000000000004">
      <c r="A22735" s="131"/>
    </row>
    <row r="22738" spans="1:1" x14ac:dyDescent="0.55000000000000004">
      <c r="A22738" s="131"/>
    </row>
    <row r="22739" spans="1:1" x14ac:dyDescent="0.55000000000000004">
      <c r="A22739" s="131"/>
    </row>
    <row r="22742" spans="1:1" x14ac:dyDescent="0.55000000000000004">
      <c r="A22742" s="131"/>
    </row>
    <row r="22743" spans="1:1" x14ac:dyDescent="0.55000000000000004">
      <c r="A22743" s="131"/>
    </row>
    <row r="22746" spans="1:1" x14ac:dyDescent="0.55000000000000004">
      <c r="A22746" s="131"/>
    </row>
    <row r="22747" spans="1:1" x14ac:dyDescent="0.55000000000000004">
      <c r="A22747" s="131"/>
    </row>
    <row r="22750" spans="1:1" x14ac:dyDescent="0.55000000000000004">
      <c r="A22750" s="131"/>
    </row>
    <row r="22751" spans="1:1" x14ac:dyDescent="0.55000000000000004">
      <c r="A22751" s="131"/>
    </row>
    <row r="22754" spans="1:1" x14ac:dyDescent="0.55000000000000004">
      <c r="A22754" s="131"/>
    </row>
    <row r="22755" spans="1:1" x14ac:dyDescent="0.55000000000000004">
      <c r="A22755" s="131"/>
    </row>
    <row r="22758" spans="1:1" x14ac:dyDescent="0.55000000000000004">
      <c r="A22758" s="131"/>
    </row>
    <row r="22759" spans="1:1" x14ac:dyDescent="0.55000000000000004">
      <c r="A22759" s="131"/>
    </row>
    <row r="22762" spans="1:1" x14ac:dyDescent="0.55000000000000004">
      <c r="A22762" s="131"/>
    </row>
    <row r="22763" spans="1:1" x14ac:dyDescent="0.55000000000000004">
      <c r="A22763" s="131"/>
    </row>
    <row r="22766" spans="1:1" x14ac:dyDescent="0.55000000000000004">
      <c r="A22766" s="131"/>
    </row>
    <row r="22767" spans="1:1" x14ac:dyDescent="0.55000000000000004">
      <c r="A22767" s="131"/>
    </row>
    <row r="22770" spans="1:1" x14ac:dyDescent="0.55000000000000004">
      <c r="A22770" s="131"/>
    </row>
    <row r="22771" spans="1:1" x14ac:dyDescent="0.55000000000000004">
      <c r="A22771" s="131"/>
    </row>
    <row r="22774" spans="1:1" x14ac:dyDescent="0.55000000000000004">
      <c r="A22774" s="131"/>
    </row>
    <row r="22775" spans="1:1" x14ac:dyDescent="0.55000000000000004">
      <c r="A22775" s="131"/>
    </row>
    <row r="22778" spans="1:1" x14ac:dyDescent="0.55000000000000004">
      <c r="A22778" s="131"/>
    </row>
    <row r="22779" spans="1:1" x14ac:dyDescent="0.55000000000000004">
      <c r="A22779" s="131"/>
    </row>
    <row r="22782" spans="1:1" x14ac:dyDescent="0.55000000000000004">
      <c r="A22782" s="131"/>
    </row>
    <row r="22783" spans="1:1" x14ac:dyDescent="0.55000000000000004">
      <c r="A22783" s="131"/>
    </row>
    <row r="22786" spans="1:1" x14ac:dyDescent="0.55000000000000004">
      <c r="A22786" s="131"/>
    </row>
    <row r="22787" spans="1:1" x14ac:dyDescent="0.55000000000000004">
      <c r="A22787" s="131"/>
    </row>
    <row r="22790" spans="1:1" x14ac:dyDescent="0.55000000000000004">
      <c r="A22790" s="131"/>
    </row>
    <row r="22791" spans="1:1" x14ac:dyDescent="0.55000000000000004">
      <c r="A22791" s="131"/>
    </row>
    <row r="22794" spans="1:1" x14ac:dyDescent="0.55000000000000004">
      <c r="A22794" s="131"/>
    </row>
    <row r="22795" spans="1:1" x14ac:dyDescent="0.55000000000000004">
      <c r="A22795" s="131"/>
    </row>
    <row r="22798" spans="1:1" x14ac:dyDescent="0.55000000000000004">
      <c r="A22798" s="131"/>
    </row>
    <row r="22799" spans="1:1" x14ac:dyDescent="0.55000000000000004">
      <c r="A22799" s="131"/>
    </row>
    <row r="22802" spans="1:1" x14ac:dyDescent="0.55000000000000004">
      <c r="A22802" s="131"/>
    </row>
    <row r="22803" spans="1:1" x14ac:dyDescent="0.55000000000000004">
      <c r="A22803" s="131"/>
    </row>
    <row r="22806" spans="1:1" x14ac:dyDescent="0.55000000000000004">
      <c r="A22806" s="131"/>
    </row>
    <row r="22807" spans="1:1" x14ac:dyDescent="0.55000000000000004">
      <c r="A22807" s="131"/>
    </row>
    <row r="22810" spans="1:1" x14ac:dyDescent="0.55000000000000004">
      <c r="A22810" s="131"/>
    </row>
    <row r="22811" spans="1:1" x14ac:dyDescent="0.55000000000000004">
      <c r="A22811" s="131"/>
    </row>
    <row r="22814" spans="1:1" x14ac:dyDescent="0.55000000000000004">
      <c r="A22814" s="131"/>
    </row>
    <row r="22815" spans="1:1" x14ac:dyDescent="0.55000000000000004">
      <c r="A22815" s="131"/>
    </row>
    <row r="22818" spans="1:1" x14ac:dyDescent="0.55000000000000004">
      <c r="A22818" s="131"/>
    </row>
    <row r="22819" spans="1:1" x14ac:dyDescent="0.55000000000000004">
      <c r="A22819" s="131"/>
    </row>
    <row r="22822" spans="1:1" x14ac:dyDescent="0.55000000000000004">
      <c r="A22822" s="131"/>
    </row>
    <row r="22823" spans="1:1" x14ac:dyDescent="0.55000000000000004">
      <c r="A22823" s="131"/>
    </row>
    <row r="22826" spans="1:1" x14ac:dyDescent="0.55000000000000004">
      <c r="A22826" s="131"/>
    </row>
    <row r="22827" spans="1:1" x14ac:dyDescent="0.55000000000000004">
      <c r="A22827" s="131"/>
    </row>
    <row r="22830" spans="1:1" x14ac:dyDescent="0.55000000000000004">
      <c r="A22830" s="131"/>
    </row>
    <row r="22831" spans="1:1" x14ac:dyDescent="0.55000000000000004">
      <c r="A22831" s="131"/>
    </row>
    <row r="22834" spans="1:1" x14ac:dyDescent="0.55000000000000004">
      <c r="A22834" s="131"/>
    </row>
    <row r="22835" spans="1:1" x14ac:dyDescent="0.55000000000000004">
      <c r="A22835" s="131"/>
    </row>
    <row r="22838" spans="1:1" x14ac:dyDescent="0.55000000000000004">
      <c r="A22838" s="131"/>
    </row>
    <row r="22839" spans="1:1" x14ac:dyDescent="0.55000000000000004">
      <c r="A22839" s="131"/>
    </row>
    <row r="22842" spans="1:1" x14ac:dyDescent="0.55000000000000004">
      <c r="A22842" s="131"/>
    </row>
    <row r="22843" spans="1:1" x14ac:dyDescent="0.55000000000000004">
      <c r="A22843" s="131"/>
    </row>
    <row r="22846" spans="1:1" x14ac:dyDescent="0.55000000000000004">
      <c r="A22846" s="131"/>
    </row>
    <row r="22847" spans="1:1" x14ac:dyDescent="0.55000000000000004">
      <c r="A22847" s="131"/>
    </row>
    <row r="22850" spans="1:1" x14ac:dyDescent="0.55000000000000004">
      <c r="A22850" s="131"/>
    </row>
    <row r="22851" spans="1:1" x14ac:dyDescent="0.55000000000000004">
      <c r="A22851" s="131"/>
    </row>
    <row r="22854" spans="1:1" x14ac:dyDescent="0.55000000000000004">
      <c r="A22854" s="131"/>
    </row>
    <row r="22855" spans="1:1" x14ac:dyDescent="0.55000000000000004">
      <c r="A22855" s="131"/>
    </row>
    <row r="22858" spans="1:1" x14ac:dyDescent="0.55000000000000004">
      <c r="A22858" s="131"/>
    </row>
    <row r="22859" spans="1:1" x14ac:dyDescent="0.55000000000000004">
      <c r="A22859" s="131"/>
    </row>
    <row r="22862" spans="1:1" x14ac:dyDescent="0.55000000000000004">
      <c r="A22862" s="131"/>
    </row>
    <row r="22863" spans="1:1" x14ac:dyDescent="0.55000000000000004">
      <c r="A22863" s="131"/>
    </row>
    <row r="22866" spans="1:1" x14ac:dyDescent="0.55000000000000004">
      <c r="A22866" s="131"/>
    </row>
    <row r="22867" spans="1:1" x14ac:dyDescent="0.55000000000000004">
      <c r="A22867" s="131"/>
    </row>
    <row r="22870" spans="1:1" x14ac:dyDescent="0.55000000000000004">
      <c r="A22870" s="131"/>
    </row>
    <row r="22871" spans="1:1" x14ac:dyDescent="0.55000000000000004">
      <c r="A22871" s="131"/>
    </row>
    <row r="22874" spans="1:1" x14ac:dyDescent="0.55000000000000004">
      <c r="A22874" s="131"/>
    </row>
    <row r="22875" spans="1:1" x14ac:dyDescent="0.55000000000000004">
      <c r="A22875" s="131"/>
    </row>
    <row r="22878" spans="1:1" x14ac:dyDescent="0.55000000000000004">
      <c r="A22878" s="131"/>
    </row>
    <row r="22879" spans="1:1" x14ac:dyDescent="0.55000000000000004">
      <c r="A22879" s="131"/>
    </row>
    <row r="22882" spans="1:1" x14ac:dyDescent="0.55000000000000004">
      <c r="A22882" s="131"/>
    </row>
    <row r="22883" spans="1:1" x14ac:dyDescent="0.55000000000000004">
      <c r="A22883" s="131"/>
    </row>
    <row r="22886" spans="1:1" x14ac:dyDescent="0.55000000000000004">
      <c r="A22886" s="131"/>
    </row>
    <row r="22887" spans="1:1" x14ac:dyDescent="0.55000000000000004">
      <c r="A22887" s="131"/>
    </row>
    <row r="22890" spans="1:1" x14ac:dyDescent="0.55000000000000004">
      <c r="A22890" s="131"/>
    </row>
    <row r="22891" spans="1:1" x14ac:dyDescent="0.55000000000000004">
      <c r="A22891" s="131"/>
    </row>
    <row r="22894" spans="1:1" x14ac:dyDescent="0.55000000000000004">
      <c r="A22894" s="131"/>
    </row>
    <row r="22895" spans="1:1" x14ac:dyDescent="0.55000000000000004">
      <c r="A22895" s="131"/>
    </row>
    <row r="22898" spans="1:1" x14ac:dyDescent="0.55000000000000004">
      <c r="A22898" s="131"/>
    </row>
    <row r="22899" spans="1:1" x14ac:dyDescent="0.55000000000000004">
      <c r="A22899" s="131"/>
    </row>
    <row r="22902" spans="1:1" x14ac:dyDescent="0.55000000000000004">
      <c r="A22902" s="131"/>
    </row>
    <row r="22903" spans="1:1" x14ac:dyDescent="0.55000000000000004">
      <c r="A22903" s="131"/>
    </row>
    <row r="22906" spans="1:1" x14ac:dyDescent="0.55000000000000004">
      <c r="A22906" s="131"/>
    </row>
    <row r="22907" spans="1:1" x14ac:dyDescent="0.55000000000000004">
      <c r="A22907" s="131"/>
    </row>
    <row r="22910" spans="1:1" x14ac:dyDescent="0.55000000000000004">
      <c r="A22910" s="131"/>
    </row>
    <row r="22911" spans="1:1" x14ac:dyDescent="0.55000000000000004">
      <c r="A22911" s="131"/>
    </row>
    <row r="22914" spans="1:1" x14ac:dyDescent="0.55000000000000004">
      <c r="A22914" s="131"/>
    </row>
    <row r="22915" spans="1:1" x14ac:dyDescent="0.55000000000000004">
      <c r="A22915" s="131"/>
    </row>
    <row r="22918" spans="1:1" x14ac:dyDescent="0.55000000000000004">
      <c r="A22918" s="131"/>
    </row>
    <row r="22919" spans="1:1" x14ac:dyDescent="0.55000000000000004">
      <c r="A22919" s="131"/>
    </row>
    <row r="22922" spans="1:1" x14ac:dyDescent="0.55000000000000004">
      <c r="A22922" s="131"/>
    </row>
    <row r="22923" spans="1:1" x14ac:dyDescent="0.55000000000000004">
      <c r="A22923" s="131"/>
    </row>
    <row r="22926" spans="1:1" x14ac:dyDescent="0.55000000000000004">
      <c r="A22926" s="131"/>
    </row>
    <row r="22927" spans="1:1" x14ac:dyDescent="0.55000000000000004">
      <c r="A22927" s="131"/>
    </row>
    <row r="22930" spans="1:1" x14ac:dyDescent="0.55000000000000004">
      <c r="A22930" s="131"/>
    </row>
    <row r="22931" spans="1:1" x14ac:dyDescent="0.55000000000000004">
      <c r="A22931" s="131"/>
    </row>
    <row r="22934" spans="1:1" x14ac:dyDescent="0.55000000000000004">
      <c r="A22934" s="131"/>
    </row>
    <row r="22935" spans="1:1" x14ac:dyDescent="0.55000000000000004">
      <c r="A22935" s="131"/>
    </row>
    <row r="22938" spans="1:1" x14ac:dyDescent="0.55000000000000004">
      <c r="A22938" s="131"/>
    </row>
    <row r="22939" spans="1:1" x14ac:dyDescent="0.55000000000000004">
      <c r="A22939" s="131"/>
    </row>
    <row r="22942" spans="1:1" x14ac:dyDescent="0.55000000000000004">
      <c r="A22942" s="131"/>
    </row>
    <row r="22943" spans="1:1" x14ac:dyDescent="0.55000000000000004">
      <c r="A22943" s="131"/>
    </row>
    <row r="22946" spans="1:1" x14ac:dyDescent="0.55000000000000004">
      <c r="A22946" s="131"/>
    </row>
    <row r="22947" spans="1:1" x14ac:dyDescent="0.55000000000000004">
      <c r="A22947" s="131"/>
    </row>
    <row r="22950" spans="1:1" x14ac:dyDescent="0.55000000000000004">
      <c r="A22950" s="131"/>
    </row>
    <row r="22951" spans="1:1" x14ac:dyDescent="0.55000000000000004">
      <c r="A22951" s="131"/>
    </row>
    <row r="22954" spans="1:1" x14ac:dyDescent="0.55000000000000004">
      <c r="A22954" s="131"/>
    </row>
    <row r="22955" spans="1:1" x14ac:dyDescent="0.55000000000000004">
      <c r="A22955" s="131"/>
    </row>
    <row r="22958" spans="1:1" x14ac:dyDescent="0.55000000000000004">
      <c r="A22958" s="131"/>
    </row>
    <row r="22959" spans="1:1" x14ac:dyDescent="0.55000000000000004">
      <c r="A22959" s="131"/>
    </row>
    <row r="22962" spans="1:1" x14ac:dyDescent="0.55000000000000004">
      <c r="A22962" s="131"/>
    </row>
    <row r="22963" spans="1:1" x14ac:dyDescent="0.55000000000000004">
      <c r="A22963" s="131"/>
    </row>
    <row r="22966" spans="1:1" x14ac:dyDescent="0.55000000000000004">
      <c r="A22966" s="131"/>
    </row>
    <row r="22967" spans="1:1" x14ac:dyDescent="0.55000000000000004">
      <c r="A22967" s="131"/>
    </row>
    <row r="22970" spans="1:1" x14ac:dyDescent="0.55000000000000004">
      <c r="A22970" s="131"/>
    </row>
    <row r="22971" spans="1:1" x14ac:dyDescent="0.55000000000000004">
      <c r="A22971" s="131"/>
    </row>
    <row r="22974" spans="1:1" x14ac:dyDescent="0.55000000000000004">
      <c r="A22974" s="131"/>
    </row>
    <row r="22975" spans="1:1" x14ac:dyDescent="0.55000000000000004">
      <c r="A22975" s="131"/>
    </row>
    <row r="22978" spans="1:1" x14ac:dyDescent="0.55000000000000004">
      <c r="A22978" s="131"/>
    </row>
    <row r="22979" spans="1:1" x14ac:dyDescent="0.55000000000000004">
      <c r="A22979" s="131"/>
    </row>
    <row r="22982" spans="1:1" x14ac:dyDescent="0.55000000000000004">
      <c r="A22982" s="131"/>
    </row>
    <row r="22983" spans="1:1" x14ac:dyDescent="0.55000000000000004">
      <c r="A22983" s="131"/>
    </row>
    <row r="22986" spans="1:1" x14ac:dyDescent="0.55000000000000004">
      <c r="A22986" s="131"/>
    </row>
    <row r="22987" spans="1:1" x14ac:dyDescent="0.55000000000000004">
      <c r="A22987" s="131"/>
    </row>
    <row r="22990" spans="1:1" x14ac:dyDescent="0.55000000000000004">
      <c r="A22990" s="131"/>
    </row>
    <row r="22991" spans="1:1" x14ac:dyDescent="0.55000000000000004">
      <c r="A22991" s="131"/>
    </row>
    <row r="22994" spans="1:1" x14ac:dyDescent="0.55000000000000004">
      <c r="A22994" s="131"/>
    </row>
    <row r="22995" spans="1:1" x14ac:dyDescent="0.55000000000000004">
      <c r="A22995" s="131"/>
    </row>
    <row r="22998" spans="1:1" x14ac:dyDescent="0.55000000000000004">
      <c r="A22998" s="131"/>
    </row>
    <row r="22999" spans="1:1" x14ac:dyDescent="0.55000000000000004">
      <c r="A22999" s="131"/>
    </row>
    <row r="23002" spans="1:1" x14ac:dyDescent="0.55000000000000004">
      <c r="A23002" s="131"/>
    </row>
    <row r="23003" spans="1:1" x14ac:dyDescent="0.55000000000000004">
      <c r="A23003" s="131"/>
    </row>
    <row r="23006" spans="1:1" x14ac:dyDescent="0.55000000000000004">
      <c r="A23006" s="131"/>
    </row>
    <row r="23007" spans="1:1" x14ac:dyDescent="0.55000000000000004">
      <c r="A23007" s="131"/>
    </row>
    <row r="23010" spans="1:1" x14ac:dyDescent="0.55000000000000004">
      <c r="A23010" s="131"/>
    </row>
    <row r="23011" spans="1:1" x14ac:dyDescent="0.55000000000000004">
      <c r="A23011" s="131"/>
    </row>
    <row r="23014" spans="1:1" x14ac:dyDescent="0.55000000000000004">
      <c r="A23014" s="131"/>
    </row>
    <row r="23015" spans="1:1" x14ac:dyDescent="0.55000000000000004">
      <c r="A23015" s="131"/>
    </row>
    <row r="23018" spans="1:1" x14ac:dyDescent="0.55000000000000004">
      <c r="A23018" s="131"/>
    </row>
    <row r="23019" spans="1:1" x14ac:dyDescent="0.55000000000000004">
      <c r="A23019" s="131"/>
    </row>
    <row r="23022" spans="1:1" x14ac:dyDescent="0.55000000000000004">
      <c r="A23022" s="131"/>
    </row>
    <row r="23023" spans="1:1" x14ac:dyDescent="0.55000000000000004">
      <c r="A23023" s="131"/>
    </row>
    <row r="23026" spans="1:1" x14ac:dyDescent="0.55000000000000004">
      <c r="A23026" s="131"/>
    </row>
    <row r="23027" spans="1:1" x14ac:dyDescent="0.55000000000000004">
      <c r="A23027" s="131"/>
    </row>
    <row r="23030" spans="1:1" x14ac:dyDescent="0.55000000000000004">
      <c r="A23030" s="131"/>
    </row>
    <row r="23031" spans="1:1" x14ac:dyDescent="0.55000000000000004">
      <c r="A23031" s="131"/>
    </row>
    <row r="23034" spans="1:1" x14ac:dyDescent="0.55000000000000004">
      <c r="A23034" s="131"/>
    </row>
    <row r="23035" spans="1:1" x14ac:dyDescent="0.55000000000000004">
      <c r="A23035" s="131"/>
    </row>
    <row r="23038" spans="1:1" x14ac:dyDescent="0.55000000000000004">
      <c r="A23038" s="131"/>
    </row>
    <row r="23039" spans="1:1" x14ac:dyDescent="0.55000000000000004">
      <c r="A23039" s="131"/>
    </row>
    <row r="23042" spans="1:1" x14ac:dyDescent="0.55000000000000004">
      <c r="A23042" s="131"/>
    </row>
    <row r="23043" spans="1:1" x14ac:dyDescent="0.55000000000000004">
      <c r="A23043" s="131"/>
    </row>
    <row r="23046" spans="1:1" x14ac:dyDescent="0.55000000000000004">
      <c r="A23046" s="131"/>
    </row>
    <row r="23047" spans="1:1" x14ac:dyDescent="0.55000000000000004">
      <c r="A23047" s="131"/>
    </row>
    <row r="23050" spans="1:1" x14ac:dyDescent="0.55000000000000004">
      <c r="A23050" s="131"/>
    </row>
    <row r="23051" spans="1:1" x14ac:dyDescent="0.55000000000000004">
      <c r="A23051" s="131"/>
    </row>
    <row r="23054" spans="1:1" x14ac:dyDescent="0.55000000000000004">
      <c r="A23054" s="131"/>
    </row>
    <row r="23055" spans="1:1" x14ac:dyDescent="0.55000000000000004">
      <c r="A23055" s="131"/>
    </row>
    <row r="23058" spans="1:1" x14ac:dyDescent="0.55000000000000004">
      <c r="A23058" s="131"/>
    </row>
    <row r="23059" spans="1:1" x14ac:dyDescent="0.55000000000000004">
      <c r="A23059" s="131"/>
    </row>
    <row r="23062" spans="1:1" x14ac:dyDescent="0.55000000000000004">
      <c r="A23062" s="131"/>
    </row>
    <row r="23063" spans="1:1" x14ac:dyDescent="0.55000000000000004">
      <c r="A23063" s="131"/>
    </row>
    <row r="23066" spans="1:1" x14ac:dyDescent="0.55000000000000004">
      <c r="A23066" s="131"/>
    </row>
    <row r="23067" spans="1:1" x14ac:dyDescent="0.55000000000000004">
      <c r="A23067" s="131"/>
    </row>
    <row r="23070" spans="1:1" x14ac:dyDescent="0.55000000000000004">
      <c r="A23070" s="131"/>
    </row>
    <row r="23071" spans="1:1" x14ac:dyDescent="0.55000000000000004">
      <c r="A23071" s="131"/>
    </row>
    <row r="23074" spans="1:1" x14ac:dyDescent="0.55000000000000004">
      <c r="A23074" s="131"/>
    </row>
    <row r="23075" spans="1:1" x14ac:dyDescent="0.55000000000000004">
      <c r="A23075" s="131"/>
    </row>
    <row r="23078" spans="1:1" x14ac:dyDescent="0.55000000000000004">
      <c r="A23078" s="131"/>
    </row>
    <row r="23079" spans="1:1" x14ac:dyDescent="0.55000000000000004">
      <c r="A23079" s="131"/>
    </row>
    <row r="23082" spans="1:1" x14ac:dyDescent="0.55000000000000004">
      <c r="A23082" s="131"/>
    </row>
    <row r="23083" spans="1:1" x14ac:dyDescent="0.55000000000000004">
      <c r="A23083" s="131"/>
    </row>
    <row r="23086" spans="1:1" x14ac:dyDescent="0.55000000000000004">
      <c r="A23086" s="131"/>
    </row>
    <row r="23087" spans="1:1" x14ac:dyDescent="0.55000000000000004">
      <c r="A23087" s="131"/>
    </row>
    <row r="23090" spans="1:1" x14ac:dyDescent="0.55000000000000004">
      <c r="A23090" s="131"/>
    </row>
    <row r="23091" spans="1:1" x14ac:dyDescent="0.55000000000000004">
      <c r="A23091" s="131"/>
    </row>
    <row r="23094" spans="1:1" x14ac:dyDescent="0.55000000000000004">
      <c r="A23094" s="131"/>
    </row>
    <row r="23095" spans="1:1" x14ac:dyDescent="0.55000000000000004">
      <c r="A23095" s="131"/>
    </row>
    <row r="23098" spans="1:1" x14ac:dyDescent="0.55000000000000004">
      <c r="A23098" s="131"/>
    </row>
    <row r="23099" spans="1:1" x14ac:dyDescent="0.55000000000000004">
      <c r="A23099" s="131"/>
    </row>
    <row r="23102" spans="1:1" x14ac:dyDescent="0.55000000000000004">
      <c r="A23102" s="131"/>
    </row>
    <row r="23103" spans="1:1" x14ac:dyDescent="0.55000000000000004">
      <c r="A23103" s="131"/>
    </row>
    <row r="23106" spans="1:1" x14ac:dyDescent="0.55000000000000004">
      <c r="A23106" s="131"/>
    </row>
    <row r="23107" spans="1:1" x14ac:dyDescent="0.55000000000000004">
      <c r="A23107" s="131"/>
    </row>
    <row r="23110" spans="1:1" x14ac:dyDescent="0.55000000000000004">
      <c r="A23110" s="131"/>
    </row>
    <row r="23111" spans="1:1" x14ac:dyDescent="0.55000000000000004">
      <c r="A23111" s="131"/>
    </row>
    <row r="23114" spans="1:1" x14ac:dyDescent="0.55000000000000004">
      <c r="A23114" s="131"/>
    </row>
    <row r="23115" spans="1:1" x14ac:dyDescent="0.55000000000000004">
      <c r="A23115" s="131"/>
    </row>
    <row r="23118" spans="1:1" x14ac:dyDescent="0.55000000000000004">
      <c r="A23118" s="131"/>
    </row>
    <row r="23119" spans="1:1" x14ac:dyDescent="0.55000000000000004">
      <c r="A23119" s="131"/>
    </row>
    <row r="23122" spans="1:1" x14ac:dyDescent="0.55000000000000004">
      <c r="A23122" s="131"/>
    </row>
    <row r="23123" spans="1:1" x14ac:dyDescent="0.55000000000000004">
      <c r="A23123" s="131"/>
    </row>
    <row r="23126" spans="1:1" x14ac:dyDescent="0.55000000000000004">
      <c r="A23126" s="131"/>
    </row>
    <row r="23127" spans="1:1" x14ac:dyDescent="0.55000000000000004">
      <c r="A23127" s="131"/>
    </row>
    <row r="23130" spans="1:1" x14ac:dyDescent="0.55000000000000004">
      <c r="A23130" s="131"/>
    </row>
    <row r="23131" spans="1:1" x14ac:dyDescent="0.55000000000000004">
      <c r="A23131" s="131"/>
    </row>
    <row r="23134" spans="1:1" x14ac:dyDescent="0.55000000000000004">
      <c r="A23134" s="131"/>
    </row>
    <row r="23135" spans="1:1" x14ac:dyDescent="0.55000000000000004">
      <c r="A23135" s="131"/>
    </row>
    <row r="23138" spans="1:1" x14ac:dyDescent="0.55000000000000004">
      <c r="A23138" s="131"/>
    </row>
    <row r="23139" spans="1:1" x14ac:dyDescent="0.55000000000000004">
      <c r="A23139" s="131"/>
    </row>
    <row r="23142" spans="1:1" x14ac:dyDescent="0.55000000000000004">
      <c r="A23142" s="131"/>
    </row>
    <row r="23143" spans="1:1" x14ac:dyDescent="0.55000000000000004">
      <c r="A23143" s="131"/>
    </row>
    <row r="23146" spans="1:1" x14ac:dyDescent="0.55000000000000004">
      <c r="A23146" s="131"/>
    </row>
    <row r="23147" spans="1:1" x14ac:dyDescent="0.55000000000000004">
      <c r="A23147" s="131"/>
    </row>
    <row r="23150" spans="1:1" x14ac:dyDescent="0.55000000000000004">
      <c r="A23150" s="131"/>
    </row>
    <row r="23151" spans="1:1" x14ac:dyDescent="0.55000000000000004">
      <c r="A23151" s="131"/>
    </row>
    <row r="23154" spans="1:1" x14ac:dyDescent="0.55000000000000004">
      <c r="A23154" s="131"/>
    </row>
    <row r="23155" spans="1:1" x14ac:dyDescent="0.55000000000000004">
      <c r="A23155" s="131"/>
    </row>
    <row r="23158" spans="1:1" x14ac:dyDescent="0.55000000000000004">
      <c r="A23158" s="131"/>
    </row>
    <row r="23159" spans="1:1" x14ac:dyDescent="0.55000000000000004">
      <c r="A23159" s="131"/>
    </row>
    <row r="23162" spans="1:1" x14ac:dyDescent="0.55000000000000004">
      <c r="A23162" s="131"/>
    </row>
    <row r="23163" spans="1:1" x14ac:dyDescent="0.55000000000000004">
      <c r="A23163" s="131"/>
    </row>
    <row r="23166" spans="1:1" x14ac:dyDescent="0.55000000000000004">
      <c r="A23166" s="131"/>
    </row>
    <row r="23167" spans="1:1" x14ac:dyDescent="0.55000000000000004">
      <c r="A23167" s="131"/>
    </row>
    <row r="23170" spans="1:1" x14ac:dyDescent="0.55000000000000004">
      <c r="A23170" s="131"/>
    </row>
    <row r="23171" spans="1:1" x14ac:dyDescent="0.55000000000000004">
      <c r="A23171" s="131"/>
    </row>
    <row r="23174" spans="1:1" x14ac:dyDescent="0.55000000000000004">
      <c r="A23174" s="131"/>
    </row>
    <row r="23175" spans="1:1" x14ac:dyDescent="0.55000000000000004">
      <c r="A23175" s="131"/>
    </row>
    <row r="23178" spans="1:1" x14ac:dyDescent="0.55000000000000004">
      <c r="A23178" s="131"/>
    </row>
    <row r="23179" spans="1:1" x14ac:dyDescent="0.55000000000000004">
      <c r="A23179" s="131"/>
    </row>
    <row r="23182" spans="1:1" x14ac:dyDescent="0.55000000000000004">
      <c r="A23182" s="131"/>
    </row>
    <row r="23183" spans="1:1" x14ac:dyDescent="0.55000000000000004">
      <c r="A23183" s="131"/>
    </row>
    <row r="23186" spans="1:1" x14ac:dyDescent="0.55000000000000004">
      <c r="A23186" s="131"/>
    </row>
    <row r="23187" spans="1:1" x14ac:dyDescent="0.55000000000000004">
      <c r="A23187" s="131"/>
    </row>
    <row r="23190" spans="1:1" x14ac:dyDescent="0.55000000000000004">
      <c r="A23190" s="131"/>
    </row>
    <row r="23191" spans="1:1" x14ac:dyDescent="0.55000000000000004">
      <c r="A23191" s="131"/>
    </row>
    <row r="23194" spans="1:1" x14ac:dyDescent="0.55000000000000004">
      <c r="A23194" s="131"/>
    </row>
    <row r="23195" spans="1:1" x14ac:dyDescent="0.55000000000000004">
      <c r="A23195" s="131"/>
    </row>
    <row r="23198" spans="1:1" x14ac:dyDescent="0.55000000000000004">
      <c r="A23198" s="131"/>
    </row>
    <row r="23199" spans="1:1" x14ac:dyDescent="0.55000000000000004">
      <c r="A23199" s="131"/>
    </row>
    <row r="23202" spans="1:1" x14ac:dyDescent="0.55000000000000004">
      <c r="A23202" s="131"/>
    </row>
    <row r="23203" spans="1:1" x14ac:dyDescent="0.55000000000000004">
      <c r="A23203" s="131"/>
    </row>
    <row r="23206" spans="1:1" x14ac:dyDescent="0.55000000000000004">
      <c r="A23206" s="131"/>
    </row>
    <row r="23207" spans="1:1" x14ac:dyDescent="0.55000000000000004">
      <c r="A23207" s="131"/>
    </row>
    <row r="23210" spans="1:1" x14ac:dyDescent="0.55000000000000004">
      <c r="A23210" s="131"/>
    </row>
    <row r="23211" spans="1:1" x14ac:dyDescent="0.55000000000000004">
      <c r="A23211" s="131"/>
    </row>
    <row r="23214" spans="1:1" x14ac:dyDescent="0.55000000000000004">
      <c r="A23214" s="131"/>
    </row>
    <row r="23215" spans="1:1" x14ac:dyDescent="0.55000000000000004">
      <c r="A23215" s="131"/>
    </row>
    <row r="23218" spans="1:1" x14ac:dyDescent="0.55000000000000004">
      <c r="A23218" s="131"/>
    </row>
    <row r="23219" spans="1:1" x14ac:dyDescent="0.55000000000000004">
      <c r="A23219" s="131"/>
    </row>
    <row r="23222" spans="1:1" x14ac:dyDescent="0.55000000000000004">
      <c r="A23222" s="131"/>
    </row>
    <row r="23223" spans="1:1" x14ac:dyDescent="0.55000000000000004">
      <c r="A23223" s="131"/>
    </row>
    <row r="23226" spans="1:1" x14ac:dyDescent="0.55000000000000004">
      <c r="A23226" s="131"/>
    </row>
    <row r="23227" spans="1:1" x14ac:dyDescent="0.55000000000000004">
      <c r="A23227" s="131"/>
    </row>
    <row r="23230" spans="1:1" x14ac:dyDescent="0.55000000000000004">
      <c r="A23230" s="131"/>
    </row>
    <row r="23231" spans="1:1" x14ac:dyDescent="0.55000000000000004">
      <c r="A23231" s="131"/>
    </row>
    <row r="23234" spans="1:1" x14ac:dyDescent="0.55000000000000004">
      <c r="A23234" s="131"/>
    </row>
    <row r="23235" spans="1:1" x14ac:dyDescent="0.55000000000000004">
      <c r="A23235" s="131"/>
    </row>
    <row r="23238" spans="1:1" x14ac:dyDescent="0.55000000000000004">
      <c r="A23238" s="131"/>
    </row>
    <row r="23239" spans="1:1" x14ac:dyDescent="0.55000000000000004">
      <c r="A23239" s="131"/>
    </row>
    <row r="23242" spans="1:1" x14ac:dyDescent="0.55000000000000004">
      <c r="A23242" s="131"/>
    </row>
    <row r="23243" spans="1:1" x14ac:dyDescent="0.55000000000000004">
      <c r="A23243" s="131"/>
    </row>
    <row r="23246" spans="1:1" x14ac:dyDescent="0.55000000000000004">
      <c r="A23246" s="131"/>
    </row>
    <row r="23247" spans="1:1" x14ac:dyDescent="0.55000000000000004">
      <c r="A23247" s="131"/>
    </row>
    <row r="23250" spans="1:1" x14ac:dyDescent="0.55000000000000004">
      <c r="A23250" s="131"/>
    </row>
    <row r="23251" spans="1:1" x14ac:dyDescent="0.55000000000000004">
      <c r="A23251" s="131"/>
    </row>
    <row r="23254" spans="1:1" x14ac:dyDescent="0.55000000000000004">
      <c r="A23254" s="131"/>
    </row>
    <row r="23255" spans="1:1" x14ac:dyDescent="0.55000000000000004">
      <c r="A23255" s="131"/>
    </row>
    <row r="23258" spans="1:1" x14ac:dyDescent="0.55000000000000004">
      <c r="A23258" s="131"/>
    </row>
    <row r="23259" spans="1:1" x14ac:dyDescent="0.55000000000000004">
      <c r="A23259" s="131"/>
    </row>
    <row r="23262" spans="1:1" x14ac:dyDescent="0.55000000000000004">
      <c r="A23262" s="131"/>
    </row>
    <row r="23263" spans="1:1" x14ac:dyDescent="0.55000000000000004">
      <c r="A23263" s="131"/>
    </row>
    <row r="23266" spans="1:1" x14ac:dyDescent="0.55000000000000004">
      <c r="A23266" s="131"/>
    </row>
    <row r="23267" spans="1:1" x14ac:dyDescent="0.55000000000000004">
      <c r="A23267" s="131"/>
    </row>
    <row r="23270" spans="1:1" x14ac:dyDescent="0.55000000000000004">
      <c r="A23270" s="131"/>
    </row>
    <row r="23271" spans="1:1" x14ac:dyDescent="0.55000000000000004">
      <c r="A23271" s="131"/>
    </row>
    <row r="23274" spans="1:1" x14ac:dyDescent="0.55000000000000004">
      <c r="A23274" s="131"/>
    </row>
    <row r="23275" spans="1:1" x14ac:dyDescent="0.55000000000000004">
      <c r="A23275" s="131"/>
    </row>
    <row r="23278" spans="1:1" x14ac:dyDescent="0.55000000000000004">
      <c r="A23278" s="131"/>
    </row>
    <row r="23279" spans="1:1" x14ac:dyDescent="0.55000000000000004">
      <c r="A23279" s="131"/>
    </row>
    <row r="23282" spans="1:1" x14ac:dyDescent="0.55000000000000004">
      <c r="A23282" s="131"/>
    </row>
    <row r="23283" spans="1:1" x14ac:dyDescent="0.55000000000000004">
      <c r="A23283" s="131"/>
    </row>
    <row r="23286" spans="1:1" x14ac:dyDescent="0.55000000000000004">
      <c r="A23286" s="131"/>
    </row>
    <row r="23287" spans="1:1" x14ac:dyDescent="0.55000000000000004">
      <c r="A23287" s="131"/>
    </row>
    <row r="23290" spans="1:1" x14ac:dyDescent="0.55000000000000004">
      <c r="A23290" s="131"/>
    </row>
    <row r="23291" spans="1:1" x14ac:dyDescent="0.55000000000000004">
      <c r="A23291" s="131"/>
    </row>
    <row r="23294" spans="1:1" x14ac:dyDescent="0.55000000000000004">
      <c r="A23294" s="131"/>
    </row>
    <row r="23295" spans="1:1" x14ac:dyDescent="0.55000000000000004">
      <c r="A23295" s="131"/>
    </row>
    <row r="23298" spans="1:1" x14ac:dyDescent="0.55000000000000004">
      <c r="A23298" s="131"/>
    </row>
    <row r="23299" spans="1:1" x14ac:dyDescent="0.55000000000000004">
      <c r="A23299" s="131"/>
    </row>
    <row r="23302" spans="1:1" x14ac:dyDescent="0.55000000000000004">
      <c r="A23302" s="131"/>
    </row>
    <row r="23303" spans="1:1" x14ac:dyDescent="0.55000000000000004">
      <c r="A23303" s="131"/>
    </row>
    <row r="23306" spans="1:1" x14ac:dyDescent="0.55000000000000004">
      <c r="A23306" s="131"/>
    </row>
    <row r="23307" spans="1:1" x14ac:dyDescent="0.55000000000000004">
      <c r="A23307" s="131"/>
    </row>
    <row r="23310" spans="1:1" x14ac:dyDescent="0.55000000000000004">
      <c r="A23310" s="131"/>
    </row>
    <row r="23311" spans="1:1" x14ac:dyDescent="0.55000000000000004">
      <c r="A23311" s="131"/>
    </row>
    <row r="23314" spans="1:1" x14ac:dyDescent="0.55000000000000004">
      <c r="A23314" s="131"/>
    </row>
    <row r="23315" spans="1:1" x14ac:dyDescent="0.55000000000000004">
      <c r="A23315" s="131"/>
    </row>
    <row r="23318" spans="1:1" x14ac:dyDescent="0.55000000000000004">
      <c r="A23318" s="131"/>
    </row>
    <row r="23319" spans="1:1" x14ac:dyDescent="0.55000000000000004">
      <c r="A23319" s="131"/>
    </row>
    <row r="23322" spans="1:1" x14ac:dyDescent="0.55000000000000004">
      <c r="A23322" s="131"/>
    </row>
    <row r="23323" spans="1:1" x14ac:dyDescent="0.55000000000000004">
      <c r="A23323" s="131"/>
    </row>
    <row r="23326" spans="1:1" x14ac:dyDescent="0.55000000000000004">
      <c r="A23326" s="131"/>
    </row>
    <row r="23327" spans="1:1" x14ac:dyDescent="0.55000000000000004">
      <c r="A23327" s="131"/>
    </row>
    <row r="23330" spans="1:1" x14ac:dyDescent="0.55000000000000004">
      <c r="A23330" s="131"/>
    </row>
    <row r="23331" spans="1:1" x14ac:dyDescent="0.55000000000000004">
      <c r="A23331" s="131"/>
    </row>
    <row r="23334" spans="1:1" x14ac:dyDescent="0.55000000000000004">
      <c r="A23334" s="131"/>
    </row>
    <row r="23335" spans="1:1" x14ac:dyDescent="0.55000000000000004">
      <c r="A23335" s="131"/>
    </row>
    <row r="23338" spans="1:1" x14ac:dyDescent="0.55000000000000004">
      <c r="A23338" s="131"/>
    </row>
    <row r="23339" spans="1:1" x14ac:dyDescent="0.55000000000000004">
      <c r="A23339" s="131"/>
    </row>
    <row r="23342" spans="1:1" x14ac:dyDescent="0.55000000000000004">
      <c r="A23342" s="131"/>
    </row>
    <row r="23343" spans="1:1" x14ac:dyDescent="0.55000000000000004">
      <c r="A23343" s="131"/>
    </row>
    <row r="23346" spans="1:1" x14ac:dyDescent="0.55000000000000004">
      <c r="A23346" s="131"/>
    </row>
    <row r="23347" spans="1:1" x14ac:dyDescent="0.55000000000000004">
      <c r="A23347" s="131"/>
    </row>
    <row r="23350" spans="1:1" x14ac:dyDescent="0.55000000000000004">
      <c r="A23350" s="131"/>
    </row>
    <row r="23351" spans="1:1" x14ac:dyDescent="0.55000000000000004">
      <c r="A23351" s="131"/>
    </row>
    <row r="23354" spans="1:1" x14ac:dyDescent="0.55000000000000004">
      <c r="A23354" s="131"/>
    </row>
    <row r="23355" spans="1:1" x14ac:dyDescent="0.55000000000000004">
      <c r="A23355" s="131"/>
    </row>
    <row r="23358" spans="1:1" x14ac:dyDescent="0.55000000000000004">
      <c r="A23358" s="131"/>
    </row>
    <row r="23359" spans="1:1" x14ac:dyDescent="0.55000000000000004">
      <c r="A23359" s="131"/>
    </row>
    <row r="23362" spans="1:1" x14ac:dyDescent="0.55000000000000004">
      <c r="A23362" s="131"/>
    </row>
    <row r="23363" spans="1:1" x14ac:dyDescent="0.55000000000000004">
      <c r="A23363" s="131"/>
    </row>
    <row r="23366" spans="1:1" x14ac:dyDescent="0.55000000000000004">
      <c r="A23366" s="131"/>
    </row>
    <row r="23367" spans="1:1" x14ac:dyDescent="0.55000000000000004">
      <c r="A23367" s="131"/>
    </row>
    <row r="23370" spans="1:1" x14ac:dyDescent="0.55000000000000004">
      <c r="A23370" s="131"/>
    </row>
    <row r="23371" spans="1:1" x14ac:dyDescent="0.55000000000000004">
      <c r="A23371" s="131"/>
    </row>
    <row r="23374" spans="1:1" x14ac:dyDescent="0.55000000000000004">
      <c r="A23374" s="131"/>
    </row>
    <row r="23375" spans="1:1" x14ac:dyDescent="0.55000000000000004">
      <c r="A23375" s="131"/>
    </row>
    <row r="23378" spans="1:1" x14ac:dyDescent="0.55000000000000004">
      <c r="A23378" s="131"/>
    </row>
    <row r="23379" spans="1:1" x14ac:dyDescent="0.55000000000000004">
      <c r="A23379" s="131"/>
    </row>
    <row r="23382" spans="1:1" x14ac:dyDescent="0.55000000000000004">
      <c r="A23382" s="131"/>
    </row>
    <row r="23383" spans="1:1" x14ac:dyDescent="0.55000000000000004">
      <c r="A23383" s="131"/>
    </row>
    <row r="23386" spans="1:1" x14ac:dyDescent="0.55000000000000004">
      <c r="A23386" s="131"/>
    </row>
    <row r="23387" spans="1:1" x14ac:dyDescent="0.55000000000000004">
      <c r="A23387" s="131"/>
    </row>
    <row r="23390" spans="1:1" x14ac:dyDescent="0.55000000000000004">
      <c r="A23390" s="131"/>
    </row>
    <row r="23391" spans="1:1" x14ac:dyDescent="0.55000000000000004">
      <c r="A23391" s="131"/>
    </row>
    <row r="23394" spans="1:1" x14ac:dyDescent="0.55000000000000004">
      <c r="A23394" s="131"/>
    </row>
    <row r="23395" spans="1:1" x14ac:dyDescent="0.55000000000000004">
      <c r="A23395" s="131"/>
    </row>
    <row r="23398" spans="1:1" x14ac:dyDescent="0.55000000000000004">
      <c r="A23398" s="131"/>
    </row>
    <row r="23399" spans="1:1" x14ac:dyDescent="0.55000000000000004">
      <c r="A23399" s="131"/>
    </row>
    <row r="23402" spans="1:1" x14ac:dyDescent="0.55000000000000004">
      <c r="A23402" s="131"/>
    </row>
    <row r="23403" spans="1:1" x14ac:dyDescent="0.55000000000000004">
      <c r="A23403" s="131"/>
    </row>
    <row r="23406" spans="1:1" x14ac:dyDescent="0.55000000000000004">
      <c r="A23406" s="131"/>
    </row>
    <row r="23407" spans="1:1" x14ac:dyDescent="0.55000000000000004">
      <c r="A23407" s="131"/>
    </row>
    <row r="23410" spans="1:1" x14ac:dyDescent="0.55000000000000004">
      <c r="A23410" s="131"/>
    </row>
    <row r="23411" spans="1:1" x14ac:dyDescent="0.55000000000000004">
      <c r="A23411" s="131"/>
    </row>
    <row r="23414" spans="1:1" x14ac:dyDescent="0.55000000000000004">
      <c r="A23414" s="131"/>
    </row>
    <row r="23415" spans="1:1" x14ac:dyDescent="0.55000000000000004">
      <c r="A23415" s="131"/>
    </row>
    <row r="23418" spans="1:1" x14ac:dyDescent="0.55000000000000004">
      <c r="A23418" s="131"/>
    </row>
    <row r="23419" spans="1:1" x14ac:dyDescent="0.55000000000000004">
      <c r="A23419" s="131"/>
    </row>
    <row r="23422" spans="1:1" x14ac:dyDescent="0.55000000000000004">
      <c r="A23422" s="131"/>
    </row>
    <row r="23423" spans="1:1" x14ac:dyDescent="0.55000000000000004">
      <c r="A23423" s="131"/>
    </row>
    <row r="23426" spans="1:1" x14ac:dyDescent="0.55000000000000004">
      <c r="A23426" s="131"/>
    </row>
    <row r="23427" spans="1:1" x14ac:dyDescent="0.55000000000000004">
      <c r="A23427" s="131"/>
    </row>
    <row r="23430" spans="1:1" x14ac:dyDescent="0.55000000000000004">
      <c r="A23430" s="131"/>
    </row>
    <row r="23431" spans="1:1" x14ac:dyDescent="0.55000000000000004">
      <c r="A23431" s="131"/>
    </row>
    <row r="23434" spans="1:1" x14ac:dyDescent="0.55000000000000004">
      <c r="A23434" s="131"/>
    </row>
    <row r="23435" spans="1:1" x14ac:dyDescent="0.55000000000000004">
      <c r="A23435" s="131"/>
    </row>
    <row r="23438" spans="1:1" x14ac:dyDescent="0.55000000000000004">
      <c r="A23438" s="131"/>
    </row>
    <row r="23439" spans="1:1" x14ac:dyDescent="0.55000000000000004">
      <c r="A23439" s="131"/>
    </row>
    <row r="23442" spans="1:1" x14ac:dyDescent="0.55000000000000004">
      <c r="A23442" s="131"/>
    </row>
    <row r="23443" spans="1:1" x14ac:dyDescent="0.55000000000000004">
      <c r="A23443" s="131"/>
    </row>
    <row r="23446" spans="1:1" x14ac:dyDescent="0.55000000000000004">
      <c r="A23446" s="131"/>
    </row>
    <row r="23447" spans="1:1" x14ac:dyDescent="0.55000000000000004">
      <c r="A23447" s="131"/>
    </row>
    <row r="23450" spans="1:1" x14ac:dyDescent="0.55000000000000004">
      <c r="A23450" s="131"/>
    </row>
    <row r="23451" spans="1:1" x14ac:dyDescent="0.55000000000000004">
      <c r="A23451" s="131"/>
    </row>
    <row r="23454" spans="1:1" x14ac:dyDescent="0.55000000000000004">
      <c r="A23454" s="131"/>
    </row>
    <row r="23455" spans="1:1" x14ac:dyDescent="0.55000000000000004">
      <c r="A23455" s="131"/>
    </row>
    <row r="23458" spans="1:1" x14ac:dyDescent="0.55000000000000004">
      <c r="A23458" s="131"/>
    </row>
    <row r="23459" spans="1:1" x14ac:dyDescent="0.55000000000000004">
      <c r="A23459" s="131"/>
    </row>
    <row r="23462" spans="1:1" x14ac:dyDescent="0.55000000000000004">
      <c r="A23462" s="131"/>
    </row>
    <row r="23463" spans="1:1" x14ac:dyDescent="0.55000000000000004">
      <c r="A23463" s="131"/>
    </row>
    <row r="23466" spans="1:1" x14ac:dyDescent="0.55000000000000004">
      <c r="A23466" s="131"/>
    </row>
    <row r="23467" spans="1:1" x14ac:dyDescent="0.55000000000000004">
      <c r="A23467" s="131"/>
    </row>
    <row r="23470" spans="1:1" x14ac:dyDescent="0.55000000000000004">
      <c r="A23470" s="131"/>
    </row>
    <row r="23471" spans="1:1" x14ac:dyDescent="0.55000000000000004">
      <c r="A23471" s="131"/>
    </row>
    <row r="23474" spans="1:1" x14ac:dyDescent="0.55000000000000004">
      <c r="A23474" s="131"/>
    </row>
    <row r="23475" spans="1:1" x14ac:dyDescent="0.55000000000000004">
      <c r="A23475" s="131"/>
    </row>
    <row r="23478" spans="1:1" x14ac:dyDescent="0.55000000000000004">
      <c r="A23478" s="131"/>
    </row>
    <row r="23479" spans="1:1" x14ac:dyDescent="0.55000000000000004">
      <c r="A23479" s="131"/>
    </row>
    <row r="23482" spans="1:1" x14ac:dyDescent="0.55000000000000004">
      <c r="A23482" s="131"/>
    </row>
    <row r="23483" spans="1:1" x14ac:dyDescent="0.55000000000000004">
      <c r="A23483" s="131"/>
    </row>
    <row r="23486" spans="1:1" x14ac:dyDescent="0.55000000000000004">
      <c r="A23486" s="131"/>
    </row>
    <row r="23487" spans="1:1" x14ac:dyDescent="0.55000000000000004">
      <c r="A23487" s="131"/>
    </row>
    <row r="23490" spans="1:1" x14ac:dyDescent="0.55000000000000004">
      <c r="A23490" s="131"/>
    </row>
    <row r="23491" spans="1:1" x14ac:dyDescent="0.55000000000000004">
      <c r="A23491" s="131"/>
    </row>
    <row r="23494" spans="1:1" x14ac:dyDescent="0.55000000000000004">
      <c r="A23494" s="131"/>
    </row>
    <row r="23495" spans="1:1" x14ac:dyDescent="0.55000000000000004">
      <c r="A23495" s="131"/>
    </row>
    <row r="23498" spans="1:1" x14ac:dyDescent="0.55000000000000004">
      <c r="A23498" s="131"/>
    </row>
    <row r="23499" spans="1:1" x14ac:dyDescent="0.55000000000000004">
      <c r="A23499" s="131"/>
    </row>
    <row r="23502" spans="1:1" x14ac:dyDescent="0.55000000000000004">
      <c r="A23502" s="131"/>
    </row>
    <row r="23503" spans="1:1" x14ac:dyDescent="0.55000000000000004">
      <c r="A23503" s="131"/>
    </row>
    <row r="23506" spans="1:1" x14ac:dyDescent="0.55000000000000004">
      <c r="A23506" s="131"/>
    </row>
    <row r="23507" spans="1:1" x14ac:dyDescent="0.55000000000000004">
      <c r="A23507" s="131"/>
    </row>
    <row r="23510" spans="1:1" x14ac:dyDescent="0.55000000000000004">
      <c r="A23510" s="131"/>
    </row>
    <row r="23511" spans="1:1" x14ac:dyDescent="0.55000000000000004">
      <c r="A23511" s="131"/>
    </row>
    <row r="23514" spans="1:1" x14ac:dyDescent="0.55000000000000004">
      <c r="A23514" s="131"/>
    </row>
    <row r="23515" spans="1:1" x14ac:dyDescent="0.55000000000000004">
      <c r="A23515" s="131"/>
    </row>
    <row r="23518" spans="1:1" x14ac:dyDescent="0.55000000000000004">
      <c r="A23518" s="131"/>
    </row>
    <row r="23519" spans="1:1" x14ac:dyDescent="0.55000000000000004">
      <c r="A23519" s="131"/>
    </row>
    <row r="23522" spans="1:1" x14ac:dyDescent="0.55000000000000004">
      <c r="A23522" s="131"/>
    </row>
    <row r="23523" spans="1:1" x14ac:dyDescent="0.55000000000000004">
      <c r="A23523" s="131"/>
    </row>
    <row r="23526" spans="1:1" x14ac:dyDescent="0.55000000000000004">
      <c r="A23526" s="131"/>
    </row>
    <row r="23527" spans="1:1" x14ac:dyDescent="0.55000000000000004">
      <c r="A23527" s="131"/>
    </row>
    <row r="23530" spans="1:1" x14ac:dyDescent="0.55000000000000004">
      <c r="A23530" s="131"/>
    </row>
    <row r="23531" spans="1:1" x14ac:dyDescent="0.55000000000000004">
      <c r="A23531" s="131"/>
    </row>
    <row r="23534" spans="1:1" x14ac:dyDescent="0.55000000000000004">
      <c r="A23534" s="131"/>
    </row>
    <row r="23535" spans="1:1" x14ac:dyDescent="0.55000000000000004">
      <c r="A23535" s="131"/>
    </row>
    <row r="23538" spans="1:1" x14ac:dyDescent="0.55000000000000004">
      <c r="A23538" s="131"/>
    </row>
    <row r="23539" spans="1:1" x14ac:dyDescent="0.55000000000000004">
      <c r="A23539" s="131"/>
    </row>
    <row r="23542" spans="1:1" x14ac:dyDescent="0.55000000000000004">
      <c r="A23542" s="131"/>
    </row>
    <row r="23543" spans="1:1" x14ac:dyDescent="0.55000000000000004">
      <c r="A23543" s="131"/>
    </row>
    <row r="23546" spans="1:1" x14ac:dyDescent="0.55000000000000004">
      <c r="A23546" s="131"/>
    </row>
    <row r="23547" spans="1:1" x14ac:dyDescent="0.55000000000000004">
      <c r="A23547" s="131"/>
    </row>
    <row r="23550" spans="1:1" x14ac:dyDescent="0.55000000000000004">
      <c r="A23550" s="131"/>
    </row>
    <row r="23551" spans="1:1" x14ac:dyDescent="0.55000000000000004">
      <c r="A23551" s="131"/>
    </row>
    <row r="23554" spans="1:1" x14ac:dyDescent="0.55000000000000004">
      <c r="A23554" s="131"/>
    </row>
    <row r="23555" spans="1:1" x14ac:dyDescent="0.55000000000000004">
      <c r="A23555" s="131"/>
    </row>
    <row r="23558" spans="1:1" x14ac:dyDescent="0.55000000000000004">
      <c r="A23558" s="131"/>
    </row>
    <row r="23559" spans="1:1" x14ac:dyDescent="0.55000000000000004">
      <c r="A23559" s="131"/>
    </row>
    <row r="23562" spans="1:1" x14ac:dyDescent="0.55000000000000004">
      <c r="A23562" s="131"/>
    </row>
    <row r="23563" spans="1:1" x14ac:dyDescent="0.55000000000000004">
      <c r="A23563" s="131"/>
    </row>
    <row r="23566" spans="1:1" x14ac:dyDescent="0.55000000000000004">
      <c r="A23566" s="131"/>
    </row>
    <row r="23567" spans="1:1" x14ac:dyDescent="0.55000000000000004">
      <c r="A23567" s="131"/>
    </row>
    <row r="23570" spans="1:1" x14ac:dyDescent="0.55000000000000004">
      <c r="A23570" s="131"/>
    </row>
    <row r="23571" spans="1:1" x14ac:dyDescent="0.55000000000000004">
      <c r="A23571" s="131"/>
    </row>
    <row r="23574" spans="1:1" x14ac:dyDescent="0.55000000000000004">
      <c r="A23574" s="131"/>
    </row>
    <row r="23575" spans="1:1" x14ac:dyDescent="0.55000000000000004">
      <c r="A23575" s="131"/>
    </row>
    <row r="23578" spans="1:1" x14ac:dyDescent="0.55000000000000004">
      <c r="A23578" s="131"/>
    </row>
    <row r="23579" spans="1:1" x14ac:dyDescent="0.55000000000000004">
      <c r="A23579" s="131"/>
    </row>
    <row r="23582" spans="1:1" x14ac:dyDescent="0.55000000000000004">
      <c r="A23582" s="131"/>
    </row>
    <row r="23583" spans="1:1" x14ac:dyDescent="0.55000000000000004">
      <c r="A23583" s="131"/>
    </row>
    <row r="23586" spans="1:1" x14ac:dyDescent="0.55000000000000004">
      <c r="A23586" s="131"/>
    </row>
    <row r="23587" spans="1:1" x14ac:dyDescent="0.55000000000000004">
      <c r="A23587" s="131"/>
    </row>
    <row r="23590" spans="1:1" x14ac:dyDescent="0.55000000000000004">
      <c r="A23590" s="131"/>
    </row>
    <row r="23591" spans="1:1" x14ac:dyDescent="0.55000000000000004">
      <c r="A23591" s="131"/>
    </row>
    <row r="23594" spans="1:1" x14ac:dyDescent="0.55000000000000004">
      <c r="A23594" s="131"/>
    </row>
    <row r="23595" spans="1:1" x14ac:dyDescent="0.55000000000000004">
      <c r="A23595" s="131"/>
    </row>
    <row r="23598" spans="1:1" x14ac:dyDescent="0.55000000000000004">
      <c r="A23598" s="131"/>
    </row>
    <row r="23599" spans="1:1" x14ac:dyDescent="0.55000000000000004">
      <c r="A23599" s="131"/>
    </row>
    <row r="23602" spans="1:1" x14ac:dyDescent="0.55000000000000004">
      <c r="A23602" s="131"/>
    </row>
    <row r="23603" spans="1:1" x14ac:dyDescent="0.55000000000000004">
      <c r="A23603" s="131"/>
    </row>
    <row r="23606" spans="1:1" x14ac:dyDescent="0.55000000000000004">
      <c r="A23606" s="131"/>
    </row>
    <row r="23607" spans="1:1" x14ac:dyDescent="0.55000000000000004">
      <c r="A23607" s="131"/>
    </row>
    <row r="23610" spans="1:1" x14ac:dyDescent="0.55000000000000004">
      <c r="A23610" s="131"/>
    </row>
    <row r="23611" spans="1:1" x14ac:dyDescent="0.55000000000000004">
      <c r="A23611" s="131"/>
    </row>
    <row r="23614" spans="1:1" x14ac:dyDescent="0.55000000000000004">
      <c r="A23614" s="131"/>
    </row>
    <row r="23615" spans="1:1" x14ac:dyDescent="0.55000000000000004">
      <c r="A23615" s="131"/>
    </row>
    <row r="23618" spans="1:1" x14ac:dyDescent="0.55000000000000004">
      <c r="A23618" s="131"/>
    </row>
    <row r="23619" spans="1:1" x14ac:dyDescent="0.55000000000000004">
      <c r="A23619" s="131"/>
    </row>
    <row r="23622" spans="1:1" x14ac:dyDescent="0.55000000000000004">
      <c r="A23622" s="131"/>
    </row>
    <row r="23623" spans="1:1" x14ac:dyDescent="0.55000000000000004">
      <c r="A23623" s="131"/>
    </row>
    <row r="23626" spans="1:1" x14ac:dyDescent="0.55000000000000004">
      <c r="A23626" s="131"/>
    </row>
    <row r="23627" spans="1:1" x14ac:dyDescent="0.55000000000000004">
      <c r="A23627" s="131"/>
    </row>
    <row r="23630" spans="1:1" x14ac:dyDescent="0.55000000000000004">
      <c r="A23630" s="131"/>
    </row>
    <row r="23631" spans="1:1" x14ac:dyDescent="0.55000000000000004">
      <c r="A23631" s="131"/>
    </row>
    <row r="23634" spans="1:1" x14ac:dyDescent="0.55000000000000004">
      <c r="A23634" s="131"/>
    </row>
    <row r="23635" spans="1:1" x14ac:dyDescent="0.55000000000000004">
      <c r="A23635" s="131"/>
    </row>
    <row r="23638" spans="1:1" x14ac:dyDescent="0.55000000000000004">
      <c r="A23638" s="131"/>
    </row>
    <row r="23639" spans="1:1" x14ac:dyDescent="0.55000000000000004">
      <c r="A23639" s="131"/>
    </row>
    <row r="23642" spans="1:1" x14ac:dyDescent="0.55000000000000004">
      <c r="A23642" s="131"/>
    </row>
    <row r="23643" spans="1:1" x14ac:dyDescent="0.55000000000000004">
      <c r="A23643" s="131"/>
    </row>
    <row r="23646" spans="1:1" x14ac:dyDescent="0.55000000000000004">
      <c r="A23646" s="131"/>
    </row>
    <row r="23647" spans="1:1" x14ac:dyDescent="0.55000000000000004">
      <c r="A23647" s="131"/>
    </row>
    <row r="23650" spans="1:1" x14ac:dyDescent="0.55000000000000004">
      <c r="A23650" s="131"/>
    </row>
    <row r="23651" spans="1:1" x14ac:dyDescent="0.55000000000000004">
      <c r="A23651" s="131"/>
    </row>
    <row r="23654" spans="1:1" x14ac:dyDescent="0.55000000000000004">
      <c r="A23654" s="131"/>
    </row>
    <row r="23655" spans="1:1" x14ac:dyDescent="0.55000000000000004">
      <c r="A23655" s="131"/>
    </row>
    <row r="23658" spans="1:1" x14ac:dyDescent="0.55000000000000004">
      <c r="A23658" s="131"/>
    </row>
    <row r="23659" spans="1:1" x14ac:dyDescent="0.55000000000000004">
      <c r="A23659" s="131"/>
    </row>
    <row r="23662" spans="1:1" x14ac:dyDescent="0.55000000000000004">
      <c r="A23662" s="131"/>
    </row>
    <row r="23663" spans="1:1" x14ac:dyDescent="0.55000000000000004">
      <c r="A23663" s="131"/>
    </row>
    <row r="23666" spans="1:1" x14ac:dyDescent="0.55000000000000004">
      <c r="A23666" s="131"/>
    </row>
    <row r="23667" spans="1:1" x14ac:dyDescent="0.55000000000000004">
      <c r="A23667" s="131"/>
    </row>
    <row r="23670" spans="1:1" x14ac:dyDescent="0.55000000000000004">
      <c r="A23670" s="131"/>
    </row>
    <row r="23671" spans="1:1" x14ac:dyDescent="0.55000000000000004">
      <c r="A23671" s="131"/>
    </row>
    <row r="23674" spans="1:1" x14ac:dyDescent="0.55000000000000004">
      <c r="A23674" s="131"/>
    </row>
    <row r="23675" spans="1:1" x14ac:dyDescent="0.55000000000000004">
      <c r="A23675" s="131"/>
    </row>
    <row r="23678" spans="1:1" x14ac:dyDescent="0.55000000000000004">
      <c r="A23678" s="131"/>
    </row>
    <row r="23679" spans="1:1" x14ac:dyDescent="0.55000000000000004">
      <c r="A23679" s="131"/>
    </row>
    <row r="23682" spans="1:1" x14ac:dyDescent="0.55000000000000004">
      <c r="A23682" s="131"/>
    </row>
    <row r="23683" spans="1:1" x14ac:dyDescent="0.55000000000000004">
      <c r="A23683" s="131"/>
    </row>
    <row r="23686" spans="1:1" x14ac:dyDescent="0.55000000000000004">
      <c r="A23686" s="131"/>
    </row>
    <row r="23687" spans="1:1" x14ac:dyDescent="0.55000000000000004">
      <c r="A23687" s="131"/>
    </row>
    <row r="23690" spans="1:1" x14ac:dyDescent="0.55000000000000004">
      <c r="A23690" s="131"/>
    </row>
    <row r="23691" spans="1:1" x14ac:dyDescent="0.55000000000000004">
      <c r="A23691" s="131"/>
    </row>
    <row r="23694" spans="1:1" x14ac:dyDescent="0.55000000000000004">
      <c r="A23694" s="131"/>
    </row>
    <row r="23695" spans="1:1" x14ac:dyDescent="0.55000000000000004">
      <c r="A23695" s="131"/>
    </row>
    <row r="23698" spans="1:1" x14ac:dyDescent="0.55000000000000004">
      <c r="A23698" s="131"/>
    </row>
    <row r="23699" spans="1:1" x14ac:dyDescent="0.55000000000000004">
      <c r="A23699" s="131"/>
    </row>
    <row r="23702" spans="1:1" x14ac:dyDescent="0.55000000000000004">
      <c r="A23702" s="131"/>
    </row>
    <row r="23703" spans="1:1" x14ac:dyDescent="0.55000000000000004">
      <c r="A23703" s="131"/>
    </row>
    <row r="23706" spans="1:1" x14ac:dyDescent="0.55000000000000004">
      <c r="A23706" s="131"/>
    </row>
    <row r="23707" spans="1:1" x14ac:dyDescent="0.55000000000000004">
      <c r="A23707" s="131"/>
    </row>
    <row r="23710" spans="1:1" x14ac:dyDescent="0.55000000000000004">
      <c r="A23710" s="131"/>
    </row>
    <row r="23711" spans="1:1" x14ac:dyDescent="0.55000000000000004">
      <c r="A23711" s="131"/>
    </row>
    <row r="23714" spans="1:1" x14ac:dyDescent="0.55000000000000004">
      <c r="A23714" s="131"/>
    </row>
    <row r="23715" spans="1:1" x14ac:dyDescent="0.55000000000000004">
      <c r="A23715" s="131"/>
    </row>
    <row r="23718" spans="1:1" x14ac:dyDescent="0.55000000000000004">
      <c r="A23718" s="131"/>
    </row>
    <row r="23719" spans="1:1" x14ac:dyDescent="0.55000000000000004">
      <c r="A23719" s="131"/>
    </row>
    <row r="23722" spans="1:1" x14ac:dyDescent="0.55000000000000004">
      <c r="A23722" s="131"/>
    </row>
    <row r="23723" spans="1:1" x14ac:dyDescent="0.55000000000000004">
      <c r="A23723" s="131"/>
    </row>
    <row r="23726" spans="1:1" x14ac:dyDescent="0.55000000000000004">
      <c r="A23726" s="131"/>
    </row>
    <row r="23727" spans="1:1" x14ac:dyDescent="0.55000000000000004">
      <c r="A23727" s="131"/>
    </row>
    <row r="23730" spans="1:1" x14ac:dyDescent="0.55000000000000004">
      <c r="A23730" s="131"/>
    </row>
    <row r="23731" spans="1:1" x14ac:dyDescent="0.55000000000000004">
      <c r="A23731" s="131"/>
    </row>
    <row r="23734" spans="1:1" x14ac:dyDescent="0.55000000000000004">
      <c r="A23734" s="131"/>
    </row>
    <row r="23735" spans="1:1" x14ac:dyDescent="0.55000000000000004">
      <c r="A23735" s="131"/>
    </row>
    <row r="23738" spans="1:1" x14ac:dyDescent="0.55000000000000004">
      <c r="A23738" s="131"/>
    </row>
    <row r="23739" spans="1:1" x14ac:dyDescent="0.55000000000000004">
      <c r="A23739" s="131"/>
    </row>
    <row r="23742" spans="1:1" x14ac:dyDescent="0.55000000000000004">
      <c r="A23742" s="131"/>
    </row>
    <row r="23743" spans="1:1" x14ac:dyDescent="0.55000000000000004">
      <c r="A23743" s="131"/>
    </row>
    <row r="23746" spans="1:1" x14ac:dyDescent="0.55000000000000004">
      <c r="A23746" s="131"/>
    </row>
    <row r="23747" spans="1:1" x14ac:dyDescent="0.55000000000000004">
      <c r="A23747" s="131"/>
    </row>
    <row r="23750" spans="1:1" x14ac:dyDescent="0.55000000000000004">
      <c r="A23750" s="131"/>
    </row>
    <row r="23751" spans="1:1" x14ac:dyDescent="0.55000000000000004">
      <c r="A23751" s="131"/>
    </row>
    <row r="23754" spans="1:1" x14ac:dyDescent="0.55000000000000004">
      <c r="A23754" s="131"/>
    </row>
    <row r="23755" spans="1:1" x14ac:dyDescent="0.55000000000000004">
      <c r="A23755" s="131"/>
    </row>
    <row r="23758" spans="1:1" x14ac:dyDescent="0.55000000000000004">
      <c r="A23758" s="131"/>
    </row>
    <row r="23759" spans="1:1" x14ac:dyDescent="0.55000000000000004">
      <c r="A23759" s="131"/>
    </row>
    <row r="23762" spans="1:1" x14ac:dyDescent="0.55000000000000004">
      <c r="A23762" s="131"/>
    </row>
    <row r="23763" spans="1:1" x14ac:dyDescent="0.55000000000000004">
      <c r="A23763" s="131"/>
    </row>
    <row r="23766" spans="1:1" x14ac:dyDescent="0.55000000000000004">
      <c r="A23766" s="131"/>
    </row>
    <row r="23767" spans="1:1" x14ac:dyDescent="0.55000000000000004">
      <c r="A23767" s="131"/>
    </row>
    <row r="23770" spans="1:1" x14ac:dyDescent="0.55000000000000004">
      <c r="A23770" s="131"/>
    </row>
    <row r="23771" spans="1:1" x14ac:dyDescent="0.55000000000000004">
      <c r="A23771" s="131"/>
    </row>
    <row r="23774" spans="1:1" x14ac:dyDescent="0.55000000000000004">
      <c r="A23774" s="131"/>
    </row>
    <row r="23775" spans="1:1" x14ac:dyDescent="0.55000000000000004">
      <c r="A23775" s="131"/>
    </row>
    <row r="23778" spans="1:1" x14ac:dyDescent="0.55000000000000004">
      <c r="A23778" s="131"/>
    </row>
    <row r="23779" spans="1:1" x14ac:dyDescent="0.55000000000000004">
      <c r="A23779" s="131"/>
    </row>
    <row r="23782" spans="1:1" x14ac:dyDescent="0.55000000000000004">
      <c r="A23782" s="131"/>
    </row>
    <row r="23783" spans="1:1" x14ac:dyDescent="0.55000000000000004">
      <c r="A23783" s="131"/>
    </row>
    <row r="23786" spans="1:1" x14ac:dyDescent="0.55000000000000004">
      <c r="A23786" s="131"/>
    </row>
    <row r="23787" spans="1:1" x14ac:dyDescent="0.55000000000000004">
      <c r="A23787" s="131"/>
    </row>
    <row r="23790" spans="1:1" x14ac:dyDescent="0.55000000000000004">
      <c r="A23790" s="131"/>
    </row>
    <row r="23791" spans="1:1" x14ac:dyDescent="0.55000000000000004">
      <c r="A23791" s="131"/>
    </row>
    <row r="23794" spans="1:1" x14ac:dyDescent="0.55000000000000004">
      <c r="A23794" s="131"/>
    </row>
    <row r="23795" spans="1:1" x14ac:dyDescent="0.55000000000000004">
      <c r="A23795" s="131"/>
    </row>
    <row r="23798" spans="1:1" x14ac:dyDescent="0.55000000000000004">
      <c r="A23798" s="131"/>
    </row>
    <row r="23799" spans="1:1" x14ac:dyDescent="0.55000000000000004">
      <c r="A23799" s="131"/>
    </row>
    <row r="23802" spans="1:1" x14ac:dyDescent="0.55000000000000004">
      <c r="A23802" s="131"/>
    </row>
    <row r="23803" spans="1:1" x14ac:dyDescent="0.55000000000000004">
      <c r="A23803" s="131"/>
    </row>
    <row r="23806" spans="1:1" x14ac:dyDescent="0.55000000000000004">
      <c r="A23806" s="131"/>
    </row>
    <row r="23807" spans="1:1" x14ac:dyDescent="0.55000000000000004">
      <c r="A23807" s="131"/>
    </row>
    <row r="23810" spans="1:1" x14ac:dyDescent="0.55000000000000004">
      <c r="A23810" s="131"/>
    </row>
    <row r="23811" spans="1:1" x14ac:dyDescent="0.55000000000000004">
      <c r="A23811" s="131"/>
    </row>
    <row r="23814" spans="1:1" x14ac:dyDescent="0.55000000000000004">
      <c r="A23814" s="131"/>
    </row>
    <row r="23815" spans="1:1" x14ac:dyDescent="0.55000000000000004">
      <c r="A23815" s="131"/>
    </row>
    <row r="23818" spans="1:1" x14ac:dyDescent="0.55000000000000004">
      <c r="A23818" s="131"/>
    </row>
    <row r="23819" spans="1:1" x14ac:dyDescent="0.55000000000000004">
      <c r="A23819" s="131"/>
    </row>
    <row r="23822" spans="1:1" x14ac:dyDescent="0.55000000000000004">
      <c r="A23822" s="131"/>
    </row>
    <row r="23823" spans="1:1" x14ac:dyDescent="0.55000000000000004">
      <c r="A23823" s="131"/>
    </row>
    <row r="23826" spans="1:1" x14ac:dyDescent="0.55000000000000004">
      <c r="A23826" s="131"/>
    </row>
    <row r="23827" spans="1:1" x14ac:dyDescent="0.55000000000000004">
      <c r="A23827" s="131"/>
    </row>
    <row r="23830" spans="1:1" x14ac:dyDescent="0.55000000000000004">
      <c r="A23830" s="131"/>
    </row>
    <row r="23831" spans="1:1" x14ac:dyDescent="0.55000000000000004">
      <c r="A23831" s="131"/>
    </row>
    <row r="23834" spans="1:1" x14ac:dyDescent="0.55000000000000004">
      <c r="A23834" s="131"/>
    </row>
    <row r="23835" spans="1:1" x14ac:dyDescent="0.55000000000000004">
      <c r="A23835" s="131"/>
    </row>
    <row r="23838" spans="1:1" x14ac:dyDescent="0.55000000000000004">
      <c r="A23838" s="131"/>
    </row>
    <row r="23839" spans="1:1" x14ac:dyDescent="0.55000000000000004">
      <c r="A23839" s="131"/>
    </row>
    <row r="23842" spans="1:1" x14ac:dyDescent="0.55000000000000004">
      <c r="A23842" s="131"/>
    </row>
    <row r="23843" spans="1:1" x14ac:dyDescent="0.55000000000000004">
      <c r="A23843" s="131"/>
    </row>
    <row r="23846" spans="1:1" x14ac:dyDescent="0.55000000000000004">
      <c r="A23846" s="131"/>
    </row>
    <row r="23847" spans="1:1" x14ac:dyDescent="0.55000000000000004">
      <c r="A23847" s="131"/>
    </row>
    <row r="23850" spans="1:1" x14ac:dyDescent="0.55000000000000004">
      <c r="A23850" s="131"/>
    </row>
    <row r="23851" spans="1:1" x14ac:dyDescent="0.55000000000000004">
      <c r="A23851" s="131"/>
    </row>
    <row r="23854" spans="1:1" x14ac:dyDescent="0.55000000000000004">
      <c r="A23854" s="131"/>
    </row>
    <row r="23855" spans="1:1" x14ac:dyDescent="0.55000000000000004">
      <c r="A23855" s="131"/>
    </row>
    <row r="23858" spans="1:1" x14ac:dyDescent="0.55000000000000004">
      <c r="A23858" s="131"/>
    </row>
    <row r="23859" spans="1:1" x14ac:dyDescent="0.55000000000000004">
      <c r="A23859" s="131"/>
    </row>
    <row r="23862" spans="1:1" x14ac:dyDescent="0.55000000000000004">
      <c r="A23862" s="131"/>
    </row>
    <row r="23863" spans="1:1" x14ac:dyDescent="0.55000000000000004">
      <c r="A23863" s="131"/>
    </row>
    <row r="23866" spans="1:1" x14ac:dyDescent="0.55000000000000004">
      <c r="A23866" s="131"/>
    </row>
    <row r="23867" spans="1:1" x14ac:dyDescent="0.55000000000000004">
      <c r="A23867" s="131"/>
    </row>
    <row r="23870" spans="1:1" x14ac:dyDescent="0.55000000000000004">
      <c r="A23870" s="131"/>
    </row>
    <row r="23871" spans="1:1" x14ac:dyDescent="0.55000000000000004">
      <c r="A23871" s="131"/>
    </row>
    <row r="23874" spans="1:1" x14ac:dyDescent="0.55000000000000004">
      <c r="A23874" s="131"/>
    </row>
    <row r="23875" spans="1:1" x14ac:dyDescent="0.55000000000000004">
      <c r="A23875" s="131"/>
    </row>
    <row r="23878" spans="1:1" x14ac:dyDescent="0.55000000000000004">
      <c r="A23878" s="131"/>
    </row>
    <row r="23879" spans="1:1" x14ac:dyDescent="0.55000000000000004">
      <c r="A23879" s="131"/>
    </row>
    <row r="23882" spans="1:1" x14ac:dyDescent="0.55000000000000004">
      <c r="A23882" s="131"/>
    </row>
    <row r="23883" spans="1:1" x14ac:dyDescent="0.55000000000000004">
      <c r="A23883" s="131"/>
    </row>
    <row r="23886" spans="1:1" x14ac:dyDescent="0.55000000000000004">
      <c r="A23886" s="131"/>
    </row>
    <row r="23887" spans="1:1" x14ac:dyDescent="0.55000000000000004">
      <c r="A23887" s="131"/>
    </row>
    <row r="23890" spans="1:1" x14ac:dyDescent="0.55000000000000004">
      <c r="A23890" s="131"/>
    </row>
    <row r="23891" spans="1:1" x14ac:dyDescent="0.55000000000000004">
      <c r="A23891" s="131"/>
    </row>
    <row r="23894" spans="1:1" x14ac:dyDescent="0.55000000000000004">
      <c r="A23894" s="131"/>
    </row>
    <row r="23895" spans="1:1" x14ac:dyDescent="0.55000000000000004">
      <c r="A23895" s="131"/>
    </row>
    <row r="23898" spans="1:1" x14ac:dyDescent="0.55000000000000004">
      <c r="A23898" s="131"/>
    </row>
    <row r="23899" spans="1:1" x14ac:dyDescent="0.55000000000000004">
      <c r="A23899" s="131"/>
    </row>
    <row r="23902" spans="1:1" x14ac:dyDescent="0.55000000000000004">
      <c r="A23902" s="131"/>
    </row>
    <row r="23903" spans="1:1" x14ac:dyDescent="0.55000000000000004">
      <c r="A23903" s="131"/>
    </row>
    <row r="23906" spans="1:1" x14ac:dyDescent="0.55000000000000004">
      <c r="A23906" s="131"/>
    </row>
    <row r="23907" spans="1:1" x14ac:dyDescent="0.55000000000000004">
      <c r="A23907" s="131"/>
    </row>
    <row r="23910" spans="1:1" x14ac:dyDescent="0.55000000000000004">
      <c r="A23910" s="131"/>
    </row>
    <row r="23911" spans="1:1" x14ac:dyDescent="0.55000000000000004">
      <c r="A23911" s="131"/>
    </row>
    <row r="23914" spans="1:1" x14ac:dyDescent="0.55000000000000004">
      <c r="A23914" s="131"/>
    </row>
    <row r="23915" spans="1:1" x14ac:dyDescent="0.55000000000000004">
      <c r="A23915" s="131"/>
    </row>
    <row r="23918" spans="1:1" x14ac:dyDescent="0.55000000000000004">
      <c r="A23918" s="131"/>
    </row>
    <row r="23919" spans="1:1" x14ac:dyDescent="0.55000000000000004">
      <c r="A23919" s="131"/>
    </row>
    <row r="23922" spans="1:1" x14ac:dyDescent="0.55000000000000004">
      <c r="A23922" s="131"/>
    </row>
    <row r="23923" spans="1:1" x14ac:dyDescent="0.55000000000000004">
      <c r="A23923" s="131"/>
    </row>
    <row r="23926" spans="1:1" x14ac:dyDescent="0.55000000000000004">
      <c r="A23926" s="131"/>
    </row>
    <row r="23927" spans="1:1" x14ac:dyDescent="0.55000000000000004">
      <c r="A23927" s="131"/>
    </row>
    <row r="23930" spans="1:1" x14ac:dyDescent="0.55000000000000004">
      <c r="A23930" s="131"/>
    </row>
    <row r="23931" spans="1:1" x14ac:dyDescent="0.55000000000000004">
      <c r="A23931" s="131"/>
    </row>
    <row r="23934" spans="1:1" x14ac:dyDescent="0.55000000000000004">
      <c r="A23934" s="131"/>
    </row>
    <row r="23935" spans="1:1" x14ac:dyDescent="0.55000000000000004">
      <c r="A23935" s="131"/>
    </row>
    <row r="23938" spans="1:1" x14ac:dyDescent="0.55000000000000004">
      <c r="A23938" s="131"/>
    </row>
    <row r="23939" spans="1:1" x14ac:dyDescent="0.55000000000000004">
      <c r="A23939" s="131"/>
    </row>
    <row r="23942" spans="1:1" x14ac:dyDescent="0.55000000000000004">
      <c r="A23942" s="131"/>
    </row>
    <row r="23943" spans="1:1" x14ac:dyDescent="0.55000000000000004">
      <c r="A23943" s="131"/>
    </row>
    <row r="23946" spans="1:1" x14ac:dyDescent="0.55000000000000004">
      <c r="A23946" s="131"/>
    </row>
    <row r="23947" spans="1:1" x14ac:dyDescent="0.55000000000000004">
      <c r="A23947" s="131"/>
    </row>
    <row r="23950" spans="1:1" x14ac:dyDescent="0.55000000000000004">
      <c r="A23950" s="131"/>
    </row>
    <row r="23951" spans="1:1" x14ac:dyDescent="0.55000000000000004">
      <c r="A23951" s="131"/>
    </row>
    <row r="23954" spans="1:1" x14ac:dyDescent="0.55000000000000004">
      <c r="A23954" s="131"/>
    </row>
    <row r="23955" spans="1:1" x14ac:dyDescent="0.55000000000000004">
      <c r="A23955" s="131"/>
    </row>
    <row r="23958" spans="1:1" x14ac:dyDescent="0.55000000000000004">
      <c r="A23958" s="131"/>
    </row>
    <row r="23959" spans="1:1" x14ac:dyDescent="0.55000000000000004">
      <c r="A23959" s="131"/>
    </row>
    <row r="23962" spans="1:1" x14ac:dyDescent="0.55000000000000004">
      <c r="A23962" s="131"/>
    </row>
    <row r="23963" spans="1:1" x14ac:dyDescent="0.55000000000000004">
      <c r="A23963" s="131"/>
    </row>
    <row r="23966" spans="1:1" x14ac:dyDescent="0.55000000000000004">
      <c r="A23966" s="131"/>
    </row>
    <row r="23967" spans="1:1" x14ac:dyDescent="0.55000000000000004">
      <c r="A23967" s="131"/>
    </row>
    <row r="23970" spans="1:1" x14ac:dyDescent="0.55000000000000004">
      <c r="A23970" s="131"/>
    </row>
    <row r="23971" spans="1:1" x14ac:dyDescent="0.55000000000000004">
      <c r="A23971" s="131"/>
    </row>
    <row r="23974" spans="1:1" x14ac:dyDescent="0.55000000000000004">
      <c r="A23974" s="131"/>
    </row>
    <row r="23975" spans="1:1" x14ac:dyDescent="0.55000000000000004">
      <c r="A23975" s="131"/>
    </row>
    <row r="23978" spans="1:1" x14ac:dyDescent="0.55000000000000004">
      <c r="A23978" s="131"/>
    </row>
    <row r="23979" spans="1:1" x14ac:dyDescent="0.55000000000000004">
      <c r="A23979" s="131"/>
    </row>
    <row r="23982" spans="1:1" x14ac:dyDescent="0.55000000000000004">
      <c r="A23982" s="131"/>
    </row>
    <row r="23983" spans="1:1" x14ac:dyDescent="0.55000000000000004">
      <c r="A23983" s="131"/>
    </row>
    <row r="23986" spans="1:1" x14ac:dyDescent="0.55000000000000004">
      <c r="A23986" s="131"/>
    </row>
    <row r="23987" spans="1:1" x14ac:dyDescent="0.55000000000000004">
      <c r="A23987" s="131"/>
    </row>
    <row r="23990" spans="1:1" x14ac:dyDescent="0.55000000000000004">
      <c r="A23990" s="131"/>
    </row>
    <row r="23991" spans="1:1" x14ac:dyDescent="0.55000000000000004">
      <c r="A23991" s="131"/>
    </row>
    <row r="23994" spans="1:1" x14ac:dyDescent="0.55000000000000004">
      <c r="A23994" s="131"/>
    </row>
    <row r="23995" spans="1:1" x14ac:dyDescent="0.55000000000000004">
      <c r="A23995" s="131"/>
    </row>
    <row r="23998" spans="1:1" x14ac:dyDescent="0.55000000000000004">
      <c r="A23998" s="131"/>
    </row>
    <row r="23999" spans="1:1" x14ac:dyDescent="0.55000000000000004">
      <c r="A23999" s="131"/>
    </row>
    <row r="24002" spans="1:1" x14ac:dyDescent="0.55000000000000004">
      <c r="A24002" s="131"/>
    </row>
    <row r="24003" spans="1:1" x14ac:dyDescent="0.55000000000000004">
      <c r="A24003" s="131"/>
    </row>
    <row r="24006" spans="1:1" x14ac:dyDescent="0.55000000000000004">
      <c r="A24006" s="131"/>
    </row>
    <row r="24007" spans="1:1" x14ac:dyDescent="0.55000000000000004">
      <c r="A24007" s="131"/>
    </row>
    <row r="24010" spans="1:1" x14ac:dyDescent="0.55000000000000004">
      <c r="A24010" s="131"/>
    </row>
    <row r="24011" spans="1:1" x14ac:dyDescent="0.55000000000000004">
      <c r="A24011" s="131"/>
    </row>
    <row r="24014" spans="1:1" x14ac:dyDescent="0.55000000000000004">
      <c r="A24014" s="131"/>
    </row>
    <row r="24015" spans="1:1" x14ac:dyDescent="0.55000000000000004">
      <c r="A24015" s="131"/>
    </row>
    <row r="24018" spans="1:1" x14ac:dyDescent="0.55000000000000004">
      <c r="A24018" s="131"/>
    </row>
    <row r="24019" spans="1:1" x14ac:dyDescent="0.55000000000000004">
      <c r="A24019" s="131"/>
    </row>
    <row r="24022" spans="1:1" x14ac:dyDescent="0.55000000000000004">
      <c r="A24022" s="131"/>
    </row>
    <row r="24023" spans="1:1" x14ac:dyDescent="0.55000000000000004">
      <c r="A24023" s="131"/>
    </row>
    <row r="24026" spans="1:1" x14ac:dyDescent="0.55000000000000004">
      <c r="A24026" s="131"/>
    </row>
    <row r="24027" spans="1:1" x14ac:dyDescent="0.55000000000000004">
      <c r="A24027" s="131"/>
    </row>
    <row r="24030" spans="1:1" x14ac:dyDescent="0.55000000000000004">
      <c r="A24030" s="131"/>
    </row>
    <row r="24031" spans="1:1" x14ac:dyDescent="0.55000000000000004">
      <c r="A24031" s="131"/>
    </row>
    <row r="24034" spans="1:1" x14ac:dyDescent="0.55000000000000004">
      <c r="A24034" s="131"/>
    </row>
    <row r="24035" spans="1:1" x14ac:dyDescent="0.55000000000000004">
      <c r="A24035" s="131"/>
    </row>
    <row r="24038" spans="1:1" x14ac:dyDescent="0.55000000000000004">
      <c r="A24038" s="131"/>
    </row>
    <row r="24039" spans="1:1" x14ac:dyDescent="0.55000000000000004">
      <c r="A24039" s="131"/>
    </row>
    <row r="24042" spans="1:1" x14ac:dyDescent="0.55000000000000004">
      <c r="A24042" s="131"/>
    </row>
    <row r="24043" spans="1:1" x14ac:dyDescent="0.55000000000000004">
      <c r="A24043" s="131"/>
    </row>
    <row r="24046" spans="1:1" x14ac:dyDescent="0.55000000000000004">
      <c r="A24046" s="131"/>
    </row>
    <row r="24047" spans="1:1" x14ac:dyDescent="0.55000000000000004">
      <c r="A24047" s="131"/>
    </row>
    <row r="24050" spans="1:1" x14ac:dyDescent="0.55000000000000004">
      <c r="A24050" s="131"/>
    </row>
    <row r="24051" spans="1:1" x14ac:dyDescent="0.55000000000000004">
      <c r="A24051" s="131"/>
    </row>
    <row r="24054" spans="1:1" x14ac:dyDescent="0.55000000000000004">
      <c r="A24054" s="131"/>
    </row>
    <row r="24055" spans="1:1" x14ac:dyDescent="0.55000000000000004">
      <c r="A24055" s="131"/>
    </row>
    <row r="24058" spans="1:1" x14ac:dyDescent="0.55000000000000004">
      <c r="A24058" s="131"/>
    </row>
    <row r="24059" spans="1:1" x14ac:dyDescent="0.55000000000000004">
      <c r="A24059" s="131"/>
    </row>
    <row r="24062" spans="1:1" x14ac:dyDescent="0.55000000000000004">
      <c r="A24062" s="131"/>
    </row>
    <row r="24063" spans="1:1" x14ac:dyDescent="0.55000000000000004">
      <c r="A24063" s="131"/>
    </row>
    <row r="24066" spans="1:1" x14ac:dyDescent="0.55000000000000004">
      <c r="A24066" s="131"/>
    </row>
    <row r="24067" spans="1:1" x14ac:dyDescent="0.55000000000000004">
      <c r="A24067" s="131"/>
    </row>
    <row r="24070" spans="1:1" x14ac:dyDescent="0.55000000000000004">
      <c r="A24070" s="131"/>
    </row>
    <row r="24071" spans="1:1" x14ac:dyDescent="0.55000000000000004">
      <c r="A24071" s="131"/>
    </row>
    <row r="24074" spans="1:1" x14ac:dyDescent="0.55000000000000004">
      <c r="A24074" s="131"/>
    </row>
    <row r="24075" spans="1:1" x14ac:dyDescent="0.55000000000000004">
      <c r="A24075" s="131"/>
    </row>
    <row r="24078" spans="1:1" x14ac:dyDescent="0.55000000000000004">
      <c r="A24078" s="131"/>
    </row>
    <row r="24079" spans="1:1" x14ac:dyDescent="0.55000000000000004">
      <c r="A24079" s="131"/>
    </row>
    <row r="24082" spans="1:1" x14ac:dyDescent="0.55000000000000004">
      <c r="A24082" s="131"/>
    </row>
    <row r="24083" spans="1:1" x14ac:dyDescent="0.55000000000000004">
      <c r="A24083" s="131"/>
    </row>
    <row r="24086" spans="1:1" x14ac:dyDescent="0.55000000000000004">
      <c r="A24086" s="131"/>
    </row>
    <row r="24087" spans="1:1" x14ac:dyDescent="0.55000000000000004">
      <c r="A24087" s="131"/>
    </row>
    <row r="24090" spans="1:1" x14ac:dyDescent="0.55000000000000004">
      <c r="A24090" s="131"/>
    </row>
    <row r="24091" spans="1:1" x14ac:dyDescent="0.55000000000000004">
      <c r="A24091" s="131"/>
    </row>
    <row r="24094" spans="1:1" x14ac:dyDescent="0.55000000000000004">
      <c r="A24094" s="131"/>
    </row>
    <row r="24095" spans="1:1" x14ac:dyDescent="0.55000000000000004">
      <c r="A24095" s="131"/>
    </row>
    <row r="24098" spans="1:1" x14ac:dyDescent="0.55000000000000004">
      <c r="A24098" s="131"/>
    </row>
    <row r="24099" spans="1:1" x14ac:dyDescent="0.55000000000000004">
      <c r="A24099" s="131"/>
    </row>
    <row r="24102" spans="1:1" x14ac:dyDescent="0.55000000000000004">
      <c r="A24102" s="131"/>
    </row>
    <row r="24103" spans="1:1" x14ac:dyDescent="0.55000000000000004">
      <c r="A24103" s="131"/>
    </row>
    <row r="24106" spans="1:1" x14ac:dyDescent="0.55000000000000004">
      <c r="A24106" s="131"/>
    </row>
    <row r="24107" spans="1:1" x14ac:dyDescent="0.55000000000000004">
      <c r="A24107" s="131"/>
    </row>
    <row r="24110" spans="1:1" x14ac:dyDescent="0.55000000000000004">
      <c r="A24110" s="131"/>
    </row>
    <row r="24111" spans="1:1" x14ac:dyDescent="0.55000000000000004">
      <c r="A24111" s="131"/>
    </row>
    <row r="24114" spans="1:1" x14ac:dyDescent="0.55000000000000004">
      <c r="A24114" s="131"/>
    </row>
    <row r="24115" spans="1:1" x14ac:dyDescent="0.55000000000000004">
      <c r="A24115" s="131"/>
    </row>
    <row r="24118" spans="1:1" x14ac:dyDescent="0.55000000000000004">
      <c r="A24118" s="131"/>
    </row>
    <row r="24119" spans="1:1" x14ac:dyDescent="0.55000000000000004">
      <c r="A24119" s="131"/>
    </row>
    <row r="24122" spans="1:1" x14ac:dyDescent="0.55000000000000004">
      <c r="A24122" s="131"/>
    </row>
    <row r="24123" spans="1:1" x14ac:dyDescent="0.55000000000000004">
      <c r="A24123" s="131"/>
    </row>
    <row r="24126" spans="1:1" x14ac:dyDescent="0.55000000000000004">
      <c r="A24126" s="131"/>
    </row>
    <row r="24127" spans="1:1" x14ac:dyDescent="0.55000000000000004">
      <c r="A24127" s="131"/>
    </row>
    <row r="24130" spans="1:1" x14ac:dyDescent="0.55000000000000004">
      <c r="A24130" s="131"/>
    </row>
    <row r="24131" spans="1:1" x14ac:dyDescent="0.55000000000000004">
      <c r="A24131" s="131"/>
    </row>
    <row r="24134" spans="1:1" x14ac:dyDescent="0.55000000000000004">
      <c r="A24134" s="131"/>
    </row>
    <row r="24135" spans="1:1" x14ac:dyDescent="0.55000000000000004">
      <c r="A24135" s="131"/>
    </row>
    <row r="24138" spans="1:1" x14ac:dyDescent="0.55000000000000004">
      <c r="A24138" s="131"/>
    </row>
    <row r="24139" spans="1:1" x14ac:dyDescent="0.55000000000000004">
      <c r="A24139" s="131"/>
    </row>
    <row r="24142" spans="1:1" x14ac:dyDescent="0.55000000000000004">
      <c r="A24142" s="131"/>
    </row>
    <row r="24143" spans="1:1" x14ac:dyDescent="0.55000000000000004">
      <c r="A24143" s="131"/>
    </row>
    <row r="24146" spans="1:1" x14ac:dyDescent="0.55000000000000004">
      <c r="A24146" s="131"/>
    </row>
    <row r="24147" spans="1:1" x14ac:dyDescent="0.55000000000000004">
      <c r="A24147" s="131"/>
    </row>
    <row r="24150" spans="1:1" x14ac:dyDescent="0.55000000000000004">
      <c r="A24150" s="131"/>
    </row>
    <row r="24151" spans="1:1" x14ac:dyDescent="0.55000000000000004">
      <c r="A24151" s="131"/>
    </row>
    <row r="24154" spans="1:1" x14ac:dyDescent="0.55000000000000004">
      <c r="A24154" s="131"/>
    </row>
    <row r="24155" spans="1:1" x14ac:dyDescent="0.55000000000000004">
      <c r="A24155" s="131"/>
    </row>
    <row r="24158" spans="1:1" x14ac:dyDescent="0.55000000000000004">
      <c r="A24158" s="131"/>
    </row>
    <row r="24159" spans="1:1" x14ac:dyDescent="0.55000000000000004">
      <c r="A24159" s="131"/>
    </row>
    <row r="24162" spans="1:1" x14ac:dyDescent="0.55000000000000004">
      <c r="A24162" s="131"/>
    </row>
    <row r="24163" spans="1:1" x14ac:dyDescent="0.55000000000000004">
      <c r="A24163" s="131"/>
    </row>
    <row r="24166" spans="1:1" x14ac:dyDescent="0.55000000000000004">
      <c r="A24166" s="131"/>
    </row>
    <row r="24167" spans="1:1" x14ac:dyDescent="0.55000000000000004">
      <c r="A24167" s="131"/>
    </row>
    <row r="24170" spans="1:1" x14ac:dyDescent="0.55000000000000004">
      <c r="A24170" s="131"/>
    </row>
    <row r="24171" spans="1:1" x14ac:dyDescent="0.55000000000000004">
      <c r="A24171" s="131"/>
    </row>
    <row r="24174" spans="1:1" x14ac:dyDescent="0.55000000000000004">
      <c r="A24174" s="131"/>
    </row>
    <row r="24175" spans="1:1" x14ac:dyDescent="0.55000000000000004">
      <c r="A24175" s="131"/>
    </row>
    <row r="24178" spans="1:1" x14ac:dyDescent="0.55000000000000004">
      <c r="A24178" s="131"/>
    </row>
    <row r="24179" spans="1:1" x14ac:dyDescent="0.55000000000000004">
      <c r="A24179" s="131"/>
    </row>
    <row r="24182" spans="1:1" x14ac:dyDescent="0.55000000000000004">
      <c r="A24182" s="131"/>
    </row>
    <row r="24183" spans="1:1" x14ac:dyDescent="0.55000000000000004">
      <c r="A24183" s="131"/>
    </row>
    <row r="24186" spans="1:1" x14ac:dyDescent="0.55000000000000004">
      <c r="A24186" s="131"/>
    </row>
    <row r="24187" spans="1:1" x14ac:dyDescent="0.55000000000000004">
      <c r="A24187" s="131"/>
    </row>
    <row r="24190" spans="1:1" x14ac:dyDescent="0.55000000000000004">
      <c r="A24190" s="131"/>
    </row>
    <row r="24191" spans="1:1" x14ac:dyDescent="0.55000000000000004">
      <c r="A24191" s="131"/>
    </row>
    <row r="24194" spans="1:1" x14ac:dyDescent="0.55000000000000004">
      <c r="A24194" s="131"/>
    </row>
    <row r="24195" spans="1:1" x14ac:dyDescent="0.55000000000000004">
      <c r="A24195" s="131"/>
    </row>
    <row r="24198" spans="1:1" x14ac:dyDescent="0.55000000000000004">
      <c r="A24198" s="131"/>
    </row>
    <row r="24199" spans="1:1" x14ac:dyDescent="0.55000000000000004">
      <c r="A24199" s="131"/>
    </row>
    <row r="24202" spans="1:1" x14ac:dyDescent="0.55000000000000004">
      <c r="A24202" s="131"/>
    </row>
    <row r="24203" spans="1:1" x14ac:dyDescent="0.55000000000000004">
      <c r="A24203" s="131"/>
    </row>
    <row r="24206" spans="1:1" x14ac:dyDescent="0.55000000000000004">
      <c r="A24206" s="131"/>
    </row>
    <row r="24207" spans="1:1" x14ac:dyDescent="0.55000000000000004">
      <c r="A24207" s="131"/>
    </row>
    <row r="24210" spans="1:1" x14ac:dyDescent="0.55000000000000004">
      <c r="A24210" s="131"/>
    </row>
    <row r="24211" spans="1:1" x14ac:dyDescent="0.55000000000000004">
      <c r="A24211" s="131"/>
    </row>
    <row r="24214" spans="1:1" x14ac:dyDescent="0.55000000000000004">
      <c r="A24214" s="131"/>
    </row>
    <row r="24215" spans="1:1" x14ac:dyDescent="0.55000000000000004">
      <c r="A24215" s="131"/>
    </row>
    <row r="24218" spans="1:1" x14ac:dyDescent="0.55000000000000004">
      <c r="A24218" s="131"/>
    </row>
    <row r="24219" spans="1:1" x14ac:dyDescent="0.55000000000000004">
      <c r="A24219" s="131"/>
    </row>
    <row r="24222" spans="1:1" x14ac:dyDescent="0.55000000000000004">
      <c r="A24222" s="131"/>
    </row>
    <row r="24223" spans="1:1" x14ac:dyDescent="0.55000000000000004">
      <c r="A24223" s="131"/>
    </row>
    <row r="24226" spans="1:1" x14ac:dyDescent="0.55000000000000004">
      <c r="A24226" s="131"/>
    </row>
    <row r="24227" spans="1:1" x14ac:dyDescent="0.55000000000000004">
      <c r="A24227" s="131"/>
    </row>
    <row r="24230" spans="1:1" x14ac:dyDescent="0.55000000000000004">
      <c r="A24230" s="131"/>
    </row>
    <row r="24231" spans="1:1" x14ac:dyDescent="0.55000000000000004">
      <c r="A24231" s="131"/>
    </row>
    <row r="24234" spans="1:1" x14ac:dyDescent="0.55000000000000004">
      <c r="A24234" s="131"/>
    </row>
    <row r="24235" spans="1:1" x14ac:dyDescent="0.55000000000000004">
      <c r="A24235" s="131"/>
    </row>
    <row r="24238" spans="1:1" x14ac:dyDescent="0.55000000000000004">
      <c r="A24238" s="131"/>
    </row>
    <row r="24239" spans="1:1" x14ac:dyDescent="0.55000000000000004">
      <c r="A24239" s="131"/>
    </row>
    <row r="24242" spans="1:1" x14ac:dyDescent="0.55000000000000004">
      <c r="A24242" s="131"/>
    </row>
    <row r="24243" spans="1:1" x14ac:dyDescent="0.55000000000000004">
      <c r="A24243" s="131"/>
    </row>
    <row r="24246" spans="1:1" x14ac:dyDescent="0.55000000000000004">
      <c r="A24246" s="131"/>
    </row>
    <row r="24247" spans="1:1" x14ac:dyDescent="0.55000000000000004">
      <c r="A24247" s="131"/>
    </row>
    <row r="24250" spans="1:1" x14ac:dyDescent="0.55000000000000004">
      <c r="A24250" s="131"/>
    </row>
    <row r="24251" spans="1:1" x14ac:dyDescent="0.55000000000000004">
      <c r="A24251" s="131"/>
    </row>
    <row r="24254" spans="1:1" x14ac:dyDescent="0.55000000000000004">
      <c r="A24254" s="131"/>
    </row>
    <row r="24255" spans="1:1" x14ac:dyDescent="0.55000000000000004">
      <c r="A24255" s="131"/>
    </row>
    <row r="24258" spans="1:1" x14ac:dyDescent="0.55000000000000004">
      <c r="A24258" s="131"/>
    </row>
    <row r="24259" spans="1:1" x14ac:dyDescent="0.55000000000000004">
      <c r="A24259" s="131"/>
    </row>
    <row r="24262" spans="1:1" x14ac:dyDescent="0.55000000000000004">
      <c r="A24262" s="131"/>
    </row>
    <row r="24263" spans="1:1" x14ac:dyDescent="0.55000000000000004">
      <c r="A24263" s="131"/>
    </row>
    <row r="24266" spans="1:1" x14ac:dyDescent="0.55000000000000004">
      <c r="A24266" s="131"/>
    </row>
    <row r="24267" spans="1:1" x14ac:dyDescent="0.55000000000000004">
      <c r="A24267" s="131"/>
    </row>
    <row r="24270" spans="1:1" x14ac:dyDescent="0.55000000000000004">
      <c r="A24270" s="131"/>
    </row>
    <row r="24271" spans="1:1" x14ac:dyDescent="0.55000000000000004">
      <c r="A24271" s="131"/>
    </row>
    <row r="24274" spans="1:1" x14ac:dyDescent="0.55000000000000004">
      <c r="A24274" s="131"/>
    </row>
    <row r="24275" spans="1:1" x14ac:dyDescent="0.55000000000000004">
      <c r="A24275" s="131"/>
    </row>
    <row r="24278" spans="1:1" x14ac:dyDescent="0.55000000000000004">
      <c r="A24278" s="131"/>
    </row>
    <row r="24279" spans="1:1" x14ac:dyDescent="0.55000000000000004">
      <c r="A24279" s="131"/>
    </row>
    <row r="24282" spans="1:1" x14ac:dyDescent="0.55000000000000004">
      <c r="A24282" s="131"/>
    </row>
    <row r="24283" spans="1:1" x14ac:dyDescent="0.55000000000000004">
      <c r="A24283" s="131"/>
    </row>
    <row r="24286" spans="1:1" x14ac:dyDescent="0.55000000000000004">
      <c r="A24286" s="131"/>
    </row>
    <row r="24287" spans="1:1" x14ac:dyDescent="0.55000000000000004">
      <c r="A24287" s="131"/>
    </row>
    <row r="24290" spans="1:1" x14ac:dyDescent="0.55000000000000004">
      <c r="A24290" s="131"/>
    </row>
    <row r="24291" spans="1:1" x14ac:dyDescent="0.55000000000000004">
      <c r="A24291" s="131"/>
    </row>
    <row r="24294" spans="1:1" x14ac:dyDescent="0.55000000000000004">
      <c r="A24294" s="131"/>
    </row>
    <row r="24295" spans="1:1" x14ac:dyDescent="0.55000000000000004">
      <c r="A24295" s="131"/>
    </row>
    <row r="24298" spans="1:1" x14ac:dyDescent="0.55000000000000004">
      <c r="A24298" s="131"/>
    </row>
    <row r="24299" spans="1:1" x14ac:dyDescent="0.55000000000000004">
      <c r="A24299" s="131"/>
    </row>
    <row r="24302" spans="1:1" x14ac:dyDescent="0.55000000000000004">
      <c r="A24302" s="131"/>
    </row>
    <row r="24303" spans="1:1" x14ac:dyDescent="0.55000000000000004">
      <c r="A24303" s="131"/>
    </row>
    <row r="24306" spans="1:1" x14ac:dyDescent="0.55000000000000004">
      <c r="A24306" s="131"/>
    </row>
    <row r="24307" spans="1:1" x14ac:dyDescent="0.55000000000000004">
      <c r="A24307" s="131"/>
    </row>
    <row r="24310" spans="1:1" x14ac:dyDescent="0.55000000000000004">
      <c r="A24310" s="131"/>
    </row>
    <row r="24311" spans="1:1" x14ac:dyDescent="0.55000000000000004">
      <c r="A24311" s="131"/>
    </row>
    <row r="24314" spans="1:1" x14ac:dyDescent="0.55000000000000004">
      <c r="A24314" s="131"/>
    </row>
    <row r="24315" spans="1:1" x14ac:dyDescent="0.55000000000000004">
      <c r="A24315" s="131"/>
    </row>
    <row r="24318" spans="1:1" x14ac:dyDescent="0.55000000000000004">
      <c r="A24318" s="131"/>
    </row>
    <row r="24319" spans="1:1" x14ac:dyDescent="0.55000000000000004">
      <c r="A24319" s="131"/>
    </row>
    <row r="24322" spans="1:1" x14ac:dyDescent="0.55000000000000004">
      <c r="A24322" s="131"/>
    </row>
    <row r="24323" spans="1:1" x14ac:dyDescent="0.55000000000000004">
      <c r="A24323" s="131"/>
    </row>
    <row r="24326" spans="1:1" x14ac:dyDescent="0.55000000000000004">
      <c r="A24326" s="131"/>
    </row>
    <row r="24327" spans="1:1" x14ac:dyDescent="0.55000000000000004">
      <c r="A24327" s="131"/>
    </row>
    <row r="24330" spans="1:1" x14ac:dyDescent="0.55000000000000004">
      <c r="A24330" s="131"/>
    </row>
    <row r="24331" spans="1:1" x14ac:dyDescent="0.55000000000000004">
      <c r="A24331" s="131"/>
    </row>
    <row r="24334" spans="1:1" x14ac:dyDescent="0.55000000000000004">
      <c r="A24334" s="131"/>
    </row>
    <row r="24335" spans="1:1" x14ac:dyDescent="0.55000000000000004">
      <c r="A24335" s="131"/>
    </row>
    <row r="24338" spans="1:1" x14ac:dyDescent="0.55000000000000004">
      <c r="A24338" s="131"/>
    </row>
    <row r="24339" spans="1:1" x14ac:dyDescent="0.55000000000000004">
      <c r="A24339" s="131"/>
    </row>
    <row r="24342" spans="1:1" x14ac:dyDescent="0.55000000000000004">
      <c r="A24342" s="131"/>
    </row>
    <row r="24343" spans="1:1" x14ac:dyDescent="0.55000000000000004">
      <c r="A24343" s="131"/>
    </row>
    <row r="24346" spans="1:1" x14ac:dyDescent="0.55000000000000004">
      <c r="A24346" s="131"/>
    </row>
    <row r="24347" spans="1:1" x14ac:dyDescent="0.55000000000000004">
      <c r="A24347" s="131"/>
    </row>
    <row r="24350" spans="1:1" x14ac:dyDescent="0.55000000000000004">
      <c r="A24350" s="131"/>
    </row>
    <row r="24351" spans="1:1" x14ac:dyDescent="0.55000000000000004">
      <c r="A24351" s="131"/>
    </row>
    <row r="24354" spans="1:1" x14ac:dyDescent="0.55000000000000004">
      <c r="A24354" s="131"/>
    </row>
    <row r="24355" spans="1:1" x14ac:dyDescent="0.55000000000000004">
      <c r="A24355" s="131"/>
    </row>
    <row r="24358" spans="1:1" x14ac:dyDescent="0.55000000000000004">
      <c r="A24358" s="131"/>
    </row>
    <row r="24359" spans="1:1" x14ac:dyDescent="0.55000000000000004">
      <c r="A24359" s="131"/>
    </row>
    <row r="24362" spans="1:1" x14ac:dyDescent="0.55000000000000004">
      <c r="A24362" s="131"/>
    </row>
    <row r="24363" spans="1:1" x14ac:dyDescent="0.55000000000000004">
      <c r="A24363" s="131"/>
    </row>
    <row r="24366" spans="1:1" x14ac:dyDescent="0.55000000000000004">
      <c r="A24366" s="131"/>
    </row>
    <row r="24367" spans="1:1" x14ac:dyDescent="0.55000000000000004">
      <c r="A24367" s="131"/>
    </row>
    <row r="24370" spans="1:1" x14ac:dyDescent="0.55000000000000004">
      <c r="A24370" s="131"/>
    </row>
    <row r="24371" spans="1:1" x14ac:dyDescent="0.55000000000000004">
      <c r="A24371" s="131"/>
    </row>
    <row r="24374" spans="1:1" x14ac:dyDescent="0.55000000000000004">
      <c r="A24374" s="131"/>
    </row>
    <row r="24375" spans="1:1" x14ac:dyDescent="0.55000000000000004">
      <c r="A24375" s="131"/>
    </row>
    <row r="24378" spans="1:1" x14ac:dyDescent="0.55000000000000004">
      <c r="A24378" s="131"/>
    </row>
    <row r="24379" spans="1:1" x14ac:dyDescent="0.55000000000000004">
      <c r="A24379" s="131"/>
    </row>
    <row r="24382" spans="1:1" x14ac:dyDescent="0.55000000000000004">
      <c r="A24382" s="131"/>
    </row>
    <row r="24383" spans="1:1" x14ac:dyDescent="0.55000000000000004">
      <c r="A24383" s="131"/>
    </row>
    <row r="24386" spans="1:1" x14ac:dyDescent="0.55000000000000004">
      <c r="A24386" s="131"/>
    </row>
    <row r="24387" spans="1:1" x14ac:dyDescent="0.55000000000000004">
      <c r="A24387" s="131"/>
    </row>
    <row r="24390" spans="1:1" x14ac:dyDescent="0.55000000000000004">
      <c r="A24390" s="131"/>
    </row>
    <row r="24391" spans="1:1" x14ac:dyDescent="0.55000000000000004">
      <c r="A24391" s="131"/>
    </row>
    <row r="24394" spans="1:1" x14ac:dyDescent="0.55000000000000004">
      <c r="A24394" s="131"/>
    </row>
    <row r="24395" spans="1:1" x14ac:dyDescent="0.55000000000000004">
      <c r="A24395" s="131"/>
    </row>
    <row r="24398" spans="1:1" x14ac:dyDescent="0.55000000000000004">
      <c r="A24398" s="131"/>
    </row>
    <row r="24399" spans="1:1" x14ac:dyDescent="0.55000000000000004">
      <c r="A24399" s="131"/>
    </row>
    <row r="24402" spans="1:1" x14ac:dyDescent="0.55000000000000004">
      <c r="A24402" s="131"/>
    </row>
    <row r="24403" spans="1:1" x14ac:dyDescent="0.55000000000000004">
      <c r="A24403" s="131"/>
    </row>
    <row r="24406" spans="1:1" x14ac:dyDescent="0.55000000000000004">
      <c r="A24406" s="131"/>
    </row>
    <row r="24407" spans="1:1" x14ac:dyDescent="0.55000000000000004">
      <c r="A24407" s="131"/>
    </row>
    <row r="24410" spans="1:1" x14ac:dyDescent="0.55000000000000004">
      <c r="A24410" s="131"/>
    </row>
    <row r="24411" spans="1:1" x14ac:dyDescent="0.55000000000000004">
      <c r="A24411" s="131"/>
    </row>
    <row r="24414" spans="1:1" x14ac:dyDescent="0.55000000000000004">
      <c r="A24414" s="131"/>
    </row>
    <row r="24415" spans="1:1" x14ac:dyDescent="0.55000000000000004">
      <c r="A24415" s="131"/>
    </row>
    <row r="24418" spans="1:1" x14ac:dyDescent="0.55000000000000004">
      <c r="A24418" s="131"/>
    </row>
    <row r="24419" spans="1:1" x14ac:dyDescent="0.55000000000000004">
      <c r="A24419" s="131"/>
    </row>
    <row r="24422" spans="1:1" x14ac:dyDescent="0.55000000000000004">
      <c r="A24422" s="131"/>
    </row>
    <row r="24423" spans="1:1" x14ac:dyDescent="0.55000000000000004">
      <c r="A24423" s="131"/>
    </row>
    <row r="24426" spans="1:1" x14ac:dyDescent="0.55000000000000004">
      <c r="A24426" s="131"/>
    </row>
    <row r="24427" spans="1:1" x14ac:dyDescent="0.55000000000000004">
      <c r="A24427" s="131"/>
    </row>
    <row r="24430" spans="1:1" x14ac:dyDescent="0.55000000000000004">
      <c r="A24430" s="131"/>
    </row>
    <row r="24431" spans="1:1" x14ac:dyDescent="0.55000000000000004">
      <c r="A24431" s="131"/>
    </row>
    <row r="24434" spans="1:1" x14ac:dyDescent="0.55000000000000004">
      <c r="A24434" s="131"/>
    </row>
    <row r="24435" spans="1:1" x14ac:dyDescent="0.55000000000000004">
      <c r="A24435" s="131"/>
    </row>
    <row r="24438" spans="1:1" x14ac:dyDescent="0.55000000000000004">
      <c r="A24438" s="131"/>
    </row>
    <row r="24439" spans="1:1" x14ac:dyDescent="0.55000000000000004">
      <c r="A24439" s="131"/>
    </row>
    <row r="24442" spans="1:1" x14ac:dyDescent="0.55000000000000004">
      <c r="A24442" s="131"/>
    </row>
    <row r="24443" spans="1:1" x14ac:dyDescent="0.55000000000000004">
      <c r="A24443" s="131"/>
    </row>
    <row r="24446" spans="1:1" x14ac:dyDescent="0.55000000000000004">
      <c r="A24446" s="131"/>
    </row>
    <row r="24447" spans="1:1" x14ac:dyDescent="0.55000000000000004">
      <c r="A24447" s="131"/>
    </row>
    <row r="24450" spans="1:1" x14ac:dyDescent="0.55000000000000004">
      <c r="A24450" s="131"/>
    </row>
    <row r="24451" spans="1:1" x14ac:dyDescent="0.55000000000000004">
      <c r="A24451" s="131"/>
    </row>
    <row r="24454" spans="1:1" x14ac:dyDescent="0.55000000000000004">
      <c r="A24454" s="131"/>
    </row>
    <row r="24455" spans="1:1" x14ac:dyDescent="0.55000000000000004">
      <c r="A24455" s="131"/>
    </row>
    <row r="24458" spans="1:1" x14ac:dyDescent="0.55000000000000004">
      <c r="A24458" s="131"/>
    </row>
    <row r="24459" spans="1:1" x14ac:dyDescent="0.55000000000000004">
      <c r="A24459" s="131"/>
    </row>
    <row r="24462" spans="1:1" x14ac:dyDescent="0.55000000000000004">
      <c r="A24462" s="131"/>
    </row>
    <row r="24463" spans="1:1" x14ac:dyDescent="0.55000000000000004">
      <c r="A24463" s="131"/>
    </row>
    <row r="24466" spans="1:1" x14ac:dyDescent="0.55000000000000004">
      <c r="A24466" s="131"/>
    </row>
    <row r="24467" spans="1:1" x14ac:dyDescent="0.55000000000000004">
      <c r="A24467" s="131"/>
    </row>
    <row r="24470" spans="1:1" x14ac:dyDescent="0.55000000000000004">
      <c r="A24470" s="131"/>
    </row>
    <row r="24471" spans="1:1" x14ac:dyDescent="0.55000000000000004">
      <c r="A24471" s="131"/>
    </row>
    <row r="24474" spans="1:1" x14ac:dyDescent="0.55000000000000004">
      <c r="A24474" s="131"/>
    </row>
    <row r="24475" spans="1:1" x14ac:dyDescent="0.55000000000000004">
      <c r="A24475" s="131"/>
    </row>
    <row r="24478" spans="1:1" x14ac:dyDescent="0.55000000000000004">
      <c r="A24478" s="131"/>
    </row>
    <row r="24479" spans="1:1" x14ac:dyDescent="0.55000000000000004">
      <c r="A24479" s="131"/>
    </row>
    <row r="24482" spans="1:1" x14ac:dyDescent="0.55000000000000004">
      <c r="A24482" s="131"/>
    </row>
    <row r="24483" spans="1:1" x14ac:dyDescent="0.55000000000000004">
      <c r="A24483" s="131"/>
    </row>
    <row r="24486" spans="1:1" x14ac:dyDescent="0.55000000000000004">
      <c r="A24486" s="131"/>
    </row>
    <row r="24487" spans="1:1" x14ac:dyDescent="0.55000000000000004">
      <c r="A24487" s="131"/>
    </row>
    <row r="24490" spans="1:1" x14ac:dyDescent="0.55000000000000004">
      <c r="A24490" s="131"/>
    </row>
    <row r="24491" spans="1:1" x14ac:dyDescent="0.55000000000000004">
      <c r="A24491" s="131"/>
    </row>
    <row r="24494" spans="1:1" x14ac:dyDescent="0.55000000000000004">
      <c r="A24494" s="131"/>
    </row>
    <row r="24495" spans="1:1" x14ac:dyDescent="0.55000000000000004">
      <c r="A24495" s="131"/>
    </row>
    <row r="24498" spans="1:1" x14ac:dyDescent="0.55000000000000004">
      <c r="A24498" s="131"/>
    </row>
    <row r="24499" spans="1:1" x14ac:dyDescent="0.55000000000000004">
      <c r="A24499" s="131"/>
    </row>
    <row r="24502" spans="1:1" x14ac:dyDescent="0.55000000000000004">
      <c r="A24502" s="131"/>
    </row>
    <row r="24503" spans="1:1" x14ac:dyDescent="0.55000000000000004">
      <c r="A24503" s="131"/>
    </row>
    <row r="24506" spans="1:1" x14ac:dyDescent="0.55000000000000004">
      <c r="A24506" s="131"/>
    </row>
    <row r="24507" spans="1:1" x14ac:dyDescent="0.55000000000000004">
      <c r="A24507" s="131"/>
    </row>
    <row r="24510" spans="1:1" x14ac:dyDescent="0.55000000000000004">
      <c r="A24510" s="131"/>
    </row>
    <row r="24511" spans="1:1" x14ac:dyDescent="0.55000000000000004">
      <c r="A24511" s="131"/>
    </row>
    <row r="24514" spans="1:1" x14ac:dyDescent="0.55000000000000004">
      <c r="A24514" s="131"/>
    </row>
    <row r="24515" spans="1:1" x14ac:dyDescent="0.55000000000000004">
      <c r="A24515" s="131"/>
    </row>
    <row r="24518" spans="1:1" x14ac:dyDescent="0.55000000000000004">
      <c r="A24518" s="131"/>
    </row>
    <row r="24519" spans="1:1" x14ac:dyDescent="0.55000000000000004">
      <c r="A24519" s="131"/>
    </row>
    <row r="24522" spans="1:1" x14ac:dyDescent="0.55000000000000004">
      <c r="A24522" s="131"/>
    </row>
    <row r="24523" spans="1:1" x14ac:dyDescent="0.55000000000000004">
      <c r="A24523" s="131"/>
    </row>
    <row r="24526" spans="1:1" x14ac:dyDescent="0.55000000000000004">
      <c r="A24526" s="131"/>
    </row>
    <row r="24527" spans="1:1" x14ac:dyDescent="0.55000000000000004">
      <c r="A24527" s="131"/>
    </row>
    <row r="24530" spans="1:1" x14ac:dyDescent="0.55000000000000004">
      <c r="A24530" s="131"/>
    </row>
    <row r="24531" spans="1:1" x14ac:dyDescent="0.55000000000000004">
      <c r="A24531" s="131"/>
    </row>
    <row r="24534" spans="1:1" x14ac:dyDescent="0.55000000000000004">
      <c r="A24534" s="131"/>
    </row>
    <row r="24535" spans="1:1" x14ac:dyDescent="0.55000000000000004">
      <c r="A24535" s="131"/>
    </row>
    <row r="24538" spans="1:1" x14ac:dyDescent="0.55000000000000004">
      <c r="A24538" s="131"/>
    </row>
    <row r="24539" spans="1:1" x14ac:dyDescent="0.55000000000000004">
      <c r="A24539" s="131"/>
    </row>
    <row r="24542" spans="1:1" x14ac:dyDescent="0.55000000000000004">
      <c r="A24542" s="131"/>
    </row>
    <row r="24543" spans="1:1" x14ac:dyDescent="0.55000000000000004">
      <c r="A24543" s="131"/>
    </row>
    <row r="24546" spans="1:1" x14ac:dyDescent="0.55000000000000004">
      <c r="A24546" s="131"/>
    </row>
    <row r="24547" spans="1:1" x14ac:dyDescent="0.55000000000000004">
      <c r="A24547" s="131"/>
    </row>
    <row r="24550" spans="1:1" x14ac:dyDescent="0.55000000000000004">
      <c r="A24550" s="131"/>
    </row>
    <row r="24551" spans="1:1" x14ac:dyDescent="0.55000000000000004">
      <c r="A24551" s="131"/>
    </row>
    <row r="24554" spans="1:1" x14ac:dyDescent="0.55000000000000004">
      <c r="A24554" s="131"/>
    </row>
    <row r="24555" spans="1:1" x14ac:dyDescent="0.55000000000000004">
      <c r="A24555" s="131"/>
    </row>
    <row r="24558" spans="1:1" x14ac:dyDescent="0.55000000000000004">
      <c r="A24558" s="131"/>
    </row>
    <row r="24559" spans="1:1" x14ac:dyDescent="0.55000000000000004">
      <c r="A24559" s="131"/>
    </row>
    <row r="24562" spans="1:1" x14ac:dyDescent="0.55000000000000004">
      <c r="A24562" s="131"/>
    </row>
    <row r="24563" spans="1:1" x14ac:dyDescent="0.55000000000000004">
      <c r="A24563" s="131"/>
    </row>
    <row r="24566" spans="1:1" x14ac:dyDescent="0.55000000000000004">
      <c r="A24566" s="131"/>
    </row>
    <row r="24567" spans="1:1" x14ac:dyDescent="0.55000000000000004">
      <c r="A24567" s="131"/>
    </row>
    <row r="24570" spans="1:1" x14ac:dyDescent="0.55000000000000004">
      <c r="A24570" s="131"/>
    </row>
    <row r="24571" spans="1:1" x14ac:dyDescent="0.55000000000000004">
      <c r="A24571" s="131"/>
    </row>
    <row r="24574" spans="1:1" x14ac:dyDescent="0.55000000000000004">
      <c r="A24574" s="131"/>
    </row>
    <row r="24575" spans="1:1" x14ac:dyDescent="0.55000000000000004">
      <c r="A24575" s="131"/>
    </row>
    <row r="24578" spans="1:1" x14ac:dyDescent="0.55000000000000004">
      <c r="A24578" s="131"/>
    </row>
    <row r="24579" spans="1:1" x14ac:dyDescent="0.55000000000000004">
      <c r="A24579" s="131"/>
    </row>
    <row r="24582" spans="1:1" x14ac:dyDescent="0.55000000000000004">
      <c r="A24582" s="131"/>
    </row>
    <row r="24583" spans="1:1" x14ac:dyDescent="0.55000000000000004">
      <c r="A24583" s="131"/>
    </row>
    <row r="24586" spans="1:1" x14ac:dyDescent="0.55000000000000004">
      <c r="A24586" s="131"/>
    </row>
    <row r="24587" spans="1:1" x14ac:dyDescent="0.55000000000000004">
      <c r="A24587" s="131"/>
    </row>
    <row r="24590" spans="1:1" x14ac:dyDescent="0.55000000000000004">
      <c r="A24590" s="131"/>
    </row>
    <row r="24591" spans="1:1" x14ac:dyDescent="0.55000000000000004">
      <c r="A24591" s="131"/>
    </row>
    <row r="24594" spans="1:1" x14ac:dyDescent="0.55000000000000004">
      <c r="A24594" s="131"/>
    </row>
    <row r="24595" spans="1:1" x14ac:dyDescent="0.55000000000000004">
      <c r="A24595" s="131"/>
    </row>
    <row r="24598" spans="1:1" x14ac:dyDescent="0.55000000000000004">
      <c r="A24598" s="131"/>
    </row>
    <row r="24599" spans="1:1" x14ac:dyDescent="0.55000000000000004">
      <c r="A24599" s="131"/>
    </row>
    <row r="24602" spans="1:1" x14ac:dyDescent="0.55000000000000004">
      <c r="A24602" s="131"/>
    </row>
    <row r="24603" spans="1:1" x14ac:dyDescent="0.55000000000000004">
      <c r="A24603" s="131"/>
    </row>
    <row r="24606" spans="1:1" x14ac:dyDescent="0.55000000000000004">
      <c r="A24606" s="131"/>
    </row>
    <row r="24607" spans="1:1" x14ac:dyDescent="0.55000000000000004">
      <c r="A24607" s="131"/>
    </row>
    <row r="24610" spans="1:1" x14ac:dyDescent="0.55000000000000004">
      <c r="A24610" s="131"/>
    </row>
    <row r="24611" spans="1:1" x14ac:dyDescent="0.55000000000000004">
      <c r="A24611" s="131"/>
    </row>
    <row r="24614" spans="1:1" x14ac:dyDescent="0.55000000000000004">
      <c r="A24614" s="131"/>
    </row>
    <row r="24615" spans="1:1" x14ac:dyDescent="0.55000000000000004">
      <c r="A24615" s="131"/>
    </row>
    <row r="24618" spans="1:1" x14ac:dyDescent="0.55000000000000004">
      <c r="A24618" s="131"/>
    </row>
    <row r="24619" spans="1:1" x14ac:dyDescent="0.55000000000000004">
      <c r="A24619" s="131"/>
    </row>
    <row r="24622" spans="1:1" x14ac:dyDescent="0.55000000000000004">
      <c r="A24622" s="131"/>
    </row>
    <row r="24623" spans="1:1" x14ac:dyDescent="0.55000000000000004">
      <c r="A24623" s="131"/>
    </row>
    <row r="24626" spans="1:1" x14ac:dyDescent="0.55000000000000004">
      <c r="A24626" s="131"/>
    </row>
    <row r="24627" spans="1:1" x14ac:dyDescent="0.55000000000000004">
      <c r="A24627" s="131"/>
    </row>
    <row r="24630" spans="1:1" x14ac:dyDescent="0.55000000000000004">
      <c r="A24630" s="131"/>
    </row>
    <row r="24631" spans="1:1" x14ac:dyDescent="0.55000000000000004">
      <c r="A24631" s="131"/>
    </row>
    <row r="24634" spans="1:1" x14ac:dyDescent="0.55000000000000004">
      <c r="A24634" s="131"/>
    </row>
    <row r="24635" spans="1:1" x14ac:dyDescent="0.55000000000000004">
      <c r="A24635" s="131"/>
    </row>
    <row r="24638" spans="1:1" x14ac:dyDescent="0.55000000000000004">
      <c r="A24638" s="131"/>
    </row>
    <row r="24639" spans="1:1" x14ac:dyDescent="0.55000000000000004">
      <c r="A24639" s="131"/>
    </row>
    <row r="24642" spans="1:1" x14ac:dyDescent="0.55000000000000004">
      <c r="A24642" s="131"/>
    </row>
    <row r="24643" spans="1:1" x14ac:dyDescent="0.55000000000000004">
      <c r="A24643" s="131"/>
    </row>
    <row r="24646" spans="1:1" x14ac:dyDescent="0.55000000000000004">
      <c r="A24646" s="131"/>
    </row>
    <row r="24647" spans="1:1" x14ac:dyDescent="0.55000000000000004">
      <c r="A24647" s="131"/>
    </row>
    <row r="24650" spans="1:1" x14ac:dyDescent="0.55000000000000004">
      <c r="A24650" s="131"/>
    </row>
    <row r="24651" spans="1:1" x14ac:dyDescent="0.55000000000000004">
      <c r="A24651" s="131"/>
    </row>
    <row r="24654" spans="1:1" x14ac:dyDescent="0.55000000000000004">
      <c r="A24654" s="131"/>
    </row>
    <row r="24655" spans="1:1" x14ac:dyDescent="0.55000000000000004">
      <c r="A24655" s="131"/>
    </row>
    <row r="24658" spans="1:1" x14ac:dyDescent="0.55000000000000004">
      <c r="A24658" s="131"/>
    </row>
    <row r="24659" spans="1:1" x14ac:dyDescent="0.55000000000000004">
      <c r="A24659" s="131"/>
    </row>
    <row r="24662" spans="1:1" x14ac:dyDescent="0.55000000000000004">
      <c r="A24662" s="131"/>
    </row>
    <row r="24663" spans="1:1" x14ac:dyDescent="0.55000000000000004">
      <c r="A24663" s="131"/>
    </row>
    <row r="24666" spans="1:1" x14ac:dyDescent="0.55000000000000004">
      <c r="A24666" s="131"/>
    </row>
    <row r="24667" spans="1:1" x14ac:dyDescent="0.55000000000000004">
      <c r="A24667" s="131"/>
    </row>
    <row r="24670" spans="1:1" x14ac:dyDescent="0.55000000000000004">
      <c r="A24670" s="131"/>
    </row>
    <row r="24671" spans="1:1" x14ac:dyDescent="0.55000000000000004">
      <c r="A24671" s="131"/>
    </row>
    <row r="24674" spans="1:1" x14ac:dyDescent="0.55000000000000004">
      <c r="A24674" s="131"/>
    </row>
    <row r="24675" spans="1:1" x14ac:dyDescent="0.55000000000000004">
      <c r="A24675" s="131"/>
    </row>
    <row r="24678" spans="1:1" x14ac:dyDescent="0.55000000000000004">
      <c r="A24678" s="131"/>
    </row>
    <row r="24679" spans="1:1" x14ac:dyDescent="0.55000000000000004">
      <c r="A24679" s="131"/>
    </row>
    <row r="24682" spans="1:1" x14ac:dyDescent="0.55000000000000004">
      <c r="A24682" s="131"/>
    </row>
    <row r="24683" spans="1:1" x14ac:dyDescent="0.55000000000000004">
      <c r="A24683" s="131"/>
    </row>
    <row r="24686" spans="1:1" x14ac:dyDescent="0.55000000000000004">
      <c r="A24686" s="131"/>
    </row>
    <row r="24687" spans="1:1" x14ac:dyDescent="0.55000000000000004">
      <c r="A24687" s="131"/>
    </row>
    <row r="24690" spans="1:1" x14ac:dyDescent="0.55000000000000004">
      <c r="A24690" s="131"/>
    </row>
    <row r="24691" spans="1:1" x14ac:dyDescent="0.55000000000000004">
      <c r="A24691" s="131"/>
    </row>
    <row r="24694" spans="1:1" x14ac:dyDescent="0.55000000000000004">
      <c r="A24694" s="131"/>
    </row>
    <row r="24695" spans="1:1" x14ac:dyDescent="0.55000000000000004">
      <c r="A24695" s="131"/>
    </row>
    <row r="24698" spans="1:1" x14ac:dyDescent="0.55000000000000004">
      <c r="A24698" s="131"/>
    </row>
    <row r="24699" spans="1:1" x14ac:dyDescent="0.55000000000000004">
      <c r="A24699" s="131"/>
    </row>
    <row r="24702" spans="1:1" x14ac:dyDescent="0.55000000000000004">
      <c r="A24702" s="131"/>
    </row>
    <row r="24703" spans="1:1" x14ac:dyDescent="0.55000000000000004">
      <c r="A24703" s="131"/>
    </row>
    <row r="24706" spans="1:1" x14ac:dyDescent="0.55000000000000004">
      <c r="A24706" s="131"/>
    </row>
    <row r="24707" spans="1:1" x14ac:dyDescent="0.55000000000000004">
      <c r="A24707" s="131"/>
    </row>
    <row r="24710" spans="1:1" x14ac:dyDescent="0.55000000000000004">
      <c r="A24710" s="131"/>
    </row>
    <row r="24711" spans="1:1" x14ac:dyDescent="0.55000000000000004">
      <c r="A24711" s="131"/>
    </row>
    <row r="24714" spans="1:1" x14ac:dyDescent="0.55000000000000004">
      <c r="A24714" s="131"/>
    </row>
    <row r="24715" spans="1:1" x14ac:dyDescent="0.55000000000000004">
      <c r="A24715" s="131"/>
    </row>
    <row r="24718" spans="1:1" x14ac:dyDescent="0.55000000000000004">
      <c r="A24718" s="131"/>
    </row>
    <row r="24719" spans="1:1" x14ac:dyDescent="0.55000000000000004">
      <c r="A24719" s="131"/>
    </row>
    <row r="24722" spans="1:1" x14ac:dyDescent="0.55000000000000004">
      <c r="A24722" s="131"/>
    </row>
    <row r="24723" spans="1:1" x14ac:dyDescent="0.55000000000000004">
      <c r="A24723" s="131"/>
    </row>
    <row r="24726" spans="1:1" x14ac:dyDescent="0.55000000000000004">
      <c r="A24726" s="131"/>
    </row>
    <row r="24727" spans="1:1" x14ac:dyDescent="0.55000000000000004">
      <c r="A24727" s="131"/>
    </row>
    <row r="24730" spans="1:1" x14ac:dyDescent="0.55000000000000004">
      <c r="A24730" s="131"/>
    </row>
    <row r="24731" spans="1:1" x14ac:dyDescent="0.55000000000000004">
      <c r="A24731" s="131"/>
    </row>
    <row r="24734" spans="1:1" x14ac:dyDescent="0.55000000000000004">
      <c r="A24734" s="131"/>
    </row>
    <row r="24735" spans="1:1" x14ac:dyDescent="0.55000000000000004">
      <c r="A24735" s="131"/>
    </row>
    <row r="24738" spans="1:1" x14ac:dyDescent="0.55000000000000004">
      <c r="A24738" s="131"/>
    </row>
    <row r="24739" spans="1:1" x14ac:dyDescent="0.55000000000000004">
      <c r="A24739" s="131"/>
    </row>
    <row r="24742" spans="1:1" x14ac:dyDescent="0.55000000000000004">
      <c r="A24742" s="131"/>
    </row>
    <row r="24743" spans="1:1" x14ac:dyDescent="0.55000000000000004">
      <c r="A24743" s="131"/>
    </row>
    <row r="24746" spans="1:1" x14ac:dyDescent="0.55000000000000004">
      <c r="A24746" s="131"/>
    </row>
    <row r="24747" spans="1:1" x14ac:dyDescent="0.55000000000000004">
      <c r="A24747" s="131"/>
    </row>
    <row r="24750" spans="1:1" x14ac:dyDescent="0.55000000000000004">
      <c r="A24750" s="131"/>
    </row>
    <row r="24751" spans="1:1" x14ac:dyDescent="0.55000000000000004">
      <c r="A24751" s="131"/>
    </row>
    <row r="24754" spans="1:1" x14ac:dyDescent="0.55000000000000004">
      <c r="A24754" s="131"/>
    </row>
    <row r="24755" spans="1:1" x14ac:dyDescent="0.55000000000000004">
      <c r="A24755" s="131"/>
    </row>
    <row r="24758" spans="1:1" x14ac:dyDescent="0.55000000000000004">
      <c r="A24758" s="131"/>
    </row>
    <row r="24759" spans="1:1" x14ac:dyDescent="0.55000000000000004">
      <c r="A24759" s="131"/>
    </row>
    <row r="24762" spans="1:1" x14ac:dyDescent="0.55000000000000004">
      <c r="A24762" s="131"/>
    </row>
    <row r="24763" spans="1:1" x14ac:dyDescent="0.55000000000000004">
      <c r="A24763" s="131"/>
    </row>
    <row r="24766" spans="1:1" x14ac:dyDescent="0.55000000000000004">
      <c r="A24766" s="131"/>
    </row>
    <row r="24767" spans="1:1" x14ac:dyDescent="0.55000000000000004">
      <c r="A24767" s="131"/>
    </row>
    <row r="24770" spans="1:1" x14ac:dyDescent="0.55000000000000004">
      <c r="A24770" s="131"/>
    </row>
    <row r="24771" spans="1:1" x14ac:dyDescent="0.55000000000000004">
      <c r="A24771" s="131"/>
    </row>
    <row r="24774" spans="1:1" x14ac:dyDescent="0.55000000000000004">
      <c r="A24774" s="131"/>
    </row>
    <row r="24775" spans="1:1" x14ac:dyDescent="0.55000000000000004">
      <c r="A24775" s="131"/>
    </row>
    <row r="24778" spans="1:1" x14ac:dyDescent="0.55000000000000004">
      <c r="A24778" s="131"/>
    </row>
    <row r="24779" spans="1:1" x14ac:dyDescent="0.55000000000000004">
      <c r="A24779" s="131"/>
    </row>
    <row r="24782" spans="1:1" x14ac:dyDescent="0.55000000000000004">
      <c r="A24782" s="131"/>
    </row>
    <row r="24783" spans="1:1" x14ac:dyDescent="0.55000000000000004">
      <c r="A24783" s="131"/>
    </row>
    <row r="24786" spans="1:1" x14ac:dyDescent="0.55000000000000004">
      <c r="A24786" s="131"/>
    </row>
    <row r="24787" spans="1:1" x14ac:dyDescent="0.55000000000000004">
      <c r="A24787" s="131"/>
    </row>
    <row r="24790" spans="1:1" x14ac:dyDescent="0.55000000000000004">
      <c r="A24790" s="131"/>
    </row>
    <row r="24791" spans="1:1" x14ac:dyDescent="0.55000000000000004">
      <c r="A24791" s="131"/>
    </row>
    <row r="24794" spans="1:1" x14ac:dyDescent="0.55000000000000004">
      <c r="A24794" s="131"/>
    </row>
    <row r="24795" spans="1:1" x14ac:dyDescent="0.55000000000000004">
      <c r="A24795" s="131"/>
    </row>
    <row r="24798" spans="1:1" x14ac:dyDescent="0.55000000000000004">
      <c r="A24798" s="131"/>
    </row>
    <row r="24799" spans="1:1" x14ac:dyDescent="0.55000000000000004">
      <c r="A24799" s="131"/>
    </row>
    <row r="24802" spans="1:1" x14ac:dyDescent="0.55000000000000004">
      <c r="A24802" s="131"/>
    </row>
    <row r="24803" spans="1:1" x14ac:dyDescent="0.55000000000000004">
      <c r="A24803" s="131"/>
    </row>
    <row r="24806" spans="1:1" x14ac:dyDescent="0.55000000000000004">
      <c r="A24806" s="131"/>
    </row>
    <row r="24807" spans="1:1" x14ac:dyDescent="0.55000000000000004">
      <c r="A24807" s="131"/>
    </row>
    <row r="24810" spans="1:1" x14ac:dyDescent="0.55000000000000004">
      <c r="A24810" s="131"/>
    </row>
    <row r="24811" spans="1:1" x14ac:dyDescent="0.55000000000000004">
      <c r="A24811" s="131"/>
    </row>
    <row r="24814" spans="1:1" x14ac:dyDescent="0.55000000000000004">
      <c r="A24814" s="131"/>
    </row>
    <row r="24815" spans="1:1" x14ac:dyDescent="0.55000000000000004">
      <c r="A24815" s="131"/>
    </row>
    <row r="24818" spans="1:1" x14ac:dyDescent="0.55000000000000004">
      <c r="A24818" s="131"/>
    </row>
    <row r="24819" spans="1:1" x14ac:dyDescent="0.55000000000000004">
      <c r="A24819" s="131"/>
    </row>
    <row r="24822" spans="1:1" x14ac:dyDescent="0.55000000000000004">
      <c r="A24822" s="131"/>
    </row>
    <row r="24823" spans="1:1" x14ac:dyDescent="0.55000000000000004">
      <c r="A24823" s="131"/>
    </row>
    <row r="24826" spans="1:1" x14ac:dyDescent="0.55000000000000004">
      <c r="A24826" s="131"/>
    </row>
    <row r="24827" spans="1:1" x14ac:dyDescent="0.55000000000000004">
      <c r="A24827" s="131"/>
    </row>
    <row r="24830" spans="1:1" x14ac:dyDescent="0.55000000000000004">
      <c r="A24830" s="131"/>
    </row>
    <row r="24831" spans="1:1" x14ac:dyDescent="0.55000000000000004">
      <c r="A24831" s="131"/>
    </row>
    <row r="24834" spans="1:1" x14ac:dyDescent="0.55000000000000004">
      <c r="A24834" s="131"/>
    </row>
    <row r="24835" spans="1:1" x14ac:dyDescent="0.55000000000000004">
      <c r="A24835" s="131"/>
    </row>
    <row r="24838" spans="1:1" x14ac:dyDescent="0.55000000000000004">
      <c r="A24838" s="131"/>
    </row>
    <row r="24839" spans="1:1" x14ac:dyDescent="0.55000000000000004">
      <c r="A24839" s="131"/>
    </row>
    <row r="24842" spans="1:1" x14ac:dyDescent="0.55000000000000004">
      <c r="A24842" s="131"/>
    </row>
    <row r="24843" spans="1:1" x14ac:dyDescent="0.55000000000000004">
      <c r="A24843" s="131"/>
    </row>
    <row r="24846" spans="1:1" x14ac:dyDescent="0.55000000000000004">
      <c r="A24846" s="131"/>
    </row>
    <row r="24847" spans="1:1" x14ac:dyDescent="0.55000000000000004">
      <c r="A24847" s="131"/>
    </row>
    <row r="24850" spans="1:1" x14ac:dyDescent="0.55000000000000004">
      <c r="A24850" s="131"/>
    </row>
    <row r="24851" spans="1:1" x14ac:dyDescent="0.55000000000000004">
      <c r="A24851" s="131"/>
    </row>
    <row r="24854" spans="1:1" x14ac:dyDescent="0.55000000000000004">
      <c r="A24854" s="131"/>
    </row>
    <row r="24855" spans="1:1" x14ac:dyDescent="0.55000000000000004">
      <c r="A24855" s="131"/>
    </row>
    <row r="24858" spans="1:1" x14ac:dyDescent="0.55000000000000004">
      <c r="A24858" s="131"/>
    </row>
    <row r="24859" spans="1:1" x14ac:dyDescent="0.55000000000000004">
      <c r="A24859" s="131"/>
    </row>
    <row r="24862" spans="1:1" x14ac:dyDescent="0.55000000000000004">
      <c r="A24862" s="131"/>
    </row>
    <row r="24863" spans="1:1" x14ac:dyDescent="0.55000000000000004">
      <c r="A24863" s="131"/>
    </row>
    <row r="24866" spans="1:1" x14ac:dyDescent="0.55000000000000004">
      <c r="A24866" s="131"/>
    </row>
    <row r="24867" spans="1:1" x14ac:dyDescent="0.55000000000000004">
      <c r="A24867" s="131"/>
    </row>
    <row r="24870" spans="1:1" x14ac:dyDescent="0.55000000000000004">
      <c r="A24870" s="131"/>
    </row>
    <row r="24871" spans="1:1" x14ac:dyDescent="0.55000000000000004">
      <c r="A24871" s="131"/>
    </row>
    <row r="24874" spans="1:1" x14ac:dyDescent="0.55000000000000004">
      <c r="A24874" s="131"/>
    </row>
    <row r="24875" spans="1:1" x14ac:dyDescent="0.55000000000000004">
      <c r="A24875" s="131"/>
    </row>
    <row r="24878" spans="1:1" x14ac:dyDescent="0.55000000000000004">
      <c r="A24878" s="131"/>
    </row>
    <row r="24879" spans="1:1" x14ac:dyDescent="0.55000000000000004">
      <c r="A24879" s="131"/>
    </row>
    <row r="24882" spans="1:1" x14ac:dyDescent="0.55000000000000004">
      <c r="A24882" s="131"/>
    </row>
    <row r="24883" spans="1:1" x14ac:dyDescent="0.55000000000000004">
      <c r="A24883" s="131"/>
    </row>
    <row r="24886" spans="1:1" x14ac:dyDescent="0.55000000000000004">
      <c r="A24886" s="131"/>
    </row>
    <row r="24887" spans="1:1" x14ac:dyDescent="0.55000000000000004">
      <c r="A24887" s="131"/>
    </row>
    <row r="24890" spans="1:1" x14ac:dyDescent="0.55000000000000004">
      <c r="A24890" s="131"/>
    </row>
    <row r="24891" spans="1:1" x14ac:dyDescent="0.55000000000000004">
      <c r="A24891" s="131"/>
    </row>
    <row r="24894" spans="1:1" x14ac:dyDescent="0.55000000000000004">
      <c r="A24894" s="131"/>
    </row>
    <row r="24895" spans="1:1" x14ac:dyDescent="0.55000000000000004">
      <c r="A24895" s="131"/>
    </row>
    <row r="24898" spans="1:1" x14ac:dyDescent="0.55000000000000004">
      <c r="A24898" s="131"/>
    </row>
    <row r="24899" spans="1:1" x14ac:dyDescent="0.55000000000000004">
      <c r="A24899" s="131"/>
    </row>
    <row r="24902" spans="1:1" x14ac:dyDescent="0.55000000000000004">
      <c r="A24902" s="131"/>
    </row>
    <row r="24903" spans="1:1" x14ac:dyDescent="0.55000000000000004">
      <c r="A24903" s="131"/>
    </row>
    <row r="24906" spans="1:1" x14ac:dyDescent="0.55000000000000004">
      <c r="A24906" s="131"/>
    </row>
    <row r="24907" spans="1:1" x14ac:dyDescent="0.55000000000000004">
      <c r="A24907" s="131"/>
    </row>
    <row r="24910" spans="1:1" x14ac:dyDescent="0.55000000000000004">
      <c r="A24910" s="131"/>
    </row>
    <row r="24911" spans="1:1" x14ac:dyDescent="0.55000000000000004">
      <c r="A24911" s="131"/>
    </row>
    <row r="24914" spans="1:1" x14ac:dyDescent="0.55000000000000004">
      <c r="A24914" s="131"/>
    </row>
    <row r="24915" spans="1:1" x14ac:dyDescent="0.55000000000000004">
      <c r="A24915" s="131"/>
    </row>
    <row r="24918" spans="1:1" x14ac:dyDescent="0.55000000000000004">
      <c r="A24918" s="131"/>
    </row>
    <row r="24919" spans="1:1" x14ac:dyDescent="0.55000000000000004">
      <c r="A24919" s="131"/>
    </row>
    <row r="24922" spans="1:1" x14ac:dyDescent="0.55000000000000004">
      <c r="A24922" s="131"/>
    </row>
    <row r="24923" spans="1:1" x14ac:dyDescent="0.55000000000000004">
      <c r="A24923" s="131"/>
    </row>
    <row r="24926" spans="1:1" x14ac:dyDescent="0.55000000000000004">
      <c r="A24926" s="131"/>
    </row>
    <row r="24927" spans="1:1" x14ac:dyDescent="0.55000000000000004">
      <c r="A24927" s="131"/>
    </row>
    <row r="24930" spans="1:1" x14ac:dyDescent="0.55000000000000004">
      <c r="A24930" s="131"/>
    </row>
    <row r="24931" spans="1:1" x14ac:dyDescent="0.55000000000000004">
      <c r="A24931" s="131"/>
    </row>
    <row r="24934" spans="1:1" x14ac:dyDescent="0.55000000000000004">
      <c r="A24934" s="131"/>
    </row>
    <row r="24935" spans="1:1" x14ac:dyDescent="0.55000000000000004">
      <c r="A24935" s="131"/>
    </row>
    <row r="24938" spans="1:1" x14ac:dyDescent="0.55000000000000004">
      <c r="A24938" s="131"/>
    </row>
    <row r="24939" spans="1:1" x14ac:dyDescent="0.55000000000000004">
      <c r="A24939" s="131"/>
    </row>
    <row r="24942" spans="1:1" x14ac:dyDescent="0.55000000000000004">
      <c r="A24942" s="131"/>
    </row>
    <row r="24943" spans="1:1" x14ac:dyDescent="0.55000000000000004">
      <c r="A24943" s="131"/>
    </row>
    <row r="24946" spans="1:1" x14ac:dyDescent="0.55000000000000004">
      <c r="A24946" s="131"/>
    </row>
    <row r="24947" spans="1:1" x14ac:dyDescent="0.55000000000000004">
      <c r="A24947" s="131"/>
    </row>
    <row r="24950" spans="1:1" x14ac:dyDescent="0.55000000000000004">
      <c r="A24950" s="131"/>
    </row>
    <row r="24951" spans="1:1" x14ac:dyDescent="0.55000000000000004">
      <c r="A24951" s="131"/>
    </row>
    <row r="24954" spans="1:1" x14ac:dyDescent="0.55000000000000004">
      <c r="A24954" s="131"/>
    </row>
    <row r="24955" spans="1:1" x14ac:dyDescent="0.55000000000000004">
      <c r="A24955" s="131"/>
    </row>
    <row r="24958" spans="1:1" x14ac:dyDescent="0.55000000000000004">
      <c r="A24958" s="131"/>
    </row>
    <row r="24959" spans="1:1" x14ac:dyDescent="0.55000000000000004">
      <c r="A24959" s="131"/>
    </row>
    <row r="24962" spans="1:1" x14ac:dyDescent="0.55000000000000004">
      <c r="A24962" s="131"/>
    </row>
    <row r="24963" spans="1:1" x14ac:dyDescent="0.55000000000000004">
      <c r="A24963" s="131"/>
    </row>
    <row r="24966" spans="1:1" x14ac:dyDescent="0.55000000000000004">
      <c r="A24966" s="131"/>
    </row>
    <row r="24967" spans="1:1" x14ac:dyDescent="0.55000000000000004">
      <c r="A24967" s="131"/>
    </row>
    <row r="24970" spans="1:1" x14ac:dyDescent="0.55000000000000004">
      <c r="A24970" s="131"/>
    </row>
    <row r="24971" spans="1:1" x14ac:dyDescent="0.55000000000000004">
      <c r="A24971" s="131"/>
    </row>
    <row r="24974" spans="1:1" x14ac:dyDescent="0.55000000000000004">
      <c r="A24974" s="131"/>
    </row>
    <row r="24975" spans="1:1" x14ac:dyDescent="0.55000000000000004">
      <c r="A24975" s="131"/>
    </row>
    <row r="24978" spans="1:1" x14ac:dyDescent="0.55000000000000004">
      <c r="A24978" s="131"/>
    </row>
    <row r="24979" spans="1:1" x14ac:dyDescent="0.55000000000000004">
      <c r="A24979" s="131"/>
    </row>
    <row r="24982" spans="1:1" x14ac:dyDescent="0.55000000000000004">
      <c r="A24982" s="131"/>
    </row>
    <row r="24983" spans="1:1" x14ac:dyDescent="0.55000000000000004">
      <c r="A24983" s="131"/>
    </row>
    <row r="24986" spans="1:1" x14ac:dyDescent="0.55000000000000004">
      <c r="A24986" s="131"/>
    </row>
    <row r="24987" spans="1:1" x14ac:dyDescent="0.55000000000000004">
      <c r="A24987" s="131"/>
    </row>
    <row r="24990" spans="1:1" x14ac:dyDescent="0.55000000000000004">
      <c r="A24990" s="131"/>
    </row>
    <row r="24991" spans="1:1" x14ac:dyDescent="0.55000000000000004">
      <c r="A24991" s="131"/>
    </row>
    <row r="24994" spans="1:1" x14ac:dyDescent="0.55000000000000004">
      <c r="A24994" s="131"/>
    </row>
    <row r="24995" spans="1:1" x14ac:dyDescent="0.55000000000000004">
      <c r="A24995" s="131"/>
    </row>
    <row r="24998" spans="1:1" x14ac:dyDescent="0.55000000000000004">
      <c r="A24998" s="131"/>
    </row>
    <row r="24999" spans="1:1" x14ac:dyDescent="0.55000000000000004">
      <c r="A24999" s="131"/>
    </row>
    <row r="25002" spans="1:1" x14ac:dyDescent="0.55000000000000004">
      <c r="A25002" s="131"/>
    </row>
    <row r="25003" spans="1:1" x14ac:dyDescent="0.55000000000000004">
      <c r="A25003" s="131"/>
    </row>
    <row r="25006" spans="1:1" x14ac:dyDescent="0.55000000000000004">
      <c r="A25006" s="131"/>
    </row>
    <row r="25007" spans="1:1" x14ac:dyDescent="0.55000000000000004">
      <c r="A25007" s="131"/>
    </row>
    <row r="25010" spans="1:1" x14ac:dyDescent="0.55000000000000004">
      <c r="A25010" s="131"/>
    </row>
    <row r="25011" spans="1:1" x14ac:dyDescent="0.55000000000000004">
      <c r="A25011" s="131"/>
    </row>
    <row r="25014" spans="1:1" x14ac:dyDescent="0.55000000000000004">
      <c r="A25014" s="131"/>
    </row>
    <row r="25015" spans="1:1" x14ac:dyDescent="0.55000000000000004">
      <c r="A25015" s="131"/>
    </row>
    <row r="25018" spans="1:1" x14ac:dyDescent="0.55000000000000004">
      <c r="A25018" s="131"/>
    </row>
    <row r="25019" spans="1:1" x14ac:dyDescent="0.55000000000000004">
      <c r="A25019" s="131"/>
    </row>
    <row r="25022" spans="1:1" x14ac:dyDescent="0.55000000000000004">
      <c r="A25022" s="131"/>
    </row>
    <row r="25023" spans="1:1" x14ac:dyDescent="0.55000000000000004">
      <c r="A25023" s="131"/>
    </row>
    <row r="25026" spans="1:1" x14ac:dyDescent="0.55000000000000004">
      <c r="A25026" s="131"/>
    </row>
    <row r="25027" spans="1:1" x14ac:dyDescent="0.55000000000000004">
      <c r="A25027" s="131"/>
    </row>
    <row r="25030" spans="1:1" x14ac:dyDescent="0.55000000000000004">
      <c r="A25030" s="131"/>
    </row>
    <row r="25031" spans="1:1" x14ac:dyDescent="0.55000000000000004">
      <c r="A25031" s="131"/>
    </row>
    <row r="25034" spans="1:1" x14ac:dyDescent="0.55000000000000004">
      <c r="A25034" s="131"/>
    </row>
    <row r="25035" spans="1:1" x14ac:dyDescent="0.55000000000000004">
      <c r="A25035" s="131"/>
    </row>
    <row r="25038" spans="1:1" x14ac:dyDescent="0.55000000000000004">
      <c r="A25038" s="131"/>
    </row>
    <row r="25039" spans="1:1" x14ac:dyDescent="0.55000000000000004">
      <c r="A25039" s="131"/>
    </row>
    <row r="25042" spans="1:1" x14ac:dyDescent="0.55000000000000004">
      <c r="A25042" s="131"/>
    </row>
    <row r="25043" spans="1:1" x14ac:dyDescent="0.55000000000000004">
      <c r="A25043" s="131"/>
    </row>
    <row r="25046" spans="1:1" x14ac:dyDescent="0.55000000000000004">
      <c r="A25046" s="131"/>
    </row>
    <row r="25047" spans="1:1" x14ac:dyDescent="0.55000000000000004">
      <c r="A25047" s="131"/>
    </row>
    <row r="25050" spans="1:1" x14ac:dyDescent="0.55000000000000004">
      <c r="A25050" s="131"/>
    </row>
    <row r="25051" spans="1:1" x14ac:dyDescent="0.55000000000000004">
      <c r="A25051" s="131"/>
    </row>
    <row r="25054" spans="1:1" x14ac:dyDescent="0.55000000000000004">
      <c r="A25054" s="131"/>
    </row>
    <row r="25055" spans="1:1" x14ac:dyDescent="0.55000000000000004">
      <c r="A25055" s="131"/>
    </row>
    <row r="25058" spans="1:1" x14ac:dyDescent="0.55000000000000004">
      <c r="A25058" s="131"/>
    </row>
    <row r="25059" spans="1:1" x14ac:dyDescent="0.55000000000000004">
      <c r="A25059" s="131"/>
    </row>
    <row r="25062" spans="1:1" x14ac:dyDescent="0.55000000000000004">
      <c r="A25062" s="131"/>
    </row>
    <row r="25063" spans="1:1" x14ac:dyDescent="0.55000000000000004">
      <c r="A25063" s="131"/>
    </row>
    <row r="25066" spans="1:1" x14ac:dyDescent="0.55000000000000004">
      <c r="A25066" s="131"/>
    </row>
    <row r="25067" spans="1:1" x14ac:dyDescent="0.55000000000000004">
      <c r="A25067" s="131"/>
    </row>
    <row r="25070" spans="1:1" x14ac:dyDescent="0.55000000000000004">
      <c r="A25070" s="131"/>
    </row>
    <row r="25071" spans="1:1" x14ac:dyDescent="0.55000000000000004">
      <c r="A25071" s="131"/>
    </row>
    <row r="25074" spans="1:1" x14ac:dyDescent="0.55000000000000004">
      <c r="A25074" s="131"/>
    </row>
    <row r="25075" spans="1:1" x14ac:dyDescent="0.55000000000000004">
      <c r="A25075" s="131"/>
    </row>
    <row r="25078" spans="1:1" x14ac:dyDescent="0.55000000000000004">
      <c r="A25078" s="131"/>
    </row>
    <row r="25079" spans="1:1" x14ac:dyDescent="0.55000000000000004">
      <c r="A25079" s="131"/>
    </row>
    <row r="25082" spans="1:1" x14ac:dyDescent="0.55000000000000004">
      <c r="A25082" s="131"/>
    </row>
    <row r="25083" spans="1:1" x14ac:dyDescent="0.55000000000000004">
      <c r="A25083" s="131"/>
    </row>
    <row r="25086" spans="1:1" x14ac:dyDescent="0.55000000000000004">
      <c r="A25086" s="131"/>
    </row>
    <row r="25087" spans="1:1" x14ac:dyDescent="0.55000000000000004">
      <c r="A25087" s="131"/>
    </row>
    <row r="25090" spans="1:1" x14ac:dyDescent="0.55000000000000004">
      <c r="A25090" s="131"/>
    </row>
    <row r="25091" spans="1:1" x14ac:dyDescent="0.55000000000000004">
      <c r="A25091" s="131"/>
    </row>
    <row r="25094" spans="1:1" x14ac:dyDescent="0.55000000000000004">
      <c r="A25094" s="131"/>
    </row>
    <row r="25095" spans="1:1" x14ac:dyDescent="0.55000000000000004">
      <c r="A25095" s="131"/>
    </row>
    <row r="25098" spans="1:1" x14ac:dyDescent="0.55000000000000004">
      <c r="A25098" s="131"/>
    </row>
    <row r="25099" spans="1:1" x14ac:dyDescent="0.55000000000000004">
      <c r="A25099" s="131"/>
    </row>
    <row r="25102" spans="1:1" x14ac:dyDescent="0.55000000000000004">
      <c r="A25102" s="131"/>
    </row>
    <row r="25103" spans="1:1" x14ac:dyDescent="0.55000000000000004">
      <c r="A25103" s="131"/>
    </row>
    <row r="25106" spans="1:1" x14ac:dyDescent="0.55000000000000004">
      <c r="A25106" s="131"/>
    </row>
    <row r="25107" spans="1:1" x14ac:dyDescent="0.55000000000000004">
      <c r="A25107" s="131"/>
    </row>
    <row r="25110" spans="1:1" x14ac:dyDescent="0.55000000000000004">
      <c r="A25110" s="131"/>
    </row>
    <row r="25111" spans="1:1" x14ac:dyDescent="0.55000000000000004">
      <c r="A25111" s="131"/>
    </row>
    <row r="25114" spans="1:1" x14ac:dyDescent="0.55000000000000004">
      <c r="A25114" s="131"/>
    </row>
    <row r="25115" spans="1:1" x14ac:dyDescent="0.55000000000000004">
      <c r="A25115" s="131"/>
    </row>
    <row r="25118" spans="1:1" x14ac:dyDescent="0.55000000000000004">
      <c r="A25118" s="131"/>
    </row>
    <row r="25119" spans="1:1" x14ac:dyDescent="0.55000000000000004">
      <c r="A25119" s="131"/>
    </row>
    <row r="25122" spans="1:1" x14ac:dyDescent="0.55000000000000004">
      <c r="A25122" s="131"/>
    </row>
    <row r="25123" spans="1:1" x14ac:dyDescent="0.55000000000000004">
      <c r="A25123" s="131"/>
    </row>
    <row r="25126" spans="1:1" x14ac:dyDescent="0.55000000000000004">
      <c r="A25126" s="131"/>
    </row>
    <row r="25127" spans="1:1" x14ac:dyDescent="0.55000000000000004">
      <c r="A25127" s="131"/>
    </row>
    <row r="25130" spans="1:1" x14ac:dyDescent="0.55000000000000004">
      <c r="A25130" s="131"/>
    </row>
    <row r="25131" spans="1:1" x14ac:dyDescent="0.55000000000000004">
      <c r="A25131" s="131"/>
    </row>
    <row r="25134" spans="1:1" x14ac:dyDescent="0.55000000000000004">
      <c r="A25134" s="131"/>
    </row>
    <row r="25135" spans="1:1" x14ac:dyDescent="0.55000000000000004">
      <c r="A25135" s="131"/>
    </row>
    <row r="25138" spans="1:1" x14ac:dyDescent="0.55000000000000004">
      <c r="A25138" s="131"/>
    </row>
    <row r="25139" spans="1:1" x14ac:dyDescent="0.55000000000000004">
      <c r="A25139" s="131"/>
    </row>
    <row r="25142" spans="1:1" x14ac:dyDescent="0.55000000000000004">
      <c r="A25142" s="131"/>
    </row>
    <row r="25143" spans="1:1" x14ac:dyDescent="0.55000000000000004">
      <c r="A25143" s="131"/>
    </row>
    <row r="25146" spans="1:1" x14ac:dyDescent="0.55000000000000004">
      <c r="A25146" s="131"/>
    </row>
    <row r="25147" spans="1:1" x14ac:dyDescent="0.55000000000000004">
      <c r="A25147" s="131"/>
    </row>
    <row r="25150" spans="1:1" x14ac:dyDescent="0.55000000000000004">
      <c r="A25150" s="131"/>
    </row>
    <row r="25151" spans="1:1" x14ac:dyDescent="0.55000000000000004">
      <c r="A25151" s="131"/>
    </row>
    <row r="25154" spans="1:1" x14ac:dyDescent="0.55000000000000004">
      <c r="A25154" s="131"/>
    </row>
    <row r="25155" spans="1:1" x14ac:dyDescent="0.55000000000000004">
      <c r="A25155" s="131"/>
    </row>
    <row r="25158" spans="1:1" x14ac:dyDescent="0.55000000000000004">
      <c r="A25158" s="131"/>
    </row>
    <row r="25159" spans="1:1" x14ac:dyDescent="0.55000000000000004">
      <c r="A25159" s="131"/>
    </row>
    <row r="25162" spans="1:1" x14ac:dyDescent="0.55000000000000004">
      <c r="A25162" s="131"/>
    </row>
    <row r="25163" spans="1:1" x14ac:dyDescent="0.55000000000000004">
      <c r="A25163" s="131"/>
    </row>
    <row r="25166" spans="1:1" x14ac:dyDescent="0.55000000000000004">
      <c r="A25166" s="131"/>
    </row>
    <row r="25167" spans="1:1" x14ac:dyDescent="0.55000000000000004">
      <c r="A25167" s="131"/>
    </row>
    <row r="25170" spans="1:1" x14ac:dyDescent="0.55000000000000004">
      <c r="A25170" s="131"/>
    </row>
    <row r="25171" spans="1:1" x14ac:dyDescent="0.55000000000000004">
      <c r="A25171" s="131"/>
    </row>
    <row r="25174" spans="1:1" x14ac:dyDescent="0.55000000000000004">
      <c r="A25174" s="131"/>
    </row>
    <row r="25175" spans="1:1" x14ac:dyDescent="0.55000000000000004">
      <c r="A25175" s="131"/>
    </row>
    <row r="25178" spans="1:1" x14ac:dyDescent="0.55000000000000004">
      <c r="A25178" s="131"/>
    </row>
    <row r="25179" spans="1:1" x14ac:dyDescent="0.55000000000000004">
      <c r="A25179" s="131"/>
    </row>
    <row r="25182" spans="1:1" x14ac:dyDescent="0.55000000000000004">
      <c r="A25182" s="131"/>
    </row>
    <row r="25183" spans="1:1" x14ac:dyDescent="0.55000000000000004">
      <c r="A25183" s="131"/>
    </row>
    <row r="25186" spans="1:1" x14ac:dyDescent="0.55000000000000004">
      <c r="A25186" s="131"/>
    </row>
    <row r="25187" spans="1:1" x14ac:dyDescent="0.55000000000000004">
      <c r="A25187" s="131"/>
    </row>
    <row r="25190" spans="1:1" x14ac:dyDescent="0.55000000000000004">
      <c r="A25190" s="131"/>
    </row>
    <row r="25191" spans="1:1" x14ac:dyDescent="0.55000000000000004">
      <c r="A25191" s="131"/>
    </row>
    <row r="25194" spans="1:1" x14ac:dyDescent="0.55000000000000004">
      <c r="A25194" s="131"/>
    </row>
    <row r="25195" spans="1:1" x14ac:dyDescent="0.55000000000000004">
      <c r="A25195" s="131"/>
    </row>
    <row r="25198" spans="1:1" x14ac:dyDescent="0.55000000000000004">
      <c r="A25198" s="131"/>
    </row>
    <row r="25199" spans="1:1" x14ac:dyDescent="0.55000000000000004">
      <c r="A25199" s="131"/>
    </row>
    <row r="25202" spans="1:1" x14ac:dyDescent="0.55000000000000004">
      <c r="A25202" s="131"/>
    </row>
    <row r="25203" spans="1:1" x14ac:dyDescent="0.55000000000000004">
      <c r="A25203" s="131"/>
    </row>
    <row r="25206" spans="1:1" x14ac:dyDescent="0.55000000000000004">
      <c r="A25206" s="131"/>
    </row>
    <row r="25207" spans="1:1" x14ac:dyDescent="0.55000000000000004">
      <c r="A25207" s="131"/>
    </row>
    <row r="25210" spans="1:1" x14ac:dyDescent="0.55000000000000004">
      <c r="A25210" s="131"/>
    </row>
    <row r="25211" spans="1:1" x14ac:dyDescent="0.55000000000000004">
      <c r="A25211" s="131"/>
    </row>
    <row r="25214" spans="1:1" x14ac:dyDescent="0.55000000000000004">
      <c r="A25214" s="131"/>
    </row>
    <row r="25215" spans="1:1" x14ac:dyDescent="0.55000000000000004">
      <c r="A25215" s="131"/>
    </row>
    <row r="25218" spans="1:1" x14ac:dyDescent="0.55000000000000004">
      <c r="A25218" s="131"/>
    </row>
    <row r="25219" spans="1:1" x14ac:dyDescent="0.55000000000000004">
      <c r="A25219" s="131"/>
    </row>
    <row r="25222" spans="1:1" x14ac:dyDescent="0.55000000000000004">
      <c r="A25222" s="131"/>
    </row>
    <row r="25223" spans="1:1" x14ac:dyDescent="0.55000000000000004">
      <c r="A25223" s="131"/>
    </row>
    <row r="25226" spans="1:1" x14ac:dyDescent="0.55000000000000004">
      <c r="A25226" s="131"/>
    </row>
    <row r="25227" spans="1:1" x14ac:dyDescent="0.55000000000000004">
      <c r="A25227" s="131"/>
    </row>
    <row r="25230" spans="1:1" x14ac:dyDescent="0.55000000000000004">
      <c r="A25230" s="131"/>
    </row>
    <row r="25231" spans="1:1" x14ac:dyDescent="0.55000000000000004">
      <c r="A25231" s="131"/>
    </row>
    <row r="25234" spans="1:1" x14ac:dyDescent="0.55000000000000004">
      <c r="A25234" s="131"/>
    </row>
    <row r="25235" spans="1:1" x14ac:dyDescent="0.55000000000000004">
      <c r="A25235" s="131"/>
    </row>
    <row r="25238" spans="1:1" x14ac:dyDescent="0.55000000000000004">
      <c r="A25238" s="131"/>
    </row>
    <row r="25239" spans="1:1" x14ac:dyDescent="0.55000000000000004">
      <c r="A25239" s="131"/>
    </row>
    <row r="25242" spans="1:1" x14ac:dyDescent="0.55000000000000004">
      <c r="A25242" s="131"/>
    </row>
    <row r="25243" spans="1:1" x14ac:dyDescent="0.55000000000000004">
      <c r="A25243" s="131"/>
    </row>
    <row r="25246" spans="1:1" x14ac:dyDescent="0.55000000000000004">
      <c r="A25246" s="131"/>
    </row>
    <row r="25247" spans="1:1" x14ac:dyDescent="0.55000000000000004">
      <c r="A25247" s="131"/>
    </row>
    <row r="25250" spans="1:1" x14ac:dyDescent="0.55000000000000004">
      <c r="A25250" s="131"/>
    </row>
    <row r="25251" spans="1:1" x14ac:dyDescent="0.55000000000000004">
      <c r="A25251" s="131"/>
    </row>
    <row r="25254" spans="1:1" x14ac:dyDescent="0.55000000000000004">
      <c r="A25254" s="131"/>
    </row>
    <row r="25255" spans="1:1" x14ac:dyDescent="0.55000000000000004">
      <c r="A25255" s="131"/>
    </row>
    <row r="25258" spans="1:1" x14ac:dyDescent="0.55000000000000004">
      <c r="A25258" s="131"/>
    </row>
    <row r="25259" spans="1:1" x14ac:dyDescent="0.55000000000000004">
      <c r="A25259" s="131"/>
    </row>
    <row r="25262" spans="1:1" x14ac:dyDescent="0.55000000000000004">
      <c r="A25262" s="131"/>
    </row>
    <row r="25263" spans="1:1" x14ac:dyDescent="0.55000000000000004">
      <c r="A25263" s="131"/>
    </row>
    <row r="25266" spans="1:1" x14ac:dyDescent="0.55000000000000004">
      <c r="A25266" s="131"/>
    </row>
    <row r="25267" spans="1:1" x14ac:dyDescent="0.55000000000000004">
      <c r="A25267" s="131"/>
    </row>
    <row r="25270" spans="1:1" x14ac:dyDescent="0.55000000000000004">
      <c r="A25270" s="131"/>
    </row>
    <row r="25271" spans="1:1" x14ac:dyDescent="0.55000000000000004">
      <c r="A25271" s="131"/>
    </row>
    <row r="25274" spans="1:1" x14ac:dyDescent="0.55000000000000004">
      <c r="A25274" s="131"/>
    </row>
    <row r="25275" spans="1:1" x14ac:dyDescent="0.55000000000000004">
      <c r="A25275" s="131"/>
    </row>
    <row r="25278" spans="1:1" x14ac:dyDescent="0.55000000000000004">
      <c r="A25278" s="131"/>
    </row>
    <row r="25279" spans="1:1" x14ac:dyDescent="0.55000000000000004">
      <c r="A25279" s="131"/>
    </row>
    <row r="25282" spans="1:1" x14ac:dyDescent="0.55000000000000004">
      <c r="A25282" s="131"/>
    </row>
    <row r="25283" spans="1:1" x14ac:dyDescent="0.55000000000000004">
      <c r="A25283" s="131"/>
    </row>
    <row r="25286" spans="1:1" x14ac:dyDescent="0.55000000000000004">
      <c r="A25286" s="131"/>
    </row>
    <row r="25287" spans="1:1" x14ac:dyDescent="0.55000000000000004">
      <c r="A25287" s="131"/>
    </row>
    <row r="25290" spans="1:1" x14ac:dyDescent="0.55000000000000004">
      <c r="A25290" s="131"/>
    </row>
    <row r="25291" spans="1:1" x14ac:dyDescent="0.55000000000000004">
      <c r="A25291" s="131"/>
    </row>
    <row r="25294" spans="1:1" x14ac:dyDescent="0.55000000000000004">
      <c r="A25294" s="131"/>
    </row>
    <row r="25295" spans="1:1" x14ac:dyDescent="0.55000000000000004">
      <c r="A25295" s="131"/>
    </row>
    <row r="25298" spans="1:1" x14ac:dyDescent="0.55000000000000004">
      <c r="A25298" s="131"/>
    </row>
    <row r="25299" spans="1:1" x14ac:dyDescent="0.55000000000000004">
      <c r="A25299" s="131"/>
    </row>
    <row r="25302" spans="1:1" x14ac:dyDescent="0.55000000000000004">
      <c r="A25302" s="131"/>
    </row>
    <row r="25303" spans="1:1" x14ac:dyDescent="0.55000000000000004">
      <c r="A25303" s="131"/>
    </row>
    <row r="25306" spans="1:1" x14ac:dyDescent="0.55000000000000004">
      <c r="A25306" s="131"/>
    </row>
    <row r="25307" spans="1:1" x14ac:dyDescent="0.55000000000000004">
      <c r="A25307" s="131"/>
    </row>
    <row r="25310" spans="1:1" x14ac:dyDescent="0.55000000000000004">
      <c r="A25310" s="131"/>
    </row>
    <row r="25311" spans="1:1" x14ac:dyDescent="0.55000000000000004">
      <c r="A25311" s="131"/>
    </row>
    <row r="25314" spans="1:1" x14ac:dyDescent="0.55000000000000004">
      <c r="A25314" s="131"/>
    </row>
    <row r="25315" spans="1:1" x14ac:dyDescent="0.55000000000000004">
      <c r="A25315" s="131"/>
    </row>
    <row r="25318" spans="1:1" x14ac:dyDescent="0.55000000000000004">
      <c r="A25318" s="131"/>
    </row>
    <row r="25319" spans="1:1" x14ac:dyDescent="0.55000000000000004">
      <c r="A25319" s="131"/>
    </row>
    <row r="25322" spans="1:1" x14ac:dyDescent="0.55000000000000004">
      <c r="A25322" s="131"/>
    </row>
    <row r="25323" spans="1:1" x14ac:dyDescent="0.55000000000000004">
      <c r="A25323" s="131"/>
    </row>
    <row r="25326" spans="1:1" x14ac:dyDescent="0.55000000000000004">
      <c r="A25326" s="131"/>
    </row>
    <row r="25327" spans="1:1" x14ac:dyDescent="0.55000000000000004">
      <c r="A25327" s="131"/>
    </row>
    <row r="25330" spans="1:1" x14ac:dyDescent="0.55000000000000004">
      <c r="A25330" s="131"/>
    </row>
    <row r="25331" spans="1:1" x14ac:dyDescent="0.55000000000000004">
      <c r="A25331" s="131"/>
    </row>
    <row r="25334" spans="1:1" x14ac:dyDescent="0.55000000000000004">
      <c r="A25334" s="131"/>
    </row>
    <row r="25335" spans="1:1" x14ac:dyDescent="0.55000000000000004">
      <c r="A25335" s="131"/>
    </row>
    <row r="25338" spans="1:1" x14ac:dyDescent="0.55000000000000004">
      <c r="A25338" s="131"/>
    </row>
    <row r="25339" spans="1:1" x14ac:dyDescent="0.55000000000000004">
      <c r="A25339" s="131"/>
    </row>
    <row r="25342" spans="1:1" x14ac:dyDescent="0.55000000000000004">
      <c r="A25342" s="131"/>
    </row>
    <row r="25343" spans="1:1" x14ac:dyDescent="0.55000000000000004">
      <c r="A25343" s="131"/>
    </row>
    <row r="25346" spans="1:1" x14ac:dyDescent="0.55000000000000004">
      <c r="A25346" s="131"/>
    </row>
    <row r="25347" spans="1:1" x14ac:dyDescent="0.55000000000000004">
      <c r="A25347" s="131"/>
    </row>
    <row r="25350" spans="1:1" x14ac:dyDescent="0.55000000000000004">
      <c r="A25350" s="131"/>
    </row>
    <row r="25351" spans="1:1" x14ac:dyDescent="0.55000000000000004">
      <c r="A25351" s="131"/>
    </row>
    <row r="25354" spans="1:1" x14ac:dyDescent="0.55000000000000004">
      <c r="A25354" s="131"/>
    </row>
    <row r="25355" spans="1:1" x14ac:dyDescent="0.55000000000000004">
      <c r="A25355" s="131"/>
    </row>
    <row r="25358" spans="1:1" x14ac:dyDescent="0.55000000000000004">
      <c r="A25358" s="131"/>
    </row>
    <row r="25359" spans="1:1" x14ac:dyDescent="0.55000000000000004">
      <c r="A25359" s="131"/>
    </row>
    <row r="25362" spans="1:1" x14ac:dyDescent="0.55000000000000004">
      <c r="A25362" s="131"/>
    </row>
    <row r="25363" spans="1:1" x14ac:dyDescent="0.55000000000000004">
      <c r="A25363" s="131"/>
    </row>
    <row r="25366" spans="1:1" x14ac:dyDescent="0.55000000000000004">
      <c r="A25366" s="131"/>
    </row>
    <row r="25367" spans="1:1" x14ac:dyDescent="0.55000000000000004">
      <c r="A25367" s="131"/>
    </row>
    <row r="25370" spans="1:1" x14ac:dyDescent="0.55000000000000004">
      <c r="A25370" s="131"/>
    </row>
    <row r="25371" spans="1:1" x14ac:dyDescent="0.55000000000000004">
      <c r="A25371" s="131"/>
    </row>
    <row r="25374" spans="1:1" x14ac:dyDescent="0.55000000000000004">
      <c r="A25374" s="131"/>
    </row>
    <row r="25375" spans="1:1" x14ac:dyDescent="0.55000000000000004">
      <c r="A25375" s="131"/>
    </row>
    <row r="25378" spans="1:1" x14ac:dyDescent="0.55000000000000004">
      <c r="A25378" s="131"/>
    </row>
    <row r="25379" spans="1:1" x14ac:dyDescent="0.55000000000000004">
      <c r="A25379" s="131"/>
    </row>
    <row r="25382" spans="1:1" x14ac:dyDescent="0.55000000000000004">
      <c r="A25382" s="131"/>
    </row>
    <row r="25383" spans="1:1" x14ac:dyDescent="0.55000000000000004">
      <c r="A25383" s="131"/>
    </row>
    <row r="25386" spans="1:1" x14ac:dyDescent="0.55000000000000004">
      <c r="A25386" s="131"/>
    </row>
    <row r="25387" spans="1:1" x14ac:dyDescent="0.55000000000000004">
      <c r="A25387" s="131"/>
    </row>
    <row r="25390" spans="1:1" x14ac:dyDescent="0.55000000000000004">
      <c r="A25390" s="131"/>
    </row>
    <row r="25391" spans="1:1" x14ac:dyDescent="0.55000000000000004">
      <c r="A25391" s="131"/>
    </row>
    <row r="25394" spans="1:1" x14ac:dyDescent="0.55000000000000004">
      <c r="A25394" s="131"/>
    </row>
    <row r="25395" spans="1:1" x14ac:dyDescent="0.55000000000000004">
      <c r="A25395" s="131"/>
    </row>
    <row r="25398" spans="1:1" x14ac:dyDescent="0.55000000000000004">
      <c r="A25398" s="131"/>
    </row>
    <row r="25399" spans="1:1" x14ac:dyDescent="0.55000000000000004">
      <c r="A25399" s="131"/>
    </row>
    <row r="25402" spans="1:1" x14ac:dyDescent="0.55000000000000004">
      <c r="A25402" s="131"/>
    </row>
    <row r="25403" spans="1:1" x14ac:dyDescent="0.55000000000000004">
      <c r="A25403" s="131"/>
    </row>
    <row r="25406" spans="1:1" x14ac:dyDescent="0.55000000000000004">
      <c r="A25406" s="131"/>
    </row>
    <row r="25407" spans="1:1" x14ac:dyDescent="0.55000000000000004">
      <c r="A25407" s="131"/>
    </row>
    <row r="25410" spans="1:1" x14ac:dyDescent="0.55000000000000004">
      <c r="A25410" s="131"/>
    </row>
    <row r="25411" spans="1:1" x14ac:dyDescent="0.55000000000000004">
      <c r="A25411" s="131"/>
    </row>
    <row r="25414" spans="1:1" x14ac:dyDescent="0.55000000000000004">
      <c r="A25414" s="131"/>
    </row>
    <row r="25415" spans="1:1" x14ac:dyDescent="0.55000000000000004">
      <c r="A25415" s="131"/>
    </row>
    <row r="25418" spans="1:1" x14ac:dyDescent="0.55000000000000004">
      <c r="A25418" s="131"/>
    </row>
    <row r="25419" spans="1:1" x14ac:dyDescent="0.55000000000000004">
      <c r="A25419" s="131"/>
    </row>
    <row r="25422" spans="1:1" x14ac:dyDescent="0.55000000000000004">
      <c r="A25422" s="131"/>
    </row>
    <row r="25423" spans="1:1" x14ac:dyDescent="0.55000000000000004">
      <c r="A25423" s="131"/>
    </row>
    <row r="25426" spans="1:1" x14ac:dyDescent="0.55000000000000004">
      <c r="A25426" s="131"/>
    </row>
    <row r="25427" spans="1:1" x14ac:dyDescent="0.55000000000000004">
      <c r="A25427" s="131"/>
    </row>
    <row r="25430" spans="1:1" x14ac:dyDescent="0.55000000000000004">
      <c r="A25430" s="131"/>
    </row>
    <row r="25431" spans="1:1" x14ac:dyDescent="0.55000000000000004">
      <c r="A25431" s="131"/>
    </row>
    <row r="25434" spans="1:1" x14ac:dyDescent="0.55000000000000004">
      <c r="A25434" s="131"/>
    </row>
    <row r="25435" spans="1:1" x14ac:dyDescent="0.55000000000000004">
      <c r="A25435" s="131"/>
    </row>
    <row r="25438" spans="1:1" x14ac:dyDescent="0.55000000000000004">
      <c r="A25438" s="131"/>
    </row>
    <row r="25439" spans="1:1" x14ac:dyDescent="0.55000000000000004">
      <c r="A25439" s="131"/>
    </row>
    <row r="25442" spans="1:1" x14ac:dyDescent="0.55000000000000004">
      <c r="A25442" s="131"/>
    </row>
    <row r="25443" spans="1:1" x14ac:dyDescent="0.55000000000000004">
      <c r="A25443" s="131"/>
    </row>
    <row r="25446" spans="1:1" x14ac:dyDescent="0.55000000000000004">
      <c r="A25446" s="131"/>
    </row>
    <row r="25447" spans="1:1" x14ac:dyDescent="0.55000000000000004">
      <c r="A25447" s="131"/>
    </row>
    <row r="25450" spans="1:1" x14ac:dyDescent="0.55000000000000004">
      <c r="A25450" s="131"/>
    </row>
    <row r="25451" spans="1:1" x14ac:dyDescent="0.55000000000000004">
      <c r="A25451" s="131"/>
    </row>
    <row r="25454" spans="1:1" x14ac:dyDescent="0.55000000000000004">
      <c r="A25454" s="131"/>
    </row>
    <row r="25455" spans="1:1" x14ac:dyDescent="0.55000000000000004">
      <c r="A25455" s="131"/>
    </row>
    <row r="25458" spans="1:1" x14ac:dyDescent="0.55000000000000004">
      <c r="A25458" s="131"/>
    </row>
    <row r="25459" spans="1:1" x14ac:dyDescent="0.55000000000000004">
      <c r="A25459" s="131"/>
    </row>
    <row r="25462" spans="1:1" x14ac:dyDescent="0.55000000000000004">
      <c r="A25462" s="131"/>
    </row>
    <row r="25463" spans="1:1" x14ac:dyDescent="0.55000000000000004">
      <c r="A25463" s="131"/>
    </row>
    <row r="25466" spans="1:1" x14ac:dyDescent="0.55000000000000004">
      <c r="A25466" s="131"/>
    </row>
    <row r="25467" spans="1:1" x14ac:dyDescent="0.55000000000000004">
      <c r="A25467" s="131"/>
    </row>
    <row r="25470" spans="1:1" x14ac:dyDescent="0.55000000000000004">
      <c r="A25470" s="131"/>
    </row>
    <row r="25471" spans="1:1" x14ac:dyDescent="0.55000000000000004">
      <c r="A25471" s="131"/>
    </row>
    <row r="25474" spans="1:1" x14ac:dyDescent="0.55000000000000004">
      <c r="A25474" s="131"/>
    </row>
    <row r="25475" spans="1:1" x14ac:dyDescent="0.55000000000000004">
      <c r="A25475" s="131"/>
    </row>
    <row r="25478" spans="1:1" x14ac:dyDescent="0.55000000000000004">
      <c r="A25478" s="131"/>
    </row>
    <row r="25479" spans="1:1" x14ac:dyDescent="0.55000000000000004">
      <c r="A25479" s="131"/>
    </row>
    <row r="25482" spans="1:1" x14ac:dyDescent="0.55000000000000004">
      <c r="A25482" s="131"/>
    </row>
    <row r="25483" spans="1:1" x14ac:dyDescent="0.55000000000000004">
      <c r="A25483" s="131"/>
    </row>
    <row r="25486" spans="1:1" x14ac:dyDescent="0.55000000000000004">
      <c r="A25486" s="131"/>
    </row>
    <row r="25487" spans="1:1" x14ac:dyDescent="0.55000000000000004">
      <c r="A25487" s="131"/>
    </row>
    <row r="25490" spans="1:1" x14ac:dyDescent="0.55000000000000004">
      <c r="A25490" s="131"/>
    </row>
    <row r="25491" spans="1:1" x14ac:dyDescent="0.55000000000000004">
      <c r="A25491" s="131"/>
    </row>
    <row r="25494" spans="1:1" x14ac:dyDescent="0.55000000000000004">
      <c r="A25494" s="131"/>
    </row>
    <row r="25495" spans="1:1" x14ac:dyDescent="0.55000000000000004">
      <c r="A25495" s="131"/>
    </row>
    <row r="25498" spans="1:1" x14ac:dyDescent="0.55000000000000004">
      <c r="A25498" s="131"/>
    </row>
    <row r="25499" spans="1:1" x14ac:dyDescent="0.55000000000000004">
      <c r="A25499" s="131"/>
    </row>
    <row r="25502" spans="1:1" x14ac:dyDescent="0.55000000000000004">
      <c r="A25502" s="131"/>
    </row>
    <row r="25503" spans="1:1" x14ac:dyDescent="0.55000000000000004">
      <c r="A25503" s="131"/>
    </row>
    <row r="25506" spans="1:1" x14ac:dyDescent="0.55000000000000004">
      <c r="A25506" s="131"/>
    </row>
    <row r="25507" spans="1:1" x14ac:dyDescent="0.55000000000000004">
      <c r="A25507" s="131"/>
    </row>
    <row r="25510" spans="1:1" x14ac:dyDescent="0.55000000000000004">
      <c r="A25510" s="131"/>
    </row>
    <row r="25511" spans="1:1" x14ac:dyDescent="0.55000000000000004">
      <c r="A25511" s="131"/>
    </row>
    <row r="25514" spans="1:1" x14ac:dyDescent="0.55000000000000004">
      <c r="A25514" s="131"/>
    </row>
    <row r="25515" spans="1:1" x14ac:dyDescent="0.55000000000000004">
      <c r="A25515" s="131"/>
    </row>
    <row r="25518" spans="1:1" x14ac:dyDescent="0.55000000000000004">
      <c r="A25518" s="131"/>
    </row>
    <row r="25519" spans="1:1" x14ac:dyDescent="0.55000000000000004">
      <c r="A25519" s="131"/>
    </row>
    <row r="25522" spans="1:1" x14ac:dyDescent="0.55000000000000004">
      <c r="A25522" s="131"/>
    </row>
    <row r="25523" spans="1:1" x14ac:dyDescent="0.55000000000000004">
      <c r="A25523" s="131"/>
    </row>
    <row r="25526" spans="1:1" x14ac:dyDescent="0.55000000000000004">
      <c r="A25526" s="131"/>
    </row>
    <row r="25527" spans="1:1" x14ac:dyDescent="0.55000000000000004">
      <c r="A25527" s="131"/>
    </row>
    <row r="25530" spans="1:1" x14ac:dyDescent="0.55000000000000004">
      <c r="A25530" s="131"/>
    </row>
    <row r="25531" spans="1:1" x14ac:dyDescent="0.55000000000000004">
      <c r="A25531" s="131"/>
    </row>
    <row r="25534" spans="1:1" x14ac:dyDescent="0.55000000000000004">
      <c r="A25534" s="131"/>
    </row>
    <row r="25535" spans="1:1" x14ac:dyDescent="0.55000000000000004">
      <c r="A25535" s="131"/>
    </row>
    <row r="25538" spans="1:1" x14ac:dyDescent="0.55000000000000004">
      <c r="A25538" s="131"/>
    </row>
    <row r="25539" spans="1:1" x14ac:dyDescent="0.55000000000000004">
      <c r="A25539" s="131"/>
    </row>
    <row r="25542" spans="1:1" x14ac:dyDescent="0.55000000000000004">
      <c r="A25542" s="131"/>
    </row>
    <row r="25543" spans="1:1" x14ac:dyDescent="0.55000000000000004">
      <c r="A25543" s="131"/>
    </row>
    <row r="25546" spans="1:1" x14ac:dyDescent="0.55000000000000004">
      <c r="A25546" s="131"/>
    </row>
    <row r="25547" spans="1:1" x14ac:dyDescent="0.55000000000000004">
      <c r="A25547" s="131"/>
    </row>
    <row r="25550" spans="1:1" x14ac:dyDescent="0.55000000000000004">
      <c r="A25550" s="131"/>
    </row>
    <row r="25551" spans="1:1" x14ac:dyDescent="0.55000000000000004">
      <c r="A25551" s="131"/>
    </row>
    <row r="25554" spans="1:1" x14ac:dyDescent="0.55000000000000004">
      <c r="A25554" s="131"/>
    </row>
    <row r="25555" spans="1:1" x14ac:dyDescent="0.55000000000000004">
      <c r="A25555" s="131"/>
    </row>
    <row r="25558" spans="1:1" x14ac:dyDescent="0.55000000000000004">
      <c r="A25558" s="131"/>
    </row>
    <row r="25559" spans="1:1" x14ac:dyDescent="0.55000000000000004">
      <c r="A25559" s="131"/>
    </row>
    <row r="25562" spans="1:1" x14ac:dyDescent="0.55000000000000004">
      <c r="A25562" s="131"/>
    </row>
    <row r="25563" spans="1:1" x14ac:dyDescent="0.55000000000000004">
      <c r="A25563" s="131"/>
    </row>
    <row r="25566" spans="1:1" x14ac:dyDescent="0.55000000000000004">
      <c r="A25566" s="131"/>
    </row>
    <row r="25567" spans="1:1" x14ac:dyDescent="0.55000000000000004">
      <c r="A25567" s="131"/>
    </row>
    <row r="25570" spans="1:1" x14ac:dyDescent="0.55000000000000004">
      <c r="A25570" s="131"/>
    </row>
    <row r="25571" spans="1:1" x14ac:dyDescent="0.55000000000000004">
      <c r="A25571" s="131"/>
    </row>
    <row r="25574" spans="1:1" x14ac:dyDescent="0.55000000000000004">
      <c r="A25574" s="131"/>
    </row>
    <row r="25575" spans="1:1" x14ac:dyDescent="0.55000000000000004">
      <c r="A25575" s="131"/>
    </row>
    <row r="25578" spans="1:1" x14ac:dyDescent="0.55000000000000004">
      <c r="A25578" s="131"/>
    </row>
    <row r="25579" spans="1:1" x14ac:dyDescent="0.55000000000000004">
      <c r="A25579" s="131"/>
    </row>
    <row r="25582" spans="1:1" x14ac:dyDescent="0.55000000000000004">
      <c r="A25582" s="131"/>
    </row>
    <row r="25583" spans="1:1" x14ac:dyDescent="0.55000000000000004">
      <c r="A25583" s="131"/>
    </row>
    <row r="25586" spans="1:1" x14ac:dyDescent="0.55000000000000004">
      <c r="A25586" s="131"/>
    </row>
    <row r="25587" spans="1:1" x14ac:dyDescent="0.55000000000000004">
      <c r="A25587" s="131"/>
    </row>
    <row r="25590" spans="1:1" x14ac:dyDescent="0.55000000000000004">
      <c r="A25590" s="131"/>
    </row>
    <row r="25591" spans="1:1" x14ac:dyDescent="0.55000000000000004">
      <c r="A25591" s="131"/>
    </row>
    <row r="25594" spans="1:1" x14ac:dyDescent="0.55000000000000004">
      <c r="A25594" s="131"/>
    </row>
    <row r="25595" spans="1:1" x14ac:dyDescent="0.55000000000000004">
      <c r="A25595" s="131"/>
    </row>
    <row r="25598" spans="1:1" x14ac:dyDescent="0.55000000000000004">
      <c r="A25598" s="131"/>
    </row>
    <row r="25599" spans="1:1" x14ac:dyDescent="0.55000000000000004">
      <c r="A25599" s="131"/>
    </row>
    <row r="25602" spans="1:1" x14ac:dyDescent="0.55000000000000004">
      <c r="A25602" s="131"/>
    </row>
    <row r="25603" spans="1:1" x14ac:dyDescent="0.55000000000000004">
      <c r="A25603" s="131"/>
    </row>
    <row r="25606" spans="1:1" x14ac:dyDescent="0.55000000000000004">
      <c r="A25606" s="131"/>
    </row>
    <row r="25607" spans="1:1" x14ac:dyDescent="0.55000000000000004">
      <c r="A25607" s="131"/>
    </row>
    <row r="25610" spans="1:1" x14ac:dyDescent="0.55000000000000004">
      <c r="A25610" s="131"/>
    </row>
    <row r="25611" spans="1:1" x14ac:dyDescent="0.55000000000000004">
      <c r="A25611" s="131"/>
    </row>
    <row r="25614" spans="1:1" x14ac:dyDescent="0.55000000000000004">
      <c r="A25614" s="131"/>
    </row>
    <row r="25615" spans="1:1" x14ac:dyDescent="0.55000000000000004">
      <c r="A25615" s="131"/>
    </row>
    <row r="25618" spans="1:1" x14ac:dyDescent="0.55000000000000004">
      <c r="A25618" s="131"/>
    </row>
    <row r="25619" spans="1:1" x14ac:dyDescent="0.55000000000000004">
      <c r="A25619" s="131"/>
    </row>
    <row r="25622" spans="1:1" x14ac:dyDescent="0.55000000000000004">
      <c r="A25622" s="131"/>
    </row>
    <row r="25623" spans="1:1" x14ac:dyDescent="0.55000000000000004">
      <c r="A25623" s="131"/>
    </row>
    <row r="25626" spans="1:1" x14ac:dyDescent="0.55000000000000004">
      <c r="A25626" s="131"/>
    </row>
    <row r="25627" spans="1:1" x14ac:dyDescent="0.55000000000000004">
      <c r="A25627" s="131"/>
    </row>
    <row r="25630" spans="1:1" x14ac:dyDescent="0.55000000000000004">
      <c r="A25630" s="131"/>
    </row>
    <row r="25631" spans="1:1" x14ac:dyDescent="0.55000000000000004">
      <c r="A25631" s="131"/>
    </row>
    <row r="25634" spans="1:1" x14ac:dyDescent="0.55000000000000004">
      <c r="A25634" s="131"/>
    </row>
    <row r="25635" spans="1:1" x14ac:dyDescent="0.55000000000000004">
      <c r="A25635" s="131"/>
    </row>
    <row r="25638" spans="1:1" x14ac:dyDescent="0.55000000000000004">
      <c r="A25638" s="131"/>
    </row>
    <row r="25639" spans="1:1" x14ac:dyDescent="0.55000000000000004">
      <c r="A25639" s="131"/>
    </row>
    <row r="25642" spans="1:1" x14ac:dyDescent="0.55000000000000004">
      <c r="A25642" s="131"/>
    </row>
    <row r="25643" spans="1:1" x14ac:dyDescent="0.55000000000000004">
      <c r="A25643" s="131"/>
    </row>
    <row r="25646" spans="1:1" x14ac:dyDescent="0.55000000000000004">
      <c r="A25646" s="131"/>
    </row>
    <row r="25647" spans="1:1" x14ac:dyDescent="0.55000000000000004">
      <c r="A25647" s="131"/>
    </row>
    <row r="25650" spans="1:1" x14ac:dyDescent="0.55000000000000004">
      <c r="A25650" s="131"/>
    </row>
    <row r="25651" spans="1:1" x14ac:dyDescent="0.55000000000000004">
      <c r="A25651" s="131"/>
    </row>
    <row r="25654" spans="1:1" x14ac:dyDescent="0.55000000000000004">
      <c r="A25654" s="131"/>
    </row>
    <row r="25655" spans="1:1" x14ac:dyDescent="0.55000000000000004">
      <c r="A25655" s="131"/>
    </row>
    <row r="25658" spans="1:1" x14ac:dyDescent="0.55000000000000004">
      <c r="A25658" s="131"/>
    </row>
    <row r="25659" spans="1:1" x14ac:dyDescent="0.55000000000000004">
      <c r="A25659" s="131"/>
    </row>
    <row r="25662" spans="1:1" x14ac:dyDescent="0.55000000000000004">
      <c r="A25662" s="131"/>
    </row>
    <row r="25663" spans="1:1" x14ac:dyDescent="0.55000000000000004">
      <c r="A25663" s="131"/>
    </row>
    <row r="25666" spans="1:1" x14ac:dyDescent="0.55000000000000004">
      <c r="A25666" s="131"/>
    </row>
    <row r="25667" spans="1:1" x14ac:dyDescent="0.55000000000000004">
      <c r="A25667" s="131"/>
    </row>
    <row r="25670" spans="1:1" x14ac:dyDescent="0.55000000000000004">
      <c r="A25670" s="131"/>
    </row>
    <row r="25671" spans="1:1" x14ac:dyDescent="0.55000000000000004">
      <c r="A25671" s="131"/>
    </row>
    <row r="25674" spans="1:1" x14ac:dyDescent="0.55000000000000004">
      <c r="A25674" s="131"/>
    </row>
    <row r="25675" spans="1:1" x14ac:dyDescent="0.55000000000000004">
      <c r="A25675" s="131"/>
    </row>
    <row r="25678" spans="1:1" x14ac:dyDescent="0.55000000000000004">
      <c r="A25678" s="131"/>
    </row>
    <row r="25679" spans="1:1" x14ac:dyDescent="0.55000000000000004">
      <c r="A25679" s="131"/>
    </row>
    <row r="25682" spans="1:1" x14ac:dyDescent="0.55000000000000004">
      <c r="A25682" s="131"/>
    </row>
    <row r="25683" spans="1:1" x14ac:dyDescent="0.55000000000000004">
      <c r="A25683" s="131"/>
    </row>
    <row r="25686" spans="1:1" x14ac:dyDescent="0.55000000000000004">
      <c r="A25686" s="131"/>
    </row>
    <row r="25687" spans="1:1" x14ac:dyDescent="0.55000000000000004">
      <c r="A25687" s="131"/>
    </row>
    <row r="25690" spans="1:1" x14ac:dyDescent="0.55000000000000004">
      <c r="A25690" s="131"/>
    </row>
    <row r="25691" spans="1:1" x14ac:dyDescent="0.55000000000000004">
      <c r="A25691" s="131"/>
    </row>
    <row r="25694" spans="1:1" x14ac:dyDescent="0.55000000000000004">
      <c r="A25694" s="131"/>
    </row>
    <row r="25695" spans="1:1" x14ac:dyDescent="0.55000000000000004">
      <c r="A25695" s="131"/>
    </row>
    <row r="25698" spans="1:1" x14ac:dyDescent="0.55000000000000004">
      <c r="A25698" s="131"/>
    </row>
    <row r="25699" spans="1:1" x14ac:dyDescent="0.55000000000000004">
      <c r="A25699" s="131"/>
    </row>
    <row r="25702" spans="1:1" x14ac:dyDescent="0.55000000000000004">
      <c r="A25702" s="131"/>
    </row>
    <row r="25703" spans="1:1" x14ac:dyDescent="0.55000000000000004">
      <c r="A25703" s="131"/>
    </row>
    <row r="25706" spans="1:1" x14ac:dyDescent="0.55000000000000004">
      <c r="A25706" s="131"/>
    </row>
    <row r="25707" spans="1:1" x14ac:dyDescent="0.55000000000000004">
      <c r="A25707" s="131"/>
    </row>
    <row r="25710" spans="1:1" x14ac:dyDescent="0.55000000000000004">
      <c r="A25710" s="131"/>
    </row>
    <row r="25711" spans="1:1" x14ac:dyDescent="0.55000000000000004">
      <c r="A25711" s="131"/>
    </row>
    <row r="25714" spans="1:1" x14ac:dyDescent="0.55000000000000004">
      <c r="A25714" s="131"/>
    </row>
    <row r="25715" spans="1:1" x14ac:dyDescent="0.55000000000000004">
      <c r="A25715" s="131"/>
    </row>
    <row r="25718" spans="1:1" x14ac:dyDescent="0.55000000000000004">
      <c r="A25718" s="131"/>
    </row>
    <row r="25719" spans="1:1" x14ac:dyDescent="0.55000000000000004">
      <c r="A25719" s="131"/>
    </row>
    <row r="25722" spans="1:1" x14ac:dyDescent="0.55000000000000004">
      <c r="A25722" s="131"/>
    </row>
    <row r="25723" spans="1:1" x14ac:dyDescent="0.55000000000000004">
      <c r="A25723" s="131"/>
    </row>
    <row r="25726" spans="1:1" x14ac:dyDescent="0.55000000000000004">
      <c r="A25726" s="131"/>
    </row>
    <row r="25727" spans="1:1" x14ac:dyDescent="0.55000000000000004">
      <c r="A25727" s="131"/>
    </row>
    <row r="25730" spans="1:1" x14ac:dyDescent="0.55000000000000004">
      <c r="A25730" s="131"/>
    </row>
    <row r="25731" spans="1:1" x14ac:dyDescent="0.55000000000000004">
      <c r="A25731" s="131"/>
    </row>
    <row r="25734" spans="1:1" x14ac:dyDescent="0.55000000000000004">
      <c r="A25734" s="131"/>
    </row>
    <row r="25735" spans="1:1" x14ac:dyDescent="0.55000000000000004">
      <c r="A25735" s="131"/>
    </row>
    <row r="25738" spans="1:1" x14ac:dyDescent="0.55000000000000004">
      <c r="A25738" s="131"/>
    </row>
    <row r="25739" spans="1:1" x14ac:dyDescent="0.55000000000000004">
      <c r="A25739" s="131"/>
    </row>
    <row r="25742" spans="1:1" x14ac:dyDescent="0.55000000000000004">
      <c r="A25742" s="131"/>
    </row>
    <row r="25743" spans="1:1" x14ac:dyDescent="0.55000000000000004">
      <c r="A25743" s="131"/>
    </row>
    <row r="25746" spans="1:1" x14ac:dyDescent="0.55000000000000004">
      <c r="A25746" s="131"/>
    </row>
    <row r="25747" spans="1:1" x14ac:dyDescent="0.55000000000000004">
      <c r="A25747" s="131"/>
    </row>
    <row r="25750" spans="1:1" x14ac:dyDescent="0.55000000000000004">
      <c r="A25750" s="131"/>
    </row>
    <row r="25751" spans="1:1" x14ac:dyDescent="0.55000000000000004">
      <c r="A25751" s="131"/>
    </row>
    <row r="25754" spans="1:1" x14ac:dyDescent="0.55000000000000004">
      <c r="A25754" s="131"/>
    </row>
    <row r="25755" spans="1:1" x14ac:dyDescent="0.55000000000000004">
      <c r="A25755" s="131"/>
    </row>
    <row r="25758" spans="1:1" x14ac:dyDescent="0.55000000000000004">
      <c r="A25758" s="131"/>
    </row>
    <row r="25759" spans="1:1" x14ac:dyDescent="0.55000000000000004">
      <c r="A25759" s="131"/>
    </row>
    <row r="25762" spans="1:1" x14ac:dyDescent="0.55000000000000004">
      <c r="A25762" s="131"/>
    </row>
    <row r="25763" spans="1:1" x14ac:dyDescent="0.55000000000000004">
      <c r="A25763" s="131"/>
    </row>
    <row r="25766" spans="1:1" x14ac:dyDescent="0.55000000000000004">
      <c r="A25766" s="131"/>
    </row>
    <row r="25767" spans="1:1" x14ac:dyDescent="0.55000000000000004">
      <c r="A25767" s="131"/>
    </row>
    <row r="25770" spans="1:1" x14ac:dyDescent="0.55000000000000004">
      <c r="A25770" s="131"/>
    </row>
    <row r="25771" spans="1:1" x14ac:dyDescent="0.55000000000000004">
      <c r="A25771" s="131"/>
    </row>
    <row r="25774" spans="1:1" x14ac:dyDescent="0.55000000000000004">
      <c r="A25774" s="131"/>
    </row>
    <row r="25775" spans="1:1" x14ac:dyDescent="0.55000000000000004">
      <c r="A25775" s="131"/>
    </row>
    <row r="25778" spans="1:1" x14ac:dyDescent="0.55000000000000004">
      <c r="A25778" s="131"/>
    </row>
    <row r="25779" spans="1:1" x14ac:dyDescent="0.55000000000000004">
      <c r="A25779" s="131"/>
    </row>
    <row r="25782" spans="1:1" x14ac:dyDescent="0.55000000000000004">
      <c r="A25782" s="131"/>
    </row>
    <row r="25783" spans="1:1" x14ac:dyDescent="0.55000000000000004">
      <c r="A25783" s="131"/>
    </row>
    <row r="25786" spans="1:1" x14ac:dyDescent="0.55000000000000004">
      <c r="A25786" s="131"/>
    </row>
    <row r="25787" spans="1:1" x14ac:dyDescent="0.55000000000000004">
      <c r="A25787" s="131"/>
    </row>
    <row r="25790" spans="1:1" x14ac:dyDescent="0.55000000000000004">
      <c r="A25790" s="131"/>
    </row>
    <row r="25791" spans="1:1" x14ac:dyDescent="0.55000000000000004">
      <c r="A25791" s="131"/>
    </row>
    <row r="25794" spans="1:1" x14ac:dyDescent="0.55000000000000004">
      <c r="A25794" s="131"/>
    </row>
    <row r="25795" spans="1:1" x14ac:dyDescent="0.55000000000000004">
      <c r="A25795" s="131"/>
    </row>
    <row r="25798" spans="1:1" x14ac:dyDescent="0.55000000000000004">
      <c r="A25798" s="131"/>
    </row>
    <row r="25799" spans="1:1" x14ac:dyDescent="0.55000000000000004">
      <c r="A25799" s="131"/>
    </row>
    <row r="25802" spans="1:1" x14ac:dyDescent="0.55000000000000004">
      <c r="A25802" s="131"/>
    </row>
    <row r="25803" spans="1:1" x14ac:dyDescent="0.55000000000000004">
      <c r="A25803" s="131"/>
    </row>
    <row r="25806" spans="1:1" x14ac:dyDescent="0.55000000000000004">
      <c r="A25806" s="131"/>
    </row>
    <row r="25807" spans="1:1" x14ac:dyDescent="0.55000000000000004">
      <c r="A25807" s="131"/>
    </row>
    <row r="25810" spans="1:1" x14ac:dyDescent="0.55000000000000004">
      <c r="A25810" s="131"/>
    </row>
    <row r="25811" spans="1:1" x14ac:dyDescent="0.55000000000000004">
      <c r="A25811" s="131"/>
    </row>
    <row r="25814" spans="1:1" x14ac:dyDescent="0.55000000000000004">
      <c r="A25814" s="131"/>
    </row>
    <row r="25815" spans="1:1" x14ac:dyDescent="0.55000000000000004">
      <c r="A25815" s="131"/>
    </row>
    <row r="25818" spans="1:1" x14ac:dyDescent="0.55000000000000004">
      <c r="A25818" s="131"/>
    </row>
    <row r="25819" spans="1:1" x14ac:dyDescent="0.55000000000000004">
      <c r="A25819" s="131"/>
    </row>
    <row r="25822" spans="1:1" x14ac:dyDescent="0.55000000000000004">
      <c r="A25822" s="131"/>
    </row>
    <row r="25823" spans="1:1" x14ac:dyDescent="0.55000000000000004">
      <c r="A25823" s="131"/>
    </row>
    <row r="25826" spans="1:1" x14ac:dyDescent="0.55000000000000004">
      <c r="A25826" s="131"/>
    </row>
    <row r="25827" spans="1:1" x14ac:dyDescent="0.55000000000000004">
      <c r="A25827" s="131"/>
    </row>
    <row r="25830" spans="1:1" x14ac:dyDescent="0.55000000000000004">
      <c r="A25830" s="131"/>
    </row>
    <row r="25831" spans="1:1" x14ac:dyDescent="0.55000000000000004">
      <c r="A25831" s="131"/>
    </row>
    <row r="25834" spans="1:1" x14ac:dyDescent="0.55000000000000004">
      <c r="A25834" s="131"/>
    </row>
    <row r="25835" spans="1:1" x14ac:dyDescent="0.55000000000000004">
      <c r="A25835" s="131"/>
    </row>
    <row r="25838" spans="1:1" x14ac:dyDescent="0.55000000000000004">
      <c r="A25838" s="131"/>
    </row>
    <row r="25839" spans="1:1" x14ac:dyDescent="0.55000000000000004">
      <c r="A25839" s="131"/>
    </row>
    <row r="25842" spans="1:1" x14ac:dyDescent="0.55000000000000004">
      <c r="A25842" s="131"/>
    </row>
    <row r="25843" spans="1:1" x14ac:dyDescent="0.55000000000000004">
      <c r="A25843" s="131"/>
    </row>
    <row r="25846" spans="1:1" x14ac:dyDescent="0.55000000000000004">
      <c r="A25846" s="131"/>
    </row>
    <row r="25847" spans="1:1" x14ac:dyDescent="0.55000000000000004">
      <c r="A25847" s="131"/>
    </row>
    <row r="25850" spans="1:1" x14ac:dyDescent="0.55000000000000004">
      <c r="A25850" s="131"/>
    </row>
    <row r="25851" spans="1:1" x14ac:dyDescent="0.55000000000000004">
      <c r="A25851" s="131"/>
    </row>
    <row r="25854" spans="1:1" x14ac:dyDescent="0.55000000000000004">
      <c r="A25854" s="131"/>
    </row>
    <row r="25855" spans="1:1" x14ac:dyDescent="0.55000000000000004">
      <c r="A25855" s="131"/>
    </row>
    <row r="25858" spans="1:1" x14ac:dyDescent="0.55000000000000004">
      <c r="A25858" s="131"/>
    </row>
    <row r="25859" spans="1:1" x14ac:dyDescent="0.55000000000000004">
      <c r="A25859" s="131"/>
    </row>
    <row r="25862" spans="1:1" x14ac:dyDescent="0.55000000000000004">
      <c r="A25862" s="131"/>
    </row>
    <row r="25863" spans="1:1" x14ac:dyDescent="0.55000000000000004">
      <c r="A25863" s="131"/>
    </row>
    <row r="25866" spans="1:1" x14ac:dyDescent="0.55000000000000004">
      <c r="A25866" s="131"/>
    </row>
    <row r="25867" spans="1:1" x14ac:dyDescent="0.55000000000000004">
      <c r="A25867" s="131"/>
    </row>
    <row r="25870" spans="1:1" x14ac:dyDescent="0.55000000000000004">
      <c r="A25870" s="131"/>
    </row>
    <row r="25871" spans="1:1" x14ac:dyDescent="0.55000000000000004">
      <c r="A25871" s="131"/>
    </row>
    <row r="25874" spans="1:1" x14ac:dyDescent="0.55000000000000004">
      <c r="A25874" s="131"/>
    </row>
    <row r="25875" spans="1:1" x14ac:dyDescent="0.55000000000000004">
      <c r="A25875" s="131"/>
    </row>
    <row r="25878" spans="1:1" x14ac:dyDescent="0.55000000000000004">
      <c r="A25878" s="131"/>
    </row>
    <row r="25879" spans="1:1" x14ac:dyDescent="0.55000000000000004">
      <c r="A25879" s="131"/>
    </row>
    <row r="25882" spans="1:1" x14ac:dyDescent="0.55000000000000004">
      <c r="A25882" s="131"/>
    </row>
    <row r="25883" spans="1:1" x14ac:dyDescent="0.55000000000000004">
      <c r="A25883" s="131"/>
    </row>
    <row r="25886" spans="1:1" x14ac:dyDescent="0.55000000000000004">
      <c r="A25886" s="131"/>
    </row>
    <row r="25887" spans="1:1" x14ac:dyDescent="0.55000000000000004">
      <c r="A25887" s="131"/>
    </row>
    <row r="25890" spans="1:1" x14ac:dyDescent="0.55000000000000004">
      <c r="A25890" s="131"/>
    </row>
    <row r="25891" spans="1:1" x14ac:dyDescent="0.55000000000000004">
      <c r="A25891" s="131"/>
    </row>
    <row r="25894" spans="1:1" x14ac:dyDescent="0.55000000000000004">
      <c r="A25894" s="131"/>
    </row>
    <row r="25895" spans="1:1" x14ac:dyDescent="0.55000000000000004">
      <c r="A25895" s="131"/>
    </row>
    <row r="25898" spans="1:1" x14ac:dyDescent="0.55000000000000004">
      <c r="A25898" s="131"/>
    </row>
    <row r="25899" spans="1:1" x14ac:dyDescent="0.55000000000000004">
      <c r="A25899" s="131"/>
    </row>
    <row r="25902" spans="1:1" x14ac:dyDescent="0.55000000000000004">
      <c r="A25902" s="131"/>
    </row>
    <row r="25903" spans="1:1" x14ac:dyDescent="0.55000000000000004">
      <c r="A25903" s="131"/>
    </row>
    <row r="25906" spans="1:1" x14ac:dyDescent="0.55000000000000004">
      <c r="A25906" s="131"/>
    </row>
    <row r="25907" spans="1:1" x14ac:dyDescent="0.55000000000000004">
      <c r="A25907" s="131"/>
    </row>
    <row r="25910" spans="1:1" x14ac:dyDescent="0.55000000000000004">
      <c r="A25910" s="131"/>
    </row>
    <row r="25911" spans="1:1" x14ac:dyDescent="0.55000000000000004">
      <c r="A25911" s="131"/>
    </row>
    <row r="25914" spans="1:1" x14ac:dyDescent="0.55000000000000004">
      <c r="A25914" s="131"/>
    </row>
    <row r="25915" spans="1:1" x14ac:dyDescent="0.55000000000000004">
      <c r="A25915" s="131"/>
    </row>
    <row r="25918" spans="1:1" x14ac:dyDescent="0.55000000000000004">
      <c r="A25918" s="131"/>
    </row>
    <row r="25919" spans="1:1" x14ac:dyDescent="0.55000000000000004">
      <c r="A25919" s="131"/>
    </row>
    <row r="25922" spans="1:1" x14ac:dyDescent="0.55000000000000004">
      <c r="A25922" s="131"/>
    </row>
    <row r="25923" spans="1:1" x14ac:dyDescent="0.55000000000000004">
      <c r="A25923" s="131"/>
    </row>
    <row r="25926" spans="1:1" x14ac:dyDescent="0.55000000000000004">
      <c r="A25926" s="131"/>
    </row>
    <row r="25927" spans="1:1" x14ac:dyDescent="0.55000000000000004">
      <c r="A25927" s="131"/>
    </row>
    <row r="25930" spans="1:1" x14ac:dyDescent="0.55000000000000004">
      <c r="A25930" s="131"/>
    </row>
    <row r="25931" spans="1:1" x14ac:dyDescent="0.55000000000000004">
      <c r="A25931" s="131"/>
    </row>
    <row r="25934" spans="1:1" x14ac:dyDescent="0.55000000000000004">
      <c r="A25934" s="131"/>
    </row>
    <row r="25935" spans="1:1" x14ac:dyDescent="0.55000000000000004">
      <c r="A25935" s="131"/>
    </row>
    <row r="25938" spans="1:1" x14ac:dyDescent="0.55000000000000004">
      <c r="A25938" s="131"/>
    </row>
    <row r="25939" spans="1:1" x14ac:dyDescent="0.55000000000000004">
      <c r="A25939" s="131"/>
    </row>
    <row r="25942" spans="1:1" x14ac:dyDescent="0.55000000000000004">
      <c r="A25942" s="131"/>
    </row>
    <row r="25943" spans="1:1" x14ac:dyDescent="0.55000000000000004">
      <c r="A25943" s="131"/>
    </row>
    <row r="25946" spans="1:1" x14ac:dyDescent="0.55000000000000004">
      <c r="A25946" s="131"/>
    </row>
    <row r="25947" spans="1:1" x14ac:dyDescent="0.55000000000000004">
      <c r="A25947" s="131"/>
    </row>
    <row r="25950" spans="1:1" x14ac:dyDescent="0.55000000000000004">
      <c r="A25950" s="131"/>
    </row>
    <row r="25951" spans="1:1" x14ac:dyDescent="0.55000000000000004">
      <c r="A25951" s="131"/>
    </row>
    <row r="25954" spans="1:1" x14ac:dyDescent="0.55000000000000004">
      <c r="A25954" s="131"/>
    </row>
    <row r="25955" spans="1:1" x14ac:dyDescent="0.55000000000000004">
      <c r="A25955" s="131"/>
    </row>
    <row r="25958" spans="1:1" x14ac:dyDescent="0.55000000000000004">
      <c r="A25958" s="131"/>
    </row>
    <row r="25959" spans="1:1" x14ac:dyDescent="0.55000000000000004">
      <c r="A25959" s="131"/>
    </row>
    <row r="25962" spans="1:1" x14ac:dyDescent="0.55000000000000004">
      <c r="A25962" s="131"/>
    </row>
    <row r="25963" spans="1:1" x14ac:dyDescent="0.55000000000000004">
      <c r="A25963" s="131"/>
    </row>
    <row r="25966" spans="1:1" x14ac:dyDescent="0.55000000000000004">
      <c r="A25966" s="131"/>
    </row>
    <row r="25967" spans="1:1" x14ac:dyDescent="0.55000000000000004">
      <c r="A25967" s="131"/>
    </row>
    <row r="25970" spans="1:1" x14ac:dyDescent="0.55000000000000004">
      <c r="A25970" s="131"/>
    </row>
    <row r="25971" spans="1:1" x14ac:dyDescent="0.55000000000000004">
      <c r="A25971" s="131"/>
    </row>
    <row r="25974" spans="1:1" x14ac:dyDescent="0.55000000000000004">
      <c r="A25974" s="131"/>
    </row>
    <row r="25975" spans="1:1" x14ac:dyDescent="0.55000000000000004">
      <c r="A25975" s="131"/>
    </row>
    <row r="25978" spans="1:1" x14ac:dyDescent="0.55000000000000004">
      <c r="A25978" s="131"/>
    </row>
    <row r="25979" spans="1:1" x14ac:dyDescent="0.55000000000000004">
      <c r="A25979" s="131"/>
    </row>
    <row r="25982" spans="1:1" x14ac:dyDescent="0.55000000000000004">
      <c r="A25982" s="131"/>
    </row>
    <row r="25983" spans="1:1" x14ac:dyDescent="0.55000000000000004">
      <c r="A25983" s="131"/>
    </row>
    <row r="25986" spans="1:1" x14ac:dyDescent="0.55000000000000004">
      <c r="A25986" s="131"/>
    </row>
    <row r="25987" spans="1:1" x14ac:dyDescent="0.55000000000000004">
      <c r="A25987" s="131"/>
    </row>
    <row r="25990" spans="1:1" x14ac:dyDescent="0.55000000000000004">
      <c r="A25990" s="131"/>
    </row>
    <row r="25991" spans="1:1" x14ac:dyDescent="0.55000000000000004">
      <c r="A25991" s="131"/>
    </row>
    <row r="25994" spans="1:1" x14ac:dyDescent="0.55000000000000004">
      <c r="A25994" s="131"/>
    </row>
    <row r="25995" spans="1:1" x14ac:dyDescent="0.55000000000000004">
      <c r="A25995" s="131"/>
    </row>
    <row r="25998" spans="1:1" x14ac:dyDescent="0.55000000000000004">
      <c r="A25998" s="131"/>
    </row>
    <row r="25999" spans="1:1" x14ac:dyDescent="0.55000000000000004">
      <c r="A25999" s="131"/>
    </row>
    <row r="26002" spans="1:1" x14ac:dyDescent="0.55000000000000004">
      <c r="A26002" s="131"/>
    </row>
    <row r="26003" spans="1:1" x14ac:dyDescent="0.55000000000000004">
      <c r="A26003" s="131"/>
    </row>
    <row r="26006" spans="1:1" x14ac:dyDescent="0.55000000000000004">
      <c r="A26006" s="131"/>
    </row>
    <row r="26007" spans="1:1" x14ac:dyDescent="0.55000000000000004">
      <c r="A26007" s="131"/>
    </row>
    <row r="26010" spans="1:1" x14ac:dyDescent="0.55000000000000004">
      <c r="A26010" s="131"/>
    </row>
    <row r="26011" spans="1:1" x14ac:dyDescent="0.55000000000000004">
      <c r="A26011" s="131"/>
    </row>
    <row r="26014" spans="1:1" x14ac:dyDescent="0.55000000000000004">
      <c r="A26014" s="131"/>
    </row>
    <row r="26015" spans="1:1" x14ac:dyDescent="0.55000000000000004">
      <c r="A26015" s="131"/>
    </row>
    <row r="26018" spans="1:1" x14ac:dyDescent="0.55000000000000004">
      <c r="A26018" s="131"/>
    </row>
    <row r="26019" spans="1:1" x14ac:dyDescent="0.55000000000000004">
      <c r="A26019" s="131"/>
    </row>
    <row r="26022" spans="1:1" x14ac:dyDescent="0.55000000000000004">
      <c r="A26022" s="131"/>
    </row>
    <row r="26023" spans="1:1" x14ac:dyDescent="0.55000000000000004">
      <c r="A26023" s="131"/>
    </row>
    <row r="26026" spans="1:1" x14ac:dyDescent="0.55000000000000004">
      <c r="A26026" s="131"/>
    </row>
    <row r="26027" spans="1:1" x14ac:dyDescent="0.55000000000000004">
      <c r="A26027" s="131"/>
    </row>
    <row r="26030" spans="1:1" x14ac:dyDescent="0.55000000000000004">
      <c r="A26030" s="131"/>
    </row>
    <row r="26031" spans="1:1" x14ac:dyDescent="0.55000000000000004">
      <c r="A26031" s="131"/>
    </row>
    <row r="26034" spans="1:1" x14ac:dyDescent="0.55000000000000004">
      <c r="A26034" s="131"/>
    </row>
    <row r="26035" spans="1:1" x14ac:dyDescent="0.55000000000000004">
      <c r="A26035" s="131"/>
    </row>
    <row r="26038" spans="1:1" x14ac:dyDescent="0.55000000000000004">
      <c r="A26038" s="131"/>
    </row>
    <row r="26039" spans="1:1" x14ac:dyDescent="0.55000000000000004">
      <c r="A26039" s="131"/>
    </row>
    <row r="26042" spans="1:1" x14ac:dyDescent="0.55000000000000004">
      <c r="A26042" s="131"/>
    </row>
    <row r="26043" spans="1:1" x14ac:dyDescent="0.55000000000000004">
      <c r="A26043" s="131"/>
    </row>
    <row r="26046" spans="1:1" x14ac:dyDescent="0.55000000000000004">
      <c r="A26046" s="131"/>
    </row>
    <row r="26047" spans="1:1" x14ac:dyDescent="0.55000000000000004">
      <c r="A26047" s="131"/>
    </row>
    <row r="26050" spans="1:1" x14ac:dyDescent="0.55000000000000004">
      <c r="A26050" s="131"/>
    </row>
    <row r="26051" spans="1:1" x14ac:dyDescent="0.55000000000000004">
      <c r="A26051" s="131"/>
    </row>
    <row r="26054" spans="1:1" x14ac:dyDescent="0.55000000000000004">
      <c r="A26054" s="131"/>
    </row>
    <row r="26055" spans="1:1" x14ac:dyDescent="0.55000000000000004">
      <c r="A26055" s="131"/>
    </row>
    <row r="26058" spans="1:1" x14ac:dyDescent="0.55000000000000004">
      <c r="A26058" s="131"/>
    </row>
    <row r="26059" spans="1:1" x14ac:dyDescent="0.55000000000000004">
      <c r="A26059" s="131"/>
    </row>
    <row r="26062" spans="1:1" x14ac:dyDescent="0.55000000000000004">
      <c r="A26062" s="131"/>
    </row>
    <row r="26063" spans="1:1" x14ac:dyDescent="0.55000000000000004">
      <c r="A26063" s="131"/>
    </row>
    <row r="26066" spans="1:1" x14ac:dyDescent="0.55000000000000004">
      <c r="A26066" s="131"/>
    </row>
    <row r="26067" spans="1:1" x14ac:dyDescent="0.55000000000000004">
      <c r="A26067" s="131"/>
    </row>
    <row r="26070" spans="1:1" x14ac:dyDescent="0.55000000000000004">
      <c r="A26070" s="131"/>
    </row>
    <row r="26071" spans="1:1" x14ac:dyDescent="0.55000000000000004">
      <c r="A26071" s="131"/>
    </row>
    <row r="26074" spans="1:1" x14ac:dyDescent="0.55000000000000004">
      <c r="A26074" s="131"/>
    </row>
    <row r="26075" spans="1:1" x14ac:dyDescent="0.55000000000000004">
      <c r="A26075" s="131"/>
    </row>
    <row r="26078" spans="1:1" x14ac:dyDescent="0.55000000000000004">
      <c r="A26078" s="131"/>
    </row>
    <row r="26079" spans="1:1" x14ac:dyDescent="0.55000000000000004">
      <c r="A26079" s="131"/>
    </row>
    <row r="26082" spans="1:1" x14ac:dyDescent="0.55000000000000004">
      <c r="A26082" s="131"/>
    </row>
    <row r="26083" spans="1:1" x14ac:dyDescent="0.55000000000000004">
      <c r="A26083" s="131"/>
    </row>
    <row r="26086" spans="1:1" x14ac:dyDescent="0.55000000000000004">
      <c r="A26086" s="131"/>
    </row>
    <row r="26087" spans="1:1" x14ac:dyDescent="0.55000000000000004">
      <c r="A26087" s="131"/>
    </row>
    <row r="26090" spans="1:1" x14ac:dyDescent="0.55000000000000004">
      <c r="A26090" s="131"/>
    </row>
    <row r="26091" spans="1:1" x14ac:dyDescent="0.55000000000000004">
      <c r="A26091" s="131"/>
    </row>
    <row r="26094" spans="1:1" x14ac:dyDescent="0.55000000000000004">
      <c r="A26094" s="131"/>
    </row>
    <row r="26095" spans="1:1" x14ac:dyDescent="0.55000000000000004">
      <c r="A26095" s="131"/>
    </row>
    <row r="26098" spans="1:1" x14ac:dyDescent="0.55000000000000004">
      <c r="A26098" s="131"/>
    </row>
    <row r="26099" spans="1:1" x14ac:dyDescent="0.55000000000000004">
      <c r="A26099" s="131"/>
    </row>
    <row r="26102" spans="1:1" x14ac:dyDescent="0.55000000000000004">
      <c r="A26102" s="131"/>
    </row>
    <row r="26103" spans="1:1" x14ac:dyDescent="0.55000000000000004">
      <c r="A26103" s="131"/>
    </row>
    <row r="26106" spans="1:1" x14ac:dyDescent="0.55000000000000004">
      <c r="A26106" s="131"/>
    </row>
    <row r="26107" spans="1:1" x14ac:dyDescent="0.55000000000000004">
      <c r="A26107" s="131"/>
    </row>
    <row r="26110" spans="1:1" x14ac:dyDescent="0.55000000000000004">
      <c r="A26110" s="131"/>
    </row>
    <row r="26111" spans="1:1" x14ac:dyDescent="0.55000000000000004">
      <c r="A26111" s="131"/>
    </row>
    <row r="26114" spans="1:1" x14ac:dyDescent="0.55000000000000004">
      <c r="A26114" s="131"/>
    </row>
    <row r="26115" spans="1:1" x14ac:dyDescent="0.55000000000000004">
      <c r="A26115" s="131"/>
    </row>
    <row r="26118" spans="1:1" x14ac:dyDescent="0.55000000000000004">
      <c r="A26118" s="131"/>
    </row>
    <row r="26119" spans="1:1" x14ac:dyDescent="0.55000000000000004">
      <c r="A26119" s="131"/>
    </row>
    <row r="26122" spans="1:1" x14ac:dyDescent="0.55000000000000004">
      <c r="A26122" s="131"/>
    </row>
    <row r="26123" spans="1:1" x14ac:dyDescent="0.55000000000000004">
      <c r="A26123" s="131"/>
    </row>
    <row r="26126" spans="1:1" x14ac:dyDescent="0.55000000000000004">
      <c r="A26126" s="131"/>
    </row>
    <row r="26127" spans="1:1" x14ac:dyDescent="0.55000000000000004">
      <c r="A26127" s="131"/>
    </row>
    <row r="26130" spans="1:1" x14ac:dyDescent="0.55000000000000004">
      <c r="A26130" s="131"/>
    </row>
    <row r="26131" spans="1:1" x14ac:dyDescent="0.55000000000000004">
      <c r="A26131" s="131"/>
    </row>
    <row r="26134" spans="1:1" x14ac:dyDescent="0.55000000000000004">
      <c r="A26134" s="131"/>
    </row>
    <row r="26135" spans="1:1" x14ac:dyDescent="0.55000000000000004">
      <c r="A26135" s="131"/>
    </row>
    <row r="26138" spans="1:1" x14ac:dyDescent="0.55000000000000004">
      <c r="A26138" s="131"/>
    </row>
    <row r="26139" spans="1:1" x14ac:dyDescent="0.55000000000000004">
      <c r="A26139" s="131"/>
    </row>
    <row r="26142" spans="1:1" x14ac:dyDescent="0.55000000000000004">
      <c r="A26142" s="131"/>
    </row>
    <row r="26143" spans="1:1" x14ac:dyDescent="0.55000000000000004">
      <c r="A26143" s="131"/>
    </row>
    <row r="26146" spans="1:1" x14ac:dyDescent="0.55000000000000004">
      <c r="A26146" s="131"/>
    </row>
    <row r="26147" spans="1:1" x14ac:dyDescent="0.55000000000000004">
      <c r="A26147" s="131"/>
    </row>
    <row r="26150" spans="1:1" x14ac:dyDescent="0.55000000000000004">
      <c r="A26150" s="131"/>
    </row>
    <row r="26151" spans="1:1" x14ac:dyDescent="0.55000000000000004">
      <c r="A26151" s="131"/>
    </row>
    <row r="26154" spans="1:1" x14ac:dyDescent="0.55000000000000004">
      <c r="A26154" s="131"/>
    </row>
    <row r="26155" spans="1:1" x14ac:dyDescent="0.55000000000000004">
      <c r="A26155" s="131"/>
    </row>
    <row r="26158" spans="1:1" x14ac:dyDescent="0.55000000000000004">
      <c r="A26158" s="131"/>
    </row>
    <row r="26159" spans="1:1" x14ac:dyDescent="0.55000000000000004">
      <c r="A26159" s="131"/>
    </row>
    <row r="26162" spans="1:1" x14ac:dyDescent="0.55000000000000004">
      <c r="A26162" s="131"/>
    </row>
    <row r="26163" spans="1:1" x14ac:dyDescent="0.55000000000000004">
      <c r="A26163" s="131"/>
    </row>
    <row r="26166" spans="1:1" x14ac:dyDescent="0.55000000000000004">
      <c r="A26166" s="131"/>
    </row>
    <row r="26167" spans="1:1" x14ac:dyDescent="0.55000000000000004">
      <c r="A26167" s="131"/>
    </row>
    <row r="26170" spans="1:1" x14ac:dyDescent="0.55000000000000004">
      <c r="A26170" s="131"/>
    </row>
    <row r="26171" spans="1:1" x14ac:dyDescent="0.55000000000000004">
      <c r="A26171" s="131"/>
    </row>
    <row r="26174" spans="1:1" x14ac:dyDescent="0.55000000000000004">
      <c r="A26174" s="131"/>
    </row>
    <row r="26175" spans="1:1" x14ac:dyDescent="0.55000000000000004">
      <c r="A26175" s="131"/>
    </row>
    <row r="26178" spans="1:1" x14ac:dyDescent="0.55000000000000004">
      <c r="A26178" s="131"/>
    </row>
    <row r="26179" spans="1:1" x14ac:dyDescent="0.55000000000000004">
      <c r="A26179" s="131"/>
    </row>
    <row r="26182" spans="1:1" x14ac:dyDescent="0.55000000000000004">
      <c r="A26182" s="131"/>
    </row>
    <row r="26183" spans="1:1" x14ac:dyDescent="0.55000000000000004">
      <c r="A26183" s="131"/>
    </row>
    <row r="26186" spans="1:1" x14ac:dyDescent="0.55000000000000004">
      <c r="A26186" s="131"/>
    </row>
    <row r="26187" spans="1:1" x14ac:dyDescent="0.55000000000000004">
      <c r="A26187" s="131"/>
    </row>
    <row r="26190" spans="1:1" x14ac:dyDescent="0.55000000000000004">
      <c r="A26190" s="131"/>
    </row>
    <row r="26191" spans="1:1" x14ac:dyDescent="0.55000000000000004">
      <c r="A26191" s="131"/>
    </row>
    <row r="26194" spans="1:1" x14ac:dyDescent="0.55000000000000004">
      <c r="A26194" s="131"/>
    </row>
    <row r="26195" spans="1:1" x14ac:dyDescent="0.55000000000000004">
      <c r="A26195" s="131"/>
    </row>
    <row r="26198" spans="1:1" x14ac:dyDescent="0.55000000000000004">
      <c r="A26198" s="131"/>
    </row>
    <row r="26199" spans="1:1" x14ac:dyDescent="0.55000000000000004">
      <c r="A26199" s="131"/>
    </row>
    <row r="26202" spans="1:1" x14ac:dyDescent="0.55000000000000004">
      <c r="A26202" s="131"/>
    </row>
    <row r="26203" spans="1:1" x14ac:dyDescent="0.55000000000000004">
      <c r="A26203" s="131"/>
    </row>
    <row r="26206" spans="1:1" x14ac:dyDescent="0.55000000000000004">
      <c r="A26206" s="131"/>
    </row>
    <row r="26207" spans="1:1" x14ac:dyDescent="0.55000000000000004">
      <c r="A26207" s="131"/>
    </row>
    <row r="26210" spans="1:1" x14ac:dyDescent="0.55000000000000004">
      <c r="A26210" s="131"/>
    </row>
    <row r="26211" spans="1:1" x14ac:dyDescent="0.55000000000000004">
      <c r="A26211" s="131"/>
    </row>
    <row r="26214" spans="1:1" x14ac:dyDescent="0.55000000000000004">
      <c r="A26214" s="131"/>
    </row>
    <row r="26215" spans="1:1" x14ac:dyDescent="0.55000000000000004">
      <c r="A26215" s="131"/>
    </row>
    <row r="26218" spans="1:1" x14ac:dyDescent="0.55000000000000004">
      <c r="A26218" s="131"/>
    </row>
    <row r="26219" spans="1:1" x14ac:dyDescent="0.55000000000000004">
      <c r="A26219" s="131"/>
    </row>
    <row r="26222" spans="1:1" x14ac:dyDescent="0.55000000000000004">
      <c r="A26222" s="131"/>
    </row>
    <row r="26223" spans="1:1" x14ac:dyDescent="0.55000000000000004">
      <c r="A26223" s="131"/>
    </row>
    <row r="26226" spans="1:1" x14ac:dyDescent="0.55000000000000004">
      <c r="A26226" s="131"/>
    </row>
    <row r="26227" spans="1:1" x14ac:dyDescent="0.55000000000000004">
      <c r="A26227" s="131"/>
    </row>
    <row r="26230" spans="1:1" x14ac:dyDescent="0.55000000000000004">
      <c r="A26230" s="131"/>
    </row>
    <row r="26231" spans="1:1" x14ac:dyDescent="0.55000000000000004">
      <c r="A26231" s="131"/>
    </row>
    <row r="26234" spans="1:1" x14ac:dyDescent="0.55000000000000004">
      <c r="A26234" s="131"/>
    </row>
    <row r="26235" spans="1:1" x14ac:dyDescent="0.55000000000000004">
      <c r="A26235" s="131"/>
    </row>
    <row r="26238" spans="1:1" x14ac:dyDescent="0.55000000000000004">
      <c r="A26238" s="131"/>
    </row>
    <row r="26239" spans="1:1" x14ac:dyDescent="0.55000000000000004">
      <c r="A26239" s="131"/>
    </row>
    <row r="26242" spans="1:1" x14ac:dyDescent="0.55000000000000004">
      <c r="A26242" s="131"/>
    </row>
    <row r="26243" spans="1:1" x14ac:dyDescent="0.55000000000000004">
      <c r="A26243" s="131"/>
    </row>
    <row r="26246" spans="1:1" x14ac:dyDescent="0.55000000000000004">
      <c r="A26246" s="131"/>
    </row>
    <row r="26247" spans="1:1" x14ac:dyDescent="0.55000000000000004">
      <c r="A26247" s="131"/>
    </row>
    <row r="26250" spans="1:1" x14ac:dyDescent="0.55000000000000004">
      <c r="A26250" s="131"/>
    </row>
    <row r="26251" spans="1:1" x14ac:dyDescent="0.55000000000000004">
      <c r="A26251" s="131"/>
    </row>
    <row r="26254" spans="1:1" x14ac:dyDescent="0.55000000000000004">
      <c r="A26254" s="131"/>
    </row>
    <row r="26255" spans="1:1" x14ac:dyDescent="0.55000000000000004">
      <c r="A26255" s="131"/>
    </row>
    <row r="26258" spans="1:1" x14ac:dyDescent="0.55000000000000004">
      <c r="A26258" s="131"/>
    </row>
    <row r="26259" spans="1:1" x14ac:dyDescent="0.55000000000000004">
      <c r="A26259" s="131"/>
    </row>
    <row r="26262" spans="1:1" x14ac:dyDescent="0.55000000000000004">
      <c r="A26262" s="131"/>
    </row>
    <row r="26263" spans="1:1" x14ac:dyDescent="0.55000000000000004">
      <c r="A26263" s="131"/>
    </row>
    <row r="26266" spans="1:1" x14ac:dyDescent="0.55000000000000004">
      <c r="A26266" s="131"/>
    </row>
    <row r="26267" spans="1:1" x14ac:dyDescent="0.55000000000000004">
      <c r="A26267" s="131"/>
    </row>
    <row r="26270" spans="1:1" x14ac:dyDescent="0.55000000000000004">
      <c r="A26270" s="131"/>
    </row>
    <row r="26271" spans="1:1" x14ac:dyDescent="0.55000000000000004">
      <c r="A26271" s="131"/>
    </row>
    <row r="26274" spans="1:1" x14ac:dyDescent="0.55000000000000004">
      <c r="A26274" s="131"/>
    </row>
    <row r="26275" spans="1:1" x14ac:dyDescent="0.55000000000000004">
      <c r="A26275" s="131"/>
    </row>
    <row r="26278" spans="1:1" x14ac:dyDescent="0.55000000000000004">
      <c r="A26278" s="131"/>
    </row>
    <row r="26279" spans="1:1" x14ac:dyDescent="0.55000000000000004">
      <c r="A26279" s="131"/>
    </row>
    <row r="26282" spans="1:1" x14ac:dyDescent="0.55000000000000004">
      <c r="A26282" s="131"/>
    </row>
    <row r="26283" spans="1:1" x14ac:dyDescent="0.55000000000000004">
      <c r="A26283" s="131"/>
    </row>
    <row r="26286" spans="1:1" x14ac:dyDescent="0.55000000000000004">
      <c r="A26286" s="131"/>
    </row>
    <row r="26287" spans="1:1" x14ac:dyDescent="0.55000000000000004">
      <c r="A26287" s="131"/>
    </row>
    <row r="26290" spans="1:1" x14ac:dyDescent="0.55000000000000004">
      <c r="A26290" s="131"/>
    </row>
    <row r="26291" spans="1:1" x14ac:dyDescent="0.55000000000000004">
      <c r="A26291" s="131"/>
    </row>
    <row r="26294" spans="1:1" x14ac:dyDescent="0.55000000000000004">
      <c r="A26294" s="131"/>
    </row>
    <row r="26295" spans="1:1" x14ac:dyDescent="0.55000000000000004">
      <c r="A26295" s="131"/>
    </row>
    <row r="26298" spans="1:1" x14ac:dyDescent="0.55000000000000004">
      <c r="A26298" s="131"/>
    </row>
    <row r="26299" spans="1:1" x14ac:dyDescent="0.55000000000000004">
      <c r="A26299" s="131"/>
    </row>
    <row r="26302" spans="1:1" x14ac:dyDescent="0.55000000000000004">
      <c r="A26302" s="131"/>
    </row>
    <row r="26303" spans="1:1" x14ac:dyDescent="0.55000000000000004">
      <c r="A26303" s="131"/>
    </row>
    <row r="26306" spans="1:1" x14ac:dyDescent="0.55000000000000004">
      <c r="A26306" s="131"/>
    </row>
    <row r="26307" spans="1:1" x14ac:dyDescent="0.55000000000000004">
      <c r="A26307" s="131"/>
    </row>
    <row r="26310" spans="1:1" x14ac:dyDescent="0.55000000000000004">
      <c r="A26310" s="131"/>
    </row>
    <row r="26311" spans="1:1" x14ac:dyDescent="0.55000000000000004">
      <c r="A26311" s="131"/>
    </row>
    <row r="26314" spans="1:1" x14ac:dyDescent="0.55000000000000004">
      <c r="A26314" s="131"/>
    </row>
    <row r="26315" spans="1:1" x14ac:dyDescent="0.55000000000000004">
      <c r="A26315" s="131"/>
    </row>
    <row r="26318" spans="1:1" x14ac:dyDescent="0.55000000000000004">
      <c r="A26318" s="131"/>
    </row>
    <row r="26319" spans="1:1" x14ac:dyDescent="0.55000000000000004">
      <c r="A26319" s="131"/>
    </row>
    <row r="26322" spans="1:1" x14ac:dyDescent="0.55000000000000004">
      <c r="A26322" s="131"/>
    </row>
    <row r="26323" spans="1:1" x14ac:dyDescent="0.55000000000000004">
      <c r="A26323" s="131"/>
    </row>
    <row r="26326" spans="1:1" x14ac:dyDescent="0.55000000000000004">
      <c r="A26326" s="131"/>
    </row>
    <row r="26327" spans="1:1" x14ac:dyDescent="0.55000000000000004">
      <c r="A26327" s="131"/>
    </row>
    <row r="26330" spans="1:1" x14ac:dyDescent="0.55000000000000004">
      <c r="A26330" s="131"/>
    </row>
    <row r="26331" spans="1:1" x14ac:dyDescent="0.55000000000000004">
      <c r="A26331" s="131"/>
    </row>
    <row r="26334" spans="1:1" x14ac:dyDescent="0.55000000000000004">
      <c r="A26334" s="131"/>
    </row>
    <row r="26335" spans="1:1" x14ac:dyDescent="0.55000000000000004">
      <c r="A26335" s="131"/>
    </row>
    <row r="26338" spans="1:1" x14ac:dyDescent="0.55000000000000004">
      <c r="A26338" s="131"/>
    </row>
    <row r="26339" spans="1:1" x14ac:dyDescent="0.55000000000000004">
      <c r="A26339" s="131"/>
    </row>
    <row r="26342" spans="1:1" x14ac:dyDescent="0.55000000000000004">
      <c r="A26342" s="131"/>
    </row>
    <row r="26343" spans="1:1" x14ac:dyDescent="0.55000000000000004">
      <c r="A26343" s="131"/>
    </row>
    <row r="26346" spans="1:1" x14ac:dyDescent="0.55000000000000004">
      <c r="A26346" s="131"/>
    </row>
    <row r="26347" spans="1:1" x14ac:dyDescent="0.55000000000000004">
      <c r="A26347" s="131"/>
    </row>
    <row r="26350" spans="1:1" x14ac:dyDescent="0.55000000000000004">
      <c r="A26350" s="131"/>
    </row>
    <row r="26351" spans="1:1" x14ac:dyDescent="0.55000000000000004">
      <c r="A26351" s="131"/>
    </row>
    <row r="26354" spans="1:1" x14ac:dyDescent="0.55000000000000004">
      <c r="A26354" s="131"/>
    </row>
    <row r="26355" spans="1:1" x14ac:dyDescent="0.55000000000000004">
      <c r="A26355" s="131"/>
    </row>
    <row r="26358" spans="1:1" x14ac:dyDescent="0.55000000000000004">
      <c r="A26358" s="131"/>
    </row>
    <row r="26359" spans="1:1" x14ac:dyDescent="0.55000000000000004">
      <c r="A26359" s="131"/>
    </row>
    <row r="26362" spans="1:1" x14ac:dyDescent="0.55000000000000004">
      <c r="A26362" s="131"/>
    </row>
    <row r="26363" spans="1:1" x14ac:dyDescent="0.55000000000000004">
      <c r="A26363" s="131"/>
    </row>
    <row r="26366" spans="1:1" x14ac:dyDescent="0.55000000000000004">
      <c r="A26366" s="131"/>
    </row>
    <row r="26367" spans="1:1" x14ac:dyDescent="0.55000000000000004">
      <c r="A26367" s="131"/>
    </row>
    <row r="26370" spans="1:1" x14ac:dyDescent="0.55000000000000004">
      <c r="A26370" s="131"/>
    </row>
    <row r="26371" spans="1:1" x14ac:dyDescent="0.55000000000000004">
      <c r="A26371" s="131"/>
    </row>
    <row r="26374" spans="1:1" x14ac:dyDescent="0.55000000000000004">
      <c r="A26374" s="131"/>
    </row>
    <row r="26375" spans="1:1" x14ac:dyDescent="0.55000000000000004">
      <c r="A26375" s="131"/>
    </row>
    <row r="26378" spans="1:1" x14ac:dyDescent="0.55000000000000004">
      <c r="A26378" s="131"/>
    </row>
    <row r="26379" spans="1:1" x14ac:dyDescent="0.55000000000000004">
      <c r="A26379" s="131"/>
    </row>
    <row r="26382" spans="1:1" x14ac:dyDescent="0.55000000000000004">
      <c r="A26382" s="131"/>
    </row>
    <row r="26383" spans="1:1" x14ac:dyDescent="0.55000000000000004">
      <c r="A26383" s="131"/>
    </row>
    <row r="26386" spans="1:1" x14ac:dyDescent="0.55000000000000004">
      <c r="A26386" s="131"/>
    </row>
    <row r="26387" spans="1:1" x14ac:dyDescent="0.55000000000000004">
      <c r="A26387" s="131"/>
    </row>
    <row r="26390" spans="1:1" x14ac:dyDescent="0.55000000000000004">
      <c r="A26390" s="131"/>
    </row>
    <row r="26391" spans="1:1" x14ac:dyDescent="0.55000000000000004">
      <c r="A26391" s="131"/>
    </row>
    <row r="26394" spans="1:1" x14ac:dyDescent="0.55000000000000004">
      <c r="A26394" s="131"/>
    </row>
    <row r="26395" spans="1:1" x14ac:dyDescent="0.55000000000000004">
      <c r="A26395" s="131"/>
    </row>
    <row r="26398" spans="1:1" x14ac:dyDescent="0.55000000000000004">
      <c r="A26398" s="131"/>
    </row>
    <row r="26399" spans="1:1" x14ac:dyDescent="0.55000000000000004">
      <c r="A26399" s="131"/>
    </row>
    <row r="26402" spans="1:1" x14ac:dyDescent="0.55000000000000004">
      <c r="A26402" s="131"/>
    </row>
    <row r="26403" spans="1:1" x14ac:dyDescent="0.55000000000000004">
      <c r="A26403" s="131"/>
    </row>
    <row r="26406" spans="1:1" x14ac:dyDescent="0.55000000000000004">
      <c r="A26406" s="131"/>
    </row>
    <row r="26407" spans="1:1" x14ac:dyDescent="0.55000000000000004">
      <c r="A26407" s="131"/>
    </row>
    <row r="26410" spans="1:1" x14ac:dyDescent="0.55000000000000004">
      <c r="A26410" s="131"/>
    </row>
    <row r="26411" spans="1:1" x14ac:dyDescent="0.55000000000000004">
      <c r="A26411" s="131"/>
    </row>
    <row r="26414" spans="1:1" x14ac:dyDescent="0.55000000000000004">
      <c r="A26414" s="131"/>
    </row>
    <row r="26415" spans="1:1" x14ac:dyDescent="0.55000000000000004">
      <c r="A26415" s="131"/>
    </row>
    <row r="26418" spans="1:1" x14ac:dyDescent="0.55000000000000004">
      <c r="A26418" s="131"/>
    </row>
    <row r="26419" spans="1:1" x14ac:dyDescent="0.55000000000000004">
      <c r="A26419" s="131"/>
    </row>
    <row r="26422" spans="1:1" x14ac:dyDescent="0.55000000000000004">
      <c r="A26422" s="131"/>
    </row>
    <row r="26423" spans="1:1" x14ac:dyDescent="0.55000000000000004">
      <c r="A26423" s="131"/>
    </row>
    <row r="26426" spans="1:1" x14ac:dyDescent="0.55000000000000004">
      <c r="A26426" s="131"/>
    </row>
    <row r="26427" spans="1:1" x14ac:dyDescent="0.55000000000000004">
      <c r="A26427" s="131"/>
    </row>
    <row r="26430" spans="1:1" x14ac:dyDescent="0.55000000000000004">
      <c r="A26430" s="131"/>
    </row>
    <row r="26431" spans="1:1" x14ac:dyDescent="0.55000000000000004">
      <c r="A26431" s="131"/>
    </row>
    <row r="26434" spans="1:1" x14ac:dyDescent="0.55000000000000004">
      <c r="A26434" s="131"/>
    </row>
    <row r="26435" spans="1:1" x14ac:dyDescent="0.55000000000000004">
      <c r="A26435" s="131"/>
    </row>
    <row r="26438" spans="1:1" x14ac:dyDescent="0.55000000000000004">
      <c r="A26438" s="131"/>
    </row>
    <row r="26439" spans="1:1" x14ac:dyDescent="0.55000000000000004">
      <c r="A26439" s="131"/>
    </row>
    <row r="26442" spans="1:1" x14ac:dyDescent="0.55000000000000004">
      <c r="A26442" s="131"/>
    </row>
    <row r="26443" spans="1:1" x14ac:dyDescent="0.55000000000000004">
      <c r="A26443" s="131"/>
    </row>
    <row r="26446" spans="1:1" x14ac:dyDescent="0.55000000000000004">
      <c r="A26446" s="131"/>
    </row>
    <row r="26447" spans="1:1" x14ac:dyDescent="0.55000000000000004">
      <c r="A26447" s="131"/>
    </row>
    <row r="26450" spans="1:1" x14ac:dyDescent="0.55000000000000004">
      <c r="A26450" s="131"/>
    </row>
    <row r="26451" spans="1:1" x14ac:dyDescent="0.55000000000000004">
      <c r="A26451" s="131"/>
    </row>
    <row r="26454" spans="1:1" x14ac:dyDescent="0.55000000000000004">
      <c r="A26454" s="131"/>
    </row>
    <row r="26455" spans="1:1" x14ac:dyDescent="0.55000000000000004">
      <c r="A26455" s="131"/>
    </row>
    <row r="26458" spans="1:1" x14ac:dyDescent="0.55000000000000004">
      <c r="A26458" s="131"/>
    </row>
    <row r="26459" spans="1:1" x14ac:dyDescent="0.55000000000000004">
      <c r="A26459" s="131"/>
    </row>
    <row r="26462" spans="1:1" x14ac:dyDescent="0.55000000000000004">
      <c r="A26462" s="131"/>
    </row>
    <row r="26463" spans="1:1" x14ac:dyDescent="0.55000000000000004">
      <c r="A26463" s="131"/>
    </row>
    <row r="26466" spans="1:1" x14ac:dyDescent="0.55000000000000004">
      <c r="A26466" s="131"/>
    </row>
    <row r="26467" spans="1:1" x14ac:dyDescent="0.55000000000000004">
      <c r="A26467" s="131"/>
    </row>
    <row r="26470" spans="1:1" x14ac:dyDescent="0.55000000000000004">
      <c r="A26470" s="131"/>
    </row>
    <row r="26471" spans="1:1" x14ac:dyDescent="0.55000000000000004">
      <c r="A26471" s="131"/>
    </row>
    <row r="26474" spans="1:1" x14ac:dyDescent="0.55000000000000004">
      <c r="A26474" s="131"/>
    </row>
    <row r="26475" spans="1:1" x14ac:dyDescent="0.55000000000000004">
      <c r="A26475" s="131"/>
    </row>
    <row r="26478" spans="1:1" x14ac:dyDescent="0.55000000000000004">
      <c r="A26478" s="131"/>
    </row>
    <row r="26479" spans="1:1" x14ac:dyDescent="0.55000000000000004">
      <c r="A26479" s="131"/>
    </row>
    <row r="26482" spans="1:1" x14ac:dyDescent="0.55000000000000004">
      <c r="A26482" s="131"/>
    </row>
    <row r="26483" spans="1:1" x14ac:dyDescent="0.55000000000000004">
      <c r="A26483" s="131"/>
    </row>
    <row r="26486" spans="1:1" x14ac:dyDescent="0.55000000000000004">
      <c r="A26486" s="131"/>
    </row>
    <row r="26487" spans="1:1" x14ac:dyDescent="0.55000000000000004">
      <c r="A26487" s="131"/>
    </row>
    <row r="26490" spans="1:1" x14ac:dyDescent="0.55000000000000004">
      <c r="A26490" s="131"/>
    </row>
    <row r="26491" spans="1:1" x14ac:dyDescent="0.55000000000000004">
      <c r="A26491" s="131"/>
    </row>
    <row r="26494" spans="1:1" x14ac:dyDescent="0.55000000000000004">
      <c r="A26494" s="131"/>
    </row>
    <row r="26495" spans="1:1" x14ac:dyDescent="0.55000000000000004">
      <c r="A26495" s="131"/>
    </row>
    <row r="26498" spans="1:1" x14ac:dyDescent="0.55000000000000004">
      <c r="A26498" s="131"/>
    </row>
    <row r="26499" spans="1:1" x14ac:dyDescent="0.55000000000000004">
      <c r="A26499" s="131"/>
    </row>
    <row r="26502" spans="1:1" x14ac:dyDescent="0.55000000000000004">
      <c r="A26502" s="131"/>
    </row>
    <row r="26503" spans="1:1" x14ac:dyDescent="0.55000000000000004">
      <c r="A26503" s="131"/>
    </row>
    <row r="26506" spans="1:1" x14ac:dyDescent="0.55000000000000004">
      <c r="A26506" s="131"/>
    </row>
    <row r="26507" spans="1:1" x14ac:dyDescent="0.55000000000000004">
      <c r="A26507" s="131"/>
    </row>
    <row r="26510" spans="1:1" x14ac:dyDescent="0.55000000000000004">
      <c r="A26510" s="131"/>
    </row>
    <row r="26511" spans="1:1" x14ac:dyDescent="0.55000000000000004">
      <c r="A26511" s="131"/>
    </row>
    <row r="26514" spans="1:1" x14ac:dyDescent="0.55000000000000004">
      <c r="A26514" s="131"/>
    </row>
    <row r="26515" spans="1:1" x14ac:dyDescent="0.55000000000000004">
      <c r="A26515" s="131"/>
    </row>
    <row r="26518" spans="1:1" x14ac:dyDescent="0.55000000000000004">
      <c r="A26518" s="131"/>
    </row>
    <row r="26519" spans="1:1" x14ac:dyDescent="0.55000000000000004">
      <c r="A26519" s="131"/>
    </row>
    <row r="26522" spans="1:1" x14ac:dyDescent="0.55000000000000004">
      <c r="A26522" s="131"/>
    </row>
    <row r="26523" spans="1:1" x14ac:dyDescent="0.55000000000000004">
      <c r="A26523" s="131"/>
    </row>
    <row r="26526" spans="1:1" x14ac:dyDescent="0.55000000000000004">
      <c r="A26526" s="131"/>
    </row>
    <row r="26527" spans="1:1" x14ac:dyDescent="0.55000000000000004">
      <c r="A26527" s="131"/>
    </row>
    <row r="26530" spans="1:1" x14ac:dyDescent="0.55000000000000004">
      <c r="A26530" s="131"/>
    </row>
    <row r="26531" spans="1:1" x14ac:dyDescent="0.55000000000000004">
      <c r="A26531" s="131"/>
    </row>
    <row r="26534" spans="1:1" x14ac:dyDescent="0.55000000000000004">
      <c r="A26534" s="131"/>
    </row>
    <row r="26535" spans="1:1" x14ac:dyDescent="0.55000000000000004">
      <c r="A26535" s="131"/>
    </row>
    <row r="26538" spans="1:1" x14ac:dyDescent="0.55000000000000004">
      <c r="A26538" s="131"/>
    </row>
    <row r="26539" spans="1:1" x14ac:dyDescent="0.55000000000000004">
      <c r="A26539" s="131"/>
    </row>
    <row r="26542" spans="1:1" x14ac:dyDescent="0.55000000000000004">
      <c r="A26542" s="131"/>
    </row>
    <row r="26543" spans="1:1" x14ac:dyDescent="0.55000000000000004">
      <c r="A26543" s="131"/>
    </row>
    <row r="26546" spans="1:1" x14ac:dyDescent="0.55000000000000004">
      <c r="A26546" s="131"/>
    </row>
    <row r="26547" spans="1:1" x14ac:dyDescent="0.55000000000000004">
      <c r="A26547" s="131"/>
    </row>
    <row r="26550" spans="1:1" x14ac:dyDescent="0.55000000000000004">
      <c r="A26550" s="131"/>
    </row>
    <row r="26551" spans="1:1" x14ac:dyDescent="0.55000000000000004">
      <c r="A26551" s="131"/>
    </row>
    <row r="26554" spans="1:1" x14ac:dyDescent="0.55000000000000004">
      <c r="A26554" s="131"/>
    </row>
    <row r="26555" spans="1:1" x14ac:dyDescent="0.55000000000000004">
      <c r="A26555" s="131"/>
    </row>
    <row r="26558" spans="1:1" x14ac:dyDescent="0.55000000000000004">
      <c r="A26558" s="131"/>
    </row>
    <row r="26559" spans="1:1" x14ac:dyDescent="0.55000000000000004">
      <c r="A26559" s="131"/>
    </row>
    <row r="26562" spans="1:1" x14ac:dyDescent="0.55000000000000004">
      <c r="A26562" s="131"/>
    </row>
    <row r="26563" spans="1:1" x14ac:dyDescent="0.55000000000000004">
      <c r="A26563" s="131"/>
    </row>
    <row r="26566" spans="1:1" x14ac:dyDescent="0.55000000000000004">
      <c r="A26566" s="131"/>
    </row>
    <row r="26567" spans="1:1" x14ac:dyDescent="0.55000000000000004">
      <c r="A26567" s="131"/>
    </row>
    <row r="26570" spans="1:1" x14ac:dyDescent="0.55000000000000004">
      <c r="A26570" s="131"/>
    </row>
    <row r="26571" spans="1:1" x14ac:dyDescent="0.55000000000000004">
      <c r="A26571" s="131"/>
    </row>
    <row r="26574" spans="1:1" x14ac:dyDescent="0.55000000000000004">
      <c r="A26574" s="131"/>
    </row>
    <row r="26575" spans="1:1" x14ac:dyDescent="0.55000000000000004">
      <c r="A26575" s="131"/>
    </row>
    <row r="26578" spans="1:1" x14ac:dyDescent="0.55000000000000004">
      <c r="A26578" s="131"/>
    </row>
    <row r="26579" spans="1:1" x14ac:dyDescent="0.55000000000000004">
      <c r="A26579" s="131"/>
    </row>
    <row r="26582" spans="1:1" x14ac:dyDescent="0.55000000000000004">
      <c r="A26582" s="131"/>
    </row>
    <row r="26583" spans="1:1" x14ac:dyDescent="0.55000000000000004">
      <c r="A26583" s="131"/>
    </row>
    <row r="26586" spans="1:1" x14ac:dyDescent="0.55000000000000004">
      <c r="A26586" s="131"/>
    </row>
    <row r="26587" spans="1:1" x14ac:dyDescent="0.55000000000000004">
      <c r="A26587" s="131"/>
    </row>
    <row r="26590" spans="1:1" x14ac:dyDescent="0.55000000000000004">
      <c r="A26590" s="131"/>
    </row>
    <row r="26591" spans="1:1" x14ac:dyDescent="0.55000000000000004">
      <c r="A26591" s="131"/>
    </row>
    <row r="26594" spans="1:1" x14ac:dyDescent="0.55000000000000004">
      <c r="A26594" s="131"/>
    </row>
    <row r="26595" spans="1:1" x14ac:dyDescent="0.55000000000000004">
      <c r="A26595" s="131"/>
    </row>
    <row r="26598" spans="1:1" x14ac:dyDescent="0.55000000000000004">
      <c r="A26598" s="131"/>
    </row>
    <row r="26599" spans="1:1" x14ac:dyDescent="0.55000000000000004">
      <c r="A26599" s="131"/>
    </row>
    <row r="26602" spans="1:1" x14ac:dyDescent="0.55000000000000004">
      <c r="A26602" s="131"/>
    </row>
    <row r="26603" spans="1:1" x14ac:dyDescent="0.55000000000000004">
      <c r="A26603" s="131"/>
    </row>
    <row r="26606" spans="1:1" x14ac:dyDescent="0.55000000000000004">
      <c r="A26606" s="131"/>
    </row>
    <row r="26607" spans="1:1" x14ac:dyDescent="0.55000000000000004">
      <c r="A26607" s="131"/>
    </row>
    <row r="26610" spans="1:1" x14ac:dyDescent="0.55000000000000004">
      <c r="A26610" s="131"/>
    </row>
    <row r="26611" spans="1:1" x14ac:dyDescent="0.55000000000000004">
      <c r="A26611" s="131"/>
    </row>
    <row r="26614" spans="1:1" x14ac:dyDescent="0.55000000000000004">
      <c r="A26614" s="131"/>
    </row>
    <row r="26615" spans="1:1" x14ac:dyDescent="0.55000000000000004">
      <c r="A26615" s="131"/>
    </row>
    <row r="26618" spans="1:1" x14ac:dyDescent="0.55000000000000004">
      <c r="A26618" s="131"/>
    </row>
    <row r="26619" spans="1:1" x14ac:dyDescent="0.55000000000000004">
      <c r="A26619" s="131"/>
    </row>
    <row r="26622" spans="1:1" x14ac:dyDescent="0.55000000000000004">
      <c r="A26622" s="131"/>
    </row>
    <row r="26623" spans="1:1" x14ac:dyDescent="0.55000000000000004">
      <c r="A26623" s="131"/>
    </row>
    <row r="26626" spans="1:1" x14ac:dyDescent="0.55000000000000004">
      <c r="A26626" s="131"/>
    </row>
    <row r="26627" spans="1:1" x14ac:dyDescent="0.55000000000000004">
      <c r="A26627" s="131"/>
    </row>
    <row r="26630" spans="1:1" x14ac:dyDescent="0.55000000000000004">
      <c r="A26630" s="131"/>
    </row>
    <row r="26631" spans="1:1" x14ac:dyDescent="0.55000000000000004">
      <c r="A26631" s="131"/>
    </row>
    <row r="26634" spans="1:1" x14ac:dyDescent="0.55000000000000004">
      <c r="A26634" s="131"/>
    </row>
    <row r="26635" spans="1:1" x14ac:dyDescent="0.55000000000000004">
      <c r="A26635" s="131"/>
    </row>
    <row r="26638" spans="1:1" x14ac:dyDescent="0.55000000000000004">
      <c r="A26638" s="131"/>
    </row>
    <row r="26639" spans="1:1" x14ac:dyDescent="0.55000000000000004">
      <c r="A26639" s="131"/>
    </row>
    <row r="26642" spans="1:1" x14ac:dyDescent="0.55000000000000004">
      <c r="A26642" s="131"/>
    </row>
    <row r="26643" spans="1:1" x14ac:dyDescent="0.55000000000000004">
      <c r="A26643" s="131"/>
    </row>
    <row r="26646" spans="1:1" x14ac:dyDescent="0.55000000000000004">
      <c r="A26646" s="131"/>
    </row>
    <row r="26647" spans="1:1" x14ac:dyDescent="0.55000000000000004">
      <c r="A26647" s="131"/>
    </row>
    <row r="26650" spans="1:1" x14ac:dyDescent="0.55000000000000004">
      <c r="A26650" s="131"/>
    </row>
    <row r="26651" spans="1:1" x14ac:dyDescent="0.55000000000000004">
      <c r="A26651" s="131"/>
    </row>
    <row r="26654" spans="1:1" x14ac:dyDescent="0.55000000000000004">
      <c r="A26654" s="131"/>
    </row>
    <row r="26655" spans="1:1" x14ac:dyDescent="0.55000000000000004">
      <c r="A26655" s="131"/>
    </row>
    <row r="26658" spans="1:1" x14ac:dyDescent="0.55000000000000004">
      <c r="A26658" s="131"/>
    </row>
    <row r="26659" spans="1:1" x14ac:dyDescent="0.55000000000000004">
      <c r="A26659" s="131"/>
    </row>
    <row r="26662" spans="1:1" x14ac:dyDescent="0.55000000000000004">
      <c r="A26662" s="131"/>
    </row>
    <row r="26663" spans="1:1" x14ac:dyDescent="0.55000000000000004">
      <c r="A26663" s="131"/>
    </row>
    <row r="26666" spans="1:1" x14ac:dyDescent="0.55000000000000004">
      <c r="A26666" s="131"/>
    </row>
    <row r="26667" spans="1:1" x14ac:dyDescent="0.55000000000000004">
      <c r="A26667" s="131"/>
    </row>
    <row r="26670" spans="1:1" x14ac:dyDescent="0.55000000000000004">
      <c r="A26670" s="131"/>
    </row>
    <row r="26671" spans="1:1" x14ac:dyDescent="0.55000000000000004">
      <c r="A26671" s="131"/>
    </row>
    <row r="26674" spans="1:1" x14ac:dyDescent="0.55000000000000004">
      <c r="A26674" s="131"/>
    </row>
    <row r="26675" spans="1:1" x14ac:dyDescent="0.55000000000000004">
      <c r="A26675" s="131"/>
    </row>
    <row r="26678" spans="1:1" x14ac:dyDescent="0.55000000000000004">
      <c r="A26678" s="131"/>
    </row>
    <row r="26679" spans="1:1" x14ac:dyDescent="0.55000000000000004">
      <c r="A26679" s="131"/>
    </row>
    <row r="26682" spans="1:1" x14ac:dyDescent="0.55000000000000004">
      <c r="A26682" s="131"/>
    </row>
    <row r="26683" spans="1:1" x14ac:dyDescent="0.55000000000000004">
      <c r="A26683" s="131"/>
    </row>
    <row r="26686" spans="1:1" x14ac:dyDescent="0.55000000000000004">
      <c r="A26686" s="131"/>
    </row>
    <row r="26687" spans="1:1" x14ac:dyDescent="0.55000000000000004">
      <c r="A26687" s="131"/>
    </row>
    <row r="26690" spans="1:1" x14ac:dyDescent="0.55000000000000004">
      <c r="A26690" s="131"/>
    </row>
    <row r="26691" spans="1:1" x14ac:dyDescent="0.55000000000000004">
      <c r="A26691" s="131"/>
    </row>
    <row r="26694" spans="1:1" x14ac:dyDescent="0.55000000000000004">
      <c r="A26694" s="131"/>
    </row>
    <row r="26695" spans="1:1" x14ac:dyDescent="0.55000000000000004">
      <c r="A26695" s="131"/>
    </row>
    <row r="26698" spans="1:1" x14ac:dyDescent="0.55000000000000004">
      <c r="A26698" s="131"/>
    </row>
    <row r="26699" spans="1:1" x14ac:dyDescent="0.55000000000000004">
      <c r="A26699" s="131"/>
    </row>
    <row r="26702" spans="1:1" x14ac:dyDescent="0.55000000000000004">
      <c r="A26702" s="131"/>
    </row>
    <row r="26703" spans="1:1" x14ac:dyDescent="0.55000000000000004">
      <c r="A26703" s="131"/>
    </row>
    <row r="26706" spans="1:1" x14ac:dyDescent="0.55000000000000004">
      <c r="A26706" s="131"/>
    </row>
    <row r="26707" spans="1:1" x14ac:dyDescent="0.55000000000000004">
      <c r="A26707" s="131"/>
    </row>
    <row r="26710" spans="1:1" x14ac:dyDescent="0.55000000000000004">
      <c r="A26710" s="131"/>
    </row>
    <row r="26711" spans="1:1" x14ac:dyDescent="0.55000000000000004">
      <c r="A26711" s="131"/>
    </row>
    <row r="26714" spans="1:1" x14ac:dyDescent="0.55000000000000004">
      <c r="A26714" s="131"/>
    </row>
    <row r="26715" spans="1:1" x14ac:dyDescent="0.55000000000000004">
      <c r="A26715" s="131"/>
    </row>
    <row r="26718" spans="1:1" x14ac:dyDescent="0.55000000000000004">
      <c r="A26718" s="131"/>
    </row>
    <row r="26719" spans="1:1" x14ac:dyDescent="0.55000000000000004">
      <c r="A26719" s="131"/>
    </row>
    <row r="26722" spans="1:1" x14ac:dyDescent="0.55000000000000004">
      <c r="A26722" s="131"/>
    </row>
    <row r="26723" spans="1:1" x14ac:dyDescent="0.55000000000000004">
      <c r="A26723" s="131"/>
    </row>
    <row r="26726" spans="1:1" x14ac:dyDescent="0.55000000000000004">
      <c r="A26726" s="131"/>
    </row>
    <row r="26727" spans="1:1" x14ac:dyDescent="0.55000000000000004">
      <c r="A26727" s="131"/>
    </row>
    <row r="26730" spans="1:1" x14ac:dyDescent="0.55000000000000004">
      <c r="A26730" s="131"/>
    </row>
    <row r="26731" spans="1:1" x14ac:dyDescent="0.55000000000000004">
      <c r="A26731" s="131"/>
    </row>
    <row r="26734" spans="1:1" x14ac:dyDescent="0.55000000000000004">
      <c r="A26734" s="131"/>
    </row>
    <row r="26735" spans="1:1" x14ac:dyDescent="0.55000000000000004">
      <c r="A26735" s="131"/>
    </row>
    <row r="26738" spans="1:1" x14ac:dyDescent="0.55000000000000004">
      <c r="A26738" s="131"/>
    </row>
    <row r="26739" spans="1:1" x14ac:dyDescent="0.55000000000000004">
      <c r="A26739" s="131"/>
    </row>
    <row r="26742" spans="1:1" x14ac:dyDescent="0.55000000000000004">
      <c r="A26742" s="131"/>
    </row>
    <row r="26743" spans="1:1" x14ac:dyDescent="0.55000000000000004">
      <c r="A26743" s="131"/>
    </row>
    <row r="26746" spans="1:1" x14ac:dyDescent="0.55000000000000004">
      <c r="A26746" s="131"/>
    </row>
    <row r="26747" spans="1:1" x14ac:dyDescent="0.55000000000000004">
      <c r="A26747" s="131"/>
    </row>
    <row r="26750" spans="1:1" x14ac:dyDescent="0.55000000000000004">
      <c r="A26750" s="131"/>
    </row>
    <row r="26751" spans="1:1" x14ac:dyDescent="0.55000000000000004">
      <c r="A26751" s="131"/>
    </row>
    <row r="26754" spans="1:1" x14ac:dyDescent="0.55000000000000004">
      <c r="A26754" s="131"/>
    </row>
    <row r="26755" spans="1:1" x14ac:dyDescent="0.55000000000000004">
      <c r="A26755" s="131"/>
    </row>
    <row r="26758" spans="1:1" x14ac:dyDescent="0.55000000000000004">
      <c r="A26758" s="131"/>
    </row>
    <row r="26759" spans="1:1" x14ac:dyDescent="0.55000000000000004">
      <c r="A26759" s="131"/>
    </row>
    <row r="26762" spans="1:1" x14ac:dyDescent="0.55000000000000004">
      <c r="A26762" s="131"/>
    </row>
    <row r="26763" spans="1:1" x14ac:dyDescent="0.55000000000000004">
      <c r="A26763" s="131"/>
    </row>
    <row r="26766" spans="1:1" x14ac:dyDescent="0.55000000000000004">
      <c r="A26766" s="131"/>
    </row>
    <row r="26767" spans="1:1" x14ac:dyDescent="0.55000000000000004">
      <c r="A26767" s="131"/>
    </row>
    <row r="26770" spans="1:1" x14ac:dyDescent="0.55000000000000004">
      <c r="A26770" s="131"/>
    </row>
    <row r="26771" spans="1:1" x14ac:dyDescent="0.55000000000000004">
      <c r="A26771" s="131"/>
    </row>
    <row r="26774" spans="1:1" x14ac:dyDescent="0.55000000000000004">
      <c r="A26774" s="131"/>
    </row>
    <row r="26775" spans="1:1" x14ac:dyDescent="0.55000000000000004">
      <c r="A26775" s="131"/>
    </row>
    <row r="26778" spans="1:1" x14ac:dyDescent="0.55000000000000004">
      <c r="A26778" s="131"/>
    </row>
    <row r="26779" spans="1:1" x14ac:dyDescent="0.55000000000000004">
      <c r="A26779" s="131"/>
    </row>
    <row r="26782" spans="1:1" x14ac:dyDescent="0.55000000000000004">
      <c r="A26782" s="131"/>
    </row>
    <row r="26783" spans="1:1" x14ac:dyDescent="0.55000000000000004">
      <c r="A26783" s="131"/>
    </row>
    <row r="26786" spans="1:1" x14ac:dyDescent="0.55000000000000004">
      <c r="A26786" s="131"/>
    </row>
    <row r="26787" spans="1:1" x14ac:dyDescent="0.55000000000000004">
      <c r="A26787" s="131"/>
    </row>
    <row r="26790" spans="1:1" x14ac:dyDescent="0.55000000000000004">
      <c r="A26790" s="131"/>
    </row>
    <row r="26791" spans="1:1" x14ac:dyDescent="0.55000000000000004">
      <c r="A26791" s="131"/>
    </row>
    <row r="26794" spans="1:1" x14ac:dyDescent="0.55000000000000004">
      <c r="A26794" s="131"/>
    </row>
    <row r="26795" spans="1:1" x14ac:dyDescent="0.55000000000000004">
      <c r="A26795" s="131"/>
    </row>
    <row r="26798" spans="1:1" x14ac:dyDescent="0.55000000000000004">
      <c r="A26798" s="131"/>
    </row>
    <row r="26799" spans="1:1" x14ac:dyDescent="0.55000000000000004">
      <c r="A26799" s="131"/>
    </row>
    <row r="26802" spans="1:1" x14ac:dyDescent="0.55000000000000004">
      <c r="A26802" s="131"/>
    </row>
    <row r="26803" spans="1:1" x14ac:dyDescent="0.55000000000000004">
      <c r="A26803" s="131"/>
    </row>
    <row r="26806" spans="1:1" x14ac:dyDescent="0.55000000000000004">
      <c r="A26806" s="131"/>
    </row>
    <row r="26807" spans="1:1" x14ac:dyDescent="0.55000000000000004">
      <c r="A26807" s="131"/>
    </row>
    <row r="26810" spans="1:1" x14ac:dyDescent="0.55000000000000004">
      <c r="A26810" s="131"/>
    </row>
    <row r="26811" spans="1:1" x14ac:dyDescent="0.55000000000000004">
      <c r="A26811" s="131"/>
    </row>
    <row r="26814" spans="1:1" x14ac:dyDescent="0.55000000000000004">
      <c r="A26814" s="131"/>
    </row>
    <row r="26815" spans="1:1" x14ac:dyDescent="0.55000000000000004">
      <c r="A26815" s="131"/>
    </row>
    <row r="26818" spans="1:1" x14ac:dyDescent="0.55000000000000004">
      <c r="A26818" s="131"/>
    </row>
    <row r="26819" spans="1:1" x14ac:dyDescent="0.55000000000000004">
      <c r="A26819" s="131"/>
    </row>
    <row r="26822" spans="1:1" x14ac:dyDescent="0.55000000000000004">
      <c r="A26822" s="131"/>
    </row>
    <row r="26823" spans="1:1" x14ac:dyDescent="0.55000000000000004">
      <c r="A26823" s="131"/>
    </row>
    <row r="26826" spans="1:1" x14ac:dyDescent="0.55000000000000004">
      <c r="A26826" s="131"/>
    </row>
    <row r="26827" spans="1:1" x14ac:dyDescent="0.55000000000000004">
      <c r="A26827" s="131"/>
    </row>
    <row r="26830" spans="1:1" x14ac:dyDescent="0.55000000000000004">
      <c r="A26830" s="131"/>
    </row>
    <row r="26831" spans="1:1" x14ac:dyDescent="0.55000000000000004">
      <c r="A26831" s="131"/>
    </row>
    <row r="26834" spans="1:1" x14ac:dyDescent="0.55000000000000004">
      <c r="A26834" s="131"/>
    </row>
    <row r="26835" spans="1:1" x14ac:dyDescent="0.55000000000000004">
      <c r="A26835" s="131"/>
    </row>
    <row r="26838" spans="1:1" x14ac:dyDescent="0.55000000000000004">
      <c r="A26838" s="131"/>
    </row>
    <row r="26839" spans="1:1" x14ac:dyDescent="0.55000000000000004">
      <c r="A26839" s="131"/>
    </row>
    <row r="26842" spans="1:1" x14ac:dyDescent="0.55000000000000004">
      <c r="A26842" s="131"/>
    </row>
    <row r="26843" spans="1:1" x14ac:dyDescent="0.55000000000000004">
      <c r="A26843" s="131"/>
    </row>
    <row r="26846" spans="1:1" x14ac:dyDescent="0.55000000000000004">
      <c r="A26846" s="131"/>
    </row>
    <row r="26847" spans="1:1" x14ac:dyDescent="0.55000000000000004">
      <c r="A26847" s="131"/>
    </row>
    <row r="26850" spans="1:1" x14ac:dyDescent="0.55000000000000004">
      <c r="A26850" s="131"/>
    </row>
    <row r="26851" spans="1:1" x14ac:dyDescent="0.55000000000000004">
      <c r="A26851" s="131"/>
    </row>
    <row r="26854" spans="1:1" x14ac:dyDescent="0.55000000000000004">
      <c r="A26854" s="131"/>
    </row>
    <row r="26855" spans="1:1" x14ac:dyDescent="0.55000000000000004">
      <c r="A26855" s="131"/>
    </row>
    <row r="26858" spans="1:1" x14ac:dyDescent="0.55000000000000004">
      <c r="A26858" s="131"/>
    </row>
    <row r="26859" spans="1:1" x14ac:dyDescent="0.55000000000000004">
      <c r="A26859" s="131"/>
    </row>
    <row r="26862" spans="1:1" x14ac:dyDescent="0.55000000000000004">
      <c r="A26862" s="131"/>
    </row>
    <row r="26863" spans="1:1" x14ac:dyDescent="0.55000000000000004">
      <c r="A26863" s="131"/>
    </row>
    <row r="26866" spans="1:1" x14ac:dyDescent="0.55000000000000004">
      <c r="A26866" s="131"/>
    </row>
    <row r="26867" spans="1:1" x14ac:dyDescent="0.55000000000000004">
      <c r="A26867" s="131"/>
    </row>
    <row r="26870" spans="1:1" x14ac:dyDescent="0.55000000000000004">
      <c r="A26870" s="131"/>
    </row>
    <row r="26871" spans="1:1" x14ac:dyDescent="0.55000000000000004">
      <c r="A26871" s="131"/>
    </row>
    <row r="26874" spans="1:1" x14ac:dyDescent="0.55000000000000004">
      <c r="A26874" s="131"/>
    </row>
    <row r="26875" spans="1:1" x14ac:dyDescent="0.55000000000000004">
      <c r="A26875" s="131"/>
    </row>
    <row r="26878" spans="1:1" x14ac:dyDescent="0.55000000000000004">
      <c r="A26878" s="131"/>
    </row>
    <row r="26879" spans="1:1" x14ac:dyDescent="0.55000000000000004">
      <c r="A26879" s="131"/>
    </row>
    <row r="26882" spans="1:1" x14ac:dyDescent="0.55000000000000004">
      <c r="A26882" s="131"/>
    </row>
    <row r="26883" spans="1:1" x14ac:dyDescent="0.55000000000000004">
      <c r="A26883" s="131"/>
    </row>
    <row r="26886" spans="1:1" x14ac:dyDescent="0.55000000000000004">
      <c r="A26886" s="131"/>
    </row>
    <row r="26887" spans="1:1" x14ac:dyDescent="0.55000000000000004">
      <c r="A26887" s="131"/>
    </row>
    <row r="26890" spans="1:1" x14ac:dyDescent="0.55000000000000004">
      <c r="A26890" s="131"/>
    </row>
    <row r="26891" spans="1:1" x14ac:dyDescent="0.55000000000000004">
      <c r="A26891" s="131"/>
    </row>
    <row r="26894" spans="1:1" x14ac:dyDescent="0.55000000000000004">
      <c r="A26894" s="131"/>
    </row>
    <row r="26895" spans="1:1" x14ac:dyDescent="0.55000000000000004">
      <c r="A26895" s="131"/>
    </row>
    <row r="26898" spans="1:1" x14ac:dyDescent="0.55000000000000004">
      <c r="A26898" s="131"/>
    </row>
    <row r="26899" spans="1:1" x14ac:dyDescent="0.55000000000000004">
      <c r="A26899" s="131"/>
    </row>
    <row r="26902" spans="1:1" x14ac:dyDescent="0.55000000000000004">
      <c r="A26902" s="131"/>
    </row>
    <row r="26903" spans="1:1" x14ac:dyDescent="0.55000000000000004">
      <c r="A26903" s="131"/>
    </row>
    <row r="26906" spans="1:1" x14ac:dyDescent="0.55000000000000004">
      <c r="A26906" s="131"/>
    </row>
    <row r="26907" spans="1:1" x14ac:dyDescent="0.55000000000000004">
      <c r="A26907" s="131"/>
    </row>
    <row r="26910" spans="1:1" x14ac:dyDescent="0.55000000000000004">
      <c r="A26910" s="131"/>
    </row>
    <row r="26911" spans="1:1" x14ac:dyDescent="0.55000000000000004">
      <c r="A26911" s="131"/>
    </row>
    <row r="26914" spans="1:1" x14ac:dyDescent="0.55000000000000004">
      <c r="A26914" s="131"/>
    </row>
    <row r="26915" spans="1:1" x14ac:dyDescent="0.55000000000000004">
      <c r="A26915" s="131"/>
    </row>
    <row r="26918" spans="1:1" x14ac:dyDescent="0.55000000000000004">
      <c r="A26918" s="131"/>
    </row>
    <row r="26919" spans="1:1" x14ac:dyDescent="0.55000000000000004">
      <c r="A26919" s="131"/>
    </row>
    <row r="26922" spans="1:1" x14ac:dyDescent="0.55000000000000004">
      <c r="A26922" s="131"/>
    </row>
    <row r="26923" spans="1:1" x14ac:dyDescent="0.55000000000000004">
      <c r="A26923" s="131"/>
    </row>
    <row r="26926" spans="1:1" x14ac:dyDescent="0.55000000000000004">
      <c r="A26926" s="131"/>
    </row>
    <row r="26927" spans="1:1" x14ac:dyDescent="0.55000000000000004">
      <c r="A26927" s="131"/>
    </row>
    <row r="26930" spans="1:1" x14ac:dyDescent="0.55000000000000004">
      <c r="A26930" s="131"/>
    </row>
    <row r="26931" spans="1:1" x14ac:dyDescent="0.55000000000000004">
      <c r="A26931" s="131"/>
    </row>
    <row r="26934" spans="1:1" x14ac:dyDescent="0.55000000000000004">
      <c r="A26934" s="131"/>
    </row>
    <row r="26935" spans="1:1" x14ac:dyDescent="0.55000000000000004">
      <c r="A26935" s="131"/>
    </row>
    <row r="26938" spans="1:1" x14ac:dyDescent="0.55000000000000004">
      <c r="A26938" s="131"/>
    </row>
    <row r="26939" spans="1:1" x14ac:dyDescent="0.55000000000000004">
      <c r="A26939" s="131"/>
    </row>
    <row r="26942" spans="1:1" x14ac:dyDescent="0.55000000000000004">
      <c r="A26942" s="131"/>
    </row>
    <row r="26943" spans="1:1" x14ac:dyDescent="0.55000000000000004">
      <c r="A26943" s="131"/>
    </row>
    <row r="26946" spans="1:1" x14ac:dyDescent="0.55000000000000004">
      <c r="A26946" s="131"/>
    </row>
    <row r="26947" spans="1:1" x14ac:dyDescent="0.55000000000000004">
      <c r="A26947" s="131"/>
    </row>
    <row r="26950" spans="1:1" x14ac:dyDescent="0.55000000000000004">
      <c r="A26950" s="131"/>
    </row>
    <row r="26951" spans="1:1" x14ac:dyDescent="0.55000000000000004">
      <c r="A26951" s="131"/>
    </row>
    <row r="26954" spans="1:1" x14ac:dyDescent="0.55000000000000004">
      <c r="A26954" s="131"/>
    </row>
    <row r="26955" spans="1:1" x14ac:dyDescent="0.55000000000000004">
      <c r="A26955" s="131"/>
    </row>
    <row r="26958" spans="1:1" x14ac:dyDescent="0.55000000000000004">
      <c r="A26958" s="131"/>
    </row>
    <row r="26959" spans="1:1" x14ac:dyDescent="0.55000000000000004">
      <c r="A26959" s="131"/>
    </row>
    <row r="26962" spans="1:1" x14ac:dyDescent="0.55000000000000004">
      <c r="A26962" s="131"/>
    </row>
    <row r="26963" spans="1:1" x14ac:dyDescent="0.55000000000000004">
      <c r="A26963" s="131"/>
    </row>
    <row r="26966" spans="1:1" x14ac:dyDescent="0.55000000000000004">
      <c r="A26966" s="131"/>
    </row>
    <row r="26967" spans="1:1" x14ac:dyDescent="0.55000000000000004">
      <c r="A26967" s="131"/>
    </row>
    <row r="26970" spans="1:1" x14ac:dyDescent="0.55000000000000004">
      <c r="A26970" s="131"/>
    </row>
    <row r="26971" spans="1:1" x14ac:dyDescent="0.55000000000000004">
      <c r="A26971" s="131"/>
    </row>
    <row r="26974" spans="1:1" x14ac:dyDescent="0.55000000000000004">
      <c r="A26974" s="131"/>
    </row>
    <row r="26975" spans="1:1" x14ac:dyDescent="0.55000000000000004">
      <c r="A26975" s="131"/>
    </row>
    <row r="26978" spans="1:1" x14ac:dyDescent="0.55000000000000004">
      <c r="A26978" s="131"/>
    </row>
    <row r="26979" spans="1:1" x14ac:dyDescent="0.55000000000000004">
      <c r="A26979" s="131"/>
    </row>
    <row r="26982" spans="1:1" x14ac:dyDescent="0.55000000000000004">
      <c r="A26982" s="131"/>
    </row>
    <row r="26983" spans="1:1" x14ac:dyDescent="0.55000000000000004">
      <c r="A26983" s="131"/>
    </row>
    <row r="26986" spans="1:1" x14ac:dyDescent="0.55000000000000004">
      <c r="A26986" s="131"/>
    </row>
    <row r="26987" spans="1:1" x14ac:dyDescent="0.55000000000000004">
      <c r="A26987" s="131"/>
    </row>
    <row r="26990" spans="1:1" x14ac:dyDescent="0.55000000000000004">
      <c r="A26990" s="131"/>
    </row>
    <row r="26991" spans="1:1" x14ac:dyDescent="0.55000000000000004">
      <c r="A26991" s="131"/>
    </row>
    <row r="26994" spans="1:1" x14ac:dyDescent="0.55000000000000004">
      <c r="A26994" s="131"/>
    </row>
    <row r="26995" spans="1:1" x14ac:dyDescent="0.55000000000000004">
      <c r="A26995" s="131"/>
    </row>
    <row r="26998" spans="1:1" x14ac:dyDescent="0.55000000000000004">
      <c r="A26998" s="131"/>
    </row>
    <row r="26999" spans="1:1" x14ac:dyDescent="0.55000000000000004">
      <c r="A26999" s="131"/>
    </row>
    <row r="27002" spans="1:1" x14ac:dyDescent="0.55000000000000004">
      <c r="A27002" s="131"/>
    </row>
    <row r="27003" spans="1:1" x14ac:dyDescent="0.55000000000000004">
      <c r="A27003" s="131"/>
    </row>
    <row r="27006" spans="1:1" x14ac:dyDescent="0.55000000000000004">
      <c r="A27006" s="131"/>
    </row>
    <row r="27007" spans="1:1" x14ac:dyDescent="0.55000000000000004">
      <c r="A27007" s="131"/>
    </row>
    <row r="27010" spans="1:1" x14ac:dyDescent="0.55000000000000004">
      <c r="A27010" s="131"/>
    </row>
    <row r="27011" spans="1:1" x14ac:dyDescent="0.55000000000000004">
      <c r="A27011" s="131"/>
    </row>
    <row r="27014" spans="1:1" x14ac:dyDescent="0.55000000000000004">
      <c r="A27014" s="131"/>
    </row>
    <row r="27015" spans="1:1" x14ac:dyDescent="0.55000000000000004">
      <c r="A27015" s="131"/>
    </row>
    <row r="27018" spans="1:1" x14ac:dyDescent="0.55000000000000004">
      <c r="A27018" s="131"/>
    </row>
    <row r="27019" spans="1:1" x14ac:dyDescent="0.55000000000000004">
      <c r="A27019" s="131"/>
    </row>
    <row r="27022" spans="1:1" x14ac:dyDescent="0.55000000000000004">
      <c r="A27022" s="131"/>
    </row>
    <row r="27023" spans="1:1" x14ac:dyDescent="0.55000000000000004">
      <c r="A27023" s="131"/>
    </row>
    <row r="27026" spans="1:1" x14ac:dyDescent="0.55000000000000004">
      <c r="A27026" s="131"/>
    </row>
    <row r="27027" spans="1:1" x14ac:dyDescent="0.55000000000000004">
      <c r="A27027" s="131"/>
    </row>
    <row r="27030" spans="1:1" x14ac:dyDescent="0.55000000000000004">
      <c r="A27030" s="131"/>
    </row>
    <row r="27031" spans="1:1" x14ac:dyDescent="0.55000000000000004">
      <c r="A27031" s="131"/>
    </row>
    <row r="27034" spans="1:1" x14ac:dyDescent="0.55000000000000004">
      <c r="A27034" s="131"/>
    </row>
    <row r="27035" spans="1:1" x14ac:dyDescent="0.55000000000000004">
      <c r="A27035" s="131"/>
    </row>
    <row r="27038" spans="1:1" x14ac:dyDescent="0.55000000000000004">
      <c r="A27038" s="131"/>
    </row>
    <row r="27039" spans="1:1" x14ac:dyDescent="0.55000000000000004">
      <c r="A27039" s="131"/>
    </row>
    <row r="27042" spans="1:1" x14ac:dyDescent="0.55000000000000004">
      <c r="A27042" s="131"/>
    </row>
    <row r="27043" spans="1:1" x14ac:dyDescent="0.55000000000000004">
      <c r="A27043" s="131"/>
    </row>
    <row r="27046" spans="1:1" x14ac:dyDescent="0.55000000000000004">
      <c r="A27046" s="131"/>
    </row>
    <row r="27047" spans="1:1" x14ac:dyDescent="0.55000000000000004">
      <c r="A27047" s="131"/>
    </row>
    <row r="27050" spans="1:1" x14ac:dyDescent="0.55000000000000004">
      <c r="A27050" s="131"/>
    </row>
    <row r="27051" spans="1:1" x14ac:dyDescent="0.55000000000000004">
      <c r="A27051" s="131"/>
    </row>
    <row r="27054" spans="1:1" x14ac:dyDescent="0.55000000000000004">
      <c r="A27054" s="131"/>
    </row>
    <row r="27055" spans="1:1" x14ac:dyDescent="0.55000000000000004">
      <c r="A27055" s="131"/>
    </row>
    <row r="27058" spans="1:1" x14ac:dyDescent="0.55000000000000004">
      <c r="A27058" s="131"/>
    </row>
    <row r="27059" spans="1:1" x14ac:dyDescent="0.55000000000000004">
      <c r="A27059" s="131"/>
    </row>
    <row r="27062" spans="1:1" x14ac:dyDescent="0.55000000000000004">
      <c r="A27062" s="131"/>
    </row>
    <row r="27063" spans="1:1" x14ac:dyDescent="0.55000000000000004">
      <c r="A27063" s="131"/>
    </row>
    <row r="27066" spans="1:1" x14ac:dyDescent="0.55000000000000004">
      <c r="A27066" s="131"/>
    </row>
    <row r="27067" spans="1:1" x14ac:dyDescent="0.55000000000000004">
      <c r="A27067" s="131"/>
    </row>
    <row r="27070" spans="1:1" x14ac:dyDescent="0.55000000000000004">
      <c r="A27070" s="131"/>
    </row>
    <row r="27071" spans="1:1" x14ac:dyDescent="0.55000000000000004">
      <c r="A27071" s="131"/>
    </row>
    <row r="27074" spans="1:1" x14ac:dyDescent="0.55000000000000004">
      <c r="A27074" s="131"/>
    </row>
    <row r="27075" spans="1:1" x14ac:dyDescent="0.55000000000000004">
      <c r="A27075" s="131"/>
    </row>
    <row r="27078" spans="1:1" x14ac:dyDescent="0.55000000000000004">
      <c r="A27078" s="131"/>
    </row>
    <row r="27079" spans="1:1" x14ac:dyDescent="0.55000000000000004">
      <c r="A27079" s="131"/>
    </row>
    <row r="27082" spans="1:1" x14ac:dyDescent="0.55000000000000004">
      <c r="A27082" s="131"/>
    </row>
    <row r="27083" spans="1:1" x14ac:dyDescent="0.55000000000000004">
      <c r="A27083" s="131"/>
    </row>
    <row r="27086" spans="1:1" x14ac:dyDescent="0.55000000000000004">
      <c r="A27086" s="131"/>
    </row>
    <row r="27087" spans="1:1" x14ac:dyDescent="0.55000000000000004">
      <c r="A27087" s="131"/>
    </row>
    <row r="27090" spans="1:1" x14ac:dyDescent="0.55000000000000004">
      <c r="A27090" s="131"/>
    </row>
    <row r="27091" spans="1:1" x14ac:dyDescent="0.55000000000000004">
      <c r="A27091" s="131"/>
    </row>
    <row r="27094" spans="1:1" x14ac:dyDescent="0.55000000000000004">
      <c r="A27094" s="131"/>
    </row>
    <row r="27095" spans="1:1" x14ac:dyDescent="0.55000000000000004">
      <c r="A27095" s="131"/>
    </row>
    <row r="27098" spans="1:1" x14ac:dyDescent="0.55000000000000004">
      <c r="A27098" s="131"/>
    </row>
    <row r="27099" spans="1:1" x14ac:dyDescent="0.55000000000000004">
      <c r="A27099" s="131"/>
    </row>
    <row r="27102" spans="1:1" x14ac:dyDescent="0.55000000000000004">
      <c r="A27102" s="131"/>
    </row>
    <row r="27103" spans="1:1" x14ac:dyDescent="0.55000000000000004">
      <c r="A27103" s="131"/>
    </row>
    <row r="27106" spans="1:1" x14ac:dyDescent="0.55000000000000004">
      <c r="A27106" s="131"/>
    </row>
    <row r="27107" spans="1:1" x14ac:dyDescent="0.55000000000000004">
      <c r="A27107" s="131"/>
    </row>
    <row r="27110" spans="1:1" x14ac:dyDescent="0.55000000000000004">
      <c r="A27110" s="131"/>
    </row>
    <row r="27111" spans="1:1" x14ac:dyDescent="0.55000000000000004">
      <c r="A27111" s="131"/>
    </row>
    <row r="27114" spans="1:1" x14ac:dyDescent="0.55000000000000004">
      <c r="A27114" s="131"/>
    </row>
    <row r="27115" spans="1:1" x14ac:dyDescent="0.55000000000000004">
      <c r="A27115" s="131"/>
    </row>
    <row r="27118" spans="1:1" x14ac:dyDescent="0.55000000000000004">
      <c r="A27118" s="131"/>
    </row>
    <row r="27119" spans="1:1" x14ac:dyDescent="0.55000000000000004">
      <c r="A27119" s="131"/>
    </row>
    <row r="27122" spans="1:1" x14ac:dyDescent="0.55000000000000004">
      <c r="A27122" s="131"/>
    </row>
    <row r="27123" spans="1:1" x14ac:dyDescent="0.55000000000000004">
      <c r="A27123" s="131"/>
    </row>
    <row r="27126" spans="1:1" x14ac:dyDescent="0.55000000000000004">
      <c r="A27126" s="131"/>
    </row>
    <row r="27127" spans="1:1" x14ac:dyDescent="0.55000000000000004">
      <c r="A27127" s="131"/>
    </row>
    <row r="27130" spans="1:1" x14ac:dyDescent="0.55000000000000004">
      <c r="A27130" s="131"/>
    </row>
    <row r="27131" spans="1:1" x14ac:dyDescent="0.55000000000000004">
      <c r="A27131" s="131"/>
    </row>
    <row r="27134" spans="1:1" x14ac:dyDescent="0.55000000000000004">
      <c r="A27134" s="131"/>
    </row>
    <row r="27135" spans="1:1" x14ac:dyDescent="0.55000000000000004">
      <c r="A27135" s="131"/>
    </row>
    <row r="27138" spans="1:1" x14ac:dyDescent="0.55000000000000004">
      <c r="A27138" s="131"/>
    </row>
    <row r="27139" spans="1:1" x14ac:dyDescent="0.55000000000000004">
      <c r="A27139" s="131"/>
    </row>
    <row r="27142" spans="1:1" x14ac:dyDescent="0.55000000000000004">
      <c r="A27142" s="131"/>
    </row>
    <row r="27143" spans="1:1" x14ac:dyDescent="0.55000000000000004">
      <c r="A27143" s="131"/>
    </row>
    <row r="27146" spans="1:1" x14ac:dyDescent="0.55000000000000004">
      <c r="A27146" s="131"/>
    </row>
    <row r="27147" spans="1:1" x14ac:dyDescent="0.55000000000000004">
      <c r="A27147" s="131"/>
    </row>
    <row r="27150" spans="1:1" x14ac:dyDescent="0.55000000000000004">
      <c r="A27150" s="131"/>
    </row>
    <row r="27151" spans="1:1" x14ac:dyDescent="0.55000000000000004">
      <c r="A27151" s="131"/>
    </row>
    <row r="27154" spans="1:1" x14ac:dyDescent="0.55000000000000004">
      <c r="A27154" s="131"/>
    </row>
    <row r="27155" spans="1:1" x14ac:dyDescent="0.55000000000000004">
      <c r="A27155" s="131"/>
    </row>
    <row r="27158" spans="1:1" x14ac:dyDescent="0.55000000000000004">
      <c r="A27158" s="131"/>
    </row>
    <row r="27159" spans="1:1" x14ac:dyDescent="0.55000000000000004">
      <c r="A27159" s="131"/>
    </row>
    <row r="27162" spans="1:1" x14ac:dyDescent="0.55000000000000004">
      <c r="A27162" s="131"/>
    </row>
    <row r="27163" spans="1:1" x14ac:dyDescent="0.55000000000000004">
      <c r="A27163" s="131"/>
    </row>
    <row r="27166" spans="1:1" x14ac:dyDescent="0.55000000000000004">
      <c r="A27166" s="131"/>
    </row>
    <row r="27167" spans="1:1" x14ac:dyDescent="0.55000000000000004">
      <c r="A27167" s="131"/>
    </row>
    <row r="27170" spans="1:1" x14ac:dyDescent="0.55000000000000004">
      <c r="A27170" s="131"/>
    </row>
    <row r="27171" spans="1:1" x14ac:dyDescent="0.55000000000000004">
      <c r="A27171" s="131"/>
    </row>
    <row r="27174" spans="1:1" x14ac:dyDescent="0.55000000000000004">
      <c r="A27174" s="131"/>
    </row>
    <row r="27175" spans="1:1" x14ac:dyDescent="0.55000000000000004">
      <c r="A27175" s="131"/>
    </row>
    <row r="27178" spans="1:1" x14ac:dyDescent="0.55000000000000004">
      <c r="A27178" s="131"/>
    </row>
    <row r="27179" spans="1:1" x14ac:dyDescent="0.55000000000000004">
      <c r="A27179" s="131"/>
    </row>
    <row r="27182" spans="1:1" x14ac:dyDescent="0.55000000000000004">
      <c r="A27182" s="131"/>
    </row>
    <row r="27183" spans="1:1" x14ac:dyDescent="0.55000000000000004">
      <c r="A27183" s="131"/>
    </row>
    <row r="27186" spans="1:1" x14ac:dyDescent="0.55000000000000004">
      <c r="A27186" s="131"/>
    </row>
    <row r="27187" spans="1:1" x14ac:dyDescent="0.55000000000000004">
      <c r="A27187" s="131"/>
    </row>
    <row r="27190" spans="1:1" x14ac:dyDescent="0.55000000000000004">
      <c r="A27190" s="131"/>
    </row>
    <row r="27191" spans="1:1" x14ac:dyDescent="0.55000000000000004">
      <c r="A27191" s="131"/>
    </row>
    <row r="27194" spans="1:1" x14ac:dyDescent="0.55000000000000004">
      <c r="A27194" s="131"/>
    </row>
    <row r="27195" spans="1:1" x14ac:dyDescent="0.55000000000000004">
      <c r="A27195" s="131"/>
    </row>
    <row r="27198" spans="1:1" x14ac:dyDescent="0.55000000000000004">
      <c r="A27198" s="131"/>
    </row>
    <row r="27199" spans="1:1" x14ac:dyDescent="0.55000000000000004">
      <c r="A27199" s="131"/>
    </row>
    <row r="27202" spans="1:1" x14ac:dyDescent="0.55000000000000004">
      <c r="A27202" s="131"/>
    </row>
    <row r="27203" spans="1:1" x14ac:dyDescent="0.55000000000000004">
      <c r="A27203" s="131"/>
    </row>
    <row r="27206" spans="1:1" x14ac:dyDescent="0.55000000000000004">
      <c r="A27206" s="131"/>
    </row>
    <row r="27207" spans="1:1" x14ac:dyDescent="0.55000000000000004">
      <c r="A27207" s="131"/>
    </row>
    <row r="27210" spans="1:1" x14ac:dyDescent="0.55000000000000004">
      <c r="A27210" s="131"/>
    </row>
    <row r="27211" spans="1:1" x14ac:dyDescent="0.55000000000000004">
      <c r="A27211" s="131"/>
    </row>
    <row r="27214" spans="1:1" x14ac:dyDescent="0.55000000000000004">
      <c r="A27214" s="131"/>
    </row>
    <row r="27215" spans="1:1" x14ac:dyDescent="0.55000000000000004">
      <c r="A27215" s="131"/>
    </row>
    <row r="27218" spans="1:1" x14ac:dyDescent="0.55000000000000004">
      <c r="A27218" s="131"/>
    </row>
    <row r="27219" spans="1:1" x14ac:dyDescent="0.55000000000000004">
      <c r="A27219" s="131"/>
    </row>
    <row r="27222" spans="1:1" x14ac:dyDescent="0.55000000000000004">
      <c r="A27222" s="131"/>
    </row>
    <row r="27223" spans="1:1" x14ac:dyDescent="0.55000000000000004">
      <c r="A27223" s="131"/>
    </row>
    <row r="27226" spans="1:1" x14ac:dyDescent="0.55000000000000004">
      <c r="A27226" s="131"/>
    </row>
    <row r="27227" spans="1:1" x14ac:dyDescent="0.55000000000000004">
      <c r="A27227" s="131"/>
    </row>
    <row r="27230" spans="1:1" x14ac:dyDescent="0.55000000000000004">
      <c r="A27230" s="131"/>
    </row>
    <row r="27231" spans="1:1" x14ac:dyDescent="0.55000000000000004">
      <c r="A27231" s="131"/>
    </row>
    <row r="27234" spans="1:1" x14ac:dyDescent="0.55000000000000004">
      <c r="A27234" s="131"/>
    </row>
    <row r="27235" spans="1:1" x14ac:dyDescent="0.55000000000000004">
      <c r="A27235" s="131"/>
    </row>
    <row r="27238" spans="1:1" x14ac:dyDescent="0.55000000000000004">
      <c r="A27238" s="131"/>
    </row>
    <row r="27239" spans="1:1" x14ac:dyDescent="0.55000000000000004">
      <c r="A27239" s="131"/>
    </row>
    <row r="27242" spans="1:1" x14ac:dyDescent="0.55000000000000004">
      <c r="A27242" s="131"/>
    </row>
    <row r="27243" spans="1:1" x14ac:dyDescent="0.55000000000000004">
      <c r="A27243" s="131"/>
    </row>
    <row r="27246" spans="1:1" x14ac:dyDescent="0.55000000000000004">
      <c r="A27246" s="131"/>
    </row>
    <row r="27247" spans="1:1" x14ac:dyDescent="0.55000000000000004">
      <c r="A27247" s="131"/>
    </row>
    <row r="27250" spans="1:1" x14ac:dyDescent="0.55000000000000004">
      <c r="A27250" s="131"/>
    </row>
    <row r="27251" spans="1:1" x14ac:dyDescent="0.55000000000000004">
      <c r="A27251" s="131"/>
    </row>
    <row r="27254" spans="1:1" x14ac:dyDescent="0.55000000000000004">
      <c r="A27254" s="131"/>
    </row>
    <row r="27255" spans="1:1" x14ac:dyDescent="0.55000000000000004">
      <c r="A27255" s="131"/>
    </row>
    <row r="27258" spans="1:1" x14ac:dyDescent="0.55000000000000004">
      <c r="A27258" s="131"/>
    </row>
    <row r="27259" spans="1:1" x14ac:dyDescent="0.55000000000000004">
      <c r="A27259" s="131"/>
    </row>
    <row r="27262" spans="1:1" x14ac:dyDescent="0.55000000000000004">
      <c r="A27262" s="131"/>
    </row>
    <row r="27263" spans="1:1" x14ac:dyDescent="0.55000000000000004">
      <c r="A27263" s="131"/>
    </row>
    <row r="27266" spans="1:1" x14ac:dyDescent="0.55000000000000004">
      <c r="A27266" s="131"/>
    </row>
    <row r="27267" spans="1:1" x14ac:dyDescent="0.55000000000000004">
      <c r="A27267" s="131"/>
    </row>
    <row r="27270" spans="1:1" x14ac:dyDescent="0.55000000000000004">
      <c r="A27270" s="131"/>
    </row>
    <row r="27271" spans="1:1" x14ac:dyDescent="0.55000000000000004">
      <c r="A27271" s="131"/>
    </row>
    <row r="27274" spans="1:1" x14ac:dyDescent="0.55000000000000004">
      <c r="A27274" s="131"/>
    </row>
    <row r="27275" spans="1:1" x14ac:dyDescent="0.55000000000000004">
      <c r="A27275" s="131"/>
    </row>
    <row r="27278" spans="1:1" x14ac:dyDescent="0.55000000000000004">
      <c r="A27278" s="131"/>
    </row>
    <row r="27279" spans="1:1" x14ac:dyDescent="0.55000000000000004">
      <c r="A27279" s="131"/>
    </row>
    <row r="27282" spans="1:1" x14ac:dyDescent="0.55000000000000004">
      <c r="A27282" s="131"/>
    </row>
    <row r="27283" spans="1:1" x14ac:dyDescent="0.55000000000000004">
      <c r="A27283" s="131"/>
    </row>
    <row r="27286" spans="1:1" x14ac:dyDescent="0.55000000000000004">
      <c r="A27286" s="131"/>
    </row>
    <row r="27287" spans="1:1" x14ac:dyDescent="0.55000000000000004">
      <c r="A27287" s="131"/>
    </row>
    <row r="27290" spans="1:1" x14ac:dyDescent="0.55000000000000004">
      <c r="A27290" s="131"/>
    </row>
    <row r="27291" spans="1:1" x14ac:dyDescent="0.55000000000000004">
      <c r="A27291" s="131"/>
    </row>
    <row r="27294" spans="1:1" x14ac:dyDescent="0.55000000000000004">
      <c r="A27294" s="131"/>
    </row>
    <row r="27295" spans="1:1" x14ac:dyDescent="0.55000000000000004">
      <c r="A27295" s="131"/>
    </row>
    <row r="27298" spans="1:1" x14ac:dyDescent="0.55000000000000004">
      <c r="A27298" s="131"/>
    </row>
    <row r="27299" spans="1:1" x14ac:dyDescent="0.55000000000000004">
      <c r="A27299" s="131"/>
    </row>
    <row r="27302" spans="1:1" x14ac:dyDescent="0.55000000000000004">
      <c r="A27302" s="131"/>
    </row>
    <row r="27303" spans="1:1" x14ac:dyDescent="0.55000000000000004">
      <c r="A27303" s="131"/>
    </row>
    <row r="27306" spans="1:1" x14ac:dyDescent="0.55000000000000004">
      <c r="A27306" s="131"/>
    </row>
    <row r="27307" spans="1:1" x14ac:dyDescent="0.55000000000000004">
      <c r="A27307" s="131"/>
    </row>
    <row r="27310" spans="1:1" x14ac:dyDescent="0.55000000000000004">
      <c r="A27310" s="131"/>
    </row>
    <row r="27311" spans="1:1" x14ac:dyDescent="0.55000000000000004">
      <c r="A27311" s="131"/>
    </row>
    <row r="27314" spans="1:1" x14ac:dyDescent="0.55000000000000004">
      <c r="A27314" s="131"/>
    </row>
    <row r="27315" spans="1:1" x14ac:dyDescent="0.55000000000000004">
      <c r="A27315" s="131"/>
    </row>
    <row r="27318" spans="1:1" x14ac:dyDescent="0.55000000000000004">
      <c r="A27318" s="131"/>
    </row>
    <row r="27319" spans="1:1" x14ac:dyDescent="0.55000000000000004">
      <c r="A27319" s="131"/>
    </row>
    <row r="27322" spans="1:1" x14ac:dyDescent="0.55000000000000004">
      <c r="A27322" s="131"/>
    </row>
    <row r="27323" spans="1:1" x14ac:dyDescent="0.55000000000000004">
      <c r="A27323" s="131"/>
    </row>
    <row r="27326" spans="1:1" x14ac:dyDescent="0.55000000000000004">
      <c r="A27326" s="131"/>
    </row>
    <row r="27327" spans="1:1" x14ac:dyDescent="0.55000000000000004">
      <c r="A27327" s="131"/>
    </row>
    <row r="27330" spans="1:1" x14ac:dyDescent="0.55000000000000004">
      <c r="A27330" s="131"/>
    </row>
    <row r="27331" spans="1:1" x14ac:dyDescent="0.55000000000000004">
      <c r="A27331" s="131"/>
    </row>
    <row r="27334" spans="1:1" x14ac:dyDescent="0.55000000000000004">
      <c r="A27334" s="131"/>
    </row>
    <row r="27335" spans="1:1" x14ac:dyDescent="0.55000000000000004">
      <c r="A27335" s="131"/>
    </row>
    <row r="27338" spans="1:1" x14ac:dyDescent="0.55000000000000004">
      <c r="A27338" s="131"/>
    </row>
    <row r="27339" spans="1:1" x14ac:dyDescent="0.55000000000000004">
      <c r="A27339" s="131"/>
    </row>
    <row r="27342" spans="1:1" x14ac:dyDescent="0.55000000000000004">
      <c r="A27342" s="131"/>
    </row>
    <row r="27343" spans="1:1" x14ac:dyDescent="0.55000000000000004">
      <c r="A27343" s="131"/>
    </row>
    <row r="27346" spans="1:1" x14ac:dyDescent="0.55000000000000004">
      <c r="A27346" s="131"/>
    </row>
    <row r="27347" spans="1:1" x14ac:dyDescent="0.55000000000000004">
      <c r="A27347" s="131"/>
    </row>
    <row r="27350" spans="1:1" x14ac:dyDescent="0.55000000000000004">
      <c r="A27350" s="131"/>
    </row>
    <row r="27351" spans="1:1" x14ac:dyDescent="0.55000000000000004">
      <c r="A27351" s="131"/>
    </row>
    <row r="27354" spans="1:1" x14ac:dyDescent="0.55000000000000004">
      <c r="A27354" s="131"/>
    </row>
    <row r="27355" spans="1:1" x14ac:dyDescent="0.55000000000000004">
      <c r="A27355" s="131"/>
    </row>
    <row r="27358" spans="1:1" x14ac:dyDescent="0.55000000000000004">
      <c r="A27358" s="131"/>
    </row>
    <row r="27359" spans="1:1" x14ac:dyDescent="0.55000000000000004">
      <c r="A27359" s="131"/>
    </row>
    <row r="27362" spans="1:1" x14ac:dyDescent="0.55000000000000004">
      <c r="A27362" s="131"/>
    </row>
    <row r="27363" spans="1:1" x14ac:dyDescent="0.55000000000000004">
      <c r="A27363" s="131"/>
    </row>
    <row r="27366" spans="1:1" x14ac:dyDescent="0.55000000000000004">
      <c r="A27366" s="131"/>
    </row>
    <row r="27367" spans="1:1" x14ac:dyDescent="0.55000000000000004">
      <c r="A27367" s="131"/>
    </row>
    <row r="27370" spans="1:1" x14ac:dyDescent="0.55000000000000004">
      <c r="A27370" s="131"/>
    </row>
    <row r="27371" spans="1:1" x14ac:dyDescent="0.55000000000000004">
      <c r="A27371" s="131"/>
    </row>
    <row r="27374" spans="1:1" x14ac:dyDescent="0.55000000000000004">
      <c r="A27374" s="131"/>
    </row>
    <row r="27375" spans="1:1" x14ac:dyDescent="0.55000000000000004">
      <c r="A27375" s="131"/>
    </row>
    <row r="27378" spans="1:1" x14ac:dyDescent="0.55000000000000004">
      <c r="A27378" s="131"/>
    </row>
    <row r="27379" spans="1:1" x14ac:dyDescent="0.55000000000000004">
      <c r="A27379" s="131"/>
    </row>
    <row r="27382" spans="1:1" x14ac:dyDescent="0.55000000000000004">
      <c r="A27382" s="131"/>
    </row>
    <row r="27383" spans="1:1" x14ac:dyDescent="0.55000000000000004">
      <c r="A27383" s="131"/>
    </row>
    <row r="27386" spans="1:1" x14ac:dyDescent="0.55000000000000004">
      <c r="A27386" s="131"/>
    </row>
    <row r="27387" spans="1:1" x14ac:dyDescent="0.55000000000000004">
      <c r="A27387" s="131"/>
    </row>
    <row r="27390" spans="1:1" x14ac:dyDescent="0.55000000000000004">
      <c r="A27390" s="131"/>
    </row>
    <row r="27391" spans="1:1" x14ac:dyDescent="0.55000000000000004">
      <c r="A27391" s="131"/>
    </row>
    <row r="27394" spans="1:1" x14ac:dyDescent="0.55000000000000004">
      <c r="A27394" s="131"/>
    </row>
    <row r="27395" spans="1:1" x14ac:dyDescent="0.55000000000000004">
      <c r="A27395" s="131"/>
    </row>
    <row r="27398" spans="1:1" x14ac:dyDescent="0.55000000000000004">
      <c r="A27398" s="131"/>
    </row>
    <row r="27399" spans="1:1" x14ac:dyDescent="0.55000000000000004">
      <c r="A27399" s="131"/>
    </row>
    <row r="27402" spans="1:1" x14ac:dyDescent="0.55000000000000004">
      <c r="A27402" s="131"/>
    </row>
    <row r="27403" spans="1:1" x14ac:dyDescent="0.55000000000000004">
      <c r="A27403" s="131"/>
    </row>
    <row r="27406" spans="1:1" x14ac:dyDescent="0.55000000000000004">
      <c r="A27406" s="131"/>
    </row>
    <row r="27407" spans="1:1" x14ac:dyDescent="0.55000000000000004">
      <c r="A27407" s="131"/>
    </row>
    <row r="27410" spans="1:1" x14ac:dyDescent="0.55000000000000004">
      <c r="A27410" s="131"/>
    </row>
    <row r="27411" spans="1:1" x14ac:dyDescent="0.55000000000000004">
      <c r="A27411" s="131"/>
    </row>
    <row r="27414" spans="1:1" x14ac:dyDescent="0.55000000000000004">
      <c r="A27414" s="131"/>
    </row>
    <row r="27415" spans="1:1" x14ac:dyDescent="0.55000000000000004">
      <c r="A27415" s="131"/>
    </row>
    <row r="27418" spans="1:1" x14ac:dyDescent="0.55000000000000004">
      <c r="A27418" s="131"/>
    </row>
    <row r="27419" spans="1:1" x14ac:dyDescent="0.55000000000000004">
      <c r="A27419" s="131"/>
    </row>
    <row r="27422" spans="1:1" x14ac:dyDescent="0.55000000000000004">
      <c r="A27422" s="131"/>
    </row>
    <row r="27423" spans="1:1" x14ac:dyDescent="0.55000000000000004">
      <c r="A27423" s="131"/>
    </row>
    <row r="27426" spans="1:1" x14ac:dyDescent="0.55000000000000004">
      <c r="A27426" s="131"/>
    </row>
    <row r="27427" spans="1:1" x14ac:dyDescent="0.55000000000000004">
      <c r="A27427" s="131"/>
    </row>
    <row r="27430" spans="1:1" x14ac:dyDescent="0.55000000000000004">
      <c r="A27430" s="131"/>
    </row>
    <row r="27431" spans="1:1" x14ac:dyDescent="0.55000000000000004">
      <c r="A27431" s="131"/>
    </row>
    <row r="27434" spans="1:1" x14ac:dyDescent="0.55000000000000004">
      <c r="A27434" s="131"/>
    </row>
    <row r="27435" spans="1:1" x14ac:dyDescent="0.55000000000000004">
      <c r="A27435" s="131"/>
    </row>
    <row r="27438" spans="1:1" x14ac:dyDescent="0.55000000000000004">
      <c r="A27438" s="131"/>
    </row>
    <row r="27439" spans="1:1" x14ac:dyDescent="0.55000000000000004">
      <c r="A27439" s="131"/>
    </row>
    <row r="27442" spans="1:1" x14ac:dyDescent="0.55000000000000004">
      <c r="A27442" s="131"/>
    </row>
    <row r="27443" spans="1:1" x14ac:dyDescent="0.55000000000000004">
      <c r="A27443" s="131"/>
    </row>
    <row r="27446" spans="1:1" x14ac:dyDescent="0.55000000000000004">
      <c r="A27446" s="131"/>
    </row>
    <row r="27447" spans="1:1" x14ac:dyDescent="0.55000000000000004">
      <c r="A27447" s="131"/>
    </row>
    <row r="27450" spans="1:1" x14ac:dyDescent="0.55000000000000004">
      <c r="A27450" s="131"/>
    </row>
    <row r="27451" spans="1:1" x14ac:dyDescent="0.55000000000000004">
      <c r="A27451" s="131"/>
    </row>
    <row r="27454" spans="1:1" x14ac:dyDescent="0.55000000000000004">
      <c r="A27454" s="131"/>
    </row>
    <row r="27455" spans="1:1" x14ac:dyDescent="0.55000000000000004">
      <c r="A27455" s="131"/>
    </row>
    <row r="27458" spans="1:1" x14ac:dyDescent="0.55000000000000004">
      <c r="A27458" s="131"/>
    </row>
    <row r="27459" spans="1:1" x14ac:dyDescent="0.55000000000000004">
      <c r="A27459" s="131"/>
    </row>
    <row r="27462" spans="1:1" x14ac:dyDescent="0.55000000000000004">
      <c r="A27462" s="131"/>
    </row>
    <row r="27463" spans="1:1" x14ac:dyDescent="0.55000000000000004">
      <c r="A27463" s="131"/>
    </row>
    <row r="27466" spans="1:1" x14ac:dyDescent="0.55000000000000004">
      <c r="A27466" s="131"/>
    </row>
    <row r="27467" spans="1:1" x14ac:dyDescent="0.55000000000000004">
      <c r="A27467" s="131"/>
    </row>
    <row r="27470" spans="1:1" x14ac:dyDescent="0.55000000000000004">
      <c r="A27470" s="131"/>
    </row>
    <row r="27471" spans="1:1" x14ac:dyDescent="0.55000000000000004">
      <c r="A27471" s="131"/>
    </row>
    <row r="27474" spans="1:1" x14ac:dyDescent="0.55000000000000004">
      <c r="A27474" s="131"/>
    </row>
    <row r="27475" spans="1:1" x14ac:dyDescent="0.55000000000000004">
      <c r="A27475" s="131"/>
    </row>
    <row r="27478" spans="1:1" x14ac:dyDescent="0.55000000000000004">
      <c r="A27478" s="131"/>
    </row>
    <row r="27479" spans="1:1" x14ac:dyDescent="0.55000000000000004">
      <c r="A27479" s="131"/>
    </row>
    <row r="27482" spans="1:1" x14ac:dyDescent="0.55000000000000004">
      <c r="A27482" s="131"/>
    </row>
    <row r="27483" spans="1:1" x14ac:dyDescent="0.55000000000000004">
      <c r="A27483" s="131"/>
    </row>
    <row r="27486" spans="1:1" x14ac:dyDescent="0.55000000000000004">
      <c r="A27486" s="131"/>
    </row>
    <row r="27487" spans="1:1" x14ac:dyDescent="0.55000000000000004">
      <c r="A27487" s="131"/>
    </row>
    <row r="27490" spans="1:1" x14ac:dyDescent="0.55000000000000004">
      <c r="A27490" s="131"/>
    </row>
    <row r="27491" spans="1:1" x14ac:dyDescent="0.55000000000000004">
      <c r="A27491" s="131"/>
    </row>
    <row r="27494" spans="1:1" x14ac:dyDescent="0.55000000000000004">
      <c r="A27494" s="131"/>
    </row>
    <row r="27495" spans="1:1" x14ac:dyDescent="0.55000000000000004">
      <c r="A27495" s="131"/>
    </row>
    <row r="27498" spans="1:1" x14ac:dyDescent="0.55000000000000004">
      <c r="A27498" s="131"/>
    </row>
    <row r="27499" spans="1:1" x14ac:dyDescent="0.55000000000000004">
      <c r="A27499" s="131"/>
    </row>
    <row r="27502" spans="1:1" x14ac:dyDescent="0.55000000000000004">
      <c r="A27502" s="131"/>
    </row>
    <row r="27503" spans="1:1" x14ac:dyDescent="0.55000000000000004">
      <c r="A27503" s="131"/>
    </row>
    <row r="27506" spans="1:1" x14ac:dyDescent="0.55000000000000004">
      <c r="A27506" s="131"/>
    </row>
    <row r="27507" spans="1:1" x14ac:dyDescent="0.55000000000000004">
      <c r="A27507" s="131"/>
    </row>
    <row r="27510" spans="1:1" x14ac:dyDescent="0.55000000000000004">
      <c r="A27510" s="131"/>
    </row>
    <row r="27511" spans="1:1" x14ac:dyDescent="0.55000000000000004">
      <c r="A27511" s="131"/>
    </row>
    <row r="27514" spans="1:1" x14ac:dyDescent="0.55000000000000004">
      <c r="A27514" s="131"/>
    </row>
    <row r="27515" spans="1:1" x14ac:dyDescent="0.55000000000000004">
      <c r="A27515" s="131"/>
    </row>
    <row r="27518" spans="1:1" x14ac:dyDescent="0.55000000000000004">
      <c r="A27518" s="131"/>
    </row>
    <row r="27519" spans="1:1" x14ac:dyDescent="0.55000000000000004">
      <c r="A27519" s="131"/>
    </row>
    <row r="27522" spans="1:1" x14ac:dyDescent="0.55000000000000004">
      <c r="A27522" s="131"/>
    </row>
    <row r="27523" spans="1:1" x14ac:dyDescent="0.55000000000000004">
      <c r="A27523" s="131"/>
    </row>
    <row r="27526" spans="1:1" x14ac:dyDescent="0.55000000000000004">
      <c r="A27526" s="131"/>
    </row>
    <row r="27527" spans="1:1" x14ac:dyDescent="0.55000000000000004">
      <c r="A27527" s="131"/>
    </row>
    <row r="27530" spans="1:1" x14ac:dyDescent="0.55000000000000004">
      <c r="A27530" s="131"/>
    </row>
    <row r="27531" spans="1:1" x14ac:dyDescent="0.55000000000000004">
      <c r="A27531" s="131"/>
    </row>
    <row r="27534" spans="1:1" x14ac:dyDescent="0.55000000000000004">
      <c r="A27534" s="131"/>
    </row>
    <row r="27535" spans="1:1" x14ac:dyDescent="0.55000000000000004">
      <c r="A27535" s="131"/>
    </row>
    <row r="27538" spans="1:1" x14ac:dyDescent="0.55000000000000004">
      <c r="A27538" s="131"/>
    </row>
    <row r="27539" spans="1:1" x14ac:dyDescent="0.55000000000000004">
      <c r="A27539" s="131"/>
    </row>
    <row r="27542" spans="1:1" x14ac:dyDescent="0.55000000000000004">
      <c r="A27542" s="131"/>
    </row>
    <row r="27543" spans="1:1" x14ac:dyDescent="0.55000000000000004">
      <c r="A27543" s="131"/>
    </row>
    <row r="27546" spans="1:1" x14ac:dyDescent="0.55000000000000004">
      <c r="A27546" s="131"/>
    </row>
    <row r="27547" spans="1:1" x14ac:dyDescent="0.55000000000000004">
      <c r="A27547" s="131"/>
    </row>
    <row r="27550" spans="1:1" x14ac:dyDescent="0.55000000000000004">
      <c r="A27550" s="131"/>
    </row>
    <row r="27551" spans="1:1" x14ac:dyDescent="0.55000000000000004">
      <c r="A27551" s="131"/>
    </row>
    <row r="27554" spans="1:1" x14ac:dyDescent="0.55000000000000004">
      <c r="A27554" s="131"/>
    </row>
    <row r="27555" spans="1:1" x14ac:dyDescent="0.55000000000000004">
      <c r="A27555" s="131"/>
    </row>
    <row r="27558" spans="1:1" x14ac:dyDescent="0.55000000000000004">
      <c r="A27558" s="131"/>
    </row>
    <row r="27559" spans="1:1" x14ac:dyDescent="0.55000000000000004">
      <c r="A27559" s="131"/>
    </row>
    <row r="27562" spans="1:1" x14ac:dyDescent="0.55000000000000004">
      <c r="A27562" s="131"/>
    </row>
    <row r="27563" spans="1:1" x14ac:dyDescent="0.55000000000000004">
      <c r="A27563" s="131"/>
    </row>
    <row r="27566" spans="1:1" x14ac:dyDescent="0.55000000000000004">
      <c r="A27566" s="131"/>
    </row>
    <row r="27567" spans="1:1" x14ac:dyDescent="0.55000000000000004">
      <c r="A27567" s="131"/>
    </row>
    <row r="27570" spans="1:1" x14ac:dyDescent="0.55000000000000004">
      <c r="A27570" s="131"/>
    </row>
    <row r="27571" spans="1:1" x14ac:dyDescent="0.55000000000000004">
      <c r="A27571" s="131"/>
    </row>
    <row r="27574" spans="1:1" x14ac:dyDescent="0.55000000000000004">
      <c r="A27574" s="131"/>
    </row>
    <row r="27575" spans="1:1" x14ac:dyDescent="0.55000000000000004">
      <c r="A27575" s="131"/>
    </row>
    <row r="27578" spans="1:1" x14ac:dyDescent="0.55000000000000004">
      <c r="A27578" s="131"/>
    </row>
    <row r="27579" spans="1:1" x14ac:dyDescent="0.55000000000000004">
      <c r="A27579" s="131"/>
    </row>
    <row r="27582" spans="1:1" x14ac:dyDescent="0.55000000000000004">
      <c r="A27582" s="131"/>
    </row>
    <row r="27583" spans="1:1" x14ac:dyDescent="0.55000000000000004">
      <c r="A27583" s="131"/>
    </row>
    <row r="27586" spans="1:1" x14ac:dyDescent="0.55000000000000004">
      <c r="A27586" s="131"/>
    </row>
    <row r="27587" spans="1:1" x14ac:dyDescent="0.55000000000000004">
      <c r="A27587" s="131"/>
    </row>
    <row r="27590" spans="1:1" x14ac:dyDescent="0.55000000000000004">
      <c r="A27590" s="131"/>
    </row>
    <row r="27591" spans="1:1" x14ac:dyDescent="0.55000000000000004">
      <c r="A27591" s="131"/>
    </row>
    <row r="27594" spans="1:1" x14ac:dyDescent="0.55000000000000004">
      <c r="A27594" s="131"/>
    </row>
    <row r="27595" spans="1:1" x14ac:dyDescent="0.55000000000000004">
      <c r="A27595" s="131"/>
    </row>
    <row r="27598" spans="1:1" x14ac:dyDescent="0.55000000000000004">
      <c r="A27598" s="131"/>
    </row>
    <row r="27599" spans="1:1" x14ac:dyDescent="0.55000000000000004">
      <c r="A27599" s="131"/>
    </row>
    <row r="27602" spans="1:1" x14ac:dyDescent="0.55000000000000004">
      <c r="A27602" s="131"/>
    </row>
    <row r="27603" spans="1:1" x14ac:dyDescent="0.55000000000000004">
      <c r="A27603" s="131"/>
    </row>
    <row r="27606" spans="1:1" x14ac:dyDescent="0.55000000000000004">
      <c r="A27606" s="131"/>
    </row>
    <row r="27607" spans="1:1" x14ac:dyDescent="0.55000000000000004">
      <c r="A27607" s="131"/>
    </row>
    <row r="27610" spans="1:1" x14ac:dyDescent="0.55000000000000004">
      <c r="A27610" s="131"/>
    </row>
    <row r="27611" spans="1:1" x14ac:dyDescent="0.55000000000000004">
      <c r="A27611" s="131"/>
    </row>
    <row r="27614" spans="1:1" x14ac:dyDescent="0.55000000000000004">
      <c r="A27614" s="131"/>
    </row>
    <row r="27615" spans="1:1" x14ac:dyDescent="0.55000000000000004">
      <c r="A27615" s="131"/>
    </row>
    <row r="27618" spans="1:1" x14ac:dyDescent="0.55000000000000004">
      <c r="A27618" s="131"/>
    </row>
    <row r="27619" spans="1:1" x14ac:dyDescent="0.55000000000000004">
      <c r="A27619" s="131"/>
    </row>
    <row r="27622" spans="1:1" x14ac:dyDescent="0.55000000000000004">
      <c r="A27622" s="131"/>
    </row>
    <row r="27623" spans="1:1" x14ac:dyDescent="0.55000000000000004">
      <c r="A27623" s="131"/>
    </row>
    <row r="27626" spans="1:1" x14ac:dyDescent="0.55000000000000004">
      <c r="A27626" s="131"/>
    </row>
    <row r="27627" spans="1:1" x14ac:dyDescent="0.55000000000000004">
      <c r="A27627" s="131"/>
    </row>
    <row r="27630" spans="1:1" x14ac:dyDescent="0.55000000000000004">
      <c r="A27630" s="131"/>
    </row>
    <row r="27631" spans="1:1" x14ac:dyDescent="0.55000000000000004">
      <c r="A27631" s="131"/>
    </row>
    <row r="27634" spans="1:1" x14ac:dyDescent="0.55000000000000004">
      <c r="A27634" s="131"/>
    </row>
    <row r="27635" spans="1:1" x14ac:dyDescent="0.55000000000000004">
      <c r="A27635" s="131"/>
    </row>
    <row r="27638" spans="1:1" x14ac:dyDescent="0.55000000000000004">
      <c r="A27638" s="131"/>
    </row>
    <row r="27639" spans="1:1" x14ac:dyDescent="0.55000000000000004">
      <c r="A27639" s="131"/>
    </row>
    <row r="27642" spans="1:1" x14ac:dyDescent="0.55000000000000004">
      <c r="A27642" s="131"/>
    </row>
    <row r="27643" spans="1:1" x14ac:dyDescent="0.55000000000000004">
      <c r="A27643" s="131"/>
    </row>
    <row r="27646" spans="1:1" x14ac:dyDescent="0.55000000000000004">
      <c r="A27646" s="131"/>
    </row>
    <row r="27647" spans="1:1" x14ac:dyDescent="0.55000000000000004">
      <c r="A27647" s="131"/>
    </row>
    <row r="27650" spans="1:1" x14ac:dyDescent="0.55000000000000004">
      <c r="A27650" s="131"/>
    </row>
    <row r="27651" spans="1:1" x14ac:dyDescent="0.55000000000000004">
      <c r="A27651" s="131"/>
    </row>
    <row r="27654" spans="1:1" x14ac:dyDescent="0.55000000000000004">
      <c r="A27654" s="131"/>
    </row>
    <row r="27655" spans="1:1" x14ac:dyDescent="0.55000000000000004">
      <c r="A27655" s="131"/>
    </row>
    <row r="27658" spans="1:1" x14ac:dyDescent="0.55000000000000004">
      <c r="A27658" s="131"/>
    </row>
    <row r="27659" spans="1:1" x14ac:dyDescent="0.55000000000000004">
      <c r="A27659" s="131"/>
    </row>
    <row r="27662" spans="1:1" x14ac:dyDescent="0.55000000000000004">
      <c r="A27662" s="131"/>
    </row>
    <row r="27663" spans="1:1" x14ac:dyDescent="0.55000000000000004">
      <c r="A27663" s="131"/>
    </row>
    <row r="27666" spans="1:1" x14ac:dyDescent="0.55000000000000004">
      <c r="A27666" s="131"/>
    </row>
    <row r="27667" spans="1:1" x14ac:dyDescent="0.55000000000000004">
      <c r="A27667" s="131"/>
    </row>
    <row r="27670" spans="1:1" x14ac:dyDescent="0.55000000000000004">
      <c r="A27670" s="131"/>
    </row>
    <row r="27671" spans="1:1" x14ac:dyDescent="0.55000000000000004">
      <c r="A27671" s="131"/>
    </row>
    <row r="27674" spans="1:1" x14ac:dyDescent="0.55000000000000004">
      <c r="A27674" s="131"/>
    </row>
    <row r="27675" spans="1:1" x14ac:dyDescent="0.55000000000000004">
      <c r="A27675" s="131"/>
    </row>
    <row r="27678" spans="1:1" x14ac:dyDescent="0.55000000000000004">
      <c r="A27678" s="131"/>
    </row>
    <row r="27679" spans="1:1" x14ac:dyDescent="0.55000000000000004">
      <c r="A27679" s="131"/>
    </row>
    <row r="27682" spans="1:1" x14ac:dyDescent="0.55000000000000004">
      <c r="A27682" s="131"/>
    </row>
    <row r="27683" spans="1:1" x14ac:dyDescent="0.55000000000000004">
      <c r="A27683" s="131"/>
    </row>
    <row r="27686" spans="1:1" x14ac:dyDescent="0.55000000000000004">
      <c r="A27686" s="131"/>
    </row>
    <row r="27687" spans="1:1" x14ac:dyDescent="0.55000000000000004">
      <c r="A27687" s="131"/>
    </row>
    <row r="27690" spans="1:1" x14ac:dyDescent="0.55000000000000004">
      <c r="A27690" s="131"/>
    </row>
    <row r="27691" spans="1:1" x14ac:dyDescent="0.55000000000000004">
      <c r="A27691" s="131"/>
    </row>
    <row r="27694" spans="1:1" x14ac:dyDescent="0.55000000000000004">
      <c r="A27694" s="131"/>
    </row>
    <row r="27695" spans="1:1" x14ac:dyDescent="0.55000000000000004">
      <c r="A27695" s="131"/>
    </row>
    <row r="27698" spans="1:1" x14ac:dyDescent="0.55000000000000004">
      <c r="A27698" s="131"/>
    </row>
    <row r="27699" spans="1:1" x14ac:dyDescent="0.55000000000000004">
      <c r="A27699" s="131"/>
    </row>
    <row r="27702" spans="1:1" x14ac:dyDescent="0.55000000000000004">
      <c r="A27702" s="131"/>
    </row>
    <row r="27703" spans="1:1" x14ac:dyDescent="0.55000000000000004">
      <c r="A27703" s="131"/>
    </row>
    <row r="27706" spans="1:1" x14ac:dyDescent="0.55000000000000004">
      <c r="A27706" s="131"/>
    </row>
    <row r="27707" spans="1:1" x14ac:dyDescent="0.55000000000000004">
      <c r="A27707" s="131"/>
    </row>
    <row r="27710" spans="1:1" x14ac:dyDescent="0.55000000000000004">
      <c r="A27710" s="131"/>
    </row>
    <row r="27711" spans="1:1" x14ac:dyDescent="0.55000000000000004">
      <c r="A27711" s="131"/>
    </row>
    <row r="27714" spans="1:1" x14ac:dyDescent="0.55000000000000004">
      <c r="A27714" s="131"/>
    </row>
    <row r="27715" spans="1:1" x14ac:dyDescent="0.55000000000000004">
      <c r="A27715" s="131"/>
    </row>
    <row r="27718" spans="1:1" x14ac:dyDescent="0.55000000000000004">
      <c r="A27718" s="131"/>
    </row>
    <row r="27719" spans="1:1" x14ac:dyDescent="0.55000000000000004">
      <c r="A27719" s="131"/>
    </row>
    <row r="27722" spans="1:1" x14ac:dyDescent="0.55000000000000004">
      <c r="A27722" s="131"/>
    </row>
    <row r="27723" spans="1:1" x14ac:dyDescent="0.55000000000000004">
      <c r="A27723" s="131"/>
    </row>
    <row r="27726" spans="1:1" x14ac:dyDescent="0.55000000000000004">
      <c r="A27726" s="131"/>
    </row>
    <row r="27727" spans="1:1" x14ac:dyDescent="0.55000000000000004">
      <c r="A27727" s="131"/>
    </row>
    <row r="27730" spans="1:1" x14ac:dyDescent="0.55000000000000004">
      <c r="A27730" s="131"/>
    </row>
    <row r="27731" spans="1:1" x14ac:dyDescent="0.55000000000000004">
      <c r="A27731" s="131"/>
    </row>
    <row r="27734" spans="1:1" x14ac:dyDescent="0.55000000000000004">
      <c r="A27734" s="131"/>
    </row>
    <row r="27735" spans="1:1" x14ac:dyDescent="0.55000000000000004">
      <c r="A27735" s="131"/>
    </row>
    <row r="27738" spans="1:1" x14ac:dyDescent="0.55000000000000004">
      <c r="A27738" s="131"/>
    </row>
    <row r="27739" spans="1:1" x14ac:dyDescent="0.55000000000000004">
      <c r="A27739" s="131"/>
    </row>
    <row r="27742" spans="1:1" x14ac:dyDescent="0.55000000000000004">
      <c r="A27742" s="131"/>
    </row>
    <row r="27743" spans="1:1" x14ac:dyDescent="0.55000000000000004">
      <c r="A27743" s="131"/>
    </row>
    <row r="27746" spans="1:1" x14ac:dyDescent="0.55000000000000004">
      <c r="A27746" s="131"/>
    </row>
    <row r="27747" spans="1:1" x14ac:dyDescent="0.55000000000000004">
      <c r="A27747" s="131"/>
    </row>
    <row r="27750" spans="1:1" x14ac:dyDescent="0.55000000000000004">
      <c r="A27750" s="131"/>
    </row>
    <row r="27751" spans="1:1" x14ac:dyDescent="0.55000000000000004">
      <c r="A27751" s="131"/>
    </row>
    <row r="27754" spans="1:1" x14ac:dyDescent="0.55000000000000004">
      <c r="A27754" s="131"/>
    </row>
    <row r="27755" spans="1:1" x14ac:dyDescent="0.55000000000000004">
      <c r="A27755" s="131"/>
    </row>
    <row r="27758" spans="1:1" x14ac:dyDescent="0.55000000000000004">
      <c r="A27758" s="131"/>
    </row>
    <row r="27759" spans="1:1" x14ac:dyDescent="0.55000000000000004">
      <c r="A27759" s="131"/>
    </row>
    <row r="27762" spans="1:1" x14ac:dyDescent="0.55000000000000004">
      <c r="A27762" s="131"/>
    </row>
    <row r="27763" spans="1:1" x14ac:dyDescent="0.55000000000000004">
      <c r="A27763" s="131"/>
    </row>
    <row r="27766" spans="1:1" x14ac:dyDescent="0.55000000000000004">
      <c r="A27766" s="131"/>
    </row>
    <row r="27767" spans="1:1" x14ac:dyDescent="0.55000000000000004">
      <c r="A27767" s="131"/>
    </row>
    <row r="27770" spans="1:1" x14ac:dyDescent="0.55000000000000004">
      <c r="A27770" s="131"/>
    </row>
    <row r="27771" spans="1:1" x14ac:dyDescent="0.55000000000000004">
      <c r="A27771" s="131"/>
    </row>
    <row r="27774" spans="1:1" x14ac:dyDescent="0.55000000000000004">
      <c r="A27774" s="131"/>
    </row>
    <row r="27775" spans="1:1" x14ac:dyDescent="0.55000000000000004">
      <c r="A27775" s="131"/>
    </row>
    <row r="27778" spans="1:1" x14ac:dyDescent="0.55000000000000004">
      <c r="A27778" s="131"/>
    </row>
    <row r="27779" spans="1:1" x14ac:dyDescent="0.55000000000000004">
      <c r="A27779" s="131"/>
    </row>
    <row r="27782" spans="1:1" x14ac:dyDescent="0.55000000000000004">
      <c r="A27782" s="131"/>
    </row>
    <row r="27783" spans="1:1" x14ac:dyDescent="0.55000000000000004">
      <c r="A27783" s="131"/>
    </row>
    <row r="27786" spans="1:1" x14ac:dyDescent="0.55000000000000004">
      <c r="A27786" s="131"/>
    </row>
    <row r="27787" spans="1:1" x14ac:dyDescent="0.55000000000000004">
      <c r="A27787" s="131"/>
    </row>
    <row r="27790" spans="1:1" x14ac:dyDescent="0.55000000000000004">
      <c r="A27790" s="131"/>
    </row>
    <row r="27791" spans="1:1" x14ac:dyDescent="0.55000000000000004">
      <c r="A27791" s="131"/>
    </row>
    <row r="27794" spans="1:1" x14ac:dyDescent="0.55000000000000004">
      <c r="A27794" s="131"/>
    </row>
    <row r="27795" spans="1:1" x14ac:dyDescent="0.55000000000000004">
      <c r="A27795" s="131"/>
    </row>
    <row r="27798" spans="1:1" x14ac:dyDescent="0.55000000000000004">
      <c r="A27798" s="131"/>
    </row>
    <row r="27799" spans="1:1" x14ac:dyDescent="0.55000000000000004">
      <c r="A27799" s="131"/>
    </row>
    <row r="27802" spans="1:1" x14ac:dyDescent="0.55000000000000004">
      <c r="A27802" s="131"/>
    </row>
    <row r="27803" spans="1:1" x14ac:dyDescent="0.55000000000000004">
      <c r="A27803" s="131"/>
    </row>
    <row r="27806" spans="1:1" x14ac:dyDescent="0.55000000000000004">
      <c r="A27806" s="131"/>
    </row>
    <row r="27807" spans="1:1" x14ac:dyDescent="0.55000000000000004">
      <c r="A27807" s="131"/>
    </row>
    <row r="27810" spans="1:1" x14ac:dyDescent="0.55000000000000004">
      <c r="A27810" s="131"/>
    </row>
    <row r="27811" spans="1:1" x14ac:dyDescent="0.55000000000000004">
      <c r="A27811" s="131"/>
    </row>
    <row r="27814" spans="1:1" x14ac:dyDescent="0.55000000000000004">
      <c r="A27814" s="131"/>
    </row>
    <row r="27815" spans="1:1" x14ac:dyDescent="0.55000000000000004">
      <c r="A27815" s="131"/>
    </row>
    <row r="27818" spans="1:1" x14ac:dyDescent="0.55000000000000004">
      <c r="A27818" s="131"/>
    </row>
    <row r="27819" spans="1:1" x14ac:dyDescent="0.55000000000000004">
      <c r="A27819" s="131"/>
    </row>
    <row r="27822" spans="1:1" x14ac:dyDescent="0.55000000000000004">
      <c r="A27822" s="131"/>
    </row>
    <row r="27823" spans="1:1" x14ac:dyDescent="0.55000000000000004">
      <c r="A27823" s="131"/>
    </row>
    <row r="27826" spans="1:1" x14ac:dyDescent="0.55000000000000004">
      <c r="A27826" s="131"/>
    </row>
    <row r="27827" spans="1:1" x14ac:dyDescent="0.55000000000000004">
      <c r="A27827" s="131"/>
    </row>
    <row r="27830" spans="1:1" x14ac:dyDescent="0.55000000000000004">
      <c r="A27830" s="131"/>
    </row>
    <row r="27831" spans="1:1" x14ac:dyDescent="0.55000000000000004">
      <c r="A27831" s="131"/>
    </row>
    <row r="27834" spans="1:1" x14ac:dyDescent="0.55000000000000004">
      <c r="A27834" s="131"/>
    </row>
    <row r="27835" spans="1:1" x14ac:dyDescent="0.55000000000000004">
      <c r="A27835" s="131"/>
    </row>
    <row r="27838" spans="1:1" x14ac:dyDescent="0.55000000000000004">
      <c r="A27838" s="131"/>
    </row>
    <row r="27839" spans="1:1" x14ac:dyDescent="0.55000000000000004">
      <c r="A27839" s="131"/>
    </row>
    <row r="27842" spans="1:1" x14ac:dyDescent="0.55000000000000004">
      <c r="A27842" s="131"/>
    </row>
    <row r="27843" spans="1:1" x14ac:dyDescent="0.55000000000000004">
      <c r="A27843" s="131"/>
    </row>
    <row r="27846" spans="1:1" x14ac:dyDescent="0.55000000000000004">
      <c r="A27846" s="131"/>
    </row>
    <row r="27847" spans="1:1" x14ac:dyDescent="0.55000000000000004">
      <c r="A27847" s="131"/>
    </row>
    <row r="27850" spans="1:1" x14ac:dyDescent="0.55000000000000004">
      <c r="A27850" s="131"/>
    </row>
    <row r="27851" spans="1:1" x14ac:dyDescent="0.55000000000000004">
      <c r="A27851" s="131"/>
    </row>
    <row r="27854" spans="1:1" x14ac:dyDescent="0.55000000000000004">
      <c r="A27854" s="131"/>
    </row>
    <row r="27855" spans="1:1" x14ac:dyDescent="0.55000000000000004">
      <c r="A27855" s="131"/>
    </row>
    <row r="27858" spans="1:1" x14ac:dyDescent="0.55000000000000004">
      <c r="A27858" s="131"/>
    </row>
    <row r="27859" spans="1:1" x14ac:dyDescent="0.55000000000000004">
      <c r="A27859" s="131"/>
    </row>
    <row r="27862" spans="1:1" x14ac:dyDescent="0.55000000000000004">
      <c r="A27862" s="131"/>
    </row>
    <row r="27863" spans="1:1" x14ac:dyDescent="0.55000000000000004">
      <c r="A27863" s="131"/>
    </row>
    <row r="27866" spans="1:1" x14ac:dyDescent="0.55000000000000004">
      <c r="A27866" s="131"/>
    </row>
    <row r="27867" spans="1:1" x14ac:dyDescent="0.55000000000000004">
      <c r="A27867" s="131"/>
    </row>
    <row r="27870" spans="1:1" x14ac:dyDescent="0.55000000000000004">
      <c r="A27870" s="131"/>
    </row>
    <row r="27871" spans="1:1" x14ac:dyDescent="0.55000000000000004">
      <c r="A27871" s="131"/>
    </row>
    <row r="27874" spans="1:1" x14ac:dyDescent="0.55000000000000004">
      <c r="A27874" s="131"/>
    </row>
    <row r="27875" spans="1:1" x14ac:dyDescent="0.55000000000000004">
      <c r="A27875" s="131"/>
    </row>
    <row r="27878" spans="1:1" x14ac:dyDescent="0.55000000000000004">
      <c r="A27878" s="131"/>
    </row>
    <row r="27879" spans="1:1" x14ac:dyDescent="0.55000000000000004">
      <c r="A27879" s="131"/>
    </row>
    <row r="27882" spans="1:1" x14ac:dyDescent="0.55000000000000004">
      <c r="A27882" s="131"/>
    </row>
    <row r="27883" spans="1:1" x14ac:dyDescent="0.55000000000000004">
      <c r="A27883" s="131"/>
    </row>
    <row r="27886" spans="1:1" x14ac:dyDescent="0.55000000000000004">
      <c r="A27886" s="131"/>
    </row>
    <row r="27887" spans="1:1" x14ac:dyDescent="0.55000000000000004">
      <c r="A27887" s="131"/>
    </row>
    <row r="27890" spans="1:1" x14ac:dyDescent="0.55000000000000004">
      <c r="A27890" s="131"/>
    </row>
    <row r="27891" spans="1:1" x14ac:dyDescent="0.55000000000000004">
      <c r="A27891" s="131"/>
    </row>
    <row r="27894" spans="1:1" x14ac:dyDescent="0.55000000000000004">
      <c r="A27894" s="131"/>
    </row>
    <row r="27895" spans="1:1" x14ac:dyDescent="0.55000000000000004">
      <c r="A27895" s="131"/>
    </row>
    <row r="27898" spans="1:1" x14ac:dyDescent="0.55000000000000004">
      <c r="A27898" s="131"/>
    </row>
    <row r="27899" spans="1:1" x14ac:dyDescent="0.55000000000000004">
      <c r="A27899" s="131"/>
    </row>
    <row r="27902" spans="1:1" x14ac:dyDescent="0.55000000000000004">
      <c r="A27902" s="131"/>
    </row>
    <row r="27903" spans="1:1" x14ac:dyDescent="0.55000000000000004">
      <c r="A27903" s="131"/>
    </row>
    <row r="27906" spans="1:1" x14ac:dyDescent="0.55000000000000004">
      <c r="A27906" s="131"/>
    </row>
    <row r="27907" spans="1:1" x14ac:dyDescent="0.55000000000000004">
      <c r="A27907" s="131"/>
    </row>
    <row r="27910" spans="1:1" x14ac:dyDescent="0.55000000000000004">
      <c r="A27910" s="131"/>
    </row>
    <row r="27911" spans="1:1" x14ac:dyDescent="0.55000000000000004">
      <c r="A27911" s="131"/>
    </row>
    <row r="27914" spans="1:1" x14ac:dyDescent="0.55000000000000004">
      <c r="A27914" s="131"/>
    </row>
    <row r="27915" spans="1:1" x14ac:dyDescent="0.55000000000000004">
      <c r="A27915" s="131"/>
    </row>
    <row r="27918" spans="1:1" x14ac:dyDescent="0.55000000000000004">
      <c r="A27918" s="131"/>
    </row>
    <row r="27919" spans="1:1" x14ac:dyDescent="0.55000000000000004">
      <c r="A27919" s="131"/>
    </row>
    <row r="27922" spans="1:1" x14ac:dyDescent="0.55000000000000004">
      <c r="A27922" s="131"/>
    </row>
    <row r="27923" spans="1:1" x14ac:dyDescent="0.55000000000000004">
      <c r="A27923" s="131"/>
    </row>
    <row r="27926" spans="1:1" x14ac:dyDescent="0.55000000000000004">
      <c r="A27926" s="131"/>
    </row>
    <row r="27927" spans="1:1" x14ac:dyDescent="0.55000000000000004">
      <c r="A27927" s="131"/>
    </row>
    <row r="27930" spans="1:1" x14ac:dyDescent="0.55000000000000004">
      <c r="A27930" s="131"/>
    </row>
    <row r="27931" spans="1:1" x14ac:dyDescent="0.55000000000000004">
      <c r="A27931" s="131"/>
    </row>
    <row r="27934" spans="1:1" x14ac:dyDescent="0.55000000000000004">
      <c r="A27934" s="131"/>
    </row>
    <row r="27935" spans="1:1" x14ac:dyDescent="0.55000000000000004">
      <c r="A27935" s="131"/>
    </row>
    <row r="27938" spans="1:1" x14ac:dyDescent="0.55000000000000004">
      <c r="A27938" s="131"/>
    </row>
    <row r="27939" spans="1:1" x14ac:dyDescent="0.55000000000000004">
      <c r="A27939" s="131"/>
    </row>
    <row r="27942" spans="1:1" x14ac:dyDescent="0.55000000000000004">
      <c r="A27942" s="131"/>
    </row>
    <row r="27943" spans="1:1" x14ac:dyDescent="0.55000000000000004">
      <c r="A27943" s="131"/>
    </row>
    <row r="27946" spans="1:1" x14ac:dyDescent="0.55000000000000004">
      <c r="A27946" s="131"/>
    </row>
    <row r="27947" spans="1:1" x14ac:dyDescent="0.55000000000000004">
      <c r="A27947" s="131"/>
    </row>
    <row r="27950" spans="1:1" x14ac:dyDescent="0.55000000000000004">
      <c r="A27950" s="131"/>
    </row>
    <row r="27951" spans="1:1" x14ac:dyDescent="0.55000000000000004">
      <c r="A27951" s="131"/>
    </row>
    <row r="27954" spans="1:1" x14ac:dyDescent="0.55000000000000004">
      <c r="A27954" s="131"/>
    </row>
    <row r="27955" spans="1:1" x14ac:dyDescent="0.55000000000000004">
      <c r="A27955" s="131"/>
    </row>
    <row r="27958" spans="1:1" x14ac:dyDescent="0.55000000000000004">
      <c r="A27958" s="131"/>
    </row>
    <row r="27959" spans="1:1" x14ac:dyDescent="0.55000000000000004">
      <c r="A27959" s="131"/>
    </row>
    <row r="27962" spans="1:1" x14ac:dyDescent="0.55000000000000004">
      <c r="A27962" s="131"/>
    </row>
    <row r="27963" spans="1:1" x14ac:dyDescent="0.55000000000000004">
      <c r="A27963" s="131"/>
    </row>
    <row r="27966" spans="1:1" x14ac:dyDescent="0.55000000000000004">
      <c r="A27966" s="131"/>
    </row>
    <row r="27967" spans="1:1" x14ac:dyDescent="0.55000000000000004">
      <c r="A27967" s="131"/>
    </row>
    <row r="27970" spans="1:1" x14ac:dyDescent="0.55000000000000004">
      <c r="A27970" s="131"/>
    </row>
    <row r="27971" spans="1:1" x14ac:dyDescent="0.55000000000000004">
      <c r="A27971" s="131"/>
    </row>
    <row r="27974" spans="1:1" x14ac:dyDescent="0.55000000000000004">
      <c r="A27974" s="131"/>
    </row>
    <row r="27975" spans="1:1" x14ac:dyDescent="0.55000000000000004">
      <c r="A27975" s="131"/>
    </row>
    <row r="27978" spans="1:1" x14ac:dyDescent="0.55000000000000004">
      <c r="A27978" s="131"/>
    </row>
    <row r="27979" spans="1:1" x14ac:dyDescent="0.55000000000000004">
      <c r="A27979" s="131"/>
    </row>
    <row r="27982" spans="1:1" x14ac:dyDescent="0.55000000000000004">
      <c r="A27982" s="131"/>
    </row>
    <row r="27983" spans="1:1" x14ac:dyDescent="0.55000000000000004">
      <c r="A27983" s="131"/>
    </row>
    <row r="27986" spans="1:1" x14ac:dyDescent="0.55000000000000004">
      <c r="A27986" s="131"/>
    </row>
    <row r="27987" spans="1:1" x14ac:dyDescent="0.55000000000000004">
      <c r="A27987" s="131"/>
    </row>
    <row r="27990" spans="1:1" x14ac:dyDescent="0.55000000000000004">
      <c r="A27990" s="131"/>
    </row>
    <row r="27991" spans="1:1" x14ac:dyDescent="0.55000000000000004">
      <c r="A27991" s="131"/>
    </row>
    <row r="27994" spans="1:1" x14ac:dyDescent="0.55000000000000004">
      <c r="A27994" s="131"/>
    </row>
    <row r="27995" spans="1:1" x14ac:dyDescent="0.55000000000000004">
      <c r="A27995" s="131"/>
    </row>
    <row r="27998" spans="1:1" x14ac:dyDescent="0.55000000000000004">
      <c r="A27998" s="131"/>
    </row>
    <row r="27999" spans="1:1" x14ac:dyDescent="0.55000000000000004">
      <c r="A27999" s="131"/>
    </row>
    <row r="28002" spans="1:1" x14ac:dyDescent="0.55000000000000004">
      <c r="A28002" s="131"/>
    </row>
    <row r="28003" spans="1:1" x14ac:dyDescent="0.55000000000000004">
      <c r="A28003" s="131"/>
    </row>
    <row r="28006" spans="1:1" x14ac:dyDescent="0.55000000000000004">
      <c r="A28006" s="131"/>
    </row>
    <row r="28007" spans="1:1" x14ac:dyDescent="0.55000000000000004">
      <c r="A28007" s="131"/>
    </row>
    <row r="28010" spans="1:1" x14ac:dyDescent="0.55000000000000004">
      <c r="A28010" s="131"/>
    </row>
    <row r="28011" spans="1:1" x14ac:dyDescent="0.55000000000000004">
      <c r="A28011" s="131"/>
    </row>
    <row r="28014" spans="1:1" x14ac:dyDescent="0.55000000000000004">
      <c r="A28014" s="131"/>
    </row>
    <row r="28015" spans="1:1" x14ac:dyDescent="0.55000000000000004">
      <c r="A28015" s="131"/>
    </row>
    <row r="28018" spans="1:1" x14ac:dyDescent="0.55000000000000004">
      <c r="A28018" s="131"/>
    </row>
    <row r="28019" spans="1:1" x14ac:dyDescent="0.55000000000000004">
      <c r="A28019" s="131"/>
    </row>
    <row r="28022" spans="1:1" x14ac:dyDescent="0.55000000000000004">
      <c r="A28022" s="131"/>
    </row>
    <row r="28023" spans="1:1" x14ac:dyDescent="0.55000000000000004">
      <c r="A28023" s="131"/>
    </row>
    <row r="28026" spans="1:1" x14ac:dyDescent="0.55000000000000004">
      <c r="A28026" s="131"/>
    </row>
    <row r="28027" spans="1:1" x14ac:dyDescent="0.55000000000000004">
      <c r="A28027" s="131"/>
    </row>
    <row r="28030" spans="1:1" x14ac:dyDescent="0.55000000000000004">
      <c r="A28030" s="131"/>
    </row>
    <row r="28031" spans="1:1" x14ac:dyDescent="0.55000000000000004">
      <c r="A28031" s="131"/>
    </row>
    <row r="28034" spans="1:1" x14ac:dyDescent="0.55000000000000004">
      <c r="A28034" s="131"/>
    </row>
    <row r="28035" spans="1:1" x14ac:dyDescent="0.55000000000000004">
      <c r="A28035" s="131"/>
    </row>
    <row r="28038" spans="1:1" x14ac:dyDescent="0.55000000000000004">
      <c r="A28038" s="131"/>
    </row>
    <row r="28039" spans="1:1" x14ac:dyDescent="0.55000000000000004">
      <c r="A28039" s="131"/>
    </row>
    <row r="28042" spans="1:1" x14ac:dyDescent="0.55000000000000004">
      <c r="A28042" s="131"/>
    </row>
    <row r="28043" spans="1:1" x14ac:dyDescent="0.55000000000000004">
      <c r="A28043" s="131"/>
    </row>
    <row r="28046" spans="1:1" x14ac:dyDescent="0.55000000000000004">
      <c r="A28046" s="131"/>
    </row>
    <row r="28047" spans="1:1" x14ac:dyDescent="0.55000000000000004">
      <c r="A28047" s="131"/>
    </row>
    <row r="28050" spans="1:1" x14ac:dyDescent="0.55000000000000004">
      <c r="A28050" s="131"/>
    </row>
    <row r="28051" spans="1:1" x14ac:dyDescent="0.55000000000000004">
      <c r="A28051" s="131"/>
    </row>
    <row r="28054" spans="1:1" x14ac:dyDescent="0.55000000000000004">
      <c r="A28054" s="131"/>
    </row>
    <row r="28055" spans="1:1" x14ac:dyDescent="0.55000000000000004">
      <c r="A28055" s="131"/>
    </row>
    <row r="28058" spans="1:1" x14ac:dyDescent="0.55000000000000004">
      <c r="A28058" s="131"/>
    </row>
    <row r="28059" spans="1:1" x14ac:dyDescent="0.55000000000000004">
      <c r="A28059" s="131"/>
    </row>
    <row r="28062" spans="1:1" x14ac:dyDescent="0.55000000000000004">
      <c r="A28062" s="131"/>
    </row>
    <row r="28063" spans="1:1" x14ac:dyDescent="0.55000000000000004">
      <c r="A28063" s="131"/>
    </row>
    <row r="28066" spans="1:1" x14ac:dyDescent="0.55000000000000004">
      <c r="A28066" s="131"/>
    </row>
    <row r="28067" spans="1:1" x14ac:dyDescent="0.55000000000000004">
      <c r="A28067" s="131"/>
    </row>
    <row r="28070" spans="1:1" x14ac:dyDescent="0.55000000000000004">
      <c r="A28070" s="131"/>
    </row>
    <row r="28071" spans="1:1" x14ac:dyDescent="0.55000000000000004">
      <c r="A28071" s="131"/>
    </row>
    <row r="28074" spans="1:1" x14ac:dyDescent="0.55000000000000004">
      <c r="A28074" s="131"/>
    </row>
    <row r="28075" spans="1:1" x14ac:dyDescent="0.55000000000000004">
      <c r="A28075" s="131"/>
    </row>
    <row r="28078" spans="1:1" x14ac:dyDescent="0.55000000000000004">
      <c r="A28078" s="131"/>
    </row>
    <row r="28079" spans="1:1" x14ac:dyDescent="0.55000000000000004">
      <c r="A28079" s="131"/>
    </row>
    <row r="28082" spans="1:1" x14ac:dyDescent="0.55000000000000004">
      <c r="A28082" s="131"/>
    </row>
    <row r="28083" spans="1:1" x14ac:dyDescent="0.55000000000000004">
      <c r="A28083" s="131"/>
    </row>
    <row r="28086" spans="1:1" x14ac:dyDescent="0.55000000000000004">
      <c r="A28086" s="131"/>
    </row>
    <row r="28087" spans="1:1" x14ac:dyDescent="0.55000000000000004">
      <c r="A28087" s="131"/>
    </row>
    <row r="28090" spans="1:1" x14ac:dyDescent="0.55000000000000004">
      <c r="A28090" s="131"/>
    </row>
    <row r="28091" spans="1:1" x14ac:dyDescent="0.55000000000000004">
      <c r="A28091" s="131"/>
    </row>
    <row r="28094" spans="1:1" x14ac:dyDescent="0.55000000000000004">
      <c r="A28094" s="131"/>
    </row>
    <row r="28095" spans="1:1" x14ac:dyDescent="0.55000000000000004">
      <c r="A28095" s="131"/>
    </row>
    <row r="28098" spans="1:1" x14ac:dyDescent="0.55000000000000004">
      <c r="A28098" s="131"/>
    </row>
    <row r="28099" spans="1:1" x14ac:dyDescent="0.55000000000000004">
      <c r="A28099" s="131"/>
    </row>
    <row r="28102" spans="1:1" x14ac:dyDescent="0.55000000000000004">
      <c r="A28102" s="131"/>
    </row>
    <row r="28103" spans="1:1" x14ac:dyDescent="0.55000000000000004">
      <c r="A28103" s="131"/>
    </row>
    <row r="28106" spans="1:1" x14ac:dyDescent="0.55000000000000004">
      <c r="A28106" s="131"/>
    </row>
    <row r="28107" spans="1:1" x14ac:dyDescent="0.55000000000000004">
      <c r="A28107" s="131"/>
    </row>
    <row r="28110" spans="1:1" x14ac:dyDescent="0.55000000000000004">
      <c r="A28110" s="131"/>
    </row>
    <row r="28111" spans="1:1" x14ac:dyDescent="0.55000000000000004">
      <c r="A28111" s="131"/>
    </row>
    <row r="28114" spans="1:1" x14ac:dyDescent="0.55000000000000004">
      <c r="A28114" s="131"/>
    </row>
    <row r="28115" spans="1:1" x14ac:dyDescent="0.55000000000000004">
      <c r="A28115" s="131"/>
    </row>
    <row r="28118" spans="1:1" x14ac:dyDescent="0.55000000000000004">
      <c r="A28118" s="131"/>
    </row>
    <row r="28119" spans="1:1" x14ac:dyDescent="0.55000000000000004">
      <c r="A28119" s="131"/>
    </row>
    <row r="28122" spans="1:1" x14ac:dyDescent="0.55000000000000004">
      <c r="A28122" s="131"/>
    </row>
    <row r="28123" spans="1:1" x14ac:dyDescent="0.55000000000000004">
      <c r="A28123" s="131"/>
    </row>
    <row r="28126" spans="1:1" x14ac:dyDescent="0.55000000000000004">
      <c r="A28126" s="131"/>
    </row>
    <row r="28127" spans="1:1" x14ac:dyDescent="0.55000000000000004">
      <c r="A28127" s="131"/>
    </row>
    <row r="28130" spans="1:1" x14ac:dyDescent="0.55000000000000004">
      <c r="A28130" s="131"/>
    </row>
    <row r="28131" spans="1:1" x14ac:dyDescent="0.55000000000000004">
      <c r="A28131" s="131"/>
    </row>
    <row r="28134" spans="1:1" x14ac:dyDescent="0.55000000000000004">
      <c r="A28134" s="131"/>
    </row>
    <row r="28135" spans="1:1" x14ac:dyDescent="0.55000000000000004">
      <c r="A28135" s="131"/>
    </row>
    <row r="28138" spans="1:1" x14ac:dyDescent="0.55000000000000004">
      <c r="A28138" s="131"/>
    </row>
    <row r="28139" spans="1:1" x14ac:dyDescent="0.55000000000000004">
      <c r="A28139" s="131"/>
    </row>
    <row r="28142" spans="1:1" x14ac:dyDescent="0.55000000000000004">
      <c r="A28142" s="131"/>
    </row>
    <row r="28143" spans="1:1" x14ac:dyDescent="0.55000000000000004">
      <c r="A28143" s="131"/>
    </row>
    <row r="28146" spans="1:1" x14ac:dyDescent="0.55000000000000004">
      <c r="A28146" s="131"/>
    </row>
    <row r="28147" spans="1:1" x14ac:dyDescent="0.55000000000000004">
      <c r="A28147" s="131"/>
    </row>
    <row r="28150" spans="1:1" x14ac:dyDescent="0.55000000000000004">
      <c r="A28150" s="131"/>
    </row>
    <row r="28151" spans="1:1" x14ac:dyDescent="0.55000000000000004">
      <c r="A28151" s="131"/>
    </row>
    <row r="28154" spans="1:1" x14ac:dyDescent="0.55000000000000004">
      <c r="A28154" s="131"/>
    </row>
    <row r="28155" spans="1:1" x14ac:dyDescent="0.55000000000000004">
      <c r="A28155" s="131"/>
    </row>
    <row r="28158" spans="1:1" x14ac:dyDescent="0.55000000000000004">
      <c r="A28158" s="131"/>
    </row>
    <row r="28159" spans="1:1" x14ac:dyDescent="0.55000000000000004">
      <c r="A28159" s="131"/>
    </row>
    <row r="28162" spans="1:1" x14ac:dyDescent="0.55000000000000004">
      <c r="A28162" s="131"/>
    </row>
    <row r="28163" spans="1:1" x14ac:dyDescent="0.55000000000000004">
      <c r="A28163" s="131"/>
    </row>
    <row r="28166" spans="1:1" x14ac:dyDescent="0.55000000000000004">
      <c r="A28166" s="131"/>
    </row>
    <row r="28167" spans="1:1" x14ac:dyDescent="0.55000000000000004">
      <c r="A28167" s="131"/>
    </row>
    <row r="28170" spans="1:1" x14ac:dyDescent="0.55000000000000004">
      <c r="A28170" s="131"/>
    </row>
    <row r="28171" spans="1:1" x14ac:dyDescent="0.55000000000000004">
      <c r="A28171" s="131"/>
    </row>
    <row r="28174" spans="1:1" x14ac:dyDescent="0.55000000000000004">
      <c r="A28174" s="131"/>
    </row>
    <row r="28175" spans="1:1" x14ac:dyDescent="0.55000000000000004">
      <c r="A28175" s="131"/>
    </row>
    <row r="28178" spans="1:1" x14ac:dyDescent="0.55000000000000004">
      <c r="A28178" s="131"/>
    </row>
    <row r="28179" spans="1:1" x14ac:dyDescent="0.55000000000000004">
      <c r="A28179" s="131"/>
    </row>
    <row r="28182" spans="1:1" x14ac:dyDescent="0.55000000000000004">
      <c r="A28182" s="131"/>
    </row>
    <row r="28183" spans="1:1" x14ac:dyDescent="0.55000000000000004">
      <c r="A28183" s="131"/>
    </row>
    <row r="28186" spans="1:1" x14ac:dyDescent="0.55000000000000004">
      <c r="A28186" s="131"/>
    </row>
    <row r="28187" spans="1:1" x14ac:dyDescent="0.55000000000000004">
      <c r="A28187" s="131"/>
    </row>
    <row r="28190" spans="1:1" x14ac:dyDescent="0.55000000000000004">
      <c r="A28190" s="131"/>
    </row>
    <row r="28191" spans="1:1" x14ac:dyDescent="0.55000000000000004">
      <c r="A28191" s="131"/>
    </row>
    <row r="28194" spans="1:1" x14ac:dyDescent="0.55000000000000004">
      <c r="A28194" s="131"/>
    </row>
    <row r="28195" spans="1:1" x14ac:dyDescent="0.55000000000000004">
      <c r="A28195" s="131"/>
    </row>
    <row r="28198" spans="1:1" x14ac:dyDescent="0.55000000000000004">
      <c r="A28198" s="131"/>
    </row>
    <row r="28199" spans="1:1" x14ac:dyDescent="0.55000000000000004">
      <c r="A28199" s="131"/>
    </row>
    <row r="28202" spans="1:1" x14ac:dyDescent="0.55000000000000004">
      <c r="A28202" s="131"/>
    </row>
    <row r="28203" spans="1:1" x14ac:dyDescent="0.55000000000000004">
      <c r="A28203" s="131"/>
    </row>
    <row r="28206" spans="1:1" x14ac:dyDescent="0.55000000000000004">
      <c r="A28206" s="131"/>
    </row>
    <row r="28207" spans="1:1" x14ac:dyDescent="0.55000000000000004">
      <c r="A28207" s="131"/>
    </row>
    <row r="28210" spans="1:1" x14ac:dyDescent="0.55000000000000004">
      <c r="A28210" s="131"/>
    </row>
    <row r="28211" spans="1:1" x14ac:dyDescent="0.55000000000000004">
      <c r="A28211" s="131"/>
    </row>
    <row r="28214" spans="1:1" x14ac:dyDescent="0.55000000000000004">
      <c r="A28214" s="131"/>
    </row>
    <row r="28215" spans="1:1" x14ac:dyDescent="0.55000000000000004">
      <c r="A28215" s="131"/>
    </row>
    <row r="28218" spans="1:1" x14ac:dyDescent="0.55000000000000004">
      <c r="A28218" s="131"/>
    </row>
    <row r="28219" spans="1:1" x14ac:dyDescent="0.55000000000000004">
      <c r="A28219" s="131"/>
    </row>
    <row r="28222" spans="1:1" x14ac:dyDescent="0.55000000000000004">
      <c r="A28222" s="131"/>
    </row>
    <row r="28223" spans="1:1" x14ac:dyDescent="0.55000000000000004">
      <c r="A28223" s="131"/>
    </row>
    <row r="28226" spans="1:1" x14ac:dyDescent="0.55000000000000004">
      <c r="A28226" s="131"/>
    </row>
    <row r="28227" spans="1:1" x14ac:dyDescent="0.55000000000000004">
      <c r="A28227" s="131"/>
    </row>
    <row r="28230" spans="1:1" x14ac:dyDescent="0.55000000000000004">
      <c r="A28230" s="131"/>
    </row>
    <row r="28231" spans="1:1" x14ac:dyDescent="0.55000000000000004">
      <c r="A28231" s="131"/>
    </row>
    <row r="28234" spans="1:1" x14ac:dyDescent="0.55000000000000004">
      <c r="A28234" s="131"/>
    </row>
    <row r="28235" spans="1:1" x14ac:dyDescent="0.55000000000000004">
      <c r="A28235" s="131"/>
    </row>
    <row r="28238" spans="1:1" x14ac:dyDescent="0.55000000000000004">
      <c r="A28238" s="131"/>
    </row>
    <row r="28239" spans="1:1" x14ac:dyDescent="0.55000000000000004">
      <c r="A28239" s="131"/>
    </row>
    <row r="28242" spans="1:1" x14ac:dyDescent="0.55000000000000004">
      <c r="A28242" s="131"/>
    </row>
    <row r="28243" spans="1:1" x14ac:dyDescent="0.55000000000000004">
      <c r="A28243" s="131"/>
    </row>
    <row r="28246" spans="1:1" x14ac:dyDescent="0.55000000000000004">
      <c r="A28246" s="131"/>
    </row>
    <row r="28247" spans="1:1" x14ac:dyDescent="0.55000000000000004">
      <c r="A28247" s="131"/>
    </row>
    <row r="28250" spans="1:1" x14ac:dyDescent="0.55000000000000004">
      <c r="A28250" s="131"/>
    </row>
    <row r="28251" spans="1:1" x14ac:dyDescent="0.55000000000000004">
      <c r="A28251" s="131"/>
    </row>
    <row r="28254" spans="1:1" x14ac:dyDescent="0.55000000000000004">
      <c r="A28254" s="131"/>
    </row>
    <row r="28255" spans="1:1" x14ac:dyDescent="0.55000000000000004">
      <c r="A28255" s="131"/>
    </row>
    <row r="28258" spans="1:1" x14ac:dyDescent="0.55000000000000004">
      <c r="A28258" s="131"/>
    </row>
    <row r="28259" spans="1:1" x14ac:dyDescent="0.55000000000000004">
      <c r="A28259" s="131"/>
    </row>
    <row r="28262" spans="1:1" x14ac:dyDescent="0.55000000000000004">
      <c r="A28262" s="131"/>
    </row>
    <row r="28263" spans="1:1" x14ac:dyDescent="0.55000000000000004">
      <c r="A28263" s="131"/>
    </row>
    <row r="28266" spans="1:1" x14ac:dyDescent="0.55000000000000004">
      <c r="A28266" s="131"/>
    </row>
    <row r="28267" spans="1:1" x14ac:dyDescent="0.55000000000000004">
      <c r="A28267" s="131"/>
    </row>
    <row r="28270" spans="1:1" x14ac:dyDescent="0.55000000000000004">
      <c r="A28270" s="131"/>
    </row>
    <row r="28271" spans="1:1" x14ac:dyDescent="0.55000000000000004">
      <c r="A28271" s="131"/>
    </row>
    <row r="28274" spans="1:1" x14ac:dyDescent="0.55000000000000004">
      <c r="A28274" s="131"/>
    </row>
    <row r="28275" spans="1:1" x14ac:dyDescent="0.55000000000000004">
      <c r="A28275" s="131"/>
    </row>
    <row r="28278" spans="1:1" x14ac:dyDescent="0.55000000000000004">
      <c r="A28278" s="131"/>
    </row>
    <row r="28279" spans="1:1" x14ac:dyDescent="0.55000000000000004">
      <c r="A28279" s="131"/>
    </row>
    <row r="28282" spans="1:1" x14ac:dyDescent="0.55000000000000004">
      <c r="A28282" s="131"/>
    </row>
    <row r="28283" spans="1:1" x14ac:dyDescent="0.55000000000000004">
      <c r="A28283" s="131"/>
    </row>
    <row r="28286" spans="1:1" x14ac:dyDescent="0.55000000000000004">
      <c r="A28286" s="131"/>
    </row>
    <row r="28287" spans="1:1" x14ac:dyDescent="0.55000000000000004">
      <c r="A28287" s="131"/>
    </row>
    <row r="28290" spans="1:1" x14ac:dyDescent="0.55000000000000004">
      <c r="A28290" s="131"/>
    </row>
    <row r="28291" spans="1:1" x14ac:dyDescent="0.55000000000000004">
      <c r="A28291" s="131"/>
    </row>
    <row r="28294" spans="1:1" x14ac:dyDescent="0.55000000000000004">
      <c r="A28294" s="131"/>
    </row>
    <row r="28295" spans="1:1" x14ac:dyDescent="0.55000000000000004">
      <c r="A28295" s="131"/>
    </row>
    <row r="28298" spans="1:1" x14ac:dyDescent="0.55000000000000004">
      <c r="A28298" s="131"/>
    </row>
    <row r="28299" spans="1:1" x14ac:dyDescent="0.55000000000000004">
      <c r="A28299" s="131"/>
    </row>
    <row r="28302" spans="1:1" x14ac:dyDescent="0.55000000000000004">
      <c r="A28302" s="131"/>
    </row>
    <row r="28303" spans="1:1" x14ac:dyDescent="0.55000000000000004">
      <c r="A28303" s="131"/>
    </row>
    <row r="28306" spans="1:1" x14ac:dyDescent="0.55000000000000004">
      <c r="A28306" s="131"/>
    </row>
    <row r="28307" spans="1:1" x14ac:dyDescent="0.55000000000000004">
      <c r="A28307" s="131"/>
    </row>
    <row r="28310" spans="1:1" x14ac:dyDescent="0.55000000000000004">
      <c r="A28310" s="131"/>
    </row>
    <row r="28311" spans="1:1" x14ac:dyDescent="0.55000000000000004">
      <c r="A28311" s="131"/>
    </row>
    <row r="28314" spans="1:1" x14ac:dyDescent="0.55000000000000004">
      <c r="A28314" s="131"/>
    </row>
    <row r="28315" spans="1:1" x14ac:dyDescent="0.55000000000000004">
      <c r="A28315" s="131"/>
    </row>
    <row r="28318" spans="1:1" x14ac:dyDescent="0.55000000000000004">
      <c r="A28318" s="131"/>
    </row>
    <row r="28319" spans="1:1" x14ac:dyDescent="0.55000000000000004">
      <c r="A28319" s="131"/>
    </row>
    <row r="28322" spans="1:1" x14ac:dyDescent="0.55000000000000004">
      <c r="A28322" s="131"/>
    </row>
    <row r="28323" spans="1:1" x14ac:dyDescent="0.55000000000000004">
      <c r="A28323" s="131"/>
    </row>
    <row r="28326" spans="1:1" x14ac:dyDescent="0.55000000000000004">
      <c r="A28326" s="131"/>
    </row>
    <row r="28327" spans="1:1" x14ac:dyDescent="0.55000000000000004">
      <c r="A28327" s="131"/>
    </row>
    <row r="28330" spans="1:1" x14ac:dyDescent="0.55000000000000004">
      <c r="A28330" s="131"/>
    </row>
    <row r="28331" spans="1:1" x14ac:dyDescent="0.55000000000000004">
      <c r="A28331" s="131"/>
    </row>
    <row r="28334" spans="1:1" x14ac:dyDescent="0.55000000000000004">
      <c r="A28334" s="131"/>
    </row>
    <row r="28335" spans="1:1" x14ac:dyDescent="0.55000000000000004">
      <c r="A28335" s="131"/>
    </row>
    <row r="28338" spans="1:1" x14ac:dyDescent="0.55000000000000004">
      <c r="A28338" s="131"/>
    </row>
    <row r="28339" spans="1:1" x14ac:dyDescent="0.55000000000000004">
      <c r="A28339" s="131"/>
    </row>
    <row r="28342" spans="1:1" x14ac:dyDescent="0.55000000000000004">
      <c r="A28342" s="131"/>
    </row>
    <row r="28343" spans="1:1" x14ac:dyDescent="0.55000000000000004">
      <c r="A28343" s="131"/>
    </row>
    <row r="28346" spans="1:1" x14ac:dyDescent="0.55000000000000004">
      <c r="A28346" s="131"/>
    </row>
    <row r="28347" spans="1:1" x14ac:dyDescent="0.55000000000000004">
      <c r="A28347" s="131"/>
    </row>
    <row r="28350" spans="1:1" x14ac:dyDescent="0.55000000000000004">
      <c r="A28350" s="131"/>
    </row>
    <row r="28351" spans="1:1" x14ac:dyDescent="0.55000000000000004">
      <c r="A28351" s="131"/>
    </row>
    <row r="28354" spans="1:1" x14ac:dyDescent="0.55000000000000004">
      <c r="A28354" s="131"/>
    </row>
    <row r="28355" spans="1:1" x14ac:dyDescent="0.55000000000000004">
      <c r="A28355" s="131"/>
    </row>
    <row r="28358" spans="1:1" x14ac:dyDescent="0.55000000000000004">
      <c r="A28358" s="131"/>
    </row>
    <row r="28359" spans="1:1" x14ac:dyDescent="0.55000000000000004">
      <c r="A28359" s="131"/>
    </row>
    <row r="28362" spans="1:1" x14ac:dyDescent="0.55000000000000004">
      <c r="A28362" s="131"/>
    </row>
    <row r="28363" spans="1:1" x14ac:dyDescent="0.55000000000000004">
      <c r="A28363" s="131"/>
    </row>
    <row r="28366" spans="1:1" x14ac:dyDescent="0.55000000000000004">
      <c r="A28366" s="131"/>
    </row>
    <row r="28367" spans="1:1" x14ac:dyDescent="0.55000000000000004">
      <c r="A28367" s="131"/>
    </row>
    <row r="28370" spans="1:1" x14ac:dyDescent="0.55000000000000004">
      <c r="A28370" s="131"/>
    </row>
    <row r="28371" spans="1:1" x14ac:dyDescent="0.55000000000000004">
      <c r="A28371" s="131"/>
    </row>
    <row r="28374" spans="1:1" x14ac:dyDescent="0.55000000000000004">
      <c r="A28374" s="131"/>
    </row>
    <row r="28375" spans="1:1" x14ac:dyDescent="0.55000000000000004">
      <c r="A28375" s="131"/>
    </row>
    <row r="28378" spans="1:1" x14ac:dyDescent="0.55000000000000004">
      <c r="A28378" s="131"/>
    </row>
    <row r="28379" spans="1:1" x14ac:dyDescent="0.55000000000000004">
      <c r="A28379" s="131"/>
    </row>
    <row r="28382" spans="1:1" x14ac:dyDescent="0.55000000000000004">
      <c r="A28382" s="131"/>
    </row>
    <row r="28383" spans="1:1" x14ac:dyDescent="0.55000000000000004">
      <c r="A28383" s="131"/>
    </row>
    <row r="28386" spans="1:1" x14ac:dyDescent="0.55000000000000004">
      <c r="A28386" s="131"/>
    </row>
    <row r="28387" spans="1:1" x14ac:dyDescent="0.55000000000000004">
      <c r="A28387" s="131"/>
    </row>
    <row r="28390" spans="1:1" x14ac:dyDescent="0.55000000000000004">
      <c r="A28390" s="131"/>
    </row>
    <row r="28391" spans="1:1" x14ac:dyDescent="0.55000000000000004">
      <c r="A28391" s="131"/>
    </row>
    <row r="28394" spans="1:1" x14ac:dyDescent="0.55000000000000004">
      <c r="A28394" s="131"/>
    </row>
    <row r="28395" spans="1:1" x14ac:dyDescent="0.55000000000000004">
      <c r="A28395" s="131"/>
    </row>
    <row r="28398" spans="1:1" x14ac:dyDescent="0.55000000000000004">
      <c r="A28398" s="131"/>
    </row>
    <row r="28399" spans="1:1" x14ac:dyDescent="0.55000000000000004">
      <c r="A28399" s="131"/>
    </row>
    <row r="28402" spans="1:1" x14ac:dyDescent="0.55000000000000004">
      <c r="A28402" s="131"/>
    </row>
    <row r="28403" spans="1:1" x14ac:dyDescent="0.55000000000000004">
      <c r="A28403" s="131"/>
    </row>
    <row r="28406" spans="1:1" x14ac:dyDescent="0.55000000000000004">
      <c r="A28406" s="131"/>
    </row>
    <row r="28407" spans="1:1" x14ac:dyDescent="0.55000000000000004">
      <c r="A28407" s="131"/>
    </row>
    <row r="28410" spans="1:1" x14ac:dyDescent="0.55000000000000004">
      <c r="A28410" s="131"/>
    </row>
    <row r="28411" spans="1:1" x14ac:dyDescent="0.55000000000000004">
      <c r="A28411" s="131"/>
    </row>
    <row r="28414" spans="1:1" x14ac:dyDescent="0.55000000000000004">
      <c r="A28414" s="131"/>
    </row>
    <row r="28415" spans="1:1" x14ac:dyDescent="0.55000000000000004">
      <c r="A28415" s="131"/>
    </row>
    <row r="28418" spans="1:1" x14ac:dyDescent="0.55000000000000004">
      <c r="A28418" s="131"/>
    </row>
    <row r="28419" spans="1:1" x14ac:dyDescent="0.55000000000000004">
      <c r="A28419" s="131"/>
    </row>
    <row r="28422" spans="1:1" x14ac:dyDescent="0.55000000000000004">
      <c r="A28422" s="131"/>
    </row>
    <row r="28423" spans="1:1" x14ac:dyDescent="0.55000000000000004">
      <c r="A28423" s="131"/>
    </row>
    <row r="28426" spans="1:1" x14ac:dyDescent="0.55000000000000004">
      <c r="A28426" s="131"/>
    </row>
    <row r="28427" spans="1:1" x14ac:dyDescent="0.55000000000000004">
      <c r="A28427" s="131"/>
    </row>
    <row r="28430" spans="1:1" x14ac:dyDescent="0.55000000000000004">
      <c r="A28430" s="131"/>
    </row>
    <row r="28431" spans="1:1" x14ac:dyDescent="0.55000000000000004">
      <c r="A28431" s="131"/>
    </row>
    <row r="28434" spans="1:1" x14ac:dyDescent="0.55000000000000004">
      <c r="A28434" s="131"/>
    </row>
    <row r="28435" spans="1:1" x14ac:dyDescent="0.55000000000000004">
      <c r="A28435" s="131"/>
    </row>
    <row r="28438" spans="1:1" x14ac:dyDescent="0.55000000000000004">
      <c r="A28438" s="131"/>
    </row>
    <row r="28439" spans="1:1" x14ac:dyDescent="0.55000000000000004">
      <c r="A28439" s="131"/>
    </row>
    <row r="28442" spans="1:1" x14ac:dyDescent="0.55000000000000004">
      <c r="A28442" s="131"/>
    </row>
    <row r="28443" spans="1:1" x14ac:dyDescent="0.55000000000000004">
      <c r="A28443" s="131"/>
    </row>
    <row r="28446" spans="1:1" x14ac:dyDescent="0.55000000000000004">
      <c r="A28446" s="131"/>
    </row>
    <row r="28447" spans="1:1" x14ac:dyDescent="0.55000000000000004">
      <c r="A28447" s="131"/>
    </row>
    <row r="28450" spans="1:1" x14ac:dyDescent="0.55000000000000004">
      <c r="A28450" s="131"/>
    </row>
    <row r="28451" spans="1:1" x14ac:dyDescent="0.55000000000000004">
      <c r="A28451" s="131"/>
    </row>
    <row r="28454" spans="1:1" x14ac:dyDescent="0.55000000000000004">
      <c r="A28454" s="131"/>
    </row>
    <row r="28455" spans="1:1" x14ac:dyDescent="0.55000000000000004">
      <c r="A28455" s="131"/>
    </row>
    <row r="28458" spans="1:1" x14ac:dyDescent="0.55000000000000004">
      <c r="A28458" s="131"/>
    </row>
    <row r="28459" spans="1:1" x14ac:dyDescent="0.55000000000000004">
      <c r="A28459" s="131"/>
    </row>
    <row r="28462" spans="1:1" x14ac:dyDescent="0.55000000000000004">
      <c r="A28462" s="131"/>
    </row>
    <row r="28463" spans="1:1" x14ac:dyDescent="0.55000000000000004">
      <c r="A28463" s="131"/>
    </row>
    <row r="28466" spans="1:1" x14ac:dyDescent="0.55000000000000004">
      <c r="A28466" s="131"/>
    </row>
    <row r="28467" spans="1:1" x14ac:dyDescent="0.55000000000000004">
      <c r="A28467" s="131"/>
    </row>
    <row r="28470" spans="1:1" x14ac:dyDescent="0.55000000000000004">
      <c r="A28470" s="131"/>
    </row>
    <row r="28471" spans="1:1" x14ac:dyDescent="0.55000000000000004">
      <c r="A28471" s="131"/>
    </row>
    <row r="28474" spans="1:1" x14ac:dyDescent="0.55000000000000004">
      <c r="A28474" s="131"/>
    </row>
    <row r="28475" spans="1:1" x14ac:dyDescent="0.55000000000000004">
      <c r="A28475" s="131"/>
    </row>
    <row r="28478" spans="1:1" x14ac:dyDescent="0.55000000000000004">
      <c r="A28478" s="131"/>
    </row>
    <row r="28479" spans="1:1" x14ac:dyDescent="0.55000000000000004">
      <c r="A28479" s="131"/>
    </row>
    <row r="28482" spans="1:1" x14ac:dyDescent="0.55000000000000004">
      <c r="A28482" s="131"/>
    </row>
    <row r="28483" spans="1:1" x14ac:dyDescent="0.55000000000000004">
      <c r="A28483" s="131"/>
    </row>
    <row r="28486" spans="1:1" x14ac:dyDescent="0.55000000000000004">
      <c r="A28486" s="131"/>
    </row>
    <row r="28487" spans="1:1" x14ac:dyDescent="0.55000000000000004">
      <c r="A28487" s="131"/>
    </row>
    <row r="28490" spans="1:1" x14ac:dyDescent="0.55000000000000004">
      <c r="A28490" s="131"/>
    </row>
    <row r="28491" spans="1:1" x14ac:dyDescent="0.55000000000000004">
      <c r="A28491" s="131"/>
    </row>
    <row r="28494" spans="1:1" x14ac:dyDescent="0.55000000000000004">
      <c r="A28494" s="131"/>
    </row>
    <row r="28495" spans="1:1" x14ac:dyDescent="0.55000000000000004">
      <c r="A28495" s="131"/>
    </row>
    <row r="28498" spans="1:1" x14ac:dyDescent="0.55000000000000004">
      <c r="A28498" s="131"/>
    </row>
    <row r="28499" spans="1:1" x14ac:dyDescent="0.55000000000000004">
      <c r="A28499" s="131"/>
    </row>
    <row r="28502" spans="1:1" x14ac:dyDescent="0.55000000000000004">
      <c r="A28502" s="131"/>
    </row>
    <row r="28503" spans="1:1" x14ac:dyDescent="0.55000000000000004">
      <c r="A28503" s="131"/>
    </row>
    <row r="28506" spans="1:1" x14ac:dyDescent="0.55000000000000004">
      <c r="A28506" s="131"/>
    </row>
    <row r="28507" spans="1:1" x14ac:dyDescent="0.55000000000000004">
      <c r="A28507" s="131"/>
    </row>
    <row r="28510" spans="1:1" x14ac:dyDescent="0.55000000000000004">
      <c r="A28510" s="131"/>
    </row>
    <row r="28511" spans="1:1" x14ac:dyDescent="0.55000000000000004">
      <c r="A28511" s="131"/>
    </row>
    <row r="28514" spans="1:1" x14ac:dyDescent="0.55000000000000004">
      <c r="A28514" s="131"/>
    </row>
    <row r="28515" spans="1:1" x14ac:dyDescent="0.55000000000000004">
      <c r="A28515" s="131"/>
    </row>
    <row r="28518" spans="1:1" x14ac:dyDescent="0.55000000000000004">
      <c r="A28518" s="131"/>
    </row>
    <row r="28519" spans="1:1" x14ac:dyDescent="0.55000000000000004">
      <c r="A28519" s="131"/>
    </row>
    <row r="28522" spans="1:1" x14ac:dyDescent="0.55000000000000004">
      <c r="A28522" s="131"/>
    </row>
    <row r="28523" spans="1:1" x14ac:dyDescent="0.55000000000000004">
      <c r="A28523" s="131"/>
    </row>
    <row r="28526" spans="1:1" x14ac:dyDescent="0.55000000000000004">
      <c r="A28526" s="131"/>
    </row>
    <row r="28527" spans="1:1" x14ac:dyDescent="0.55000000000000004">
      <c r="A28527" s="131"/>
    </row>
    <row r="28530" spans="1:1" x14ac:dyDescent="0.55000000000000004">
      <c r="A28530" s="131"/>
    </row>
    <row r="28531" spans="1:1" x14ac:dyDescent="0.55000000000000004">
      <c r="A28531" s="131"/>
    </row>
    <row r="28534" spans="1:1" x14ac:dyDescent="0.55000000000000004">
      <c r="A28534" s="131"/>
    </row>
    <row r="28535" spans="1:1" x14ac:dyDescent="0.55000000000000004">
      <c r="A28535" s="131"/>
    </row>
    <row r="28538" spans="1:1" x14ac:dyDescent="0.55000000000000004">
      <c r="A28538" s="131"/>
    </row>
    <row r="28539" spans="1:1" x14ac:dyDescent="0.55000000000000004">
      <c r="A28539" s="131"/>
    </row>
    <row r="28542" spans="1:1" x14ac:dyDescent="0.55000000000000004">
      <c r="A28542" s="131"/>
    </row>
    <row r="28543" spans="1:1" x14ac:dyDescent="0.55000000000000004">
      <c r="A28543" s="131"/>
    </row>
    <row r="28546" spans="1:1" x14ac:dyDescent="0.55000000000000004">
      <c r="A28546" s="131"/>
    </row>
    <row r="28547" spans="1:1" x14ac:dyDescent="0.55000000000000004">
      <c r="A28547" s="131"/>
    </row>
    <row r="28550" spans="1:1" x14ac:dyDescent="0.55000000000000004">
      <c r="A28550" s="131"/>
    </row>
    <row r="28551" spans="1:1" x14ac:dyDescent="0.55000000000000004">
      <c r="A28551" s="131"/>
    </row>
    <row r="28554" spans="1:1" x14ac:dyDescent="0.55000000000000004">
      <c r="A28554" s="131"/>
    </row>
    <row r="28555" spans="1:1" x14ac:dyDescent="0.55000000000000004">
      <c r="A28555" s="131"/>
    </row>
    <row r="28558" spans="1:1" x14ac:dyDescent="0.55000000000000004">
      <c r="A28558" s="131"/>
    </row>
    <row r="28559" spans="1:1" x14ac:dyDescent="0.55000000000000004">
      <c r="A28559" s="131"/>
    </row>
    <row r="28562" spans="1:1" x14ac:dyDescent="0.55000000000000004">
      <c r="A28562" s="131"/>
    </row>
    <row r="28563" spans="1:1" x14ac:dyDescent="0.55000000000000004">
      <c r="A28563" s="131"/>
    </row>
    <row r="28566" spans="1:1" x14ac:dyDescent="0.55000000000000004">
      <c r="A28566" s="131"/>
    </row>
    <row r="28567" spans="1:1" x14ac:dyDescent="0.55000000000000004">
      <c r="A28567" s="131"/>
    </row>
    <row r="28570" spans="1:1" x14ac:dyDescent="0.55000000000000004">
      <c r="A28570" s="131"/>
    </row>
    <row r="28571" spans="1:1" x14ac:dyDescent="0.55000000000000004">
      <c r="A28571" s="131"/>
    </row>
    <row r="28574" spans="1:1" x14ac:dyDescent="0.55000000000000004">
      <c r="A28574" s="131"/>
    </row>
    <row r="28575" spans="1:1" x14ac:dyDescent="0.55000000000000004">
      <c r="A28575" s="131"/>
    </row>
    <row r="28578" spans="1:1" x14ac:dyDescent="0.55000000000000004">
      <c r="A28578" s="131"/>
    </row>
    <row r="28579" spans="1:1" x14ac:dyDescent="0.55000000000000004">
      <c r="A28579" s="131"/>
    </row>
    <row r="28582" spans="1:1" x14ac:dyDescent="0.55000000000000004">
      <c r="A28582" s="131"/>
    </row>
    <row r="28583" spans="1:1" x14ac:dyDescent="0.55000000000000004">
      <c r="A28583" s="131"/>
    </row>
    <row r="28586" spans="1:1" x14ac:dyDescent="0.55000000000000004">
      <c r="A28586" s="131"/>
    </row>
    <row r="28587" spans="1:1" x14ac:dyDescent="0.55000000000000004">
      <c r="A28587" s="131"/>
    </row>
    <row r="28590" spans="1:1" x14ac:dyDescent="0.55000000000000004">
      <c r="A28590" s="131"/>
    </row>
    <row r="28591" spans="1:1" x14ac:dyDescent="0.55000000000000004">
      <c r="A28591" s="131"/>
    </row>
    <row r="28594" spans="1:1" x14ac:dyDescent="0.55000000000000004">
      <c r="A28594" s="131"/>
    </row>
    <row r="28595" spans="1:1" x14ac:dyDescent="0.55000000000000004">
      <c r="A28595" s="131"/>
    </row>
    <row r="28598" spans="1:1" x14ac:dyDescent="0.55000000000000004">
      <c r="A28598" s="131"/>
    </row>
    <row r="28599" spans="1:1" x14ac:dyDescent="0.55000000000000004">
      <c r="A28599" s="131"/>
    </row>
    <row r="28602" spans="1:1" x14ac:dyDescent="0.55000000000000004">
      <c r="A28602" s="131"/>
    </row>
    <row r="28603" spans="1:1" x14ac:dyDescent="0.55000000000000004">
      <c r="A28603" s="131"/>
    </row>
    <row r="28606" spans="1:1" x14ac:dyDescent="0.55000000000000004">
      <c r="A28606" s="131"/>
    </row>
    <row r="28607" spans="1:1" x14ac:dyDescent="0.55000000000000004">
      <c r="A28607" s="131"/>
    </row>
    <row r="28610" spans="1:1" x14ac:dyDescent="0.55000000000000004">
      <c r="A28610" s="131"/>
    </row>
    <row r="28611" spans="1:1" x14ac:dyDescent="0.55000000000000004">
      <c r="A28611" s="131"/>
    </row>
    <row r="28614" spans="1:1" x14ac:dyDescent="0.55000000000000004">
      <c r="A28614" s="131"/>
    </row>
    <row r="28615" spans="1:1" x14ac:dyDescent="0.55000000000000004">
      <c r="A28615" s="131"/>
    </row>
    <row r="28618" spans="1:1" x14ac:dyDescent="0.55000000000000004">
      <c r="A28618" s="131"/>
    </row>
    <row r="28619" spans="1:1" x14ac:dyDescent="0.55000000000000004">
      <c r="A28619" s="131"/>
    </row>
    <row r="28622" spans="1:1" x14ac:dyDescent="0.55000000000000004">
      <c r="A28622" s="131"/>
    </row>
    <row r="28623" spans="1:1" x14ac:dyDescent="0.55000000000000004">
      <c r="A28623" s="131"/>
    </row>
    <row r="28626" spans="1:1" x14ac:dyDescent="0.55000000000000004">
      <c r="A28626" s="131"/>
    </row>
    <row r="28627" spans="1:1" x14ac:dyDescent="0.55000000000000004">
      <c r="A28627" s="131"/>
    </row>
    <row r="28630" spans="1:1" x14ac:dyDescent="0.55000000000000004">
      <c r="A28630" s="131"/>
    </row>
    <row r="28631" spans="1:1" x14ac:dyDescent="0.55000000000000004">
      <c r="A28631" s="131"/>
    </row>
    <row r="28634" spans="1:1" x14ac:dyDescent="0.55000000000000004">
      <c r="A28634" s="131"/>
    </row>
    <row r="28635" spans="1:1" x14ac:dyDescent="0.55000000000000004">
      <c r="A28635" s="131"/>
    </row>
    <row r="28638" spans="1:1" x14ac:dyDescent="0.55000000000000004">
      <c r="A28638" s="131"/>
    </row>
    <row r="28639" spans="1:1" x14ac:dyDescent="0.55000000000000004">
      <c r="A28639" s="131"/>
    </row>
    <row r="28642" spans="1:1" x14ac:dyDescent="0.55000000000000004">
      <c r="A28642" s="131"/>
    </row>
    <row r="28643" spans="1:1" x14ac:dyDescent="0.55000000000000004">
      <c r="A28643" s="131"/>
    </row>
    <row r="28646" spans="1:1" x14ac:dyDescent="0.55000000000000004">
      <c r="A28646" s="131"/>
    </row>
    <row r="28647" spans="1:1" x14ac:dyDescent="0.55000000000000004">
      <c r="A28647" s="131"/>
    </row>
    <row r="28650" spans="1:1" x14ac:dyDescent="0.55000000000000004">
      <c r="A28650" s="131"/>
    </row>
    <row r="28651" spans="1:1" x14ac:dyDescent="0.55000000000000004">
      <c r="A28651" s="131"/>
    </row>
    <row r="28654" spans="1:1" x14ac:dyDescent="0.55000000000000004">
      <c r="A28654" s="131"/>
    </row>
    <row r="28655" spans="1:1" x14ac:dyDescent="0.55000000000000004">
      <c r="A28655" s="131"/>
    </row>
    <row r="28658" spans="1:1" x14ac:dyDescent="0.55000000000000004">
      <c r="A28658" s="131"/>
    </row>
    <row r="28659" spans="1:1" x14ac:dyDescent="0.55000000000000004">
      <c r="A28659" s="131"/>
    </row>
    <row r="28662" spans="1:1" x14ac:dyDescent="0.55000000000000004">
      <c r="A28662" s="131"/>
    </row>
    <row r="28663" spans="1:1" x14ac:dyDescent="0.55000000000000004">
      <c r="A28663" s="131"/>
    </row>
    <row r="28666" spans="1:1" x14ac:dyDescent="0.55000000000000004">
      <c r="A28666" s="131"/>
    </row>
    <row r="28667" spans="1:1" x14ac:dyDescent="0.55000000000000004">
      <c r="A28667" s="131"/>
    </row>
    <row r="28670" spans="1:1" x14ac:dyDescent="0.55000000000000004">
      <c r="A28670" s="131"/>
    </row>
    <row r="28671" spans="1:1" x14ac:dyDescent="0.55000000000000004">
      <c r="A28671" s="131"/>
    </row>
    <row r="28674" spans="1:1" x14ac:dyDescent="0.55000000000000004">
      <c r="A28674" s="131"/>
    </row>
    <row r="28675" spans="1:1" x14ac:dyDescent="0.55000000000000004">
      <c r="A28675" s="131"/>
    </row>
    <row r="28678" spans="1:1" x14ac:dyDescent="0.55000000000000004">
      <c r="A28678" s="131"/>
    </row>
    <row r="28679" spans="1:1" x14ac:dyDescent="0.55000000000000004">
      <c r="A28679" s="131"/>
    </row>
    <row r="28682" spans="1:1" x14ac:dyDescent="0.55000000000000004">
      <c r="A28682" s="131"/>
    </row>
    <row r="28683" spans="1:1" x14ac:dyDescent="0.55000000000000004">
      <c r="A28683" s="131"/>
    </row>
    <row r="28686" spans="1:1" x14ac:dyDescent="0.55000000000000004">
      <c r="A28686" s="131"/>
    </row>
    <row r="28687" spans="1:1" x14ac:dyDescent="0.55000000000000004">
      <c r="A28687" s="131"/>
    </row>
    <row r="28690" spans="1:1" x14ac:dyDescent="0.55000000000000004">
      <c r="A28690" s="131"/>
    </row>
    <row r="28691" spans="1:1" x14ac:dyDescent="0.55000000000000004">
      <c r="A28691" s="131"/>
    </row>
    <row r="28694" spans="1:1" x14ac:dyDescent="0.55000000000000004">
      <c r="A28694" s="131"/>
    </row>
    <row r="28695" spans="1:1" x14ac:dyDescent="0.55000000000000004">
      <c r="A28695" s="131"/>
    </row>
    <row r="28698" spans="1:1" x14ac:dyDescent="0.55000000000000004">
      <c r="A28698" s="131"/>
    </row>
    <row r="28699" spans="1:1" x14ac:dyDescent="0.55000000000000004">
      <c r="A28699" s="131"/>
    </row>
    <row r="28702" spans="1:1" x14ac:dyDescent="0.55000000000000004">
      <c r="A28702" s="131"/>
    </row>
    <row r="28703" spans="1:1" x14ac:dyDescent="0.55000000000000004">
      <c r="A28703" s="131"/>
    </row>
    <row r="28706" spans="1:1" x14ac:dyDescent="0.55000000000000004">
      <c r="A28706" s="131"/>
    </row>
    <row r="28707" spans="1:1" x14ac:dyDescent="0.55000000000000004">
      <c r="A28707" s="131"/>
    </row>
    <row r="28710" spans="1:1" x14ac:dyDescent="0.55000000000000004">
      <c r="A28710" s="131"/>
    </row>
    <row r="28711" spans="1:1" x14ac:dyDescent="0.55000000000000004">
      <c r="A28711" s="131"/>
    </row>
    <row r="28714" spans="1:1" x14ac:dyDescent="0.55000000000000004">
      <c r="A28714" s="131"/>
    </row>
    <row r="28715" spans="1:1" x14ac:dyDescent="0.55000000000000004">
      <c r="A28715" s="131"/>
    </row>
    <row r="28718" spans="1:1" x14ac:dyDescent="0.55000000000000004">
      <c r="A28718" s="131"/>
    </row>
    <row r="28719" spans="1:1" x14ac:dyDescent="0.55000000000000004">
      <c r="A28719" s="131"/>
    </row>
    <row r="28722" spans="1:1" x14ac:dyDescent="0.55000000000000004">
      <c r="A28722" s="131"/>
    </row>
    <row r="28723" spans="1:1" x14ac:dyDescent="0.55000000000000004">
      <c r="A28723" s="131"/>
    </row>
    <row r="28726" spans="1:1" x14ac:dyDescent="0.55000000000000004">
      <c r="A28726" s="131"/>
    </row>
    <row r="28727" spans="1:1" x14ac:dyDescent="0.55000000000000004">
      <c r="A28727" s="131"/>
    </row>
    <row r="28730" spans="1:1" x14ac:dyDescent="0.55000000000000004">
      <c r="A28730" s="131"/>
    </row>
    <row r="28731" spans="1:1" x14ac:dyDescent="0.55000000000000004">
      <c r="A28731" s="131"/>
    </row>
    <row r="28734" spans="1:1" x14ac:dyDescent="0.55000000000000004">
      <c r="A28734" s="131"/>
    </row>
    <row r="28735" spans="1:1" x14ac:dyDescent="0.55000000000000004">
      <c r="A28735" s="131"/>
    </row>
    <row r="28738" spans="1:1" x14ac:dyDescent="0.55000000000000004">
      <c r="A28738" s="131"/>
    </row>
    <row r="28739" spans="1:1" x14ac:dyDescent="0.55000000000000004">
      <c r="A28739" s="131"/>
    </row>
    <row r="28742" spans="1:1" x14ac:dyDescent="0.55000000000000004">
      <c r="A28742" s="131"/>
    </row>
    <row r="28743" spans="1:1" x14ac:dyDescent="0.55000000000000004">
      <c r="A28743" s="131"/>
    </row>
    <row r="28746" spans="1:1" x14ac:dyDescent="0.55000000000000004">
      <c r="A28746" s="131"/>
    </row>
    <row r="28747" spans="1:1" x14ac:dyDescent="0.55000000000000004">
      <c r="A28747" s="131"/>
    </row>
    <row r="28750" spans="1:1" x14ac:dyDescent="0.55000000000000004">
      <c r="A28750" s="131"/>
    </row>
    <row r="28751" spans="1:1" x14ac:dyDescent="0.55000000000000004">
      <c r="A28751" s="131"/>
    </row>
    <row r="28754" spans="1:1" x14ac:dyDescent="0.55000000000000004">
      <c r="A28754" s="131"/>
    </row>
    <row r="28755" spans="1:1" x14ac:dyDescent="0.55000000000000004">
      <c r="A28755" s="131"/>
    </row>
    <row r="28758" spans="1:1" x14ac:dyDescent="0.55000000000000004">
      <c r="A28758" s="131"/>
    </row>
    <row r="28759" spans="1:1" x14ac:dyDescent="0.55000000000000004">
      <c r="A28759" s="131"/>
    </row>
    <row r="28762" spans="1:1" x14ac:dyDescent="0.55000000000000004">
      <c r="A28762" s="131"/>
    </row>
    <row r="28763" spans="1:1" x14ac:dyDescent="0.55000000000000004">
      <c r="A28763" s="131"/>
    </row>
    <row r="28766" spans="1:1" x14ac:dyDescent="0.55000000000000004">
      <c r="A28766" s="131"/>
    </row>
    <row r="28767" spans="1:1" x14ac:dyDescent="0.55000000000000004">
      <c r="A28767" s="131"/>
    </row>
    <row r="28770" spans="1:1" x14ac:dyDescent="0.55000000000000004">
      <c r="A28770" s="131"/>
    </row>
    <row r="28771" spans="1:1" x14ac:dyDescent="0.55000000000000004">
      <c r="A28771" s="131"/>
    </row>
    <row r="28774" spans="1:1" x14ac:dyDescent="0.55000000000000004">
      <c r="A28774" s="131"/>
    </row>
    <row r="28775" spans="1:1" x14ac:dyDescent="0.55000000000000004">
      <c r="A28775" s="131"/>
    </row>
    <row r="28778" spans="1:1" x14ac:dyDescent="0.55000000000000004">
      <c r="A28778" s="131"/>
    </row>
    <row r="28779" spans="1:1" x14ac:dyDescent="0.55000000000000004">
      <c r="A28779" s="131"/>
    </row>
    <row r="28782" spans="1:1" x14ac:dyDescent="0.55000000000000004">
      <c r="A28782" s="131"/>
    </row>
    <row r="28783" spans="1:1" x14ac:dyDescent="0.55000000000000004">
      <c r="A28783" s="131"/>
    </row>
    <row r="28786" spans="1:1" x14ac:dyDescent="0.55000000000000004">
      <c r="A28786" s="131"/>
    </row>
    <row r="28787" spans="1:1" x14ac:dyDescent="0.55000000000000004">
      <c r="A28787" s="131"/>
    </row>
    <row r="28790" spans="1:1" x14ac:dyDescent="0.55000000000000004">
      <c r="A28790" s="131"/>
    </row>
    <row r="28791" spans="1:1" x14ac:dyDescent="0.55000000000000004">
      <c r="A28791" s="131"/>
    </row>
    <row r="28794" spans="1:1" x14ac:dyDescent="0.55000000000000004">
      <c r="A28794" s="131"/>
    </row>
    <row r="28795" spans="1:1" x14ac:dyDescent="0.55000000000000004">
      <c r="A28795" s="131"/>
    </row>
    <row r="28798" spans="1:1" x14ac:dyDescent="0.55000000000000004">
      <c r="A28798" s="131"/>
    </row>
    <row r="28799" spans="1:1" x14ac:dyDescent="0.55000000000000004">
      <c r="A28799" s="131"/>
    </row>
    <row r="28802" spans="1:1" x14ac:dyDescent="0.55000000000000004">
      <c r="A28802" s="131"/>
    </row>
    <row r="28803" spans="1:1" x14ac:dyDescent="0.55000000000000004">
      <c r="A28803" s="131"/>
    </row>
    <row r="28806" spans="1:1" x14ac:dyDescent="0.55000000000000004">
      <c r="A28806" s="131"/>
    </row>
    <row r="28807" spans="1:1" x14ac:dyDescent="0.55000000000000004">
      <c r="A28807" s="131"/>
    </row>
    <row r="28810" spans="1:1" x14ac:dyDescent="0.55000000000000004">
      <c r="A28810" s="131"/>
    </row>
    <row r="28811" spans="1:1" x14ac:dyDescent="0.55000000000000004">
      <c r="A28811" s="131"/>
    </row>
    <row r="28814" spans="1:1" x14ac:dyDescent="0.55000000000000004">
      <c r="A28814" s="131"/>
    </row>
    <row r="28815" spans="1:1" x14ac:dyDescent="0.55000000000000004">
      <c r="A28815" s="131"/>
    </row>
    <row r="28818" spans="1:1" x14ac:dyDescent="0.55000000000000004">
      <c r="A28818" s="131"/>
    </row>
    <row r="28819" spans="1:1" x14ac:dyDescent="0.55000000000000004">
      <c r="A28819" s="131"/>
    </row>
    <row r="28822" spans="1:1" x14ac:dyDescent="0.55000000000000004">
      <c r="A28822" s="131"/>
    </row>
    <row r="28823" spans="1:1" x14ac:dyDescent="0.55000000000000004">
      <c r="A28823" s="131"/>
    </row>
    <row r="28826" spans="1:1" x14ac:dyDescent="0.55000000000000004">
      <c r="A28826" s="131"/>
    </row>
    <row r="28827" spans="1:1" x14ac:dyDescent="0.55000000000000004">
      <c r="A28827" s="131"/>
    </row>
    <row r="28830" spans="1:1" x14ac:dyDescent="0.55000000000000004">
      <c r="A28830" s="131"/>
    </row>
    <row r="28831" spans="1:1" x14ac:dyDescent="0.55000000000000004">
      <c r="A28831" s="131"/>
    </row>
    <row r="28834" spans="1:1" x14ac:dyDescent="0.55000000000000004">
      <c r="A28834" s="131"/>
    </row>
    <row r="28835" spans="1:1" x14ac:dyDescent="0.55000000000000004">
      <c r="A28835" s="131"/>
    </row>
    <row r="28838" spans="1:1" x14ac:dyDescent="0.55000000000000004">
      <c r="A28838" s="131"/>
    </row>
    <row r="28839" spans="1:1" x14ac:dyDescent="0.55000000000000004">
      <c r="A28839" s="131"/>
    </row>
    <row r="28842" spans="1:1" x14ac:dyDescent="0.55000000000000004">
      <c r="A28842" s="131"/>
    </row>
    <row r="28843" spans="1:1" x14ac:dyDescent="0.55000000000000004">
      <c r="A28843" s="131"/>
    </row>
    <row r="28846" spans="1:1" x14ac:dyDescent="0.55000000000000004">
      <c r="A28846" s="131"/>
    </row>
    <row r="28847" spans="1:1" x14ac:dyDescent="0.55000000000000004">
      <c r="A28847" s="131"/>
    </row>
    <row r="28850" spans="1:1" x14ac:dyDescent="0.55000000000000004">
      <c r="A28850" s="131"/>
    </row>
    <row r="28851" spans="1:1" x14ac:dyDescent="0.55000000000000004">
      <c r="A28851" s="131"/>
    </row>
    <row r="28854" spans="1:1" x14ac:dyDescent="0.55000000000000004">
      <c r="A28854" s="131"/>
    </row>
    <row r="28855" spans="1:1" x14ac:dyDescent="0.55000000000000004">
      <c r="A28855" s="131"/>
    </row>
    <row r="28858" spans="1:1" x14ac:dyDescent="0.55000000000000004">
      <c r="A28858" s="131"/>
    </row>
    <row r="28859" spans="1:1" x14ac:dyDescent="0.55000000000000004">
      <c r="A28859" s="131"/>
    </row>
    <row r="28862" spans="1:1" x14ac:dyDescent="0.55000000000000004">
      <c r="A28862" s="131"/>
    </row>
    <row r="28863" spans="1:1" x14ac:dyDescent="0.55000000000000004">
      <c r="A28863" s="131"/>
    </row>
    <row r="28866" spans="1:1" x14ac:dyDescent="0.55000000000000004">
      <c r="A28866" s="131"/>
    </row>
    <row r="28867" spans="1:1" x14ac:dyDescent="0.55000000000000004">
      <c r="A28867" s="131"/>
    </row>
    <row r="28870" spans="1:1" x14ac:dyDescent="0.55000000000000004">
      <c r="A28870" s="131"/>
    </row>
    <row r="28871" spans="1:1" x14ac:dyDescent="0.55000000000000004">
      <c r="A28871" s="131"/>
    </row>
    <row r="28874" spans="1:1" x14ac:dyDescent="0.55000000000000004">
      <c r="A28874" s="131"/>
    </row>
    <row r="28875" spans="1:1" x14ac:dyDescent="0.55000000000000004">
      <c r="A28875" s="131"/>
    </row>
    <row r="28878" spans="1:1" x14ac:dyDescent="0.55000000000000004">
      <c r="A28878" s="131"/>
    </row>
    <row r="28879" spans="1:1" x14ac:dyDescent="0.55000000000000004">
      <c r="A28879" s="131"/>
    </row>
    <row r="28882" spans="1:1" x14ac:dyDescent="0.55000000000000004">
      <c r="A28882" s="131"/>
    </row>
    <row r="28883" spans="1:1" x14ac:dyDescent="0.55000000000000004">
      <c r="A28883" s="131"/>
    </row>
    <row r="28886" spans="1:1" x14ac:dyDescent="0.55000000000000004">
      <c r="A28886" s="131"/>
    </row>
    <row r="28887" spans="1:1" x14ac:dyDescent="0.55000000000000004">
      <c r="A28887" s="131"/>
    </row>
    <row r="28890" spans="1:1" x14ac:dyDescent="0.55000000000000004">
      <c r="A28890" s="131"/>
    </row>
    <row r="28891" spans="1:1" x14ac:dyDescent="0.55000000000000004">
      <c r="A28891" s="131"/>
    </row>
    <row r="28894" spans="1:1" x14ac:dyDescent="0.55000000000000004">
      <c r="A28894" s="131"/>
    </row>
    <row r="28895" spans="1:1" x14ac:dyDescent="0.55000000000000004">
      <c r="A28895" s="131"/>
    </row>
    <row r="28898" spans="1:1" x14ac:dyDescent="0.55000000000000004">
      <c r="A28898" s="131"/>
    </row>
    <row r="28899" spans="1:1" x14ac:dyDescent="0.55000000000000004">
      <c r="A28899" s="131"/>
    </row>
    <row r="28902" spans="1:1" x14ac:dyDescent="0.55000000000000004">
      <c r="A28902" s="131"/>
    </row>
    <row r="28903" spans="1:1" x14ac:dyDescent="0.55000000000000004">
      <c r="A28903" s="131"/>
    </row>
    <row r="28906" spans="1:1" x14ac:dyDescent="0.55000000000000004">
      <c r="A28906" s="131"/>
    </row>
    <row r="28907" spans="1:1" x14ac:dyDescent="0.55000000000000004">
      <c r="A28907" s="131"/>
    </row>
    <row r="28910" spans="1:1" x14ac:dyDescent="0.55000000000000004">
      <c r="A28910" s="131"/>
    </row>
    <row r="28911" spans="1:1" x14ac:dyDescent="0.55000000000000004">
      <c r="A28911" s="131"/>
    </row>
    <row r="28914" spans="1:1" x14ac:dyDescent="0.55000000000000004">
      <c r="A28914" s="131"/>
    </row>
    <row r="28915" spans="1:1" x14ac:dyDescent="0.55000000000000004">
      <c r="A28915" s="131"/>
    </row>
    <row r="28918" spans="1:1" x14ac:dyDescent="0.55000000000000004">
      <c r="A28918" s="131"/>
    </row>
    <row r="28919" spans="1:1" x14ac:dyDescent="0.55000000000000004">
      <c r="A28919" s="131"/>
    </row>
    <row r="28922" spans="1:1" x14ac:dyDescent="0.55000000000000004">
      <c r="A28922" s="131"/>
    </row>
    <row r="28923" spans="1:1" x14ac:dyDescent="0.55000000000000004">
      <c r="A28923" s="131"/>
    </row>
    <row r="28926" spans="1:1" x14ac:dyDescent="0.55000000000000004">
      <c r="A28926" s="131"/>
    </row>
    <row r="28927" spans="1:1" x14ac:dyDescent="0.55000000000000004">
      <c r="A28927" s="131"/>
    </row>
    <row r="28930" spans="1:1" x14ac:dyDescent="0.55000000000000004">
      <c r="A28930" s="131"/>
    </row>
    <row r="28931" spans="1:1" x14ac:dyDescent="0.55000000000000004">
      <c r="A28931" s="131"/>
    </row>
    <row r="28934" spans="1:1" x14ac:dyDescent="0.55000000000000004">
      <c r="A28934" s="131"/>
    </row>
    <row r="28935" spans="1:1" x14ac:dyDescent="0.55000000000000004">
      <c r="A28935" s="131"/>
    </row>
    <row r="28938" spans="1:1" x14ac:dyDescent="0.55000000000000004">
      <c r="A28938" s="131"/>
    </row>
    <row r="28939" spans="1:1" x14ac:dyDescent="0.55000000000000004">
      <c r="A28939" s="131"/>
    </row>
    <row r="28942" spans="1:1" x14ac:dyDescent="0.55000000000000004">
      <c r="A28942" s="131"/>
    </row>
    <row r="28943" spans="1:1" x14ac:dyDescent="0.55000000000000004">
      <c r="A28943" s="131"/>
    </row>
    <row r="28946" spans="1:1" x14ac:dyDescent="0.55000000000000004">
      <c r="A28946" s="131"/>
    </row>
    <row r="28947" spans="1:1" x14ac:dyDescent="0.55000000000000004">
      <c r="A28947" s="131"/>
    </row>
    <row r="28950" spans="1:1" x14ac:dyDescent="0.55000000000000004">
      <c r="A28950" s="131"/>
    </row>
    <row r="28951" spans="1:1" x14ac:dyDescent="0.55000000000000004">
      <c r="A28951" s="131"/>
    </row>
    <row r="28954" spans="1:1" x14ac:dyDescent="0.55000000000000004">
      <c r="A28954" s="131"/>
    </row>
    <row r="28955" spans="1:1" x14ac:dyDescent="0.55000000000000004">
      <c r="A28955" s="131"/>
    </row>
    <row r="28958" spans="1:1" x14ac:dyDescent="0.55000000000000004">
      <c r="A28958" s="131"/>
    </row>
    <row r="28959" spans="1:1" x14ac:dyDescent="0.55000000000000004">
      <c r="A28959" s="131"/>
    </row>
    <row r="28962" spans="1:1" x14ac:dyDescent="0.55000000000000004">
      <c r="A28962" s="131"/>
    </row>
    <row r="28963" spans="1:1" x14ac:dyDescent="0.55000000000000004">
      <c r="A28963" s="131"/>
    </row>
    <row r="28966" spans="1:1" x14ac:dyDescent="0.55000000000000004">
      <c r="A28966" s="131"/>
    </row>
    <row r="28967" spans="1:1" x14ac:dyDescent="0.55000000000000004">
      <c r="A28967" s="131"/>
    </row>
    <row r="28970" spans="1:1" x14ac:dyDescent="0.55000000000000004">
      <c r="A28970" s="131"/>
    </row>
    <row r="28971" spans="1:1" x14ac:dyDescent="0.55000000000000004">
      <c r="A28971" s="131"/>
    </row>
    <row r="28974" spans="1:1" x14ac:dyDescent="0.55000000000000004">
      <c r="A28974" s="131"/>
    </row>
    <row r="28975" spans="1:1" x14ac:dyDescent="0.55000000000000004">
      <c r="A28975" s="131"/>
    </row>
    <row r="28978" spans="1:1" x14ac:dyDescent="0.55000000000000004">
      <c r="A28978" s="131"/>
    </row>
    <row r="28979" spans="1:1" x14ac:dyDescent="0.55000000000000004">
      <c r="A28979" s="131"/>
    </row>
    <row r="28982" spans="1:1" x14ac:dyDescent="0.55000000000000004">
      <c r="A28982" s="131"/>
    </row>
    <row r="28983" spans="1:1" x14ac:dyDescent="0.55000000000000004">
      <c r="A28983" s="131"/>
    </row>
    <row r="28986" spans="1:1" x14ac:dyDescent="0.55000000000000004">
      <c r="A28986" s="131"/>
    </row>
    <row r="28987" spans="1:1" x14ac:dyDescent="0.55000000000000004">
      <c r="A28987" s="131"/>
    </row>
    <row r="28990" spans="1:1" x14ac:dyDescent="0.55000000000000004">
      <c r="A28990" s="131"/>
    </row>
    <row r="28991" spans="1:1" x14ac:dyDescent="0.55000000000000004">
      <c r="A28991" s="131"/>
    </row>
    <row r="28994" spans="1:1" x14ac:dyDescent="0.55000000000000004">
      <c r="A28994" s="131"/>
    </row>
    <row r="28995" spans="1:1" x14ac:dyDescent="0.55000000000000004">
      <c r="A28995" s="131"/>
    </row>
    <row r="28998" spans="1:1" x14ac:dyDescent="0.55000000000000004">
      <c r="A28998" s="131"/>
    </row>
    <row r="28999" spans="1:1" x14ac:dyDescent="0.55000000000000004">
      <c r="A28999" s="131"/>
    </row>
    <row r="29002" spans="1:1" x14ac:dyDescent="0.55000000000000004">
      <c r="A29002" s="131"/>
    </row>
    <row r="29003" spans="1:1" x14ac:dyDescent="0.55000000000000004">
      <c r="A29003" s="131"/>
    </row>
    <row r="29006" spans="1:1" x14ac:dyDescent="0.55000000000000004">
      <c r="A29006" s="131"/>
    </row>
    <row r="29007" spans="1:1" x14ac:dyDescent="0.55000000000000004">
      <c r="A29007" s="131"/>
    </row>
    <row r="29010" spans="1:1" x14ac:dyDescent="0.55000000000000004">
      <c r="A29010" s="131"/>
    </row>
    <row r="29011" spans="1:1" x14ac:dyDescent="0.55000000000000004">
      <c r="A29011" s="131"/>
    </row>
    <row r="29014" spans="1:1" x14ac:dyDescent="0.55000000000000004">
      <c r="A29014" s="131"/>
    </row>
    <row r="29015" spans="1:1" x14ac:dyDescent="0.55000000000000004">
      <c r="A29015" s="131"/>
    </row>
    <row r="29018" spans="1:1" x14ac:dyDescent="0.55000000000000004">
      <c r="A29018" s="131"/>
    </row>
    <row r="29019" spans="1:1" x14ac:dyDescent="0.55000000000000004">
      <c r="A29019" s="131"/>
    </row>
    <row r="29022" spans="1:1" x14ac:dyDescent="0.55000000000000004">
      <c r="A29022" s="131"/>
    </row>
    <row r="29023" spans="1:1" x14ac:dyDescent="0.55000000000000004">
      <c r="A29023" s="131"/>
    </row>
    <row r="29026" spans="1:1" x14ac:dyDescent="0.55000000000000004">
      <c r="A29026" s="131"/>
    </row>
    <row r="29027" spans="1:1" x14ac:dyDescent="0.55000000000000004">
      <c r="A29027" s="131"/>
    </row>
    <row r="29030" spans="1:1" x14ac:dyDescent="0.55000000000000004">
      <c r="A29030" s="131"/>
    </row>
    <row r="29031" spans="1:1" x14ac:dyDescent="0.55000000000000004">
      <c r="A29031" s="131"/>
    </row>
    <row r="29034" spans="1:1" x14ac:dyDescent="0.55000000000000004">
      <c r="A29034" s="131"/>
    </row>
    <row r="29035" spans="1:1" x14ac:dyDescent="0.55000000000000004">
      <c r="A29035" s="131"/>
    </row>
    <row r="29038" spans="1:1" x14ac:dyDescent="0.55000000000000004">
      <c r="A29038" s="131"/>
    </row>
    <row r="29039" spans="1:1" x14ac:dyDescent="0.55000000000000004">
      <c r="A29039" s="131"/>
    </row>
    <row r="29042" spans="1:1" x14ac:dyDescent="0.55000000000000004">
      <c r="A29042" s="131"/>
    </row>
    <row r="29043" spans="1:1" x14ac:dyDescent="0.55000000000000004">
      <c r="A29043" s="131"/>
    </row>
    <row r="29046" spans="1:1" x14ac:dyDescent="0.55000000000000004">
      <c r="A29046" s="131"/>
    </row>
    <row r="29047" spans="1:1" x14ac:dyDescent="0.55000000000000004">
      <c r="A29047" s="131"/>
    </row>
    <row r="29050" spans="1:1" x14ac:dyDescent="0.55000000000000004">
      <c r="A29050" s="131"/>
    </row>
    <row r="29051" spans="1:1" x14ac:dyDescent="0.55000000000000004">
      <c r="A29051" s="131"/>
    </row>
    <row r="29054" spans="1:1" x14ac:dyDescent="0.55000000000000004">
      <c r="A29054" s="131"/>
    </row>
    <row r="29055" spans="1:1" x14ac:dyDescent="0.55000000000000004">
      <c r="A29055" s="131"/>
    </row>
    <row r="29058" spans="1:1" x14ac:dyDescent="0.55000000000000004">
      <c r="A29058" s="131"/>
    </row>
    <row r="29059" spans="1:1" x14ac:dyDescent="0.55000000000000004">
      <c r="A29059" s="131"/>
    </row>
    <row r="29062" spans="1:1" x14ac:dyDescent="0.55000000000000004">
      <c r="A29062" s="131"/>
    </row>
    <row r="29063" spans="1:1" x14ac:dyDescent="0.55000000000000004">
      <c r="A29063" s="131"/>
    </row>
    <row r="29066" spans="1:1" x14ac:dyDescent="0.55000000000000004">
      <c r="A29066" s="131"/>
    </row>
    <row r="29067" spans="1:1" x14ac:dyDescent="0.55000000000000004">
      <c r="A29067" s="131"/>
    </row>
    <row r="29070" spans="1:1" x14ac:dyDescent="0.55000000000000004">
      <c r="A29070" s="131"/>
    </row>
    <row r="29071" spans="1:1" x14ac:dyDescent="0.55000000000000004">
      <c r="A29071" s="131"/>
    </row>
    <row r="29074" spans="1:1" x14ac:dyDescent="0.55000000000000004">
      <c r="A29074" s="131"/>
    </row>
    <row r="29075" spans="1:1" x14ac:dyDescent="0.55000000000000004">
      <c r="A29075" s="131"/>
    </row>
    <row r="29078" spans="1:1" x14ac:dyDescent="0.55000000000000004">
      <c r="A29078" s="131"/>
    </row>
    <row r="29079" spans="1:1" x14ac:dyDescent="0.55000000000000004">
      <c r="A29079" s="131"/>
    </row>
    <row r="29082" spans="1:1" x14ac:dyDescent="0.55000000000000004">
      <c r="A29082" s="131"/>
    </row>
    <row r="29083" spans="1:1" x14ac:dyDescent="0.55000000000000004">
      <c r="A29083" s="131"/>
    </row>
    <row r="29086" spans="1:1" x14ac:dyDescent="0.55000000000000004">
      <c r="A29086" s="131"/>
    </row>
    <row r="29087" spans="1:1" x14ac:dyDescent="0.55000000000000004">
      <c r="A29087" s="131"/>
    </row>
    <row r="29090" spans="1:1" x14ac:dyDescent="0.55000000000000004">
      <c r="A29090" s="131"/>
    </row>
    <row r="29091" spans="1:1" x14ac:dyDescent="0.55000000000000004">
      <c r="A29091" s="131"/>
    </row>
    <row r="29094" spans="1:1" x14ac:dyDescent="0.55000000000000004">
      <c r="A29094" s="131"/>
    </row>
    <row r="29095" spans="1:1" x14ac:dyDescent="0.55000000000000004">
      <c r="A29095" s="131"/>
    </row>
    <row r="29098" spans="1:1" x14ac:dyDescent="0.55000000000000004">
      <c r="A29098" s="131"/>
    </row>
    <row r="29099" spans="1:1" x14ac:dyDescent="0.55000000000000004">
      <c r="A29099" s="131"/>
    </row>
    <row r="29102" spans="1:1" x14ac:dyDescent="0.55000000000000004">
      <c r="A29102" s="131"/>
    </row>
    <row r="29103" spans="1:1" x14ac:dyDescent="0.55000000000000004">
      <c r="A29103" s="131"/>
    </row>
    <row r="29106" spans="1:1" x14ac:dyDescent="0.55000000000000004">
      <c r="A29106" s="131"/>
    </row>
    <row r="29107" spans="1:1" x14ac:dyDescent="0.55000000000000004">
      <c r="A29107" s="131"/>
    </row>
    <row r="29110" spans="1:1" x14ac:dyDescent="0.55000000000000004">
      <c r="A29110" s="131"/>
    </row>
    <row r="29111" spans="1:1" x14ac:dyDescent="0.55000000000000004">
      <c r="A29111" s="131"/>
    </row>
    <row r="29114" spans="1:1" x14ac:dyDescent="0.55000000000000004">
      <c r="A29114" s="131"/>
    </row>
    <row r="29115" spans="1:1" x14ac:dyDescent="0.55000000000000004">
      <c r="A29115" s="131"/>
    </row>
    <row r="29118" spans="1:1" x14ac:dyDescent="0.55000000000000004">
      <c r="A29118" s="131"/>
    </row>
    <row r="29119" spans="1:1" x14ac:dyDescent="0.55000000000000004">
      <c r="A29119" s="131"/>
    </row>
    <row r="29122" spans="1:1" x14ac:dyDescent="0.55000000000000004">
      <c r="A29122" s="131"/>
    </row>
    <row r="29123" spans="1:1" x14ac:dyDescent="0.55000000000000004">
      <c r="A29123" s="131"/>
    </row>
    <row r="29126" spans="1:1" x14ac:dyDescent="0.55000000000000004">
      <c r="A29126" s="131"/>
    </row>
    <row r="29127" spans="1:1" x14ac:dyDescent="0.55000000000000004">
      <c r="A29127" s="131"/>
    </row>
    <row r="29130" spans="1:1" x14ac:dyDescent="0.55000000000000004">
      <c r="A29130" s="131"/>
    </row>
    <row r="29131" spans="1:1" x14ac:dyDescent="0.55000000000000004">
      <c r="A29131" s="131"/>
    </row>
    <row r="29134" spans="1:1" x14ac:dyDescent="0.55000000000000004">
      <c r="A29134" s="131"/>
    </row>
    <row r="29135" spans="1:1" x14ac:dyDescent="0.55000000000000004">
      <c r="A29135" s="131"/>
    </row>
    <row r="29138" spans="1:1" x14ac:dyDescent="0.55000000000000004">
      <c r="A29138" s="131"/>
    </row>
    <row r="29139" spans="1:1" x14ac:dyDescent="0.55000000000000004">
      <c r="A29139" s="131"/>
    </row>
    <row r="29142" spans="1:1" x14ac:dyDescent="0.55000000000000004">
      <c r="A29142" s="131"/>
    </row>
    <row r="29143" spans="1:1" x14ac:dyDescent="0.55000000000000004">
      <c r="A29143" s="131"/>
    </row>
    <row r="29146" spans="1:1" x14ac:dyDescent="0.55000000000000004">
      <c r="A29146" s="131"/>
    </row>
    <row r="29147" spans="1:1" x14ac:dyDescent="0.55000000000000004">
      <c r="A29147" s="131"/>
    </row>
    <row r="29150" spans="1:1" x14ac:dyDescent="0.55000000000000004">
      <c r="A29150" s="131"/>
    </row>
    <row r="29151" spans="1:1" x14ac:dyDescent="0.55000000000000004">
      <c r="A29151" s="131"/>
    </row>
    <row r="29154" spans="1:1" x14ac:dyDescent="0.55000000000000004">
      <c r="A29154" s="131"/>
    </row>
    <row r="29155" spans="1:1" x14ac:dyDescent="0.55000000000000004">
      <c r="A29155" s="131"/>
    </row>
    <row r="29158" spans="1:1" x14ac:dyDescent="0.55000000000000004">
      <c r="A29158" s="131"/>
    </row>
    <row r="29159" spans="1:1" x14ac:dyDescent="0.55000000000000004">
      <c r="A29159" s="131"/>
    </row>
    <row r="29162" spans="1:1" x14ac:dyDescent="0.55000000000000004">
      <c r="A29162" s="131"/>
    </row>
    <row r="29163" spans="1:1" x14ac:dyDescent="0.55000000000000004">
      <c r="A29163" s="131"/>
    </row>
    <row r="29166" spans="1:1" x14ac:dyDescent="0.55000000000000004">
      <c r="A29166" s="131"/>
    </row>
    <row r="29167" spans="1:1" x14ac:dyDescent="0.55000000000000004">
      <c r="A29167" s="131"/>
    </row>
    <row r="29170" spans="1:1" x14ac:dyDescent="0.55000000000000004">
      <c r="A29170" s="131"/>
    </row>
    <row r="29171" spans="1:1" x14ac:dyDescent="0.55000000000000004">
      <c r="A29171" s="131"/>
    </row>
    <row r="29174" spans="1:1" x14ac:dyDescent="0.55000000000000004">
      <c r="A29174" s="131"/>
    </row>
    <row r="29175" spans="1:1" x14ac:dyDescent="0.55000000000000004">
      <c r="A29175" s="131"/>
    </row>
    <row r="29178" spans="1:1" x14ac:dyDescent="0.55000000000000004">
      <c r="A29178" s="131"/>
    </row>
    <row r="29179" spans="1:1" x14ac:dyDescent="0.55000000000000004">
      <c r="A29179" s="131"/>
    </row>
    <row r="29182" spans="1:1" x14ac:dyDescent="0.55000000000000004">
      <c r="A29182" s="131"/>
    </row>
    <row r="29183" spans="1:1" x14ac:dyDescent="0.55000000000000004">
      <c r="A29183" s="131"/>
    </row>
    <row r="29186" spans="1:1" x14ac:dyDescent="0.55000000000000004">
      <c r="A29186" s="131"/>
    </row>
    <row r="29187" spans="1:1" x14ac:dyDescent="0.55000000000000004">
      <c r="A29187" s="131"/>
    </row>
    <row r="29190" spans="1:1" x14ac:dyDescent="0.55000000000000004">
      <c r="A29190" s="131"/>
    </row>
    <row r="29191" spans="1:1" x14ac:dyDescent="0.55000000000000004">
      <c r="A29191" s="131"/>
    </row>
    <row r="29194" spans="1:1" x14ac:dyDescent="0.55000000000000004">
      <c r="A29194" s="131"/>
    </row>
    <row r="29195" spans="1:1" x14ac:dyDescent="0.55000000000000004">
      <c r="A29195" s="131"/>
    </row>
    <row r="29198" spans="1:1" x14ac:dyDescent="0.55000000000000004">
      <c r="A29198" s="131"/>
    </row>
    <row r="29199" spans="1:1" x14ac:dyDescent="0.55000000000000004">
      <c r="A29199" s="131"/>
    </row>
    <row r="29202" spans="1:1" x14ac:dyDescent="0.55000000000000004">
      <c r="A29202" s="131"/>
    </row>
    <row r="29203" spans="1:1" x14ac:dyDescent="0.55000000000000004">
      <c r="A29203" s="131"/>
    </row>
    <row r="29206" spans="1:1" x14ac:dyDescent="0.55000000000000004">
      <c r="A29206" s="131"/>
    </row>
    <row r="29207" spans="1:1" x14ac:dyDescent="0.55000000000000004">
      <c r="A29207" s="131"/>
    </row>
    <row r="29210" spans="1:1" x14ac:dyDescent="0.55000000000000004">
      <c r="A29210" s="131"/>
    </row>
    <row r="29211" spans="1:1" x14ac:dyDescent="0.55000000000000004">
      <c r="A29211" s="131"/>
    </row>
    <row r="29214" spans="1:1" x14ac:dyDescent="0.55000000000000004">
      <c r="A29214" s="131"/>
    </row>
    <row r="29215" spans="1:1" x14ac:dyDescent="0.55000000000000004">
      <c r="A29215" s="131"/>
    </row>
    <row r="29218" spans="1:1" x14ac:dyDescent="0.55000000000000004">
      <c r="A29218" s="131"/>
    </row>
    <row r="29219" spans="1:1" x14ac:dyDescent="0.55000000000000004">
      <c r="A29219" s="131"/>
    </row>
    <row r="29222" spans="1:1" x14ac:dyDescent="0.55000000000000004">
      <c r="A29222" s="131"/>
    </row>
    <row r="29223" spans="1:1" x14ac:dyDescent="0.55000000000000004">
      <c r="A29223" s="131"/>
    </row>
    <row r="29226" spans="1:1" x14ac:dyDescent="0.55000000000000004">
      <c r="A29226" s="131"/>
    </row>
    <row r="29227" spans="1:1" x14ac:dyDescent="0.55000000000000004">
      <c r="A29227" s="131"/>
    </row>
    <row r="29230" spans="1:1" x14ac:dyDescent="0.55000000000000004">
      <c r="A29230" s="131"/>
    </row>
    <row r="29231" spans="1:1" x14ac:dyDescent="0.55000000000000004">
      <c r="A29231" s="131"/>
    </row>
    <row r="29234" spans="1:1" x14ac:dyDescent="0.55000000000000004">
      <c r="A29234" s="131"/>
    </row>
    <row r="29235" spans="1:1" x14ac:dyDescent="0.55000000000000004">
      <c r="A29235" s="131"/>
    </row>
    <row r="29238" spans="1:1" x14ac:dyDescent="0.55000000000000004">
      <c r="A29238" s="131"/>
    </row>
    <row r="29239" spans="1:1" x14ac:dyDescent="0.55000000000000004">
      <c r="A29239" s="131"/>
    </row>
    <row r="29242" spans="1:1" x14ac:dyDescent="0.55000000000000004">
      <c r="A29242" s="131"/>
    </row>
    <row r="29243" spans="1:1" x14ac:dyDescent="0.55000000000000004">
      <c r="A29243" s="131"/>
    </row>
    <row r="29246" spans="1:1" x14ac:dyDescent="0.55000000000000004">
      <c r="A29246" s="131"/>
    </row>
    <row r="29247" spans="1:1" x14ac:dyDescent="0.55000000000000004">
      <c r="A29247" s="131"/>
    </row>
    <row r="29250" spans="1:1" x14ac:dyDescent="0.55000000000000004">
      <c r="A29250" s="131"/>
    </row>
    <row r="29251" spans="1:1" x14ac:dyDescent="0.55000000000000004">
      <c r="A29251" s="131"/>
    </row>
    <row r="29254" spans="1:1" x14ac:dyDescent="0.55000000000000004">
      <c r="A29254" s="131"/>
    </row>
    <row r="29255" spans="1:1" x14ac:dyDescent="0.55000000000000004">
      <c r="A29255" s="131"/>
    </row>
    <row r="29258" spans="1:1" x14ac:dyDescent="0.55000000000000004">
      <c r="A29258" s="131"/>
    </row>
    <row r="29259" spans="1:1" x14ac:dyDescent="0.55000000000000004">
      <c r="A29259" s="131"/>
    </row>
    <row r="29262" spans="1:1" x14ac:dyDescent="0.55000000000000004">
      <c r="A29262" s="131"/>
    </row>
    <row r="29263" spans="1:1" x14ac:dyDescent="0.55000000000000004">
      <c r="A29263" s="131"/>
    </row>
    <row r="29266" spans="1:1" x14ac:dyDescent="0.55000000000000004">
      <c r="A29266" s="131"/>
    </row>
    <row r="29267" spans="1:1" x14ac:dyDescent="0.55000000000000004">
      <c r="A29267" s="131"/>
    </row>
    <row r="29270" spans="1:1" x14ac:dyDescent="0.55000000000000004">
      <c r="A29270" s="131"/>
    </row>
    <row r="29271" spans="1:1" x14ac:dyDescent="0.55000000000000004">
      <c r="A29271" s="131"/>
    </row>
    <row r="29274" spans="1:1" x14ac:dyDescent="0.55000000000000004">
      <c r="A29274" s="131"/>
    </row>
    <row r="29275" spans="1:1" x14ac:dyDescent="0.55000000000000004">
      <c r="A29275" s="131"/>
    </row>
    <row r="29278" spans="1:1" x14ac:dyDescent="0.55000000000000004">
      <c r="A29278" s="131"/>
    </row>
    <row r="29279" spans="1:1" x14ac:dyDescent="0.55000000000000004">
      <c r="A29279" s="131"/>
    </row>
    <row r="29282" spans="1:1" x14ac:dyDescent="0.55000000000000004">
      <c r="A29282" s="131"/>
    </row>
    <row r="29283" spans="1:1" x14ac:dyDescent="0.55000000000000004">
      <c r="A29283" s="131"/>
    </row>
    <row r="29286" spans="1:1" x14ac:dyDescent="0.55000000000000004">
      <c r="A29286" s="131"/>
    </row>
    <row r="29287" spans="1:1" x14ac:dyDescent="0.55000000000000004">
      <c r="A29287" s="131"/>
    </row>
    <row r="29290" spans="1:1" x14ac:dyDescent="0.55000000000000004">
      <c r="A29290" s="131"/>
    </row>
    <row r="29291" spans="1:1" x14ac:dyDescent="0.55000000000000004">
      <c r="A29291" s="131"/>
    </row>
    <row r="29294" spans="1:1" x14ac:dyDescent="0.55000000000000004">
      <c r="A29294" s="131"/>
    </row>
    <row r="29295" spans="1:1" x14ac:dyDescent="0.55000000000000004">
      <c r="A29295" s="131"/>
    </row>
    <row r="29298" spans="1:1" x14ac:dyDescent="0.55000000000000004">
      <c r="A29298" s="131"/>
    </row>
    <row r="29299" spans="1:1" x14ac:dyDescent="0.55000000000000004">
      <c r="A29299" s="131"/>
    </row>
    <row r="29302" spans="1:1" x14ac:dyDescent="0.55000000000000004">
      <c r="A29302" s="131"/>
    </row>
    <row r="29303" spans="1:1" x14ac:dyDescent="0.55000000000000004">
      <c r="A29303" s="131"/>
    </row>
    <row r="29306" spans="1:1" x14ac:dyDescent="0.55000000000000004">
      <c r="A29306" s="131"/>
    </row>
    <row r="29307" spans="1:1" x14ac:dyDescent="0.55000000000000004">
      <c r="A29307" s="131"/>
    </row>
    <row r="29310" spans="1:1" x14ac:dyDescent="0.55000000000000004">
      <c r="A29310" s="131"/>
    </row>
    <row r="29311" spans="1:1" x14ac:dyDescent="0.55000000000000004">
      <c r="A29311" s="131"/>
    </row>
    <row r="29314" spans="1:1" x14ac:dyDescent="0.55000000000000004">
      <c r="A29314" s="131"/>
    </row>
    <row r="29315" spans="1:1" x14ac:dyDescent="0.55000000000000004">
      <c r="A29315" s="131"/>
    </row>
    <row r="29318" spans="1:1" x14ac:dyDescent="0.55000000000000004">
      <c r="A29318" s="131"/>
    </row>
    <row r="29319" spans="1:1" x14ac:dyDescent="0.55000000000000004">
      <c r="A29319" s="131"/>
    </row>
    <row r="29322" spans="1:1" x14ac:dyDescent="0.55000000000000004">
      <c r="A29322" s="131"/>
    </row>
    <row r="29323" spans="1:1" x14ac:dyDescent="0.55000000000000004">
      <c r="A29323" s="131"/>
    </row>
    <row r="29326" spans="1:1" x14ac:dyDescent="0.55000000000000004">
      <c r="A29326" s="131"/>
    </row>
    <row r="29327" spans="1:1" x14ac:dyDescent="0.55000000000000004">
      <c r="A29327" s="131"/>
    </row>
    <row r="29330" spans="1:1" x14ac:dyDescent="0.55000000000000004">
      <c r="A29330" s="131"/>
    </row>
    <row r="29331" spans="1:1" x14ac:dyDescent="0.55000000000000004">
      <c r="A29331" s="131"/>
    </row>
    <row r="29334" spans="1:1" x14ac:dyDescent="0.55000000000000004">
      <c r="A29334" s="131"/>
    </row>
    <row r="29335" spans="1:1" x14ac:dyDescent="0.55000000000000004">
      <c r="A29335" s="131"/>
    </row>
    <row r="29338" spans="1:1" x14ac:dyDescent="0.55000000000000004">
      <c r="A29338" s="131"/>
    </row>
    <row r="29339" spans="1:1" x14ac:dyDescent="0.55000000000000004">
      <c r="A29339" s="131"/>
    </row>
    <row r="29342" spans="1:1" x14ac:dyDescent="0.55000000000000004">
      <c r="A29342" s="131"/>
    </row>
    <row r="29343" spans="1:1" x14ac:dyDescent="0.55000000000000004">
      <c r="A29343" s="131"/>
    </row>
    <row r="29346" spans="1:1" x14ac:dyDescent="0.55000000000000004">
      <c r="A29346" s="131"/>
    </row>
    <row r="29347" spans="1:1" x14ac:dyDescent="0.55000000000000004">
      <c r="A29347" s="131"/>
    </row>
    <row r="29350" spans="1:1" x14ac:dyDescent="0.55000000000000004">
      <c r="A29350" s="131"/>
    </row>
    <row r="29351" spans="1:1" x14ac:dyDescent="0.55000000000000004">
      <c r="A29351" s="131"/>
    </row>
    <row r="29354" spans="1:1" x14ac:dyDescent="0.55000000000000004">
      <c r="A29354" s="131"/>
    </row>
    <row r="29355" spans="1:1" x14ac:dyDescent="0.55000000000000004">
      <c r="A29355" s="131"/>
    </row>
    <row r="29358" spans="1:1" x14ac:dyDescent="0.55000000000000004">
      <c r="A29358" s="131"/>
    </row>
    <row r="29359" spans="1:1" x14ac:dyDescent="0.55000000000000004">
      <c r="A29359" s="131"/>
    </row>
    <row r="29362" spans="1:1" x14ac:dyDescent="0.55000000000000004">
      <c r="A29362" s="131"/>
    </row>
    <row r="29363" spans="1:1" x14ac:dyDescent="0.55000000000000004">
      <c r="A29363" s="131"/>
    </row>
    <row r="29366" spans="1:1" x14ac:dyDescent="0.55000000000000004">
      <c r="A29366" s="131"/>
    </row>
    <row r="29367" spans="1:1" x14ac:dyDescent="0.55000000000000004">
      <c r="A29367" s="131"/>
    </row>
    <row r="29370" spans="1:1" x14ac:dyDescent="0.55000000000000004">
      <c r="A29370" s="131"/>
    </row>
    <row r="29371" spans="1:1" x14ac:dyDescent="0.55000000000000004">
      <c r="A29371" s="131"/>
    </row>
    <row r="29374" spans="1:1" x14ac:dyDescent="0.55000000000000004">
      <c r="A29374" s="131"/>
    </row>
    <row r="29375" spans="1:1" x14ac:dyDescent="0.55000000000000004">
      <c r="A29375" s="131"/>
    </row>
    <row r="29378" spans="1:1" x14ac:dyDescent="0.55000000000000004">
      <c r="A29378" s="131"/>
    </row>
    <row r="29379" spans="1:1" x14ac:dyDescent="0.55000000000000004">
      <c r="A29379" s="131"/>
    </row>
    <row r="29382" spans="1:1" x14ac:dyDescent="0.55000000000000004">
      <c r="A29382" s="131"/>
    </row>
    <row r="29383" spans="1:1" x14ac:dyDescent="0.55000000000000004">
      <c r="A29383" s="131"/>
    </row>
    <row r="29386" spans="1:1" x14ac:dyDescent="0.55000000000000004">
      <c r="A29386" s="131"/>
    </row>
    <row r="29387" spans="1:1" x14ac:dyDescent="0.55000000000000004">
      <c r="A29387" s="131"/>
    </row>
    <row r="29390" spans="1:1" x14ac:dyDescent="0.55000000000000004">
      <c r="A29390" s="131"/>
    </row>
    <row r="29391" spans="1:1" x14ac:dyDescent="0.55000000000000004">
      <c r="A29391" s="131"/>
    </row>
    <row r="29394" spans="1:1" x14ac:dyDescent="0.55000000000000004">
      <c r="A29394" s="131"/>
    </row>
    <row r="29395" spans="1:1" x14ac:dyDescent="0.55000000000000004">
      <c r="A29395" s="131"/>
    </row>
    <row r="29398" spans="1:1" x14ac:dyDescent="0.55000000000000004">
      <c r="A29398" s="131"/>
    </row>
    <row r="29399" spans="1:1" x14ac:dyDescent="0.55000000000000004">
      <c r="A29399" s="131"/>
    </row>
    <row r="29402" spans="1:1" x14ac:dyDescent="0.55000000000000004">
      <c r="A29402" s="131"/>
    </row>
    <row r="29403" spans="1:1" x14ac:dyDescent="0.55000000000000004">
      <c r="A29403" s="131"/>
    </row>
    <row r="29406" spans="1:1" x14ac:dyDescent="0.55000000000000004">
      <c r="A29406" s="131"/>
    </row>
    <row r="29407" spans="1:1" x14ac:dyDescent="0.55000000000000004">
      <c r="A29407" s="131"/>
    </row>
    <row r="29410" spans="1:1" x14ac:dyDescent="0.55000000000000004">
      <c r="A29410" s="131"/>
    </row>
    <row r="29411" spans="1:1" x14ac:dyDescent="0.55000000000000004">
      <c r="A29411" s="131"/>
    </row>
    <row r="29414" spans="1:1" x14ac:dyDescent="0.55000000000000004">
      <c r="A29414" s="131"/>
    </row>
    <row r="29415" spans="1:1" x14ac:dyDescent="0.55000000000000004">
      <c r="A29415" s="131"/>
    </row>
    <row r="29418" spans="1:1" x14ac:dyDescent="0.55000000000000004">
      <c r="A29418" s="131"/>
    </row>
    <row r="29419" spans="1:1" x14ac:dyDescent="0.55000000000000004">
      <c r="A29419" s="131"/>
    </row>
    <row r="29422" spans="1:1" x14ac:dyDescent="0.55000000000000004">
      <c r="A29422" s="131"/>
    </row>
    <row r="29423" spans="1:1" x14ac:dyDescent="0.55000000000000004">
      <c r="A29423" s="131"/>
    </row>
    <row r="29426" spans="1:1" x14ac:dyDescent="0.55000000000000004">
      <c r="A29426" s="131"/>
    </row>
    <row r="29427" spans="1:1" x14ac:dyDescent="0.55000000000000004">
      <c r="A29427" s="131"/>
    </row>
    <row r="29430" spans="1:1" x14ac:dyDescent="0.55000000000000004">
      <c r="A29430" s="131"/>
    </row>
    <row r="29431" spans="1:1" x14ac:dyDescent="0.55000000000000004">
      <c r="A29431" s="131"/>
    </row>
    <row r="29434" spans="1:1" x14ac:dyDescent="0.55000000000000004">
      <c r="A29434" s="131"/>
    </row>
    <row r="29435" spans="1:1" x14ac:dyDescent="0.55000000000000004">
      <c r="A29435" s="131"/>
    </row>
    <row r="29438" spans="1:1" x14ac:dyDescent="0.55000000000000004">
      <c r="A29438" s="131"/>
    </row>
    <row r="29439" spans="1:1" x14ac:dyDescent="0.55000000000000004">
      <c r="A29439" s="131"/>
    </row>
    <row r="29442" spans="1:1" x14ac:dyDescent="0.55000000000000004">
      <c r="A29442" s="131"/>
    </row>
    <row r="29443" spans="1:1" x14ac:dyDescent="0.55000000000000004">
      <c r="A29443" s="131"/>
    </row>
    <row r="29446" spans="1:1" x14ac:dyDescent="0.55000000000000004">
      <c r="A29446" s="131"/>
    </row>
    <row r="29447" spans="1:1" x14ac:dyDescent="0.55000000000000004">
      <c r="A29447" s="131"/>
    </row>
    <row r="29450" spans="1:1" x14ac:dyDescent="0.55000000000000004">
      <c r="A29450" s="131"/>
    </row>
    <row r="29451" spans="1:1" x14ac:dyDescent="0.55000000000000004">
      <c r="A29451" s="131"/>
    </row>
    <row r="29454" spans="1:1" x14ac:dyDescent="0.55000000000000004">
      <c r="A29454" s="131"/>
    </row>
    <row r="29455" spans="1:1" x14ac:dyDescent="0.55000000000000004">
      <c r="A29455" s="131"/>
    </row>
    <row r="29458" spans="1:1" x14ac:dyDescent="0.55000000000000004">
      <c r="A29458" s="131"/>
    </row>
    <row r="29459" spans="1:1" x14ac:dyDescent="0.55000000000000004">
      <c r="A29459" s="131"/>
    </row>
    <row r="29462" spans="1:1" x14ac:dyDescent="0.55000000000000004">
      <c r="A29462" s="131"/>
    </row>
    <row r="29463" spans="1:1" x14ac:dyDescent="0.55000000000000004">
      <c r="A29463" s="131"/>
    </row>
    <row r="29466" spans="1:1" x14ac:dyDescent="0.55000000000000004">
      <c r="A29466" s="131"/>
    </row>
    <row r="29467" spans="1:1" x14ac:dyDescent="0.55000000000000004">
      <c r="A29467" s="131"/>
    </row>
    <row r="29470" spans="1:1" x14ac:dyDescent="0.55000000000000004">
      <c r="A29470" s="131"/>
    </row>
    <row r="29471" spans="1:1" x14ac:dyDescent="0.55000000000000004">
      <c r="A29471" s="131"/>
    </row>
    <row r="29474" spans="1:1" x14ac:dyDescent="0.55000000000000004">
      <c r="A29474" s="131"/>
    </row>
    <row r="29475" spans="1:1" x14ac:dyDescent="0.55000000000000004">
      <c r="A29475" s="131"/>
    </row>
    <row r="29478" spans="1:1" x14ac:dyDescent="0.55000000000000004">
      <c r="A29478" s="131"/>
    </row>
    <row r="29479" spans="1:1" x14ac:dyDescent="0.55000000000000004">
      <c r="A29479" s="131"/>
    </row>
    <row r="29482" spans="1:1" x14ac:dyDescent="0.55000000000000004">
      <c r="A29482" s="131"/>
    </row>
    <row r="29483" spans="1:1" x14ac:dyDescent="0.55000000000000004">
      <c r="A29483" s="131"/>
    </row>
    <row r="29486" spans="1:1" x14ac:dyDescent="0.55000000000000004">
      <c r="A29486" s="131"/>
    </row>
    <row r="29487" spans="1:1" x14ac:dyDescent="0.55000000000000004">
      <c r="A29487" s="131"/>
    </row>
    <row r="29490" spans="1:1" x14ac:dyDescent="0.55000000000000004">
      <c r="A29490" s="131"/>
    </row>
    <row r="29491" spans="1:1" x14ac:dyDescent="0.55000000000000004">
      <c r="A29491" s="131"/>
    </row>
    <row r="29494" spans="1:1" x14ac:dyDescent="0.55000000000000004">
      <c r="A29494" s="131"/>
    </row>
    <row r="29495" spans="1:1" x14ac:dyDescent="0.55000000000000004">
      <c r="A29495" s="131"/>
    </row>
    <row r="29498" spans="1:1" x14ac:dyDescent="0.55000000000000004">
      <c r="A29498" s="131"/>
    </row>
    <row r="29499" spans="1:1" x14ac:dyDescent="0.55000000000000004">
      <c r="A29499" s="131"/>
    </row>
    <row r="29502" spans="1:1" x14ac:dyDescent="0.55000000000000004">
      <c r="A29502" s="131"/>
    </row>
    <row r="29503" spans="1:1" x14ac:dyDescent="0.55000000000000004">
      <c r="A29503" s="131"/>
    </row>
    <row r="29506" spans="1:1" x14ac:dyDescent="0.55000000000000004">
      <c r="A29506" s="131"/>
    </row>
    <row r="29507" spans="1:1" x14ac:dyDescent="0.55000000000000004">
      <c r="A29507" s="131"/>
    </row>
    <row r="29510" spans="1:1" x14ac:dyDescent="0.55000000000000004">
      <c r="A29510" s="131"/>
    </row>
    <row r="29511" spans="1:1" x14ac:dyDescent="0.55000000000000004">
      <c r="A29511" s="131"/>
    </row>
    <row r="29514" spans="1:1" x14ac:dyDescent="0.55000000000000004">
      <c r="A29514" s="131"/>
    </row>
    <row r="29515" spans="1:1" x14ac:dyDescent="0.55000000000000004">
      <c r="A29515" s="131"/>
    </row>
    <row r="29518" spans="1:1" x14ac:dyDescent="0.55000000000000004">
      <c r="A29518" s="131"/>
    </row>
    <row r="29519" spans="1:1" x14ac:dyDescent="0.55000000000000004">
      <c r="A29519" s="131"/>
    </row>
    <row r="29522" spans="1:1" x14ac:dyDescent="0.55000000000000004">
      <c r="A29522" s="131"/>
    </row>
    <row r="29523" spans="1:1" x14ac:dyDescent="0.55000000000000004">
      <c r="A29523" s="131"/>
    </row>
    <row r="29526" spans="1:1" x14ac:dyDescent="0.55000000000000004">
      <c r="A29526" s="131"/>
    </row>
    <row r="29527" spans="1:1" x14ac:dyDescent="0.55000000000000004">
      <c r="A29527" s="131"/>
    </row>
    <row r="29530" spans="1:1" x14ac:dyDescent="0.55000000000000004">
      <c r="A29530" s="131"/>
    </row>
    <row r="29531" spans="1:1" x14ac:dyDescent="0.55000000000000004">
      <c r="A29531" s="131"/>
    </row>
    <row r="29534" spans="1:1" x14ac:dyDescent="0.55000000000000004">
      <c r="A29534" s="131"/>
    </row>
    <row r="29535" spans="1:1" x14ac:dyDescent="0.55000000000000004">
      <c r="A29535" s="131"/>
    </row>
    <row r="29538" spans="1:1" x14ac:dyDescent="0.55000000000000004">
      <c r="A29538" s="131"/>
    </row>
    <row r="29539" spans="1:1" x14ac:dyDescent="0.55000000000000004">
      <c r="A29539" s="131"/>
    </row>
    <row r="29542" spans="1:1" x14ac:dyDescent="0.55000000000000004">
      <c r="A29542" s="131"/>
    </row>
    <row r="29543" spans="1:1" x14ac:dyDescent="0.55000000000000004">
      <c r="A29543" s="131"/>
    </row>
    <row r="29546" spans="1:1" x14ac:dyDescent="0.55000000000000004">
      <c r="A29546" s="131"/>
    </row>
    <row r="29547" spans="1:1" x14ac:dyDescent="0.55000000000000004">
      <c r="A29547" s="131"/>
    </row>
    <row r="29550" spans="1:1" x14ac:dyDescent="0.55000000000000004">
      <c r="A29550" s="131"/>
    </row>
    <row r="29551" spans="1:1" x14ac:dyDescent="0.55000000000000004">
      <c r="A29551" s="131"/>
    </row>
    <row r="29554" spans="1:1" x14ac:dyDescent="0.55000000000000004">
      <c r="A29554" s="131"/>
    </row>
    <row r="29555" spans="1:1" x14ac:dyDescent="0.55000000000000004">
      <c r="A29555" s="131"/>
    </row>
    <row r="29558" spans="1:1" x14ac:dyDescent="0.55000000000000004">
      <c r="A29558" s="131"/>
    </row>
    <row r="29559" spans="1:1" x14ac:dyDescent="0.55000000000000004">
      <c r="A29559" s="131"/>
    </row>
    <row r="29562" spans="1:1" x14ac:dyDescent="0.55000000000000004">
      <c r="A29562" s="131"/>
    </row>
    <row r="29563" spans="1:1" x14ac:dyDescent="0.55000000000000004">
      <c r="A29563" s="131"/>
    </row>
    <row r="29566" spans="1:1" x14ac:dyDescent="0.55000000000000004">
      <c r="A29566" s="131"/>
    </row>
    <row r="29567" spans="1:1" x14ac:dyDescent="0.55000000000000004">
      <c r="A29567" s="131"/>
    </row>
    <row r="29570" spans="1:1" x14ac:dyDescent="0.55000000000000004">
      <c r="A29570" s="131"/>
    </row>
    <row r="29571" spans="1:1" x14ac:dyDescent="0.55000000000000004">
      <c r="A29571" s="131"/>
    </row>
    <row r="29574" spans="1:1" x14ac:dyDescent="0.55000000000000004">
      <c r="A29574" s="131"/>
    </row>
    <row r="29575" spans="1:1" x14ac:dyDescent="0.55000000000000004">
      <c r="A29575" s="131"/>
    </row>
    <row r="29578" spans="1:1" x14ac:dyDescent="0.55000000000000004">
      <c r="A29578" s="131"/>
    </row>
    <row r="29579" spans="1:1" x14ac:dyDescent="0.55000000000000004">
      <c r="A29579" s="131"/>
    </row>
    <row r="29582" spans="1:1" x14ac:dyDescent="0.55000000000000004">
      <c r="A29582" s="131"/>
    </row>
    <row r="29583" spans="1:1" x14ac:dyDescent="0.55000000000000004">
      <c r="A29583" s="131"/>
    </row>
    <row r="29586" spans="1:1" x14ac:dyDescent="0.55000000000000004">
      <c r="A29586" s="131"/>
    </row>
    <row r="29587" spans="1:1" x14ac:dyDescent="0.55000000000000004">
      <c r="A29587" s="131"/>
    </row>
    <row r="29590" spans="1:1" x14ac:dyDescent="0.55000000000000004">
      <c r="A29590" s="131"/>
    </row>
    <row r="29591" spans="1:1" x14ac:dyDescent="0.55000000000000004">
      <c r="A29591" s="131"/>
    </row>
    <row r="29594" spans="1:1" x14ac:dyDescent="0.55000000000000004">
      <c r="A29594" s="131"/>
    </row>
    <row r="29595" spans="1:1" x14ac:dyDescent="0.55000000000000004">
      <c r="A29595" s="131"/>
    </row>
    <row r="29598" spans="1:1" x14ac:dyDescent="0.55000000000000004">
      <c r="A29598" s="131"/>
    </row>
    <row r="29599" spans="1:1" x14ac:dyDescent="0.55000000000000004">
      <c r="A29599" s="131"/>
    </row>
    <row r="29602" spans="1:1" x14ac:dyDescent="0.55000000000000004">
      <c r="A29602" s="131"/>
    </row>
    <row r="29603" spans="1:1" x14ac:dyDescent="0.55000000000000004">
      <c r="A29603" s="131"/>
    </row>
    <row r="29606" spans="1:1" x14ac:dyDescent="0.55000000000000004">
      <c r="A29606" s="131"/>
    </row>
    <row r="29607" spans="1:1" x14ac:dyDescent="0.55000000000000004">
      <c r="A29607" s="131"/>
    </row>
    <row r="29610" spans="1:1" x14ac:dyDescent="0.55000000000000004">
      <c r="A29610" s="131"/>
    </row>
    <row r="29611" spans="1:1" x14ac:dyDescent="0.55000000000000004">
      <c r="A29611" s="131"/>
    </row>
    <row r="29614" spans="1:1" x14ac:dyDescent="0.55000000000000004">
      <c r="A29614" s="131"/>
    </row>
    <row r="29615" spans="1:1" x14ac:dyDescent="0.55000000000000004">
      <c r="A29615" s="131"/>
    </row>
    <row r="29618" spans="1:1" x14ac:dyDescent="0.55000000000000004">
      <c r="A29618" s="131"/>
    </row>
    <row r="29619" spans="1:1" x14ac:dyDescent="0.55000000000000004">
      <c r="A29619" s="131"/>
    </row>
    <row r="29622" spans="1:1" x14ac:dyDescent="0.55000000000000004">
      <c r="A29622" s="131"/>
    </row>
    <row r="29623" spans="1:1" x14ac:dyDescent="0.55000000000000004">
      <c r="A29623" s="131"/>
    </row>
    <row r="29626" spans="1:1" x14ac:dyDescent="0.55000000000000004">
      <c r="A29626" s="131"/>
    </row>
    <row r="29627" spans="1:1" x14ac:dyDescent="0.55000000000000004">
      <c r="A29627" s="131"/>
    </row>
    <row r="29630" spans="1:1" x14ac:dyDescent="0.55000000000000004">
      <c r="A29630" s="131"/>
    </row>
    <row r="29631" spans="1:1" x14ac:dyDescent="0.55000000000000004">
      <c r="A29631" s="131"/>
    </row>
    <row r="29634" spans="1:1" x14ac:dyDescent="0.55000000000000004">
      <c r="A29634" s="131"/>
    </row>
    <row r="29635" spans="1:1" x14ac:dyDescent="0.55000000000000004">
      <c r="A29635" s="131"/>
    </row>
    <row r="29638" spans="1:1" x14ac:dyDescent="0.55000000000000004">
      <c r="A29638" s="131"/>
    </row>
    <row r="29639" spans="1:1" x14ac:dyDescent="0.55000000000000004">
      <c r="A29639" s="131"/>
    </row>
    <row r="29642" spans="1:1" x14ac:dyDescent="0.55000000000000004">
      <c r="A29642" s="131"/>
    </row>
    <row r="29643" spans="1:1" x14ac:dyDescent="0.55000000000000004">
      <c r="A29643" s="131"/>
    </row>
    <row r="29646" spans="1:1" x14ac:dyDescent="0.55000000000000004">
      <c r="A29646" s="131"/>
    </row>
    <row r="29647" spans="1:1" x14ac:dyDescent="0.55000000000000004">
      <c r="A29647" s="131"/>
    </row>
    <row r="29650" spans="1:1" x14ac:dyDescent="0.55000000000000004">
      <c r="A29650" s="131"/>
    </row>
    <row r="29651" spans="1:1" x14ac:dyDescent="0.55000000000000004">
      <c r="A29651" s="131"/>
    </row>
    <row r="29654" spans="1:1" x14ac:dyDescent="0.55000000000000004">
      <c r="A29654" s="131"/>
    </row>
    <row r="29655" spans="1:1" x14ac:dyDescent="0.55000000000000004">
      <c r="A29655" s="131"/>
    </row>
    <row r="29658" spans="1:1" x14ac:dyDescent="0.55000000000000004">
      <c r="A29658" s="131"/>
    </row>
    <row r="29659" spans="1:1" x14ac:dyDescent="0.55000000000000004">
      <c r="A29659" s="131"/>
    </row>
    <row r="29662" spans="1:1" x14ac:dyDescent="0.55000000000000004">
      <c r="A29662" s="131"/>
    </row>
    <row r="29663" spans="1:1" x14ac:dyDescent="0.55000000000000004">
      <c r="A29663" s="131"/>
    </row>
    <row r="29666" spans="1:1" x14ac:dyDescent="0.55000000000000004">
      <c r="A29666" s="131"/>
    </row>
    <row r="29667" spans="1:1" x14ac:dyDescent="0.55000000000000004">
      <c r="A29667" s="131"/>
    </row>
    <row r="29670" spans="1:1" x14ac:dyDescent="0.55000000000000004">
      <c r="A29670" s="131"/>
    </row>
    <row r="29671" spans="1:1" x14ac:dyDescent="0.55000000000000004">
      <c r="A29671" s="131"/>
    </row>
    <row r="29674" spans="1:1" x14ac:dyDescent="0.55000000000000004">
      <c r="A29674" s="131"/>
    </row>
    <row r="29675" spans="1:1" x14ac:dyDescent="0.55000000000000004">
      <c r="A29675" s="131"/>
    </row>
    <row r="29678" spans="1:1" x14ac:dyDescent="0.55000000000000004">
      <c r="A29678" s="131"/>
    </row>
    <row r="29679" spans="1:1" x14ac:dyDescent="0.55000000000000004">
      <c r="A29679" s="131"/>
    </row>
    <row r="29682" spans="1:1" x14ac:dyDescent="0.55000000000000004">
      <c r="A29682" s="131"/>
    </row>
    <row r="29683" spans="1:1" x14ac:dyDescent="0.55000000000000004">
      <c r="A29683" s="131"/>
    </row>
    <row r="29686" spans="1:1" x14ac:dyDescent="0.55000000000000004">
      <c r="A29686" s="131"/>
    </row>
    <row r="29687" spans="1:1" x14ac:dyDescent="0.55000000000000004">
      <c r="A29687" s="131"/>
    </row>
    <row r="29690" spans="1:1" x14ac:dyDescent="0.55000000000000004">
      <c r="A29690" s="131"/>
    </row>
    <row r="29691" spans="1:1" x14ac:dyDescent="0.55000000000000004">
      <c r="A29691" s="131"/>
    </row>
    <row r="29694" spans="1:1" x14ac:dyDescent="0.55000000000000004">
      <c r="A29694" s="131"/>
    </row>
    <row r="29695" spans="1:1" x14ac:dyDescent="0.55000000000000004">
      <c r="A29695" s="131"/>
    </row>
    <row r="29698" spans="1:1" x14ac:dyDescent="0.55000000000000004">
      <c r="A29698" s="131"/>
    </row>
    <row r="29699" spans="1:1" x14ac:dyDescent="0.55000000000000004">
      <c r="A29699" s="131"/>
    </row>
    <row r="29702" spans="1:1" x14ac:dyDescent="0.55000000000000004">
      <c r="A29702" s="131"/>
    </row>
    <row r="29703" spans="1:1" x14ac:dyDescent="0.55000000000000004">
      <c r="A29703" s="131"/>
    </row>
    <row r="29706" spans="1:1" x14ac:dyDescent="0.55000000000000004">
      <c r="A29706" s="131"/>
    </row>
    <row r="29707" spans="1:1" x14ac:dyDescent="0.55000000000000004">
      <c r="A29707" s="131"/>
    </row>
    <row r="29710" spans="1:1" x14ac:dyDescent="0.55000000000000004">
      <c r="A29710" s="131"/>
    </row>
    <row r="29711" spans="1:1" x14ac:dyDescent="0.55000000000000004">
      <c r="A29711" s="131"/>
    </row>
    <row r="29714" spans="1:1" x14ac:dyDescent="0.55000000000000004">
      <c r="A29714" s="131"/>
    </row>
    <row r="29715" spans="1:1" x14ac:dyDescent="0.55000000000000004">
      <c r="A29715" s="131"/>
    </row>
    <row r="29718" spans="1:1" x14ac:dyDescent="0.55000000000000004">
      <c r="A29718" s="131"/>
    </row>
    <row r="29719" spans="1:1" x14ac:dyDescent="0.55000000000000004">
      <c r="A29719" s="131"/>
    </row>
    <row r="29722" spans="1:1" x14ac:dyDescent="0.55000000000000004">
      <c r="A29722" s="131"/>
    </row>
    <row r="29723" spans="1:1" x14ac:dyDescent="0.55000000000000004">
      <c r="A29723" s="131"/>
    </row>
    <row r="29726" spans="1:1" x14ac:dyDescent="0.55000000000000004">
      <c r="A29726" s="131"/>
    </row>
    <row r="29727" spans="1:1" x14ac:dyDescent="0.55000000000000004">
      <c r="A29727" s="131"/>
    </row>
    <row r="29730" spans="1:1" x14ac:dyDescent="0.55000000000000004">
      <c r="A29730" s="131"/>
    </row>
    <row r="29731" spans="1:1" x14ac:dyDescent="0.55000000000000004">
      <c r="A29731" s="131"/>
    </row>
    <row r="29734" spans="1:1" x14ac:dyDescent="0.55000000000000004">
      <c r="A29734" s="131"/>
    </row>
    <row r="29735" spans="1:1" x14ac:dyDescent="0.55000000000000004">
      <c r="A29735" s="131"/>
    </row>
    <row r="29738" spans="1:1" x14ac:dyDescent="0.55000000000000004">
      <c r="A29738" s="131"/>
    </row>
    <row r="29739" spans="1:1" x14ac:dyDescent="0.55000000000000004">
      <c r="A29739" s="131"/>
    </row>
    <row r="29742" spans="1:1" x14ac:dyDescent="0.55000000000000004">
      <c r="A29742" s="131"/>
    </row>
    <row r="29743" spans="1:1" x14ac:dyDescent="0.55000000000000004">
      <c r="A29743" s="131"/>
    </row>
    <row r="29746" spans="1:1" x14ac:dyDescent="0.55000000000000004">
      <c r="A29746" s="131"/>
    </row>
    <row r="29747" spans="1:1" x14ac:dyDescent="0.55000000000000004">
      <c r="A29747" s="131"/>
    </row>
    <row r="29750" spans="1:1" x14ac:dyDescent="0.55000000000000004">
      <c r="A29750" s="131"/>
    </row>
    <row r="29751" spans="1:1" x14ac:dyDescent="0.55000000000000004">
      <c r="A29751" s="131"/>
    </row>
    <row r="29754" spans="1:1" x14ac:dyDescent="0.55000000000000004">
      <c r="A29754" s="131"/>
    </row>
    <row r="29755" spans="1:1" x14ac:dyDescent="0.55000000000000004">
      <c r="A29755" s="131"/>
    </row>
    <row r="29758" spans="1:1" x14ac:dyDescent="0.55000000000000004">
      <c r="A29758" s="131"/>
    </row>
    <row r="29759" spans="1:1" x14ac:dyDescent="0.55000000000000004">
      <c r="A29759" s="131"/>
    </row>
    <row r="29762" spans="1:1" x14ac:dyDescent="0.55000000000000004">
      <c r="A29762" s="131"/>
    </row>
    <row r="29763" spans="1:1" x14ac:dyDescent="0.55000000000000004">
      <c r="A29763" s="131"/>
    </row>
    <row r="29766" spans="1:1" x14ac:dyDescent="0.55000000000000004">
      <c r="A29766" s="131"/>
    </row>
    <row r="29767" spans="1:1" x14ac:dyDescent="0.55000000000000004">
      <c r="A29767" s="131"/>
    </row>
    <row r="29770" spans="1:1" x14ac:dyDescent="0.55000000000000004">
      <c r="A29770" s="131"/>
    </row>
    <row r="29771" spans="1:1" x14ac:dyDescent="0.55000000000000004">
      <c r="A29771" s="131"/>
    </row>
    <row r="29774" spans="1:1" x14ac:dyDescent="0.55000000000000004">
      <c r="A29774" s="131"/>
    </row>
    <row r="29775" spans="1:1" x14ac:dyDescent="0.55000000000000004">
      <c r="A29775" s="131"/>
    </row>
    <row r="29778" spans="1:1" x14ac:dyDescent="0.55000000000000004">
      <c r="A29778" s="131"/>
    </row>
    <row r="29779" spans="1:1" x14ac:dyDescent="0.55000000000000004">
      <c r="A29779" s="131"/>
    </row>
    <row r="29782" spans="1:1" x14ac:dyDescent="0.55000000000000004">
      <c r="A29782" s="131"/>
    </row>
    <row r="29783" spans="1:1" x14ac:dyDescent="0.55000000000000004">
      <c r="A29783" s="131"/>
    </row>
    <row r="29786" spans="1:1" x14ac:dyDescent="0.55000000000000004">
      <c r="A29786" s="131"/>
    </row>
    <row r="29787" spans="1:1" x14ac:dyDescent="0.55000000000000004">
      <c r="A29787" s="131"/>
    </row>
    <row r="29790" spans="1:1" x14ac:dyDescent="0.55000000000000004">
      <c r="A29790" s="131"/>
    </row>
    <row r="29791" spans="1:1" x14ac:dyDescent="0.55000000000000004">
      <c r="A29791" s="131"/>
    </row>
    <row r="29794" spans="1:1" x14ac:dyDescent="0.55000000000000004">
      <c r="A29794" s="131"/>
    </row>
    <row r="29795" spans="1:1" x14ac:dyDescent="0.55000000000000004">
      <c r="A29795" s="131"/>
    </row>
    <row r="29798" spans="1:1" x14ac:dyDescent="0.55000000000000004">
      <c r="A29798" s="131"/>
    </row>
    <row r="29799" spans="1:1" x14ac:dyDescent="0.55000000000000004">
      <c r="A29799" s="131"/>
    </row>
    <row r="29802" spans="1:1" x14ac:dyDescent="0.55000000000000004">
      <c r="A29802" s="131"/>
    </row>
    <row r="29803" spans="1:1" x14ac:dyDescent="0.55000000000000004">
      <c r="A29803" s="131"/>
    </row>
    <row r="29806" spans="1:1" x14ac:dyDescent="0.55000000000000004">
      <c r="A29806" s="131"/>
    </row>
    <row r="29807" spans="1:1" x14ac:dyDescent="0.55000000000000004">
      <c r="A29807" s="131"/>
    </row>
    <row r="29810" spans="1:1" x14ac:dyDescent="0.55000000000000004">
      <c r="A29810" s="131"/>
    </row>
    <row r="29811" spans="1:1" x14ac:dyDescent="0.55000000000000004">
      <c r="A29811" s="131"/>
    </row>
    <row r="29814" spans="1:1" x14ac:dyDescent="0.55000000000000004">
      <c r="A29814" s="131"/>
    </row>
    <row r="29815" spans="1:1" x14ac:dyDescent="0.55000000000000004">
      <c r="A29815" s="131"/>
    </row>
    <row r="29818" spans="1:1" x14ac:dyDescent="0.55000000000000004">
      <c r="A29818" s="131"/>
    </row>
    <row r="29819" spans="1:1" x14ac:dyDescent="0.55000000000000004">
      <c r="A29819" s="131"/>
    </row>
    <row r="29822" spans="1:1" x14ac:dyDescent="0.55000000000000004">
      <c r="A29822" s="131"/>
    </row>
    <row r="29823" spans="1:1" x14ac:dyDescent="0.55000000000000004">
      <c r="A29823" s="131"/>
    </row>
    <row r="29826" spans="1:1" x14ac:dyDescent="0.55000000000000004">
      <c r="A29826" s="131"/>
    </row>
    <row r="29827" spans="1:1" x14ac:dyDescent="0.55000000000000004">
      <c r="A29827" s="131"/>
    </row>
    <row r="29830" spans="1:1" x14ac:dyDescent="0.55000000000000004">
      <c r="A29830" s="131"/>
    </row>
    <row r="29831" spans="1:1" x14ac:dyDescent="0.55000000000000004">
      <c r="A29831" s="131"/>
    </row>
    <row r="29834" spans="1:1" x14ac:dyDescent="0.55000000000000004">
      <c r="A29834" s="131"/>
    </row>
    <row r="29835" spans="1:1" x14ac:dyDescent="0.55000000000000004">
      <c r="A29835" s="131"/>
    </row>
    <row r="29838" spans="1:1" x14ac:dyDescent="0.55000000000000004">
      <c r="A29838" s="131"/>
    </row>
    <row r="29839" spans="1:1" x14ac:dyDescent="0.55000000000000004">
      <c r="A29839" s="131"/>
    </row>
    <row r="29842" spans="1:1" x14ac:dyDescent="0.55000000000000004">
      <c r="A29842" s="131"/>
    </row>
    <row r="29843" spans="1:1" x14ac:dyDescent="0.55000000000000004">
      <c r="A29843" s="131"/>
    </row>
    <row r="29846" spans="1:1" x14ac:dyDescent="0.55000000000000004">
      <c r="A29846" s="131"/>
    </row>
    <row r="29847" spans="1:1" x14ac:dyDescent="0.55000000000000004">
      <c r="A29847" s="131"/>
    </row>
    <row r="29850" spans="1:1" x14ac:dyDescent="0.55000000000000004">
      <c r="A29850" s="131"/>
    </row>
    <row r="29851" spans="1:1" x14ac:dyDescent="0.55000000000000004">
      <c r="A29851" s="131"/>
    </row>
    <row r="29854" spans="1:1" x14ac:dyDescent="0.55000000000000004">
      <c r="A29854" s="131"/>
    </row>
    <row r="29855" spans="1:1" x14ac:dyDescent="0.55000000000000004">
      <c r="A29855" s="131"/>
    </row>
    <row r="29858" spans="1:1" x14ac:dyDescent="0.55000000000000004">
      <c r="A29858" s="131"/>
    </row>
    <row r="29859" spans="1:1" x14ac:dyDescent="0.55000000000000004">
      <c r="A29859" s="131"/>
    </row>
    <row r="29862" spans="1:1" x14ac:dyDescent="0.55000000000000004">
      <c r="A29862" s="131"/>
    </row>
    <row r="29863" spans="1:1" x14ac:dyDescent="0.55000000000000004">
      <c r="A29863" s="131"/>
    </row>
    <row r="29866" spans="1:1" x14ac:dyDescent="0.55000000000000004">
      <c r="A29866" s="131"/>
    </row>
    <row r="29867" spans="1:1" x14ac:dyDescent="0.55000000000000004">
      <c r="A29867" s="131"/>
    </row>
    <row r="29870" spans="1:1" x14ac:dyDescent="0.55000000000000004">
      <c r="A29870" s="131"/>
    </row>
    <row r="29871" spans="1:1" x14ac:dyDescent="0.55000000000000004">
      <c r="A29871" s="131"/>
    </row>
    <row r="29874" spans="1:1" x14ac:dyDescent="0.55000000000000004">
      <c r="A29874" s="131"/>
    </row>
    <row r="29875" spans="1:1" x14ac:dyDescent="0.55000000000000004">
      <c r="A29875" s="131"/>
    </row>
    <row r="29878" spans="1:1" x14ac:dyDescent="0.55000000000000004">
      <c r="A29878" s="131"/>
    </row>
    <row r="29879" spans="1:1" x14ac:dyDescent="0.55000000000000004">
      <c r="A29879" s="131"/>
    </row>
    <row r="29882" spans="1:1" x14ac:dyDescent="0.55000000000000004">
      <c r="A29882" s="131"/>
    </row>
    <row r="29883" spans="1:1" x14ac:dyDescent="0.55000000000000004">
      <c r="A29883" s="131"/>
    </row>
    <row r="29886" spans="1:1" x14ac:dyDescent="0.55000000000000004">
      <c r="A29886" s="131"/>
    </row>
    <row r="29887" spans="1:1" x14ac:dyDescent="0.55000000000000004">
      <c r="A29887" s="131"/>
    </row>
    <row r="29890" spans="1:1" x14ac:dyDescent="0.55000000000000004">
      <c r="A29890" s="131"/>
    </row>
    <row r="29891" spans="1:1" x14ac:dyDescent="0.55000000000000004">
      <c r="A29891" s="131"/>
    </row>
    <row r="29894" spans="1:1" x14ac:dyDescent="0.55000000000000004">
      <c r="A29894" s="131"/>
    </row>
    <row r="29895" spans="1:1" x14ac:dyDescent="0.55000000000000004">
      <c r="A29895" s="131"/>
    </row>
    <row r="29898" spans="1:1" x14ac:dyDescent="0.55000000000000004">
      <c r="A29898" s="131"/>
    </row>
    <row r="29899" spans="1:1" x14ac:dyDescent="0.55000000000000004">
      <c r="A29899" s="131"/>
    </row>
    <row r="29902" spans="1:1" x14ac:dyDescent="0.55000000000000004">
      <c r="A29902" s="131"/>
    </row>
    <row r="29903" spans="1:1" x14ac:dyDescent="0.55000000000000004">
      <c r="A29903" s="131"/>
    </row>
    <row r="29906" spans="1:1" x14ac:dyDescent="0.55000000000000004">
      <c r="A29906" s="131"/>
    </row>
    <row r="29907" spans="1:1" x14ac:dyDescent="0.55000000000000004">
      <c r="A29907" s="131"/>
    </row>
    <row r="29910" spans="1:1" x14ac:dyDescent="0.55000000000000004">
      <c r="A29910" s="131"/>
    </row>
    <row r="29911" spans="1:1" x14ac:dyDescent="0.55000000000000004">
      <c r="A29911" s="131"/>
    </row>
    <row r="29914" spans="1:1" x14ac:dyDescent="0.55000000000000004">
      <c r="A29914" s="131"/>
    </row>
    <row r="29915" spans="1:1" x14ac:dyDescent="0.55000000000000004">
      <c r="A29915" s="131"/>
    </row>
    <row r="29918" spans="1:1" x14ac:dyDescent="0.55000000000000004">
      <c r="A29918" s="131"/>
    </row>
    <row r="29919" spans="1:1" x14ac:dyDescent="0.55000000000000004">
      <c r="A29919" s="131"/>
    </row>
    <row r="29922" spans="1:1" x14ac:dyDescent="0.55000000000000004">
      <c r="A29922" s="131"/>
    </row>
    <row r="29923" spans="1:1" x14ac:dyDescent="0.55000000000000004">
      <c r="A29923" s="131"/>
    </row>
    <row r="29926" spans="1:1" x14ac:dyDescent="0.55000000000000004">
      <c r="A29926" s="131"/>
    </row>
    <row r="29927" spans="1:1" x14ac:dyDescent="0.55000000000000004">
      <c r="A29927" s="131"/>
    </row>
    <row r="29930" spans="1:1" x14ac:dyDescent="0.55000000000000004">
      <c r="A29930" s="131"/>
    </row>
    <row r="29931" spans="1:1" x14ac:dyDescent="0.55000000000000004">
      <c r="A29931" s="131"/>
    </row>
    <row r="29934" spans="1:1" x14ac:dyDescent="0.55000000000000004">
      <c r="A29934" s="131"/>
    </row>
    <row r="29935" spans="1:1" x14ac:dyDescent="0.55000000000000004">
      <c r="A29935" s="131"/>
    </row>
    <row r="29938" spans="1:1" x14ac:dyDescent="0.55000000000000004">
      <c r="A29938" s="131"/>
    </row>
    <row r="29939" spans="1:1" x14ac:dyDescent="0.55000000000000004">
      <c r="A29939" s="131"/>
    </row>
    <row r="29942" spans="1:1" x14ac:dyDescent="0.55000000000000004">
      <c r="A29942" s="131"/>
    </row>
    <row r="29943" spans="1:1" x14ac:dyDescent="0.55000000000000004">
      <c r="A29943" s="131"/>
    </row>
    <row r="29946" spans="1:1" x14ac:dyDescent="0.55000000000000004">
      <c r="A29946" s="131"/>
    </row>
    <row r="29947" spans="1:1" x14ac:dyDescent="0.55000000000000004">
      <c r="A29947" s="131"/>
    </row>
    <row r="29950" spans="1:1" x14ac:dyDescent="0.55000000000000004">
      <c r="A29950" s="131"/>
    </row>
    <row r="29951" spans="1:1" x14ac:dyDescent="0.55000000000000004">
      <c r="A29951" s="131"/>
    </row>
    <row r="29954" spans="1:1" x14ac:dyDescent="0.55000000000000004">
      <c r="A29954" s="131"/>
    </row>
    <row r="29955" spans="1:1" x14ac:dyDescent="0.55000000000000004">
      <c r="A29955" s="131"/>
    </row>
    <row r="29958" spans="1:1" x14ac:dyDescent="0.55000000000000004">
      <c r="A29958" s="131"/>
    </row>
    <row r="29959" spans="1:1" x14ac:dyDescent="0.55000000000000004">
      <c r="A29959" s="131"/>
    </row>
    <row r="29962" spans="1:1" x14ac:dyDescent="0.55000000000000004">
      <c r="A29962" s="131"/>
    </row>
    <row r="29963" spans="1:1" x14ac:dyDescent="0.55000000000000004">
      <c r="A29963" s="131"/>
    </row>
    <row r="29966" spans="1:1" x14ac:dyDescent="0.55000000000000004">
      <c r="A29966" s="131"/>
    </row>
    <row r="29967" spans="1:1" x14ac:dyDescent="0.55000000000000004">
      <c r="A29967" s="131"/>
    </row>
    <row r="29970" spans="1:1" x14ac:dyDescent="0.55000000000000004">
      <c r="A29970" s="131"/>
    </row>
    <row r="29971" spans="1:1" x14ac:dyDescent="0.55000000000000004">
      <c r="A29971" s="131"/>
    </row>
    <row r="29974" spans="1:1" x14ac:dyDescent="0.55000000000000004">
      <c r="A29974" s="131"/>
    </row>
    <row r="29975" spans="1:1" x14ac:dyDescent="0.55000000000000004">
      <c r="A29975" s="131"/>
    </row>
    <row r="29978" spans="1:1" x14ac:dyDescent="0.55000000000000004">
      <c r="A29978" s="131"/>
    </row>
    <row r="29979" spans="1:1" x14ac:dyDescent="0.55000000000000004">
      <c r="A29979" s="131"/>
    </row>
    <row r="29982" spans="1:1" x14ac:dyDescent="0.55000000000000004">
      <c r="A29982" s="131"/>
    </row>
    <row r="29983" spans="1:1" x14ac:dyDescent="0.55000000000000004">
      <c r="A29983" s="131"/>
    </row>
    <row r="29986" spans="1:1" x14ac:dyDescent="0.55000000000000004">
      <c r="A29986" s="131"/>
    </row>
    <row r="29987" spans="1:1" x14ac:dyDescent="0.55000000000000004">
      <c r="A29987" s="131"/>
    </row>
    <row r="29990" spans="1:1" x14ac:dyDescent="0.55000000000000004">
      <c r="A29990" s="131"/>
    </row>
    <row r="29991" spans="1:1" x14ac:dyDescent="0.55000000000000004">
      <c r="A29991" s="131"/>
    </row>
    <row r="29994" spans="1:1" x14ac:dyDescent="0.55000000000000004">
      <c r="A29994" s="131"/>
    </row>
    <row r="29995" spans="1:1" x14ac:dyDescent="0.55000000000000004">
      <c r="A29995" s="131"/>
    </row>
    <row r="29998" spans="1:1" x14ac:dyDescent="0.55000000000000004">
      <c r="A29998" s="131"/>
    </row>
    <row r="29999" spans="1:1" x14ac:dyDescent="0.55000000000000004">
      <c r="A29999" s="131"/>
    </row>
    <row r="30002" spans="1:1" x14ac:dyDescent="0.55000000000000004">
      <c r="A30002" s="131"/>
    </row>
    <row r="30003" spans="1:1" x14ac:dyDescent="0.55000000000000004">
      <c r="A30003" s="131"/>
    </row>
    <row r="30006" spans="1:1" x14ac:dyDescent="0.55000000000000004">
      <c r="A30006" s="131"/>
    </row>
    <row r="30007" spans="1:1" x14ac:dyDescent="0.55000000000000004">
      <c r="A30007" s="131"/>
    </row>
    <row r="30010" spans="1:1" x14ac:dyDescent="0.55000000000000004">
      <c r="A30010" s="131"/>
    </row>
    <row r="30011" spans="1:1" x14ac:dyDescent="0.55000000000000004">
      <c r="A30011" s="131"/>
    </row>
    <row r="30014" spans="1:1" x14ac:dyDescent="0.55000000000000004">
      <c r="A30014" s="131"/>
    </row>
    <row r="30015" spans="1:1" x14ac:dyDescent="0.55000000000000004">
      <c r="A30015" s="131"/>
    </row>
    <row r="30018" spans="1:1" x14ac:dyDescent="0.55000000000000004">
      <c r="A30018" s="131"/>
    </row>
    <row r="30019" spans="1:1" x14ac:dyDescent="0.55000000000000004">
      <c r="A30019" s="131"/>
    </row>
    <row r="30022" spans="1:1" x14ac:dyDescent="0.55000000000000004">
      <c r="A30022" s="131"/>
    </row>
    <row r="30023" spans="1:1" x14ac:dyDescent="0.55000000000000004">
      <c r="A30023" s="131"/>
    </row>
    <row r="30026" spans="1:1" x14ac:dyDescent="0.55000000000000004">
      <c r="A30026" s="131"/>
    </row>
    <row r="30027" spans="1:1" x14ac:dyDescent="0.55000000000000004">
      <c r="A30027" s="131"/>
    </row>
    <row r="30030" spans="1:1" x14ac:dyDescent="0.55000000000000004">
      <c r="A30030" s="131"/>
    </row>
    <row r="30031" spans="1:1" x14ac:dyDescent="0.55000000000000004">
      <c r="A30031" s="131"/>
    </row>
    <row r="30034" spans="1:1" x14ac:dyDescent="0.55000000000000004">
      <c r="A30034" s="131"/>
    </row>
    <row r="30035" spans="1:1" x14ac:dyDescent="0.55000000000000004">
      <c r="A30035" s="131"/>
    </row>
    <row r="30038" spans="1:1" x14ac:dyDescent="0.55000000000000004">
      <c r="A30038" s="131"/>
    </row>
    <row r="30039" spans="1:1" x14ac:dyDescent="0.55000000000000004">
      <c r="A30039" s="131"/>
    </row>
    <row r="30042" spans="1:1" x14ac:dyDescent="0.55000000000000004">
      <c r="A30042" s="131"/>
    </row>
    <row r="30043" spans="1:1" x14ac:dyDescent="0.55000000000000004">
      <c r="A30043" s="131"/>
    </row>
    <row r="30046" spans="1:1" x14ac:dyDescent="0.55000000000000004">
      <c r="A30046" s="131"/>
    </row>
    <row r="30047" spans="1:1" x14ac:dyDescent="0.55000000000000004">
      <c r="A30047" s="131"/>
    </row>
    <row r="30050" spans="1:1" x14ac:dyDescent="0.55000000000000004">
      <c r="A30050" s="131"/>
    </row>
    <row r="30051" spans="1:1" x14ac:dyDescent="0.55000000000000004">
      <c r="A30051" s="131"/>
    </row>
    <row r="30054" spans="1:1" x14ac:dyDescent="0.55000000000000004">
      <c r="A30054" s="131"/>
    </row>
    <row r="30055" spans="1:1" x14ac:dyDescent="0.55000000000000004">
      <c r="A30055" s="131"/>
    </row>
    <row r="30058" spans="1:1" x14ac:dyDescent="0.55000000000000004">
      <c r="A30058" s="131"/>
    </row>
    <row r="30059" spans="1:1" x14ac:dyDescent="0.55000000000000004">
      <c r="A30059" s="131"/>
    </row>
    <row r="30062" spans="1:1" x14ac:dyDescent="0.55000000000000004">
      <c r="A30062" s="131"/>
    </row>
    <row r="30063" spans="1:1" x14ac:dyDescent="0.55000000000000004">
      <c r="A30063" s="131"/>
    </row>
    <row r="30066" spans="1:1" x14ac:dyDescent="0.55000000000000004">
      <c r="A30066" s="131"/>
    </row>
    <row r="30067" spans="1:1" x14ac:dyDescent="0.55000000000000004">
      <c r="A30067" s="131"/>
    </row>
    <row r="30070" spans="1:1" x14ac:dyDescent="0.55000000000000004">
      <c r="A30070" s="131"/>
    </row>
    <row r="30071" spans="1:1" x14ac:dyDescent="0.55000000000000004">
      <c r="A30071" s="131"/>
    </row>
    <row r="30074" spans="1:1" x14ac:dyDescent="0.55000000000000004">
      <c r="A30074" s="131"/>
    </row>
    <row r="30075" spans="1:1" x14ac:dyDescent="0.55000000000000004">
      <c r="A30075" s="131"/>
    </row>
    <row r="30078" spans="1:1" x14ac:dyDescent="0.55000000000000004">
      <c r="A30078" s="131"/>
    </row>
    <row r="30079" spans="1:1" x14ac:dyDescent="0.55000000000000004">
      <c r="A30079" s="131"/>
    </row>
    <row r="30082" spans="1:1" x14ac:dyDescent="0.55000000000000004">
      <c r="A30082" s="131"/>
    </row>
    <row r="30083" spans="1:1" x14ac:dyDescent="0.55000000000000004">
      <c r="A30083" s="131"/>
    </row>
    <row r="30086" spans="1:1" x14ac:dyDescent="0.55000000000000004">
      <c r="A30086" s="131"/>
    </row>
    <row r="30087" spans="1:1" x14ac:dyDescent="0.55000000000000004">
      <c r="A30087" s="131"/>
    </row>
    <row r="30090" spans="1:1" x14ac:dyDescent="0.55000000000000004">
      <c r="A30090" s="131"/>
    </row>
    <row r="30091" spans="1:1" x14ac:dyDescent="0.55000000000000004">
      <c r="A30091" s="131"/>
    </row>
    <row r="30094" spans="1:1" x14ac:dyDescent="0.55000000000000004">
      <c r="A30094" s="131"/>
    </row>
    <row r="30095" spans="1:1" x14ac:dyDescent="0.55000000000000004">
      <c r="A30095" s="131"/>
    </row>
    <row r="30098" spans="1:1" x14ac:dyDescent="0.55000000000000004">
      <c r="A30098" s="131"/>
    </row>
    <row r="30099" spans="1:1" x14ac:dyDescent="0.55000000000000004">
      <c r="A30099" s="131"/>
    </row>
    <row r="30102" spans="1:1" x14ac:dyDescent="0.55000000000000004">
      <c r="A30102" s="131"/>
    </row>
    <row r="30103" spans="1:1" x14ac:dyDescent="0.55000000000000004">
      <c r="A30103" s="131"/>
    </row>
    <row r="30106" spans="1:1" x14ac:dyDescent="0.55000000000000004">
      <c r="A30106" s="131"/>
    </row>
    <row r="30107" spans="1:1" x14ac:dyDescent="0.55000000000000004">
      <c r="A30107" s="131"/>
    </row>
    <row r="30110" spans="1:1" x14ac:dyDescent="0.55000000000000004">
      <c r="A30110" s="131"/>
    </row>
    <row r="30111" spans="1:1" x14ac:dyDescent="0.55000000000000004">
      <c r="A30111" s="131"/>
    </row>
    <row r="30114" spans="1:1" x14ac:dyDescent="0.55000000000000004">
      <c r="A30114" s="131"/>
    </row>
    <row r="30115" spans="1:1" x14ac:dyDescent="0.55000000000000004">
      <c r="A30115" s="131"/>
    </row>
    <row r="30118" spans="1:1" x14ac:dyDescent="0.55000000000000004">
      <c r="A30118" s="131"/>
    </row>
    <row r="30119" spans="1:1" x14ac:dyDescent="0.55000000000000004">
      <c r="A30119" s="131"/>
    </row>
    <row r="30122" spans="1:1" x14ac:dyDescent="0.55000000000000004">
      <c r="A30122" s="131"/>
    </row>
    <row r="30123" spans="1:1" x14ac:dyDescent="0.55000000000000004">
      <c r="A30123" s="131"/>
    </row>
    <row r="30126" spans="1:1" x14ac:dyDescent="0.55000000000000004">
      <c r="A30126" s="131"/>
    </row>
    <row r="30127" spans="1:1" x14ac:dyDescent="0.55000000000000004">
      <c r="A30127" s="131"/>
    </row>
    <row r="30130" spans="1:1" x14ac:dyDescent="0.55000000000000004">
      <c r="A30130" s="131"/>
    </row>
    <row r="30131" spans="1:1" x14ac:dyDescent="0.55000000000000004">
      <c r="A30131" s="131"/>
    </row>
    <row r="30134" spans="1:1" x14ac:dyDescent="0.55000000000000004">
      <c r="A30134" s="131"/>
    </row>
    <row r="30135" spans="1:1" x14ac:dyDescent="0.55000000000000004">
      <c r="A30135" s="131"/>
    </row>
    <row r="30138" spans="1:1" x14ac:dyDescent="0.55000000000000004">
      <c r="A30138" s="131"/>
    </row>
    <row r="30139" spans="1:1" x14ac:dyDescent="0.55000000000000004">
      <c r="A30139" s="131"/>
    </row>
    <row r="30142" spans="1:1" x14ac:dyDescent="0.55000000000000004">
      <c r="A30142" s="131"/>
    </row>
    <row r="30143" spans="1:1" x14ac:dyDescent="0.55000000000000004">
      <c r="A30143" s="131"/>
    </row>
    <row r="30146" spans="1:1" x14ac:dyDescent="0.55000000000000004">
      <c r="A30146" s="131"/>
    </row>
    <row r="30147" spans="1:1" x14ac:dyDescent="0.55000000000000004">
      <c r="A30147" s="131"/>
    </row>
    <row r="30150" spans="1:1" x14ac:dyDescent="0.55000000000000004">
      <c r="A30150" s="131"/>
    </row>
    <row r="30151" spans="1:1" x14ac:dyDescent="0.55000000000000004">
      <c r="A30151" s="131"/>
    </row>
    <row r="30154" spans="1:1" x14ac:dyDescent="0.55000000000000004">
      <c r="A30154" s="131"/>
    </row>
    <row r="30155" spans="1:1" x14ac:dyDescent="0.55000000000000004">
      <c r="A30155" s="131"/>
    </row>
    <row r="30158" spans="1:1" x14ac:dyDescent="0.55000000000000004">
      <c r="A30158" s="131"/>
    </row>
    <row r="30159" spans="1:1" x14ac:dyDescent="0.55000000000000004">
      <c r="A30159" s="131"/>
    </row>
    <row r="30162" spans="1:1" x14ac:dyDescent="0.55000000000000004">
      <c r="A30162" s="131"/>
    </row>
    <row r="30163" spans="1:1" x14ac:dyDescent="0.55000000000000004">
      <c r="A30163" s="131"/>
    </row>
    <row r="30166" spans="1:1" x14ac:dyDescent="0.55000000000000004">
      <c r="A30166" s="131"/>
    </row>
    <row r="30167" spans="1:1" x14ac:dyDescent="0.55000000000000004">
      <c r="A30167" s="131"/>
    </row>
    <row r="30170" spans="1:1" x14ac:dyDescent="0.55000000000000004">
      <c r="A30170" s="131"/>
    </row>
    <row r="30171" spans="1:1" x14ac:dyDescent="0.55000000000000004">
      <c r="A30171" s="131"/>
    </row>
    <row r="30174" spans="1:1" x14ac:dyDescent="0.55000000000000004">
      <c r="A30174" s="131"/>
    </row>
    <row r="30175" spans="1:1" x14ac:dyDescent="0.55000000000000004">
      <c r="A30175" s="131"/>
    </row>
    <row r="30178" spans="1:1" x14ac:dyDescent="0.55000000000000004">
      <c r="A30178" s="131"/>
    </row>
    <row r="30179" spans="1:1" x14ac:dyDescent="0.55000000000000004">
      <c r="A30179" s="131"/>
    </row>
    <row r="30182" spans="1:1" x14ac:dyDescent="0.55000000000000004">
      <c r="A30182" s="131"/>
    </row>
    <row r="30183" spans="1:1" x14ac:dyDescent="0.55000000000000004">
      <c r="A30183" s="131"/>
    </row>
    <row r="30186" spans="1:1" x14ac:dyDescent="0.55000000000000004">
      <c r="A30186" s="131"/>
    </row>
    <row r="30187" spans="1:1" x14ac:dyDescent="0.55000000000000004">
      <c r="A30187" s="131"/>
    </row>
    <row r="30190" spans="1:1" x14ac:dyDescent="0.55000000000000004">
      <c r="A30190" s="131"/>
    </row>
    <row r="30191" spans="1:1" x14ac:dyDescent="0.55000000000000004">
      <c r="A30191" s="131"/>
    </row>
    <row r="30194" spans="1:1" x14ac:dyDescent="0.55000000000000004">
      <c r="A30194" s="131"/>
    </row>
    <row r="30195" spans="1:1" x14ac:dyDescent="0.55000000000000004">
      <c r="A30195" s="131"/>
    </row>
    <row r="30198" spans="1:1" x14ac:dyDescent="0.55000000000000004">
      <c r="A30198" s="131"/>
    </row>
    <row r="30199" spans="1:1" x14ac:dyDescent="0.55000000000000004">
      <c r="A30199" s="131"/>
    </row>
    <row r="30202" spans="1:1" x14ac:dyDescent="0.55000000000000004">
      <c r="A30202" s="131"/>
    </row>
    <row r="30203" spans="1:1" x14ac:dyDescent="0.55000000000000004">
      <c r="A30203" s="131"/>
    </row>
    <row r="30206" spans="1:1" x14ac:dyDescent="0.55000000000000004">
      <c r="A30206" s="131"/>
    </row>
    <row r="30207" spans="1:1" x14ac:dyDescent="0.55000000000000004">
      <c r="A30207" s="131"/>
    </row>
    <row r="30210" spans="1:1" x14ac:dyDescent="0.55000000000000004">
      <c r="A30210" s="131"/>
    </row>
    <row r="30211" spans="1:1" x14ac:dyDescent="0.55000000000000004">
      <c r="A30211" s="131"/>
    </row>
    <row r="30214" spans="1:1" x14ac:dyDescent="0.55000000000000004">
      <c r="A30214" s="131"/>
    </row>
    <row r="30215" spans="1:1" x14ac:dyDescent="0.55000000000000004">
      <c r="A30215" s="131"/>
    </row>
    <row r="30218" spans="1:1" x14ac:dyDescent="0.55000000000000004">
      <c r="A30218" s="131"/>
    </row>
    <row r="30219" spans="1:1" x14ac:dyDescent="0.55000000000000004">
      <c r="A30219" s="131"/>
    </row>
    <row r="30222" spans="1:1" x14ac:dyDescent="0.55000000000000004">
      <c r="A30222" s="131"/>
    </row>
    <row r="30223" spans="1:1" x14ac:dyDescent="0.55000000000000004">
      <c r="A30223" s="131"/>
    </row>
    <row r="30226" spans="1:1" x14ac:dyDescent="0.55000000000000004">
      <c r="A30226" s="131"/>
    </row>
    <row r="30227" spans="1:1" x14ac:dyDescent="0.55000000000000004">
      <c r="A30227" s="131"/>
    </row>
    <row r="30230" spans="1:1" x14ac:dyDescent="0.55000000000000004">
      <c r="A30230" s="131"/>
    </row>
    <row r="30231" spans="1:1" x14ac:dyDescent="0.55000000000000004">
      <c r="A30231" s="131"/>
    </row>
    <row r="30234" spans="1:1" x14ac:dyDescent="0.55000000000000004">
      <c r="A30234" s="131"/>
    </row>
    <row r="30235" spans="1:1" x14ac:dyDescent="0.55000000000000004">
      <c r="A30235" s="131"/>
    </row>
    <row r="30238" spans="1:1" x14ac:dyDescent="0.55000000000000004">
      <c r="A30238" s="131"/>
    </row>
    <row r="30239" spans="1:1" x14ac:dyDescent="0.55000000000000004">
      <c r="A30239" s="131"/>
    </row>
    <row r="30242" spans="1:1" x14ac:dyDescent="0.55000000000000004">
      <c r="A30242" s="131"/>
    </row>
    <row r="30243" spans="1:1" x14ac:dyDescent="0.55000000000000004">
      <c r="A30243" s="131"/>
    </row>
    <row r="30246" spans="1:1" x14ac:dyDescent="0.55000000000000004">
      <c r="A30246" s="131"/>
    </row>
    <row r="30247" spans="1:1" x14ac:dyDescent="0.55000000000000004">
      <c r="A30247" s="131"/>
    </row>
    <row r="30250" spans="1:1" x14ac:dyDescent="0.55000000000000004">
      <c r="A30250" s="131"/>
    </row>
    <row r="30251" spans="1:1" x14ac:dyDescent="0.55000000000000004">
      <c r="A30251" s="131"/>
    </row>
    <row r="30254" spans="1:1" x14ac:dyDescent="0.55000000000000004">
      <c r="A30254" s="131"/>
    </row>
    <row r="30255" spans="1:1" x14ac:dyDescent="0.55000000000000004">
      <c r="A30255" s="131"/>
    </row>
    <row r="30258" spans="1:1" x14ac:dyDescent="0.55000000000000004">
      <c r="A30258" s="131"/>
    </row>
    <row r="30259" spans="1:1" x14ac:dyDescent="0.55000000000000004">
      <c r="A30259" s="131"/>
    </row>
    <row r="30262" spans="1:1" x14ac:dyDescent="0.55000000000000004">
      <c r="A30262" s="131"/>
    </row>
    <row r="30263" spans="1:1" x14ac:dyDescent="0.55000000000000004">
      <c r="A30263" s="131"/>
    </row>
    <row r="30266" spans="1:1" x14ac:dyDescent="0.55000000000000004">
      <c r="A30266" s="131"/>
    </row>
    <row r="30267" spans="1:1" x14ac:dyDescent="0.55000000000000004">
      <c r="A30267" s="131"/>
    </row>
    <row r="30270" spans="1:1" x14ac:dyDescent="0.55000000000000004">
      <c r="A30270" s="131"/>
    </row>
    <row r="30271" spans="1:1" x14ac:dyDescent="0.55000000000000004">
      <c r="A30271" s="131"/>
    </row>
    <row r="30274" spans="1:1" x14ac:dyDescent="0.55000000000000004">
      <c r="A30274" s="131"/>
    </row>
    <row r="30275" spans="1:1" x14ac:dyDescent="0.55000000000000004">
      <c r="A30275" s="131"/>
    </row>
    <row r="30278" spans="1:1" x14ac:dyDescent="0.55000000000000004">
      <c r="A30278" s="131"/>
    </row>
    <row r="30279" spans="1:1" x14ac:dyDescent="0.55000000000000004">
      <c r="A30279" s="131"/>
    </row>
    <row r="30282" spans="1:1" x14ac:dyDescent="0.55000000000000004">
      <c r="A30282" s="131"/>
    </row>
    <row r="30283" spans="1:1" x14ac:dyDescent="0.55000000000000004">
      <c r="A30283" s="131"/>
    </row>
    <row r="30286" spans="1:1" x14ac:dyDescent="0.55000000000000004">
      <c r="A30286" s="131"/>
    </row>
    <row r="30287" spans="1:1" x14ac:dyDescent="0.55000000000000004">
      <c r="A30287" s="131"/>
    </row>
    <row r="30290" spans="1:1" x14ac:dyDescent="0.55000000000000004">
      <c r="A30290" s="131"/>
    </row>
    <row r="30291" spans="1:1" x14ac:dyDescent="0.55000000000000004">
      <c r="A30291" s="131"/>
    </row>
    <row r="30294" spans="1:1" x14ac:dyDescent="0.55000000000000004">
      <c r="A30294" s="131"/>
    </row>
    <row r="30295" spans="1:1" x14ac:dyDescent="0.55000000000000004">
      <c r="A30295" s="131"/>
    </row>
    <row r="30298" spans="1:1" x14ac:dyDescent="0.55000000000000004">
      <c r="A30298" s="131"/>
    </row>
    <row r="30299" spans="1:1" x14ac:dyDescent="0.55000000000000004">
      <c r="A30299" s="131"/>
    </row>
    <row r="30302" spans="1:1" x14ac:dyDescent="0.55000000000000004">
      <c r="A30302" s="131"/>
    </row>
    <row r="30303" spans="1:1" x14ac:dyDescent="0.55000000000000004">
      <c r="A30303" s="131"/>
    </row>
    <row r="30306" spans="1:1" x14ac:dyDescent="0.55000000000000004">
      <c r="A30306" s="131"/>
    </row>
    <row r="30307" spans="1:1" x14ac:dyDescent="0.55000000000000004">
      <c r="A30307" s="131"/>
    </row>
    <row r="30310" spans="1:1" x14ac:dyDescent="0.55000000000000004">
      <c r="A30310" s="131"/>
    </row>
    <row r="30311" spans="1:1" x14ac:dyDescent="0.55000000000000004">
      <c r="A30311" s="131"/>
    </row>
    <row r="30314" spans="1:1" x14ac:dyDescent="0.55000000000000004">
      <c r="A30314" s="131"/>
    </row>
    <row r="30315" spans="1:1" x14ac:dyDescent="0.55000000000000004">
      <c r="A30315" s="131"/>
    </row>
    <row r="30318" spans="1:1" x14ac:dyDescent="0.55000000000000004">
      <c r="A30318" s="131"/>
    </row>
    <row r="30319" spans="1:1" x14ac:dyDescent="0.55000000000000004">
      <c r="A30319" s="131"/>
    </row>
    <row r="30322" spans="1:1" x14ac:dyDescent="0.55000000000000004">
      <c r="A30322" s="131"/>
    </row>
    <row r="30323" spans="1:1" x14ac:dyDescent="0.55000000000000004">
      <c r="A30323" s="131"/>
    </row>
    <row r="30326" spans="1:1" x14ac:dyDescent="0.55000000000000004">
      <c r="A30326" s="131"/>
    </row>
    <row r="30327" spans="1:1" x14ac:dyDescent="0.55000000000000004">
      <c r="A30327" s="131"/>
    </row>
    <row r="30330" spans="1:1" x14ac:dyDescent="0.55000000000000004">
      <c r="A30330" s="131"/>
    </row>
    <row r="30331" spans="1:1" x14ac:dyDescent="0.55000000000000004">
      <c r="A30331" s="131"/>
    </row>
    <row r="30334" spans="1:1" x14ac:dyDescent="0.55000000000000004">
      <c r="A30334" s="131"/>
    </row>
    <row r="30335" spans="1:1" x14ac:dyDescent="0.55000000000000004">
      <c r="A30335" s="131"/>
    </row>
    <row r="30338" spans="1:1" x14ac:dyDescent="0.55000000000000004">
      <c r="A30338" s="131"/>
    </row>
    <row r="30339" spans="1:1" x14ac:dyDescent="0.55000000000000004">
      <c r="A30339" s="131"/>
    </row>
    <row r="30342" spans="1:1" x14ac:dyDescent="0.55000000000000004">
      <c r="A30342" s="131"/>
    </row>
    <row r="30343" spans="1:1" x14ac:dyDescent="0.55000000000000004">
      <c r="A30343" s="131"/>
    </row>
    <row r="30346" spans="1:1" x14ac:dyDescent="0.55000000000000004">
      <c r="A30346" s="131"/>
    </row>
    <row r="30347" spans="1:1" x14ac:dyDescent="0.55000000000000004">
      <c r="A30347" s="131"/>
    </row>
    <row r="30350" spans="1:1" x14ac:dyDescent="0.55000000000000004">
      <c r="A30350" s="131"/>
    </row>
    <row r="30351" spans="1:1" x14ac:dyDescent="0.55000000000000004">
      <c r="A30351" s="131"/>
    </row>
    <row r="30354" spans="1:1" x14ac:dyDescent="0.55000000000000004">
      <c r="A30354" s="131"/>
    </row>
    <row r="30355" spans="1:1" x14ac:dyDescent="0.55000000000000004">
      <c r="A30355" s="131"/>
    </row>
    <row r="30358" spans="1:1" x14ac:dyDescent="0.55000000000000004">
      <c r="A30358" s="131"/>
    </row>
    <row r="30359" spans="1:1" x14ac:dyDescent="0.55000000000000004">
      <c r="A30359" s="131"/>
    </row>
    <row r="30362" spans="1:1" x14ac:dyDescent="0.55000000000000004">
      <c r="A30362" s="131"/>
    </row>
    <row r="30363" spans="1:1" x14ac:dyDescent="0.55000000000000004">
      <c r="A30363" s="131"/>
    </row>
    <row r="30366" spans="1:1" x14ac:dyDescent="0.55000000000000004">
      <c r="A30366" s="131"/>
    </row>
    <row r="30367" spans="1:1" x14ac:dyDescent="0.55000000000000004">
      <c r="A30367" s="131"/>
    </row>
    <row r="30370" spans="1:1" x14ac:dyDescent="0.55000000000000004">
      <c r="A30370" s="131"/>
    </row>
    <row r="30371" spans="1:1" x14ac:dyDescent="0.55000000000000004">
      <c r="A30371" s="131"/>
    </row>
    <row r="30374" spans="1:1" x14ac:dyDescent="0.55000000000000004">
      <c r="A30374" s="131"/>
    </row>
    <row r="30375" spans="1:1" x14ac:dyDescent="0.55000000000000004">
      <c r="A30375" s="131"/>
    </row>
    <row r="30378" spans="1:1" x14ac:dyDescent="0.55000000000000004">
      <c r="A30378" s="131"/>
    </row>
    <row r="30379" spans="1:1" x14ac:dyDescent="0.55000000000000004">
      <c r="A30379" s="131"/>
    </row>
    <row r="30382" spans="1:1" x14ac:dyDescent="0.55000000000000004">
      <c r="A30382" s="131"/>
    </row>
    <row r="30383" spans="1:1" x14ac:dyDescent="0.55000000000000004">
      <c r="A30383" s="131"/>
    </row>
    <row r="30386" spans="1:1" x14ac:dyDescent="0.55000000000000004">
      <c r="A30386" s="131"/>
    </row>
    <row r="30387" spans="1:1" x14ac:dyDescent="0.55000000000000004">
      <c r="A30387" s="131"/>
    </row>
    <row r="30390" spans="1:1" x14ac:dyDescent="0.55000000000000004">
      <c r="A30390" s="131"/>
    </row>
    <row r="30391" spans="1:1" x14ac:dyDescent="0.55000000000000004">
      <c r="A30391" s="131"/>
    </row>
    <row r="30394" spans="1:1" x14ac:dyDescent="0.55000000000000004">
      <c r="A30394" s="131"/>
    </row>
    <row r="30395" spans="1:1" x14ac:dyDescent="0.55000000000000004">
      <c r="A30395" s="131"/>
    </row>
    <row r="30398" spans="1:1" x14ac:dyDescent="0.55000000000000004">
      <c r="A30398" s="131"/>
    </row>
    <row r="30399" spans="1:1" x14ac:dyDescent="0.55000000000000004">
      <c r="A30399" s="131"/>
    </row>
    <row r="30402" spans="1:1" x14ac:dyDescent="0.55000000000000004">
      <c r="A30402" s="131"/>
    </row>
    <row r="30403" spans="1:1" x14ac:dyDescent="0.55000000000000004">
      <c r="A30403" s="131"/>
    </row>
    <row r="30406" spans="1:1" x14ac:dyDescent="0.55000000000000004">
      <c r="A30406" s="131"/>
    </row>
    <row r="30407" spans="1:1" x14ac:dyDescent="0.55000000000000004">
      <c r="A30407" s="131"/>
    </row>
    <row r="30410" spans="1:1" x14ac:dyDescent="0.55000000000000004">
      <c r="A30410" s="131"/>
    </row>
    <row r="30411" spans="1:1" x14ac:dyDescent="0.55000000000000004">
      <c r="A30411" s="131"/>
    </row>
    <row r="30414" spans="1:1" x14ac:dyDescent="0.55000000000000004">
      <c r="A30414" s="131"/>
    </row>
    <row r="30415" spans="1:1" x14ac:dyDescent="0.55000000000000004">
      <c r="A30415" s="131"/>
    </row>
    <row r="30418" spans="1:1" x14ac:dyDescent="0.55000000000000004">
      <c r="A30418" s="131"/>
    </row>
    <row r="30419" spans="1:1" x14ac:dyDescent="0.55000000000000004">
      <c r="A30419" s="131"/>
    </row>
    <row r="30422" spans="1:1" x14ac:dyDescent="0.55000000000000004">
      <c r="A30422" s="131"/>
    </row>
    <row r="30423" spans="1:1" x14ac:dyDescent="0.55000000000000004">
      <c r="A30423" s="131"/>
    </row>
    <row r="30426" spans="1:1" x14ac:dyDescent="0.55000000000000004">
      <c r="A30426" s="131"/>
    </row>
    <row r="30427" spans="1:1" x14ac:dyDescent="0.55000000000000004">
      <c r="A30427" s="131"/>
    </row>
    <row r="30430" spans="1:1" x14ac:dyDescent="0.55000000000000004">
      <c r="A30430" s="131"/>
    </row>
    <row r="30431" spans="1:1" x14ac:dyDescent="0.55000000000000004">
      <c r="A30431" s="131"/>
    </row>
    <row r="30434" spans="1:1" x14ac:dyDescent="0.55000000000000004">
      <c r="A30434" s="131"/>
    </row>
    <row r="30435" spans="1:1" x14ac:dyDescent="0.55000000000000004">
      <c r="A30435" s="131"/>
    </row>
    <row r="30438" spans="1:1" x14ac:dyDescent="0.55000000000000004">
      <c r="A30438" s="131"/>
    </row>
    <row r="30439" spans="1:1" x14ac:dyDescent="0.55000000000000004">
      <c r="A30439" s="131"/>
    </row>
    <row r="30442" spans="1:1" x14ac:dyDescent="0.55000000000000004">
      <c r="A30442" s="131"/>
    </row>
    <row r="30443" spans="1:1" x14ac:dyDescent="0.55000000000000004">
      <c r="A30443" s="131"/>
    </row>
    <row r="30446" spans="1:1" x14ac:dyDescent="0.55000000000000004">
      <c r="A30446" s="131"/>
    </row>
    <row r="30447" spans="1:1" x14ac:dyDescent="0.55000000000000004">
      <c r="A30447" s="131"/>
    </row>
    <row r="30450" spans="1:1" x14ac:dyDescent="0.55000000000000004">
      <c r="A30450" s="131"/>
    </row>
    <row r="30451" spans="1:1" x14ac:dyDescent="0.55000000000000004">
      <c r="A30451" s="131"/>
    </row>
    <row r="30454" spans="1:1" x14ac:dyDescent="0.55000000000000004">
      <c r="A30454" s="131"/>
    </row>
    <row r="30455" spans="1:1" x14ac:dyDescent="0.55000000000000004">
      <c r="A30455" s="131"/>
    </row>
    <row r="30458" spans="1:1" x14ac:dyDescent="0.55000000000000004">
      <c r="A30458" s="131"/>
    </row>
    <row r="30459" spans="1:1" x14ac:dyDescent="0.55000000000000004">
      <c r="A30459" s="131"/>
    </row>
    <row r="30462" spans="1:1" x14ac:dyDescent="0.55000000000000004">
      <c r="A30462" s="131"/>
    </row>
    <row r="30463" spans="1:1" x14ac:dyDescent="0.55000000000000004">
      <c r="A30463" s="131"/>
    </row>
    <row r="30466" spans="1:1" x14ac:dyDescent="0.55000000000000004">
      <c r="A30466" s="131"/>
    </row>
    <row r="30467" spans="1:1" x14ac:dyDescent="0.55000000000000004">
      <c r="A30467" s="131"/>
    </row>
    <row r="30470" spans="1:1" x14ac:dyDescent="0.55000000000000004">
      <c r="A30470" s="131"/>
    </row>
    <row r="30471" spans="1:1" x14ac:dyDescent="0.55000000000000004">
      <c r="A30471" s="131"/>
    </row>
    <row r="30474" spans="1:1" x14ac:dyDescent="0.55000000000000004">
      <c r="A30474" s="131"/>
    </row>
    <row r="30475" spans="1:1" x14ac:dyDescent="0.55000000000000004">
      <c r="A30475" s="131"/>
    </row>
    <row r="30478" spans="1:1" x14ac:dyDescent="0.55000000000000004">
      <c r="A30478" s="131"/>
    </row>
    <row r="30479" spans="1:1" x14ac:dyDescent="0.55000000000000004">
      <c r="A30479" s="131"/>
    </row>
    <row r="30482" spans="1:1" x14ac:dyDescent="0.55000000000000004">
      <c r="A30482" s="131"/>
    </row>
    <row r="30483" spans="1:1" x14ac:dyDescent="0.55000000000000004">
      <c r="A30483" s="131"/>
    </row>
    <row r="30486" spans="1:1" x14ac:dyDescent="0.55000000000000004">
      <c r="A30486" s="131"/>
    </row>
    <row r="30487" spans="1:1" x14ac:dyDescent="0.55000000000000004">
      <c r="A30487" s="131"/>
    </row>
    <row r="30490" spans="1:1" x14ac:dyDescent="0.55000000000000004">
      <c r="A30490" s="131"/>
    </row>
    <row r="30491" spans="1:1" x14ac:dyDescent="0.55000000000000004">
      <c r="A30491" s="131"/>
    </row>
    <row r="30494" spans="1:1" x14ac:dyDescent="0.55000000000000004">
      <c r="A30494" s="131"/>
    </row>
    <row r="30495" spans="1:1" x14ac:dyDescent="0.55000000000000004">
      <c r="A30495" s="131"/>
    </row>
    <row r="30498" spans="1:1" x14ac:dyDescent="0.55000000000000004">
      <c r="A30498" s="131"/>
    </row>
    <row r="30499" spans="1:1" x14ac:dyDescent="0.55000000000000004">
      <c r="A30499" s="131"/>
    </row>
    <row r="30502" spans="1:1" x14ac:dyDescent="0.55000000000000004">
      <c r="A30502" s="131"/>
    </row>
    <row r="30503" spans="1:1" x14ac:dyDescent="0.55000000000000004">
      <c r="A30503" s="131"/>
    </row>
    <row r="30506" spans="1:1" x14ac:dyDescent="0.55000000000000004">
      <c r="A30506" s="131"/>
    </row>
    <row r="30507" spans="1:1" x14ac:dyDescent="0.55000000000000004">
      <c r="A30507" s="131"/>
    </row>
    <row r="30510" spans="1:1" x14ac:dyDescent="0.55000000000000004">
      <c r="A30510" s="131"/>
    </row>
    <row r="30511" spans="1:1" x14ac:dyDescent="0.55000000000000004">
      <c r="A30511" s="131"/>
    </row>
    <row r="30514" spans="1:1" x14ac:dyDescent="0.55000000000000004">
      <c r="A30514" s="131"/>
    </row>
    <row r="30515" spans="1:1" x14ac:dyDescent="0.55000000000000004">
      <c r="A30515" s="131"/>
    </row>
    <row r="30518" spans="1:1" x14ac:dyDescent="0.55000000000000004">
      <c r="A30518" s="131"/>
    </row>
    <row r="30519" spans="1:1" x14ac:dyDescent="0.55000000000000004">
      <c r="A30519" s="131"/>
    </row>
    <row r="30522" spans="1:1" x14ac:dyDescent="0.55000000000000004">
      <c r="A30522" s="131"/>
    </row>
    <row r="30523" spans="1:1" x14ac:dyDescent="0.55000000000000004">
      <c r="A30523" s="131"/>
    </row>
    <row r="30526" spans="1:1" x14ac:dyDescent="0.55000000000000004">
      <c r="A30526" s="131"/>
    </row>
    <row r="30527" spans="1:1" x14ac:dyDescent="0.55000000000000004">
      <c r="A30527" s="131"/>
    </row>
    <row r="30530" spans="1:1" x14ac:dyDescent="0.55000000000000004">
      <c r="A30530" s="131"/>
    </row>
    <row r="30531" spans="1:1" x14ac:dyDescent="0.55000000000000004">
      <c r="A30531" s="131"/>
    </row>
    <row r="30534" spans="1:1" x14ac:dyDescent="0.55000000000000004">
      <c r="A30534" s="131"/>
    </row>
    <row r="30535" spans="1:1" x14ac:dyDescent="0.55000000000000004">
      <c r="A30535" s="131"/>
    </row>
    <row r="30538" spans="1:1" x14ac:dyDescent="0.55000000000000004">
      <c r="A30538" s="131"/>
    </row>
    <row r="30539" spans="1:1" x14ac:dyDescent="0.55000000000000004">
      <c r="A30539" s="131"/>
    </row>
    <row r="30542" spans="1:1" x14ac:dyDescent="0.55000000000000004">
      <c r="A30542" s="131"/>
    </row>
    <row r="30543" spans="1:1" x14ac:dyDescent="0.55000000000000004">
      <c r="A30543" s="131"/>
    </row>
    <row r="30546" spans="1:1" x14ac:dyDescent="0.55000000000000004">
      <c r="A30546" s="131"/>
    </row>
    <row r="30547" spans="1:1" x14ac:dyDescent="0.55000000000000004">
      <c r="A30547" s="131"/>
    </row>
    <row r="30550" spans="1:1" x14ac:dyDescent="0.55000000000000004">
      <c r="A30550" s="131"/>
    </row>
    <row r="30551" spans="1:1" x14ac:dyDescent="0.55000000000000004">
      <c r="A30551" s="131"/>
    </row>
    <row r="30554" spans="1:1" x14ac:dyDescent="0.55000000000000004">
      <c r="A30554" s="131"/>
    </row>
    <row r="30555" spans="1:1" x14ac:dyDescent="0.55000000000000004">
      <c r="A30555" s="131"/>
    </row>
    <row r="30558" spans="1:1" x14ac:dyDescent="0.55000000000000004">
      <c r="A30558" s="131"/>
    </row>
    <row r="30559" spans="1:1" x14ac:dyDescent="0.55000000000000004">
      <c r="A30559" s="131"/>
    </row>
    <row r="30562" spans="1:1" x14ac:dyDescent="0.55000000000000004">
      <c r="A30562" s="131"/>
    </row>
    <row r="30563" spans="1:1" x14ac:dyDescent="0.55000000000000004">
      <c r="A30563" s="131"/>
    </row>
    <row r="30566" spans="1:1" x14ac:dyDescent="0.55000000000000004">
      <c r="A30566" s="131"/>
    </row>
    <row r="30567" spans="1:1" x14ac:dyDescent="0.55000000000000004">
      <c r="A30567" s="131"/>
    </row>
    <row r="30570" spans="1:1" x14ac:dyDescent="0.55000000000000004">
      <c r="A30570" s="131"/>
    </row>
    <row r="30571" spans="1:1" x14ac:dyDescent="0.55000000000000004">
      <c r="A30571" s="131"/>
    </row>
    <row r="30574" spans="1:1" x14ac:dyDescent="0.55000000000000004">
      <c r="A30574" s="131"/>
    </row>
    <row r="30575" spans="1:1" x14ac:dyDescent="0.55000000000000004">
      <c r="A30575" s="131"/>
    </row>
    <row r="30578" spans="1:1" x14ac:dyDescent="0.55000000000000004">
      <c r="A30578" s="131"/>
    </row>
    <row r="30579" spans="1:1" x14ac:dyDescent="0.55000000000000004">
      <c r="A30579" s="131"/>
    </row>
    <row r="30582" spans="1:1" x14ac:dyDescent="0.55000000000000004">
      <c r="A30582" s="131"/>
    </row>
    <row r="30583" spans="1:1" x14ac:dyDescent="0.55000000000000004">
      <c r="A30583" s="131"/>
    </row>
    <row r="30586" spans="1:1" x14ac:dyDescent="0.55000000000000004">
      <c r="A30586" s="131"/>
    </row>
    <row r="30587" spans="1:1" x14ac:dyDescent="0.55000000000000004">
      <c r="A30587" s="131"/>
    </row>
    <row r="30590" spans="1:1" x14ac:dyDescent="0.55000000000000004">
      <c r="A30590" s="131"/>
    </row>
    <row r="30591" spans="1:1" x14ac:dyDescent="0.55000000000000004">
      <c r="A30591" s="131"/>
    </row>
    <row r="30594" spans="1:1" x14ac:dyDescent="0.55000000000000004">
      <c r="A30594" s="131"/>
    </row>
    <row r="30595" spans="1:1" x14ac:dyDescent="0.55000000000000004">
      <c r="A30595" s="131"/>
    </row>
    <row r="30598" spans="1:1" x14ac:dyDescent="0.55000000000000004">
      <c r="A30598" s="131"/>
    </row>
    <row r="30599" spans="1:1" x14ac:dyDescent="0.55000000000000004">
      <c r="A30599" s="131"/>
    </row>
    <row r="30602" spans="1:1" x14ac:dyDescent="0.55000000000000004">
      <c r="A30602" s="131"/>
    </row>
    <row r="30603" spans="1:1" x14ac:dyDescent="0.55000000000000004">
      <c r="A30603" s="131"/>
    </row>
    <row r="30606" spans="1:1" x14ac:dyDescent="0.55000000000000004">
      <c r="A30606" s="131"/>
    </row>
    <row r="30607" spans="1:1" x14ac:dyDescent="0.55000000000000004">
      <c r="A30607" s="131"/>
    </row>
    <row r="30610" spans="1:1" x14ac:dyDescent="0.55000000000000004">
      <c r="A30610" s="131"/>
    </row>
    <row r="30611" spans="1:1" x14ac:dyDescent="0.55000000000000004">
      <c r="A30611" s="131"/>
    </row>
    <row r="30614" spans="1:1" x14ac:dyDescent="0.55000000000000004">
      <c r="A30614" s="131"/>
    </row>
    <row r="30615" spans="1:1" x14ac:dyDescent="0.55000000000000004">
      <c r="A30615" s="131"/>
    </row>
    <row r="30618" spans="1:1" x14ac:dyDescent="0.55000000000000004">
      <c r="A30618" s="131"/>
    </row>
    <row r="30619" spans="1:1" x14ac:dyDescent="0.55000000000000004">
      <c r="A30619" s="131"/>
    </row>
    <row r="30622" spans="1:1" x14ac:dyDescent="0.55000000000000004">
      <c r="A30622" s="131"/>
    </row>
    <row r="30623" spans="1:1" x14ac:dyDescent="0.55000000000000004">
      <c r="A30623" s="131"/>
    </row>
    <row r="30626" spans="1:1" x14ac:dyDescent="0.55000000000000004">
      <c r="A30626" s="131"/>
    </row>
    <row r="30627" spans="1:1" x14ac:dyDescent="0.55000000000000004">
      <c r="A30627" s="131"/>
    </row>
    <row r="30630" spans="1:1" x14ac:dyDescent="0.55000000000000004">
      <c r="A30630" s="131"/>
    </row>
    <row r="30631" spans="1:1" x14ac:dyDescent="0.55000000000000004">
      <c r="A30631" s="131"/>
    </row>
    <row r="30634" spans="1:1" x14ac:dyDescent="0.55000000000000004">
      <c r="A30634" s="131"/>
    </row>
    <row r="30635" spans="1:1" x14ac:dyDescent="0.55000000000000004">
      <c r="A30635" s="131"/>
    </row>
    <row r="30638" spans="1:1" x14ac:dyDescent="0.55000000000000004">
      <c r="A30638" s="131"/>
    </row>
    <row r="30639" spans="1:1" x14ac:dyDescent="0.55000000000000004">
      <c r="A30639" s="131"/>
    </row>
    <row r="30642" spans="1:1" x14ac:dyDescent="0.55000000000000004">
      <c r="A30642" s="131"/>
    </row>
    <row r="30643" spans="1:1" x14ac:dyDescent="0.55000000000000004">
      <c r="A30643" s="131"/>
    </row>
    <row r="30646" spans="1:1" x14ac:dyDescent="0.55000000000000004">
      <c r="A30646" s="131"/>
    </row>
    <row r="30647" spans="1:1" x14ac:dyDescent="0.55000000000000004">
      <c r="A30647" s="131"/>
    </row>
    <row r="30650" spans="1:1" x14ac:dyDescent="0.55000000000000004">
      <c r="A30650" s="131"/>
    </row>
    <row r="30651" spans="1:1" x14ac:dyDescent="0.55000000000000004">
      <c r="A30651" s="131"/>
    </row>
    <row r="30654" spans="1:1" x14ac:dyDescent="0.55000000000000004">
      <c r="A30654" s="131"/>
    </row>
    <row r="30655" spans="1:1" x14ac:dyDescent="0.55000000000000004">
      <c r="A30655" s="131"/>
    </row>
    <row r="30658" spans="1:1" x14ac:dyDescent="0.55000000000000004">
      <c r="A30658" s="131"/>
    </row>
    <row r="30659" spans="1:1" x14ac:dyDescent="0.55000000000000004">
      <c r="A30659" s="131"/>
    </row>
    <row r="30662" spans="1:1" x14ac:dyDescent="0.55000000000000004">
      <c r="A30662" s="131"/>
    </row>
    <row r="30663" spans="1:1" x14ac:dyDescent="0.55000000000000004">
      <c r="A30663" s="131"/>
    </row>
    <row r="30666" spans="1:1" x14ac:dyDescent="0.55000000000000004">
      <c r="A30666" s="131"/>
    </row>
    <row r="30667" spans="1:1" x14ac:dyDescent="0.55000000000000004">
      <c r="A30667" s="131"/>
    </row>
    <row r="30670" spans="1:1" x14ac:dyDescent="0.55000000000000004">
      <c r="A30670" s="131"/>
    </row>
    <row r="30671" spans="1:1" x14ac:dyDescent="0.55000000000000004">
      <c r="A30671" s="131"/>
    </row>
    <row r="30674" spans="1:1" x14ac:dyDescent="0.55000000000000004">
      <c r="A30674" s="131"/>
    </row>
    <row r="30675" spans="1:1" x14ac:dyDescent="0.55000000000000004">
      <c r="A30675" s="131"/>
    </row>
    <row r="30678" spans="1:1" x14ac:dyDescent="0.55000000000000004">
      <c r="A30678" s="131"/>
    </row>
    <row r="30679" spans="1:1" x14ac:dyDescent="0.55000000000000004">
      <c r="A30679" s="131"/>
    </row>
    <row r="30682" spans="1:1" x14ac:dyDescent="0.55000000000000004">
      <c r="A30682" s="131"/>
    </row>
    <row r="30683" spans="1:1" x14ac:dyDescent="0.55000000000000004">
      <c r="A30683" s="131"/>
    </row>
    <row r="30686" spans="1:1" x14ac:dyDescent="0.55000000000000004">
      <c r="A30686" s="131"/>
    </row>
    <row r="30687" spans="1:1" x14ac:dyDescent="0.55000000000000004">
      <c r="A30687" s="131"/>
    </row>
    <row r="30690" spans="1:1" x14ac:dyDescent="0.55000000000000004">
      <c r="A30690" s="131"/>
    </row>
    <row r="30691" spans="1:1" x14ac:dyDescent="0.55000000000000004">
      <c r="A30691" s="131"/>
    </row>
    <row r="30694" spans="1:1" x14ac:dyDescent="0.55000000000000004">
      <c r="A30694" s="131"/>
    </row>
    <row r="30695" spans="1:1" x14ac:dyDescent="0.55000000000000004">
      <c r="A30695" s="131"/>
    </row>
    <row r="30698" spans="1:1" x14ac:dyDescent="0.55000000000000004">
      <c r="A30698" s="131"/>
    </row>
    <row r="30699" spans="1:1" x14ac:dyDescent="0.55000000000000004">
      <c r="A30699" s="131"/>
    </row>
    <row r="30702" spans="1:1" x14ac:dyDescent="0.55000000000000004">
      <c r="A30702" s="131"/>
    </row>
    <row r="30703" spans="1:1" x14ac:dyDescent="0.55000000000000004">
      <c r="A30703" s="131"/>
    </row>
    <row r="30706" spans="1:1" x14ac:dyDescent="0.55000000000000004">
      <c r="A30706" s="131"/>
    </row>
    <row r="30707" spans="1:1" x14ac:dyDescent="0.55000000000000004">
      <c r="A30707" s="131"/>
    </row>
    <row r="30710" spans="1:1" x14ac:dyDescent="0.55000000000000004">
      <c r="A30710" s="131"/>
    </row>
    <row r="30711" spans="1:1" x14ac:dyDescent="0.55000000000000004">
      <c r="A30711" s="131"/>
    </row>
    <row r="30714" spans="1:1" x14ac:dyDescent="0.55000000000000004">
      <c r="A30714" s="131"/>
    </row>
    <row r="30715" spans="1:1" x14ac:dyDescent="0.55000000000000004">
      <c r="A30715" s="131"/>
    </row>
    <row r="30718" spans="1:1" x14ac:dyDescent="0.55000000000000004">
      <c r="A30718" s="131"/>
    </row>
    <row r="30719" spans="1:1" x14ac:dyDescent="0.55000000000000004">
      <c r="A30719" s="131"/>
    </row>
    <row r="30722" spans="1:1" x14ac:dyDescent="0.55000000000000004">
      <c r="A30722" s="131"/>
    </row>
    <row r="30723" spans="1:1" x14ac:dyDescent="0.55000000000000004">
      <c r="A30723" s="131"/>
    </row>
    <row r="30726" spans="1:1" x14ac:dyDescent="0.55000000000000004">
      <c r="A30726" s="131"/>
    </row>
    <row r="30727" spans="1:1" x14ac:dyDescent="0.55000000000000004">
      <c r="A30727" s="131"/>
    </row>
    <row r="30730" spans="1:1" x14ac:dyDescent="0.55000000000000004">
      <c r="A30730" s="131"/>
    </row>
    <row r="30731" spans="1:1" x14ac:dyDescent="0.55000000000000004">
      <c r="A30731" s="131"/>
    </row>
    <row r="30734" spans="1:1" x14ac:dyDescent="0.55000000000000004">
      <c r="A30734" s="131"/>
    </row>
    <row r="30735" spans="1:1" x14ac:dyDescent="0.55000000000000004">
      <c r="A30735" s="131"/>
    </row>
    <row r="30738" spans="1:1" x14ac:dyDescent="0.55000000000000004">
      <c r="A30738" s="131"/>
    </row>
    <row r="30739" spans="1:1" x14ac:dyDescent="0.55000000000000004">
      <c r="A30739" s="131"/>
    </row>
    <row r="30742" spans="1:1" x14ac:dyDescent="0.55000000000000004">
      <c r="A30742" s="131"/>
    </row>
    <row r="30743" spans="1:1" x14ac:dyDescent="0.55000000000000004">
      <c r="A30743" s="131"/>
    </row>
    <row r="30746" spans="1:1" x14ac:dyDescent="0.55000000000000004">
      <c r="A30746" s="131"/>
    </row>
    <row r="30747" spans="1:1" x14ac:dyDescent="0.55000000000000004">
      <c r="A30747" s="131"/>
    </row>
    <row r="30750" spans="1:1" x14ac:dyDescent="0.55000000000000004">
      <c r="A30750" s="131"/>
    </row>
    <row r="30751" spans="1:1" x14ac:dyDescent="0.55000000000000004">
      <c r="A30751" s="131"/>
    </row>
    <row r="30754" spans="1:1" x14ac:dyDescent="0.55000000000000004">
      <c r="A30754" s="131"/>
    </row>
    <row r="30755" spans="1:1" x14ac:dyDescent="0.55000000000000004">
      <c r="A30755" s="131"/>
    </row>
    <row r="30758" spans="1:1" x14ac:dyDescent="0.55000000000000004">
      <c r="A30758" s="131"/>
    </row>
    <row r="30759" spans="1:1" x14ac:dyDescent="0.55000000000000004">
      <c r="A30759" s="131"/>
    </row>
    <row r="30762" spans="1:1" x14ac:dyDescent="0.55000000000000004">
      <c r="A30762" s="131"/>
    </row>
    <row r="30763" spans="1:1" x14ac:dyDescent="0.55000000000000004">
      <c r="A30763" s="131"/>
    </row>
    <row r="30766" spans="1:1" x14ac:dyDescent="0.55000000000000004">
      <c r="A30766" s="131"/>
    </row>
    <row r="30767" spans="1:1" x14ac:dyDescent="0.55000000000000004">
      <c r="A30767" s="131"/>
    </row>
    <row r="30770" spans="1:1" x14ac:dyDescent="0.55000000000000004">
      <c r="A30770" s="131"/>
    </row>
    <row r="30771" spans="1:1" x14ac:dyDescent="0.55000000000000004">
      <c r="A30771" s="131"/>
    </row>
    <row r="30774" spans="1:1" x14ac:dyDescent="0.55000000000000004">
      <c r="A30774" s="131"/>
    </row>
    <row r="30775" spans="1:1" x14ac:dyDescent="0.55000000000000004">
      <c r="A30775" s="131"/>
    </row>
    <row r="30778" spans="1:1" x14ac:dyDescent="0.55000000000000004">
      <c r="A30778" s="131"/>
    </row>
    <row r="30779" spans="1:1" x14ac:dyDescent="0.55000000000000004">
      <c r="A30779" s="131"/>
    </row>
    <row r="30782" spans="1:1" x14ac:dyDescent="0.55000000000000004">
      <c r="A30782" s="131"/>
    </row>
    <row r="30783" spans="1:1" x14ac:dyDescent="0.55000000000000004">
      <c r="A30783" s="131"/>
    </row>
    <row r="30786" spans="1:1" x14ac:dyDescent="0.55000000000000004">
      <c r="A30786" s="131"/>
    </row>
    <row r="30787" spans="1:1" x14ac:dyDescent="0.55000000000000004">
      <c r="A30787" s="131"/>
    </row>
    <row r="30790" spans="1:1" x14ac:dyDescent="0.55000000000000004">
      <c r="A30790" s="131"/>
    </row>
    <row r="30791" spans="1:1" x14ac:dyDescent="0.55000000000000004">
      <c r="A30791" s="131"/>
    </row>
    <row r="30794" spans="1:1" x14ac:dyDescent="0.55000000000000004">
      <c r="A30794" s="131"/>
    </row>
    <row r="30795" spans="1:1" x14ac:dyDescent="0.55000000000000004">
      <c r="A30795" s="131"/>
    </row>
    <row r="30798" spans="1:1" x14ac:dyDescent="0.55000000000000004">
      <c r="A30798" s="131"/>
    </row>
    <row r="30799" spans="1:1" x14ac:dyDescent="0.55000000000000004">
      <c r="A30799" s="131"/>
    </row>
    <row r="30802" spans="1:1" x14ac:dyDescent="0.55000000000000004">
      <c r="A30802" s="131"/>
    </row>
    <row r="30803" spans="1:1" x14ac:dyDescent="0.55000000000000004">
      <c r="A30803" s="131"/>
    </row>
    <row r="30806" spans="1:1" x14ac:dyDescent="0.55000000000000004">
      <c r="A30806" s="131"/>
    </row>
    <row r="30807" spans="1:1" x14ac:dyDescent="0.55000000000000004">
      <c r="A30807" s="131"/>
    </row>
    <row r="30810" spans="1:1" x14ac:dyDescent="0.55000000000000004">
      <c r="A30810" s="131"/>
    </row>
    <row r="30811" spans="1:1" x14ac:dyDescent="0.55000000000000004">
      <c r="A30811" s="131"/>
    </row>
    <row r="30814" spans="1:1" x14ac:dyDescent="0.55000000000000004">
      <c r="A30814" s="131"/>
    </row>
    <row r="30815" spans="1:1" x14ac:dyDescent="0.55000000000000004">
      <c r="A30815" s="131"/>
    </row>
    <row r="30818" spans="1:1" x14ac:dyDescent="0.55000000000000004">
      <c r="A30818" s="131"/>
    </row>
    <row r="30819" spans="1:1" x14ac:dyDescent="0.55000000000000004">
      <c r="A30819" s="131"/>
    </row>
    <row r="30822" spans="1:1" x14ac:dyDescent="0.55000000000000004">
      <c r="A30822" s="131"/>
    </row>
    <row r="30823" spans="1:1" x14ac:dyDescent="0.55000000000000004">
      <c r="A30823" s="131"/>
    </row>
    <row r="30826" spans="1:1" x14ac:dyDescent="0.55000000000000004">
      <c r="A30826" s="131"/>
    </row>
    <row r="30827" spans="1:1" x14ac:dyDescent="0.55000000000000004">
      <c r="A30827" s="131"/>
    </row>
    <row r="30830" spans="1:1" x14ac:dyDescent="0.55000000000000004">
      <c r="A30830" s="131"/>
    </row>
    <row r="30831" spans="1:1" x14ac:dyDescent="0.55000000000000004">
      <c r="A30831" s="131"/>
    </row>
    <row r="30834" spans="1:1" x14ac:dyDescent="0.55000000000000004">
      <c r="A30834" s="131"/>
    </row>
    <row r="30835" spans="1:1" x14ac:dyDescent="0.55000000000000004">
      <c r="A30835" s="131"/>
    </row>
    <row r="30838" spans="1:1" x14ac:dyDescent="0.55000000000000004">
      <c r="A30838" s="131"/>
    </row>
    <row r="30839" spans="1:1" x14ac:dyDescent="0.55000000000000004">
      <c r="A30839" s="131"/>
    </row>
    <row r="30842" spans="1:1" x14ac:dyDescent="0.55000000000000004">
      <c r="A30842" s="131"/>
    </row>
    <row r="30843" spans="1:1" x14ac:dyDescent="0.55000000000000004">
      <c r="A30843" s="131"/>
    </row>
    <row r="30846" spans="1:1" x14ac:dyDescent="0.55000000000000004">
      <c r="A30846" s="131"/>
    </row>
    <row r="30847" spans="1:1" x14ac:dyDescent="0.55000000000000004">
      <c r="A30847" s="131"/>
    </row>
    <row r="30850" spans="1:1" x14ac:dyDescent="0.55000000000000004">
      <c r="A30850" s="131"/>
    </row>
    <row r="30851" spans="1:1" x14ac:dyDescent="0.55000000000000004">
      <c r="A30851" s="131"/>
    </row>
    <row r="30854" spans="1:1" x14ac:dyDescent="0.55000000000000004">
      <c r="A30854" s="131"/>
    </row>
    <row r="30855" spans="1:1" x14ac:dyDescent="0.55000000000000004">
      <c r="A30855" s="131"/>
    </row>
    <row r="30858" spans="1:1" x14ac:dyDescent="0.55000000000000004">
      <c r="A30858" s="131"/>
    </row>
    <row r="30859" spans="1:1" x14ac:dyDescent="0.55000000000000004">
      <c r="A30859" s="131"/>
    </row>
    <row r="30862" spans="1:1" x14ac:dyDescent="0.55000000000000004">
      <c r="A30862" s="131"/>
    </row>
    <row r="30863" spans="1:1" x14ac:dyDescent="0.55000000000000004">
      <c r="A30863" s="131"/>
    </row>
    <row r="30866" spans="1:1" x14ac:dyDescent="0.55000000000000004">
      <c r="A30866" s="131"/>
    </row>
    <row r="30867" spans="1:1" x14ac:dyDescent="0.55000000000000004">
      <c r="A30867" s="131"/>
    </row>
    <row r="30870" spans="1:1" x14ac:dyDescent="0.55000000000000004">
      <c r="A30870" s="131"/>
    </row>
    <row r="30871" spans="1:1" x14ac:dyDescent="0.55000000000000004">
      <c r="A30871" s="131"/>
    </row>
    <row r="30874" spans="1:1" x14ac:dyDescent="0.55000000000000004">
      <c r="A30874" s="131"/>
    </row>
    <row r="30875" spans="1:1" x14ac:dyDescent="0.55000000000000004">
      <c r="A30875" s="131"/>
    </row>
    <row r="30878" spans="1:1" x14ac:dyDescent="0.55000000000000004">
      <c r="A30878" s="131"/>
    </row>
    <row r="30879" spans="1:1" x14ac:dyDescent="0.55000000000000004">
      <c r="A30879" s="131"/>
    </row>
    <row r="30882" spans="1:1" x14ac:dyDescent="0.55000000000000004">
      <c r="A30882" s="131"/>
    </row>
    <row r="30883" spans="1:1" x14ac:dyDescent="0.55000000000000004">
      <c r="A30883" s="131"/>
    </row>
    <row r="30886" spans="1:1" x14ac:dyDescent="0.55000000000000004">
      <c r="A30886" s="131"/>
    </row>
    <row r="30887" spans="1:1" x14ac:dyDescent="0.55000000000000004">
      <c r="A30887" s="131"/>
    </row>
    <row r="30890" spans="1:1" x14ac:dyDescent="0.55000000000000004">
      <c r="A30890" s="131"/>
    </row>
    <row r="30891" spans="1:1" x14ac:dyDescent="0.55000000000000004">
      <c r="A30891" s="131"/>
    </row>
    <row r="30894" spans="1:1" x14ac:dyDescent="0.55000000000000004">
      <c r="A30894" s="131"/>
    </row>
    <row r="30895" spans="1:1" x14ac:dyDescent="0.55000000000000004">
      <c r="A30895" s="131"/>
    </row>
    <row r="30898" spans="1:1" x14ac:dyDescent="0.55000000000000004">
      <c r="A30898" s="131"/>
    </row>
    <row r="30899" spans="1:1" x14ac:dyDescent="0.55000000000000004">
      <c r="A30899" s="131"/>
    </row>
    <row r="30902" spans="1:1" x14ac:dyDescent="0.55000000000000004">
      <c r="A30902" s="131"/>
    </row>
    <row r="30903" spans="1:1" x14ac:dyDescent="0.55000000000000004">
      <c r="A30903" s="131"/>
    </row>
    <row r="30906" spans="1:1" x14ac:dyDescent="0.55000000000000004">
      <c r="A30906" s="131"/>
    </row>
    <row r="30907" spans="1:1" x14ac:dyDescent="0.55000000000000004">
      <c r="A30907" s="131"/>
    </row>
    <row r="30910" spans="1:1" x14ac:dyDescent="0.55000000000000004">
      <c r="A30910" s="131"/>
    </row>
    <row r="30911" spans="1:1" x14ac:dyDescent="0.55000000000000004">
      <c r="A30911" s="131"/>
    </row>
    <row r="30914" spans="1:1" x14ac:dyDescent="0.55000000000000004">
      <c r="A30914" s="131"/>
    </row>
    <row r="30915" spans="1:1" x14ac:dyDescent="0.55000000000000004">
      <c r="A30915" s="131"/>
    </row>
    <row r="30918" spans="1:1" x14ac:dyDescent="0.55000000000000004">
      <c r="A30918" s="131"/>
    </row>
    <row r="30919" spans="1:1" x14ac:dyDescent="0.55000000000000004">
      <c r="A30919" s="131"/>
    </row>
    <row r="30922" spans="1:1" x14ac:dyDescent="0.55000000000000004">
      <c r="A30922" s="131"/>
    </row>
    <row r="30923" spans="1:1" x14ac:dyDescent="0.55000000000000004">
      <c r="A30923" s="131"/>
    </row>
    <row r="30926" spans="1:1" x14ac:dyDescent="0.55000000000000004">
      <c r="A30926" s="131"/>
    </row>
    <row r="30927" spans="1:1" x14ac:dyDescent="0.55000000000000004">
      <c r="A30927" s="131"/>
    </row>
    <row r="30930" spans="1:1" x14ac:dyDescent="0.55000000000000004">
      <c r="A30930" s="131"/>
    </row>
    <row r="30931" spans="1:1" x14ac:dyDescent="0.55000000000000004">
      <c r="A30931" s="131"/>
    </row>
    <row r="30934" spans="1:1" x14ac:dyDescent="0.55000000000000004">
      <c r="A30934" s="131"/>
    </row>
    <row r="30935" spans="1:1" x14ac:dyDescent="0.55000000000000004">
      <c r="A30935" s="131"/>
    </row>
    <row r="30938" spans="1:1" x14ac:dyDescent="0.55000000000000004">
      <c r="A30938" s="131"/>
    </row>
    <row r="30939" spans="1:1" x14ac:dyDescent="0.55000000000000004">
      <c r="A30939" s="131"/>
    </row>
    <row r="30942" spans="1:1" x14ac:dyDescent="0.55000000000000004">
      <c r="A30942" s="131"/>
    </row>
    <row r="30943" spans="1:1" x14ac:dyDescent="0.55000000000000004">
      <c r="A30943" s="131"/>
    </row>
    <row r="30946" spans="1:1" x14ac:dyDescent="0.55000000000000004">
      <c r="A30946" s="131"/>
    </row>
    <row r="30947" spans="1:1" x14ac:dyDescent="0.55000000000000004">
      <c r="A30947" s="131"/>
    </row>
    <row r="30950" spans="1:1" x14ac:dyDescent="0.55000000000000004">
      <c r="A30950" s="131"/>
    </row>
    <row r="30951" spans="1:1" x14ac:dyDescent="0.55000000000000004">
      <c r="A30951" s="131"/>
    </row>
    <row r="30954" spans="1:1" x14ac:dyDescent="0.55000000000000004">
      <c r="A30954" s="131"/>
    </row>
    <row r="30955" spans="1:1" x14ac:dyDescent="0.55000000000000004">
      <c r="A30955" s="131"/>
    </row>
    <row r="30958" spans="1:1" x14ac:dyDescent="0.55000000000000004">
      <c r="A30958" s="131"/>
    </row>
    <row r="30959" spans="1:1" x14ac:dyDescent="0.55000000000000004">
      <c r="A30959" s="131"/>
    </row>
    <row r="30962" spans="1:1" x14ac:dyDescent="0.55000000000000004">
      <c r="A30962" s="131"/>
    </row>
    <row r="30963" spans="1:1" x14ac:dyDescent="0.55000000000000004">
      <c r="A30963" s="131"/>
    </row>
    <row r="30966" spans="1:1" x14ac:dyDescent="0.55000000000000004">
      <c r="A30966" s="131"/>
    </row>
    <row r="30967" spans="1:1" x14ac:dyDescent="0.55000000000000004">
      <c r="A30967" s="131"/>
    </row>
    <row r="30970" spans="1:1" x14ac:dyDescent="0.55000000000000004">
      <c r="A30970" s="131"/>
    </row>
    <row r="30971" spans="1:1" x14ac:dyDescent="0.55000000000000004">
      <c r="A30971" s="131"/>
    </row>
    <row r="30974" spans="1:1" x14ac:dyDescent="0.55000000000000004">
      <c r="A30974" s="131"/>
    </row>
    <row r="30975" spans="1:1" x14ac:dyDescent="0.55000000000000004">
      <c r="A30975" s="131"/>
    </row>
    <row r="30978" spans="1:1" x14ac:dyDescent="0.55000000000000004">
      <c r="A30978" s="131"/>
    </row>
    <row r="30979" spans="1:1" x14ac:dyDescent="0.55000000000000004">
      <c r="A30979" s="131"/>
    </row>
    <row r="30982" spans="1:1" x14ac:dyDescent="0.55000000000000004">
      <c r="A30982" s="131"/>
    </row>
    <row r="30983" spans="1:1" x14ac:dyDescent="0.55000000000000004">
      <c r="A30983" s="131"/>
    </row>
    <row r="30986" spans="1:1" x14ac:dyDescent="0.55000000000000004">
      <c r="A30986" s="131"/>
    </row>
    <row r="30987" spans="1:1" x14ac:dyDescent="0.55000000000000004">
      <c r="A30987" s="131"/>
    </row>
    <row r="30990" spans="1:1" x14ac:dyDescent="0.55000000000000004">
      <c r="A30990" s="131"/>
    </row>
    <row r="30991" spans="1:1" x14ac:dyDescent="0.55000000000000004">
      <c r="A30991" s="131"/>
    </row>
    <row r="30994" spans="1:1" x14ac:dyDescent="0.55000000000000004">
      <c r="A30994" s="131"/>
    </row>
    <row r="30995" spans="1:1" x14ac:dyDescent="0.55000000000000004">
      <c r="A30995" s="131"/>
    </row>
    <row r="30998" spans="1:1" x14ac:dyDescent="0.55000000000000004">
      <c r="A30998" s="131"/>
    </row>
    <row r="30999" spans="1:1" x14ac:dyDescent="0.55000000000000004">
      <c r="A30999" s="131"/>
    </row>
    <row r="31002" spans="1:1" x14ac:dyDescent="0.55000000000000004">
      <c r="A31002" s="131"/>
    </row>
    <row r="31003" spans="1:1" x14ac:dyDescent="0.55000000000000004">
      <c r="A31003" s="131"/>
    </row>
    <row r="31006" spans="1:1" x14ac:dyDescent="0.55000000000000004">
      <c r="A31006" s="131"/>
    </row>
    <row r="31007" spans="1:1" x14ac:dyDescent="0.55000000000000004">
      <c r="A31007" s="131"/>
    </row>
    <row r="31010" spans="1:1" x14ac:dyDescent="0.55000000000000004">
      <c r="A31010" s="131"/>
    </row>
    <row r="31011" spans="1:1" x14ac:dyDescent="0.55000000000000004">
      <c r="A31011" s="131"/>
    </row>
    <row r="31014" spans="1:1" x14ac:dyDescent="0.55000000000000004">
      <c r="A31014" s="131"/>
    </row>
    <row r="31015" spans="1:1" x14ac:dyDescent="0.55000000000000004">
      <c r="A31015" s="131"/>
    </row>
    <row r="31018" spans="1:1" x14ac:dyDescent="0.55000000000000004">
      <c r="A31018" s="131"/>
    </row>
    <row r="31019" spans="1:1" x14ac:dyDescent="0.55000000000000004">
      <c r="A31019" s="131"/>
    </row>
    <row r="31022" spans="1:1" x14ac:dyDescent="0.55000000000000004">
      <c r="A31022" s="131"/>
    </row>
    <row r="31023" spans="1:1" x14ac:dyDescent="0.55000000000000004">
      <c r="A31023" s="131"/>
    </row>
    <row r="31026" spans="1:1" x14ac:dyDescent="0.55000000000000004">
      <c r="A31026" s="131"/>
    </row>
    <row r="31027" spans="1:1" x14ac:dyDescent="0.55000000000000004">
      <c r="A31027" s="131"/>
    </row>
    <row r="31030" spans="1:1" x14ac:dyDescent="0.55000000000000004">
      <c r="A31030" s="131"/>
    </row>
    <row r="31031" spans="1:1" x14ac:dyDescent="0.55000000000000004">
      <c r="A31031" s="131"/>
    </row>
    <row r="31034" spans="1:1" x14ac:dyDescent="0.55000000000000004">
      <c r="A31034" s="131"/>
    </row>
    <row r="31035" spans="1:1" x14ac:dyDescent="0.55000000000000004">
      <c r="A31035" s="131"/>
    </row>
    <row r="31038" spans="1:1" x14ac:dyDescent="0.55000000000000004">
      <c r="A31038" s="131"/>
    </row>
    <row r="31039" spans="1:1" x14ac:dyDescent="0.55000000000000004">
      <c r="A31039" s="131"/>
    </row>
    <row r="31042" spans="1:1" x14ac:dyDescent="0.55000000000000004">
      <c r="A31042" s="131"/>
    </row>
    <row r="31043" spans="1:1" x14ac:dyDescent="0.55000000000000004">
      <c r="A31043" s="131"/>
    </row>
    <row r="31046" spans="1:1" x14ac:dyDescent="0.55000000000000004">
      <c r="A31046" s="131"/>
    </row>
    <row r="31047" spans="1:1" x14ac:dyDescent="0.55000000000000004">
      <c r="A31047" s="131"/>
    </row>
    <row r="31050" spans="1:1" x14ac:dyDescent="0.55000000000000004">
      <c r="A31050" s="131"/>
    </row>
    <row r="31051" spans="1:1" x14ac:dyDescent="0.55000000000000004">
      <c r="A31051" s="131"/>
    </row>
    <row r="31054" spans="1:1" x14ac:dyDescent="0.55000000000000004">
      <c r="A31054" s="131"/>
    </row>
    <row r="31055" spans="1:1" x14ac:dyDescent="0.55000000000000004">
      <c r="A31055" s="131"/>
    </row>
    <row r="31058" spans="1:1" x14ac:dyDescent="0.55000000000000004">
      <c r="A31058" s="131"/>
    </row>
    <row r="31059" spans="1:1" x14ac:dyDescent="0.55000000000000004">
      <c r="A31059" s="131"/>
    </row>
    <row r="31062" spans="1:1" x14ac:dyDescent="0.55000000000000004">
      <c r="A31062" s="131"/>
    </row>
    <row r="31063" spans="1:1" x14ac:dyDescent="0.55000000000000004">
      <c r="A31063" s="131"/>
    </row>
    <row r="31066" spans="1:1" x14ac:dyDescent="0.55000000000000004">
      <c r="A31066" s="131"/>
    </row>
    <row r="31067" spans="1:1" x14ac:dyDescent="0.55000000000000004">
      <c r="A31067" s="131"/>
    </row>
    <row r="31070" spans="1:1" x14ac:dyDescent="0.55000000000000004">
      <c r="A31070" s="131"/>
    </row>
    <row r="31071" spans="1:1" x14ac:dyDescent="0.55000000000000004">
      <c r="A31071" s="131"/>
    </row>
    <row r="31074" spans="1:1" x14ac:dyDescent="0.55000000000000004">
      <c r="A31074" s="131"/>
    </row>
    <row r="31075" spans="1:1" x14ac:dyDescent="0.55000000000000004">
      <c r="A31075" s="131"/>
    </row>
    <row r="31078" spans="1:1" x14ac:dyDescent="0.55000000000000004">
      <c r="A31078" s="131"/>
    </row>
    <row r="31079" spans="1:1" x14ac:dyDescent="0.55000000000000004">
      <c r="A31079" s="131"/>
    </row>
    <row r="31082" spans="1:1" x14ac:dyDescent="0.55000000000000004">
      <c r="A31082" s="131"/>
    </row>
    <row r="31083" spans="1:1" x14ac:dyDescent="0.55000000000000004">
      <c r="A31083" s="131"/>
    </row>
    <row r="31086" spans="1:1" x14ac:dyDescent="0.55000000000000004">
      <c r="A31086" s="131"/>
    </row>
    <row r="31087" spans="1:1" x14ac:dyDescent="0.55000000000000004">
      <c r="A31087" s="131"/>
    </row>
    <row r="31090" spans="1:1" x14ac:dyDescent="0.55000000000000004">
      <c r="A31090" s="131"/>
    </row>
    <row r="31091" spans="1:1" x14ac:dyDescent="0.55000000000000004">
      <c r="A31091" s="131"/>
    </row>
    <row r="31094" spans="1:1" x14ac:dyDescent="0.55000000000000004">
      <c r="A31094" s="131"/>
    </row>
    <row r="31095" spans="1:1" x14ac:dyDescent="0.55000000000000004">
      <c r="A31095" s="131"/>
    </row>
    <row r="31098" spans="1:1" x14ac:dyDescent="0.55000000000000004">
      <c r="A31098" s="131"/>
    </row>
    <row r="31099" spans="1:1" x14ac:dyDescent="0.55000000000000004">
      <c r="A31099" s="131"/>
    </row>
    <row r="31102" spans="1:1" x14ac:dyDescent="0.55000000000000004">
      <c r="A31102" s="131"/>
    </row>
    <row r="31103" spans="1:1" x14ac:dyDescent="0.55000000000000004">
      <c r="A31103" s="131"/>
    </row>
    <row r="31106" spans="1:1" x14ac:dyDescent="0.55000000000000004">
      <c r="A31106" s="131"/>
    </row>
    <row r="31107" spans="1:1" x14ac:dyDescent="0.55000000000000004">
      <c r="A31107" s="131"/>
    </row>
    <row r="31110" spans="1:1" x14ac:dyDescent="0.55000000000000004">
      <c r="A31110" s="131"/>
    </row>
    <row r="31111" spans="1:1" x14ac:dyDescent="0.55000000000000004">
      <c r="A31111" s="131"/>
    </row>
    <row r="31114" spans="1:1" x14ac:dyDescent="0.55000000000000004">
      <c r="A31114" s="131"/>
    </row>
    <row r="31115" spans="1:1" x14ac:dyDescent="0.55000000000000004">
      <c r="A31115" s="131"/>
    </row>
    <row r="31118" spans="1:1" x14ac:dyDescent="0.55000000000000004">
      <c r="A31118" s="131"/>
    </row>
    <row r="31119" spans="1:1" x14ac:dyDescent="0.55000000000000004">
      <c r="A31119" s="131"/>
    </row>
    <row r="31122" spans="1:1" x14ac:dyDescent="0.55000000000000004">
      <c r="A31122" s="131"/>
    </row>
    <row r="31123" spans="1:1" x14ac:dyDescent="0.55000000000000004">
      <c r="A31123" s="131"/>
    </row>
    <row r="31126" spans="1:1" x14ac:dyDescent="0.55000000000000004">
      <c r="A31126" s="131"/>
    </row>
    <row r="31127" spans="1:1" x14ac:dyDescent="0.55000000000000004">
      <c r="A31127" s="131"/>
    </row>
    <row r="31130" spans="1:1" x14ac:dyDescent="0.55000000000000004">
      <c r="A31130" s="131"/>
    </row>
    <row r="31131" spans="1:1" x14ac:dyDescent="0.55000000000000004">
      <c r="A31131" s="131"/>
    </row>
    <row r="31134" spans="1:1" x14ac:dyDescent="0.55000000000000004">
      <c r="A31134" s="131"/>
    </row>
    <row r="31135" spans="1:1" x14ac:dyDescent="0.55000000000000004">
      <c r="A31135" s="131"/>
    </row>
    <row r="31138" spans="1:1" x14ac:dyDescent="0.55000000000000004">
      <c r="A31138" s="131"/>
    </row>
    <row r="31139" spans="1:1" x14ac:dyDescent="0.55000000000000004">
      <c r="A31139" s="131"/>
    </row>
    <row r="31142" spans="1:1" x14ac:dyDescent="0.55000000000000004">
      <c r="A31142" s="131"/>
    </row>
    <row r="31143" spans="1:1" x14ac:dyDescent="0.55000000000000004">
      <c r="A31143" s="131"/>
    </row>
    <row r="31146" spans="1:1" x14ac:dyDescent="0.55000000000000004">
      <c r="A31146" s="131"/>
    </row>
    <row r="31147" spans="1:1" x14ac:dyDescent="0.55000000000000004">
      <c r="A31147" s="131"/>
    </row>
    <row r="31150" spans="1:1" x14ac:dyDescent="0.55000000000000004">
      <c r="A31150" s="131"/>
    </row>
    <row r="31151" spans="1:1" x14ac:dyDescent="0.55000000000000004">
      <c r="A31151" s="131"/>
    </row>
    <row r="31154" spans="1:1" x14ac:dyDescent="0.55000000000000004">
      <c r="A31154" s="131"/>
    </row>
    <row r="31155" spans="1:1" x14ac:dyDescent="0.55000000000000004">
      <c r="A31155" s="131"/>
    </row>
    <row r="31158" spans="1:1" x14ac:dyDescent="0.55000000000000004">
      <c r="A31158" s="131"/>
    </row>
    <row r="31159" spans="1:1" x14ac:dyDescent="0.55000000000000004">
      <c r="A31159" s="131"/>
    </row>
    <row r="31162" spans="1:1" x14ac:dyDescent="0.55000000000000004">
      <c r="A31162" s="131"/>
    </row>
    <row r="31163" spans="1:1" x14ac:dyDescent="0.55000000000000004">
      <c r="A31163" s="131"/>
    </row>
    <row r="31166" spans="1:1" x14ac:dyDescent="0.55000000000000004">
      <c r="A31166" s="131"/>
    </row>
    <row r="31167" spans="1:1" x14ac:dyDescent="0.55000000000000004">
      <c r="A31167" s="131"/>
    </row>
    <row r="31170" spans="1:1" x14ac:dyDescent="0.55000000000000004">
      <c r="A31170" s="131"/>
    </row>
    <row r="31171" spans="1:1" x14ac:dyDescent="0.55000000000000004">
      <c r="A31171" s="131"/>
    </row>
    <row r="31174" spans="1:1" x14ac:dyDescent="0.55000000000000004">
      <c r="A31174" s="131"/>
    </row>
    <row r="31175" spans="1:1" x14ac:dyDescent="0.55000000000000004">
      <c r="A31175" s="131"/>
    </row>
    <row r="31178" spans="1:1" x14ac:dyDescent="0.55000000000000004">
      <c r="A31178" s="131"/>
    </row>
    <row r="31179" spans="1:1" x14ac:dyDescent="0.55000000000000004">
      <c r="A31179" s="131"/>
    </row>
    <row r="31182" spans="1:1" x14ac:dyDescent="0.55000000000000004">
      <c r="A31182" s="131"/>
    </row>
    <row r="31183" spans="1:1" x14ac:dyDescent="0.55000000000000004">
      <c r="A31183" s="131"/>
    </row>
    <row r="31186" spans="1:1" x14ac:dyDescent="0.55000000000000004">
      <c r="A31186" s="131"/>
    </row>
    <row r="31187" spans="1:1" x14ac:dyDescent="0.55000000000000004">
      <c r="A31187" s="131"/>
    </row>
    <row r="31190" spans="1:1" x14ac:dyDescent="0.55000000000000004">
      <c r="A31190" s="131"/>
    </row>
    <row r="31191" spans="1:1" x14ac:dyDescent="0.55000000000000004">
      <c r="A31191" s="131"/>
    </row>
    <row r="31194" spans="1:1" x14ac:dyDescent="0.55000000000000004">
      <c r="A31194" s="131"/>
    </row>
    <row r="31195" spans="1:1" x14ac:dyDescent="0.55000000000000004">
      <c r="A31195" s="131"/>
    </row>
    <row r="31198" spans="1:1" x14ac:dyDescent="0.55000000000000004">
      <c r="A31198" s="131"/>
    </row>
    <row r="31199" spans="1:1" x14ac:dyDescent="0.55000000000000004">
      <c r="A31199" s="131"/>
    </row>
    <row r="31202" spans="1:1" x14ac:dyDescent="0.55000000000000004">
      <c r="A31202" s="131"/>
    </row>
    <row r="31203" spans="1:1" x14ac:dyDescent="0.55000000000000004">
      <c r="A31203" s="131"/>
    </row>
    <row r="31206" spans="1:1" x14ac:dyDescent="0.55000000000000004">
      <c r="A31206" s="131"/>
    </row>
    <row r="31207" spans="1:1" x14ac:dyDescent="0.55000000000000004">
      <c r="A31207" s="131"/>
    </row>
    <row r="31210" spans="1:1" x14ac:dyDescent="0.55000000000000004">
      <c r="A31210" s="131"/>
    </row>
    <row r="31211" spans="1:1" x14ac:dyDescent="0.55000000000000004">
      <c r="A31211" s="131"/>
    </row>
    <row r="31214" spans="1:1" x14ac:dyDescent="0.55000000000000004">
      <c r="A31214" s="131"/>
    </row>
    <row r="31215" spans="1:1" x14ac:dyDescent="0.55000000000000004">
      <c r="A31215" s="131"/>
    </row>
    <row r="31218" spans="1:1" x14ac:dyDescent="0.55000000000000004">
      <c r="A31218" s="131"/>
    </row>
    <row r="31219" spans="1:1" x14ac:dyDescent="0.55000000000000004">
      <c r="A31219" s="131"/>
    </row>
    <row r="31222" spans="1:1" x14ac:dyDescent="0.55000000000000004">
      <c r="A31222" s="131"/>
    </row>
    <row r="31223" spans="1:1" x14ac:dyDescent="0.55000000000000004">
      <c r="A31223" s="131"/>
    </row>
    <row r="31226" spans="1:1" x14ac:dyDescent="0.55000000000000004">
      <c r="A31226" s="131"/>
    </row>
    <row r="31227" spans="1:1" x14ac:dyDescent="0.55000000000000004">
      <c r="A31227" s="131"/>
    </row>
    <row r="31230" spans="1:1" x14ac:dyDescent="0.55000000000000004">
      <c r="A31230" s="131"/>
    </row>
    <row r="31231" spans="1:1" x14ac:dyDescent="0.55000000000000004">
      <c r="A31231" s="131"/>
    </row>
    <row r="31234" spans="1:1" x14ac:dyDescent="0.55000000000000004">
      <c r="A31234" s="131"/>
    </row>
    <row r="31235" spans="1:1" x14ac:dyDescent="0.55000000000000004">
      <c r="A31235" s="131"/>
    </row>
    <row r="31238" spans="1:1" x14ac:dyDescent="0.55000000000000004">
      <c r="A31238" s="131"/>
    </row>
    <row r="31239" spans="1:1" x14ac:dyDescent="0.55000000000000004">
      <c r="A31239" s="131"/>
    </row>
    <row r="31242" spans="1:1" x14ac:dyDescent="0.55000000000000004">
      <c r="A31242" s="131"/>
    </row>
    <row r="31243" spans="1:1" x14ac:dyDescent="0.55000000000000004">
      <c r="A31243" s="131"/>
    </row>
    <row r="31246" spans="1:1" x14ac:dyDescent="0.55000000000000004">
      <c r="A31246" s="131"/>
    </row>
    <row r="31247" spans="1:1" x14ac:dyDescent="0.55000000000000004">
      <c r="A31247" s="131"/>
    </row>
    <row r="31250" spans="1:1" x14ac:dyDescent="0.55000000000000004">
      <c r="A31250" s="131"/>
    </row>
    <row r="31251" spans="1:1" x14ac:dyDescent="0.55000000000000004">
      <c r="A31251" s="131"/>
    </row>
    <row r="31254" spans="1:1" x14ac:dyDescent="0.55000000000000004">
      <c r="A31254" s="131"/>
    </row>
    <row r="31255" spans="1:1" x14ac:dyDescent="0.55000000000000004">
      <c r="A31255" s="131"/>
    </row>
    <row r="31258" spans="1:1" x14ac:dyDescent="0.55000000000000004">
      <c r="A31258" s="131"/>
    </row>
    <row r="31259" spans="1:1" x14ac:dyDescent="0.55000000000000004">
      <c r="A31259" s="131"/>
    </row>
    <row r="31262" spans="1:1" x14ac:dyDescent="0.55000000000000004">
      <c r="A31262" s="131"/>
    </row>
    <row r="31263" spans="1:1" x14ac:dyDescent="0.55000000000000004">
      <c r="A31263" s="131"/>
    </row>
    <row r="31266" spans="1:1" x14ac:dyDescent="0.55000000000000004">
      <c r="A31266" s="131"/>
    </row>
    <row r="31267" spans="1:1" x14ac:dyDescent="0.55000000000000004">
      <c r="A31267" s="131"/>
    </row>
    <row r="31270" spans="1:1" x14ac:dyDescent="0.55000000000000004">
      <c r="A31270" s="131"/>
    </row>
    <row r="31271" spans="1:1" x14ac:dyDescent="0.55000000000000004">
      <c r="A31271" s="131"/>
    </row>
    <row r="31274" spans="1:1" x14ac:dyDescent="0.55000000000000004">
      <c r="A31274" s="131"/>
    </row>
    <row r="31275" spans="1:1" x14ac:dyDescent="0.55000000000000004">
      <c r="A31275" s="131"/>
    </row>
    <row r="31278" spans="1:1" x14ac:dyDescent="0.55000000000000004">
      <c r="A31278" s="131"/>
    </row>
    <row r="31279" spans="1:1" x14ac:dyDescent="0.55000000000000004">
      <c r="A31279" s="131"/>
    </row>
    <row r="31282" spans="1:1" x14ac:dyDescent="0.55000000000000004">
      <c r="A31282" s="131"/>
    </row>
    <row r="31283" spans="1:1" x14ac:dyDescent="0.55000000000000004">
      <c r="A31283" s="131"/>
    </row>
    <row r="31286" spans="1:1" x14ac:dyDescent="0.55000000000000004">
      <c r="A31286" s="131"/>
    </row>
    <row r="31287" spans="1:1" x14ac:dyDescent="0.55000000000000004">
      <c r="A31287" s="131"/>
    </row>
    <row r="31290" spans="1:1" x14ac:dyDescent="0.55000000000000004">
      <c r="A31290" s="131"/>
    </row>
    <row r="31291" spans="1:1" x14ac:dyDescent="0.55000000000000004">
      <c r="A31291" s="131"/>
    </row>
    <row r="31294" spans="1:1" x14ac:dyDescent="0.55000000000000004">
      <c r="A31294" s="131"/>
    </row>
    <row r="31295" spans="1:1" x14ac:dyDescent="0.55000000000000004">
      <c r="A31295" s="131"/>
    </row>
    <row r="31298" spans="1:1" x14ac:dyDescent="0.55000000000000004">
      <c r="A31298" s="131"/>
    </row>
    <row r="31299" spans="1:1" x14ac:dyDescent="0.55000000000000004">
      <c r="A31299" s="131"/>
    </row>
    <row r="31302" spans="1:1" x14ac:dyDescent="0.55000000000000004">
      <c r="A31302" s="131"/>
    </row>
    <row r="31303" spans="1:1" x14ac:dyDescent="0.55000000000000004">
      <c r="A31303" s="131"/>
    </row>
    <row r="31306" spans="1:1" x14ac:dyDescent="0.55000000000000004">
      <c r="A31306" s="131"/>
    </row>
    <row r="31307" spans="1:1" x14ac:dyDescent="0.55000000000000004">
      <c r="A31307" s="131"/>
    </row>
    <row r="31310" spans="1:1" x14ac:dyDescent="0.55000000000000004">
      <c r="A31310" s="131"/>
    </row>
    <row r="31311" spans="1:1" x14ac:dyDescent="0.55000000000000004">
      <c r="A31311" s="131"/>
    </row>
    <row r="31314" spans="1:1" x14ac:dyDescent="0.55000000000000004">
      <c r="A31314" s="131"/>
    </row>
    <row r="31315" spans="1:1" x14ac:dyDescent="0.55000000000000004">
      <c r="A31315" s="131"/>
    </row>
    <row r="31318" spans="1:1" x14ac:dyDescent="0.55000000000000004">
      <c r="A31318" s="131"/>
    </row>
    <row r="31319" spans="1:1" x14ac:dyDescent="0.55000000000000004">
      <c r="A31319" s="131"/>
    </row>
    <row r="31322" spans="1:1" x14ac:dyDescent="0.55000000000000004">
      <c r="A31322" s="131"/>
    </row>
    <row r="31323" spans="1:1" x14ac:dyDescent="0.55000000000000004">
      <c r="A31323" s="131"/>
    </row>
    <row r="31326" spans="1:1" x14ac:dyDescent="0.55000000000000004">
      <c r="A31326" s="131"/>
    </row>
    <row r="31327" spans="1:1" x14ac:dyDescent="0.55000000000000004">
      <c r="A31327" s="131"/>
    </row>
    <row r="31330" spans="1:1" x14ac:dyDescent="0.55000000000000004">
      <c r="A31330" s="131"/>
    </row>
    <row r="31331" spans="1:1" x14ac:dyDescent="0.55000000000000004">
      <c r="A31331" s="131"/>
    </row>
    <row r="31334" spans="1:1" x14ac:dyDescent="0.55000000000000004">
      <c r="A31334" s="131"/>
    </row>
    <row r="31335" spans="1:1" x14ac:dyDescent="0.55000000000000004">
      <c r="A31335" s="131"/>
    </row>
    <row r="31338" spans="1:1" x14ac:dyDescent="0.55000000000000004">
      <c r="A31338" s="131"/>
    </row>
    <row r="31339" spans="1:1" x14ac:dyDescent="0.55000000000000004">
      <c r="A31339" s="131"/>
    </row>
    <row r="31342" spans="1:1" x14ac:dyDescent="0.55000000000000004">
      <c r="A31342" s="131"/>
    </row>
    <row r="31343" spans="1:1" x14ac:dyDescent="0.55000000000000004">
      <c r="A31343" s="131"/>
    </row>
    <row r="31346" spans="1:1" x14ac:dyDescent="0.55000000000000004">
      <c r="A31346" s="131"/>
    </row>
    <row r="31347" spans="1:1" x14ac:dyDescent="0.55000000000000004">
      <c r="A31347" s="131"/>
    </row>
    <row r="31350" spans="1:1" x14ac:dyDescent="0.55000000000000004">
      <c r="A31350" s="131"/>
    </row>
    <row r="31351" spans="1:1" x14ac:dyDescent="0.55000000000000004">
      <c r="A31351" s="131"/>
    </row>
    <row r="31354" spans="1:1" x14ac:dyDescent="0.55000000000000004">
      <c r="A31354" s="131"/>
    </row>
    <row r="31355" spans="1:1" x14ac:dyDescent="0.55000000000000004">
      <c r="A31355" s="131"/>
    </row>
    <row r="31358" spans="1:1" x14ac:dyDescent="0.55000000000000004">
      <c r="A31358" s="131"/>
    </row>
    <row r="31359" spans="1:1" x14ac:dyDescent="0.55000000000000004">
      <c r="A31359" s="131"/>
    </row>
    <row r="31362" spans="1:1" x14ac:dyDescent="0.55000000000000004">
      <c r="A31362" s="131"/>
    </row>
    <row r="31363" spans="1:1" x14ac:dyDescent="0.55000000000000004">
      <c r="A31363" s="131"/>
    </row>
    <row r="31366" spans="1:1" x14ac:dyDescent="0.55000000000000004">
      <c r="A31366" s="131"/>
    </row>
    <row r="31367" spans="1:1" x14ac:dyDescent="0.55000000000000004">
      <c r="A31367" s="131"/>
    </row>
    <row r="31370" spans="1:1" x14ac:dyDescent="0.55000000000000004">
      <c r="A31370" s="131"/>
    </row>
    <row r="31371" spans="1:1" x14ac:dyDescent="0.55000000000000004">
      <c r="A31371" s="131"/>
    </row>
    <row r="31374" spans="1:1" x14ac:dyDescent="0.55000000000000004">
      <c r="A31374" s="131"/>
    </row>
    <row r="31375" spans="1:1" x14ac:dyDescent="0.55000000000000004">
      <c r="A31375" s="131"/>
    </row>
    <row r="31378" spans="1:1" x14ac:dyDescent="0.55000000000000004">
      <c r="A31378" s="131"/>
    </row>
    <row r="31379" spans="1:1" x14ac:dyDescent="0.55000000000000004">
      <c r="A31379" s="131"/>
    </row>
    <row r="31382" spans="1:1" x14ac:dyDescent="0.55000000000000004">
      <c r="A31382" s="131"/>
    </row>
    <row r="31383" spans="1:1" x14ac:dyDescent="0.55000000000000004">
      <c r="A31383" s="131"/>
    </row>
    <row r="31386" spans="1:1" x14ac:dyDescent="0.55000000000000004">
      <c r="A31386" s="131"/>
    </row>
    <row r="31387" spans="1:1" x14ac:dyDescent="0.55000000000000004">
      <c r="A31387" s="131"/>
    </row>
    <row r="31390" spans="1:1" x14ac:dyDescent="0.55000000000000004">
      <c r="A31390" s="131"/>
    </row>
    <row r="31391" spans="1:1" x14ac:dyDescent="0.55000000000000004">
      <c r="A31391" s="131"/>
    </row>
    <row r="31394" spans="1:1" x14ac:dyDescent="0.55000000000000004">
      <c r="A31394" s="131"/>
    </row>
    <row r="31395" spans="1:1" x14ac:dyDescent="0.55000000000000004">
      <c r="A31395" s="131"/>
    </row>
    <row r="31398" spans="1:1" x14ac:dyDescent="0.55000000000000004">
      <c r="A31398" s="131"/>
    </row>
    <row r="31399" spans="1:1" x14ac:dyDescent="0.55000000000000004">
      <c r="A31399" s="131"/>
    </row>
    <row r="31402" spans="1:1" x14ac:dyDescent="0.55000000000000004">
      <c r="A31402" s="131"/>
    </row>
    <row r="31403" spans="1:1" x14ac:dyDescent="0.55000000000000004">
      <c r="A31403" s="131"/>
    </row>
    <row r="31406" spans="1:1" x14ac:dyDescent="0.55000000000000004">
      <c r="A31406" s="131"/>
    </row>
    <row r="31407" spans="1:1" x14ac:dyDescent="0.55000000000000004">
      <c r="A31407" s="131"/>
    </row>
    <row r="31410" spans="1:1" x14ac:dyDescent="0.55000000000000004">
      <c r="A31410" s="131"/>
    </row>
    <row r="31411" spans="1:1" x14ac:dyDescent="0.55000000000000004">
      <c r="A31411" s="131"/>
    </row>
    <row r="31414" spans="1:1" x14ac:dyDescent="0.55000000000000004">
      <c r="A31414" s="131"/>
    </row>
    <row r="31415" spans="1:1" x14ac:dyDescent="0.55000000000000004">
      <c r="A31415" s="131"/>
    </row>
    <row r="31418" spans="1:1" x14ac:dyDescent="0.55000000000000004">
      <c r="A31418" s="131"/>
    </row>
    <row r="31419" spans="1:1" x14ac:dyDescent="0.55000000000000004">
      <c r="A31419" s="131"/>
    </row>
    <row r="31422" spans="1:1" x14ac:dyDescent="0.55000000000000004">
      <c r="A31422" s="131"/>
    </row>
    <row r="31423" spans="1:1" x14ac:dyDescent="0.55000000000000004">
      <c r="A31423" s="131"/>
    </row>
    <row r="31426" spans="1:1" x14ac:dyDescent="0.55000000000000004">
      <c r="A31426" s="131"/>
    </row>
    <row r="31427" spans="1:1" x14ac:dyDescent="0.55000000000000004">
      <c r="A31427" s="131"/>
    </row>
    <row r="31430" spans="1:1" x14ac:dyDescent="0.55000000000000004">
      <c r="A31430" s="131"/>
    </row>
    <row r="31431" spans="1:1" x14ac:dyDescent="0.55000000000000004">
      <c r="A31431" s="131"/>
    </row>
    <row r="31434" spans="1:1" x14ac:dyDescent="0.55000000000000004">
      <c r="A31434" s="131"/>
    </row>
    <row r="31435" spans="1:1" x14ac:dyDescent="0.55000000000000004">
      <c r="A31435" s="131"/>
    </row>
    <row r="31438" spans="1:1" x14ac:dyDescent="0.55000000000000004">
      <c r="A31438" s="131"/>
    </row>
    <row r="31439" spans="1:1" x14ac:dyDescent="0.55000000000000004">
      <c r="A31439" s="131"/>
    </row>
    <row r="31442" spans="1:1" x14ac:dyDescent="0.55000000000000004">
      <c r="A31442" s="131"/>
    </row>
    <row r="31443" spans="1:1" x14ac:dyDescent="0.55000000000000004">
      <c r="A31443" s="131"/>
    </row>
    <row r="31446" spans="1:1" x14ac:dyDescent="0.55000000000000004">
      <c r="A31446" s="131"/>
    </row>
    <row r="31447" spans="1:1" x14ac:dyDescent="0.55000000000000004">
      <c r="A31447" s="131"/>
    </row>
    <row r="31450" spans="1:1" x14ac:dyDescent="0.55000000000000004">
      <c r="A31450" s="131"/>
    </row>
    <row r="31451" spans="1:1" x14ac:dyDescent="0.55000000000000004">
      <c r="A31451" s="131"/>
    </row>
    <row r="31454" spans="1:1" x14ac:dyDescent="0.55000000000000004">
      <c r="A31454" s="131"/>
    </row>
    <row r="31455" spans="1:1" x14ac:dyDescent="0.55000000000000004">
      <c r="A31455" s="131"/>
    </row>
    <row r="31458" spans="1:1" x14ac:dyDescent="0.55000000000000004">
      <c r="A31458" s="131"/>
    </row>
    <row r="31459" spans="1:1" x14ac:dyDescent="0.55000000000000004">
      <c r="A31459" s="131"/>
    </row>
    <row r="31462" spans="1:1" x14ac:dyDescent="0.55000000000000004">
      <c r="A31462" s="131"/>
    </row>
    <row r="31463" spans="1:1" x14ac:dyDescent="0.55000000000000004">
      <c r="A31463" s="131"/>
    </row>
    <row r="31466" spans="1:1" x14ac:dyDescent="0.55000000000000004">
      <c r="A31466" s="131"/>
    </row>
    <row r="31467" spans="1:1" x14ac:dyDescent="0.55000000000000004">
      <c r="A31467" s="131"/>
    </row>
    <row r="31470" spans="1:1" x14ac:dyDescent="0.55000000000000004">
      <c r="A31470" s="131"/>
    </row>
    <row r="31471" spans="1:1" x14ac:dyDescent="0.55000000000000004">
      <c r="A31471" s="131"/>
    </row>
    <row r="31474" spans="1:1" x14ac:dyDescent="0.55000000000000004">
      <c r="A31474" s="131"/>
    </row>
    <row r="31475" spans="1:1" x14ac:dyDescent="0.55000000000000004">
      <c r="A31475" s="131"/>
    </row>
    <row r="31478" spans="1:1" x14ac:dyDescent="0.55000000000000004">
      <c r="A31478" s="131"/>
    </row>
    <row r="31479" spans="1:1" x14ac:dyDescent="0.55000000000000004">
      <c r="A31479" s="131"/>
    </row>
    <row r="31482" spans="1:1" x14ac:dyDescent="0.55000000000000004">
      <c r="A31482" s="131"/>
    </row>
    <row r="31483" spans="1:1" x14ac:dyDescent="0.55000000000000004">
      <c r="A31483" s="131"/>
    </row>
    <row r="31486" spans="1:1" x14ac:dyDescent="0.55000000000000004">
      <c r="A31486" s="131"/>
    </row>
    <row r="31487" spans="1:1" x14ac:dyDescent="0.55000000000000004">
      <c r="A31487" s="131"/>
    </row>
    <row r="31490" spans="1:1" x14ac:dyDescent="0.55000000000000004">
      <c r="A31490" s="131"/>
    </row>
    <row r="31491" spans="1:1" x14ac:dyDescent="0.55000000000000004">
      <c r="A31491" s="131"/>
    </row>
    <row r="31494" spans="1:1" x14ac:dyDescent="0.55000000000000004">
      <c r="A31494" s="131"/>
    </row>
    <row r="31495" spans="1:1" x14ac:dyDescent="0.55000000000000004">
      <c r="A31495" s="131"/>
    </row>
    <row r="31498" spans="1:1" x14ac:dyDescent="0.55000000000000004">
      <c r="A31498" s="131"/>
    </row>
    <row r="31499" spans="1:1" x14ac:dyDescent="0.55000000000000004">
      <c r="A31499" s="131"/>
    </row>
    <row r="31502" spans="1:1" x14ac:dyDescent="0.55000000000000004">
      <c r="A31502" s="131"/>
    </row>
    <row r="31503" spans="1:1" x14ac:dyDescent="0.55000000000000004">
      <c r="A31503" s="131"/>
    </row>
    <row r="31506" spans="1:1" x14ac:dyDescent="0.55000000000000004">
      <c r="A31506" s="131"/>
    </row>
    <row r="31507" spans="1:1" x14ac:dyDescent="0.55000000000000004">
      <c r="A31507" s="131"/>
    </row>
    <row r="31510" spans="1:1" x14ac:dyDescent="0.55000000000000004">
      <c r="A31510" s="131"/>
    </row>
    <row r="31511" spans="1:1" x14ac:dyDescent="0.55000000000000004">
      <c r="A31511" s="131"/>
    </row>
    <row r="31514" spans="1:1" x14ac:dyDescent="0.55000000000000004">
      <c r="A31514" s="131"/>
    </row>
    <row r="31515" spans="1:1" x14ac:dyDescent="0.55000000000000004">
      <c r="A31515" s="131"/>
    </row>
    <row r="31518" spans="1:1" x14ac:dyDescent="0.55000000000000004">
      <c r="A31518" s="131"/>
    </row>
    <row r="31519" spans="1:1" x14ac:dyDescent="0.55000000000000004">
      <c r="A31519" s="131"/>
    </row>
    <row r="31522" spans="1:1" x14ac:dyDescent="0.55000000000000004">
      <c r="A31522" s="131"/>
    </row>
    <row r="31523" spans="1:1" x14ac:dyDescent="0.55000000000000004">
      <c r="A31523" s="131"/>
    </row>
    <row r="31526" spans="1:1" x14ac:dyDescent="0.55000000000000004">
      <c r="A31526" s="131"/>
    </row>
    <row r="31527" spans="1:1" x14ac:dyDescent="0.55000000000000004">
      <c r="A31527" s="131"/>
    </row>
    <row r="31530" spans="1:1" x14ac:dyDescent="0.55000000000000004">
      <c r="A31530" s="131"/>
    </row>
    <row r="31531" spans="1:1" x14ac:dyDescent="0.55000000000000004">
      <c r="A31531" s="131"/>
    </row>
    <row r="31534" spans="1:1" x14ac:dyDescent="0.55000000000000004">
      <c r="A31534" s="131"/>
    </row>
    <row r="31535" spans="1:1" x14ac:dyDescent="0.55000000000000004">
      <c r="A31535" s="131"/>
    </row>
    <row r="31538" spans="1:1" x14ac:dyDescent="0.55000000000000004">
      <c r="A31538" s="131"/>
    </row>
    <row r="31539" spans="1:1" x14ac:dyDescent="0.55000000000000004">
      <c r="A31539" s="131"/>
    </row>
    <row r="31542" spans="1:1" x14ac:dyDescent="0.55000000000000004">
      <c r="A31542" s="131"/>
    </row>
    <row r="31543" spans="1:1" x14ac:dyDescent="0.55000000000000004">
      <c r="A31543" s="131"/>
    </row>
    <row r="31546" spans="1:1" x14ac:dyDescent="0.55000000000000004">
      <c r="A31546" s="131"/>
    </row>
    <row r="31547" spans="1:1" x14ac:dyDescent="0.55000000000000004">
      <c r="A31547" s="131"/>
    </row>
    <row r="31550" spans="1:1" x14ac:dyDescent="0.55000000000000004">
      <c r="A31550" s="131"/>
    </row>
    <row r="31551" spans="1:1" x14ac:dyDescent="0.55000000000000004">
      <c r="A31551" s="131"/>
    </row>
    <row r="31554" spans="1:1" x14ac:dyDescent="0.55000000000000004">
      <c r="A31554" s="131"/>
    </row>
    <row r="31555" spans="1:1" x14ac:dyDescent="0.55000000000000004">
      <c r="A31555" s="131"/>
    </row>
    <row r="31558" spans="1:1" x14ac:dyDescent="0.55000000000000004">
      <c r="A31558" s="131"/>
    </row>
    <row r="31559" spans="1:1" x14ac:dyDescent="0.55000000000000004">
      <c r="A31559" s="131"/>
    </row>
    <row r="31562" spans="1:1" x14ac:dyDescent="0.55000000000000004">
      <c r="A31562" s="131"/>
    </row>
    <row r="31563" spans="1:1" x14ac:dyDescent="0.55000000000000004">
      <c r="A31563" s="131"/>
    </row>
    <row r="31566" spans="1:1" x14ac:dyDescent="0.55000000000000004">
      <c r="A31566" s="131"/>
    </row>
    <row r="31567" spans="1:1" x14ac:dyDescent="0.55000000000000004">
      <c r="A31567" s="131"/>
    </row>
    <row r="31570" spans="1:1" x14ac:dyDescent="0.55000000000000004">
      <c r="A31570" s="131"/>
    </row>
    <row r="31571" spans="1:1" x14ac:dyDescent="0.55000000000000004">
      <c r="A31571" s="131"/>
    </row>
    <row r="31574" spans="1:1" x14ac:dyDescent="0.55000000000000004">
      <c r="A31574" s="131"/>
    </row>
    <row r="31575" spans="1:1" x14ac:dyDescent="0.55000000000000004">
      <c r="A31575" s="131"/>
    </row>
    <row r="31578" spans="1:1" x14ac:dyDescent="0.55000000000000004">
      <c r="A31578" s="131"/>
    </row>
    <row r="31579" spans="1:1" x14ac:dyDescent="0.55000000000000004">
      <c r="A31579" s="131"/>
    </row>
    <row r="31582" spans="1:1" x14ac:dyDescent="0.55000000000000004">
      <c r="A31582" s="131"/>
    </row>
    <row r="31583" spans="1:1" x14ac:dyDescent="0.55000000000000004">
      <c r="A31583" s="131"/>
    </row>
    <row r="31586" spans="1:1" x14ac:dyDescent="0.55000000000000004">
      <c r="A31586" s="131"/>
    </row>
    <row r="31587" spans="1:1" x14ac:dyDescent="0.55000000000000004">
      <c r="A31587" s="131"/>
    </row>
    <row r="31590" spans="1:1" x14ac:dyDescent="0.55000000000000004">
      <c r="A31590" s="131"/>
    </row>
    <row r="31591" spans="1:1" x14ac:dyDescent="0.55000000000000004">
      <c r="A31591" s="131"/>
    </row>
    <row r="31594" spans="1:1" x14ac:dyDescent="0.55000000000000004">
      <c r="A31594" s="131"/>
    </row>
    <row r="31595" spans="1:1" x14ac:dyDescent="0.55000000000000004">
      <c r="A31595" s="131"/>
    </row>
    <row r="31598" spans="1:1" x14ac:dyDescent="0.55000000000000004">
      <c r="A31598" s="131"/>
    </row>
    <row r="31599" spans="1:1" x14ac:dyDescent="0.55000000000000004">
      <c r="A31599" s="131"/>
    </row>
    <row r="31602" spans="1:1" x14ac:dyDescent="0.55000000000000004">
      <c r="A31602" s="131"/>
    </row>
    <row r="31603" spans="1:1" x14ac:dyDescent="0.55000000000000004">
      <c r="A31603" s="131"/>
    </row>
    <row r="31606" spans="1:1" x14ac:dyDescent="0.55000000000000004">
      <c r="A31606" s="131"/>
    </row>
    <row r="31607" spans="1:1" x14ac:dyDescent="0.55000000000000004">
      <c r="A31607" s="131"/>
    </row>
    <row r="31610" spans="1:1" x14ac:dyDescent="0.55000000000000004">
      <c r="A31610" s="131"/>
    </row>
    <row r="31611" spans="1:1" x14ac:dyDescent="0.55000000000000004">
      <c r="A31611" s="131"/>
    </row>
    <row r="31614" spans="1:1" x14ac:dyDescent="0.55000000000000004">
      <c r="A31614" s="131"/>
    </row>
    <row r="31615" spans="1:1" x14ac:dyDescent="0.55000000000000004">
      <c r="A31615" s="131"/>
    </row>
    <row r="31618" spans="1:1" x14ac:dyDescent="0.55000000000000004">
      <c r="A31618" s="131"/>
    </row>
    <row r="31619" spans="1:1" x14ac:dyDescent="0.55000000000000004">
      <c r="A31619" s="131"/>
    </row>
    <row r="31622" spans="1:1" x14ac:dyDescent="0.55000000000000004">
      <c r="A31622" s="131"/>
    </row>
    <row r="31623" spans="1:1" x14ac:dyDescent="0.55000000000000004">
      <c r="A31623" s="131"/>
    </row>
    <row r="31626" spans="1:1" x14ac:dyDescent="0.55000000000000004">
      <c r="A31626" s="131"/>
    </row>
    <row r="31627" spans="1:1" x14ac:dyDescent="0.55000000000000004">
      <c r="A31627" s="131"/>
    </row>
    <row r="31630" spans="1:1" x14ac:dyDescent="0.55000000000000004">
      <c r="A31630" s="131"/>
    </row>
    <row r="31631" spans="1:1" x14ac:dyDescent="0.55000000000000004">
      <c r="A31631" s="131"/>
    </row>
    <row r="31634" spans="1:1" x14ac:dyDescent="0.55000000000000004">
      <c r="A31634" s="131"/>
    </row>
    <row r="31635" spans="1:1" x14ac:dyDescent="0.55000000000000004">
      <c r="A31635" s="131"/>
    </row>
    <row r="31638" spans="1:1" x14ac:dyDescent="0.55000000000000004">
      <c r="A31638" s="131"/>
    </row>
    <row r="31639" spans="1:1" x14ac:dyDescent="0.55000000000000004">
      <c r="A31639" s="131"/>
    </row>
    <row r="31642" spans="1:1" x14ac:dyDescent="0.55000000000000004">
      <c r="A31642" s="131"/>
    </row>
    <row r="31643" spans="1:1" x14ac:dyDescent="0.55000000000000004">
      <c r="A31643" s="131"/>
    </row>
    <row r="31646" spans="1:1" x14ac:dyDescent="0.55000000000000004">
      <c r="A31646" s="131"/>
    </row>
    <row r="31647" spans="1:1" x14ac:dyDescent="0.55000000000000004">
      <c r="A31647" s="131"/>
    </row>
    <row r="31650" spans="1:1" x14ac:dyDescent="0.55000000000000004">
      <c r="A31650" s="131"/>
    </row>
    <row r="31651" spans="1:1" x14ac:dyDescent="0.55000000000000004">
      <c r="A31651" s="131"/>
    </row>
    <row r="31654" spans="1:1" x14ac:dyDescent="0.55000000000000004">
      <c r="A31654" s="131"/>
    </row>
    <row r="31655" spans="1:1" x14ac:dyDescent="0.55000000000000004">
      <c r="A31655" s="131"/>
    </row>
    <row r="31658" spans="1:1" x14ac:dyDescent="0.55000000000000004">
      <c r="A31658" s="131"/>
    </row>
    <row r="31659" spans="1:1" x14ac:dyDescent="0.55000000000000004">
      <c r="A31659" s="131"/>
    </row>
    <row r="31662" spans="1:1" x14ac:dyDescent="0.55000000000000004">
      <c r="A31662" s="131"/>
    </row>
    <row r="31663" spans="1:1" x14ac:dyDescent="0.55000000000000004">
      <c r="A31663" s="131"/>
    </row>
    <row r="31666" spans="1:1" x14ac:dyDescent="0.55000000000000004">
      <c r="A31666" s="131"/>
    </row>
    <row r="31667" spans="1:1" x14ac:dyDescent="0.55000000000000004">
      <c r="A31667" s="131"/>
    </row>
    <row r="31670" spans="1:1" x14ac:dyDescent="0.55000000000000004">
      <c r="A31670" s="131"/>
    </row>
    <row r="31671" spans="1:1" x14ac:dyDescent="0.55000000000000004">
      <c r="A31671" s="131"/>
    </row>
    <row r="31674" spans="1:1" x14ac:dyDescent="0.55000000000000004">
      <c r="A31674" s="131"/>
    </row>
    <row r="31675" spans="1:1" x14ac:dyDescent="0.55000000000000004">
      <c r="A31675" s="131"/>
    </row>
    <row r="31678" spans="1:1" x14ac:dyDescent="0.55000000000000004">
      <c r="A31678" s="131"/>
    </row>
    <row r="31679" spans="1:1" x14ac:dyDescent="0.55000000000000004">
      <c r="A31679" s="131"/>
    </row>
    <row r="31682" spans="1:1" x14ac:dyDescent="0.55000000000000004">
      <c r="A31682" s="131"/>
    </row>
    <row r="31683" spans="1:1" x14ac:dyDescent="0.55000000000000004">
      <c r="A31683" s="131"/>
    </row>
    <row r="31686" spans="1:1" x14ac:dyDescent="0.55000000000000004">
      <c r="A31686" s="131"/>
    </row>
    <row r="31687" spans="1:1" x14ac:dyDescent="0.55000000000000004">
      <c r="A31687" s="131"/>
    </row>
    <row r="31690" spans="1:1" x14ac:dyDescent="0.55000000000000004">
      <c r="A31690" s="131"/>
    </row>
    <row r="31691" spans="1:1" x14ac:dyDescent="0.55000000000000004">
      <c r="A31691" s="131"/>
    </row>
    <row r="31694" spans="1:1" x14ac:dyDescent="0.55000000000000004">
      <c r="A31694" s="131"/>
    </row>
    <row r="31695" spans="1:1" x14ac:dyDescent="0.55000000000000004">
      <c r="A31695" s="131"/>
    </row>
    <row r="31698" spans="1:1" x14ac:dyDescent="0.55000000000000004">
      <c r="A31698" s="131"/>
    </row>
    <row r="31699" spans="1:1" x14ac:dyDescent="0.55000000000000004">
      <c r="A31699" s="131"/>
    </row>
    <row r="31702" spans="1:1" x14ac:dyDescent="0.55000000000000004">
      <c r="A31702" s="131"/>
    </row>
    <row r="31703" spans="1:1" x14ac:dyDescent="0.55000000000000004">
      <c r="A31703" s="131"/>
    </row>
    <row r="31706" spans="1:1" x14ac:dyDescent="0.55000000000000004">
      <c r="A31706" s="131"/>
    </row>
    <row r="31707" spans="1:1" x14ac:dyDescent="0.55000000000000004">
      <c r="A31707" s="131"/>
    </row>
    <row r="31710" spans="1:1" x14ac:dyDescent="0.55000000000000004">
      <c r="A31710" s="131"/>
    </row>
    <row r="31711" spans="1:1" x14ac:dyDescent="0.55000000000000004">
      <c r="A31711" s="131"/>
    </row>
    <row r="31714" spans="1:1" x14ac:dyDescent="0.55000000000000004">
      <c r="A31714" s="131"/>
    </row>
    <row r="31715" spans="1:1" x14ac:dyDescent="0.55000000000000004">
      <c r="A31715" s="131"/>
    </row>
    <row r="31718" spans="1:1" x14ac:dyDescent="0.55000000000000004">
      <c r="A31718" s="131"/>
    </row>
    <row r="31719" spans="1:1" x14ac:dyDescent="0.55000000000000004">
      <c r="A31719" s="131"/>
    </row>
    <row r="31722" spans="1:1" x14ac:dyDescent="0.55000000000000004">
      <c r="A31722" s="131"/>
    </row>
    <row r="31723" spans="1:1" x14ac:dyDescent="0.55000000000000004">
      <c r="A31723" s="131"/>
    </row>
    <row r="31726" spans="1:1" x14ac:dyDescent="0.55000000000000004">
      <c r="A31726" s="131"/>
    </row>
    <row r="31727" spans="1:1" x14ac:dyDescent="0.55000000000000004">
      <c r="A31727" s="131"/>
    </row>
    <row r="31730" spans="1:1" x14ac:dyDescent="0.55000000000000004">
      <c r="A31730" s="131"/>
    </row>
    <row r="31731" spans="1:1" x14ac:dyDescent="0.55000000000000004">
      <c r="A31731" s="131"/>
    </row>
    <row r="31734" spans="1:1" x14ac:dyDescent="0.55000000000000004">
      <c r="A31734" s="131"/>
    </row>
    <row r="31735" spans="1:1" x14ac:dyDescent="0.55000000000000004">
      <c r="A31735" s="131"/>
    </row>
    <row r="31738" spans="1:1" x14ac:dyDescent="0.55000000000000004">
      <c r="A31738" s="131"/>
    </row>
    <row r="31739" spans="1:1" x14ac:dyDescent="0.55000000000000004">
      <c r="A31739" s="131"/>
    </row>
    <row r="31742" spans="1:1" x14ac:dyDescent="0.55000000000000004">
      <c r="A31742" s="131"/>
    </row>
    <row r="31743" spans="1:1" x14ac:dyDescent="0.55000000000000004">
      <c r="A31743" s="131"/>
    </row>
    <row r="31746" spans="1:1" x14ac:dyDescent="0.55000000000000004">
      <c r="A31746" s="131"/>
    </row>
    <row r="31747" spans="1:1" x14ac:dyDescent="0.55000000000000004">
      <c r="A31747" s="131"/>
    </row>
    <row r="31750" spans="1:1" x14ac:dyDescent="0.55000000000000004">
      <c r="A31750" s="131"/>
    </row>
    <row r="31751" spans="1:1" x14ac:dyDescent="0.55000000000000004">
      <c r="A31751" s="131"/>
    </row>
    <row r="31754" spans="1:1" x14ac:dyDescent="0.55000000000000004">
      <c r="A31754" s="131"/>
    </row>
    <row r="31755" spans="1:1" x14ac:dyDescent="0.55000000000000004">
      <c r="A31755" s="131"/>
    </row>
    <row r="31758" spans="1:1" x14ac:dyDescent="0.55000000000000004">
      <c r="A31758" s="131"/>
    </row>
    <row r="31759" spans="1:1" x14ac:dyDescent="0.55000000000000004">
      <c r="A31759" s="131"/>
    </row>
    <row r="31762" spans="1:1" x14ac:dyDescent="0.55000000000000004">
      <c r="A31762" s="131"/>
    </row>
    <row r="31763" spans="1:1" x14ac:dyDescent="0.55000000000000004">
      <c r="A31763" s="131"/>
    </row>
    <row r="31766" spans="1:1" x14ac:dyDescent="0.55000000000000004">
      <c r="A31766" s="131"/>
    </row>
    <row r="31767" spans="1:1" x14ac:dyDescent="0.55000000000000004">
      <c r="A31767" s="131"/>
    </row>
    <row r="31770" spans="1:1" x14ac:dyDescent="0.55000000000000004">
      <c r="A31770" s="131"/>
    </row>
    <row r="31771" spans="1:1" x14ac:dyDescent="0.55000000000000004">
      <c r="A31771" s="131"/>
    </row>
    <row r="31774" spans="1:1" x14ac:dyDescent="0.55000000000000004">
      <c r="A31774" s="131"/>
    </row>
    <row r="31775" spans="1:1" x14ac:dyDescent="0.55000000000000004">
      <c r="A31775" s="131"/>
    </row>
    <row r="31778" spans="1:1" x14ac:dyDescent="0.55000000000000004">
      <c r="A31778" s="131"/>
    </row>
    <row r="31779" spans="1:1" x14ac:dyDescent="0.55000000000000004">
      <c r="A31779" s="131"/>
    </row>
    <row r="31782" spans="1:1" x14ac:dyDescent="0.55000000000000004">
      <c r="A31782" s="131"/>
    </row>
    <row r="31783" spans="1:1" x14ac:dyDescent="0.55000000000000004">
      <c r="A31783" s="131"/>
    </row>
    <row r="31786" spans="1:1" x14ac:dyDescent="0.55000000000000004">
      <c r="A31786" s="131"/>
    </row>
    <row r="31787" spans="1:1" x14ac:dyDescent="0.55000000000000004">
      <c r="A31787" s="131"/>
    </row>
    <row r="31790" spans="1:1" x14ac:dyDescent="0.55000000000000004">
      <c r="A31790" s="131"/>
    </row>
    <row r="31791" spans="1:1" x14ac:dyDescent="0.55000000000000004">
      <c r="A31791" s="131"/>
    </row>
    <row r="31794" spans="1:1" x14ac:dyDescent="0.55000000000000004">
      <c r="A31794" s="131"/>
    </row>
    <row r="31795" spans="1:1" x14ac:dyDescent="0.55000000000000004">
      <c r="A31795" s="131"/>
    </row>
    <row r="31798" spans="1:1" x14ac:dyDescent="0.55000000000000004">
      <c r="A31798" s="131"/>
    </row>
    <row r="31799" spans="1:1" x14ac:dyDescent="0.55000000000000004">
      <c r="A31799" s="131"/>
    </row>
    <row r="31802" spans="1:1" x14ac:dyDescent="0.55000000000000004">
      <c r="A31802" s="131"/>
    </row>
    <row r="31803" spans="1:1" x14ac:dyDescent="0.55000000000000004">
      <c r="A31803" s="131"/>
    </row>
    <row r="31806" spans="1:1" x14ac:dyDescent="0.55000000000000004">
      <c r="A31806" s="131"/>
    </row>
    <row r="31807" spans="1:1" x14ac:dyDescent="0.55000000000000004">
      <c r="A31807" s="131"/>
    </row>
    <row r="31810" spans="1:1" x14ac:dyDescent="0.55000000000000004">
      <c r="A31810" s="131"/>
    </row>
    <row r="31811" spans="1:1" x14ac:dyDescent="0.55000000000000004">
      <c r="A31811" s="131"/>
    </row>
    <row r="31814" spans="1:1" x14ac:dyDescent="0.55000000000000004">
      <c r="A31814" s="131"/>
    </row>
    <row r="31815" spans="1:1" x14ac:dyDescent="0.55000000000000004">
      <c r="A31815" s="131"/>
    </row>
    <row r="31818" spans="1:1" x14ac:dyDescent="0.55000000000000004">
      <c r="A31818" s="131"/>
    </row>
    <row r="31819" spans="1:1" x14ac:dyDescent="0.55000000000000004">
      <c r="A31819" s="131"/>
    </row>
    <row r="31822" spans="1:1" x14ac:dyDescent="0.55000000000000004">
      <c r="A31822" s="131"/>
    </row>
    <row r="31823" spans="1:1" x14ac:dyDescent="0.55000000000000004">
      <c r="A31823" s="131"/>
    </row>
    <row r="31826" spans="1:1" x14ac:dyDescent="0.55000000000000004">
      <c r="A31826" s="131"/>
    </row>
    <row r="31827" spans="1:1" x14ac:dyDescent="0.55000000000000004">
      <c r="A31827" s="131"/>
    </row>
    <row r="31830" spans="1:1" x14ac:dyDescent="0.55000000000000004">
      <c r="A31830" s="131"/>
    </row>
    <row r="31831" spans="1:1" x14ac:dyDescent="0.55000000000000004">
      <c r="A31831" s="131"/>
    </row>
    <row r="31834" spans="1:1" x14ac:dyDescent="0.55000000000000004">
      <c r="A31834" s="131"/>
    </row>
    <row r="31835" spans="1:1" x14ac:dyDescent="0.55000000000000004">
      <c r="A31835" s="131"/>
    </row>
    <row r="31838" spans="1:1" x14ac:dyDescent="0.55000000000000004">
      <c r="A31838" s="131"/>
    </row>
    <row r="31839" spans="1:1" x14ac:dyDescent="0.55000000000000004">
      <c r="A31839" s="131"/>
    </row>
    <row r="31842" spans="1:1" x14ac:dyDescent="0.55000000000000004">
      <c r="A31842" s="131"/>
    </row>
    <row r="31843" spans="1:1" x14ac:dyDescent="0.55000000000000004">
      <c r="A31843" s="131"/>
    </row>
    <row r="31846" spans="1:1" x14ac:dyDescent="0.55000000000000004">
      <c r="A31846" s="131"/>
    </row>
    <row r="31847" spans="1:1" x14ac:dyDescent="0.55000000000000004">
      <c r="A31847" s="131"/>
    </row>
    <row r="31850" spans="1:1" x14ac:dyDescent="0.55000000000000004">
      <c r="A31850" s="131"/>
    </row>
    <row r="31851" spans="1:1" x14ac:dyDescent="0.55000000000000004">
      <c r="A31851" s="131"/>
    </row>
    <row r="31854" spans="1:1" x14ac:dyDescent="0.55000000000000004">
      <c r="A31854" s="131"/>
    </row>
    <row r="31855" spans="1:1" x14ac:dyDescent="0.55000000000000004">
      <c r="A31855" s="131"/>
    </row>
    <row r="31858" spans="1:1" x14ac:dyDescent="0.55000000000000004">
      <c r="A31858" s="131"/>
    </row>
    <row r="31859" spans="1:1" x14ac:dyDescent="0.55000000000000004">
      <c r="A31859" s="131"/>
    </row>
    <row r="31862" spans="1:1" x14ac:dyDescent="0.55000000000000004">
      <c r="A31862" s="131"/>
    </row>
    <row r="31863" spans="1:1" x14ac:dyDescent="0.55000000000000004">
      <c r="A31863" s="131"/>
    </row>
    <row r="31866" spans="1:1" x14ac:dyDescent="0.55000000000000004">
      <c r="A31866" s="131"/>
    </row>
    <row r="31867" spans="1:1" x14ac:dyDescent="0.55000000000000004">
      <c r="A31867" s="131"/>
    </row>
    <row r="31870" spans="1:1" x14ac:dyDescent="0.55000000000000004">
      <c r="A31870" s="131"/>
    </row>
    <row r="31871" spans="1:1" x14ac:dyDescent="0.55000000000000004">
      <c r="A31871" s="131"/>
    </row>
    <row r="31874" spans="1:1" x14ac:dyDescent="0.55000000000000004">
      <c r="A31874" s="131"/>
    </row>
    <row r="31875" spans="1:1" x14ac:dyDescent="0.55000000000000004">
      <c r="A31875" s="131"/>
    </row>
    <row r="31878" spans="1:1" x14ac:dyDescent="0.55000000000000004">
      <c r="A31878" s="131"/>
    </row>
    <row r="31879" spans="1:1" x14ac:dyDescent="0.55000000000000004">
      <c r="A31879" s="131"/>
    </row>
    <row r="31882" spans="1:1" x14ac:dyDescent="0.55000000000000004">
      <c r="A31882" s="131"/>
    </row>
    <row r="31883" spans="1:1" x14ac:dyDescent="0.55000000000000004">
      <c r="A31883" s="131"/>
    </row>
    <row r="31886" spans="1:1" x14ac:dyDescent="0.55000000000000004">
      <c r="A31886" s="131"/>
    </row>
    <row r="31887" spans="1:1" x14ac:dyDescent="0.55000000000000004">
      <c r="A31887" s="131"/>
    </row>
    <row r="31890" spans="1:1" x14ac:dyDescent="0.55000000000000004">
      <c r="A31890" s="131"/>
    </row>
    <row r="31891" spans="1:1" x14ac:dyDescent="0.55000000000000004">
      <c r="A31891" s="131"/>
    </row>
    <row r="31894" spans="1:1" x14ac:dyDescent="0.55000000000000004">
      <c r="A31894" s="131"/>
    </row>
    <row r="31895" spans="1:1" x14ac:dyDescent="0.55000000000000004">
      <c r="A31895" s="131"/>
    </row>
    <row r="31898" spans="1:1" x14ac:dyDescent="0.55000000000000004">
      <c r="A31898" s="131"/>
    </row>
    <row r="31899" spans="1:1" x14ac:dyDescent="0.55000000000000004">
      <c r="A31899" s="131"/>
    </row>
    <row r="31902" spans="1:1" x14ac:dyDescent="0.55000000000000004">
      <c r="A31902" s="131"/>
    </row>
    <row r="31903" spans="1:1" x14ac:dyDescent="0.55000000000000004">
      <c r="A31903" s="131"/>
    </row>
    <row r="31906" spans="1:1" x14ac:dyDescent="0.55000000000000004">
      <c r="A31906" s="131"/>
    </row>
    <row r="31907" spans="1:1" x14ac:dyDescent="0.55000000000000004">
      <c r="A31907" s="131"/>
    </row>
    <row r="31910" spans="1:1" x14ac:dyDescent="0.55000000000000004">
      <c r="A31910" s="131"/>
    </row>
    <row r="31911" spans="1:1" x14ac:dyDescent="0.55000000000000004">
      <c r="A31911" s="131"/>
    </row>
    <row r="31914" spans="1:1" x14ac:dyDescent="0.55000000000000004">
      <c r="A31914" s="131"/>
    </row>
    <row r="31915" spans="1:1" x14ac:dyDescent="0.55000000000000004">
      <c r="A31915" s="131"/>
    </row>
    <row r="31918" spans="1:1" x14ac:dyDescent="0.55000000000000004">
      <c r="A31918" s="131"/>
    </row>
    <row r="31919" spans="1:1" x14ac:dyDescent="0.55000000000000004">
      <c r="A31919" s="131"/>
    </row>
    <row r="31922" spans="1:1" x14ac:dyDescent="0.55000000000000004">
      <c r="A31922" s="131"/>
    </row>
    <row r="31923" spans="1:1" x14ac:dyDescent="0.55000000000000004">
      <c r="A31923" s="131"/>
    </row>
    <row r="31926" spans="1:1" x14ac:dyDescent="0.55000000000000004">
      <c r="A31926" s="131"/>
    </row>
    <row r="31927" spans="1:1" x14ac:dyDescent="0.55000000000000004">
      <c r="A31927" s="131"/>
    </row>
    <row r="31930" spans="1:1" x14ac:dyDescent="0.55000000000000004">
      <c r="A31930" s="131"/>
    </row>
    <row r="31931" spans="1:1" x14ac:dyDescent="0.55000000000000004">
      <c r="A31931" s="131"/>
    </row>
    <row r="31934" spans="1:1" x14ac:dyDescent="0.55000000000000004">
      <c r="A31934" s="131"/>
    </row>
    <row r="31935" spans="1:1" x14ac:dyDescent="0.55000000000000004">
      <c r="A31935" s="131"/>
    </row>
    <row r="31938" spans="1:1" x14ac:dyDescent="0.55000000000000004">
      <c r="A31938" s="131"/>
    </row>
    <row r="31939" spans="1:1" x14ac:dyDescent="0.55000000000000004">
      <c r="A31939" s="131"/>
    </row>
    <row r="31942" spans="1:1" x14ac:dyDescent="0.55000000000000004">
      <c r="A31942" s="131"/>
    </row>
    <row r="31943" spans="1:1" x14ac:dyDescent="0.55000000000000004">
      <c r="A31943" s="131"/>
    </row>
    <row r="31946" spans="1:1" x14ac:dyDescent="0.55000000000000004">
      <c r="A31946" s="131"/>
    </row>
    <row r="31947" spans="1:1" x14ac:dyDescent="0.55000000000000004">
      <c r="A31947" s="131"/>
    </row>
    <row r="31950" spans="1:1" x14ac:dyDescent="0.55000000000000004">
      <c r="A31950" s="131"/>
    </row>
    <row r="31951" spans="1:1" x14ac:dyDescent="0.55000000000000004">
      <c r="A31951" s="131"/>
    </row>
    <row r="31954" spans="1:1" x14ac:dyDescent="0.55000000000000004">
      <c r="A31954" s="131"/>
    </row>
    <row r="31955" spans="1:1" x14ac:dyDescent="0.55000000000000004">
      <c r="A31955" s="131"/>
    </row>
    <row r="31958" spans="1:1" x14ac:dyDescent="0.55000000000000004">
      <c r="A31958" s="131"/>
    </row>
    <row r="31959" spans="1:1" x14ac:dyDescent="0.55000000000000004">
      <c r="A31959" s="131"/>
    </row>
    <row r="31962" spans="1:1" x14ac:dyDescent="0.55000000000000004">
      <c r="A31962" s="131"/>
    </row>
    <row r="31963" spans="1:1" x14ac:dyDescent="0.55000000000000004">
      <c r="A31963" s="131"/>
    </row>
    <row r="31966" spans="1:1" x14ac:dyDescent="0.55000000000000004">
      <c r="A31966" s="131"/>
    </row>
    <row r="31967" spans="1:1" x14ac:dyDescent="0.55000000000000004">
      <c r="A31967" s="131"/>
    </row>
    <row r="31970" spans="1:1" x14ac:dyDescent="0.55000000000000004">
      <c r="A31970" s="131"/>
    </row>
    <row r="31971" spans="1:1" x14ac:dyDescent="0.55000000000000004">
      <c r="A31971" s="131"/>
    </row>
    <row r="31974" spans="1:1" x14ac:dyDescent="0.55000000000000004">
      <c r="A31974" s="131"/>
    </row>
    <row r="31975" spans="1:1" x14ac:dyDescent="0.55000000000000004">
      <c r="A31975" s="131"/>
    </row>
    <row r="31978" spans="1:1" x14ac:dyDescent="0.55000000000000004">
      <c r="A31978" s="131"/>
    </row>
    <row r="31979" spans="1:1" x14ac:dyDescent="0.55000000000000004">
      <c r="A31979" s="131"/>
    </row>
    <row r="31982" spans="1:1" x14ac:dyDescent="0.55000000000000004">
      <c r="A31982" s="131"/>
    </row>
    <row r="31983" spans="1:1" x14ac:dyDescent="0.55000000000000004">
      <c r="A31983" s="131"/>
    </row>
    <row r="31986" spans="1:1" x14ac:dyDescent="0.55000000000000004">
      <c r="A31986" s="131"/>
    </row>
    <row r="31987" spans="1:1" x14ac:dyDescent="0.55000000000000004">
      <c r="A31987" s="131"/>
    </row>
    <row r="31990" spans="1:1" x14ac:dyDescent="0.55000000000000004">
      <c r="A31990" s="131"/>
    </row>
    <row r="31991" spans="1:1" x14ac:dyDescent="0.55000000000000004">
      <c r="A31991" s="131"/>
    </row>
    <row r="31994" spans="1:1" x14ac:dyDescent="0.55000000000000004">
      <c r="A31994" s="131"/>
    </row>
    <row r="31995" spans="1:1" x14ac:dyDescent="0.55000000000000004">
      <c r="A31995" s="131"/>
    </row>
    <row r="31998" spans="1:1" x14ac:dyDescent="0.55000000000000004">
      <c r="A31998" s="131"/>
    </row>
    <row r="31999" spans="1:1" x14ac:dyDescent="0.55000000000000004">
      <c r="A31999" s="131"/>
    </row>
    <row r="32002" spans="1:1" x14ac:dyDescent="0.55000000000000004">
      <c r="A32002" s="131"/>
    </row>
    <row r="32003" spans="1:1" x14ac:dyDescent="0.55000000000000004">
      <c r="A32003" s="131"/>
    </row>
    <row r="32006" spans="1:1" x14ac:dyDescent="0.55000000000000004">
      <c r="A32006" s="131"/>
    </row>
    <row r="32007" spans="1:1" x14ac:dyDescent="0.55000000000000004">
      <c r="A32007" s="131"/>
    </row>
    <row r="32010" spans="1:1" x14ac:dyDescent="0.55000000000000004">
      <c r="A32010" s="131"/>
    </row>
    <row r="32011" spans="1:1" x14ac:dyDescent="0.55000000000000004">
      <c r="A32011" s="131"/>
    </row>
    <row r="32014" spans="1:1" x14ac:dyDescent="0.55000000000000004">
      <c r="A32014" s="131"/>
    </row>
    <row r="32015" spans="1:1" x14ac:dyDescent="0.55000000000000004">
      <c r="A32015" s="131"/>
    </row>
    <row r="32018" spans="1:1" x14ac:dyDescent="0.55000000000000004">
      <c r="A32018" s="131"/>
    </row>
    <row r="32019" spans="1:1" x14ac:dyDescent="0.55000000000000004">
      <c r="A32019" s="131"/>
    </row>
    <row r="32022" spans="1:1" x14ac:dyDescent="0.55000000000000004">
      <c r="A32022" s="131"/>
    </row>
    <row r="32023" spans="1:1" x14ac:dyDescent="0.55000000000000004">
      <c r="A32023" s="131"/>
    </row>
    <row r="32026" spans="1:1" x14ac:dyDescent="0.55000000000000004">
      <c r="A32026" s="131"/>
    </row>
    <row r="32027" spans="1:1" x14ac:dyDescent="0.55000000000000004">
      <c r="A32027" s="131"/>
    </row>
    <row r="32030" spans="1:1" x14ac:dyDescent="0.55000000000000004">
      <c r="A32030" s="131"/>
    </row>
    <row r="32031" spans="1:1" x14ac:dyDescent="0.55000000000000004">
      <c r="A32031" s="131"/>
    </row>
    <row r="32034" spans="1:1" x14ac:dyDescent="0.55000000000000004">
      <c r="A32034" s="131"/>
    </row>
    <row r="32035" spans="1:1" x14ac:dyDescent="0.55000000000000004">
      <c r="A32035" s="131"/>
    </row>
    <row r="32038" spans="1:1" x14ac:dyDescent="0.55000000000000004">
      <c r="A32038" s="131"/>
    </row>
    <row r="32039" spans="1:1" x14ac:dyDescent="0.55000000000000004">
      <c r="A32039" s="131"/>
    </row>
    <row r="32042" spans="1:1" x14ac:dyDescent="0.55000000000000004">
      <c r="A32042" s="131"/>
    </row>
    <row r="32043" spans="1:1" x14ac:dyDescent="0.55000000000000004">
      <c r="A32043" s="131"/>
    </row>
    <row r="32046" spans="1:1" x14ac:dyDescent="0.55000000000000004">
      <c r="A32046" s="131"/>
    </row>
    <row r="32047" spans="1:1" x14ac:dyDescent="0.55000000000000004">
      <c r="A32047" s="131"/>
    </row>
    <row r="32050" spans="1:1" x14ac:dyDescent="0.55000000000000004">
      <c r="A32050" s="131"/>
    </row>
    <row r="32051" spans="1:1" x14ac:dyDescent="0.55000000000000004">
      <c r="A32051" s="131"/>
    </row>
    <row r="32054" spans="1:1" x14ac:dyDescent="0.55000000000000004">
      <c r="A32054" s="131"/>
    </row>
    <row r="32055" spans="1:1" x14ac:dyDescent="0.55000000000000004">
      <c r="A32055" s="131"/>
    </row>
    <row r="32058" spans="1:1" x14ac:dyDescent="0.55000000000000004">
      <c r="A32058" s="131"/>
    </row>
    <row r="32059" spans="1:1" x14ac:dyDescent="0.55000000000000004">
      <c r="A32059" s="131"/>
    </row>
    <row r="32062" spans="1:1" x14ac:dyDescent="0.55000000000000004">
      <c r="A32062" s="131"/>
    </row>
    <row r="32063" spans="1:1" x14ac:dyDescent="0.55000000000000004">
      <c r="A32063" s="131"/>
    </row>
    <row r="32066" spans="1:1" x14ac:dyDescent="0.55000000000000004">
      <c r="A32066" s="131"/>
    </row>
    <row r="32067" spans="1:1" x14ac:dyDescent="0.55000000000000004">
      <c r="A32067" s="131"/>
    </row>
    <row r="32070" spans="1:1" x14ac:dyDescent="0.55000000000000004">
      <c r="A32070" s="131"/>
    </row>
    <row r="32071" spans="1:1" x14ac:dyDescent="0.55000000000000004">
      <c r="A32071" s="131"/>
    </row>
    <row r="32074" spans="1:1" x14ac:dyDescent="0.55000000000000004">
      <c r="A32074" s="131"/>
    </row>
    <row r="32075" spans="1:1" x14ac:dyDescent="0.55000000000000004">
      <c r="A32075" s="131"/>
    </row>
    <row r="32078" spans="1:1" x14ac:dyDescent="0.55000000000000004">
      <c r="A32078" s="131"/>
    </row>
    <row r="32079" spans="1:1" x14ac:dyDescent="0.55000000000000004">
      <c r="A32079" s="131"/>
    </row>
    <row r="32082" spans="1:1" x14ac:dyDescent="0.55000000000000004">
      <c r="A32082" s="131"/>
    </row>
    <row r="32083" spans="1:1" x14ac:dyDescent="0.55000000000000004">
      <c r="A32083" s="131"/>
    </row>
    <row r="32086" spans="1:1" x14ac:dyDescent="0.55000000000000004">
      <c r="A32086" s="131"/>
    </row>
    <row r="32087" spans="1:1" x14ac:dyDescent="0.55000000000000004">
      <c r="A32087" s="131"/>
    </row>
    <row r="32090" spans="1:1" x14ac:dyDescent="0.55000000000000004">
      <c r="A32090" s="131"/>
    </row>
    <row r="32091" spans="1:1" x14ac:dyDescent="0.55000000000000004">
      <c r="A32091" s="131"/>
    </row>
    <row r="32094" spans="1:1" x14ac:dyDescent="0.55000000000000004">
      <c r="A32094" s="131"/>
    </row>
    <row r="32095" spans="1:1" x14ac:dyDescent="0.55000000000000004">
      <c r="A32095" s="131"/>
    </row>
    <row r="32098" spans="1:1" x14ac:dyDescent="0.55000000000000004">
      <c r="A32098" s="131"/>
    </row>
    <row r="32099" spans="1:1" x14ac:dyDescent="0.55000000000000004">
      <c r="A32099" s="131"/>
    </row>
    <row r="32102" spans="1:1" x14ac:dyDescent="0.55000000000000004">
      <c r="A32102" s="131"/>
    </row>
    <row r="32103" spans="1:1" x14ac:dyDescent="0.55000000000000004">
      <c r="A32103" s="131"/>
    </row>
    <row r="32106" spans="1:1" x14ac:dyDescent="0.55000000000000004">
      <c r="A32106" s="131"/>
    </row>
    <row r="32107" spans="1:1" x14ac:dyDescent="0.55000000000000004">
      <c r="A32107" s="131"/>
    </row>
    <row r="32110" spans="1:1" x14ac:dyDescent="0.55000000000000004">
      <c r="A32110" s="131"/>
    </row>
    <row r="32111" spans="1:1" x14ac:dyDescent="0.55000000000000004">
      <c r="A32111" s="131"/>
    </row>
    <row r="32114" spans="1:1" x14ac:dyDescent="0.55000000000000004">
      <c r="A32114" s="131"/>
    </row>
    <row r="32115" spans="1:1" x14ac:dyDescent="0.55000000000000004">
      <c r="A32115" s="131"/>
    </row>
    <row r="32118" spans="1:1" x14ac:dyDescent="0.55000000000000004">
      <c r="A32118" s="131"/>
    </row>
    <row r="32119" spans="1:1" x14ac:dyDescent="0.55000000000000004">
      <c r="A32119" s="131"/>
    </row>
    <row r="32122" spans="1:1" x14ac:dyDescent="0.55000000000000004">
      <c r="A32122" s="131"/>
    </row>
    <row r="32123" spans="1:1" x14ac:dyDescent="0.55000000000000004">
      <c r="A32123" s="131"/>
    </row>
    <row r="32126" spans="1:1" x14ac:dyDescent="0.55000000000000004">
      <c r="A32126" s="131"/>
    </row>
    <row r="32127" spans="1:1" x14ac:dyDescent="0.55000000000000004">
      <c r="A32127" s="131"/>
    </row>
    <row r="32130" spans="1:1" x14ac:dyDescent="0.55000000000000004">
      <c r="A32130" s="131"/>
    </row>
    <row r="32131" spans="1:1" x14ac:dyDescent="0.55000000000000004">
      <c r="A32131" s="131"/>
    </row>
    <row r="32134" spans="1:1" x14ac:dyDescent="0.55000000000000004">
      <c r="A32134" s="131"/>
    </row>
    <row r="32135" spans="1:1" x14ac:dyDescent="0.55000000000000004">
      <c r="A32135" s="131"/>
    </row>
    <row r="32138" spans="1:1" x14ac:dyDescent="0.55000000000000004">
      <c r="A32138" s="131"/>
    </row>
    <row r="32139" spans="1:1" x14ac:dyDescent="0.55000000000000004">
      <c r="A32139" s="131"/>
    </row>
    <row r="32142" spans="1:1" x14ac:dyDescent="0.55000000000000004">
      <c r="A32142" s="131"/>
    </row>
    <row r="32143" spans="1:1" x14ac:dyDescent="0.55000000000000004">
      <c r="A32143" s="131"/>
    </row>
    <row r="32146" spans="1:1" x14ac:dyDescent="0.55000000000000004">
      <c r="A32146" s="131"/>
    </row>
    <row r="32147" spans="1:1" x14ac:dyDescent="0.55000000000000004">
      <c r="A32147" s="131"/>
    </row>
    <row r="32150" spans="1:1" x14ac:dyDescent="0.55000000000000004">
      <c r="A32150" s="131"/>
    </row>
    <row r="32151" spans="1:1" x14ac:dyDescent="0.55000000000000004">
      <c r="A32151" s="131"/>
    </row>
    <row r="32154" spans="1:1" x14ac:dyDescent="0.55000000000000004">
      <c r="A32154" s="131"/>
    </row>
    <row r="32155" spans="1:1" x14ac:dyDescent="0.55000000000000004">
      <c r="A32155" s="131"/>
    </row>
    <row r="32158" spans="1:1" x14ac:dyDescent="0.55000000000000004">
      <c r="A32158" s="131"/>
    </row>
    <row r="32159" spans="1:1" x14ac:dyDescent="0.55000000000000004">
      <c r="A32159" s="131"/>
    </row>
    <row r="32162" spans="1:1" x14ac:dyDescent="0.55000000000000004">
      <c r="A32162" s="131"/>
    </row>
    <row r="32163" spans="1:1" x14ac:dyDescent="0.55000000000000004">
      <c r="A32163" s="131"/>
    </row>
    <row r="32166" spans="1:1" x14ac:dyDescent="0.55000000000000004">
      <c r="A32166" s="131"/>
    </row>
    <row r="32167" spans="1:1" x14ac:dyDescent="0.55000000000000004">
      <c r="A32167" s="131"/>
    </row>
    <row r="32170" spans="1:1" x14ac:dyDescent="0.55000000000000004">
      <c r="A32170" s="131"/>
    </row>
    <row r="32171" spans="1:1" x14ac:dyDescent="0.55000000000000004">
      <c r="A32171" s="131"/>
    </row>
    <row r="32174" spans="1:1" x14ac:dyDescent="0.55000000000000004">
      <c r="A32174" s="131"/>
    </row>
    <row r="32175" spans="1:1" x14ac:dyDescent="0.55000000000000004">
      <c r="A32175" s="131"/>
    </row>
    <row r="32178" spans="1:1" x14ac:dyDescent="0.55000000000000004">
      <c r="A32178" s="131"/>
    </row>
    <row r="32179" spans="1:1" x14ac:dyDescent="0.55000000000000004">
      <c r="A32179" s="131"/>
    </row>
    <row r="32182" spans="1:1" x14ac:dyDescent="0.55000000000000004">
      <c r="A32182" s="131"/>
    </row>
    <row r="32183" spans="1:1" x14ac:dyDescent="0.55000000000000004">
      <c r="A32183" s="131"/>
    </row>
    <row r="32186" spans="1:1" x14ac:dyDescent="0.55000000000000004">
      <c r="A32186" s="131"/>
    </row>
    <row r="32187" spans="1:1" x14ac:dyDescent="0.55000000000000004">
      <c r="A32187" s="131"/>
    </row>
    <row r="32190" spans="1:1" x14ac:dyDescent="0.55000000000000004">
      <c r="A32190" s="131"/>
    </row>
    <row r="32191" spans="1:1" x14ac:dyDescent="0.55000000000000004">
      <c r="A32191" s="131"/>
    </row>
    <row r="32194" spans="1:1" x14ac:dyDescent="0.55000000000000004">
      <c r="A32194" s="131"/>
    </row>
    <row r="32195" spans="1:1" x14ac:dyDescent="0.55000000000000004">
      <c r="A32195" s="131"/>
    </row>
    <row r="32198" spans="1:1" x14ac:dyDescent="0.55000000000000004">
      <c r="A32198" s="131"/>
    </row>
    <row r="32199" spans="1:1" x14ac:dyDescent="0.55000000000000004">
      <c r="A32199" s="131"/>
    </row>
    <row r="32202" spans="1:1" x14ac:dyDescent="0.55000000000000004">
      <c r="A32202" s="131"/>
    </row>
    <row r="32203" spans="1:1" x14ac:dyDescent="0.55000000000000004">
      <c r="A32203" s="131"/>
    </row>
    <row r="32206" spans="1:1" x14ac:dyDescent="0.55000000000000004">
      <c r="A32206" s="131"/>
    </row>
    <row r="32207" spans="1:1" x14ac:dyDescent="0.55000000000000004">
      <c r="A32207" s="131"/>
    </row>
    <row r="32210" spans="1:1" x14ac:dyDescent="0.55000000000000004">
      <c r="A32210" s="131"/>
    </row>
    <row r="32211" spans="1:1" x14ac:dyDescent="0.55000000000000004">
      <c r="A32211" s="131"/>
    </row>
    <row r="32214" spans="1:1" x14ac:dyDescent="0.55000000000000004">
      <c r="A32214" s="131"/>
    </row>
    <row r="32215" spans="1:1" x14ac:dyDescent="0.55000000000000004">
      <c r="A32215" s="131"/>
    </row>
    <row r="32218" spans="1:1" x14ac:dyDescent="0.55000000000000004">
      <c r="A32218" s="131"/>
    </row>
    <row r="32219" spans="1:1" x14ac:dyDescent="0.55000000000000004">
      <c r="A32219" s="131"/>
    </row>
    <row r="32222" spans="1:1" x14ac:dyDescent="0.55000000000000004">
      <c r="A32222" s="131"/>
    </row>
    <row r="32223" spans="1:1" x14ac:dyDescent="0.55000000000000004">
      <c r="A32223" s="131"/>
    </row>
    <row r="32226" spans="1:1" x14ac:dyDescent="0.55000000000000004">
      <c r="A32226" s="131"/>
    </row>
    <row r="32227" spans="1:1" x14ac:dyDescent="0.55000000000000004">
      <c r="A32227" s="131"/>
    </row>
    <row r="32230" spans="1:1" x14ac:dyDescent="0.55000000000000004">
      <c r="A32230" s="131"/>
    </row>
    <row r="32231" spans="1:1" x14ac:dyDescent="0.55000000000000004">
      <c r="A32231" s="131"/>
    </row>
    <row r="32234" spans="1:1" x14ac:dyDescent="0.55000000000000004">
      <c r="A32234" s="131"/>
    </row>
    <row r="32235" spans="1:1" x14ac:dyDescent="0.55000000000000004">
      <c r="A32235" s="131"/>
    </row>
    <row r="32238" spans="1:1" x14ac:dyDescent="0.55000000000000004">
      <c r="A32238" s="131"/>
    </row>
    <row r="32239" spans="1:1" x14ac:dyDescent="0.55000000000000004">
      <c r="A32239" s="131"/>
    </row>
    <row r="32242" spans="1:1" x14ac:dyDescent="0.55000000000000004">
      <c r="A32242" s="131"/>
    </row>
    <row r="32243" spans="1:1" x14ac:dyDescent="0.55000000000000004">
      <c r="A32243" s="131"/>
    </row>
    <row r="32246" spans="1:1" x14ac:dyDescent="0.55000000000000004">
      <c r="A32246" s="131"/>
    </row>
    <row r="32247" spans="1:1" x14ac:dyDescent="0.55000000000000004">
      <c r="A32247" s="131"/>
    </row>
    <row r="32250" spans="1:1" x14ac:dyDescent="0.55000000000000004">
      <c r="A32250" s="131"/>
    </row>
    <row r="32251" spans="1:1" x14ac:dyDescent="0.55000000000000004">
      <c r="A32251" s="131"/>
    </row>
    <row r="32254" spans="1:1" x14ac:dyDescent="0.55000000000000004">
      <c r="A32254" s="131"/>
    </row>
    <row r="32255" spans="1:1" x14ac:dyDescent="0.55000000000000004">
      <c r="A32255" s="131"/>
    </row>
    <row r="32258" spans="1:1" x14ac:dyDescent="0.55000000000000004">
      <c r="A32258" s="131"/>
    </row>
    <row r="32259" spans="1:1" x14ac:dyDescent="0.55000000000000004">
      <c r="A32259" s="131"/>
    </row>
    <row r="32262" spans="1:1" x14ac:dyDescent="0.55000000000000004">
      <c r="A32262" s="131"/>
    </row>
    <row r="32263" spans="1:1" x14ac:dyDescent="0.55000000000000004">
      <c r="A32263" s="131"/>
    </row>
    <row r="32266" spans="1:1" x14ac:dyDescent="0.55000000000000004">
      <c r="A32266" s="131"/>
    </row>
    <row r="32267" spans="1:1" x14ac:dyDescent="0.55000000000000004">
      <c r="A32267" s="131"/>
    </row>
    <row r="32270" spans="1:1" x14ac:dyDescent="0.55000000000000004">
      <c r="A32270" s="131"/>
    </row>
    <row r="32271" spans="1:1" x14ac:dyDescent="0.55000000000000004">
      <c r="A32271" s="131"/>
    </row>
    <row r="32274" spans="1:1" x14ac:dyDescent="0.55000000000000004">
      <c r="A32274" s="131"/>
    </row>
    <row r="32275" spans="1:1" x14ac:dyDescent="0.55000000000000004">
      <c r="A32275" s="131"/>
    </row>
    <row r="32278" spans="1:1" x14ac:dyDescent="0.55000000000000004">
      <c r="A32278" s="131"/>
    </row>
    <row r="32279" spans="1:1" x14ac:dyDescent="0.55000000000000004">
      <c r="A32279" s="131"/>
    </row>
    <row r="32282" spans="1:1" x14ac:dyDescent="0.55000000000000004">
      <c r="A32282" s="131"/>
    </row>
    <row r="32283" spans="1:1" x14ac:dyDescent="0.55000000000000004">
      <c r="A32283" s="131"/>
    </row>
    <row r="32286" spans="1:1" x14ac:dyDescent="0.55000000000000004">
      <c r="A32286" s="131"/>
    </row>
    <row r="32287" spans="1:1" x14ac:dyDescent="0.55000000000000004">
      <c r="A32287" s="131"/>
    </row>
    <row r="32290" spans="1:1" x14ac:dyDescent="0.55000000000000004">
      <c r="A32290" s="131"/>
    </row>
    <row r="32291" spans="1:1" x14ac:dyDescent="0.55000000000000004">
      <c r="A32291" s="131"/>
    </row>
    <row r="32294" spans="1:1" x14ac:dyDescent="0.55000000000000004">
      <c r="A32294" s="131"/>
    </row>
    <row r="32295" spans="1:1" x14ac:dyDescent="0.55000000000000004">
      <c r="A32295" s="131"/>
    </row>
    <row r="32298" spans="1:1" x14ac:dyDescent="0.55000000000000004">
      <c r="A32298" s="131"/>
    </row>
    <row r="32299" spans="1:1" x14ac:dyDescent="0.55000000000000004">
      <c r="A32299" s="131"/>
    </row>
    <row r="32302" spans="1:1" x14ac:dyDescent="0.55000000000000004">
      <c r="A32302" s="131"/>
    </row>
    <row r="32303" spans="1:1" x14ac:dyDescent="0.55000000000000004">
      <c r="A32303" s="131"/>
    </row>
    <row r="32306" spans="1:1" x14ac:dyDescent="0.55000000000000004">
      <c r="A32306" s="131"/>
    </row>
    <row r="32307" spans="1:1" x14ac:dyDescent="0.55000000000000004">
      <c r="A32307" s="131"/>
    </row>
    <row r="32310" spans="1:1" x14ac:dyDescent="0.55000000000000004">
      <c r="A32310" s="131"/>
    </row>
    <row r="32311" spans="1:1" x14ac:dyDescent="0.55000000000000004">
      <c r="A32311" s="131"/>
    </row>
    <row r="32314" spans="1:1" x14ac:dyDescent="0.55000000000000004">
      <c r="A32314" s="131"/>
    </row>
    <row r="32315" spans="1:1" x14ac:dyDescent="0.55000000000000004">
      <c r="A32315" s="131"/>
    </row>
    <row r="32318" spans="1:1" x14ac:dyDescent="0.55000000000000004">
      <c r="A32318" s="131"/>
    </row>
    <row r="32319" spans="1:1" x14ac:dyDescent="0.55000000000000004">
      <c r="A32319" s="131"/>
    </row>
    <row r="32322" spans="1:1" x14ac:dyDescent="0.55000000000000004">
      <c r="A32322" s="131"/>
    </row>
    <row r="32323" spans="1:1" x14ac:dyDescent="0.55000000000000004">
      <c r="A32323" s="131"/>
    </row>
    <row r="32326" spans="1:1" x14ac:dyDescent="0.55000000000000004">
      <c r="A32326" s="131"/>
    </row>
    <row r="32327" spans="1:1" x14ac:dyDescent="0.55000000000000004">
      <c r="A32327" s="131"/>
    </row>
    <row r="32330" spans="1:1" x14ac:dyDescent="0.55000000000000004">
      <c r="A32330" s="131"/>
    </row>
    <row r="32331" spans="1:1" x14ac:dyDescent="0.55000000000000004">
      <c r="A32331" s="131"/>
    </row>
    <row r="32334" spans="1:1" x14ac:dyDescent="0.55000000000000004">
      <c r="A32334" s="131"/>
    </row>
    <row r="32335" spans="1:1" x14ac:dyDescent="0.55000000000000004">
      <c r="A32335" s="131"/>
    </row>
    <row r="32338" spans="1:1" x14ac:dyDescent="0.55000000000000004">
      <c r="A32338" s="131"/>
    </row>
    <row r="32339" spans="1:1" x14ac:dyDescent="0.55000000000000004">
      <c r="A32339" s="131"/>
    </row>
    <row r="32342" spans="1:1" x14ac:dyDescent="0.55000000000000004">
      <c r="A32342" s="131"/>
    </row>
    <row r="32343" spans="1:1" x14ac:dyDescent="0.55000000000000004">
      <c r="A32343" s="131"/>
    </row>
    <row r="32346" spans="1:1" x14ac:dyDescent="0.55000000000000004">
      <c r="A32346" s="131"/>
    </row>
    <row r="32347" spans="1:1" x14ac:dyDescent="0.55000000000000004">
      <c r="A32347" s="131"/>
    </row>
    <row r="32350" spans="1:1" x14ac:dyDescent="0.55000000000000004">
      <c r="A32350" s="131"/>
    </row>
    <row r="32351" spans="1:1" x14ac:dyDescent="0.55000000000000004">
      <c r="A32351" s="131"/>
    </row>
    <row r="32354" spans="1:1" x14ac:dyDescent="0.55000000000000004">
      <c r="A32354" s="131"/>
    </row>
    <row r="32355" spans="1:1" x14ac:dyDescent="0.55000000000000004">
      <c r="A32355" s="131"/>
    </row>
    <row r="32358" spans="1:1" x14ac:dyDescent="0.55000000000000004">
      <c r="A32358" s="131"/>
    </row>
    <row r="32359" spans="1:1" x14ac:dyDescent="0.55000000000000004">
      <c r="A32359" s="131"/>
    </row>
    <row r="32362" spans="1:1" x14ac:dyDescent="0.55000000000000004">
      <c r="A32362" s="131"/>
    </row>
    <row r="32363" spans="1:1" x14ac:dyDescent="0.55000000000000004">
      <c r="A32363" s="131"/>
    </row>
    <row r="32366" spans="1:1" x14ac:dyDescent="0.55000000000000004">
      <c r="A32366" s="131"/>
    </row>
    <row r="32367" spans="1:1" x14ac:dyDescent="0.55000000000000004">
      <c r="A32367" s="131"/>
    </row>
    <row r="32370" spans="1:1" x14ac:dyDescent="0.55000000000000004">
      <c r="A32370" s="131"/>
    </row>
    <row r="32371" spans="1:1" x14ac:dyDescent="0.55000000000000004">
      <c r="A32371" s="131"/>
    </row>
    <row r="32374" spans="1:1" x14ac:dyDescent="0.55000000000000004">
      <c r="A32374" s="131"/>
    </row>
    <row r="32375" spans="1:1" x14ac:dyDescent="0.55000000000000004">
      <c r="A32375" s="131"/>
    </row>
    <row r="32378" spans="1:1" x14ac:dyDescent="0.55000000000000004">
      <c r="A32378" s="131"/>
    </row>
    <row r="32379" spans="1:1" x14ac:dyDescent="0.55000000000000004">
      <c r="A32379" s="131"/>
    </row>
    <row r="32382" spans="1:1" x14ac:dyDescent="0.55000000000000004">
      <c r="A32382" s="131"/>
    </row>
    <row r="32383" spans="1:1" x14ac:dyDescent="0.55000000000000004">
      <c r="A32383" s="131"/>
    </row>
    <row r="32386" spans="1:1" x14ac:dyDescent="0.55000000000000004">
      <c r="A32386" s="131"/>
    </row>
    <row r="32387" spans="1:1" x14ac:dyDescent="0.55000000000000004">
      <c r="A32387" s="131"/>
    </row>
    <row r="32390" spans="1:1" x14ac:dyDescent="0.55000000000000004">
      <c r="A32390" s="131"/>
    </row>
    <row r="32391" spans="1:1" x14ac:dyDescent="0.55000000000000004">
      <c r="A32391" s="131"/>
    </row>
    <row r="32394" spans="1:1" x14ac:dyDescent="0.55000000000000004">
      <c r="A32394" s="131"/>
    </row>
    <row r="32395" spans="1:1" x14ac:dyDescent="0.55000000000000004">
      <c r="A32395" s="131"/>
    </row>
    <row r="32398" spans="1:1" x14ac:dyDescent="0.55000000000000004">
      <c r="A32398" s="131"/>
    </row>
    <row r="32399" spans="1:1" x14ac:dyDescent="0.55000000000000004">
      <c r="A32399" s="131"/>
    </row>
    <row r="32402" spans="1:1" x14ac:dyDescent="0.55000000000000004">
      <c r="A32402" s="131"/>
    </row>
    <row r="32403" spans="1:1" x14ac:dyDescent="0.55000000000000004">
      <c r="A32403" s="131"/>
    </row>
    <row r="32406" spans="1:1" x14ac:dyDescent="0.55000000000000004">
      <c r="A32406" s="131"/>
    </row>
    <row r="32407" spans="1:1" x14ac:dyDescent="0.55000000000000004">
      <c r="A32407" s="131"/>
    </row>
    <row r="32410" spans="1:1" x14ac:dyDescent="0.55000000000000004">
      <c r="A32410" s="131"/>
    </row>
    <row r="32411" spans="1:1" x14ac:dyDescent="0.55000000000000004">
      <c r="A32411" s="131"/>
    </row>
    <row r="32414" spans="1:1" x14ac:dyDescent="0.55000000000000004">
      <c r="A32414" s="131"/>
    </row>
    <row r="32415" spans="1:1" x14ac:dyDescent="0.55000000000000004">
      <c r="A32415" s="131"/>
    </row>
    <row r="32418" spans="1:1" x14ac:dyDescent="0.55000000000000004">
      <c r="A32418" s="131"/>
    </row>
    <row r="32419" spans="1:1" x14ac:dyDescent="0.55000000000000004">
      <c r="A32419" s="131"/>
    </row>
    <row r="32422" spans="1:1" x14ac:dyDescent="0.55000000000000004">
      <c r="A32422" s="131"/>
    </row>
    <row r="32423" spans="1:1" x14ac:dyDescent="0.55000000000000004">
      <c r="A32423" s="131"/>
    </row>
    <row r="32426" spans="1:1" x14ac:dyDescent="0.55000000000000004">
      <c r="A32426" s="131"/>
    </row>
    <row r="32427" spans="1:1" x14ac:dyDescent="0.55000000000000004">
      <c r="A32427" s="131"/>
    </row>
    <row r="32430" spans="1:1" x14ac:dyDescent="0.55000000000000004">
      <c r="A32430" s="131"/>
    </row>
    <row r="32431" spans="1:1" x14ac:dyDescent="0.55000000000000004">
      <c r="A32431" s="131"/>
    </row>
    <row r="32434" spans="1:1" x14ac:dyDescent="0.55000000000000004">
      <c r="A32434" s="131"/>
    </row>
    <row r="32435" spans="1:1" x14ac:dyDescent="0.55000000000000004">
      <c r="A32435" s="131"/>
    </row>
    <row r="32438" spans="1:1" x14ac:dyDescent="0.55000000000000004">
      <c r="A32438" s="131"/>
    </row>
    <row r="32439" spans="1:1" x14ac:dyDescent="0.55000000000000004">
      <c r="A32439" s="131"/>
    </row>
    <row r="32442" spans="1:1" x14ac:dyDescent="0.55000000000000004">
      <c r="A32442" s="131"/>
    </row>
    <row r="32443" spans="1:1" x14ac:dyDescent="0.55000000000000004">
      <c r="A32443" s="131"/>
    </row>
    <row r="32446" spans="1:1" x14ac:dyDescent="0.55000000000000004">
      <c r="A32446" s="131"/>
    </row>
    <row r="32447" spans="1:1" x14ac:dyDescent="0.55000000000000004">
      <c r="A32447" s="131"/>
    </row>
    <row r="32450" spans="1:1" x14ac:dyDescent="0.55000000000000004">
      <c r="A32450" s="131"/>
    </row>
    <row r="32451" spans="1:1" x14ac:dyDescent="0.55000000000000004">
      <c r="A32451" s="131"/>
    </row>
    <row r="32454" spans="1:1" x14ac:dyDescent="0.55000000000000004">
      <c r="A32454" s="131"/>
    </row>
    <row r="32455" spans="1:1" x14ac:dyDescent="0.55000000000000004">
      <c r="A32455" s="131"/>
    </row>
    <row r="32458" spans="1:1" x14ac:dyDescent="0.55000000000000004">
      <c r="A32458" s="131"/>
    </row>
    <row r="32459" spans="1:1" x14ac:dyDescent="0.55000000000000004">
      <c r="A32459" s="131"/>
    </row>
    <row r="32462" spans="1:1" x14ac:dyDescent="0.55000000000000004">
      <c r="A32462" s="131"/>
    </row>
    <row r="32463" spans="1:1" x14ac:dyDescent="0.55000000000000004">
      <c r="A32463" s="131"/>
    </row>
    <row r="32466" spans="1:1" x14ac:dyDescent="0.55000000000000004">
      <c r="A32466" s="131"/>
    </row>
    <row r="32467" spans="1:1" x14ac:dyDescent="0.55000000000000004">
      <c r="A32467" s="131"/>
    </row>
    <row r="32470" spans="1:1" x14ac:dyDescent="0.55000000000000004">
      <c r="A32470" s="131"/>
    </row>
    <row r="32471" spans="1:1" x14ac:dyDescent="0.55000000000000004">
      <c r="A32471" s="131"/>
    </row>
    <row r="32474" spans="1:1" x14ac:dyDescent="0.55000000000000004">
      <c r="A32474" s="131"/>
    </row>
    <row r="32475" spans="1:1" x14ac:dyDescent="0.55000000000000004">
      <c r="A32475" s="131"/>
    </row>
    <row r="32478" spans="1:1" x14ac:dyDescent="0.55000000000000004">
      <c r="A32478" s="131"/>
    </row>
    <row r="32479" spans="1:1" x14ac:dyDescent="0.55000000000000004">
      <c r="A32479" s="131"/>
    </row>
    <row r="32482" spans="1:1" x14ac:dyDescent="0.55000000000000004">
      <c r="A32482" s="131"/>
    </row>
    <row r="32483" spans="1:1" x14ac:dyDescent="0.55000000000000004">
      <c r="A32483" s="131"/>
    </row>
    <row r="32486" spans="1:1" x14ac:dyDescent="0.55000000000000004">
      <c r="A32486" s="131"/>
    </row>
    <row r="32487" spans="1:1" x14ac:dyDescent="0.55000000000000004">
      <c r="A32487" s="131"/>
    </row>
    <row r="32490" spans="1:1" x14ac:dyDescent="0.55000000000000004">
      <c r="A32490" s="131"/>
    </row>
    <row r="32491" spans="1:1" x14ac:dyDescent="0.55000000000000004">
      <c r="A32491" s="131"/>
    </row>
    <row r="32494" spans="1:1" x14ac:dyDescent="0.55000000000000004">
      <c r="A32494" s="131"/>
    </row>
    <row r="32495" spans="1:1" x14ac:dyDescent="0.55000000000000004">
      <c r="A32495" s="131"/>
    </row>
    <row r="32498" spans="1:1" x14ac:dyDescent="0.55000000000000004">
      <c r="A32498" s="131"/>
    </row>
    <row r="32499" spans="1:1" x14ac:dyDescent="0.55000000000000004">
      <c r="A32499" s="131"/>
    </row>
    <row r="32502" spans="1:1" x14ac:dyDescent="0.55000000000000004">
      <c r="A32502" s="131"/>
    </row>
    <row r="32503" spans="1:1" x14ac:dyDescent="0.55000000000000004">
      <c r="A32503" s="131"/>
    </row>
    <row r="32506" spans="1:1" x14ac:dyDescent="0.55000000000000004">
      <c r="A32506" s="131"/>
    </row>
    <row r="32507" spans="1:1" x14ac:dyDescent="0.55000000000000004">
      <c r="A32507" s="131"/>
    </row>
    <row r="32510" spans="1:1" x14ac:dyDescent="0.55000000000000004">
      <c r="A32510" s="131"/>
    </row>
    <row r="32511" spans="1:1" x14ac:dyDescent="0.55000000000000004">
      <c r="A32511" s="131"/>
    </row>
    <row r="32514" spans="1:1" x14ac:dyDescent="0.55000000000000004">
      <c r="A32514" s="131"/>
    </row>
    <row r="32515" spans="1:1" x14ac:dyDescent="0.55000000000000004">
      <c r="A32515" s="131"/>
    </row>
    <row r="32518" spans="1:1" x14ac:dyDescent="0.55000000000000004">
      <c r="A32518" s="131"/>
    </row>
    <row r="32519" spans="1:1" x14ac:dyDescent="0.55000000000000004">
      <c r="A32519" s="131"/>
    </row>
    <row r="32522" spans="1:1" x14ac:dyDescent="0.55000000000000004">
      <c r="A32522" s="131"/>
    </row>
    <row r="32523" spans="1:1" x14ac:dyDescent="0.55000000000000004">
      <c r="A32523" s="131"/>
    </row>
    <row r="32526" spans="1:1" x14ac:dyDescent="0.55000000000000004">
      <c r="A32526" s="131"/>
    </row>
    <row r="32527" spans="1:1" x14ac:dyDescent="0.55000000000000004">
      <c r="A32527" s="131"/>
    </row>
    <row r="32530" spans="1:1" x14ac:dyDescent="0.55000000000000004">
      <c r="A32530" s="131"/>
    </row>
    <row r="32531" spans="1:1" x14ac:dyDescent="0.55000000000000004">
      <c r="A32531" s="131"/>
    </row>
    <row r="32534" spans="1:1" x14ac:dyDescent="0.55000000000000004">
      <c r="A32534" s="131"/>
    </row>
    <row r="32535" spans="1:1" x14ac:dyDescent="0.55000000000000004">
      <c r="A32535" s="131"/>
    </row>
    <row r="32538" spans="1:1" x14ac:dyDescent="0.55000000000000004">
      <c r="A32538" s="131"/>
    </row>
    <row r="32539" spans="1:1" x14ac:dyDescent="0.55000000000000004">
      <c r="A32539" s="131"/>
    </row>
    <row r="32542" spans="1:1" x14ac:dyDescent="0.55000000000000004">
      <c r="A32542" s="131"/>
    </row>
    <row r="32543" spans="1:1" x14ac:dyDescent="0.55000000000000004">
      <c r="A32543" s="131"/>
    </row>
    <row r="32546" spans="1:1" x14ac:dyDescent="0.55000000000000004">
      <c r="A32546" s="131"/>
    </row>
    <row r="32547" spans="1:1" x14ac:dyDescent="0.55000000000000004">
      <c r="A32547" s="131"/>
    </row>
    <row r="32550" spans="1:1" x14ac:dyDescent="0.55000000000000004">
      <c r="A32550" s="131"/>
    </row>
    <row r="32551" spans="1:1" x14ac:dyDescent="0.55000000000000004">
      <c r="A32551" s="131"/>
    </row>
    <row r="32554" spans="1:1" x14ac:dyDescent="0.55000000000000004">
      <c r="A32554" s="131"/>
    </row>
    <row r="32555" spans="1:1" x14ac:dyDescent="0.55000000000000004">
      <c r="A32555" s="131"/>
    </row>
    <row r="32558" spans="1:1" x14ac:dyDescent="0.55000000000000004">
      <c r="A32558" s="131"/>
    </row>
    <row r="32559" spans="1:1" x14ac:dyDescent="0.55000000000000004">
      <c r="A32559" s="131"/>
    </row>
    <row r="32562" spans="1:1" x14ac:dyDescent="0.55000000000000004">
      <c r="A32562" s="131"/>
    </row>
    <row r="32563" spans="1:1" x14ac:dyDescent="0.55000000000000004">
      <c r="A32563" s="131"/>
    </row>
    <row r="32566" spans="1:1" x14ac:dyDescent="0.55000000000000004">
      <c r="A32566" s="131"/>
    </row>
    <row r="32567" spans="1:1" x14ac:dyDescent="0.55000000000000004">
      <c r="A32567" s="131"/>
    </row>
    <row r="32570" spans="1:1" x14ac:dyDescent="0.55000000000000004">
      <c r="A32570" s="131"/>
    </row>
    <row r="32571" spans="1:1" x14ac:dyDescent="0.55000000000000004">
      <c r="A32571" s="131"/>
    </row>
    <row r="32574" spans="1:1" x14ac:dyDescent="0.55000000000000004">
      <c r="A32574" s="131"/>
    </row>
    <row r="32575" spans="1:1" x14ac:dyDescent="0.55000000000000004">
      <c r="A32575" s="131"/>
    </row>
    <row r="32578" spans="1:1" x14ac:dyDescent="0.55000000000000004">
      <c r="A32578" s="131"/>
    </row>
    <row r="32579" spans="1:1" x14ac:dyDescent="0.55000000000000004">
      <c r="A32579" s="131"/>
    </row>
    <row r="32582" spans="1:1" x14ac:dyDescent="0.55000000000000004">
      <c r="A32582" s="131"/>
    </row>
    <row r="32583" spans="1:1" x14ac:dyDescent="0.55000000000000004">
      <c r="A32583" s="131"/>
    </row>
    <row r="32586" spans="1:1" x14ac:dyDescent="0.55000000000000004">
      <c r="A32586" s="131"/>
    </row>
    <row r="32587" spans="1:1" x14ac:dyDescent="0.55000000000000004">
      <c r="A32587" s="131"/>
    </row>
    <row r="32590" spans="1:1" x14ac:dyDescent="0.55000000000000004">
      <c r="A32590" s="131"/>
    </row>
    <row r="32591" spans="1:1" x14ac:dyDescent="0.55000000000000004">
      <c r="A32591" s="131"/>
    </row>
    <row r="32594" spans="1:1" x14ac:dyDescent="0.55000000000000004">
      <c r="A32594" s="131"/>
    </row>
    <row r="32595" spans="1:1" x14ac:dyDescent="0.55000000000000004">
      <c r="A32595" s="131"/>
    </row>
    <row r="32598" spans="1:1" x14ac:dyDescent="0.55000000000000004">
      <c r="A32598" s="131"/>
    </row>
    <row r="32599" spans="1:1" x14ac:dyDescent="0.55000000000000004">
      <c r="A32599" s="131"/>
    </row>
    <row r="32602" spans="1:1" x14ac:dyDescent="0.55000000000000004">
      <c r="A32602" s="131"/>
    </row>
    <row r="32603" spans="1:1" x14ac:dyDescent="0.55000000000000004">
      <c r="A32603" s="131"/>
    </row>
    <row r="32606" spans="1:1" x14ac:dyDescent="0.55000000000000004">
      <c r="A32606" s="131"/>
    </row>
    <row r="32607" spans="1:1" x14ac:dyDescent="0.55000000000000004">
      <c r="A32607" s="131"/>
    </row>
    <row r="32610" spans="1:1" x14ac:dyDescent="0.55000000000000004">
      <c r="A32610" s="131"/>
    </row>
    <row r="32611" spans="1:1" x14ac:dyDescent="0.55000000000000004">
      <c r="A32611" s="131"/>
    </row>
    <row r="32614" spans="1:1" x14ac:dyDescent="0.55000000000000004">
      <c r="A32614" s="131"/>
    </row>
    <row r="32615" spans="1:1" x14ac:dyDescent="0.55000000000000004">
      <c r="A32615" s="131"/>
    </row>
    <row r="32618" spans="1:1" x14ac:dyDescent="0.55000000000000004">
      <c r="A32618" s="131"/>
    </row>
    <row r="32619" spans="1:1" x14ac:dyDescent="0.55000000000000004">
      <c r="A32619" s="131"/>
    </row>
    <row r="32622" spans="1:1" x14ac:dyDescent="0.55000000000000004">
      <c r="A32622" s="131"/>
    </row>
    <row r="32623" spans="1:1" x14ac:dyDescent="0.55000000000000004">
      <c r="A32623" s="131"/>
    </row>
    <row r="32626" spans="1:1" x14ac:dyDescent="0.55000000000000004">
      <c r="A32626" s="131"/>
    </row>
    <row r="32627" spans="1:1" x14ac:dyDescent="0.55000000000000004">
      <c r="A32627" s="131"/>
    </row>
    <row r="32630" spans="1:1" x14ac:dyDescent="0.55000000000000004">
      <c r="A32630" s="131"/>
    </row>
    <row r="32631" spans="1:1" x14ac:dyDescent="0.55000000000000004">
      <c r="A32631" s="131"/>
    </row>
    <row r="32634" spans="1:1" x14ac:dyDescent="0.55000000000000004">
      <c r="A32634" s="131"/>
    </row>
    <row r="32635" spans="1:1" x14ac:dyDescent="0.55000000000000004">
      <c r="A32635" s="131"/>
    </row>
    <row r="32638" spans="1:1" x14ac:dyDescent="0.55000000000000004">
      <c r="A32638" s="131"/>
    </row>
    <row r="32639" spans="1:1" x14ac:dyDescent="0.55000000000000004">
      <c r="A32639" s="131"/>
    </row>
    <row r="32642" spans="1:1" x14ac:dyDescent="0.55000000000000004">
      <c r="A32642" s="131"/>
    </row>
    <row r="32643" spans="1:1" x14ac:dyDescent="0.55000000000000004">
      <c r="A32643" s="131"/>
    </row>
    <row r="32646" spans="1:1" x14ac:dyDescent="0.55000000000000004">
      <c r="A32646" s="131"/>
    </row>
    <row r="32647" spans="1:1" x14ac:dyDescent="0.55000000000000004">
      <c r="A32647" s="131"/>
    </row>
    <row r="32650" spans="1:1" x14ac:dyDescent="0.55000000000000004">
      <c r="A32650" s="131"/>
    </row>
    <row r="32651" spans="1:1" x14ac:dyDescent="0.55000000000000004">
      <c r="A32651" s="131"/>
    </row>
    <row r="32654" spans="1:1" x14ac:dyDescent="0.55000000000000004">
      <c r="A32654" s="131"/>
    </row>
    <row r="32655" spans="1:1" x14ac:dyDescent="0.55000000000000004">
      <c r="A32655" s="131"/>
    </row>
    <row r="32658" spans="1:1" x14ac:dyDescent="0.55000000000000004">
      <c r="A32658" s="131"/>
    </row>
    <row r="32659" spans="1:1" x14ac:dyDescent="0.55000000000000004">
      <c r="A32659" s="131"/>
    </row>
    <row r="32662" spans="1:1" x14ac:dyDescent="0.55000000000000004">
      <c r="A32662" s="131"/>
    </row>
    <row r="32663" spans="1:1" x14ac:dyDescent="0.55000000000000004">
      <c r="A32663" s="131"/>
    </row>
    <row r="32666" spans="1:1" x14ac:dyDescent="0.55000000000000004">
      <c r="A32666" s="131"/>
    </row>
    <row r="32667" spans="1:1" x14ac:dyDescent="0.55000000000000004">
      <c r="A32667" s="131"/>
    </row>
    <row r="32670" spans="1:1" x14ac:dyDescent="0.55000000000000004">
      <c r="A32670" s="131"/>
    </row>
    <row r="32671" spans="1:1" x14ac:dyDescent="0.55000000000000004">
      <c r="A32671" s="131"/>
    </row>
    <row r="32674" spans="1:1" x14ac:dyDescent="0.55000000000000004">
      <c r="A32674" s="131"/>
    </row>
    <row r="32675" spans="1:1" x14ac:dyDescent="0.55000000000000004">
      <c r="A32675" s="131"/>
    </row>
    <row r="32678" spans="1:1" x14ac:dyDescent="0.55000000000000004">
      <c r="A32678" s="131"/>
    </row>
    <row r="32679" spans="1:1" x14ac:dyDescent="0.55000000000000004">
      <c r="A32679" s="131"/>
    </row>
    <row r="32682" spans="1:1" x14ac:dyDescent="0.55000000000000004">
      <c r="A32682" s="131"/>
    </row>
    <row r="32683" spans="1:1" x14ac:dyDescent="0.55000000000000004">
      <c r="A32683" s="131"/>
    </row>
    <row r="32686" spans="1:1" x14ac:dyDescent="0.55000000000000004">
      <c r="A32686" s="131"/>
    </row>
    <row r="32687" spans="1:1" x14ac:dyDescent="0.55000000000000004">
      <c r="A32687" s="131"/>
    </row>
    <row r="32690" spans="1:1" x14ac:dyDescent="0.55000000000000004">
      <c r="A32690" s="131"/>
    </row>
    <row r="32691" spans="1:1" x14ac:dyDescent="0.55000000000000004">
      <c r="A32691" s="131"/>
    </row>
    <row r="32694" spans="1:1" x14ac:dyDescent="0.55000000000000004">
      <c r="A32694" s="131"/>
    </row>
    <row r="32695" spans="1:1" x14ac:dyDescent="0.55000000000000004">
      <c r="A32695" s="131"/>
    </row>
    <row r="32698" spans="1:1" x14ac:dyDescent="0.55000000000000004">
      <c r="A32698" s="131"/>
    </row>
    <row r="32699" spans="1:1" x14ac:dyDescent="0.55000000000000004">
      <c r="A32699" s="131"/>
    </row>
    <row r="32702" spans="1:1" x14ac:dyDescent="0.55000000000000004">
      <c r="A32702" s="131"/>
    </row>
    <row r="32703" spans="1:1" x14ac:dyDescent="0.55000000000000004">
      <c r="A32703" s="131"/>
    </row>
    <row r="32706" spans="1:1" x14ac:dyDescent="0.55000000000000004">
      <c r="A32706" s="131"/>
    </row>
    <row r="32707" spans="1:1" x14ac:dyDescent="0.55000000000000004">
      <c r="A32707" s="131"/>
    </row>
    <row r="32710" spans="1:1" x14ac:dyDescent="0.55000000000000004">
      <c r="A32710" s="131"/>
    </row>
    <row r="32711" spans="1:1" x14ac:dyDescent="0.55000000000000004">
      <c r="A32711" s="131"/>
    </row>
    <row r="32714" spans="1:1" x14ac:dyDescent="0.55000000000000004">
      <c r="A32714" s="131"/>
    </row>
    <row r="32715" spans="1:1" x14ac:dyDescent="0.55000000000000004">
      <c r="A32715" s="131"/>
    </row>
    <row r="32718" spans="1:1" x14ac:dyDescent="0.55000000000000004">
      <c r="A32718" s="131"/>
    </row>
    <row r="32719" spans="1:1" x14ac:dyDescent="0.55000000000000004">
      <c r="A32719" s="131"/>
    </row>
    <row r="32722" spans="1:1" x14ac:dyDescent="0.55000000000000004">
      <c r="A32722" s="131"/>
    </row>
    <row r="32723" spans="1:1" x14ac:dyDescent="0.55000000000000004">
      <c r="A32723" s="131"/>
    </row>
    <row r="32726" spans="1:1" x14ac:dyDescent="0.55000000000000004">
      <c r="A32726" s="131"/>
    </row>
    <row r="32727" spans="1:1" x14ac:dyDescent="0.55000000000000004">
      <c r="A32727" s="131"/>
    </row>
    <row r="32730" spans="1:1" x14ac:dyDescent="0.55000000000000004">
      <c r="A32730" s="131"/>
    </row>
    <row r="32731" spans="1:1" x14ac:dyDescent="0.55000000000000004">
      <c r="A32731" s="131"/>
    </row>
    <row r="32734" spans="1:1" x14ac:dyDescent="0.55000000000000004">
      <c r="A32734" s="131"/>
    </row>
    <row r="32735" spans="1:1" x14ac:dyDescent="0.55000000000000004">
      <c r="A32735" s="131"/>
    </row>
    <row r="32738" spans="1:1" x14ac:dyDescent="0.55000000000000004">
      <c r="A32738" s="131"/>
    </row>
    <row r="32739" spans="1:1" x14ac:dyDescent="0.55000000000000004">
      <c r="A32739" s="131"/>
    </row>
    <row r="32742" spans="1:1" x14ac:dyDescent="0.55000000000000004">
      <c r="A32742" s="131"/>
    </row>
    <row r="32743" spans="1:1" x14ac:dyDescent="0.55000000000000004">
      <c r="A32743" s="131"/>
    </row>
    <row r="32746" spans="1:1" x14ac:dyDescent="0.55000000000000004">
      <c r="A32746" s="131"/>
    </row>
    <row r="32747" spans="1:1" x14ac:dyDescent="0.55000000000000004">
      <c r="A32747" s="131"/>
    </row>
    <row r="32750" spans="1:1" x14ac:dyDescent="0.55000000000000004">
      <c r="A32750" s="131"/>
    </row>
    <row r="32751" spans="1:1" x14ac:dyDescent="0.55000000000000004">
      <c r="A32751" s="131"/>
    </row>
    <row r="32754" spans="1:1" x14ac:dyDescent="0.55000000000000004">
      <c r="A32754" s="131"/>
    </row>
    <row r="32755" spans="1:1" x14ac:dyDescent="0.55000000000000004">
      <c r="A32755" s="131"/>
    </row>
    <row r="32758" spans="1:1" x14ac:dyDescent="0.55000000000000004">
      <c r="A32758" s="131"/>
    </row>
    <row r="32759" spans="1:1" x14ac:dyDescent="0.55000000000000004">
      <c r="A32759" s="131"/>
    </row>
    <row r="32762" spans="1:1" x14ac:dyDescent="0.55000000000000004">
      <c r="A32762" s="131"/>
    </row>
    <row r="32763" spans="1:1" x14ac:dyDescent="0.55000000000000004">
      <c r="A32763" s="131"/>
    </row>
    <row r="32766" spans="1:1" x14ac:dyDescent="0.55000000000000004">
      <c r="A32766" s="131"/>
    </row>
    <row r="32767" spans="1:1" x14ac:dyDescent="0.55000000000000004">
      <c r="A32767" s="131"/>
    </row>
    <row r="32770" spans="1:1" x14ac:dyDescent="0.55000000000000004">
      <c r="A32770" s="131"/>
    </row>
    <row r="32771" spans="1:1" x14ac:dyDescent="0.55000000000000004">
      <c r="A32771" s="131"/>
    </row>
    <row r="32774" spans="1:1" x14ac:dyDescent="0.55000000000000004">
      <c r="A32774" s="131"/>
    </row>
    <row r="32775" spans="1:1" x14ac:dyDescent="0.55000000000000004">
      <c r="A32775" s="131"/>
    </row>
    <row r="32778" spans="1:1" x14ac:dyDescent="0.55000000000000004">
      <c r="A32778" s="131"/>
    </row>
    <row r="32779" spans="1:1" x14ac:dyDescent="0.55000000000000004">
      <c r="A32779" s="131"/>
    </row>
    <row r="32782" spans="1:1" x14ac:dyDescent="0.55000000000000004">
      <c r="A32782" s="131"/>
    </row>
    <row r="32783" spans="1:1" x14ac:dyDescent="0.55000000000000004">
      <c r="A32783" s="131"/>
    </row>
    <row r="32786" spans="1:1" x14ac:dyDescent="0.55000000000000004">
      <c r="A32786" s="131"/>
    </row>
    <row r="32787" spans="1:1" x14ac:dyDescent="0.55000000000000004">
      <c r="A32787" s="131"/>
    </row>
    <row r="32790" spans="1:1" x14ac:dyDescent="0.55000000000000004">
      <c r="A32790" s="131"/>
    </row>
    <row r="32791" spans="1:1" x14ac:dyDescent="0.55000000000000004">
      <c r="A32791" s="131"/>
    </row>
    <row r="32794" spans="1:1" x14ac:dyDescent="0.55000000000000004">
      <c r="A32794" s="131"/>
    </row>
    <row r="32795" spans="1:1" x14ac:dyDescent="0.55000000000000004">
      <c r="A32795" s="131"/>
    </row>
    <row r="32798" spans="1:1" x14ac:dyDescent="0.55000000000000004">
      <c r="A32798" s="131"/>
    </row>
    <row r="32799" spans="1:1" x14ac:dyDescent="0.55000000000000004">
      <c r="A32799" s="131"/>
    </row>
    <row r="32802" spans="1:1" x14ac:dyDescent="0.55000000000000004">
      <c r="A32802" s="131"/>
    </row>
    <row r="32803" spans="1:1" x14ac:dyDescent="0.55000000000000004">
      <c r="A32803" s="131"/>
    </row>
    <row r="32806" spans="1:1" x14ac:dyDescent="0.55000000000000004">
      <c r="A32806" s="131"/>
    </row>
    <row r="32807" spans="1:1" x14ac:dyDescent="0.55000000000000004">
      <c r="A32807" s="131"/>
    </row>
    <row r="32810" spans="1:1" x14ac:dyDescent="0.55000000000000004">
      <c r="A32810" s="131"/>
    </row>
    <row r="32811" spans="1:1" x14ac:dyDescent="0.55000000000000004">
      <c r="A32811" s="131"/>
    </row>
    <row r="32814" spans="1:1" x14ac:dyDescent="0.55000000000000004">
      <c r="A32814" s="131"/>
    </row>
    <row r="32815" spans="1:1" x14ac:dyDescent="0.55000000000000004">
      <c r="A32815" s="131"/>
    </row>
    <row r="32818" spans="1:1" x14ac:dyDescent="0.55000000000000004">
      <c r="A32818" s="131"/>
    </row>
    <row r="32819" spans="1:1" x14ac:dyDescent="0.55000000000000004">
      <c r="A32819" s="131"/>
    </row>
    <row r="32822" spans="1:1" x14ac:dyDescent="0.55000000000000004">
      <c r="A32822" s="131"/>
    </row>
    <row r="32823" spans="1:1" x14ac:dyDescent="0.55000000000000004">
      <c r="A32823" s="131"/>
    </row>
    <row r="32826" spans="1:1" x14ac:dyDescent="0.55000000000000004">
      <c r="A32826" s="131"/>
    </row>
    <row r="32827" spans="1:1" x14ac:dyDescent="0.55000000000000004">
      <c r="A32827" s="131"/>
    </row>
    <row r="32830" spans="1:1" x14ac:dyDescent="0.55000000000000004">
      <c r="A32830" s="131"/>
    </row>
    <row r="32831" spans="1:1" x14ac:dyDescent="0.55000000000000004">
      <c r="A32831" s="131"/>
    </row>
    <row r="32834" spans="1:1" x14ac:dyDescent="0.55000000000000004">
      <c r="A32834" s="131"/>
    </row>
    <row r="32835" spans="1:1" x14ac:dyDescent="0.55000000000000004">
      <c r="A32835" s="131"/>
    </row>
    <row r="32838" spans="1:1" x14ac:dyDescent="0.55000000000000004">
      <c r="A32838" s="131"/>
    </row>
    <row r="32839" spans="1:1" x14ac:dyDescent="0.55000000000000004">
      <c r="A32839" s="131"/>
    </row>
    <row r="32842" spans="1:1" x14ac:dyDescent="0.55000000000000004">
      <c r="A32842" s="131"/>
    </row>
    <row r="32843" spans="1:1" x14ac:dyDescent="0.55000000000000004">
      <c r="A32843" s="131"/>
    </row>
    <row r="32846" spans="1:1" x14ac:dyDescent="0.55000000000000004">
      <c r="A32846" s="131"/>
    </row>
    <row r="32847" spans="1:1" x14ac:dyDescent="0.55000000000000004">
      <c r="A32847" s="131"/>
    </row>
    <row r="32850" spans="1:1" x14ac:dyDescent="0.55000000000000004">
      <c r="A32850" s="131"/>
    </row>
    <row r="32851" spans="1:1" x14ac:dyDescent="0.55000000000000004">
      <c r="A32851" s="131"/>
    </row>
    <row r="32854" spans="1:1" x14ac:dyDescent="0.55000000000000004">
      <c r="A32854" s="131"/>
    </row>
    <row r="32855" spans="1:1" x14ac:dyDescent="0.55000000000000004">
      <c r="A32855" s="131"/>
    </row>
    <row r="32858" spans="1:1" x14ac:dyDescent="0.55000000000000004">
      <c r="A32858" s="131"/>
    </row>
    <row r="32859" spans="1:1" x14ac:dyDescent="0.55000000000000004">
      <c r="A32859" s="131"/>
    </row>
    <row r="32862" spans="1:1" x14ac:dyDescent="0.55000000000000004">
      <c r="A32862" s="131"/>
    </row>
    <row r="32863" spans="1:1" x14ac:dyDescent="0.55000000000000004">
      <c r="A32863" s="131"/>
    </row>
    <row r="32866" spans="1:1" x14ac:dyDescent="0.55000000000000004">
      <c r="A32866" s="131"/>
    </row>
    <row r="32867" spans="1:1" x14ac:dyDescent="0.55000000000000004">
      <c r="A32867" s="131"/>
    </row>
    <row r="32870" spans="1:1" x14ac:dyDescent="0.55000000000000004">
      <c r="A32870" s="131"/>
    </row>
    <row r="32871" spans="1:1" x14ac:dyDescent="0.55000000000000004">
      <c r="A32871" s="131"/>
    </row>
    <row r="32874" spans="1:1" x14ac:dyDescent="0.55000000000000004">
      <c r="A32874" s="131"/>
    </row>
    <row r="32875" spans="1:1" x14ac:dyDescent="0.55000000000000004">
      <c r="A32875" s="131"/>
    </row>
    <row r="32878" spans="1:1" x14ac:dyDescent="0.55000000000000004">
      <c r="A32878" s="131"/>
    </row>
    <row r="32879" spans="1:1" x14ac:dyDescent="0.55000000000000004">
      <c r="A32879" s="131"/>
    </row>
    <row r="32882" spans="1:1" x14ac:dyDescent="0.55000000000000004">
      <c r="A32882" s="131"/>
    </row>
    <row r="32883" spans="1:1" x14ac:dyDescent="0.55000000000000004">
      <c r="A32883" s="131"/>
    </row>
    <row r="32886" spans="1:1" x14ac:dyDescent="0.55000000000000004">
      <c r="A32886" s="131"/>
    </row>
    <row r="32887" spans="1:1" x14ac:dyDescent="0.55000000000000004">
      <c r="A32887" s="131"/>
    </row>
    <row r="32890" spans="1:1" x14ac:dyDescent="0.55000000000000004">
      <c r="A32890" s="131"/>
    </row>
    <row r="32891" spans="1:1" x14ac:dyDescent="0.55000000000000004">
      <c r="A32891" s="131"/>
    </row>
    <row r="32894" spans="1:1" x14ac:dyDescent="0.55000000000000004">
      <c r="A32894" s="131"/>
    </row>
    <row r="32895" spans="1:1" x14ac:dyDescent="0.55000000000000004">
      <c r="A32895" s="131"/>
    </row>
    <row r="32898" spans="1:1" x14ac:dyDescent="0.55000000000000004">
      <c r="A32898" s="131"/>
    </row>
    <row r="32899" spans="1:1" x14ac:dyDescent="0.55000000000000004">
      <c r="A32899" s="131"/>
    </row>
    <row r="32902" spans="1:1" x14ac:dyDescent="0.55000000000000004">
      <c r="A32902" s="131"/>
    </row>
    <row r="32903" spans="1:1" x14ac:dyDescent="0.55000000000000004">
      <c r="A32903" s="131"/>
    </row>
    <row r="32906" spans="1:1" x14ac:dyDescent="0.55000000000000004">
      <c r="A32906" s="131"/>
    </row>
    <row r="32907" spans="1:1" x14ac:dyDescent="0.55000000000000004">
      <c r="A32907" s="131"/>
    </row>
    <row r="32910" spans="1:1" x14ac:dyDescent="0.55000000000000004">
      <c r="A32910" s="131"/>
    </row>
    <row r="32911" spans="1:1" x14ac:dyDescent="0.55000000000000004">
      <c r="A32911" s="131"/>
    </row>
    <row r="32914" spans="1:1" x14ac:dyDescent="0.55000000000000004">
      <c r="A32914" s="131"/>
    </row>
    <row r="32915" spans="1:1" x14ac:dyDescent="0.55000000000000004">
      <c r="A32915" s="131"/>
    </row>
    <row r="32918" spans="1:1" x14ac:dyDescent="0.55000000000000004">
      <c r="A32918" s="131"/>
    </row>
    <row r="32919" spans="1:1" x14ac:dyDescent="0.55000000000000004">
      <c r="A32919" s="131"/>
    </row>
    <row r="32922" spans="1:1" x14ac:dyDescent="0.55000000000000004">
      <c r="A32922" s="131"/>
    </row>
    <row r="32923" spans="1:1" x14ac:dyDescent="0.55000000000000004">
      <c r="A32923" s="131"/>
    </row>
    <row r="32926" spans="1:1" x14ac:dyDescent="0.55000000000000004">
      <c r="A32926" s="131"/>
    </row>
    <row r="32927" spans="1:1" x14ac:dyDescent="0.55000000000000004">
      <c r="A32927" s="131"/>
    </row>
    <row r="32930" spans="1:1" x14ac:dyDescent="0.55000000000000004">
      <c r="A32930" s="131"/>
    </row>
    <row r="32931" spans="1:1" x14ac:dyDescent="0.55000000000000004">
      <c r="A32931" s="131"/>
    </row>
    <row r="32934" spans="1:1" x14ac:dyDescent="0.55000000000000004">
      <c r="A32934" s="131"/>
    </row>
    <row r="32935" spans="1:1" x14ac:dyDescent="0.55000000000000004">
      <c r="A32935" s="131"/>
    </row>
    <row r="32938" spans="1:1" x14ac:dyDescent="0.55000000000000004">
      <c r="A32938" s="131"/>
    </row>
    <row r="32939" spans="1:1" x14ac:dyDescent="0.55000000000000004">
      <c r="A32939" s="131"/>
    </row>
    <row r="32942" spans="1:1" x14ac:dyDescent="0.55000000000000004">
      <c r="A32942" s="131"/>
    </row>
    <row r="32943" spans="1:1" x14ac:dyDescent="0.55000000000000004">
      <c r="A32943" s="131"/>
    </row>
    <row r="32946" spans="1:1" x14ac:dyDescent="0.55000000000000004">
      <c r="A32946" s="131"/>
    </row>
    <row r="32947" spans="1:1" x14ac:dyDescent="0.55000000000000004">
      <c r="A32947" s="131"/>
    </row>
    <row r="32950" spans="1:1" x14ac:dyDescent="0.55000000000000004">
      <c r="A32950" s="131"/>
    </row>
    <row r="32951" spans="1:1" x14ac:dyDescent="0.55000000000000004">
      <c r="A32951" s="131"/>
    </row>
    <row r="32954" spans="1:1" x14ac:dyDescent="0.55000000000000004">
      <c r="A32954" s="131"/>
    </row>
    <row r="32955" spans="1:1" x14ac:dyDescent="0.55000000000000004">
      <c r="A32955" s="131"/>
    </row>
    <row r="32958" spans="1:1" x14ac:dyDescent="0.55000000000000004">
      <c r="A32958" s="131"/>
    </row>
    <row r="32959" spans="1:1" x14ac:dyDescent="0.55000000000000004">
      <c r="A32959" s="131"/>
    </row>
    <row r="32962" spans="1:1" x14ac:dyDescent="0.55000000000000004">
      <c r="A32962" s="131"/>
    </row>
    <row r="32963" spans="1:1" x14ac:dyDescent="0.55000000000000004">
      <c r="A32963" s="131"/>
    </row>
    <row r="32966" spans="1:1" x14ac:dyDescent="0.55000000000000004">
      <c r="A32966" s="131"/>
    </row>
    <row r="32967" spans="1:1" x14ac:dyDescent="0.55000000000000004">
      <c r="A32967" s="131"/>
    </row>
    <row r="32970" spans="1:1" x14ac:dyDescent="0.55000000000000004">
      <c r="A32970" s="131"/>
    </row>
    <row r="32971" spans="1:1" x14ac:dyDescent="0.55000000000000004">
      <c r="A32971" s="131"/>
    </row>
    <row r="32974" spans="1:1" x14ac:dyDescent="0.55000000000000004">
      <c r="A32974" s="131"/>
    </row>
    <row r="32975" spans="1:1" x14ac:dyDescent="0.55000000000000004">
      <c r="A32975" s="131"/>
    </row>
    <row r="32978" spans="1:1" x14ac:dyDescent="0.55000000000000004">
      <c r="A32978" s="131"/>
    </row>
    <row r="32979" spans="1:1" x14ac:dyDescent="0.55000000000000004">
      <c r="A32979" s="131"/>
    </row>
    <row r="32982" spans="1:1" x14ac:dyDescent="0.55000000000000004">
      <c r="A32982" s="131"/>
    </row>
    <row r="32983" spans="1:1" x14ac:dyDescent="0.55000000000000004">
      <c r="A32983" s="131"/>
    </row>
    <row r="32986" spans="1:1" x14ac:dyDescent="0.55000000000000004">
      <c r="A32986" s="131"/>
    </row>
    <row r="32987" spans="1:1" x14ac:dyDescent="0.55000000000000004">
      <c r="A32987" s="131"/>
    </row>
    <row r="32990" spans="1:1" x14ac:dyDescent="0.55000000000000004">
      <c r="A32990" s="131"/>
    </row>
    <row r="32991" spans="1:1" x14ac:dyDescent="0.55000000000000004">
      <c r="A32991" s="131"/>
    </row>
    <row r="32994" spans="1:1" x14ac:dyDescent="0.55000000000000004">
      <c r="A32994" s="131"/>
    </row>
    <row r="32995" spans="1:1" x14ac:dyDescent="0.55000000000000004">
      <c r="A32995" s="131"/>
    </row>
    <row r="32998" spans="1:1" x14ac:dyDescent="0.55000000000000004">
      <c r="A32998" s="131"/>
    </row>
    <row r="32999" spans="1:1" x14ac:dyDescent="0.55000000000000004">
      <c r="A32999" s="131"/>
    </row>
    <row r="33002" spans="1:1" x14ac:dyDescent="0.55000000000000004">
      <c r="A33002" s="131"/>
    </row>
    <row r="33003" spans="1:1" x14ac:dyDescent="0.55000000000000004">
      <c r="A33003" s="131"/>
    </row>
    <row r="33006" spans="1:1" x14ac:dyDescent="0.55000000000000004">
      <c r="A33006" s="131"/>
    </row>
    <row r="33007" spans="1:1" x14ac:dyDescent="0.55000000000000004">
      <c r="A33007" s="131"/>
    </row>
    <row r="33010" spans="1:1" x14ac:dyDescent="0.55000000000000004">
      <c r="A33010" s="131"/>
    </row>
    <row r="33011" spans="1:1" x14ac:dyDescent="0.55000000000000004">
      <c r="A33011" s="131"/>
    </row>
    <row r="33014" spans="1:1" x14ac:dyDescent="0.55000000000000004">
      <c r="A33014" s="131"/>
    </row>
    <row r="33015" spans="1:1" x14ac:dyDescent="0.55000000000000004">
      <c r="A33015" s="131"/>
    </row>
    <row r="33018" spans="1:1" x14ac:dyDescent="0.55000000000000004">
      <c r="A33018" s="131"/>
    </row>
    <row r="33019" spans="1:1" x14ac:dyDescent="0.55000000000000004">
      <c r="A33019" s="131"/>
    </row>
    <row r="33022" spans="1:1" x14ac:dyDescent="0.55000000000000004">
      <c r="A33022" s="131"/>
    </row>
    <row r="33023" spans="1:1" x14ac:dyDescent="0.55000000000000004">
      <c r="A33023" s="131"/>
    </row>
    <row r="33026" spans="1:1" x14ac:dyDescent="0.55000000000000004">
      <c r="A33026" s="131"/>
    </row>
    <row r="33027" spans="1:1" x14ac:dyDescent="0.55000000000000004">
      <c r="A33027" s="131"/>
    </row>
    <row r="33030" spans="1:1" x14ac:dyDescent="0.55000000000000004">
      <c r="A33030" s="131"/>
    </row>
    <row r="33031" spans="1:1" x14ac:dyDescent="0.55000000000000004">
      <c r="A33031" s="131"/>
    </row>
    <row r="33034" spans="1:1" x14ac:dyDescent="0.55000000000000004">
      <c r="A33034" s="131"/>
    </row>
    <row r="33035" spans="1:1" x14ac:dyDescent="0.55000000000000004">
      <c r="A33035" s="131"/>
    </row>
    <row r="33038" spans="1:1" x14ac:dyDescent="0.55000000000000004">
      <c r="A33038" s="131"/>
    </row>
    <row r="33039" spans="1:1" x14ac:dyDescent="0.55000000000000004">
      <c r="A33039" s="131"/>
    </row>
    <row r="33042" spans="1:1" x14ac:dyDescent="0.55000000000000004">
      <c r="A33042" s="131"/>
    </row>
    <row r="33043" spans="1:1" x14ac:dyDescent="0.55000000000000004">
      <c r="A33043" s="131"/>
    </row>
    <row r="33046" spans="1:1" x14ac:dyDescent="0.55000000000000004">
      <c r="A33046" s="131"/>
    </row>
    <row r="33047" spans="1:1" x14ac:dyDescent="0.55000000000000004">
      <c r="A33047" s="131"/>
    </row>
    <row r="33050" spans="1:1" x14ac:dyDescent="0.55000000000000004">
      <c r="A33050" s="131"/>
    </row>
    <row r="33051" spans="1:1" x14ac:dyDescent="0.55000000000000004">
      <c r="A33051" s="131"/>
    </row>
    <row r="33054" spans="1:1" x14ac:dyDescent="0.55000000000000004">
      <c r="A33054" s="131"/>
    </row>
    <row r="33055" spans="1:1" x14ac:dyDescent="0.55000000000000004">
      <c r="A33055" s="131"/>
    </row>
    <row r="33058" spans="1:1" x14ac:dyDescent="0.55000000000000004">
      <c r="A33058" s="131"/>
    </row>
    <row r="33059" spans="1:1" x14ac:dyDescent="0.55000000000000004">
      <c r="A33059" s="131"/>
    </row>
    <row r="33062" spans="1:1" x14ac:dyDescent="0.55000000000000004">
      <c r="A33062" s="131"/>
    </row>
    <row r="33063" spans="1:1" x14ac:dyDescent="0.55000000000000004">
      <c r="A33063" s="131"/>
    </row>
    <row r="33066" spans="1:1" x14ac:dyDescent="0.55000000000000004">
      <c r="A33066" s="131"/>
    </row>
    <row r="33067" spans="1:1" x14ac:dyDescent="0.55000000000000004">
      <c r="A33067" s="131"/>
    </row>
    <row r="33070" spans="1:1" x14ac:dyDescent="0.55000000000000004">
      <c r="A33070" s="131"/>
    </row>
    <row r="33071" spans="1:1" x14ac:dyDescent="0.55000000000000004">
      <c r="A33071" s="131"/>
    </row>
    <row r="33074" spans="1:1" x14ac:dyDescent="0.55000000000000004">
      <c r="A33074" s="131"/>
    </row>
    <row r="33075" spans="1:1" x14ac:dyDescent="0.55000000000000004">
      <c r="A33075" s="131"/>
    </row>
    <row r="33078" spans="1:1" x14ac:dyDescent="0.55000000000000004">
      <c r="A33078" s="131"/>
    </row>
    <row r="33079" spans="1:1" x14ac:dyDescent="0.55000000000000004">
      <c r="A33079" s="131"/>
    </row>
    <row r="33082" spans="1:1" x14ac:dyDescent="0.55000000000000004">
      <c r="A33082" s="131"/>
    </row>
    <row r="33083" spans="1:1" x14ac:dyDescent="0.55000000000000004">
      <c r="A33083" s="131"/>
    </row>
    <row r="33086" spans="1:1" x14ac:dyDescent="0.55000000000000004">
      <c r="A33086" s="131"/>
    </row>
    <row r="33087" spans="1:1" x14ac:dyDescent="0.55000000000000004">
      <c r="A33087" s="131"/>
    </row>
    <row r="33090" spans="1:1" x14ac:dyDescent="0.55000000000000004">
      <c r="A33090" s="131"/>
    </row>
    <row r="33091" spans="1:1" x14ac:dyDescent="0.55000000000000004">
      <c r="A33091" s="131"/>
    </row>
    <row r="33094" spans="1:1" x14ac:dyDescent="0.55000000000000004">
      <c r="A33094" s="131"/>
    </row>
    <row r="33095" spans="1:1" x14ac:dyDescent="0.55000000000000004">
      <c r="A33095" s="131"/>
    </row>
    <row r="33098" spans="1:1" x14ac:dyDescent="0.55000000000000004">
      <c r="A33098" s="131"/>
    </row>
    <row r="33099" spans="1:1" x14ac:dyDescent="0.55000000000000004">
      <c r="A33099" s="131"/>
    </row>
    <row r="33102" spans="1:1" x14ac:dyDescent="0.55000000000000004">
      <c r="A33102" s="131"/>
    </row>
    <row r="33103" spans="1:1" x14ac:dyDescent="0.55000000000000004">
      <c r="A33103" s="131"/>
    </row>
    <row r="33106" spans="1:1" x14ac:dyDescent="0.55000000000000004">
      <c r="A33106" s="131"/>
    </row>
    <row r="33107" spans="1:1" x14ac:dyDescent="0.55000000000000004">
      <c r="A33107" s="131"/>
    </row>
    <row r="33110" spans="1:1" x14ac:dyDescent="0.55000000000000004">
      <c r="A33110" s="131"/>
    </row>
    <row r="33111" spans="1:1" x14ac:dyDescent="0.55000000000000004">
      <c r="A33111" s="131"/>
    </row>
    <row r="33114" spans="1:1" x14ac:dyDescent="0.55000000000000004">
      <c r="A33114" s="131"/>
    </row>
    <row r="33115" spans="1:1" x14ac:dyDescent="0.55000000000000004">
      <c r="A33115" s="131"/>
    </row>
    <row r="33118" spans="1:1" x14ac:dyDescent="0.55000000000000004">
      <c r="A33118" s="131"/>
    </row>
    <row r="33119" spans="1:1" x14ac:dyDescent="0.55000000000000004">
      <c r="A33119" s="131"/>
    </row>
    <row r="33122" spans="1:1" x14ac:dyDescent="0.55000000000000004">
      <c r="A33122" s="131"/>
    </row>
    <row r="33123" spans="1:1" x14ac:dyDescent="0.55000000000000004">
      <c r="A33123" s="131"/>
    </row>
    <row r="33126" spans="1:1" x14ac:dyDescent="0.55000000000000004">
      <c r="A33126" s="131"/>
    </row>
    <row r="33127" spans="1:1" x14ac:dyDescent="0.55000000000000004">
      <c r="A33127" s="131"/>
    </row>
    <row r="33130" spans="1:1" x14ac:dyDescent="0.55000000000000004">
      <c r="A33130" s="131"/>
    </row>
    <row r="33131" spans="1:1" x14ac:dyDescent="0.55000000000000004">
      <c r="A33131" s="131"/>
    </row>
    <row r="33134" spans="1:1" x14ac:dyDescent="0.55000000000000004">
      <c r="A33134" s="131"/>
    </row>
    <row r="33135" spans="1:1" x14ac:dyDescent="0.55000000000000004">
      <c r="A33135" s="131"/>
    </row>
    <row r="33138" spans="1:1" x14ac:dyDescent="0.55000000000000004">
      <c r="A33138" s="131"/>
    </row>
    <row r="33139" spans="1:1" x14ac:dyDescent="0.55000000000000004">
      <c r="A33139" s="131"/>
    </row>
    <row r="33142" spans="1:1" x14ac:dyDescent="0.55000000000000004">
      <c r="A33142" s="131"/>
    </row>
    <row r="33143" spans="1:1" x14ac:dyDescent="0.55000000000000004">
      <c r="A33143" s="131"/>
    </row>
    <row r="33146" spans="1:1" x14ac:dyDescent="0.55000000000000004">
      <c r="A33146" s="131"/>
    </row>
    <row r="33147" spans="1:1" x14ac:dyDescent="0.55000000000000004">
      <c r="A33147" s="131"/>
    </row>
    <row r="33150" spans="1:1" x14ac:dyDescent="0.55000000000000004">
      <c r="A33150" s="131"/>
    </row>
    <row r="33151" spans="1:1" x14ac:dyDescent="0.55000000000000004">
      <c r="A33151" s="131"/>
    </row>
    <row r="33154" spans="1:1" x14ac:dyDescent="0.55000000000000004">
      <c r="A33154" s="131"/>
    </row>
    <row r="33155" spans="1:1" x14ac:dyDescent="0.55000000000000004">
      <c r="A33155" s="131"/>
    </row>
    <row r="33158" spans="1:1" x14ac:dyDescent="0.55000000000000004">
      <c r="A33158" s="131"/>
    </row>
    <row r="33159" spans="1:1" x14ac:dyDescent="0.55000000000000004">
      <c r="A33159" s="131"/>
    </row>
    <row r="33162" spans="1:1" x14ac:dyDescent="0.55000000000000004">
      <c r="A33162" s="131"/>
    </row>
    <row r="33163" spans="1:1" x14ac:dyDescent="0.55000000000000004">
      <c r="A33163" s="131"/>
    </row>
    <row r="33166" spans="1:1" x14ac:dyDescent="0.55000000000000004">
      <c r="A33166" s="131"/>
    </row>
    <row r="33167" spans="1:1" x14ac:dyDescent="0.55000000000000004">
      <c r="A33167" s="131"/>
    </row>
    <row r="33170" spans="1:1" x14ac:dyDescent="0.55000000000000004">
      <c r="A33170" s="131"/>
    </row>
    <row r="33171" spans="1:1" x14ac:dyDescent="0.55000000000000004">
      <c r="A33171" s="131"/>
    </row>
    <row r="33174" spans="1:1" x14ac:dyDescent="0.55000000000000004">
      <c r="A33174" s="131"/>
    </row>
    <row r="33175" spans="1:1" x14ac:dyDescent="0.55000000000000004">
      <c r="A33175" s="131"/>
    </row>
    <row r="33178" spans="1:1" x14ac:dyDescent="0.55000000000000004">
      <c r="A33178" s="131"/>
    </row>
    <row r="33179" spans="1:1" x14ac:dyDescent="0.55000000000000004">
      <c r="A33179" s="131"/>
    </row>
    <row r="33182" spans="1:1" x14ac:dyDescent="0.55000000000000004">
      <c r="A33182" s="131"/>
    </row>
    <row r="33183" spans="1:1" x14ac:dyDescent="0.55000000000000004">
      <c r="A33183" s="131"/>
    </row>
    <row r="33186" spans="1:1" x14ac:dyDescent="0.55000000000000004">
      <c r="A33186" s="131"/>
    </row>
    <row r="33187" spans="1:1" x14ac:dyDescent="0.55000000000000004">
      <c r="A33187" s="131"/>
    </row>
    <row r="33190" spans="1:1" x14ac:dyDescent="0.55000000000000004">
      <c r="A33190" s="131"/>
    </row>
    <row r="33191" spans="1:1" x14ac:dyDescent="0.55000000000000004">
      <c r="A33191" s="131"/>
    </row>
    <row r="33194" spans="1:1" x14ac:dyDescent="0.55000000000000004">
      <c r="A33194" s="131"/>
    </row>
    <row r="33195" spans="1:1" x14ac:dyDescent="0.55000000000000004">
      <c r="A33195" s="131"/>
    </row>
    <row r="33198" spans="1:1" x14ac:dyDescent="0.55000000000000004">
      <c r="A33198" s="131"/>
    </row>
    <row r="33199" spans="1:1" x14ac:dyDescent="0.55000000000000004">
      <c r="A33199" s="131"/>
    </row>
    <row r="33202" spans="1:1" x14ac:dyDescent="0.55000000000000004">
      <c r="A33202" s="131"/>
    </row>
    <row r="33203" spans="1:1" x14ac:dyDescent="0.55000000000000004">
      <c r="A33203" s="131"/>
    </row>
    <row r="33206" spans="1:1" x14ac:dyDescent="0.55000000000000004">
      <c r="A33206" s="131"/>
    </row>
    <row r="33207" spans="1:1" x14ac:dyDescent="0.55000000000000004">
      <c r="A33207" s="131"/>
    </row>
    <row r="33210" spans="1:1" x14ac:dyDescent="0.55000000000000004">
      <c r="A33210" s="131"/>
    </row>
    <row r="33211" spans="1:1" x14ac:dyDescent="0.55000000000000004">
      <c r="A33211" s="131"/>
    </row>
    <row r="33214" spans="1:1" x14ac:dyDescent="0.55000000000000004">
      <c r="A33214" s="131"/>
    </row>
    <row r="33215" spans="1:1" x14ac:dyDescent="0.55000000000000004">
      <c r="A33215" s="131"/>
    </row>
    <row r="33218" spans="1:1" x14ac:dyDescent="0.55000000000000004">
      <c r="A33218" s="131"/>
    </row>
    <row r="33219" spans="1:1" x14ac:dyDescent="0.55000000000000004">
      <c r="A33219" s="131"/>
    </row>
    <row r="33222" spans="1:1" x14ac:dyDescent="0.55000000000000004">
      <c r="A33222" s="131"/>
    </row>
    <row r="33223" spans="1:1" x14ac:dyDescent="0.55000000000000004">
      <c r="A33223" s="131"/>
    </row>
    <row r="33226" spans="1:1" x14ac:dyDescent="0.55000000000000004">
      <c r="A33226" s="131"/>
    </row>
    <row r="33227" spans="1:1" x14ac:dyDescent="0.55000000000000004">
      <c r="A33227" s="131"/>
    </row>
    <row r="33230" spans="1:1" x14ac:dyDescent="0.55000000000000004">
      <c r="A33230" s="131"/>
    </row>
    <row r="33231" spans="1:1" x14ac:dyDescent="0.55000000000000004">
      <c r="A33231" s="131"/>
    </row>
    <row r="33234" spans="1:1" x14ac:dyDescent="0.55000000000000004">
      <c r="A33234" s="131"/>
    </row>
    <row r="33235" spans="1:1" x14ac:dyDescent="0.55000000000000004">
      <c r="A33235" s="131"/>
    </row>
    <row r="33238" spans="1:1" x14ac:dyDescent="0.55000000000000004">
      <c r="A33238" s="131"/>
    </row>
    <row r="33239" spans="1:1" x14ac:dyDescent="0.55000000000000004">
      <c r="A33239" s="131"/>
    </row>
    <row r="33242" spans="1:1" x14ac:dyDescent="0.55000000000000004">
      <c r="A33242" s="131"/>
    </row>
    <row r="33243" spans="1:1" x14ac:dyDescent="0.55000000000000004">
      <c r="A33243" s="131"/>
    </row>
    <row r="33246" spans="1:1" x14ac:dyDescent="0.55000000000000004">
      <c r="A33246" s="131"/>
    </row>
    <row r="33247" spans="1:1" x14ac:dyDescent="0.55000000000000004">
      <c r="A33247" s="131"/>
    </row>
    <row r="33250" spans="1:1" x14ac:dyDescent="0.55000000000000004">
      <c r="A33250" s="131"/>
    </row>
    <row r="33251" spans="1:1" x14ac:dyDescent="0.55000000000000004">
      <c r="A33251" s="131"/>
    </row>
    <row r="33254" spans="1:1" x14ac:dyDescent="0.55000000000000004">
      <c r="A33254" s="131"/>
    </row>
    <row r="33255" spans="1:1" x14ac:dyDescent="0.55000000000000004">
      <c r="A33255" s="131"/>
    </row>
    <row r="33258" spans="1:1" x14ac:dyDescent="0.55000000000000004">
      <c r="A33258" s="131"/>
    </row>
    <row r="33259" spans="1:1" x14ac:dyDescent="0.55000000000000004">
      <c r="A33259" s="131"/>
    </row>
    <row r="33262" spans="1:1" x14ac:dyDescent="0.55000000000000004">
      <c r="A33262" s="131"/>
    </row>
    <row r="33263" spans="1:1" x14ac:dyDescent="0.55000000000000004">
      <c r="A33263" s="131"/>
    </row>
    <row r="33266" spans="1:1" x14ac:dyDescent="0.55000000000000004">
      <c r="A33266" s="131"/>
    </row>
    <row r="33267" spans="1:1" x14ac:dyDescent="0.55000000000000004">
      <c r="A33267" s="131"/>
    </row>
    <row r="33270" spans="1:1" x14ac:dyDescent="0.55000000000000004">
      <c r="A33270" s="131"/>
    </row>
    <row r="33271" spans="1:1" x14ac:dyDescent="0.55000000000000004">
      <c r="A33271" s="131"/>
    </row>
    <row r="33274" spans="1:1" x14ac:dyDescent="0.55000000000000004">
      <c r="A33274" s="131"/>
    </row>
    <row r="33275" spans="1:1" x14ac:dyDescent="0.55000000000000004">
      <c r="A33275" s="131"/>
    </row>
    <row r="33278" spans="1:1" x14ac:dyDescent="0.55000000000000004">
      <c r="A33278" s="131"/>
    </row>
    <row r="33279" spans="1:1" x14ac:dyDescent="0.55000000000000004">
      <c r="A33279" s="131"/>
    </row>
    <row r="33282" spans="1:1" x14ac:dyDescent="0.55000000000000004">
      <c r="A33282" s="131"/>
    </row>
    <row r="33283" spans="1:1" x14ac:dyDescent="0.55000000000000004">
      <c r="A33283" s="131"/>
    </row>
    <row r="33286" spans="1:1" x14ac:dyDescent="0.55000000000000004">
      <c r="A33286" s="131"/>
    </row>
    <row r="33287" spans="1:1" x14ac:dyDescent="0.55000000000000004">
      <c r="A33287" s="131"/>
    </row>
    <row r="33290" spans="1:1" x14ac:dyDescent="0.55000000000000004">
      <c r="A33290" s="131"/>
    </row>
    <row r="33291" spans="1:1" x14ac:dyDescent="0.55000000000000004">
      <c r="A33291" s="131"/>
    </row>
    <row r="33294" spans="1:1" x14ac:dyDescent="0.55000000000000004">
      <c r="A33294" s="131"/>
    </row>
    <row r="33295" spans="1:1" x14ac:dyDescent="0.55000000000000004">
      <c r="A33295" s="131"/>
    </row>
    <row r="33298" spans="1:1" x14ac:dyDescent="0.55000000000000004">
      <c r="A33298" s="131"/>
    </row>
    <row r="33299" spans="1:1" x14ac:dyDescent="0.55000000000000004">
      <c r="A33299" s="131"/>
    </row>
    <row r="33302" spans="1:1" x14ac:dyDescent="0.55000000000000004">
      <c r="A33302" s="131"/>
    </row>
    <row r="33303" spans="1:1" x14ac:dyDescent="0.55000000000000004">
      <c r="A33303" s="131"/>
    </row>
    <row r="33306" spans="1:1" x14ac:dyDescent="0.55000000000000004">
      <c r="A33306" s="131"/>
    </row>
    <row r="33307" spans="1:1" x14ac:dyDescent="0.55000000000000004">
      <c r="A33307" s="131"/>
    </row>
    <row r="33310" spans="1:1" x14ac:dyDescent="0.55000000000000004">
      <c r="A33310" s="131"/>
    </row>
    <row r="33311" spans="1:1" x14ac:dyDescent="0.55000000000000004">
      <c r="A33311" s="131"/>
    </row>
    <row r="33314" spans="1:1" x14ac:dyDescent="0.55000000000000004">
      <c r="A33314" s="131"/>
    </row>
    <row r="33315" spans="1:1" x14ac:dyDescent="0.55000000000000004">
      <c r="A33315" s="131"/>
    </row>
    <row r="33318" spans="1:1" x14ac:dyDescent="0.55000000000000004">
      <c r="A33318" s="131"/>
    </row>
    <row r="33319" spans="1:1" x14ac:dyDescent="0.55000000000000004">
      <c r="A33319" s="131"/>
    </row>
    <row r="33322" spans="1:1" x14ac:dyDescent="0.55000000000000004">
      <c r="A33322" s="131"/>
    </row>
    <row r="33323" spans="1:1" x14ac:dyDescent="0.55000000000000004">
      <c r="A33323" s="131"/>
    </row>
    <row r="33326" spans="1:1" x14ac:dyDescent="0.55000000000000004">
      <c r="A33326" s="131"/>
    </row>
    <row r="33327" spans="1:1" x14ac:dyDescent="0.55000000000000004">
      <c r="A33327" s="131"/>
    </row>
    <row r="33330" spans="1:1" x14ac:dyDescent="0.55000000000000004">
      <c r="A33330" s="131"/>
    </row>
    <row r="33331" spans="1:1" x14ac:dyDescent="0.55000000000000004">
      <c r="A33331" s="131"/>
    </row>
    <row r="33334" spans="1:1" x14ac:dyDescent="0.55000000000000004">
      <c r="A33334" s="131"/>
    </row>
    <row r="33335" spans="1:1" x14ac:dyDescent="0.55000000000000004">
      <c r="A33335" s="131"/>
    </row>
    <row r="33338" spans="1:1" x14ac:dyDescent="0.55000000000000004">
      <c r="A33338" s="131"/>
    </row>
    <row r="33339" spans="1:1" x14ac:dyDescent="0.55000000000000004">
      <c r="A33339" s="131"/>
    </row>
    <row r="33342" spans="1:1" x14ac:dyDescent="0.55000000000000004">
      <c r="A33342" s="131"/>
    </row>
    <row r="33343" spans="1:1" x14ac:dyDescent="0.55000000000000004">
      <c r="A33343" s="131"/>
    </row>
    <row r="33346" spans="1:1" x14ac:dyDescent="0.55000000000000004">
      <c r="A33346" s="131"/>
    </row>
    <row r="33347" spans="1:1" x14ac:dyDescent="0.55000000000000004">
      <c r="A33347" s="131"/>
    </row>
    <row r="33350" spans="1:1" x14ac:dyDescent="0.55000000000000004">
      <c r="A33350" s="131"/>
    </row>
    <row r="33351" spans="1:1" x14ac:dyDescent="0.55000000000000004">
      <c r="A33351" s="131"/>
    </row>
    <row r="33354" spans="1:1" x14ac:dyDescent="0.55000000000000004">
      <c r="A33354" s="131"/>
    </row>
    <row r="33355" spans="1:1" x14ac:dyDescent="0.55000000000000004">
      <c r="A33355" s="131"/>
    </row>
    <row r="33358" spans="1:1" x14ac:dyDescent="0.55000000000000004">
      <c r="A33358" s="131"/>
    </row>
    <row r="33359" spans="1:1" x14ac:dyDescent="0.55000000000000004">
      <c r="A33359" s="131"/>
    </row>
    <row r="33362" spans="1:1" x14ac:dyDescent="0.55000000000000004">
      <c r="A33362" s="131"/>
    </row>
    <row r="33363" spans="1:1" x14ac:dyDescent="0.55000000000000004">
      <c r="A33363" s="131"/>
    </row>
    <row r="33366" spans="1:1" x14ac:dyDescent="0.55000000000000004">
      <c r="A33366" s="131"/>
    </row>
    <row r="33367" spans="1:1" x14ac:dyDescent="0.55000000000000004">
      <c r="A33367" s="131"/>
    </row>
    <row r="33370" spans="1:1" x14ac:dyDescent="0.55000000000000004">
      <c r="A33370" s="131"/>
    </row>
    <row r="33371" spans="1:1" x14ac:dyDescent="0.55000000000000004">
      <c r="A33371" s="131"/>
    </row>
    <row r="33374" spans="1:1" x14ac:dyDescent="0.55000000000000004">
      <c r="A33374" s="131"/>
    </row>
    <row r="33375" spans="1:1" x14ac:dyDescent="0.55000000000000004">
      <c r="A33375" s="131"/>
    </row>
    <row r="33378" spans="1:1" x14ac:dyDescent="0.55000000000000004">
      <c r="A33378" s="131"/>
    </row>
    <row r="33379" spans="1:1" x14ac:dyDescent="0.55000000000000004">
      <c r="A33379" s="131"/>
    </row>
    <row r="33382" spans="1:1" x14ac:dyDescent="0.55000000000000004">
      <c r="A33382" s="131"/>
    </row>
    <row r="33383" spans="1:1" x14ac:dyDescent="0.55000000000000004">
      <c r="A33383" s="131"/>
    </row>
    <row r="33386" spans="1:1" x14ac:dyDescent="0.55000000000000004">
      <c r="A33386" s="131"/>
    </row>
    <row r="33387" spans="1:1" x14ac:dyDescent="0.55000000000000004">
      <c r="A33387" s="131"/>
    </row>
    <row r="33390" spans="1:1" x14ac:dyDescent="0.55000000000000004">
      <c r="A33390" s="131"/>
    </row>
    <row r="33391" spans="1:1" x14ac:dyDescent="0.55000000000000004">
      <c r="A33391" s="131"/>
    </row>
    <row r="33394" spans="1:1" x14ac:dyDescent="0.55000000000000004">
      <c r="A33394" s="131"/>
    </row>
    <row r="33395" spans="1:1" x14ac:dyDescent="0.55000000000000004">
      <c r="A33395" s="131"/>
    </row>
    <row r="33398" spans="1:1" x14ac:dyDescent="0.55000000000000004">
      <c r="A33398" s="131"/>
    </row>
    <row r="33399" spans="1:1" x14ac:dyDescent="0.55000000000000004">
      <c r="A33399" s="131"/>
    </row>
    <row r="33402" spans="1:1" x14ac:dyDescent="0.55000000000000004">
      <c r="A33402" s="131"/>
    </row>
    <row r="33403" spans="1:1" x14ac:dyDescent="0.55000000000000004">
      <c r="A33403" s="131"/>
    </row>
    <row r="33406" spans="1:1" x14ac:dyDescent="0.55000000000000004">
      <c r="A33406" s="131"/>
    </row>
    <row r="33407" spans="1:1" x14ac:dyDescent="0.55000000000000004">
      <c r="A33407" s="131"/>
    </row>
    <row r="33410" spans="1:1" x14ac:dyDescent="0.55000000000000004">
      <c r="A33410" s="131"/>
    </row>
    <row r="33411" spans="1:1" x14ac:dyDescent="0.55000000000000004">
      <c r="A33411" s="131"/>
    </row>
    <row r="33414" spans="1:1" x14ac:dyDescent="0.55000000000000004">
      <c r="A33414" s="131"/>
    </row>
    <row r="33415" spans="1:1" x14ac:dyDescent="0.55000000000000004">
      <c r="A33415" s="131"/>
    </row>
    <row r="33418" spans="1:1" x14ac:dyDescent="0.55000000000000004">
      <c r="A33418" s="131"/>
    </row>
    <row r="33419" spans="1:1" x14ac:dyDescent="0.55000000000000004">
      <c r="A33419" s="131"/>
    </row>
    <row r="33422" spans="1:1" x14ac:dyDescent="0.55000000000000004">
      <c r="A33422" s="131"/>
    </row>
    <row r="33423" spans="1:1" x14ac:dyDescent="0.55000000000000004">
      <c r="A33423" s="131"/>
    </row>
    <row r="33426" spans="1:1" x14ac:dyDescent="0.55000000000000004">
      <c r="A33426" s="131"/>
    </row>
    <row r="33427" spans="1:1" x14ac:dyDescent="0.55000000000000004">
      <c r="A33427" s="131"/>
    </row>
    <row r="33430" spans="1:1" x14ac:dyDescent="0.55000000000000004">
      <c r="A33430" s="131"/>
    </row>
    <row r="33431" spans="1:1" x14ac:dyDescent="0.55000000000000004">
      <c r="A33431" s="131"/>
    </row>
    <row r="33434" spans="1:1" x14ac:dyDescent="0.55000000000000004">
      <c r="A33434" s="131"/>
    </row>
    <row r="33435" spans="1:1" x14ac:dyDescent="0.55000000000000004">
      <c r="A33435" s="131"/>
    </row>
    <row r="33438" spans="1:1" x14ac:dyDescent="0.55000000000000004">
      <c r="A33438" s="131"/>
    </row>
    <row r="33439" spans="1:1" x14ac:dyDescent="0.55000000000000004">
      <c r="A33439" s="131"/>
    </row>
    <row r="33442" spans="1:1" x14ac:dyDescent="0.55000000000000004">
      <c r="A33442" s="131"/>
    </row>
    <row r="33443" spans="1:1" x14ac:dyDescent="0.55000000000000004">
      <c r="A33443" s="131"/>
    </row>
    <row r="33446" spans="1:1" x14ac:dyDescent="0.55000000000000004">
      <c r="A33446" s="131"/>
    </row>
    <row r="33447" spans="1:1" x14ac:dyDescent="0.55000000000000004">
      <c r="A33447" s="131"/>
    </row>
    <row r="33450" spans="1:1" x14ac:dyDescent="0.55000000000000004">
      <c r="A33450" s="131"/>
    </row>
    <row r="33451" spans="1:1" x14ac:dyDescent="0.55000000000000004">
      <c r="A33451" s="131"/>
    </row>
    <row r="33454" spans="1:1" x14ac:dyDescent="0.55000000000000004">
      <c r="A33454" s="131"/>
    </row>
    <row r="33455" spans="1:1" x14ac:dyDescent="0.55000000000000004">
      <c r="A33455" s="131"/>
    </row>
    <row r="33458" spans="1:1" x14ac:dyDescent="0.55000000000000004">
      <c r="A33458" s="131"/>
    </row>
    <row r="33459" spans="1:1" x14ac:dyDescent="0.55000000000000004">
      <c r="A33459" s="131"/>
    </row>
    <row r="33462" spans="1:1" x14ac:dyDescent="0.55000000000000004">
      <c r="A33462" s="131"/>
    </row>
    <row r="33463" spans="1:1" x14ac:dyDescent="0.55000000000000004">
      <c r="A33463" s="131"/>
    </row>
    <row r="33466" spans="1:1" x14ac:dyDescent="0.55000000000000004">
      <c r="A33466" s="131"/>
    </row>
    <row r="33467" spans="1:1" x14ac:dyDescent="0.55000000000000004">
      <c r="A33467" s="131"/>
    </row>
    <row r="33470" spans="1:1" x14ac:dyDescent="0.55000000000000004">
      <c r="A33470" s="131"/>
    </row>
    <row r="33471" spans="1:1" x14ac:dyDescent="0.55000000000000004">
      <c r="A33471" s="131"/>
    </row>
    <row r="33474" spans="1:1" x14ac:dyDescent="0.55000000000000004">
      <c r="A33474" s="131"/>
    </row>
    <row r="33475" spans="1:1" x14ac:dyDescent="0.55000000000000004">
      <c r="A33475" s="131"/>
    </row>
    <row r="33478" spans="1:1" x14ac:dyDescent="0.55000000000000004">
      <c r="A33478" s="131"/>
    </row>
    <row r="33479" spans="1:1" x14ac:dyDescent="0.55000000000000004">
      <c r="A33479" s="131"/>
    </row>
    <row r="33482" spans="1:1" x14ac:dyDescent="0.55000000000000004">
      <c r="A33482" s="131"/>
    </row>
    <row r="33483" spans="1:1" x14ac:dyDescent="0.55000000000000004">
      <c r="A33483" s="131"/>
    </row>
    <row r="33486" spans="1:1" x14ac:dyDescent="0.55000000000000004">
      <c r="A33486" s="131"/>
    </row>
    <row r="33487" spans="1:1" x14ac:dyDescent="0.55000000000000004">
      <c r="A33487" s="131"/>
    </row>
    <row r="33490" spans="1:1" x14ac:dyDescent="0.55000000000000004">
      <c r="A33490" s="131"/>
    </row>
    <row r="33491" spans="1:1" x14ac:dyDescent="0.55000000000000004">
      <c r="A33491" s="131"/>
    </row>
    <row r="33494" spans="1:1" x14ac:dyDescent="0.55000000000000004">
      <c r="A33494" s="131"/>
    </row>
    <row r="33495" spans="1:1" x14ac:dyDescent="0.55000000000000004">
      <c r="A33495" s="131"/>
    </row>
    <row r="33498" spans="1:1" x14ac:dyDescent="0.55000000000000004">
      <c r="A33498" s="131"/>
    </row>
    <row r="33499" spans="1:1" x14ac:dyDescent="0.55000000000000004">
      <c r="A33499" s="131"/>
    </row>
    <row r="33502" spans="1:1" x14ac:dyDescent="0.55000000000000004">
      <c r="A33502" s="131"/>
    </row>
    <row r="33503" spans="1:1" x14ac:dyDescent="0.55000000000000004">
      <c r="A33503" s="131"/>
    </row>
    <row r="33506" spans="1:1" x14ac:dyDescent="0.55000000000000004">
      <c r="A33506" s="131"/>
    </row>
    <row r="33507" spans="1:1" x14ac:dyDescent="0.55000000000000004">
      <c r="A33507" s="131"/>
    </row>
    <row r="33510" spans="1:1" x14ac:dyDescent="0.55000000000000004">
      <c r="A33510" s="131"/>
    </row>
    <row r="33511" spans="1:1" x14ac:dyDescent="0.55000000000000004">
      <c r="A33511" s="131"/>
    </row>
    <row r="33514" spans="1:1" x14ac:dyDescent="0.55000000000000004">
      <c r="A33514" s="131"/>
    </row>
    <row r="33515" spans="1:1" x14ac:dyDescent="0.55000000000000004">
      <c r="A33515" s="131"/>
    </row>
    <row r="33518" spans="1:1" x14ac:dyDescent="0.55000000000000004">
      <c r="A33518" s="131"/>
    </row>
    <row r="33519" spans="1:1" x14ac:dyDescent="0.55000000000000004">
      <c r="A33519" s="131"/>
    </row>
    <row r="33522" spans="1:1" x14ac:dyDescent="0.55000000000000004">
      <c r="A33522" s="131"/>
    </row>
    <row r="33523" spans="1:1" x14ac:dyDescent="0.55000000000000004">
      <c r="A33523" s="131"/>
    </row>
    <row r="33526" spans="1:1" x14ac:dyDescent="0.55000000000000004">
      <c r="A33526" s="131"/>
    </row>
    <row r="33527" spans="1:1" x14ac:dyDescent="0.55000000000000004">
      <c r="A33527" s="131"/>
    </row>
    <row r="33530" spans="1:1" x14ac:dyDescent="0.55000000000000004">
      <c r="A33530" s="131"/>
    </row>
    <row r="33531" spans="1:1" x14ac:dyDescent="0.55000000000000004">
      <c r="A33531" s="131"/>
    </row>
    <row r="33534" spans="1:1" x14ac:dyDescent="0.55000000000000004">
      <c r="A33534" s="131"/>
    </row>
    <row r="33535" spans="1:1" x14ac:dyDescent="0.55000000000000004">
      <c r="A33535" s="131"/>
    </row>
    <row r="33538" spans="1:1" x14ac:dyDescent="0.55000000000000004">
      <c r="A33538" s="131"/>
    </row>
    <row r="33539" spans="1:1" x14ac:dyDescent="0.55000000000000004">
      <c r="A33539" s="131"/>
    </row>
    <row r="33542" spans="1:1" x14ac:dyDescent="0.55000000000000004">
      <c r="A33542" s="131"/>
    </row>
    <row r="33543" spans="1:1" x14ac:dyDescent="0.55000000000000004">
      <c r="A33543" s="131"/>
    </row>
    <row r="33546" spans="1:1" x14ac:dyDescent="0.55000000000000004">
      <c r="A33546" s="131"/>
    </row>
    <row r="33547" spans="1:1" x14ac:dyDescent="0.55000000000000004">
      <c r="A33547" s="131"/>
    </row>
    <row r="33550" spans="1:1" x14ac:dyDescent="0.55000000000000004">
      <c r="A33550" s="131"/>
    </row>
    <row r="33551" spans="1:1" x14ac:dyDescent="0.55000000000000004">
      <c r="A33551" s="131"/>
    </row>
    <row r="33554" spans="1:1" x14ac:dyDescent="0.55000000000000004">
      <c r="A33554" s="131"/>
    </row>
    <row r="33555" spans="1:1" x14ac:dyDescent="0.55000000000000004">
      <c r="A33555" s="131"/>
    </row>
    <row r="33558" spans="1:1" x14ac:dyDescent="0.55000000000000004">
      <c r="A33558" s="131"/>
    </row>
    <row r="33559" spans="1:1" x14ac:dyDescent="0.55000000000000004">
      <c r="A33559" s="131"/>
    </row>
    <row r="33562" spans="1:1" x14ac:dyDescent="0.55000000000000004">
      <c r="A33562" s="131"/>
    </row>
    <row r="33563" spans="1:1" x14ac:dyDescent="0.55000000000000004">
      <c r="A33563" s="131"/>
    </row>
    <row r="33566" spans="1:1" x14ac:dyDescent="0.55000000000000004">
      <c r="A33566" s="131"/>
    </row>
    <row r="33567" spans="1:1" x14ac:dyDescent="0.55000000000000004">
      <c r="A33567" s="131"/>
    </row>
    <row r="33570" spans="1:1" x14ac:dyDescent="0.55000000000000004">
      <c r="A33570" s="131"/>
    </row>
    <row r="33571" spans="1:1" x14ac:dyDescent="0.55000000000000004">
      <c r="A33571" s="131"/>
    </row>
    <row r="33574" spans="1:1" x14ac:dyDescent="0.55000000000000004">
      <c r="A33574" s="131"/>
    </row>
    <row r="33575" spans="1:1" x14ac:dyDescent="0.55000000000000004">
      <c r="A33575" s="131"/>
    </row>
    <row r="33578" spans="1:1" x14ac:dyDescent="0.55000000000000004">
      <c r="A33578" s="131"/>
    </row>
    <row r="33579" spans="1:1" x14ac:dyDescent="0.55000000000000004">
      <c r="A33579" s="131"/>
    </row>
    <row r="33582" spans="1:1" x14ac:dyDescent="0.55000000000000004">
      <c r="A33582" s="131"/>
    </row>
    <row r="33583" spans="1:1" x14ac:dyDescent="0.55000000000000004">
      <c r="A33583" s="131"/>
    </row>
    <row r="33586" spans="1:1" x14ac:dyDescent="0.55000000000000004">
      <c r="A33586" s="131"/>
    </row>
    <row r="33587" spans="1:1" x14ac:dyDescent="0.55000000000000004">
      <c r="A33587" s="131"/>
    </row>
    <row r="33590" spans="1:1" x14ac:dyDescent="0.55000000000000004">
      <c r="A33590" s="131"/>
    </row>
    <row r="33591" spans="1:1" x14ac:dyDescent="0.55000000000000004">
      <c r="A33591" s="131"/>
    </row>
    <row r="33594" spans="1:1" x14ac:dyDescent="0.55000000000000004">
      <c r="A33594" s="131"/>
    </row>
    <row r="33595" spans="1:1" x14ac:dyDescent="0.55000000000000004">
      <c r="A33595" s="131"/>
    </row>
    <row r="33598" spans="1:1" x14ac:dyDescent="0.55000000000000004">
      <c r="A33598" s="131"/>
    </row>
    <row r="33599" spans="1:1" x14ac:dyDescent="0.55000000000000004">
      <c r="A33599" s="131"/>
    </row>
    <row r="33602" spans="1:1" x14ac:dyDescent="0.55000000000000004">
      <c r="A33602" s="131"/>
    </row>
    <row r="33603" spans="1:1" x14ac:dyDescent="0.55000000000000004">
      <c r="A33603" s="131"/>
    </row>
    <row r="33606" spans="1:1" x14ac:dyDescent="0.55000000000000004">
      <c r="A33606" s="131"/>
    </row>
    <row r="33607" spans="1:1" x14ac:dyDescent="0.55000000000000004">
      <c r="A33607" s="131"/>
    </row>
    <row r="33610" spans="1:1" x14ac:dyDescent="0.55000000000000004">
      <c r="A33610" s="131"/>
    </row>
    <row r="33611" spans="1:1" x14ac:dyDescent="0.55000000000000004">
      <c r="A33611" s="131"/>
    </row>
    <row r="33614" spans="1:1" x14ac:dyDescent="0.55000000000000004">
      <c r="A33614" s="131"/>
    </row>
    <row r="33615" spans="1:1" x14ac:dyDescent="0.55000000000000004">
      <c r="A33615" s="131"/>
    </row>
    <row r="33618" spans="1:1" x14ac:dyDescent="0.55000000000000004">
      <c r="A33618" s="131"/>
    </row>
    <row r="33619" spans="1:1" x14ac:dyDescent="0.55000000000000004">
      <c r="A33619" s="131"/>
    </row>
    <row r="33622" spans="1:1" x14ac:dyDescent="0.55000000000000004">
      <c r="A33622" s="131"/>
    </row>
    <row r="33623" spans="1:1" x14ac:dyDescent="0.55000000000000004">
      <c r="A33623" s="131"/>
    </row>
    <row r="33626" spans="1:1" x14ac:dyDescent="0.55000000000000004">
      <c r="A33626" s="131"/>
    </row>
    <row r="33627" spans="1:1" x14ac:dyDescent="0.55000000000000004">
      <c r="A33627" s="131"/>
    </row>
    <row r="33630" spans="1:1" x14ac:dyDescent="0.55000000000000004">
      <c r="A33630" s="131"/>
    </row>
    <row r="33631" spans="1:1" x14ac:dyDescent="0.55000000000000004">
      <c r="A33631" s="131"/>
    </row>
    <row r="33634" spans="1:1" x14ac:dyDescent="0.55000000000000004">
      <c r="A33634" s="131"/>
    </row>
    <row r="33635" spans="1:1" x14ac:dyDescent="0.55000000000000004">
      <c r="A33635" s="131"/>
    </row>
    <row r="33638" spans="1:1" x14ac:dyDescent="0.55000000000000004">
      <c r="A33638" s="131"/>
    </row>
    <row r="33639" spans="1:1" x14ac:dyDescent="0.55000000000000004">
      <c r="A33639" s="131"/>
    </row>
    <row r="33642" spans="1:1" x14ac:dyDescent="0.55000000000000004">
      <c r="A33642" s="131"/>
    </row>
    <row r="33643" spans="1:1" x14ac:dyDescent="0.55000000000000004">
      <c r="A33643" s="131"/>
    </row>
    <row r="33646" spans="1:1" x14ac:dyDescent="0.55000000000000004">
      <c r="A33646" s="131"/>
    </row>
    <row r="33647" spans="1:1" x14ac:dyDescent="0.55000000000000004">
      <c r="A33647" s="131"/>
    </row>
    <row r="33650" spans="1:1" x14ac:dyDescent="0.55000000000000004">
      <c r="A33650" s="131"/>
    </row>
    <row r="33651" spans="1:1" x14ac:dyDescent="0.55000000000000004">
      <c r="A33651" s="131"/>
    </row>
    <row r="33654" spans="1:1" x14ac:dyDescent="0.55000000000000004">
      <c r="A33654" s="131"/>
    </row>
    <row r="33655" spans="1:1" x14ac:dyDescent="0.55000000000000004">
      <c r="A33655" s="131"/>
    </row>
    <row r="33658" spans="1:1" x14ac:dyDescent="0.55000000000000004">
      <c r="A33658" s="131"/>
    </row>
    <row r="33659" spans="1:1" x14ac:dyDescent="0.55000000000000004">
      <c r="A33659" s="131"/>
    </row>
    <row r="33662" spans="1:1" x14ac:dyDescent="0.55000000000000004">
      <c r="A33662" s="131"/>
    </row>
    <row r="33663" spans="1:1" x14ac:dyDescent="0.55000000000000004">
      <c r="A33663" s="131"/>
    </row>
    <row r="33666" spans="1:1" x14ac:dyDescent="0.55000000000000004">
      <c r="A33666" s="131"/>
    </row>
    <row r="33667" spans="1:1" x14ac:dyDescent="0.55000000000000004">
      <c r="A33667" s="131"/>
    </row>
    <row r="33670" spans="1:1" x14ac:dyDescent="0.55000000000000004">
      <c r="A33670" s="131"/>
    </row>
    <row r="33671" spans="1:1" x14ac:dyDescent="0.55000000000000004">
      <c r="A33671" s="131"/>
    </row>
    <row r="33674" spans="1:1" x14ac:dyDescent="0.55000000000000004">
      <c r="A33674" s="131"/>
    </row>
    <row r="33675" spans="1:1" x14ac:dyDescent="0.55000000000000004">
      <c r="A33675" s="131"/>
    </row>
    <row r="33678" spans="1:1" x14ac:dyDescent="0.55000000000000004">
      <c r="A33678" s="131"/>
    </row>
    <row r="33679" spans="1:1" x14ac:dyDescent="0.55000000000000004">
      <c r="A33679" s="131"/>
    </row>
    <row r="33682" spans="1:1" x14ac:dyDescent="0.55000000000000004">
      <c r="A33682" s="131"/>
    </row>
    <row r="33683" spans="1:1" x14ac:dyDescent="0.55000000000000004">
      <c r="A33683" s="131"/>
    </row>
    <row r="33686" spans="1:1" x14ac:dyDescent="0.55000000000000004">
      <c r="A33686" s="131"/>
    </row>
    <row r="33687" spans="1:1" x14ac:dyDescent="0.55000000000000004">
      <c r="A33687" s="131"/>
    </row>
    <row r="33690" spans="1:1" x14ac:dyDescent="0.55000000000000004">
      <c r="A33690" s="131"/>
    </row>
    <row r="33691" spans="1:1" x14ac:dyDescent="0.55000000000000004">
      <c r="A33691" s="131"/>
    </row>
    <row r="33694" spans="1:1" x14ac:dyDescent="0.55000000000000004">
      <c r="A33694" s="131"/>
    </row>
    <row r="33695" spans="1:1" x14ac:dyDescent="0.55000000000000004">
      <c r="A33695" s="131"/>
    </row>
    <row r="33698" spans="1:1" x14ac:dyDescent="0.55000000000000004">
      <c r="A33698" s="131"/>
    </row>
    <row r="33699" spans="1:1" x14ac:dyDescent="0.55000000000000004">
      <c r="A33699" s="131"/>
    </row>
    <row r="33702" spans="1:1" x14ac:dyDescent="0.55000000000000004">
      <c r="A33702" s="131"/>
    </row>
    <row r="33703" spans="1:1" x14ac:dyDescent="0.55000000000000004">
      <c r="A33703" s="131"/>
    </row>
    <row r="33706" spans="1:1" x14ac:dyDescent="0.55000000000000004">
      <c r="A33706" s="131"/>
    </row>
    <row r="33707" spans="1:1" x14ac:dyDescent="0.55000000000000004">
      <c r="A33707" s="131"/>
    </row>
    <row r="33710" spans="1:1" x14ac:dyDescent="0.55000000000000004">
      <c r="A33710" s="131"/>
    </row>
    <row r="33711" spans="1:1" x14ac:dyDescent="0.55000000000000004">
      <c r="A33711" s="131"/>
    </row>
    <row r="33714" spans="1:1" x14ac:dyDescent="0.55000000000000004">
      <c r="A33714" s="131"/>
    </row>
    <row r="33715" spans="1:1" x14ac:dyDescent="0.55000000000000004">
      <c r="A33715" s="131"/>
    </row>
    <row r="33718" spans="1:1" x14ac:dyDescent="0.55000000000000004">
      <c r="A33718" s="131"/>
    </row>
    <row r="33719" spans="1:1" x14ac:dyDescent="0.55000000000000004">
      <c r="A33719" s="131"/>
    </row>
    <row r="33722" spans="1:1" x14ac:dyDescent="0.55000000000000004">
      <c r="A33722" s="131"/>
    </row>
    <row r="33723" spans="1:1" x14ac:dyDescent="0.55000000000000004">
      <c r="A33723" s="131"/>
    </row>
    <row r="33726" spans="1:1" x14ac:dyDescent="0.55000000000000004">
      <c r="A33726" s="131"/>
    </row>
    <row r="33727" spans="1:1" x14ac:dyDescent="0.55000000000000004">
      <c r="A33727" s="131"/>
    </row>
    <row r="33730" spans="1:1" x14ac:dyDescent="0.55000000000000004">
      <c r="A33730" s="131"/>
    </row>
    <row r="33731" spans="1:1" x14ac:dyDescent="0.55000000000000004">
      <c r="A33731" s="131"/>
    </row>
    <row r="33734" spans="1:1" x14ac:dyDescent="0.55000000000000004">
      <c r="A33734" s="131"/>
    </row>
    <row r="33735" spans="1:1" x14ac:dyDescent="0.55000000000000004">
      <c r="A33735" s="131"/>
    </row>
    <row r="33738" spans="1:1" x14ac:dyDescent="0.55000000000000004">
      <c r="A33738" s="131"/>
    </row>
    <row r="33739" spans="1:1" x14ac:dyDescent="0.55000000000000004">
      <c r="A33739" s="131"/>
    </row>
    <row r="33742" spans="1:1" x14ac:dyDescent="0.55000000000000004">
      <c r="A33742" s="131"/>
    </row>
    <row r="33743" spans="1:1" x14ac:dyDescent="0.55000000000000004">
      <c r="A33743" s="131"/>
    </row>
    <row r="33746" spans="1:1" x14ac:dyDescent="0.55000000000000004">
      <c r="A33746" s="131"/>
    </row>
    <row r="33747" spans="1:1" x14ac:dyDescent="0.55000000000000004">
      <c r="A33747" s="131"/>
    </row>
    <row r="33750" spans="1:1" x14ac:dyDescent="0.55000000000000004">
      <c r="A33750" s="131"/>
    </row>
    <row r="33751" spans="1:1" x14ac:dyDescent="0.55000000000000004">
      <c r="A33751" s="131"/>
    </row>
    <row r="33754" spans="1:1" x14ac:dyDescent="0.55000000000000004">
      <c r="A33754" s="131"/>
    </row>
    <row r="33755" spans="1:1" x14ac:dyDescent="0.55000000000000004">
      <c r="A33755" s="131"/>
    </row>
    <row r="33758" spans="1:1" x14ac:dyDescent="0.55000000000000004">
      <c r="A33758" s="131"/>
    </row>
    <row r="33759" spans="1:1" x14ac:dyDescent="0.55000000000000004">
      <c r="A33759" s="131"/>
    </row>
    <row r="33762" spans="1:1" x14ac:dyDescent="0.55000000000000004">
      <c r="A33762" s="131"/>
    </row>
    <row r="33763" spans="1:1" x14ac:dyDescent="0.55000000000000004">
      <c r="A33763" s="131"/>
    </row>
    <row r="33766" spans="1:1" x14ac:dyDescent="0.55000000000000004">
      <c r="A33766" s="131"/>
    </row>
    <row r="33767" spans="1:1" x14ac:dyDescent="0.55000000000000004">
      <c r="A33767" s="131"/>
    </row>
    <row r="33770" spans="1:1" x14ac:dyDescent="0.55000000000000004">
      <c r="A33770" s="131"/>
    </row>
    <row r="33771" spans="1:1" x14ac:dyDescent="0.55000000000000004">
      <c r="A33771" s="131"/>
    </row>
    <row r="33774" spans="1:1" x14ac:dyDescent="0.55000000000000004">
      <c r="A33774" s="131"/>
    </row>
    <row r="33775" spans="1:1" x14ac:dyDescent="0.55000000000000004">
      <c r="A33775" s="131"/>
    </row>
    <row r="33778" spans="1:1" x14ac:dyDescent="0.55000000000000004">
      <c r="A33778" s="131"/>
    </row>
    <row r="33779" spans="1:1" x14ac:dyDescent="0.55000000000000004">
      <c r="A33779" s="131"/>
    </row>
    <row r="33782" spans="1:1" x14ac:dyDescent="0.55000000000000004">
      <c r="A33782" s="131"/>
    </row>
    <row r="33783" spans="1:1" x14ac:dyDescent="0.55000000000000004">
      <c r="A33783" s="131"/>
    </row>
    <row r="33786" spans="1:1" x14ac:dyDescent="0.55000000000000004">
      <c r="A33786" s="131"/>
    </row>
    <row r="33787" spans="1:1" x14ac:dyDescent="0.55000000000000004">
      <c r="A33787" s="131"/>
    </row>
    <row r="33790" spans="1:1" x14ac:dyDescent="0.55000000000000004">
      <c r="A33790" s="131"/>
    </row>
    <row r="33791" spans="1:1" x14ac:dyDescent="0.55000000000000004">
      <c r="A33791" s="131"/>
    </row>
    <row r="33794" spans="1:1" x14ac:dyDescent="0.55000000000000004">
      <c r="A33794" s="131"/>
    </row>
    <row r="33795" spans="1:1" x14ac:dyDescent="0.55000000000000004">
      <c r="A33795" s="131"/>
    </row>
    <row r="33798" spans="1:1" x14ac:dyDescent="0.55000000000000004">
      <c r="A33798" s="131"/>
    </row>
    <row r="33799" spans="1:1" x14ac:dyDescent="0.55000000000000004">
      <c r="A33799" s="131"/>
    </row>
    <row r="33802" spans="1:1" x14ac:dyDescent="0.55000000000000004">
      <c r="A33802" s="131"/>
    </row>
    <row r="33803" spans="1:1" x14ac:dyDescent="0.55000000000000004">
      <c r="A33803" s="131"/>
    </row>
    <row r="33806" spans="1:1" x14ac:dyDescent="0.55000000000000004">
      <c r="A33806" s="131"/>
    </row>
    <row r="33807" spans="1:1" x14ac:dyDescent="0.55000000000000004">
      <c r="A33807" s="131"/>
    </row>
    <row r="33810" spans="1:1" x14ac:dyDescent="0.55000000000000004">
      <c r="A33810" s="131"/>
    </row>
    <row r="33811" spans="1:1" x14ac:dyDescent="0.55000000000000004">
      <c r="A33811" s="131"/>
    </row>
    <row r="33814" spans="1:1" x14ac:dyDescent="0.55000000000000004">
      <c r="A33814" s="131"/>
    </row>
    <row r="33815" spans="1:1" x14ac:dyDescent="0.55000000000000004">
      <c r="A33815" s="131"/>
    </row>
    <row r="33818" spans="1:1" x14ac:dyDescent="0.55000000000000004">
      <c r="A33818" s="131"/>
    </row>
    <row r="33819" spans="1:1" x14ac:dyDescent="0.55000000000000004">
      <c r="A33819" s="131"/>
    </row>
    <row r="33822" spans="1:1" x14ac:dyDescent="0.55000000000000004">
      <c r="A33822" s="131"/>
    </row>
    <row r="33823" spans="1:1" x14ac:dyDescent="0.55000000000000004">
      <c r="A33823" s="131"/>
    </row>
    <row r="33826" spans="1:1" x14ac:dyDescent="0.55000000000000004">
      <c r="A33826" s="131"/>
    </row>
    <row r="33827" spans="1:1" x14ac:dyDescent="0.55000000000000004">
      <c r="A33827" s="131"/>
    </row>
    <row r="33830" spans="1:1" x14ac:dyDescent="0.55000000000000004">
      <c r="A33830" s="131"/>
    </row>
    <row r="33831" spans="1:1" x14ac:dyDescent="0.55000000000000004">
      <c r="A33831" s="131"/>
    </row>
    <row r="33834" spans="1:1" x14ac:dyDescent="0.55000000000000004">
      <c r="A33834" s="131"/>
    </row>
    <row r="33835" spans="1:1" x14ac:dyDescent="0.55000000000000004">
      <c r="A33835" s="131"/>
    </row>
    <row r="33838" spans="1:1" x14ac:dyDescent="0.55000000000000004">
      <c r="A33838" s="131"/>
    </row>
    <row r="33839" spans="1:1" x14ac:dyDescent="0.55000000000000004">
      <c r="A33839" s="131"/>
    </row>
    <row r="33842" spans="1:1" x14ac:dyDescent="0.55000000000000004">
      <c r="A33842" s="131"/>
    </row>
    <row r="33843" spans="1:1" x14ac:dyDescent="0.55000000000000004">
      <c r="A33843" s="131"/>
    </row>
    <row r="33846" spans="1:1" x14ac:dyDescent="0.55000000000000004">
      <c r="A33846" s="131"/>
    </row>
    <row r="33847" spans="1:1" x14ac:dyDescent="0.55000000000000004">
      <c r="A33847" s="131"/>
    </row>
    <row r="33850" spans="1:1" x14ac:dyDescent="0.55000000000000004">
      <c r="A33850" s="131"/>
    </row>
    <row r="33851" spans="1:1" x14ac:dyDescent="0.55000000000000004">
      <c r="A33851" s="131"/>
    </row>
    <row r="33854" spans="1:1" x14ac:dyDescent="0.55000000000000004">
      <c r="A33854" s="131"/>
    </row>
    <row r="33855" spans="1:1" x14ac:dyDescent="0.55000000000000004">
      <c r="A33855" s="131"/>
    </row>
    <row r="33858" spans="1:1" x14ac:dyDescent="0.55000000000000004">
      <c r="A33858" s="131"/>
    </row>
    <row r="33859" spans="1:1" x14ac:dyDescent="0.55000000000000004">
      <c r="A33859" s="131"/>
    </row>
    <row r="33862" spans="1:1" x14ac:dyDescent="0.55000000000000004">
      <c r="A33862" s="131"/>
    </row>
    <row r="33863" spans="1:1" x14ac:dyDescent="0.55000000000000004">
      <c r="A33863" s="131"/>
    </row>
    <row r="33866" spans="1:1" x14ac:dyDescent="0.55000000000000004">
      <c r="A33866" s="131"/>
    </row>
    <row r="33867" spans="1:1" x14ac:dyDescent="0.55000000000000004">
      <c r="A33867" s="131"/>
    </row>
    <row r="33870" spans="1:1" x14ac:dyDescent="0.55000000000000004">
      <c r="A33870" s="131"/>
    </row>
    <row r="33871" spans="1:1" x14ac:dyDescent="0.55000000000000004">
      <c r="A33871" s="131"/>
    </row>
    <row r="33874" spans="1:1" x14ac:dyDescent="0.55000000000000004">
      <c r="A33874" s="131"/>
    </row>
    <row r="33875" spans="1:1" x14ac:dyDescent="0.55000000000000004">
      <c r="A33875" s="131"/>
    </row>
    <row r="33878" spans="1:1" x14ac:dyDescent="0.55000000000000004">
      <c r="A33878" s="131"/>
    </row>
    <row r="33879" spans="1:1" x14ac:dyDescent="0.55000000000000004">
      <c r="A33879" s="131"/>
    </row>
    <row r="33882" spans="1:1" x14ac:dyDescent="0.55000000000000004">
      <c r="A33882" s="131"/>
    </row>
    <row r="33883" spans="1:1" x14ac:dyDescent="0.55000000000000004">
      <c r="A33883" s="131"/>
    </row>
    <row r="33886" spans="1:1" x14ac:dyDescent="0.55000000000000004">
      <c r="A33886" s="131"/>
    </row>
    <row r="33887" spans="1:1" x14ac:dyDescent="0.55000000000000004">
      <c r="A33887" s="131"/>
    </row>
    <row r="33890" spans="1:1" x14ac:dyDescent="0.55000000000000004">
      <c r="A33890" s="131"/>
    </row>
    <row r="33891" spans="1:1" x14ac:dyDescent="0.55000000000000004">
      <c r="A33891" s="131"/>
    </row>
    <row r="33894" spans="1:1" x14ac:dyDescent="0.55000000000000004">
      <c r="A33894" s="131"/>
    </row>
    <row r="33895" spans="1:1" x14ac:dyDescent="0.55000000000000004">
      <c r="A33895" s="131"/>
    </row>
    <row r="33898" spans="1:1" x14ac:dyDescent="0.55000000000000004">
      <c r="A33898" s="131"/>
    </row>
    <row r="33899" spans="1:1" x14ac:dyDescent="0.55000000000000004">
      <c r="A33899" s="131"/>
    </row>
    <row r="33902" spans="1:1" x14ac:dyDescent="0.55000000000000004">
      <c r="A33902" s="131"/>
    </row>
    <row r="33903" spans="1:1" x14ac:dyDescent="0.55000000000000004">
      <c r="A33903" s="131"/>
    </row>
    <row r="33906" spans="1:1" x14ac:dyDescent="0.55000000000000004">
      <c r="A33906" s="131"/>
    </row>
    <row r="33907" spans="1:1" x14ac:dyDescent="0.55000000000000004">
      <c r="A33907" s="131"/>
    </row>
    <row r="33910" spans="1:1" x14ac:dyDescent="0.55000000000000004">
      <c r="A33910" s="131"/>
    </row>
    <row r="33911" spans="1:1" x14ac:dyDescent="0.55000000000000004">
      <c r="A33911" s="131"/>
    </row>
    <row r="33914" spans="1:1" x14ac:dyDescent="0.55000000000000004">
      <c r="A33914" s="131"/>
    </row>
    <row r="33915" spans="1:1" x14ac:dyDescent="0.55000000000000004">
      <c r="A33915" s="131"/>
    </row>
    <row r="33918" spans="1:1" x14ac:dyDescent="0.55000000000000004">
      <c r="A33918" s="131"/>
    </row>
    <row r="33919" spans="1:1" x14ac:dyDescent="0.55000000000000004">
      <c r="A33919" s="131"/>
    </row>
    <row r="33922" spans="1:1" x14ac:dyDescent="0.55000000000000004">
      <c r="A33922" s="131"/>
    </row>
    <row r="33923" spans="1:1" x14ac:dyDescent="0.55000000000000004">
      <c r="A33923" s="131"/>
    </row>
    <row r="33926" spans="1:1" x14ac:dyDescent="0.55000000000000004">
      <c r="A33926" s="131"/>
    </row>
    <row r="33927" spans="1:1" x14ac:dyDescent="0.55000000000000004">
      <c r="A33927" s="131"/>
    </row>
    <row r="33930" spans="1:1" x14ac:dyDescent="0.55000000000000004">
      <c r="A33930" s="131"/>
    </row>
    <row r="33931" spans="1:1" x14ac:dyDescent="0.55000000000000004">
      <c r="A33931" s="131"/>
    </row>
    <row r="33934" spans="1:1" x14ac:dyDescent="0.55000000000000004">
      <c r="A33934" s="131"/>
    </row>
    <row r="33935" spans="1:1" x14ac:dyDescent="0.55000000000000004">
      <c r="A33935" s="131"/>
    </row>
    <row r="33938" spans="1:1" x14ac:dyDescent="0.55000000000000004">
      <c r="A33938" s="131"/>
    </row>
    <row r="33939" spans="1:1" x14ac:dyDescent="0.55000000000000004">
      <c r="A33939" s="131"/>
    </row>
    <row r="33942" spans="1:1" x14ac:dyDescent="0.55000000000000004">
      <c r="A33942" s="131"/>
    </row>
    <row r="33943" spans="1:1" x14ac:dyDescent="0.55000000000000004">
      <c r="A33943" s="131"/>
    </row>
    <row r="33946" spans="1:1" x14ac:dyDescent="0.55000000000000004">
      <c r="A33946" s="131"/>
    </row>
    <row r="33947" spans="1:1" x14ac:dyDescent="0.55000000000000004">
      <c r="A33947" s="131"/>
    </row>
    <row r="33950" spans="1:1" x14ac:dyDescent="0.55000000000000004">
      <c r="A33950" s="131"/>
    </row>
    <row r="33951" spans="1:1" x14ac:dyDescent="0.55000000000000004">
      <c r="A33951" s="131"/>
    </row>
    <row r="33954" spans="1:1" x14ac:dyDescent="0.55000000000000004">
      <c r="A33954" s="131"/>
    </row>
    <row r="33955" spans="1:1" x14ac:dyDescent="0.55000000000000004">
      <c r="A33955" s="131"/>
    </row>
    <row r="33958" spans="1:1" x14ac:dyDescent="0.55000000000000004">
      <c r="A33958" s="131"/>
    </row>
    <row r="33959" spans="1:1" x14ac:dyDescent="0.55000000000000004">
      <c r="A33959" s="131"/>
    </row>
    <row r="33962" spans="1:1" x14ac:dyDescent="0.55000000000000004">
      <c r="A33962" s="131"/>
    </row>
    <row r="33963" spans="1:1" x14ac:dyDescent="0.55000000000000004">
      <c r="A33963" s="131"/>
    </row>
    <row r="33966" spans="1:1" x14ac:dyDescent="0.55000000000000004">
      <c r="A33966" s="131"/>
    </row>
    <row r="33967" spans="1:1" x14ac:dyDescent="0.55000000000000004">
      <c r="A33967" s="131"/>
    </row>
    <row r="33970" spans="1:1" x14ac:dyDescent="0.55000000000000004">
      <c r="A33970" s="131"/>
    </row>
    <row r="33971" spans="1:1" x14ac:dyDescent="0.55000000000000004">
      <c r="A33971" s="131"/>
    </row>
    <row r="33974" spans="1:1" x14ac:dyDescent="0.55000000000000004">
      <c r="A33974" s="131"/>
    </row>
    <row r="33975" spans="1:1" x14ac:dyDescent="0.55000000000000004">
      <c r="A33975" s="131"/>
    </row>
    <row r="33978" spans="1:1" x14ac:dyDescent="0.55000000000000004">
      <c r="A33978" s="131"/>
    </row>
    <row r="33979" spans="1:1" x14ac:dyDescent="0.55000000000000004">
      <c r="A33979" s="131"/>
    </row>
    <row r="33982" spans="1:1" x14ac:dyDescent="0.55000000000000004">
      <c r="A33982" s="131"/>
    </row>
    <row r="33983" spans="1:1" x14ac:dyDescent="0.55000000000000004">
      <c r="A33983" s="131"/>
    </row>
    <row r="33986" spans="1:1" x14ac:dyDescent="0.55000000000000004">
      <c r="A33986" s="131"/>
    </row>
    <row r="33987" spans="1:1" x14ac:dyDescent="0.55000000000000004">
      <c r="A33987" s="131"/>
    </row>
    <row r="33990" spans="1:1" x14ac:dyDescent="0.55000000000000004">
      <c r="A33990" s="131"/>
    </row>
    <row r="33991" spans="1:1" x14ac:dyDescent="0.55000000000000004">
      <c r="A33991" s="131"/>
    </row>
    <row r="33994" spans="1:1" x14ac:dyDescent="0.55000000000000004">
      <c r="A33994" s="131"/>
    </row>
    <row r="33995" spans="1:1" x14ac:dyDescent="0.55000000000000004">
      <c r="A33995" s="131"/>
    </row>
    <row r="33998" spans="1:1" x14ac:dyDescent="0.55000000000000004">
      <c r="A33998" s="131"/>
    </row>
    <row r="33999" spans="1:1" x14ac:dyDescent="0.55000000000000004">
      <c r="A33999" s="131"/>
    </row>
    <row r="34002" spans="1:1" x14ac:dyDescent="0.55000000000000004">
      <c r="A34002" s="131"/>
    </row>
    <row r="34003" spans="1:1" x14ac:dyDescent="0.55000000000000004">
      <c r="A34003" s="131"/>
    </row>
    <row r="34006" spans="1:1" x14ac:dyDescent="0.55000000000000004">
      <c r="A34006" s="131"/>
    </row>
    <row r="34007" spans="1:1" x14ac:dyDescent="0.55000000000000004">
      <c r="A34007" s="131"/>
    </row>
    <row r="34010" spans="1:1" x14ac:dyDescent="0.55000000000000004">
      <c r="A34010" s="131"/>
    </row>
    <row r="34011" spans="1:1" x14ac:dyDescent="0.55000000000000004">
      <c r="A34011" s="131"/>
    </row>
    <row r="34014" spans="1:1" x14ac:dyDescent="0.55000000000000004">
      <c r="A34014" s="131"/>
    </row>
    <row r="34015" spans="1:1" x14ac:dyDescent="0.55000000000000004">
      <c r="A34015" s="131"/>
    </row>
    <row r="34018" spans="1:1" x14ac:dyDescent="0.55000000000000004">
      <c r="A34018" s="131"/>
    </row>
    <row r="34019" spans="1:1" x14ac:dyDescent="0.55000000000000004">
      <c r="A34019" s="131"/>
    </row>
    <row r="34022" spans="1:1" x14ac:dyDescent="0.55000000000000004">
      <c r="A34022" s="131"/>
    </row>
    <row r="34023" spans="1:1" x14ac:dyDescent="0.55000000000000004">
      <c r="A34023" s="131"/>
    </row>
    <row r="34026" spans="1:1" x14ac:dyDescent="0.55000000000000004">
      <c r="A34026" s="131"/>
    </row>
    <row r="34027" spans="1:1" x14ac:dyDescent="0.55000000000000004">
      <c r="A34027" s="131"/>
    </row>
    <row r="34030" spans="1:1" x14ac:dyDescent="0.55000000000000004">
      <c r="A34030" s="131"/>
    </row>
    <row r="34031" spans="1:1" x14ac:dyDescent="0.55000000000000004">
      <c r="A34031" s="131"/>
    </row>
    <row r="34034" spans="1:1" x14ac:dyDescent="0.55000000000000004">
      <c r="A34034" s="131"/>
    </row>
    <row r="34035" spans="1:1" x14ac:dyDescent="0.55000000000000004">
      <c r="A34035" s="131"/>
    </row>
    <row r="34038" spans="1:1" x14ac:dyDescent="0.55000000000000004">
      <c r="A34038" s="131"/>
    </row>
    <row r="34039" spans="1:1" x14ac:dyDescent="0.55000000000000004">
      <c r="A34039" s="131"/>
    </row>
    <row r="34042" spans="1:1" x14ac:dyDescent="0.55000000000000004">
      <c r="A34042" s="131"/>
    </row>
    <row r="34043" spans="1:1" x14ac:dyDescent="0.55000000000000004">
      <c r="A34043" s="131"/>
    </row>
    <row r="34046" spans="1:1" x14ac:dyDescent="0.55000000000000004">
      <c r="A34046" s="131"/>
    </row>
    <row r="34047" spans="1:1" x14ac:dyDescent="0.55000000000000004">
      <c r="A34047" s="131"/>
    </row>
    <row r="34050" spans="1:1" x14ac:dyDescent="0.55000000000000004">
      <c r="A34050" s="131"/>
    </row>
    <row r="34051" spans="1:1" x14ac:dyDescent="0.55000000000000004">
      <c r="A34051" s="131"/>
    </row>
    <row r="34054" spans="1:1" x14ac:dyDescent="0.55000000000000004">
      <c r="A34054" s="131"/>
    </row>
    <row r="34055" spans="1:1" x14ac:dyDescent="0.55000000000000004">
      <c r="A34055" s="131"/>
    </row>
    <row r="34058" spans="1:1" x14ac:dyDescent="0.55000000000000004">
      <c r="A34058" s="131"/>
    </row>
    <row r="34059" spans="1:1" x14ac:dyDescent="0.55000000000000004">
      <c r="A34059" s="131"/>
    </row>
    <row r="34062" spans="1:1" x14ac:dyDescent="0.55000000000000004">
      <c r="A34062" s="131"/>
    </row>
    <row r="34063" spans="1:1" x14ac:dyDescent="0.55000000000000004">
      <c r="A34063" s="131"/>
    </row>
    <row r="34066" spans="1:1" x14ac:dyDescent="0.55000000000000004">
      <c r="A34066" s="131"/>
    </row>
    <row r="34067" spans="1:1" x14ac:dyDescent="0.55000000000000004">
      <c r="A34067" s="131"/>
    </row>
    <row r="34070" spans="1:1" x14ac:dyDescent="0.55000000000000004">
      <c r="A34070" s="131"/>
    </row>
    <row r="34071" spans="1:1" x14ac:dyDescent="0.55000000000000004">
      <c r="A34071" s="131"/>
    </row>
    <row r="34074" spans="1:1" x14ac:dyDescent="0.55000000000000004">
      <c r="A34074" s="131"/>
    </row>
    <row r="34075" spans="1:1" x14ac:dyDescent="0.55000000000000004">
      <c r="A34075" s="131"/>
    </row>
    <row r="34078" spans="1:1" x14ac:dyDescent="0.55000000000000004">
      <c r="A34078" s="131"/>
    </row>
    <row r="34079" spans="1:1" x14ac:dyDescent="0.55000000000000004">
      <c r="A34079" s="131"/>
    </row>
    <row r="34082" spans="1:1" x14ac:dyDescent="0.55000000000000004">
      <c r="A34082" s="131"/>
    </row>
    <row r="34083" spans="1:1" x14ac:dyDescent="0.55000000000000004">
      <c r="A34083" s="131"/>
    </row>
    <row r="34086" spans="1:1" x14ac:dyDescent="0.55000000000000004">
      <c r="A34086" s="131"/>
    </row>
    <row r="34087" spans="1:1" x14ac:dyDescent="0.55000000000000004">
      <c r="A34087" s="131"/>
    </row>
    <row r="34090" spans="1:1" x14ac:dyDescent="0.55000000000000004">
      <c r="A34090" s="131"/>
    </row>
    <row r="34091" spans="1:1" x14ac:dyDescent="0.55000000000000004">
      <c r="A34091" s="131"/>
    </row>
    <row r="34094" spans="1:1" x14ac:dyDescent="0.55000000000000004">
      <c r="A34094" s="131"/>
    </row>
    <row r="34095" spans="1:1" x14ac:dyDescent="0.55000000000000004">
      <c r="A34095" s="131"/>
    </row>
    <row r="34098" spans="1:1" x14ac:dyDescent="0.55000000000000004">
      <c r="A34098" s="131"/>
    </row>
    <row r="34099" spans="1:1" x14ac:dyDescent="0.55000000000000004">
      <c r="A34099" s="131"/>
    </row>
    <row r="34102" spans="1:1" x14ac:dyDescent="0.55000000000000004">
      <c r="A34102" s="131"/>
    </row>
    <row r="34103" spans="1:1" x14ac:dyDescent="0.55000000000000004">
      <c r="A34103" s="131"/>
    </row>
    <row r="34106" spans="1:1" x14ac:dyDescent="0.55000000000000004">
      <c r="A34106" s="131"/>
    </row>
    <row r="34107" spans="1:1" x14ac:dyDescent="0.55000000000000004">
      <c r="A34107" s="131"/>
    </row>
    <row r="34110" spans="1:1" x14ac:dyDescent="0.55000000000000004">
      <c r="A34110" s="131"/>
    </row>
    <row r="34111" spans="1:1" x14ac:dyDescent="0.55000000000000004">
      <c r="A34111" s="131"/>
    </row>
    <row r="34114" spans="1:1" x14ac:dyDescent="0.55000000000000004">
      <c r="A34114" s="131"/>
    </row>
    <row r="34115" spans="1:1" x14ac:dyDescent="0.55000000000000004">
      <c r="A34115" s="131"/>
    </row>
    <row r="34118" spans="1:1" x14ac:dyDescent="0.55000000000000004">
      <c r="A34118" s="131"/>
    </row>
    <row r="34119" spans="1:1" x14ac:dyDescent="0.55000000000000004">
      <c r="A34119" s="131"/>
    </row>
    <row r="34122" spans="1:1" x14ac:dyDescent="0.55000000000000004">
      <c r="A34122" s="131"/>
    </row>
    <row r="34123" spans="1:1" x14ac:dyDescent="0.55000000000000004">
      <c r="A34123" s="131"/>
    </row>
    <row r="34126" spans="1:1" x14ac:dyDescent="0.55000000000000004">
      <c r="A34126" s="131"/>
    </row>
    <row r="34127" spans="1:1" x14ac:dyDescent="0.55000000000000004">
      <c r="A34127" s="131"/>
    </row>
    <row r="34130" spans="1:1" x14ac:dyDescent="0.55000000000000004">
      <c r="A34130" s="131"/>
    </row>
    <row r="34131" spans="1:1" x14ac:dyDescent="0.55000000000000004">
      <c r="A34131" s="131"/>
    </row>
    <row r="34134" spans="1:1" x14ac:dyDescent="0.55000000000000004">
      <c r="A34134" s="131"/>
    </row>
    <row r="34135" spans="1:1" x14ac:dyDescent="0.55000000000000004">
      <c r="A34135" s="131"/>
    </row>
    <row r="34138" spans="1:1" x14ac:dyDescent="0.55000000000000004">
      <c r="A34138" s="131"/>
    </row>
    <row r="34139" spans="1:1" x14ac:dyDescent="0.55000000000000004">
      <c r="A34139" s="131"/>
    </row>
    <row r="34142" spans="1:1" x14ac:dyDescent="0.55000000000000004">
      <c r="A34142" s="131"/>
    </row>
    <row r="34143" spans="1:1" x14ac:dyDescent="0.55000000000000004">
      <c r="A34143" s="131"/>
    </row>
    <row r="34146" spans="1:1" x14ac:dyDescent="0.55000000000000004">
      <c r="A34146" s="131"/>
    </row>
    <row r="34147" spans="1:1" x14ac:dyDescent="0.55000000000000004">
      <c r="A34147" s="131"/>
    </row>
    <row r="34150" spans="1:1" x14ac:dyDescent="0.55000000000000004">
      <c r="A34150" s="131"/>
    </row>
    <row r="34151" spans="1:1" x14ac:dyDescent="0.55000000000000004">
      <c r="A34151" s="131"/>
    </row>
    <row r="34154" spans="1:1" x14ac:dyDescent="0.55000000000000004">
      <c r="A34154" s="131"/>
    </row>
    <row r="34155" spans="1:1" x14ac:dyDescent="0.55000000000000004">
      <c r="A34155" s="131"/>
    </row>
    <row r="34158" spans="1:1" x14ac:dyDescent="0.55000000000000004">
      <c r="A34158" s="131"/>
    </row>
    <row r="34159" spans="1:1" x14ac:dyDescent="0.55000000000000004">
      <c r="A34159" s="131"/>
    </row>
    <row r="34162" spans="1:1" x14ac:dyDescent="0.55000000000000004">
      <c r="A34162" s="131"/>
    </row>
    <row r="34163" spans="1:1" x14ac:dyDescent="0.55000000000000004">
      <c r="A34163" s="131"/>
    </row>
    <row r="34166" spans="1:1" x14ac:dyDescent="0.55000000000000004">
      <c r="A34166" s="131"/>
    </row>
    <row r="34167" spans="1:1" x14ac:dyDescent="0.55000000000000004">
      <c r="A34167" s="131"/>
    </row>
    <row r="34170" spans="1:1" x14ac:dyDescent="0.55000000000000004">
      <c r="A34170" s="131"/>
    </row>
    <row r="34171" spans="1:1" x14ac:dyDescent="0.55000000000000004">
      <c r="A34171" s="131"/>
    </row>
    <row r="34174" spans="1:1" x14ac:dyDescent="0.55000000000000004">
      <c r="A34174" s="131"/>
    </row>
    <row r="34175" spans="1:1" x14ac:dyDescent="0.55000000000000004">
      <c r="A34175" s="131"/>
    </row>
    <row r="34178" spans="1:1" x14ac:dyDescent="0.55000000000000004">
      <c r="A34178" s="131"/>
    </row>
    <row r="34179" spans="1:1" x14ac:dyDescent="0.55000000000000004">
      <c r="A34179" s="131"/>
    </row>
    <row r="34182" spans="1:1" x14ac:dyDescent="0.55000000000000004">
      <c r="A34182" s="131"/>
    </row>
    <row r="34183" spans="1:1" x14ac:dyDescent="0.55000000000000004">
      <c r="A34183" s="131"/>
    </row>
    <row r="34186" spans="1:1" x14ac:dyDescent="0.55000000000000004">
      <c r="A34186" s="131"/>
    </row>
    <row r="34187" spans="1:1" x14ac:dyDescent="0.55000000000000004">
      <c r="A34187" s="131"/>
    </row>
    <row r="34190" spans="1:1" x14ac:dyDescent="0.55000000000000004">
      <c r="A34190" s="131"/>
    </row>
    <row r="34191" spans="1:1" x14ac:dyDescent="0.55000000000000004">
      <c r="A34191" s="131"/>
    </row>
    <row r="34194" spans="1:1" x14ac:dyDescent="0.55000000000000004">
      <c r="A34194" s="131"/>
    </row>
    <row r="34195" spans="1:1" x14ac:dyDescent="0.55000000000000004">
      <c r="A34195" s="131"/>
    </row>
    <row r="34198" spans="1:1" x14ac:dyDescent="0.55000000000000004">
      <c r="A34198" s="131"/>
    </row>
    <row r="34199" spans="1:1" x14ac:dyDescent="0.55000000000000004">
      <c r="A34199" s="131"/>
    </row>
    <row r="34202" spans="1:1" x14ac:dyDescent="0.55000000000000004">
      <c r="A34202" s="131"/>
    </row>
    <row r="34203" spans="1:1" x14ac:dyDescent="0.55000000000000004">
      <c r="A34203" s="131"/>
    </row>
    <row r="34206" spans="1:1" x14ac:dyDescent="0.55000000000000004">
      <c r="A34206" s="131"/>
    </row>
    <row r="34207" spans="1:1" x14ac:dyDescent="0.55000000000000004">
      <c r="A34207" s="131"/>
    </row>
    <row r="34210" spans="1:1" x14ac:dyDescent="0.55000000000000004">
      <c r="A34210" s="131"/>
    </row>
    <row r="34211" spans="1:1" x14ac:dyDescent="0.55000000000000004">
      <c r="A34211" s="131"/>
    </row>
    <row r="34214" spans="1:1" x14ac:dyDescent="0.55000000000000004">
      <c r="A34214" s="131"/>
    </row>
    <row r="34215" spans="1:1" x14ac:dyDescent="0.55000000000000004">
      <c r="A34215" s="131"/>
    </row>
    <row r="34218" spans="1:1" x14ac:dyDescent="0.55000000000000004">
      <c r="A34218" s="131"/>
    </row>
    <row r="34219" spans="1:1" x14ac:dyDescent="0.55000000000000004">
      <c r="A34219" s="131"/>
    </row>
    <row r="34222" spans="1:1" x14ac:dyDescent="0.55000000000000004">
      <c r="A34222" s="131"/>
    </row>
    <row r="34223" spans="1:1" x14ac:dyDescent="0.55000000000000004">
      <c r="A34223" s="131"/>
    </row>
    <row r="34226" spans="1:1" x14ac:dyDescent="0.55000000000000004">
      <c r="A34226" s="131"/>
    </row>
    <row r="34227" spans="1:1" x14ac:dyDescent="0.55000000000000004">
      <c r="A34227" s="131"/>
    </row>
    <row r="34230" spans="1:1" x14ac:dyDescent="0.55000000000000004">
      <c r="A34230" s="131"/>
    </row>
    <row r="34231" spans="1:1" x14ac:dyDescent="0.55000000000000004">
      <c r="A34231" s="131"/>
    </row>
    <row r="34234" spans="1:1" x14ac:dyDescent="0.55000000000000004">
      <c r="A34234" s="131"/>
    </row>
    <row r="34235" spans="1:1" x14ac:dyDescent="0.55000000000000004">
      <c r="A34235" s="131"/>
    </row>
    <row r="34238" spans="1:1" x14ac:dyDescent="0.55000000000000004">
      <c r="A34238" s="131"/>
    </row>
    <row r="34239" spans="1:1" x14ac:dyDescent="0.55000000000000004">
      <c r="A34239" s="131"/>
    </row>
    <row r="34242" spans="1:1" x14ac:dyDescent="0.55000000000000004">
      <c r="A34242" s="131"/>
    </row>
    <row r="34243" spans="1:1" x14ac:dyDescent="0.55000000000000004">
      <c r="A34243" s="131"/>
    </row>
    <row r="34246" spans="1:1" x14ac:dyDescent="0.55000000000000004">
      <c r="A34246" s="131"/>
    </row>
    <row r="34247" spans="1:1" x14ac:dyDescent="0.55000000000000004">
      <c r="A34247" s="131"/>
    </row>
    <row r="34250" spans="1:1" x14ac:dyDescent="0.55000000000000004">
      <c r="A34250" s="131"/>
    </row>
    <row r="34251" spans="1:1" x14ac:dyDescent="0.55000000000000004">
      <c r="A34251" s="131"/>
    </row>
    <row r="34254" spans="1:1" x14ac:dyDescent="0.55000000000000004">
      <c r="A34254" s="131"/>
    </row>
    <row r="34255" spans="1:1" x14ac:dyDescent="0.55000000000000004">
      <c r="A34255" s="131"/>
    </row>
    <row r="34258" spans="1:1" x14ac:dyDescent="0.55000000000000004">
      <c r="A34258" s="131"/>
    </row>
    <row r="34259" spans="1:1" x14ac:dyDescent="0.55000000000000004">
      <c r="A34259" s="131"/>
    </row>
    <row r="34262" spans="1:1" x14ac:dyDescent="0.55000000000000004">
      <c r="A34262" s="131"/>
    </row>
    <row r="34263" spans="1:1" x14ac:dyDescent="0.55000000000000004">
      <c r="A34263" s="131"/>
    </row>
    <row r="34266" spans="1:1" x14ac:dyDescent="0.55000000000000004">
      <c r="A34266" s="131"/>
    </row>
    <row r="34267" spans="1:1" x14ac:dyDescent="0.55000000000000004">
      <c r="A34267" s="131"/>
    </row>
    <row r="34270" spans="1:1" x14ac:dyDescent="0.55000000000000004">
      <c r="A34270" s="131"/>
    </row>
    <row r="34271" spans="1:1" x14ac:dyDescent="0.55000000000000004">
      <c r="A34271" s="131"/>
    </row>
    <row r="34274" spans="1:1" x14ac:dyDescent="0.55000000000000004">
      <c r="A34274" s="131"/>
    </row>
    <row r="34275" spans="1:1" x14ac:dyDescent="0.55000000000000004">
      <c r="A34275" s="131"/>
    </row>
    <row r="34278" spans="1:1" x14ac:dyDescent="0.55000000000000004">
      <c r="A34278" s="131"/>
    </row>
    <row r="34279" spans="1:1" x14ac:dyDescent="0.55000000000000004">
      <c r="A34279" s="131"/>
    </row>
    <row r="34282" spans="1:1" x14ac:dyDescent="0.55000000000000004">
      <c r="A34282" s="131"/>
    </row>
    <row r="34283" spans="1:1" x14ac:dyDescent="0.55000000000000004">
      <c r="A34283" s="131"/>
    </row>
    <row r="34286" spans="1:1" x14ac:dyDescent="0.55000000000000004">
      <c r="A34286" s="131"/>
    </row>
    <row r="34287" spans="1:1" x14ac:dyDescent="0.55000000000000004">
      <c r="A34287" s="131"/>
    </row>
    <row r="34290" spans="1:1" x14ac:dyDescent="0.55000000000000004">
      <c r="A34290" s="131"/>
    </row>
    <row r="34291" spans="1:1" x14ac:dyDescent="0.55000000000000004">
      <c r="A34291" s="131"/>
    </row>
    <row r="34294" spans="1:1" x14ac:dyDescent="0.55000000000000004">
      <c r="A34294" s="131"/>
    </row>
    <row r="34295" spans="1:1" x14ac:dyDescent="0.55000000000000004">
      <c r="A34295" s="131"/>
    </row>
    <row r="34298" spans="1:1" x14ac:dyDescent="0.55000000000000004">
      <c r="A34298" s="131"/>
    </row>
    <row r="34299" spans="1:1" x14ac:dyDescent="0.55000000000000004">
      <c r="A34299" s="131"/>
    </row>
    <row r="34302" spans="1:1" x14ac:dyDescent="0.55000000000000004">
      <c r="A34302" s="131"/>
    </row>
    <row r="34303" spans="1:1" x14ac:dyDescent="0.55000000000000004">
      <c r="A34303" s="131"/>
    </row>
    <row r="34306" spans="1:1" x14ac:dyDescent="0.55000000000000004">
      <c r="A34306" s="131"/>
    </row>
    <row r="34307" spans="1:1" x14ac:dyDescent="0.55000000000000004">
      <c r="A34307" s="131"/>
    </row>
    <row r="34310" spans="1:1" x14ac:dyDescent="0.55000000000000004">
      <c r="A34310" s="131"/>
    </row>
    <row r="34311" spans="1:1" x14ac:dyDescent="0.55000000000000004">
      <c r="A34311" s="131"/>
    </row>
    <row r="34314" spans="1:1" x14ac:dyDescent="0.55000000000000004">
      <c r="A34314" s="131"/>
    </row>
    <row r="34315" spans="1:1" x14ac:dyDescent="0.55000000000000004">
      <c r="A34315" s="131"/>
    </row>
    <row r="34318" spans="1:1" x14ac:dyDescent="0.55000000000000004">
      <c r="A34318" s="131"/>
    </row>
    <row r="34319" spans="1:1" x14ac:dyDescent="0.55000000000000004">
      <c r="A34319" s="131"/>
    </row>
    <row r="34322" spans="1:1" x14ac:dyDescent="0.55000000000000004">
      <c r="A34322" s="131"/>
    </row>
    <row r="34323" spans="1:1" x14ac:dyDescent="0.55000000000000004">
      <c r="A34323" s="131"/>
    </row>
    <row r="34326" spans="1:1" x14ac:dyDescent="0.55000000000000004">
      <c r="A34326" s="131"/>
    </row>
    <row r="34327" spans="1:1" x14ac:dyDescent="0.55000000000000004">
      <c r="A34327" s="131"/>
    </row>
    <row r="34330" spans="1:1" x14ac:dyDescent="0.55000000000000004">
      <c r="A34330" s="131"/>
    </row>
    <row r="34331" spans="1:1" x14ac:dyDescent="0.55000000000000004">
      <c r="A34331" s="131"/>
    </row>
    <row r="34334" spans="1:1" x14ac:dyDescent="0.55000000000000004">
      <c r="A34334" s="131"/>
    </row>
    <row r="34335" spans="1:1" x14ac:dyDescent="0.55000000000000004">
      <c r="A34335" s="131"/>
    </row>
    <row r="34338" spans="1:1" x14ac:dyDescent="0.55000000000000004">
      <c r="A34338" s="131"/>
    </row>
    <row r="34339" spans="1:1" x14ac:dyDescent="0.55000000000000004">
      <c r="A34339" s="131"/>
    </row>
    <row r="34342" spans="1:1" x14ac:dyDescent="0.55000000000000004">
      <c r="A34342" s="131"/>
    </row>
    <row r="34343" spans="1:1" x14ac:dyDescent="0.55000000000000004">
      <c r="A34343" s="131"/>
    </row>
    <row r="34346" spans="1:1" x14ac:dyDescent="0.55000000000000004">
      <c r="A34346" s="131"/>
    </row>
    <row r="34347" spans="1:1" x14ac:dyDescent="0.55000000000000004">
      <c r="A34347" s="131"/>
    </row>
    <row r="34350" spans="1:1" x14ac:dyDescent="0.55000000000000004">
      <c r="A34350" s="131"/>
    </row>
    <row r="34351" spans="1:1" x14ac:dyDescent="0.55000000000000004">
      <c r="A34351" s="131"/>
    </row>
    <row r="34354" spans="1:1" x14ac:dyDescent="0.55000000000000004">
      <c r="A34354" s="131"/>
    </row>
    <row r="34355" spans="1:1" x14ac:dyDescent="0.55000000000000004">
      <c r="A34355" s="131"/>
    </row>
    <row r="34358" spans="1:1" x14ac:dyDescent="0.55000000000000004">
      <c r="A34358" s="131"/>
    </row>
    <row r="34359" spans="1:1" x14ac:dyDescent="0.55000000000000004">
      <c r="A34359" s="131"/>
    </row>
    <row r="34362" spans="1:1" x14ac:dyDescent="0.55000000000000004">
      <c r="A34362" s="131"/>
    </row>
    <row r="34363" spans="1:1" x14ac:dyDescent="0.55000000000000004">
      <c r="A34363" s="131"/>
    </row>
    <row r="34366" spans="1:1" x14ac:dyDescent="0.55000000000000004">
      <c r="A34366" s="131"/>
    </row>
    <row r="34367" spans="1:1" x14ac:dyDescent="0.55000000000000004">
      <c r="A34367" s="131"/>
    </row>
    <row r="34370" spans="1:1" x14ac:dyDescent="0.55000000000000004">
      <c r="A34370" s="131"/>
    </row>
    <row r="34371" spans="1:1" x14ac:dyDescent="0.55000000000000004">
      <c r="A34371" s="131"/>
    </row>
    <row r="34374" spans="1:1" x14ac:dyDescent="0.55000000000000004">
      <c r="A34374" s="131"/>
    </row>
    <row r="34375" spans="1:1" x14ac:dyDescent="0.55000000000000004">
      <c r="A34375" s="131"/>
    </row>
    <row r="34378" spans="1:1" x14ac:dyDescent="0.55000000000000004">
      <c r="A34378" s="131"/>
    </row>
    <row r="34379" spans="1:1" x14ac:dyDescent="0.55000000000000004">
      <c r="A34379" s="131"/>
    </row>
    <row r="34382" spans="1:1" x14ac:dyDescent="0.55000000000000004">
      <c r="A34382" s="131"/>
    </row>
    <row r="34383" spans="1:1" x14ac:dyDescent="0.55000000000000004">
      <c r="A34383" s="131"/>
    </row>
    <row r="34386" spans="1:1" x14ac:dyDescent="0.55000000000000004">
      <c r="A34386" s="131"/>
    </row>
    <row r="34387" spans="1:1" x14ac:dyDescent="0.55000000000000004">
      <c r="A34387" s="131"/>
    </row>
    <row r="34390" spans="1:1" x14ac:dyDescent="0.55000000000000004">
      <c r="A34390" s="131"/>
    </row>
    <row r="34391" spans="1:1" x14ac:dyDescent="0.55000000000000004">
      <c r="A34391" s="131"/>
    </row>
    <row r="34394" spans="1:1" x14ac:dyDescent="0.55000000000000004">
      <c r="A34394" s="131"/>
    </row>
    <row r="34395" spans="1:1" x14ac:dyDescent="0.55000000000000004">
      <c r="A34395" s="131"/>
    </row>
    <row r="34398" spans="1:1" x14ac:dyDescent="0.55000000000000004">
      <c r="A34398" s="131"/>
    </row>
    <row r="34399" spans="1:1" x14ac:dyDescent="0.55000000000000004">
      <c r="A34399" s="131"/>
    </row>
    <row r="34402" spans="1:1" x14ac:dyDescent="0.55000000000000004">
      <c r="A34402" s="131"/>
    </row>
    <row r="34403" spans="1:1" x14ac:dyDescent="0.55000000000000004">
      <c r="A34403" s="131"/>
    </row>
    <row r="34406" spans="1:1" x14ac:dyDescent="0.55000000000000004">
      <c r="A34406" s="131"/>
    </row>
    <row r="34407" spans="1:1" x14ac:dyDescent="0.55000000000000004">
      <c r="A34407" s="131"/>
    </row>
    <row r="34410" spans="1:1" x14ac:dyDescent="0.55000000000000004">
      <c r="A34410" s="131"/>
    </row>
    <row r="34411" spans="1:1" x14ac:dyDescent="0.55000000000000004">
      <c r="A34411" s="131"/>
    </row>
    <row r="34414" spans="1:1" x14ac:dyDescent="0.55000000000000004">
      <c r="A34414" s="131"/>
    </row>
    <row r="34415" spans="1:1" x14ac:dyDescent="0.55000000000000004">
      <c r="A34415" s="131"/>
    </row>
    <row r="34418" spans="1:1" x14ac:dyDescent="0.55000000000000004">
      <c r="A34418" s="131"/>
    </row>
    <row r="34419" spans="1:1" x14ac:dyDescent="0.55000000000000004">
      <c r="A34419" s="131"/>
    </row>
    <row r="34422" spans="1:1" x14ac:dyDescent="0.55000000000000004">
      <c r="A34422" s="131"/>
    </row>
    <row r="34423" spans="1:1" x14ac:dyDescent="0.55000000000000004">
      <c r="A34423" s="131"/>
    </row>
    <row r="34426" spans="1:1" x14ac:dyDescent="0.55000000000000004">
      <c r="A34426" s="131"/>
    </row>
    <row r="34427" spans="1:1" x14ac:dyDescent="0.55000000000000004">
      <c r="A34427" s="131"/>
    </row>
    <row r="34430" spans="1:1" x14ac:dyDescent="0.55000000000000004">
      <c r="A34430" s="131"/>
    </row>
    <row r="34431" spans="1:1" x14ac:dyDescent="0.55000000000000004">
      <c r="A34431" s="131"/>
    </row>
    <row r="34434" spans="1:1" x14ac:dyDescent="0.55000000000000004">
      <c r="A34434" s="131"/>
    </row>
    <row r="34435" spans="1:1" x14ac:dyDescent="0.55000000000000004">
      <c r="A34435" s="131"/>
    </row>
    <row r="34438" spans="1:1" x14ac:dyDescent="0.55000000000000004">
      <c r="A34438" s="131"/>
    </row>
    <row r="34439" spans="1:1" x14ac:dyDescent="0.55000000000000004">
      <c r="A34439" s="131"/>
    </row>
    <row r="34442" spans="1:1" x14ac:dyDescent="0.55000000000000004">
      <c r="A34442" s="131"/>
    </row>
    <row r="34443" spans="1:1" x14ac:dyDescent="0.55000000000000004">
      <c r="A34443" s="131"/>
    </row>
    <row r="34446" spans="1:1" x14ac:dyDescent="0.55000000000000004">
      <c r="A34446" s="131"/>
    </row>
    <row r="34447" spans="1:1" x14ac:dyDescent="0.55000000000000004">
      <c r="A34447" s="131"/>
    </row>
    <row r="34450" spans="1:1" x14ac:dyDescent="0.55000000000000004">
      <c r="A34450" s="131"/>
    </row>
    <row r="34451" spans="1:1" x14ac:dyDescent="0.55000000000000004">
      <c r="A34451" s="131"/>
    </row>
    <row r="34454" spans="1:1" x14ac:dyDescent="0.55000000000000004">
      <c r="A34454" s="131"/>
    </row>
    <row r="34455" spans="1:1" x14ac:dyDescent="0.55000000000000004">
      <c r="A34455" s="131"/>
    </row>
    <row r="34458" spans="1:1" x14ac:dyDescent="0.55000000000000004">
      <c r="A34458" s="131"/>
    </row>
    <row r="34459" spans="1:1" x14ac:dyDescent="0.55000000000000004">
      <c r="A34459" s="131"/>
    </row>
    <row r="34462" spans="1:1" x14ac:dyDescent="0.55000000000000004">
      <c r="A34462" s="131"/>
    </row>
    <row r="34463" spans="1:1" x14ac:dyDescent="0.55000000000000004">
      <c r="A34463" s="131"/>
    </row>
    <row r="34466" spans="1:1" x14ac:dyDescent="0.55000000000000004">
      <c r="A34466" s="131"/>
    </row>
    <row r="34467" spans="1:1" x14ac:dyDescent="0.55000000000000004">
      <c r="A34467" s="131"/>
    </row>
    <row r="34470" spans="1:1" x14ac:dyDescent="0.55000000000000004">
      <c r="A34470" s="131"/>
    </row>
    <row r="34471" spans="1:1" x14ac:dyDescent="0.55000000000000004">
      <c r="A34471" s="131"/>
    </row>
    <row r="34474" spans="1:1" x14ac:dyDescent="0.55000000000000004">
      <c r="A34474" s="131"/>
    </row>
    <row r="34475" spans="1:1" x14ac:dyDescent="0.55000000000000004">
      <c r="A34475" s="131"/>
    </row>
    <row r="34478" spans="1:1" x14ac:dyDescent="0.55000000000000004">
      <c r="A34478" s="131"/>
    </row>
    <row r="34479" spans="1:1" x14ac:dyDescent="0.55000000000000004">
      <c r="A34479" s="131"/>
    </row>
    <row r="34482" spans="1:1" x14ac:dyDescent="0.55000000000000004">
      <c r="A34482" s="131"/>
    </row>
    <row r="34483" spans="1:1" x14ac:dyDescent="0.55000000000000004">
      <c r="A34483" s="131"/>
    </row>
    <row r="34486" spans="1:1" x14ac:dyDescent="0.55000000000000004">
      <c r="A34486" s="131"/>
    </row>
    <row r="34487" spans="1:1" x14ac:dyDescent="0.55000000000000004">
      <c r="A34487" s="131"/>
    </row>
    <row r="34490" spans="1:1" x14ac:dyDescent="0.55000000000000004">
      <c r="A34490" s="131"/>
    </row>
    <row r="34491" spans="1:1" x14ac:dyDescent="0.55000000000000004">
      <c r="A34491" s="131"/>
    </row>
    <row r="34494" spans="1:1" x14ac:dyDescent="0.55000000000000004">
      <c r="A34494" s="131"/>
    </row>
    <row r="34495" spans="1:1" x14ac:dyDescent="0.55000000000000004">
      <c r="A34495" s="131"/>
    </row>
    <row r="34498" spans="1:1" x14ac:dyDescent="0.55000000000000004">
      <c r="A34498" s="131"/>
    </row>
    <row r="34499" spans="1:1" x14ac:dyDescent="0.55000000000000004">
      <c r="A34499" s="131"/>
    </row>
    <row r="34502" spans="1:1" x14ac:dyDescent="0.55000000000000004">
      <c r="A34502" s="131"/>
    </row>
    <row r="34503" spans="1:1" x14ac:dyDescent="0.55000000000000004">
      <c r="A34503" s="131"/>
    </row>
    <row r="34506" spans="1:1" x14ac:dyDescent="0.55000000000000004">
      <c r="A34506" s="131"/>
    </row>
    <row r="34507" spans="1:1" x14ac:dyDescent="0.55000000000000004">
      <c r="A34507" s="131"/>
    </row>
    <row r="34510" spans="1:1" x14ac:dyDescent="0.55000000000000004">
      <c r="A34510" s="131"/>
    </row>
    <row r="34511" spans="1:1" x14ac:dyDescent="0.55000000000000004">
      <c r="A34511" s="131"/>
    </row>
    <row r="34514" spans="1:1" x14ac:dyDescent="0.55000000000000004">
      <c r="A34514" s="131"/>
    </row>
    <row r="34515" spans="1:1" x14ac:dyDescent="0.55000000000000004">
      <c r="A34515" s="131"/>
    </row>
    <row r="34518" spans="1:1" x14ac:dyDescent="0.55000000000000004">
      <c r="A34518" s="131"/>
    </row>
    <row r="34519" spans="1:1" x14ac:dyDescent="0.55000000000000004">
      <c r="A34519" s="131"/>
    </row>
    <row r="34522" spans="1:1" x14ac:dyDescent="0.55000000000000004">
      <c r="A34522" s="131"/>
    </row>
    <row r="34523" spans="1:1" x14ac:dyDescent="0.55000000000000004">
      <c r="A34523" s="131"/>
    </row>
    <row r="34526" spans="1:1" x14ac:dyDescent="0.55000000000000004">
      <c r="A34526" s="131"/>
    </row>
    <row r="34527" spans="1:1" x14ac:dyDescent="0.55000000000000004">
      <c r="A34527" s="131"/>
    </row>
    <row r="34530" spans="1:1" x14ac:dyDescent="0.55000000000000004">
      <c r="A34530" s="131"/>
    </row>
    <row r="34531" spans="1:1" x14ac:dyDescent="0.55000000000000004">
      <c r="A34531" s="131"/>
    </row>
    <row r="34534" spans="1:1" x14ac:dyDescent="0.55000000000000004">
      <c r="A34534" s="131"/>
    </row>
    <row r="34535" spans="1:1" x14ac:dyDescent="0.55000000000000004">
      <c r="A34535" s="131"/>
    </row>
    <row r="34538" spans="1:1" x14ac:dyDescent="0.55000000000000004">
      <c r="A34538" s="131"/>
    </row>
    <row r="34539" spans="1:1" x14ac:dyDescent="0.55000000000000004">
      <c r="A34539" s="131"/>
    </row>
    <row r="34542" spans="1:1" x14ac:dyDescent="0.55000000000000004">
      <c r="A34542" s="131"/>
    </row>
    <row r="34543" spans="1:1" x14ac:dyDescent="0.55000000000000004">
      <c r="A34543" s="131"/>
    </row>
    <row r="34546" spans="1:1" x14ac:dyDescent="0.55000000000000004">
      <c r="A34546" s="131"/>
    </row>
    <row r="34547" spans="1:1" x14ac:dyDescent="0.55000000000000004">
      <c r="A34547" s="131"/>
    </row>
    <row r="34550" spans="1:1" x14ac:dyDescent="0.55000000000000004">
      <c r="A34550" s="131"/>
    </row>
    <row r="34551" spans="1:1" x14ac:dyDescent="0.55000000000000004">
      <c r="A34551" s="131"/>
    </row>
    <row r="34554" spans="1:1" x14ac:dyDescent="0.55000000000000004">
      <c r="A34554" s="131"/>
    </row>
    <row r="34555" spans="1:1" x14ac:dyDescent="0.55000000000000004">
      <c r="A34555" s="131"/>
    </row>
    <row r="34558" spans="1:1" x14ac:dyDescent="0.55000000000000004">
      <c r="A34558" s="131"/>
    </row>
    <row r="34559" spans="1:1" x14ac:dyDescent="0.55000000000000004">
      <c r="A34559" s="131"/>
    </row>
    <row r="34562" spans="1:1" x14ac:dyDescent="0.55000000000000004">
      <c r="A34562" s="131"/>
    </row>
    <row r="34563" spans="1:1" x14ac:dyDescent="0.55000000000000004">
      <c r="A34563" s="131"/>
    </row>
    <row r="34566" spans="1:1" x14ac:dyDescent="0.55000000000000004">
      <c r="A34566" s="131"/>
    </row>
    <row r="34567" spans="1:1" x14ac:dyDescent="0.55000000000000004">
      <c r="A34567" s="131"/>
    </row>
    <row r="34570" spans="1:1" x14ac:dyDescent="0.55000000000000004">
      <c r="A34570" s="131"/>
    </row>
    <row r="34571" spans="1:1" x14ac:dyDescent="0.55000000000000004">
      <c r="A34571" s="131"/>
    </row>
    <row r="34574" spans="1:1" x14ac:dyDescent="0.55000000000000004">
      <c r="A34574" s="131"/>
    </row>
    <row r="34575" spans="1:1" x14ac:dyDescent="0.55000000000000004">
      <c r="A34575" s="131"/>
    </row>
    <row r="34578" spans="1:1" x14ac:dyDescent="0.55000000000000004">
      <c r="A34578" s="131"/>
    </row>
    <row r="34579" spans="1:1" x14ac:dyDescent="0.55000000000000004">
      <c r="A34579" s="131"/>
    </row>
    <row r="34582" spans="1:1" x14ac:dyDescent="0.55000000000000004">
      <c r="A34582" s="131"/>
    </row>
    <row r="34583" spans="1:1" x14ac:dyDescent="0.55000000000000004">
      <c r="A34583" s="131"/>
    </row>
    <row r="34586" spans="1:1" x14ac:dyDescent="0.55000000000000004">
      <c r="A34586" s="131"/>
    </row>
    <row r="34587" spans="1:1" x14ac:dyDescent="0.55000000000000004">
      <c r="A34587" s="131"/>
    </row>
    <row r="34590" spans="1:1" x14ac:dyDescent="0.55000000000000004">
      <c r="A34590" s="131"/>
    </row>
    <row r="34591" spans="1:1" x14ac:dyDescent="0.55000000000000004">
      <c r="A34591" s="131"/>
    </row>
    <row r="34594" spans="1:1" x14ac:dyDescent="0.55000000000000004">
      <c r="A34594" s="131"/>
    </row>
    <row r="34595" spans="1:1" x14ac:dyDescent="0.55000000000000004">
      <c r="A34595" s="131"/>
    </row>
    <row r="34598" spans="1:1" x14ac:dyDescent="0.55000000000000004">
      <c r="A34598" s="131"/>
    </row>
    <row r="34599" spans="1:1" x14ac:dyDescent="0.55000000000000004">
      <c r="A34599" s="131"/>
    </row>
    <row r="34602" spans="1:1" x14ac:dyDescent="0.55000000000000004">
      <c r="A34602" s="131"/>
    </row>
    <row r="34603" spans="1:1" x14ac:dyDescent="0.55000000000000004">
      <c r="A34603" s="131"/>
    </row>
    <row r="34606" spans="1:1" x14ac:dyDescent="0.55000000000000004">
      <c r="A34606" s="131"/>
    </row>
    <row r="34607" spans="1:1" x14ac:dyDescent="0.55000000000000004">
      <c r="A34607" s="131"/>
    </row>
    <row r="34610" spans="1:1" x14ac:dyDescent="0.55000000000000004">
      <c r="A34610" s="131"/>
    </row>
    <row r="34611" spans="1:1" x14ac:dyDescent="0.55000000000000004">
      <c r="A34611" s="131"/>
    </row>
    <row r="34614" spans="1:1" x14ac:dyDescent="0.55000000000000004">
      <c r="A34614" s="131"/>
    </row>
    <row r="34615" spans="1:1" x14ac:dyDescent="0.55000000000000004">
      <c r="A34615" s="131"/>
    </row>
    <row r="34618" spans="1:1" x14ac:dyDescent="0.55000000000000004">
      <c r="A34618" s="131"/>
    </row>
    <row r="34619" spans="1:1" x14ac:dyDescent="0.55000000000000004">
      <c r="A34619" s="131"/>
    </row>
    <row r="34622" spans="1:1" x14ac:dyDescent="0.55000000000000004">
      <c r="A34622" s="131"/>
    </row>
    <row r="34623" spans="1:1" x14ac:dyDescent="0.55000000000000004">
      <c r="A34623" s="131"/>
    </row>
    <row r="34626" spans="1:1" x14ac:dyDescent="0.55000000000000004">
      <c r="A34626" s="131"/>
    </row>
    <row r="34627" spans="1:1" x14ac:dyDescent="0.55000000000000004">
      <c r="A34627" s="131"/>
    </row>
    <row r="34630" spans="1:1" x14ac:dyDescent="0.55000000000000004">
      <c r="A34630" s="131"/>
    </row>
    <row r="34631" spans="1:1" x14ac:dyDescent="0.55000000000000004">
      <c r="A34631" s="131"/>
    </row>
    <row r="34634" spans="1:1" x14ac:dyDescent="0.55000000000000004">
      <c r="A34634" s="131"/>
    </row>
    <row r="34635" spans="1:1" x14ac:dyDescent="0.55000000000000004">
      <c r="A34635" s="131"/>
    </row>
    <row r="34638" spans="1:1" x14ac:dyDescent="0.55000000000000004">
      <c r="A34638" s="131"/>
    </row>
    <row r="34639" spans="1:1" x14ac:dyDescent="0.55000000000000004">
      <c r="A34639" s="131"/>
    </row>
    <row r="34642" spans="1:1" x14ac:dyDescent="0.55000000000000004">
      <c r="A34642" s="131"/>
    </row>
    <row r="34643" spans="1:1" x14ac:dyDescent="0.55000000000000004">
      <c r="A34643" s="131"/>
    </row>
    <row r="34646" spans="1:1" x14ac:dyDescent="0.55000000000000004">
      <c r="A34646" s="131"/>
    </row>
    <row r="34647" spans="1:1" x14ac:dyDescent="0.55000000000000004">
      <c r="A34647" s="131"/>
    </row>
    <row r="34650" spans="1:1" x14ac:dyDescent="0.55000000000000004">
      <c r="A34650" s="131"/>
    </row>
    <row r="34651" spans="1:1" x14ac:dyDescent="0.55000000000000004">
      <c r="A34651" s="131"/>
    </row>
    <row r="34654" spans="1:1" x14ac:dyDescent="0.55000000000000004">
      <c r="A34654" s="131"/>
    </row>
    <row r="34655" spans="1:1" x14ac:dyDescent="0.55000000000000004">
      <c r="A34655" s="131"/>
    </row>
    <row r="34658" spans="1:1" x14ac:dyDescent="0.55000000000000004">
      <c r="A34658" s="131"/>
    </row>
    <row r="34659" spans="1:1" x14ac:dyDescent="0.55000000000000004">
      <c r="A34659" s="131"/>
    </row>
    <row r="34662" spans="1:1" x14ac:dyDescent="0.55000000000000004">
      <c r="A34662" s="131"/>
    </row>
    <row r="34663" spans="1:1" x14ac:dyDescent="0.55000000000000004">
      <c r="A34663" s="131"/>
    </row>
    <row r="34666" spans="1:1" x14ac:dyDescent="0.55000000000000004">
      <c r="A34666" s="131"/>
    </row>
    <row r="34667" spans="1:1" x14ac:dyDescent="0.55000000000000004">
      <c r="A34667" s="131"/>
    </row>
    <row r="34670" spans="1:1" x14ac:dyDescent="0.55000000000000004">
      <c r="A34670" s="131"/>
    </row>
    <row r="34671" spans="1:1" x14ac:dyDescent="0.55000000000000004">
      <c r="A34671" s="131"/>
    </row>
    <row r="34674" spans="1:1" x14ac:dyDescent="0.55000000000000004">
      <c r="A34674" s="131"/>
    </row>
    <row r="34675" spans="1:1" x14ac:dyDescent="0.55000000000000004">
      <c r="A34675" s="131"/>
    </row>
    <row r="34678" spans="1:1" x14ac:dyDescent="0.55000000000000004">
      <c r="A34678" s="131"/>
    </row>
    <row r="34679" spans="1:1" x14ac:dyDescent="0.55000000000000004">
      <c r="A34679" s="131"/>
    </row>
    <row r="34682" spans="1:1" x14ac:dyDescent="0.55000000000000004">
      <c r="A34682" s="131"/>
    </row>
    <row r="34683" spans="1:1" x14ac:dyDescent="0.55000000000000004">
      <c r="A34683" s="131"/>
    </row>
    <row r="34686" spans="1:1" x14ac:dyDescent="0.55000000000000004">
      <c r="A34686" s="131"/>
    </row>
    <row r="34687" spans="1:1" x14ac:dyDescent="0.55000000000000004">
      <c r="A34687" s="131"/>
    </row>
    <row r="34690" spans="1:1" x14ac:dyDescent="0.55000000000000004">
      <c r="A34690" s="131"/>
    </row>
    <row r="34691" spans="1:1" x14ac:dyDescent="0.55000000000000004">
      <c r="A34691" s="131"/>
    </row>
    <row r="34694" spans="1:1" x14ac:dyDescent="0.55000000000000004">
      <c r="A34694" s="131"/>
    </row>
    <row r="34695" spans="1:1" x14ac:dyDescent="0.55000000000000004">
      <c r="A34695" s="131"/>
    </row>
    <row r="34698" spans="1:1" x14ac:dyDescent="0.55000000000000004">
      <c r="A34698" s="131"/>
    </row>
    <row r="34699" spans="1:1" x14ac:dyDescent="0.55000000000000004">
      <c r="A34699" s="131"/>
    </row>
    <row r="34702" spans="1:1" x14ac:dyDescent="0.55000000000000004">
      <c r="A34702" s="131"/>
    </row>
    <row r="34703" spans="1:1" x14ac:dyDescent="0.55000000000000004">
      <c r="A34703" s="131"/>
    </row>
    <row r="34706" spans="1:1" x14ac:dyDescent="0.55000000000000004">
      <c r="A34706" s="131"/>
    </row>
    <row r="34707" spans="1:1" x14ac:dyDescent="0.55000000000000004">
      <c r="A34707" s="131"/>
    </row>
    <row r="34710" spans="1:1" x14ac:dyDescent="0.55000000000000004">
      <c r="A34710" s="131"/>
    </row>
    <row r="34711" spans="1:1" x14ac:dyDescent="0.55000000000000004">
      <c r="A34711" s="131"/>
    </row>
    <row r="34714" spans="1:1" x14ac:dyDescent="0.55000000000000004">
      <c r="A34714" s="131"/>
    </row>
    <row r="34715" spans="1:1" x14ac:dyDescent="0.55000000000000004">
      <c r="A34715" s="131"/>
    </row>
    <row r="34718" spans="1:1" x14ac:dyDescent="0.55000000000000004">
      <c r="A34718" s="131"/>
    </row>
    <row r="34719" spans="1:1" x14ac:dyDescent="0.55000000000000004">
      <c r="A34719" s="131"/>
    </row>
    <row r="34722" spans="1:1" x14ac:dyDescent="0.55000000000000004">
      <c r="A34722" s="131"/>
    </row>
    <row r="34723" spans="1:1" x14ac:dyDescent="0.55000000000000004">
      <c r="A34723" s="131"/>
    </row>
    <row r="34726" spans="1:1" x14ac:dyDescent="0.55000000000000004">
      <c r="A34726" s="131"/>
    </row>
    <row r="34727" spans="1:1" x14ac:dyDescent="0.55000000000000004">
      <c r="A34727" s="131"/>
    </row>
    <row r="34730" spans="1:1" x14ac:dyDescent="0.55000000000000004">
      <c r="A34730" s="131"/>
    </row>
    <row r="34731" spans="1:1" x14ac:dyDescent="0.55000000000000004">
      <c r="A34731" s="131"/>
    </row>
    <row r="34734" spans="1:1" x14ac:dyDescent="0.55000000000000004">
      <c r="A34734" s="131"/>
    </row>
    <row r="34735" spans="1:1" x14ac:dyDescent="0.55000000000000004">
      <c r="A34735" s="131"/>
    </row>
    <row r="34738" spans="1:1" x14ac:dyDescent="0.55000000000000004">
      <c r="A34738" s="131"/>
    </row>
    <row r="34739" spans="1:1" x14ac:dyDescent="0.55000000000000004">
      <c r="A34739" s="131"/>
    </row>
    <row r="34742" spans="1:1" x14ac:dyDescent="0.55000000000000004">
      <c r="A34742" s="131"/>
    </row>
    <row r="34743" spans="1:1" x14ac:dyDescent="0.55000000000000004">
      <c r="A34743" s="131"/>
    </row>
    <row r="34746" spans="1:1" x14ac:dyDescent="0.55000000000000004">
      <c r="A34746" s="131"/>
    </row>
    <row r="34747" spans="1:1" x14ac:dyDescent="0.55000000000000004">
      <c r="A34747" s="131"/>
    </row>
    <row r="34750" spans="1:1" x14ac:dyDescent="0.55000000000000004">
      <c r="A34750" s="131"/>
    </row>
    <row r="34751" spans="1:1" x14ac:dyDescent="0.55000000000000004">
      <c r="A34751" s="131"/>
    </row>
    <row r="34754" spans="1:1" x14ac:dyDescent="0.55000000000000004">
      <c r="A34754" s="131"/>
    </row>
    <row r="34755" spans="1:1" x14ac:dyDescent="0.55000000000000004">
      <c r="A34755" s="131"/>
    </row>
    <row r="34758" spans="1:1" x14ac:dyDescent="0.55000000000000004">
      <c r="A34758" s="131"/>
    </row>
    <row r="34759" spans="1:1" x14ac:dyDescent="0.55000000000000004">
      <c r="A34759" s="131"/>
    </row>
    <row r="34762" spans="1:1" x14ac:dyDescent="0.55000000000000004">
      <c r="A34762" s="131"/>
    </row>
    <row r="34763" spans="1:1" x14ac:dyDescent="0.55000000000000004">
      <c r="A34763" s="131"/>
    </row>
    <row r="34766" spans="1:1" x14ac:dyDescent="0.55000000000000004">
      <c r="A34766" s="131"/>
    </row>
    <row r="34767" spans="1:1" x14ac:dyDescent="0.55000000000000004">
      <c r="A34767" s="131"/>
    </row>
    <row r="34770" spans="1:1" x14ac:dyDescent="0.55000000000000004">
      <c r="A34770" s="131"/>
    </row>
    <row r="34771" spans="1:1" x14ac:dyDescent="0.55000000000000004">
      <c r="A34771" s="131"/>
    </row>
    <row r="34774" spans="1:1" x14ac:dyDescent="0.55000000000000004">
      <c r="A34774" s="131"/>
    </row>
    <row r="34775" spans="1:1" x14ac:dyDescent="0.55000000000000004">
      <c r="A34775" s="131"/>
    </row>
    <row r="34778" spans="1:1" x14ac:dyDescent="0.55000000000000004">
      <c r="A34778" s="131"/>
    </row>
    <row r="34779" spans="1:1" x14ac:dyDescent="0.55000000000000004">
      <c r="A34779" s="131"/>
    </row>
    <row r="34782" spans="1:1" x14ac:dyDescent="0.55000000000000004">
      <c r="A34782" s="131"/>
    </row>
    <row r="34783" spans="1:1" x14ac:dyDescent="0.55000000000000004">
      <c r="A34783" s="131"/>
    </row>
    <row r="34786" spans="1:1" x14ac:dyDescent="0.55000000000000004">
      <c r="A34786" s="131"/>
    </row>
    <row r="34787" spans="1:1" x14ac:dyDescent="0.55000000000000004">
      <c r="A34787" s="131"/>
    </row>
    <row r="34790" spans="1:1" x14ac:dyDescent="0.55000000000000004">
      <c r="A34790" s="131"/>
    </row>
    <row r="34791" spans="1:1" x14ac:dyDescent="0.55000000000000004">
      <c r="A34791" s="131"/>
    </row>
    <row r="34794" spans="1:1" x14ac:dyDescent="0.55000000000000004">
      <c r="A34794" s="131"/>
    </row>
    <row r="34795" spans="1:1" x14ac:dyDescent="0.55000000000000004">
      <c r="A34795" s="131"/>
    </row>
    <row r="34798" spans="1:1" x14ac:dyDescent="0.55000000000000004">
      <c r="A34798" s="131"/>
    </row>
    <row r="34799" spans="1:1" x14ac:dyDescent="0.55000000000000004">
      <c r="A34799" s="131"/>
    </row>
    <row r="34802" spans="1:1" x14ac:dyDescent="0.55000000000000004">
      <c r="A34802" s="131"/>
    </row>
    <row r="34803" spans="1:1" x14ac:dyDescent="0.55000000000000004">
      <c r="A34803" s="131"/>
    </row>
    <row r="34806" spans="1:1" x14ac:dyDescent="0.55000000000000004">
      <c r="A34806" s="131"/>
    </row>
    <row r="34807" spans="1:1" x14ac:dyDescent="0.55000000000000004">
      <c r="A34807" s="131"/>
    </row>
    <row r="34810" spans="1:1" x14ac:dyDescent="0.55000000000000004">
      <c r="A34810" s="131"/>
    </row>
    <row r="34811" spans="1:1" x14ac:dyDescent="0.55000000000000004">
      <c r="A34811" s="131"/>
    </row>
    <row r="34814" spans="1:1" x14ac:dyDescent="0.55000000000000004">
      <c r="A34814" s="131"/>
    </row>
    <row r="34815" spans="1:1" x14ac:dyDescent="0.55000000000000004">
      <c r="A34815" s="131"/>
    </row>
    <row r="34818" spans="1:1" x14ac:dyDescent="0.55000000000000004">
      <c r="A34818" s="131"/>
    </row>
    <row r="34819" spans="1:1" x14ac:dyDescent="0.55000000000000004">
      <c r="A34819" s="131"/>
    </row>
    <row r="34822" spans="1:1" x14ac:dyDescent="0.55000000000000004">
      <c r="A34822" s="131"/>
    </row>
    <row r="34823" spans="1:1" x14ac:dyDescent="0.55000000000000004">
      <c r="A34823" s="131"/>
    </row>
    <row r="34826" spans="1:1" x14ac:dyDescent="0.55000000000000004">
      <c r="A34826" s="131"/>
    </row>
    <row r="34827" spans="1:1" x14ac:dyDescent="0.55000000000000004">
      <c r="A34827" s="131"/>
    </row>
    <row r="34830" spans="1:1" x14ac:dyDescent="0.55000000000000004">
      <c r="A34830" s="131"/>
    </row>
    <row r="34831" spans="1:1" x14ac:dyDescent="0.55000000000000004">
      <c r="A34831" s="131"/>
    </row>
    <row r="34834" spans="1:1" x14ac:dyDescent="0.55000000000000004">
      <c r="A34834" s="131"/>
    </row>
    <row r="34835" spans="1:1" x14ac:dyDescent="0.55000000000000004">
      <c r="A34835" s="131"/>
    </row>
    <row r="34838" spans="1:1" x14ac:dyDescent="0.55000000000000004">
      <c r="A34838" s="131"/>
    </row>
    <row r="34839" spans="1:1" x14ac:dyDescent="0.55000000000000004">
      <c r="A34839" s="131"/>
    </row>
    <row r="34842" spans="1:1" x14ac:dyDescent="0.55000000000000004">
      <c r="A34842" s="131"/>
    </row>
    <row r="34843" spans="1:1" x14ac:dyDescent="0.55000000000000004">
      <c r="A34843" s="131"/>
    </row>
    <row r="34846" spans="1:1" x14ac:dyDescent="0.55000000000000004">
      <c r="A34846" s="131"/>
    </row>
    <row r="34847" spans="1:1" x14ac:dyDescent="0.55000000000000004">
      <c r="A34847" s="131"/>
    </row>
    <row r="34850" spans="1:1" x14ac:dyDescent="0.55000000000000004">
      <c r="A34850" s="131"/>
    </row>
    <row r="34851" spans="1:1" x14ac:dyDescent="0.55000000000000004">
      <c r="A34851" s="131"/>
    </row>
    <row r="34854" spans="1:1" x14ac:dyDescent="0.55000000000000004">
      <c r="A34854" s="131"/>
    </row>
    <row r="34855" spans="1:1" x14ac:dyDescent="0.55000000000000004">
      <c r="A34855" s="131"/>
    </row>
    <row r="34858" spans="1:1" x14ac:dyDescent="0.55000000000000004">
      <c r="A34858" s="131"/>
    </row>
    <row r="34859" spans="1:1" x14ac:dyDescent="0.55000000000000004">
      <c r="A34859" s="131"/>
    </row>
    <row r="34862" spans="1:1" x14ac:dyDescent="0.55000000000000004">
      <c r="A34862" s="131"/>
    </row>
    <row r="34863" spans="1:1" x14ac:dyDescent="0.55000000000000004">
      <c r="A34863" s="131"/>
    </row>
    <row r="34866" spans="1:1" x14ac:dyDescent="0.55000000000000004">
      <c r="A34866" s="131"/>
    </row>
    <row r="34867" spans="1:1" x14ac:dyDescent="0.55000000000000004">
      <c r="A34867" s="131"/>
    </row>
    <row r="34870" spans="1:1" x14ac:dyDescent="0.55000000000000004">
      <c r="A34870" s="131"/>
    </row>
    <row r="34871" spans="1:1" x14ac:dyDescent="0.55000000000000004">
      <c r="A34871" s="131"/>
    </row>
    <row r="34874" spans="1:1" x14ac:dyDescent="0.55000000000000004">
      <c r="A34874" s="131"/>
    </row>
    <row r="34875" spans="1:1" x14ac:dyDescent="0.55000000000000004">
      <c r="A34875" s="131"/>
    </row>
    <row r="34878" spans="1:1" x14ac:dyDescent="0.55000000000000004">
      <c r="A34878" s="131"/>
    </row>
    <row r="34879" spans="1:1" x14ac:dyDescent="0.55000000000000004">
      <c r="A34879" s="131"/>
    </row>
    <row r="34882" spans="1:1" x14ac:dyDescent="0.55000000000000004">
      <c r="A34882" s="131"/>
    </row>
    <row r="34883" spans="1:1" x14ac:dyDescent="0.55000000000000004">
      <c r="A34883" s="131"/>
    </row>
    <row r="34886" spans="1:1" x14ac:dyDescent="0.55000000000000004">
      <c r="A34886" s="131"/>
    </row>
    <row r="34887" spans="1:1" x14ac:dyDescent="0.55000000000000004">
      <c r="A34887" s="131"/>
    </row>
    <row r="34890" spans="1:1" x14ac:dyDescent="0.55000000000000004">
      <c r="A34890" s="131"/>
    </row>
    <row r="34891" spans="1:1" x14ac:dyDescent="0.55000000000000004">
      <c r="A34891" s="131"/>
    </row>
    <row r="34894" spans="1:1" x14ac:dyDescent="0.55000000000000004">
      <c r="A34894" s="131"/>
    </row>
    <row r="34895" spans="1:1" x14ac:dyDescent="0.55000000000000004">
      <c r="A34895" s="131"/>
    </row>
    <row r="34898" spans="1:1" x14ac:dyDescent="0.55000000000000004">
      <c r="A34898" s="131"/>
    </row>
    <row r="34899" spans="1:1" x14ac:dyDescent="0.55000000000000004">
      <c r="A34899" s="131"/>
    </row>
    <row r="34902" spans="1:1" x14ac:dyDescent="0.55000000000000004">
      <c r="A34902" s="131"/>
    </row>
    <row r="34903" spans="1:1" x14ac:dyDescent="0.55000000000000004">
      <c r="A34903" s="131"/>
    </row>
    <row r="34906" spans="1:1" x14ac:dyDescent="0.55000000000000004">
      <c r="A34906" s="131"/>
    </row>
    <row r="34907" spans="1:1" x14ac:dyDescent="0.55000000000000004">
      <c r="A34907" s="131"/>
    </row>
    <row r="34910" spans="1:1" x14ac:dyDescent="0.55000000000000004">
      <c r="A34910" s="131"/>
    </row>
    <row r="34911" spans="1:1" x14ac:dyDescent="0.55000000000000004">
      <c r="A34911" s="131"/>
    </row>
    <row r="34914" spans="1:1" x14ac:dyDescent="0.55000000000000004">
      <c r="A34914" s="131"/>
    </row>
    <row r="34915" spans="1:1" x14ac:dyDescent="0.55000000000000004">
      <c r="A34915" s="131"/>
    </row>
    <row r="34918" spans="1:1" x14ac:dyDescent="0.55000000000000004">
      <c r="A34918" s="131"/>
    </row>
    <row r="34919" spans="1:1" x14ac:dyDescent="0.55000000000000004">
      <c r="A34919" s="131"/>
    </row>
    <row r="34922" spans="1:1" x14ac:dyDescent="0.55000000000000004">
      <c r="A34922" s="131"/>
    </row>
    <row r="34923" spans="1:1" x14ac:dyDescent="0.55000000000000004">
      <c r="A34923" s="131"/>
    </row>
    <row r="34926" spans="1:1" x14ac:dyDescent="0.55000000000000004">
      <c r="A34926" s="131"/>
    </row>
    <row r="34927" spans="1:1" x14ac:dyDescent="0.55000000000000004">
      <c r="A34927" s="131"/>
    </row>
    <row r="34930" spans="1:1" x14ac:dyDescent="0.55000000000000004">
      <c r="A34930" s="131"/>
    </row>
    <row r="34931" spans="1:1" x14ac:dyDescent="0.55000000000000004">
      <c r="A34931" s="131"/>
    </row>
    <row r="34934" spans="1:1" x14ac:dyDescent="0.55000000000000004">
      <c r="A34934" s="131"/>
    </row>
    <row r="34935" spans="1:1" x14ac:dyDescent="0.55000000000000004">
      <c r="A34935" s="131"/>
    </row>
    <row r="34938" spans="1:1" x14ac:dyDescent="0.55000000000000004">
      <c r="A34938" s="131"/>
    </row>
    <row r="34939" spans="1:1" x14ac:dyDescent="0.55000000000000004">
      <c r="A34939" s="131"/>
    </row>
    <row r="34942" spans="1:1" x14ac:dyDescent="0.55000000000000004">
      <c r="A34942" s="131"/>
    </row>
    <row r="34943" spans="1:1" x14ac:dyDescent="0.55000000000000004">
      <c r="A34943" s="131"/>
    </row>
    <row r="34946" spans="1:1" x14ac:dyDescent="0.55000000000000004">
      <c r="A34946" s="131"/>
    </row>
    <row r="34947" spans="1:1" x14ac:dyDescent="0.55000000000000004">
      <c r="A34947" s="131"/>
    </row>
    <row r="34950" spans="1:1" x14ac:dyDescent="0.55000000000000004">
      <c r="A34950" s="131"/>
    </row>
    <row r="34951" spans="1:1" x14ac:dyDescent="0.55000000000000004">
      <c r="A34951" s="131"/>
    </row>
    <row r="34954" spans="1:1" x14ac:dyDescent="0.55000000000000004">
      <c r="A34954" s="131"/>
    </row>
    <row r="34955" spans="1:1" x14ac:dyDescent="0.55000000000000004">
      <c r="A34955" s="131"/>
    </row>
    <row r="34958" spans="1:1" x14ac:dyDescent="0.55000000000000004">
      <c r="A34958" s="131"/>
    </row>
    <row r="34959" spans="1:1" x14ac:dyDescent="0.55000000000000004">
      <c r="A34959" s="131"/>
    </row>
    <row r="34962" spans="1:1" x14ac:dyDescent="0.55000000000000004">
      <c r="A34962" s="131"/>
    </row>
    <row r="34963" spans="1:1" x14ac:dyDescent="0.55000000000000004">
      <c r="A34963" s="131"/>
    </row>
    <row r="34966" spans="1:1" x14ac:dyDescent="0.55000000000000004">
      <c r="A34966" s="131"/>
    </row>
    <row r="34967" spans="1:1" x14ac:dyDescent="0.55000000000000004">
      <c r="A34967" s="131"/>
    </row>
    <row r="34970" spans="1:1" x14ac:dyDescent="0.55000000000000004">
      <c r="A34970" s="131"/>
    </row>
    <row r="34971" spans="1:1" x14ac:dyDescent="0.55000000000000004">
      <c r="A34971" s="131"/>
    </row>
    <row r="34974" spans="1:1" x14ac:dyDescent="0.55000000000000004">
      <c r="A34974" s="131"/>
    </row>
    <row r="34975" spans="1:1" x14ac:dyDescent="0.55000000000000004">
      <c r="A34975" s="131"/>
    </row>
    <row r="34978" spans="1:1" x14ac:dyDescent="0.55000000000000004">
      <c r="A34978" s="131"/>
    </row>
    <row r="34979" spans="1:1" x14ac:dyDescent="0.55000000000000004">
      <c r="A34979" s="131"/>
    </row>
    <row r="34982" spans="1:1" x14ac:dyDescent="0.55000000000000004">
      <c r="A34982" s="131"/>
    </row>
    <row r="34983" spans="1:1" x14ac:dyDescent="0.55000000000000004">
      <c r="A34983" s="131"/>
    </row>
    <row r="34986" spans="1:1" x14ac:dyDescent="0.55000000000000004">
      <c r="A34986" s="131"/>
    </row>
    <row r="34987" spans="1:1" x14ac:dyDescent="0.55000000000000004">
      <c r="A34987" s="131"/>
    </row>
    <row r="34990" spans="1:1" x14ac:dyDescent="0.55000000000000004">
      <c r="A34990" s="131"/>
    </row>
    <row r="34991" spans="1:1" x14ac:dyDescent="0.55000000000000004">
      <c r="A34991" s="131"/>
    </row>
    <row r="34994" spans="1:1" x14ac:dyDescent="0.55000000000000004">
      <c r="A34994" s="131"/>
    </row>
    <row r="34995" spans="1:1" x14ac:dyDescent="0.55000000000000004">
      <c r="A34995" s="131"/>
    </row>
    <row r="34998" spans="1:1" x14ac:dyDescent="0.55000000000000004">
      <c r="A34998" s="131"/>
    </row>
    <row r="34999" spans="1:1" x14ac:dyDescent="0.55000000000000004">
      <c r="A34999" s="131"/>
    </row>
    <row r="35002" spans="1:1" x14ac:dyDescent="0.55000000000000004">
      <c r="A35002" s="131"/>
    </row>
    <row r="35003" spans="1:1" x14ac:dyDescent="0.55000000000000004">
      <c r="A35003" s="131"/>
    </row>
    <row r="35006" spans="1:1" x14ac:dyDescent="0.55000000000000004">
      <c r="A35006" s="131"/>
    </row>
    <row r="35007" spans="1:1" x14ac:dyDescent="0.55000000000000004">
      <c r="A35007" s="131"/>
    </row>
    <row r="35010" spans="1:1" x14ac:dyDescent="0.55000000000000004">
      <c r="A35010" s="131"/>
    </row>
    <row r="35011" spans="1:1" x14ac:dyDescent="0.55000000000000004">
      <c r="A35011" s="131"/>
    </row>
    <row r="35014" spans="1:1" x14ac:dyDescent="0.55000000000000004">
      <c r="A35014" s="131"/>
    </row>
    <row r="35015" spans="1:1" x14ac:dyDescent="0.55000000000000004">
      <c r="A35015" s="131"/>
    </row>
    <row r="35018" spans="1:1" x14ac:dyDescent="0.55000000000000004">
      <c r="A35018" s="131"/>
    </row>
    <row r="35019" spans="1:1" x14ac:dyDescent="0.55000000000000004">
      <c r="A35019" s="131"/>
    </row>
    <row r="35022" spans="1:1" x14ac:dyDescent="0.55000000000000004">
      <c r="A35022" s="131"/>
    </row>
    <row r="35023" spans="1:1" x14ac:dyDescent="0.55000000000000004">
      <c r="A35023" s="131"/>
    </row>
    <row r="35026" spans="1:1" x14ac:dyDescent="0.55000000000000004">
      <c r="A35026" s="131"/>
    </row>
    <row r="35027" spans="1:1" x14ac:dyDescent="0.55000000000000004">
      <c r="A35027" s="131"/>
    </row>
    <row r="35030" spans="1:1" x14ac:dyDescent="0.55000000000000004">
      <c r="A35030" s="131"/>
    </row>
    <row r="35031" spans="1:1" x14ac:dyDescent="0.55000000000000004">
      <c r="A35031" s="131"/>
    </row>
    <row r="35034" spans="1:1" x14ac:dyDescent="0.55000000000000004">
      <c r="A35034" s="131"/>
    </row>
    <row r="35035" spans="1:1" x14ac:dyDescent="0.55000000000000004">
      <c r="A35035" s="131"/>
    </row>
    <row r="35038" spans="1:1" x14ac:dyDescent="0.55000000000000004">
      <c r="A35038" s="131"/>
    </row>
    <row r="35039" spans="1:1" x14ac:dyDescent="0.55000000000000004">
      <c r="A35039" s="131"/>
    </row>
    <row r="35042" spans="1:1" x14ac:dyDescent="0.55000000000000004">
      <c r="A35042" s="131"/>
    </row>
    <row r="35043" spans="1:1" x14ac:dyDescent="0.55000000000000004">
      <c r="A35043" s="131"/>
    </row>
    <row r="35046" spans="1:1" x14ac:dyDescent="0.55000000000000004">
      <c r="A35046" s="131"/>
    </row>
    <row r="35047" spans="1:1" x14ac:dyDescent="0.55000000000000004">
      <c r="A35047" s="131"/>
    </row>
    <row r="35050" spans="1:1" x14ac:dyDescent="0.55000000000000004">
      <c r="A35050" s="131"/>
    </row>
    <row r="35051" spans="1:1" x14ac:dyDescent="0.55000000000000004">
      <c r="A35051" s="131"/>
    </row>
    <row r="35054" spans="1:1" x14ac:dyDescent="0.55000000000000004">
      <c r="A35054" s="131"/>
    </row>
    <row r="35055" spans="1:1" x14ac:dyDescent="0.55000000000000004">
      <c r="A35055" s="131"/>
    </row>
    <row r="35058" spans="1:1" x14ac:dyDescent="0.55000000000000004">
      <c r="A35058" s="131"/>
    </row>
    <row r="35059" spans="1:1" x14ac:dyDescent="0.55000000000000004">
      <c r="A35059" s="131"/>
    </row>
    <row r="35062" spans="1:1" x14ac:dyDescent="0.55000000000000004">
      <c r="A35062" s="131"/>
    </row>
    <row r="35063" spans="1:1" x14ac:dyDescent="0.55000000000000004">
      <c r="A35063" s="131"/>
    </row>
    <row r="35066" spans="1:1" x14ac:dyDescent="0.55000000000000004">
      <c r="A35066" s="131"/>
    </row>
    <row r="35067" spans="1:1" x14ac:dyDescent="0.55000000000000004">
      <c r="A35067" s="131"/>
    </row>
    <row r="35070" spans="1:1" x14ac:dyDescent="0.55000000000000004">
      <c r="A35070" s="131"/>
    </row>
    <row r="35071" spans="1:1" x14ac:dyDescent="0.55000000000000004">
      <c r="A35071" s="131"/>
    </row>
    <row r="35074" spans="1:1" x14ac:dyDescent="0.55000000000000004">
      <c r="A35074" s="131"/>
    </row>
    <row r="35075" spans="1:1" x14ac:dyDescent="0.55000000000000004">
      <c r="A35075" s="131"/>
    </row>
    <row r="35078" spans="1:1" x14ac:dyDescent="0.55000000000000004">
      <c r="A35078" s="131"/>
    </row>
    <row r="35079" spans="1:1" x14ac:dyDescent="0.55000000000000004">
      <c r="A35079" s="131"/>
    </row>
    <row r="35082" spans="1:1" x14ac:dyDescent="0.55000000000000004">
      <c r="A35082" s="131"/>
    </row>
    <row r="35083" spans="1:1" x14ac:dyDescent="0.55000000000000004">
      <c r="A35083" s="131"/>
    </row>
    <row r="35086" spans="1:1" x14ac:dyDescent="0.55000000000000004">
      <c r="A35086" s="131"/>
    </row>
    <row r="35087" spans="1:1" x14ac:dyDescent="0.55000000000000004">
      <c r="A35087" s="131"/>
    </row>
    <row r="35090" spans="1:1" x14ac:dyDescent="0.55000000000000004">
      <c r="A35090" s="131"/>
    </row>
    <row r="35091" spans="1:1" x14ac:dyDescent="0.55000000000000004">
      <c r="A35091" s="131"/>
    </row>
    <row r="35094" spans="1:1" x14ac:dyDescent="0.55000000000000004">
      <c r="A35094" s="131"/>
    </row>
    <row r="35095" spans="1:1" x14ac:dyDescent="0.55000000000000004">
      <c r="A35095" s="131"/>
    </row>
    <row r="35098" spans="1:1" x14ac:dyDescent="0.55000000000000004">
      <c r="A35098" s="131"/>
    </row>
    <row r="35099" spans="1:1" x14ac:dyDescent="0.55000000000000004">
      <c r="A35099" s="131"/>
    </row>
    <row r="35102" spans="1:1" x14ac:dyDescent="0.55000000000000004">
      <c r="A35102" s="131"/>
    </row>
    <row r="35103" spans="1:1" x14ac:dyDescent="0.55000000000000004">
      <c r="A35103" s="131"/>
    </row>
    <row r="35106" spans="1:1" x14ac:dyDescent="0.55000000000000004">
      <c r="A35106" s="131"/>
    </row>
    <row r="35107" spans="1:1" x14ac:dyDescent="0.55000000000000004">
      <c r="A35107" s="131"/>
    </row>
    <row r="35110" spans="1:1" x14ac:dyDescent="0.55000000000000004">
      <c r="A35110" s="131"/>
    </row>
    <row r="35111" spans="1:1" x14ac:dyDescent="0.55000000000000004">
      <c r="A35111" s="131"/>
    </row>
    <row r="35114" spans="1:1" x14ac:dyDescent="0.55000000000000004">
      <c r="A35114" s="131"/>
    </row>
    <row r="35115" spans="1:1" x14ac:dyDescent="0.55000000000000004">
      <c r="A35115" s="131"/>
    </row>
    <row r="35118" spans="1:1" x14ac:dyDescent="0.55000000000000004">
      <c r="A35118" s="131"/>
    </row>
    <row r="35119" spans="1:1" x14ac:dyDescent="0.55000000000000004">
      <c r="A35119" s="131"/>
    </row>
    <row r="35122" spans="1:1" x14ac:dyDescent="0.55000000000000004">
      <c r="A35122" s="131"/>
    </row>
    <row r="35123" spans="1:1" x14ac:dyDescent="0.55000000000000004">
      <c r="A35123" s="131"/>
    </row>
    <row r="35126" spans="1:1" x14ac:dyDescent="0.55000000000000004">
      <c r="A35126" s="131"/>
    </row>
    <row r="35127" spans="1:1" x14ac:dyDescent="0.55000000000000004">
      <c r="A35127" s="131"/>
    </row>
    <row r="35130" spans="1:1" x14ac:dyDescent="0.55000000000000004">
      <c r="A35130" s="131"/>
    </row>
    <row r="35131" spans="1:1" x14ac:dyDescent="0.55000000000000004">
      <c r="A35131" s="131"/>
    </row>
    <row r="35134" spans="1:1" x14ac:dyDescent="0.55000000000000004">
      <c r="A35134" s="131"/>
    </row>
    <row r="35135" spans="1:1" x14ac:dyDescent="0.55000000000000004">
      <c r="A35135" s="131"/>
    </row>
    <row r="35138" spans="1:1" x14ac:dyDescent="0.55000000000000004">
      <c r="A35138" s="131"/>
    </row>
    <row r="35139" spans="1:1" x14ac:dyDescent="0.55000000000000004">
      <c r="A35139" s="131"/>
    </row>
    <row r="35142" spans="1:1" x14ac:dyDescent="0.55000000000000004">
      <c r="A35142" s="131"/>
    </row>
    <row r="35143" spans="1:1" x14ac:dyDescent="0.55000000000000004">
      <c r="A35143" s="131"/>
    </row>
    <row r="35146" spans="1:1" x14ac:dyDescent="0.55000000000000004">
      <c r="A35146" s="131"/>
    </row>
    <row r="35147" spans="1:1" x14ac:dyDescent="0.55000000000000004">
      <c r="A35147" s="131"/>
    </row>
    <row r="35150" spans="1:1" x14ac:dyDescent="0.55000000000000004">
      <c r="A35150" s="131"/>
    </row>
    <row r="35151" spans="1:1" x14ac:dyDescent="0.55000000000000004">
      <c r="A35151" s="131"/>
    </row>
    <row r="35154" spans="1:1" x14ac:dyDescent="0.55000000000000004">
      <c r="A35154" s="131"/>
    </row>
    <row r="35155" spans="1:1" x14ac:dyDescent="0.55000000000000004">
      <c r="A35155" s="131"/>
    </row>
    <row r="35158" spans="1:1" x14ac:dyDescent="0.55000000000000004">
      <c r="A35158" s="131"/>
    </row>
    <row r="35159" spans="1:1" x14ac:dyDescent="0.55000000000000004">
      <c r="A35159" s="131"/>
    </row>
    <row r="35162" spans="1:1" x14ac:dyDescent="0.55000000000000004">
      <c r="A35162" s="131"/>
    </row>
    <row r="35163" spans="1:1" x14ac:dyDescent="0.55000000000000004">
      <c r="A35163" s="131"/>
    </row>
    <row r="35166" spans="1:1" x14ac:dyDescent="0.55000000000000004">
      <c r="A35166" s="131"/>
    </row>
    <row r="35167" spans="1:1" x14ac:dyDescent="0.55000000000000004">
      <c r="A35167" s="131"/>
    </row>
    <row r="35170" spans="1:1" x14ac:dyDescent="0.55000000000000004">
      <c r="A35170" s="131"/>
    </row>
    <row r="35171" spans="1:1" x14ac:dyDescent="0.55000000000000004">
      <c r="A35171" s="131"/>
    </row>
    <row r="35174" spans="1:1" x14ac:dyDescent="0.55000000000000004">
      <c r="A35174" s="131"/>
    </row>
    <row r="35175" spans="1:1" x14ac:dyDescent="0.55000000000000004">
      <c r="A35175" s="131"/>
    </row>
    <row r="35178" spans="1:1" x14ac:dyDescent="0.55000000000000004">
      <c r="A35178" s="131"/>
    </row>
    <row r="35179" spans="1:1" x14ac:dyDescent="0.55000000000000004">
      <c r="A35179" s="131"/>
    </row>
    <row r="35182" spans="1:1" x14ac:dyDescent="0.55000000000000004">
      <c r="A35182" s="131"/>
    </row>
    <row r="35183" spans="1:1" x14ac:dyDescent="0.55000000000000004">
      <c r="A35183" s="131"/>
    </row>
    <row r="35186" spans="1:1" x14ac:dyDescent="0.55000000000000004">
      <c r="A35186" s="131"/>
    </row>
    <row r="35187" spans="1:1" x14ac:dyDescent="0.55000000000000004">
      <c r="A35187" s="131"/>
    </row>
    <row r="35190" spans="1:1" x14ac:dyDescent="0.55000000000000004">
      <c r="A35190" s="131"/>
    </row>
    <row r="35191" spans="1:1" x14ac:dyDescent="0.55000000000000004">
      <c r="A35191" s="131"/>
    </row>
    <row r="35194" spans="1:1" x14ac:dyDescent="0.55000000000000004">
      <c r="A35194" s="131"/>
    </row>
    <row r="35195" spans="1:1" x14ac:dyDescent="0.55000000000000004">
      <c r="A35195" s="131"/>
    </row>
    <row r="35198" spans="1:1" x14ac:dyDescent="0.55000000000000004">
      <c r="A35198" s="131"/>
    </row>
    <row r="35199" spans="1:1" x14ac:dyDescent="0.55000000000000004">
      <c r="A35199" s="131"/>
    </row>
    <row r="35202" spans="1:1" x14ac:dyDescent="0.55000000000000004">
      <c r="A35202" s="131"/>
    </row>
    <row r="35203" spans="1:1" x14ac:dyDescent="0.55000000000000004">
      <c r="A35203" s="131"/>
    </row>
    <row r="35206" spans="1:1" x14ac:dyDescent="0.55000000000000004">
      <c r="A35206" s="131"/>
    </row>
    <row r="35207" spans="1:1" x14ac:dyDescent="0.55000000000000004">
      <c r="A35207" s="131"/>
    </row>
    <row r="35210" spans="1:1" x14ac:dyDescent="0.55000000000000004">
      <c r="A35210" s="131"/>
    </row>
    <row r="35211" spans="1:1" x14ac:dyDescent="0.55000000000000004">
      <c r="A35211" s="131"/>
    </row>
    <row r="35214" spans="1:1" x14ac:dyDescent="0.55000000000000004">
      <c r="A35214" s="131"/>
    </row>
    <row r="35215" spans="1:1" x14ac:dyDescent="0.55000000000000004">
      <c r="A35215" s="131"/>
    </row>
    <row r="35218" spans="1:1" x14ac:dyDescent="0.55000000000000004">
      <c r="A35218" s="131"/>
    </row>
    <row r="35219" spans="1:1" x14ac:dyDescent="0.55000000000000004">
      <c r="A35219" s="131"/>
    </row>
    <row r="35222" spans="1:1" x14ac:dyDescent="0.55000000000000004">
      <c r="A35222" s="131"/>
    </row>
    <row r="35223" spans="1:1" x14ac:dyDescent="0.55000000000000004">
      <c r="A35223" s="131"/>
    </row>
    <row r="35226" spans="1:1" x14ac:dyDescent="0.55000000000000004">
      <c r="A35226" s="131"/>
    </row>
    <row r="35227" spans="1:1" x14ac:dyDescent="0.55000000000000004">
      <c r="A35227" s="131"/>
    </row>
    <row r="35230" spans="1:1" x14ac:dyDescent="0.55000000000000004">
      <c r="A35230" s="131"/>
    </row>
    <row r="35231" spans="1:1" x14ac:dyDescent="0.55000000000000004">
      <c r="A35231" s="131"/>
    </row>
    <row r="35234" spans="1:1" x14ac:dyDescent="0.55000000000000004">
      <c r="A35234" s="131"/>
    </row>
    <row r="35235" spans="1:1" x14ac:dyDescent="0.55000000000000004">
      <c r="A35235" s="131"/>
    </row>
    <row r="35238" spans="1:1" x14ac:dyDescent="0.55000000000000004">
      <c r="A35238" s="131"/>
    </row>
    <row r="35239" spans="1:1" x14ac:dyDescent="0.55000000000000004">
      <c r="A35239" s="131"/>
    </row>
    <row r="35242" spans="1:1" x14ac:dyDescent="0.55000000000000004">
      <c r="A35242" s="131"/>
    </row>
    <row r="35243" spans="1:1" x14ac:dyDescent="0.55000000000000004">
      <c r="A35243" s="131"/>
    </row>
    <row r="35246" spans="1:1" x14ac:dyDescent="0.55000000000000004">
      <c r="A35246" s="131"/>
    </row>
    <row r="35247" spans="1:1" x14ac:dyDescent="0.55000000000000004">
      <c r="A35247" s="131"/>
    </row>
    <row r="35250" spans="1:1" x14ac:dyDescent="0.55000000000000004">
      <c r="A35250" s="131"/>
    </row>
    <row r="35251" spans="1:1" x14ac:dyDescent="0.55000000000000004">
      <c r="A35251" s="131"/>
    </row>
    <row r="35254" spans="1:1" x14ac:dyDescent="0.55000000000000004">
      <c r="A35254" s="131"/>
    </row>
    <row r="35255" spans="1:1" x14ac:dyDescent="0.55000000000000004">
      <c r="A35255" s="131"/>
    </row>
    <row r="35258" spans="1:1" x14ac:dyDescent="0.55000000000000004">
      <c r="A35258" s="131"/>
    </row>
    <row r="35259" spans="1:1" x14ac:dyDescent="0.55000000000000004">
      <c r="A35259" s="131"/>
    </row>
    <row r="35262" spans="1:1" x14ac:dyDescent="0.55000000000000004">
      <c r="A35262" s="131"/>
    </row>
    <row r="35263" spans="1:1" x14ac:dyDescent="0.55000000000000004">
      <c r="A35263" s="131"/>
    </row>
    <row r="35266" spans="1:1" x14ac:dyDescent="0.55000000000000004">
      <c r="A35266" s="131"/>
    </row>
    <row r="35267" spans="1:1" x14ac:dyDescent="0.55000000000000004">
      <c r="A35267" s="131"/>
    </row>
    <row r="35270" spans="1:1" x14ac:dyDescent="0.55000000000000004">
      <c r="A35270" s="131"/>
    </row>
    <row r="35271" spans="1:1" x14ac:dyDescent="0.55000000000000004">
      <c r="A35271" s="131"/>
    </row>
    <row r="35274" spans="1:1" x14ac:dyDescent="0.55000000000000004">
      <c r="A35274" s="131"/>
    </row>
    <row r="35275" spans="1:1" x14ac:dyDescent="0.55000000000000004">
      <c r="A35275" s="131"/>
    </row>
    <row r="35278" spans="1:1" x14ac:dyDescent="0.55000000000000004">
      <c r="A35278" s="131"/>
    </row>
    <row r="35279" spans="1:1" x14ac:dyDescent="0.55000000000000004">
      <c r="A35279" s="131"/>
    </row>
    <row r="35282" spans="1:1" x14ac:dyDescent="0.55000000000000004">
      <c r="A35282" s="131"/>
    </row>
    <row r="35283" spans="1:1" x14ac:dyDescent="0.55000000000000004">
      <c r="A35283" s="131"/>
    </row>
    <row r="35286" spans="1:1" x14ac:dyDescent="0.55000000000000004">
      <c r="A35286" s="131"/>
    </row>
    <row r="35287" spans="1:1" x14ac:dyDescent="0.55000000000000004">
      <c r="A35287" s="131"/>
    </row>
    <row r="35290" spans="1:1" x14ac:dyDescent="0.55000000000000004">
      <c r="A35290" s="131"/>
    </row>
    <row r="35291" spans="1:1" x14ac:dyDescent="0.55000000000000004">
      <c r="A35291" s="131"/>
    </row>
    <row r="35294" spans="1:1" x14ac:dyDescent="0.55000000000000004">
      <c r="A35294" s="131"/>
    </row>
    <row r="35295" spans="1:1" x14ac:dyDescent="0.55000000000000004">
      <c r="A35295" s="131"/>
    </row>
    <row r="35298" spans="1:1" x14ac:dyDescent="0.55000000000000004">
      <c r="A35298" s="131"/>
    </row>
    <row r="35299" spans="1:1" x14ac:dyDescent="0.55000000000000004">
      <c r="A35299" s="131"/>
    </row>
    <row r="35302" spans="1:1" x14ac:dyDescent="0.55000000000000004">
      <c r="A35302" s="131"/>
    </row>
    <row r="35303" spans="1:1" x14ac:dyDescent="0.55000000000000004">
      <c r="A35303" s="131"/>
    </row>
    <row r="35306" spans="1:1" x14ac:dyDescent="0.55000000000000004">
      <c r="A35306" s="131"/>
    </row>
    <row r="35307" spans="1:1" x14ac:dyDescent="0.55000000000000004">
      <c r="A35307" s="131"/>
    </row>
    <row r="35310" spans="1:1" x14ac:dyDescent="0.55000000000000004">
      <c r="A35310" s="131"/>
    </row>
    <row r="35311" spans="1:1" x14ac:dyDescent="0.55000000000000004">
      <c r="A35311" s="131"/>
    </row>
    <row r="35314" spans="1:1" x14ac:dyDescent="0.55000000000000004">
      <c r="A35314" s="131"/>
    </row>
    <row r="35315" spans="1:1" x14ac:dyDescent="0.55000000000000004">
      <c r="A35315" s="131"/>
    </row>
    <row r="35318" spans="1:1" x14ac:dyDescent="0.55000000000000004">
      <c r="A35318" s="131"/>
    </row>
    <row r="35319" spans="1:1" x14ac:dyDescent="0.55000000000000004">
      <c r="A35319" s="131"/>
    </row>
    <row r="35322" spans="1:1" x14ac:dyDescent="0.55000000000000004">
      <c r="A35322" s="131"/>
    </row>
    <row r="35323" spans="1:1" x14ac:dyDescent="0.55000000000000004">
      <c r="A35323" s="131"/>
    </row>
    <row r="35326" spans="1:1" x14ac:dyDescent="0.55000000000000004">
      <c r="A35326" s="131"/>
    </row>
    <row r="35327" spans="1:1" x14ac:dyDescent="0.55000000000000004">
      <c r="A35327" s="131"/>
    </row>
    <row r="35330" spans="1:1" x14ac:dyDescent="0.55000000000000004">
      <c r="A35330" s="131"/>
    </row>
    <row r="35331" spans="1:1" x14ac:dyDescent="0.55000000000000004">
      <c r="A35331" s="131"/>
    </row>
    <row r="35334" spans="1:1" x14ac:dyDescent="0.55000000000000004">
      <c r="A35334" s="131"/>
    </row>
    <row r="35335" spans="1:1" x14ac:dyDescent="0.55000000000000004">
      <c r="A35335" s="131"/>
    </row>
    <row r="35338" spans="1:1" x14ac:dyDescent="0.55000000000000004">
      <c r="A35338" s="131"/>
    </row>
    <row r="35339" spans="1:1" x14ac:dyDescent="0.55000000000000004">
      <c r="A35339" s="131"/>
    </row>
    <row r="35342" spans="1:1" x14ac:dyDescent="0.55000000000000004">
      <c r="A35342" s="131"/>
    </row>
    <row r="35343" spans="1:1" x14ac:dyDescent="0.55000000000000004">
      <c r="A35343" s="131"/>
    </row>
    <row r="35346" spans="1:1" x14ac:dyDescent="0.55000000000000004">
      <c r="A35346" s="131"/>
    </row>
    <row r="35347" spans="1:1" x14ac:dyDescent="0.55000000000000004">
      <c r="A35347" s="131"/>
    </row>
    <row r="35350" spans="1:1" x14ac:dyDescent="0.55000000000000004">
      <c r="A35350" s="131"/>
    </row>
    <row r="35351" spans="1:1" x14ac:dyDescent="0.55000000000000004">
      <c r="A35351" s="131"/>
    </row>
    <row r="35354" spans="1:1" x14ac:dyDescent="0.55000000000000004">
      <c r="A35354" s="131"/>
    </row>
    <row r="35355" spans="1:1" x14ac:dyDescent="0.55000000000000004">
      <c r="A35355" s="131"/>
    </row>
    <row r="35358" spans="1:1" x14ac:dyDescent="0.55000000000000004">
      <c r="A35358" s="131"/>
    </row>
    <row r="35359" spans="1:1" x14ac:dyDescent="0.55000000000000004">
      <c r="A35359" s="131"/>
    </row>
    <row r="35362" spans="1:1" x14ac:dyDescent="0.55000000000000004">
      <c r="A35362" s="131"/>
    </row>
    <row r="35363" spans="1:1" x14ac:dyDescent="0.55000000000000004">
      <c r="A35363" s="131"/>
    </row>
    <row r="35366" spans="1:1" x14ac:dyDescent="0.55000000000000004">
      <c r="A35366" s="131"/>
    </row>
    <row r="35367" spans="1:1" x14ac:dyDescent="0.55000000000000004">
      <c r="A35367" s="131"/>
    </row>
    <row r="35370" spans="1:1" x14ac:dyDescent="0.55000000000000004">
      <c r="A35370" s="131"/>
    </row>
    <row r="35371" spans="1:1" x14ac:dyDescent="0.55000000000000004">
      <c r="A35371" s="131"/>
    </row>
    <row r="35374" spans="1:1" x14ac:dyDescent="0.55000000000000004">
      <c r="A35374" s="131"/>
    </row>
    <row r="35375" spans="1:1" x14ac:dyDescent="0.55000000000000004">
      <c r="A35375" s="131"/>
    </row>
    <row r="35378" spans="1:1" x14ac:dyDescent="0.55000000000000004">
      <c r="A35378" s="131"/>
    </row>
    <row r="35379" spans="1:1" x14ac:dyDescent="0.55000000000000004">
      <c r="A35379" s="131"/>
    </row>
    <row r="35382" spans="1:1" x14ac:dyDescent="0.55000000000000004">
      <c r="A35382" s="131"/>
    </row>
    <row r="35383" spans="1:1" x14ac:dyDescent="0.55000000000000004">
      <c r="A35383" s="131"/>
    </row>
    <row r="35386" spans="1:1" x14ac:dyDescent="0.55000000000000004">
      <c r="A35386" s="131"/>
    </row>
    <row r="35387" spans="1:1" x14ac:dyDescent="0.55000000000000004">
      <c r="A35387" s="131"/>
    </row>
    <row r="35390" spans="1:1" x14ac:dyDescent="0.55000000000000004">
      <c r="A35390" s="131"/>
    </row>
    <row r="35391" spans="1:1" x14ac:dyDescent="0.55000000000000004">
      <c r="A35391" s="131"/>
    </row>
    <row r="35394" spans="1:1" x14ac:dyDescent="0.55000000000000004">
      <c r="A35394" s="131"/>
    </row>
    <row r="35395" spans="1:1" x14ac:dyDescent="0.55000000000000004">
      <c r="A35395" s="131"/>
    </row>
    <row r="35398" spans="1:1" x14ac:dyDescent="0.55000000000000004">
      <c r="A35398" s="131"/>
    </row>
    <row r="35399" spans="1:1" x14ac:dyDescent="0.55000000000000004">
      <c r="A35399" s="131"/>
    </row>
    <row r="35402" spans="1:1" x14ac:dyDescent="0.55000000000000004">
      <c r="A35402" s="131"/>
    </row>
    <row r="35403" spans="1:1" x14ac:dyDescent="0.55000000000000004">
      <c r="A35403" s="131"/>
    </row>
    <row r="35406" spans="1:1" x14ac:dyDescent="0.55000000000000004">
      <c r="A35406" s="131"/>
    </row>
    <row r="35407" spans="1:1" x14ac:dyDescent="0.55000000000000004">
      <c r="A35407" s="131"/>
    </row>
    <row r="35410" spans="1:1" x14ac:dyDescent="0.55000000000000004">
      <c r="A35410" s="131"/>
    </row>
    <row r="35411" spans="1:1" x14ac:dyDescent="0.55000000000000004">
      <c r="A35411" s="131"/>
    </row>
    <row r="35414" spans="1:1" x14ac:dyDescent="0.55000000000000004">
      <c r="A35414" s="131"/>
    </row>
    <row r="35415" spans="1:1" x14ac:dyDescent="0.55000000000000004">
      <c r="A35415" s="131"/>
    </row>
    <row r="35418" spans="1:1" x14ac:dyDescent="0.55000000000000004">
      <c r="A35418" s="131"/>
    </row>
    <row r="35419" spans="1:1" x14ac:dyDescent="0.55000000000000004">
      <c r="A35419" s="131"/>
    </row>
    <row r="35422" spans="1:1" x14ac:dyDescent="0.55000000000000004">
      <c r="A35422" s="131"/>
    </row>
    <row r="35423" spans="1:1" x14ac:dyDescent="0.55000000000000004">
      <c r="A35423" s="131"/>
    </row>
    <row r="35426" spans="1:1" x14ac:dyDescent="0.55000000000000004">
      <c r="A35426" s="131"/>
    </row>
    <row r="35427" spans="1:1" x14ac:dyDescent="0.55000000000000004">
      <c r="A35427" s="131"/>
    </row>
    <row r="35430" spans="1:1" x14ac:dyDescent="0.55000000000000004">
      <c r="A35430" s="131"/>
    </row>
    <row r="35431" spans="1:1" x14ac:dyDescent="0.55000000000000004">
      <c r="A35431" s="131"/>
    </row>
    <row r="35434" spans="1:1" x14ac:dyDescent="0.55000000000000004">
      <c r="A35434" s="131"/>
    </row>
    <row r="35435" spans="1:1" x14ac:dyDescent="0.55000000000000004">
      <c r="A35435" s="131"/>
    </row>
    <row r="35438" spans="1:1" x14ac:dyDescent="0.55000000000000004">
      <c r="A35438" s="131"/>
    </row>
    <row r="35439" spans="1:1" x14ac:dyDescent="0.55000000000000004">
      <c r="A35439" s="131"/>
    </row>
    <row r="35442" spans="1:1" x14ac:dyDescent="0.55000000000000004">
      <c r="A35442" s="131"/>
    </row>
    <row r="35443" spans="1:1" x14ac:dyDescent="0.55000000000000004">
      <c r="A35443" s="131"/>
    </row>
    <row r="35446" spans="1:1" x14ac:dyDescent="0.55000000000000004">
      <c r="A35446" s="131"/>
    </row>
    <row r="35447" spans="1:1" x14ac:dyDescent="0.55000000000000004">
      <c r="A35447" s="131"/>
    </row>
    <row r="35450" spans="1:1" x14ac:dyDescent="0.55000000000000004">
      <c r="A35450" s="131"/>
    </row>
    <row r="35451" spans="1:1" x14ac:dyDescent="0.55000000000000004">
      <c r="A35451" s="131"/>
    </row>
    <row r="35454" spans="1:1" x14ac:dyDescent="0.55000000000000004">
      <c r="A35454" s="131"/>
    </row>
    <row r="35455" spans="1:1" x14ac:dyDescent="0.55000000000000004">
      <c r="A35455" s="131"/>
    </row>
    <row r="35458" spans="1:1" x14ac:dyDescent="0.55000000000000004">
      <c r="A35458" s="131"/>
    </row>
    <row r="35459" spans="1:1" x14ac:dyDescent="0.55000000000000004">
      <c r="A35459" s="131"/>
    </row>
    <row r="35462" spans="1:1" x14ac:dyDescent="0.55000000000000004">
      <c r="A35462" s="131"/>
    </row>
    <row r="35463" spans="1:1" x14ac:dyDescent="0.55000000000000004">
      <c r="A35463" s="131"/>
    </row>
    <row r="35466" spans="1:1" x14ac:dyDescent="0.55000000000000004">
      <c r="A35466" s="131"/>
    </row>
    <row r="35467" spans="1:1" x14ac:dyDescent="0.55000000000000004">
      <c r="A35467" s="131"/>
    </row>
    <row r="35470" spans="1:1" x14ac:dyDescent="0.55000000000000004">
      <c r="A35470" s="131"/>
    </row>
    <row r="35471" spans="1:1" x14ac:dyDescent="0.55000000000000004">
      <c r="A35471" s="131"/>
    </row>
    <row r="35474" spans="1:1" x14ac:dyDescent="0.55000000000000004">
      <c r="A35474" s="131"/>
    </row>
    <row r="35475" spans="1:1" x14ac:dyDescent="0.55000000000000004">
      <c r="A35475" s="131"/>
    </row>
    <row r="35478" spans="1:1" x14ac:dyDescent="0.55000000000000004">
      <c r="A35478" s="131"/>
    </row>
    <row r="35479" spans="1:1" x14ac:dyDescent="0.55000000000000004">
      <c r="A35479" s="131"/>
    </row>
    <row r="35482" spans="1:1" x14ac:dyDescent="0.55000000000000004">
      <c r="A35482" s="131"/>
    </row>
    <row r="35483" spans="1:1" x14ac:dyDescent="0.55000000000000004">
      <c r="A35483" s="131"/>
    </row>
    <row r="35486" spans="1:1" x14ac:dyDescent="0.55000000000000004">
      <c r="A35486" s="131"/>
    </row>
    <row r="35487" spans="1:1" x14ac:dyDescent="0.55000000000000004">
      <c r="A35487" s="131"/>
    </row>
    <row r="35490" spans="1:1" x14ac:dyDescent="0.55000000000000004">
      <c r="A35490" s="131"/>
    </row>
    <row r="35491" spans="1:1" x14ac:dyDescent="0.55000000000000004">
      <c r="A35491" s="131"/>
    </row>
    <row r="35494" spans="1:1" x14ac:dyDescent="0.55000000000000004">
      <c r="A35494" s="131"/>
    </row>
    <row r="35495" spans="1:1" x14ac:dyDescent="0.55000000000000004">
      <c r="A35495" s="131"/>
    </row>
    <row r="35498" spans="1:1" x14ac:dyDescent="0.55000000000000004">
      <c r="A35498" s="131"/>
    </row>
    <row r="35499" spans="1:1" x14ac:dyDescent="0.55000000000000004">
      <c r="A35499" s="131"/>
    </row>
    <row r="35502" spans="1:1" x14ac:dyDescent="0.55000000000000004">
      <c r="A35502" s="131"/>
    </row>
    <row r="35503" spans="1:1" x14ac:dyDescent="0.55000000000000004">
      <c r="A35503" s="131"/>
    </row>
    <row r="35506" spans="1:1" x14ac:dyDescent="0.55000000000000004">
      <c r="A35506" s="131"/>
    </row>
    <row r="35507" spans="1:1" x14ac:dyDescent="0.55000000000000004">
      <c r="A35507" s="131"/>
    </row>
    <row r="35510" spans="1:1" x14ac:dyDescent="0.55000000000000004">
      <c r="A35510" s="131"/>
    </row>
    <row r="35511" spans="1:1" x14ac:dyDescent="0.55000000000000004">
      <c r="A35511" s="131"/>
    </row>
    <row r="35514" spans="1:1" x14ac:dyDescent="0.55000000000000004">
      <c r="A35514" s="131"/>
    </row>
    <row r="35515" spans="1:1" x14ac:dyDescent="0.55000000000000004">
      <c r="A35515" s="131"/>
    </row>
    <row r="35518" spans="1:1" x14ac:dyDescent="0.55000000000000004">
      <c r="A35518" s="131"/>
    </row>
    <row r="35519" spans="1:1" x14ac:dyDescent="0.55000000000000004">
      <c r="A35519" s="131"/>
    </row>
    <row r="35522" spans="1:1" x14ac:dyDescent="0.55000000000000004">
      <c r="A35522" s="131"/>
    </row>
    <row r="35523" spans="1:1" x14ac:dyDescent="0.55000000000000004">
      <c r="A35523" s="131"/>
    </row>
    <row r="35526" spans="1:1" x14ac:dyDescent="0.55000000000000004">
      <c r="A35526" s="131"/>
    </row>
    <row r="35527" spans="1:1" x14ac:dyDescent="0.55000000000000004">
      <c r="A35527" s="131"/>
    </row>
    <row r="35530" spans="1:1" x14ac:dyDescent="0.55000000000000004">
      <c r="A35530" s="131"/>
    </row>
    <row r="35531" spans="1:1" x14ac:dyDescent="0.55000000000000004">
      <c r="A35531" s="131"/>
    </row>
    <row r="35534" spans="1:1" x14ac:dyDescent="0.55000000000000004">
      <c r="A35534" s="131"/>
    </row>
    <row r="35535" spans="1:1" x14ac:dyDescent="0.55000000000000004">
      <c r="A35535" s="131"/>
    </row>
    <row r="35538" spans="1:1" x14ac:dyDescent="0.55000000000000004">
      <c r="A35538" s="131"/>
    </row>
    <row r="35539" spans="1:1" x14ac:dyDescent="0.55000000000000004">
      <c r="A35539" s="131"/>
    </row>
    <row r="35542" spans="1:1" x14ac:dyDescent="0.55000000000000004">
      <c r="A35542" s="131"/>
    </row>
    <row r="35543" spans="1:1" x14ac:dyDescent="0.55000000000000004">
      <c r="A35543" s="131"/>
    </row>
    <row r="35546" spans="1:1" x14ac:dyDescent="0.55000000000000004">
      <c r="A35546" s="131"/>
    </row>
    <row r="35547" spans="1:1" x14ac:dyDescent="0.55000000000000004">
      <c r="A35547" s="131"/>
    </row>
    <row r="35550" spans="1:1" x14ac:dyDescent="0.55000000000000004">
      <c r="A35550" s="131"/>
    </row>
    <row r="35551" spans="1:1" x14ac:dyDescent="0.55000000000000004">
      <c r="A35551" s="131"/>
    </row>
    <row r="35554" spans="1:1" x14ac:dyDescent="0.55000000000000004">
      <c r="A35554" s="131"/>
    </row>
    <row r="35555" spans="1:1" x14ac:dyDescent="0.55000000000000004">
      <c r="A35555" s="131"/>
    </row>
    <row r="35558" spans="1:1" x14ac:dyDescent="0.55000000000000004">
      <c r="A35558" s="131"/>
    </row>
    <row r="35559" spans="1:1" x14ac:dyDescent="0.55000000000000004">
      <c r="A35559" s="131"/>
    </row>
    <row r="35562" spans="1:1" x14ac:dyDescent="0.55000000000000004">
      <c r="A35562" s="131"/>
    </row>
    <row r="35563" spans="1:1" x14ac:dyDescent="0.55000000000000004">
      <c r="A35563" s="131"/>
    </row>
    <row r="35566" spans="1:1" x14ac:dyDescent="0.55000000000000004">
      <c r="A35566" s="131"/>
    </row>
    <row r="35567" spans="1:1" x14ac:dyDescent="0.55000000000000004">
      <c r="A35567" s="131"/>
    </row>
    <row r="35570" spans="1:1" x14ac:dyDescent="0.55000000000000004">
      <c r="A35570" s="131"/>
    </row>
    <row r="35571" spans="1:1" x14ac:dyDescent="0.55000000000000004">
      <c r="A35571" s="131"/>
    </row>
    <row r="35574" spans="1:1" x14ac:dyDescent="0.55000000000000004">
      <c r="A35574" s="131"/>
    </row>
    <row r="35575" spans="1:1" x14ac:dyDescent="0.55000000000000004">
      <c r="A35575" s="131"/>
    </row>
    <row r="35578" spans="1:1" x14ac:dyDescent="0.55000000000000004">
      <c r="A35578" s="131"/>
    </row>
    <row r="35579" spans="1:1" x14ac:dyDescent="0.55000000000000004">
      <c r="A35579" s="131"/>
    </row>
    <row r="35582" spans="1:1" x14ac:dyDescent="0.55000000000000004">
      <c r="A35582" s="131"/>
    </row>
    <row r="35583" spans="1:1" x14ac:dyDescent="0.55000000000000004">
      <c r="A35583" s="131"/>
    </row>
    <row r="35586" spans="1:1" x14ac:dyDescent="0.55000000000000004">
      <c r="A35586" s="131"/>
    </row>
    <row r="35587" spans="1:1" x14ac:dyDescent="0.55000000000000004">
      <c r="A35587" s="131"/>
    </row>
    <row r="35590" spans="1:1" x14ac:dyDescent="0.55000000000000004">
      <c r="A35590" s="131"/>
    </row>
    <row r="35591" spans="1:1" x14ac:dyDescent="0.55000000000000004">
      <c r="A35591" s="131"/>
    </row>
    <row r="35594" spans="1:1" x14ac:dyDescent="0.55000000000000004">
      <c r="A35594" s="131"/>
    </row>
    <row r="35595" spans="1:1" x14ac:dyDescent="0.55000000000000004">
      <c r="A35595" s="131"/>
    </row>
    <row r="35598" spans="1:1" x14ac:dyDescent="0.55000000000000004">
      <c r="A35598" s="131"/>
    </row>
    <row r="35599" spans="1:1" x14ac:dyDescent="0.55000000000000004">
      <c r="A35599" s="131"/>
    </row>
    <row r="35602" spans="1:1" x14ac:dyDescent="0.55000000000000004">
      <c r="A35602" s="131"/>
    </row>
    <row r="35603" spans="1:1" x14ac:dyDescent="0.55000000000000004">
      <c r="A35603" s="131"/>
    </row>
    <row r="35606" spans="1:1" x14ac:dyDescent="0.55000000000000004">
      <c r="A35606" s="131"/>
    </row>
    <row r="35607" spans="1:1" x14ac:dyDescent="0.55000000000000004">
      <c r="A35607" s="131"/>
    </row>
    <row r="35610" spans="1:1" x14ac:dyDescent="0.55000000000000004">
      <c r="A35610" s="131"/>
    </row>
    <row r="35611" spans="1:1" x14ac:dyDescent="0.55000000000000004">
      <c r="A35611" s="131"/>
    </row>
    <row r="35614" spans="1:1" x14ac:dyDescent="0.55000000000000004">
      <c r="A35614" s="131"/>
    </row>
    <row r="35615" spans="1:1" x14ac:dyDescent="0.55000000000000004">
      <c r="A35615" s="131"/>
    </row>
    <row r="35618" spans="1:1" x14ac:dyDescent="0.55000000000000004">
      <c r="A35618" s="131"/>
    </row>
    <row r="35619" spans="1:1" x14ac:dyDescent="0.55000000000000004">
      <c r="A35619" s="131"/>
    </row>
    <row r="35622" spans="1:1" x14ac:dyDescent="0.55000000000000004">
      <c r="A35622" s="131"/>
    </row>
    <row r="35623" spans="1:1" x14ac:dyDescent="0.55000000000000004">
      <c r="A35623" s="131"/>
    </row>
    <row r="35626" spans="1:1" x14ac:dyDescent="0.55000000000000004">
      <c r="A35626" s="131"/>
    </row>
    <row r="35627" spans="1:1" x14ac:dyDescent="0.55000000000000004">
      <c r="A35627" s="131"/>
    </row>
    <row r="35630" spans="1:1" x14ac:dyDescent="0.55000000000000004">
      <c r="A35630" s="131"/>
    </row>
    <row r="35631" spans="1:1" x14ac:dyDescent="0.55000000000000004">
      <c r="A35631" s="131"/>
    </row>
    <row r="35634" spans="1:1" x14ac:dyDescent="0.55000000000000004">
      <c r="A35634" s="131"/>
    </row>
    <row r="35635" spans="1:1" x14ac:dyDescent="0.55000000000000004">
      <c r="A35635" s="131"/>
    </row>
    <row r="35638" spans="1:1" x14ac:dyDescent="0.55000000000000004">
      <c r="A35638" s="131"/>
    </row>
    <row r="35639" spans="1:1" x14ac:dyDescent="0.55000000000000004">
      <c r="A35639" s="131"/>
    </row>
    <row r="35642" spans="1:1" x14ac:dyDescent="0.55000000000000004">
      <c r="A35642" s="131"/>
    </row>
    <row r="35643" spans="1:1" x14ac:dyDescent="0.55000000000000004">
      <c r="A35643" s="131"/>
    </row>
    <row r="35646" spans="1:1" x14ac:dyDescent="0.55000000000000004">
      <c r="A35646" s="131"/>
    </row>
    <row r="35647" spans="1:1" x14ac:dyDescent="0.55000000000000004">
      <c r="A35647" s="131"/>
    </row>
    <row r="35650" spans="1:1" x14ac:dyDescent="0.55000000000000004">
      <c r="A35650" s="131"/>
    </row>
    <row r="35651" spans="1:1" x14ac:dyDescent="0.55000000000000004">
      <c r="A35651" s="131"/>
    </row>
    <row r="35654" spans="1:1" x14ac:dyDescent="0.55000000000000004">
      <c r="A35654" s="131"/>
    </row>
    <row r="35655" spans="1:1" x14ac:dyDescent="0.55000000000000004">
      <c r="A35655" s="131"/>
    </row>
    <row r="35658" spans="1:1" x14ac:dyDescent="0.55000000000000004">
      <c r="A35658" s="131"/>
    </row>
    <row r="35659" spans="1:1" x14ac:dyDescent="0.55000000000000004">
      <c r="A35659" s="131"/>
    </row>
    <row r="35662" spans="1:1" x14ac:dyDescent="0.55000000000000004">
      <c r="A35662" s="131"/>
    </row>
    <row r="35663" spans="1:1" x14ac:dyDescent="0.55000000000000004">
      <c r="A35663" s="131"/>
    </row>
    <row r="35666" spans="1:1" x14ac:dyDescent="0.55000000000000004">
      <c r="A35666" s="131"/>
    </row>
    <row r="35667" spans="1:1" x14ac:dyDescent="0.55000000000000004">
      <c r="A35667" s="131"/>
    </row>
    <row r="35670" spans="1:1" x14ac:dyDescent="0.55000000000000004">
      <c r="A35670" s="131"/>
    </row>
    <row r="35671" spans="1:1" x14ac:dyDescent="0.55000000000000004">
      <c r="A35671" s="131"/>
    </row>
    <row r="35674" spans="1:1" x14ac:dyDescent="0.55000000000000004">
      <c r="A35674" s="131"/>
    </row>
    <row r="35675" spans="1:1" x14ac:dyDescent="0.55000000000000004">
      <c r="A35675" s="131"/>
    </row>
    <row r="35678" spans="1:1" x14ac:dyDescent="0.55000000000000004">
      <c r="A35678" s="131"/>
    </row>
    <row r="35679" spans="1:1" x14ac:dyDescent="0.55000000000000004">
      <c r="A35679" s="131"/>
    </row>
    <row r="35682" spans="1:1" x14ac:dyDescent="0.55000000000000004">
      <c r="A35682" s="131"/>
    </row>
    <row r="35683" spans="1:1" x14ac:dyDescent="0.55000000000000004">
      <c r="A35683" s="131"/>
    </row>
    <row r="35686" spans="1:1" x14ac:dyDescent="0.55000000000000004">
      <c r="A35686" s="131"/>
    </row>
    <row r="35687" spans="1:1" x14ac:dyDescent="0.55000000000000004">
      <c r="A35687" s="131"/>
    </row>
    <row r="35690" spans="1:1" x14ac:dyDescent="0.55000000000000004">
      <c r="A35690" s="131"/>
    </row>
    <row r="35691" spans="1:1" x14ac:dyDescent="0.55000000000000004">
      <c r="A35691" s="131"/>
    </row>
    <row r="35694" spans="1:1" x14ac:dyDescent="0.55000000000000004">
      <c r="A35694" s="131"/>
    </row>
    <row r="35695" spans="1:1" x14ac:dyDescent="0.55000000000000004">
      <c r="A35695" s="131"/>
    </row>
    <row r="35698" spans="1:1" x14ac:dyDescent="0.55000000000000004">
      <c r="A35698" s="131"/>
    </row>
    <row r="35699" spans="1:1" x14ac:dyDescent="0.55000000000000004">
      <c r="A35699" s="131"/>
    </row>
    <row r="35702" spans="1:1" x14ac:dyDescent="0.55000000000000004">
      <c r="A35702" s="131"/>
    </row>
    <row r="35703" spans="1:1" x14ac:dyDescent="0.55000000000000004">
      <c r="A35703" s="131"/>
    </row>
    <row r="35706" spans="1:1" x14ac:dyDescent="0.55000000000000004">
      <c r="A35706" s="131"/>
    </row>
    <row r="35707" spans="1:1" x14ac:dyDescent="0.55000000000000004">
      <c r="A35707" s="131"/>
    </row>
    <row r="35710" spans="1:1" x14ac:dyDescent="0.55000000000000004">
      <c r="A35710" s="131"/>
    </row>
    <row r="35711" spans="1:1" x14ac:dyDescent="0.55000000000000004">
      <c r="A35711" s="131"/>
    </row>
    <row r="35714" spans="1:1" x14ac:dyDescent="0.55000000000000004">
      <c r="A35714" s="131"/>
    </row>
    <row r="35715" spans="1:1" x14ac:dyDescent="0.55000000000000004">
      <c r="A35715" s="131"/>
    </row>
    <row r="35718" spans="1:1" x14ac:dyDescent="0.55000000000000004">
      <c r="A35718" s="131"/>
    </row>
    <row r="35719" spans="1:1" x14ac:dyDescent="0.55000000000000004">
      <c r="A35719" s="131"/>
    </row>
    <row r="35722" spans="1:1" x14ac:dyDescent="0.55000000000000004">
      <c r="A35722" s="131"/>
    </row>
    <row r="35723" spans="1:1" x14ac:dyDescent="0.55000000000000004">
      <c r="A35723" s="131"/>
    </row>
    <row r="35726" spans="1:1" x14ac:dyDescent="0.55000000000000004">
      <c r="A35726" s="131"/>
    </row>
    <row r="35727" spans="1:1" x14ac:dyDescent="0.55000000000000004">
      <c r="A35727" s="131"/>
    </row>
    <row r="35730" spans="1:1" x14ac:dyDescent="0.55000000000000004">
      <c r="A35730" s="131"/>
    </row>
    <row r="35731" spans="1:1" x14ac:dyDescent="0.55000000000000004">
      <c r="A35731" s="131"/>
    </row>
    <row r="35734" spans="1:1" x14ac:dyDescent="0.55000000000000004">
      <c r="A35734" s="131"/>
    </row>
    <row r="35735" spans="1:1" x14ac:dyDescent="0.55000000000000004">
      <c r="A35735" s="131"/>
    </row>
    <row r="35738" spans="1:1" x14ac:dyDescent="0.55000000000000004">
      <c r="A35738" s="131"/>
    </row>
    <row r="35739" spans="1:1" x14ac:dyDescent="0.55000000000000004">
      <c r="A35739" s="131"/>
    </row>
    <row r="35742" spans="1:1" x14ac:dyDescent="0.55000000000000004">
      <c r="A35742" s="131"/>
    </row>
    <row r="35743" spans="1:1" x14ac:dyDescent="0.55000000000000004">
      <c r="A35743" s="131"/>
    </row>
    <row r="35746" spans="1:1" x14ac:dyDescent="0.55000000000000004">
      <c r="A35746" s="131"/>
    </row>
    <row r="35747" spans="1:1" x14ac:dyDescent="0.55000000000000004">
      <c r="A35747" s="131"/>
    </row>
    <row r="35750" spans="1:1" x14ac:dyDescent="0.55000000000000004">
      <c r="A35750" s="131"/>
    </row>
    <row r="35751" spans="1:1" x14ac:dyDescent="0.55000000000000004">
      <c r="A35751" s="131"/>
    </row>
    <row r="35754" spans="1:1" x14ac:dyDescent="0.55000000000000004">
      <c r="A35754" s="131"/>
    </row>
    <row r="35755" spans="1:1" x14ac:dyDescent="0.55000000000000004">
      <c r="A35755" s="131"/>
    </row>
    <row r="35758" spans="1:1" x14ac:dyDescent="0.55000000000000004">
      <c r="A35758" s="131"/>
    </row>
    <row r="35759" spans="1:1" x14ac:dyDescent="0.55000000000000004">
      <c r="A35759" s="131"/>
    </row>
    <row r="35762" spans="1:1" x14ac:dyDescent="0.55000000000000004">
      <c r="A35762" s="131"/>
    </row>
    <row r="35763" spans="1:1" x14ac:dyDescent="0.55000000000000004">
      <c r="A35763" s="131"/>
    </row>
    <row r="35766" spans="1:1" x14ac:dyDescent="0.55000000000000004">
      <c r="A35766" s="131"/>
    </row>
    <row r="35767" spans="1:1" x14ac:dyDescent="0.55000000000000004">
      <c r="A35767" s="131"/>
    </row>
    <row r="35770" spans="1:1" x14ac:dyDescent="0.55000000000000004">
      <c r="A35770" s="131"/>
    </row>
    <row r="35771" spans="1:1" x14ac:dyDescent="0.55000000000000004">
      <c r="A35771" s="131"/>
    </row>
    <row r="35774" spans="1:1" x14ac:dyDescent="0.55000000000000004">
      <c r="A35774" s="131"/>
    </row>
    <row r="35775" spans="1:1" x14ac:dyDescent="0.55000000000000004">
      <c r="A35775" s="131"/>
    </row>
    <row r="35778" spans="1:1" x14ac:dyDescent="0.55000000000000004">
      <c r="A35778" s="131"/>
    </row>
    <row r="35779" spans="1:1" x14ac:dyDescent="0.55000000000000004">
      <c r="A35779" s="131"/>
    </row>
    <row r="35782" spans="1:1" x14ac:dyDescent="0.55000000000000004">
      <c r="A35782" s="131"/>
    </row>
    <row r="35783" spans="1:1" x14ac:dyDescent="0.55000000000000004">
      <c r="A35783" s="131"/>
    </row>
    <row r="35786" spans="1:1" x14ac:dyDescent="0.55000000000000004">
      <c r="A35786" s="131"/>
    </row>
    <row r="35787" spans="1:1" x14ac:dyDescent="0.55000000000000004">
      <c r="A35787" s="131"/>
    </row>
    <row r="35790" spans="1:1" x14ac:dyDescent="0.55000000000000004">
      <c r="A35790" s="131"/>
    </row>
    <row r="35791" spans="1:1" x14ac:dyDescent="0.55000000000000004">
      <c r="A35791" s="131"/>
    </row>
    <row r="35794" spans="1:1" x14ac:dyDescent="0.55000000000000004">
      <c r="A35794" s="131"/>
    </row>
    <row r="35795" spans="1:1" x14ac:dyDescent="0.55000000000000004">
      <c r="A35795" s="131"/>
    </row>
    <row r="35798" spans="1:1" x14ac:dyDescent="0.55000000000000004">
      <c r="A35798" s="131"/>
    </row>
    <row r="35799" spans="1:1" x14ac:dyDescent="0.55000000000000004">
      <c r="A35799" s="131"/>
    </row>
    <row r="35802" spans="1:1" x14ac:dyDescent="0.55000000000000004">
      <c r="A35802" s="131"/>
    </row>
    <row r="35803" spans="1:1" x14ac:dyDescent="0.55000000000000004">
      <c r="A35803" s="131"/>
    </row>
    <row r="35806" spans="1:1" x14ac:dyDescent="0.55000000000000004">
      <c r="A35806" s="131"/>
    </row>
    <row r="35807" spans="1:1" x14ac:dyDescent="0.55000000000000004">
      <c r="A35807" s="131"/>
    </row>
    <row r="35810" spans="1:1" x14ac:dyDescent="0.55000000000000004">
      <c r="A35810" s="131"/>
    </row>
    <row r="35811" spans="1:1" x14ac:dyDescent="0.55000000000000004">
      <c r="A35811" s="131"/>
    </row>
    <row r="35814" spans="1:1" x14ac:dyDescent="0.55000000000000004">
      <c r="A35814" s="131"/>
    </row>
    <row r="35815" spans="1:1" x14ac:dyDescent="0.55000000000000004">
      <c r="A35815" s="131"/>
    </row>
    <row r="35818" spans="1:1" x14ac:dyDescent="0.55000000000000004">
      <c r="A35818" s="131"/>
    </row>
    <row r="35819" spans="1:1" x14ac:dyDescent="0.55000000000000004">
      <c r="A35819" s="131"/>
    </row>
    <row r="35822" spans="1:1" x14ac:dyDescent="0.55000000000000004">
      <c r="A35822" s="131"/>
    </row>
    <row r="35823" spans="1:1" x14ac:dyDescent="0.55000000000000004">
      <c r="A35823" s="131"/>
    </row>
    <row r="35826" spans="1:1" x14ac:dyDescent="0.55000000000000004">
      <c r="A35826" s="131"/>
    </row>
    <row r="35827" spans="1:1" x14ac:dyDescent="0.55000000000000004">
      <c r="A35827" s="131"/>
    </row>
    <row r="35830" spans="1:1" x14ac:dyDescent="0.55000000000000004">
      <c r="A35830" s="131"/>
    </row>
    <row r="35831" spans="1:1" x14ac:dyDescent="0.55000000000000004">
      <c r="A35831" s="131"/>
    </row>
    <row r="35834" spans="1:1" x14ac:dyDescent="0.55000000000000004">
      <c r="A35834" s="131"/>
    </row>
    <row r="35835" spans="1:1" x14ac:dyDescent="0.55000000000000004">
      <c r="A35835" s="131"/>
    </row>
    <row r="35838" spans="1:1" x14ac:dyDescent="0.55000000000000004">
      <c r="A35838" s="131"/>
    </row>
    <row r="35839" spans="1:1" x14ac:dyDescent="0.55000000000000004">
      <c r="A35839" s="131"/>
    </row>
    <row r="35842" spans="1:1" x14ac:dyDescent="0.55000000000000004">
      <c r="A35842" s="131"/>
    </row>
    <row r="35843" spans="1:1" x14ac:dyDescent="0.55000000000000004">
      <c r="A35843" s="131"/>
    </row>
    <row r="35846" spans="1:1" x14ac:dyDescent="0.55000000000000004">
      <c r="A35846" s="131"/>
    </row>
    <row r="35847" spans="1:1" x14ac:dyDescent="0.55000000000000004">
      <c r="A35847" s="131"/>
    </row>
    <row r="35850" spans="1:1" x14ac:dyDescent="0.55000000000000004">
      <c r="A35850" s="131"/>
    </row>
    <row r="35851" spans="1:1" x14ac:dyDescent="0.55000000000000004">
      <c r="A35851" s="131"/>
    </row>
    <row r="35854" spans="1:1" x14ac:dyDescent="0.55000000000000004">
      <c r="A35854" s="131"/>
    </row>
    <row r="35855" spans="1:1" x14ac:dyDescent="0.55000000000000004">
      <c r="A35855" s="131"/>
    </row>
    <row r="35858" spans="1:1" x14ac:dyDescent="0.55000000000000004">
      <c r="A35858" s="131"/>
    </row>
    <row r="35859" spans="1:1" x14ac:dyDescent="0.55000000000000004">
      <c r="A35859" s="131"/>
    </row>
    <row r="35862" spans="1:1" x14ac:dyDescent="0.55000000000000004">
      <c r="A35862" s="131"/>
    </row>
    <row r="35863" spans="1:1" x14ac:dyDescent="0.55000000000000004">
      <c r="A35863" s="131"/>
    </row>
    <row r="35866" spans="1:1" x14ac:dyDescent="0.55000000000000004">
      <c r="A35866" s="131"/>
    </row>
    <row r="35867" spans="1:1" x14ac:dyDescent="0.55000000000000004">
      <c r="A35867" s="131"/>
    </row>
    <row r="35870" spans="1:1" x14ac:dyDescent="0.55000000000000004">
      <c r="A35870" s="131"/>
    </row>
    <row r="35871" spans="1:1" x14ac:dyDescent="0.55000000000000004">
      <c r="A35871" s="131"/>
    </row>
    <row r="35874" spans="1:1" x14ac:dyDescent="0.55000000000000004">
      <c r="A35874" s="131"/>
    </row>
    <row r="35875" spans="1:1" x14ac:dyDescent="0.55000000000000004">
      <c r="A35875" s="131"/>
    </row>
    <row r="35878" spans="1:1" x14ac:dyDescent="0.55000000000000004">
      <c r="A35878" s="131"/>
    </row>
    <row r="35879" spans="1:1" x14ac:dyDescent="0.55000000000000004">
      <c r="A35879" s="131"/>
    </row>
    <row r="35882" spans="1:1" x14ac:dyDescent="0.55000000000000004">
      <c r="A35882" s="131"/>
    </row>
    <row r="35883" spans="1:1" x14ac:dyDescent="0.55000000000000004">
      <c r="A35883" s="131"/>
    </row>
    <row r="35886" spans="1:1" x14ac:dyDescent="0.55000000000000004">
      <c r="A35886" s="131"/>
    </row>
    <row r="35887" spans="1:1" x14ac:dyDescent="0.55000000000000004">
      <c r="A35887" s="131"/>
    </row>
    <row r="35890" spans="1:1" x14ac:dyDescent="0.55000000000000004">
      <c r="A35890" s="131"/>
    </row>
    <row r="35891" spans="1:1" x14ac:dyDescent="0.55000000000000004">
      <c r="A35891" s="131"/>
    </row>
    <row r="35894" spans="1:1" x14ac:dyDescent="0.55000000000000004">
      <c r="A35894" s="131"/>
    </row>
    <row r="35895" spans="1:1" x14ac:dyDescent="0.55000000000000004">
      <c r="A35895" s="131"/>
    </row>
    <row r="35898" spans="1:1" x14ac:dyDescent="0.55000000000000004">
      <c r="A35898" s="131"/>
    </row>
    <row r="35899" spans="1:1" x14ac:dyDescent="0.55000000000000004">
      <c r="A35899" s="131"/>
    </row>
    <row r="35902" spans="1:1" x14ac:dyDescent="0.55000000000000004">
      <c r="A35902" s="131"/>
    </row>
    <row r="35903" spans="1:1" x14ac:dyDescent="0.55000000000000004">
      <c r="A35903" s="131"/>
    </row>
    <row r="35906" spans="1:1" x14ac:dyDescent="0.55000000000000004">
      <c r="A35906" s="131"/>
    </row>
    <row r="35907" spans="1:1" x14ac:dyDescent="0.55000000000000004">
      <c r="A35907" s="131"/>
    </row>
    <row r="35910" spans="1:1" x14ac:dyDescent="0.55000000000000004">
      <c r="A35910" s="131"/>
    </row>
    <row r="35911" spans="1:1" x14ac:dyDescent="0.55000000000000004">
      <c r="A35911" s="131"/>
    </row>
    <row r="35914" spans="1:1" x14ac:dyDescent="0.55000000000000004">
      <c r="A35914" s="131"/>
    </row>
    <row r="35915" spans="1:1" x14ac:dyDescent="0.55000000000000004">
      <c r="A35915" s="131"/>
    </row>
    <row r="35918" spans="1:1" x14ac:dyDescent="0.55000000000000004">
      <c r="A35918" s="131"/>
    </row>
    <row r="35919" spans="1:1" x14ac:dyDescent="0.55000000000000004">
      <c r="A35919" s="131"/>
    </row>
    <row r="35922" spans="1:1" x14ac:dyDescent="0.55000000000000004">
      <c r="A35922" s="131"/>
    </row>
    <row r="35923" spans="1:1" x14ac:dyDescent="0.55000000000000004">
      <c r="A35923" s="131"/>
    </row>
    <row r="35926" spans="1:1" x14ac:dyDescent="0.55000000000000004">
      <c r="A35926" s="131"/>
    </row>
    <row r="35927" spans="1:1" x14ac:dyDescent="0.55000000000000004">
      <c r="A35927" s="131"/>
    </row>
    <row r="35930" spans="1:1" x14ac:dyDescent="0.55000000000000004">
      <c r="A35930" s="131"/>
    </row>
    <row r="35931" spans="1:1" x14ac:dyDescent="0.55000000000000004">
      <c r="A35931" s="131"/>
    </row>
    <row r="35934" spans="1:1" x14ac:dyDescent="0.55000000000000004">
      <c r="A35934" s="131"/>
    </row>
    <row r="35935" spans="1:1" x14ac:dyDescent="0.55000000000000004">
      <c r="A35935" s="131"/>
    </row>
    <row r="35938" spans="1:1" x14ac:dyDescent="0.55000000000000004">
      <c r="A35938" s="131"/>
    </row>
    <row r="35939" spans="1:1" x14ac:dyDescent="0.55000000000000004">
      <c r="A35939" s="131"/>
    </row>
    <row r="35942" spans="1:1" x14ac:dyDescent="0.55000000000000004">
      <c r="A35942" s="131"/>
    </row>
    <row r="35943" spans="1:1" x14ac:dyDescent="0.55000000000000004">
      <c r="A35943" s="131"/>
    </row>
    <row r="35946" spans="1:1" x14ac:dyDescent="0.55000000000000004">
      <c r="A35946" s="131"/>
    </row>
    <row r="35947" spans="1:1" x14ac:dyDescent="0.55000000000000004">
      <c r="A35947" s="131"/>
    </row>
    <row r="35950" spans="1:1" x14ac:dyDescent="0.55000000000000004">
      <c r="A35950" s="131"/>
    </row>
    <row r="35951" spans="1:1" x14ac:dyDescent="0.55000000000000004">
      <c r="A35951" s="131"/>
    </row>
    <row r="35954" spans="1:1" x14ac:dyDescent="0.55000000000000004">
      <c r="A35954" s="131"/>
    </row>
    <row r="35955" spans="1:1" x14ac:dyDescent="0.55000000000000004">
      <c r="A35955" s="131"/>
    </row>
    <row r="35958" spans="1:1" x14ac:dyDescent="0.55000000000000004">
      <c r="A35958" s="131"/>
    </row>
    <row r="35959" spans="1:1" x14ac:dyDescent="0.55000000000000004">
      <c r="A35959" s="131"/>
    </row>
    <row r="35962" spans="1:1" x14ac:dyDescent="0.55000000000000004">
      <c r="A35962" s="131"/>
    </row>
    <row r="35963" spans="1:1" x14ac:dyDescent="0.55000000000000004">
      <c r="A35963" s="131"/>
    </row>
    <row r="35966" spans="1:1" x14ac:dyDescent="0.55000000000000004">
      <c r="A35966" s="131"/>
    </row>
    <row r="35967" spans="1:1" x14ac:dyDescent="0.55000000000000004">
      <c r="A35967" s="131"/>
    </row>
    <row r="35970" spans="1:1" x14ac:dyDescent="0.55000000000000004">
      <c r="A35970" s="131"/>
    </row>
    <row r="35971" spans="1:1" x14ac:dyDescent="0.55000000000000004">
      <c r="A35971" s="131"/>
    </row>
    <row r="35974" spans="1:1" x14ac:dyDescent="0.55000000000000004">
      <c r="A35974" s="131"/>
    </row>
    <row r="35975" spans="1:1" x14ac:dyDescent="0.55000000000000004">
      <c r="A35975" s="131"/>
    </row>
    <row r="35978" spans="1:1" x14ac:dyDescent="0.55000000000000004">
      <c r="A35978" s="131"/>
    </row>
    <row r="35979" spans="1:1" x14ac:dyDescent="0.55000000000000004">
      <c r="A35979" s="131"/>
    </row>
    <row r="35982" spans="1:1" x14ac:dyDescent="0.55000000000000004">
      <c r="A35982" s="131"/>
    </row>
    <row r="35983" spans="1:1" x14ac:dyDescent="0.55000000000000004">
      <c r="A35983" s="131"/>
    </row>
    <row r="35986" spans="1:1" x14ac:dyDescent="0.55000000000000004">
      <c r="A35986" s="131"/>
    </row>
    <row r="35987" spans="1:1" x14ac:dyDescent="0.55000000000000004">
      <c r="A35987" s="131"/>
    </row>
    <row r="35990" spans="1:1" x14ac:dyDescent="0.55000000000000004">
      <c r="A35990" s="131"/>
    </row>
    <row r="35991" spans="1:1" x14ac:dyDescent="0.55000000000000004">
      <c r="A35991" s="131"/>
    </row>
    <row r="35994" spans="1:1" x14ac:dyDescent="0.55000000000000004">
      <c r="A35994" s="131"/>
    </row>
    <row r="35995" spans="1:1" x14ac:dyDescent="0.55000000000000004">
      <c r="A35995" s="131"/>
    </row>
    <row r="35998" spans="1:1" x14ac:dyDescent="0.55000000000000004">
      <c r="A35998" s="131"/>
    </row>
    <row r="35999" spans="1:1" x14ac:dyDescent="0.55000000000000004">
      <c r="A35999" s="131"/>
    </row>
    <row r="36002" spans="1:1" x14ac:dyDescent="0.55000000000000004">
      <c r="A36002" s="131"/>
    </row>
    <row r="36003" spans="1:1" x14ac:dyDescent="0.55000000000000004">
      <c r="A36003" s="131"/>
    </row>
    <row r="36006" spans="1:1" x14ac:dyDescent="0.55000000000000004">
      <c r="A36006" s="131"/>
    </row>
    <row r="36007" spans="1:1" x14ac:dyDescent="0.55000000000000004">
      <c r="A36007" s="131"/>
    </row>
    <row r="36010" spans="1:1" x14ac:dyDescent="0.55000000000000004">
      <c r="A36010" s="131"/>
    </row>
    <row r="36011" spans="1:1" x14ac:dyDescent="0.55000000000000004">
      <c r="A36011" s="131"/>
    </row>
    <row r="36014" spans="1:1" x14ac:dyDescent="0.55000000000000004">
      <c r="A36014" s="131"/>
    </row>
    <row r="36015" spans="1:1" x14ac:dyDescent="0.55000000000000004">
      <c r="A36015" s="131"/>
    </row>
    <row r="36018" spans="1:1" x14ac:dyDescent="0.55000000000000004">
      <c r="A36018" s="131"/>
    </row>
    <row r="36019" spans="1:1" x14ac:dyDescent="0.55000000000000004">
      <c r="A36019" s="131"/>
    </row>
    <row r="36022" spans="1:1" x14ac:dyDescent="0.55000000000000004">
      <c r="A36022" s="131"/>
    </row>
    <row r="36023" spans="1:1" x14ac:dyDescent="0.55000000000000004">
      <c r="A36023" s="131"/>
    </row>
    <row r="36026" spans="1:1" x14ac:dyDescent="0.55000000000000004">
      <c r="A36026" s="131"/>
    </row>
    <row r="36027" spans="1:1" x14ac:dyDescent="0.55000000000000004">
      <c r="A36027" s="131"/>
    </row>
    <row r="36030" spans="1:1" x14ac:dyDescent="0.55000000000000004">
      <c r="A36030" s="131"/>
    </row>
    <row r="36031" spans="1:1" x14ac:dyDescent="0.55000000000000004">
      <c r="A36031" s="131"/>
    </row>
    <row r="36034" spans="1:1" x14ac:dyDescent="0.55000000000000004">
      <c r="A36034" s="131"/>
    </row>
    <row r="36035" spans="1:1" x14ac:dyDescent="0.55000000000000004">
      <c r="A36035" s="131"/>
    </row>
    <row r="36038" spans="1:1" x14ac:dyDescent="0.55000000000000004">
      <c r="A36038" s="131"/>
    </row>
    <row r="36039" spans="1:1" x14ac:dyDescent="0.55000000000000004">
      <c r="A36039" s="131"/>
    </row>
    <row r="36042" spans="1:1" x14ac:dyDescent="0.55000000000000004">
      <c r="A36042" s="131"/>
    </row>
    <row r="36043" spans="1:1" x14ac:dyDescent="0.55000000000000004">
      <c r="A36043" s="131"/>
    </row>
    <row r="36046" spans="1:1" x14ac:dyDescent="0.55000000000000004">
      <c r="A36046" s="131"/>
    </row>
    <row r="36047" spans="1:1" x14ac:dyDescent="0.55000000000000004">
      <c r="A36047" s="131"/>
    </row>
    <row r="36050" spans="1:1" x14ac:dyDescent="0.55000000000000004">
      <c r="A36050" s="131"/>
    </row>
    <row r="36051" spans="1:1" x14ac:dyDescent="0.55000000000000004">
      <c r="A36051" s="131"/>
    </row>
    <row r="36054" spans="1:1" x14ac:dyDescent="0.55000000000000004">
      <c r="A36054" s="131"/>
    </row>
    <row r="36055" spans="1:1" x14ac:dyDescent="0.55000000000000004">
      <c r="A36055" s="131"/>
    </row>
    <row r="36058" spans="1:1" x14ac:dyDescent="0.55000000000000004">
      <c r="A36058" s="131"/>
    </row>
    <row r="36059" spans="1:1" x14ac:dyDescent="0.55000000000000004">
      <c r="A36059" s="131"/>
    </row>
    <row r="36062" spans="1:1" x14ac:dyDescent="0.55000000000000004">
      <c r="A36062" s="131"/>
    </row>
    <row r="36063" spans="1:1" x14ac:dyDescent="0.55000000000000004">
      <c r="A36063" s="131"/>
    </row>
    <row r="36066" spans="1:1" x14ac:dyDescent="0.55000000000000004">
      <c r="A36066" s="131"/>
    </row>
    <row r="36067" spans="1:1" x14ac:dyDescent="0.55000000000000004">
      <c r="A36067" s="131"/>
    </row>
    <row r="36070" spans="1:1" x14ac:dyDescent="0.55000000000000004">
      <c r="A36070" s="131"/>
    </row>
    <row r="36071" spans="1:1" x14ac:dyDescent="0.55000000000000004">
      <c r="A36071" s="131"/>
    </row>
    <row r="36074" spans="1:1" x14ac:dyDescent="0.55000000000000004">
      <c r="A36074" s="131"/>
    </row>
    <row r="36075" spans="1:1" x14ac:dyDescent="0.55000000000000004">
      <c r="A36075" s="131"/>
    </row>
    <row r="36078" spans="1:1" x14ac:dyDescent="0.55000000000000004">
      <c r="A36078" s="131"/>
    </row>
    <row r="36079" spans="1:1" x14ac:dyDescent="0.55000000000000004">
      <c r="A36079" s="131"/>
    </row>
    <row r="36082" spans="1:1" x14ac:dyDescent="0.55000000000000004">
      <c r="A36082" s="131"/>
    </row>
    <row r="36083" spans="1:1" x14ac:dyDescent="0.55000000000000004">
      <c r="A36083" s="131"/>
    </row>
    <row r="36086" spans="1:1" x14ac:dyDescent="0.55000000000000004">
      <c r="A36086" s="131"/>
    </row>
    <row r="36087" spans="1:1" x14ac:dyDescent="0.55000000000000004">
      <c r="A36087" s="131"/>
    </row>
    <row r="36090" spans="1:1" x14ac:dyDescent="0.55000000000000004">
      <c r="A36090" s="131"/>
    </row>
    <row r="36091" spans="1:1" x14ac:dyDescent="0.55000000000000004">
      <c r="A36091" s="131"/>
    </row>
    <row r="36094" spans="1:1" x14ac:dyDescent="0.55000000000000004">
      <c r="A36094" s="131"/>
    </row>
    <row r="36095" spans="1:1" x14ac:dyDescent="0.55000000000000004">
      <c r="A36095" s="131"/>
    </row>
    <row r="36098" spans="1:1" x14ac:dyDescent="0.55000000000000004">
      <c r="A36098" s="131"/>
    </row>
    <row r="36099" spans="1:1" x14ac:dyDescent="0.55000000000000004">
      <c r="A36099" s="131"/>
    </row>
    <row r="36102" spans="1:1" x14ac:dyDescent="0.55000000000000004">
      <c r="A36102" s="131"/>
    </row>
    <row r="36103" spans="1:1" x14ac:dyDescent="0.55000000000000004">
      <c r="A36103" s="131"/>
    </row>
    <row r="36106" spans="1:1" x14ac:dyDescent="0.55000000000000004">
      <c r="A36106" s="131"/>
    </row>
    <row r="36107" spans="1:1" x14ac:dyDescent="0.55000000000000004">
      <c r="A36107" s="131"/>
    </row>
    <row r="36110" spans="1:1" x14ac:dyDescent="0.55000000000000004">
      <c r="A36110" s="131"/>
    </row>
    <row r="36111" spans="1:1" x14ac:dyDescent="0.55000000000000004">
      <c r="A36111" s="131"/>
    </row>
    <row r="36114" spans="1:1" x14ac:dyDescent="0.55000000000000004">
      <c r="A36114" s="131"/>
    </row>
    <row r="36115" spans="1:1" x14ac:dyDescent="0.55000000000000004">
      <c r="A36115" s="131"/>
    </row>
    <row r="36118" spans="1:1" x14ac:dyDescent="0.55000000000000004">
      <c r="A36118" s="131"/>
    </row>
    <row r="36119" spans="1:1" x14ac:dyDescent="0.55000000000000004">
      <c r="A36119" s="131"/>
    </row>
    <row r="36122" spans="1:1" x14ac:dyDescent="0.55000000000000004">
      <c r="A36122" s="131"/>
    </row>
    <row r="36123" spans="1:1" x14ac:dyDescent="0.55000000000000004">
      <c r="A36123" s="131"/>
    </row>
    <row r="36126" spans="1:1" x14ac:dyDescent="0.55000000000000004">
      <c r="A36126" s="131"/>
    </row>
    <row r="36127" spans="1:1" x14ac:dyDescent="0.55000000000000004">
      <c r="A36127" s="131"/>
    </row>
    <row r="36130" spans="1:1" x14ac:dyDescent="0.55000000000000004">
      <c r="A36130" s="131"/>
    </row>
    <row r="36131" spans="1:1" x14ac:dyDescent="0.55000000000000004">
      <c r="A36131" s="131"/>
    </row>
    <row r="36134" spans="1:1" x14ac:dyDescent="0.55000000000000004">
      <c r="A36134" s="131"/>
    </row>
    <row r="36135" spans="1:1" x14ac:dyDescent="0.55000000000000004">
      <c r="A36135" s="131"/>
    </row>
    <row r="36138" spans="1:1" x14ac:dyDescent="0.55000000000000004">
      <c r="A36138" s="131"/>
    </row>
    <row r="36139" spans="1:1" x14ac:dyDescent="0.55000000000000004">
      <c r="A36139" s="131"/>
    </row>
    <row r="36142" spans="1:1" x14ac:dyDescent="0.55000000000000004">
      <c r="A36142" s="131"/>
    </row>
    <row r="36143" spans="1:1" x14ac:dyDescent="0.55000000000000004">
      <c r="A36143" s="131"/>
    </row>
    <row r="36146" spans="1:1" x14ac:dyDescent="0.55000000000000004">
      <c r="A36146" s="131"/>
    </row>
    <row r="36147" spans="1:1" x14ac:dyDescent="0.55000000000000004">
      <c r="A36147" s="131"/>
    </row>
    <row r="36150" spans="1:1" x14ac:dyDescent="0.55000000000000004">
      <c r="A36150" s="131"/>
    </row>
    <row r="36151" spans="1:1" x14ac:dyDescent="0.55000000000000004">
      <c r="A36151" s="131"/>
    </row>
    <row r="36154" spans="1:1" x14ac:dyDescent="0.55000000000000004">
      <c r="A36154" s="131"/>
    </row>
    <row r="36155" spans="1:1" x14ac:dyDescent="0.55000000000000004">
      <c r="A36155" s="131"/>
    </row>
    <row r="36158" spans="1:1" x14ac:dyDescent="0.55000000000000004">
      <c r="A36158" s="131"/>
    </row>
    <row r="36159" spans="1:1" x14ac:dyDescent="0.55000000000000004">
      <c r="A36159" s="131"/>
    </row>
    <row r="36162" spans="1:1" x14ac:dyDescent="0.55000000000000004">
      <c r="A36162" s="131"/>
    </row>
    <row r="36163" spans="1:1" x14ac:dyDescent="0.55000000000000004">
      <c r="A36163" s="131"/>
    </row>
    <row r="36166" spans="1:1" x14ac:dyDescent="0.55000000000000004">
      <c r="A36166" s="131"/>
    </row>
    <row r="36167" spans="1:1" x14ac:dyDescent="0.55000000000000004">
      <c r="A36167" s="131"/>
    </row>
    <row r="36170" spans="1:1" x14ac:dyDescent="0.55000000000000004">
      <c r="A36170" s="131"/>
    </row>
    <row r="36171" spans="1:1" x14ac:dyDescent="0.55000000000000004">
      <c r="A36171" s="131"/>
    </row>
    <row r="36174" spans="1:1" x14ac:dyDescent="0.55000000000000004">
      <c r="A36174" s="131"/>
    </row>
    <row r="36175" spans="1:1" x14ac:dyDescent="0.55000000000000004">
      <c r="A36175" s="131"/>
    </row>
    <row r="36178" spans="1:1" x14ac:dyDescent="0.55000000000000004">
      <c r="A36178" s="131"/>
    </row>
    <row r="36179" spans="1:1" x14ac:dyDescent="0.55000000000000004">
      <c r="A36179" s="131"/>
    </row>
    <row r="36182" spans="1:1" x14ac:dyDescent="0.55000000000000004">
      <c r="A36182" s="131"/>
    </row>
    <row r="36183" spans="1:1" x14ac:dyDescent="0.55000000000000004">
      <c r="A36183" s="131"/>
    </row>
    <row r="36186" spans="1:1" x14ac:dyDescent="0.55000000000000004">
      <c r="A36186" s="131"/>
    </row>
    <row r="36187" spans="1:1" x14ac:dyDescent="0.55000000000000004">
      <c r="A36187" s="131"/>
    </row>
    <row r="36190" spans="1:1" x14ac:dyDescent="0.55000000000000004">
      <c r="A36190" s="131"/>
    </row>
    <row r="36191" spans="1:1" x14ac:dyDescent="0.55000000000000004">
      <c r="A36191" s="131"/>
    </row>
    <row r="36194" spans="1:1" x14ac:dyDescent="0.55000000000000004">
      <c r="A36194" s="131"/>
    </row>
    <row r="36195" spans="1:1" x14ac:dyDescent="0.55000000000000004">
      <c r="A36195" s="131"/>
    </row>
    <row r="36198" spans="1:1" x14ac:dyDescent="0.55000000000000004">
      <c r="A36198" s="131"/>
    </row>
    <row r="36199" spans="1:1" x14ac:dyDescent="0.55000000000000004">
      <c r="A36199" s="131"/>
    </row>
    <row r="36202" spans="1:1" x14ac:dyDescent="0.55000000000000004">
      <c r="A36202" s="131"/>
    </row>
    <row r="36203" spans="1:1" x14ac:dyDescent="0.55000000000000004">
      <c r="A36203" s="131"/>
    </row>
    <row r="36206" spans="1:1" x14ac:dyDescent="0.55000000000000004">
      <c r="A36206" s="131"/>
    </row>
    <row r="36207" spans="1:1" x14ac:dyDescent="0.55000000000000004">
      <c r="A36207" s="131"/>
    </row>
    <row r="36210" spans="1:1" x14ac:dyDescent="0.55000000000000004">
      <c r="A36210" s="131"/>
    </row>
    <row r="36211" spans="1:1" x14ac:dyDescent="0.55000000000000004">
      <c r="A36211" s="131"/>
    </row>
    <row r="36214" spans="1:1" x14ac:dyDescent="0.55000000000000004">
      <c r="A36214" s="131"/>
    </row>
    <row r="36215" spans="1:1" x14ac:dyDescent="0.55000000000000004">
      <c r="A36215" s="131"/>
    </row>
    <row r="36218" spans="1:1" x14ac:dyDescent="0.55000000000000004">
      <c r="A36218" s="131"/>
    </row>
    <row r="36219" spans="1:1" x14ac:dyDescent="0.55000000000000004">
      <c r="A36219" s="131"/>
    </row>
    <row r="36222" spans="1:1" x14ac:dyDescent="0.55000000000000004">
      <c r="A36222" s="131"/>
    </row>
    <row r="36223" spans="1:1" x14ac:dyDescent="0.55000000000000004">
      <c r="A36223" s="131"/>
    </row>
    <row r="36226" spans="1:1" x14ac:dyDescent="0.55000000000000004">
      <c r="A36226" s="131"/>
    </row>
    <row r="36227" spans="1:1" x14ac:dyDescent="0.55000000000000004">
      <c r="A36227" s="131"/>
    </row>
    <row r="36230" spans="1:1" x14ac:dyDescent="0.55000000000000004">
      <c r="A36230" s="131"/>
    </row>
    <row r="36231" spans="1:1" x14ac:dyDescent="0.55000000000000004">
      <c r="A36231" s="131"/>
    </row>
    <row r="36234" spans="1:1" x14ac:dyDescent="0.55000000000000004">
      <c r="A36234" s="131"/>
    </row>
    <row r="36235" spans="1:1" x14ac:dyDescent="0.55000000000000004">
      <c r="A36235" s="131"/>
    </row>
    <row r="36238" spans="1:1" x14ac:dyDescent="0.55000000000000004">
      <c r="A36238" s="131"/>
    </row>
    <row r="36239" spans="1:1" x14ac:dyDescent="0.55000000000000004">
      <c r="A36239" s="131"/>
    </row>
    <row r="36242" spans="1:1" x14ac:dyDescent="0.55000000000000004">
      <c r="A36242" s="131"/>
    </row>
    <row r="36243" spans="1:1" x14ac:dyDescent="0.55000000000000004">
      <c r="A36243" s="131"/>
    </row>
    <row r="36246" spans="1:1" x14ac:dyDescent="0.55000000000000004">
      <c r="A36246" s="131"/>
    </row>
    <row r="36247" spans="1:1" x14ac:dyDescent="0.55000000000000004">
      <c r="A36247" s="131"/>
    </row>
    <row r="36250" spans="1:1" x14ac:dyDescent="0.55000000000000004">
      <c r="A36250" s="131"/>
    </row>
    <row r="36251" spans="1:1" x14ac:dyDescent="0.55000000000000004">
      <c r="A36251" s="131"/>
    </row>
    <row r="36254" spans="1:1" x14ac:dyDescent="0.55000000000000004">
      <c r="A36254" s="131"/>
    </row>
    <row r="36255" spans="1:1" x14ac:dyDescent="0.55000000000000004">
      <c r="A36255" s="131"/>
    </row>
    <row r="36258" spans="1:1" x14ac:dyDescent="0.55000000000000004">
      <c r="A36258" s="131"/>
    </row>
    <row r="36259" spans="1:1" x14ac:dyDescent="0.55000000000000004">
      <c r="A36259" s="131"/>
    </row>
    <row r="36262" spans="1:1" x14ac:dyDescent="0.55000000000000004">
      <c r="A36262" s="131"/>
    </row>
    <row r="36263" spans="1:1" x14ac:dyDescent="0.55000000000000004">
      <c r="A36263" s="131"/>
    </row>
    <row r="36266" spans="1:1" x14ac:dyDescent="0.55000000000000004">
      <c r="A36266" s="131"/>
    </row>
    <row r="36267" spans="1:1" x14ac:dyDescent="0.55000000000000004">
      <c r="A36267" s="131"/>
    </row>
    <row r="36270" spans="1:1" x14ac:dyDescent="0.55000000000000004">
      <c r="A36270" s="131"/>
    </row>
    <row r="36271" spans="1:1" x14ac:dyDescent="0.55000000000000004">
      <c r="A36271" s="131"/>
    </row>
    <row r="36274" spans="1:1" x14ac:dyDescent="0.55000000000000004">
      <c r="A36274" s="131"/>
    </row>
    <row r="36275" spans="1:1" x14ac:dyDescent="0.55000000000000004">
      <c r="A36275" s="131"/>
    </row>
    <row r="36278" spans="1:1" x14ac:dyDescent="0.55000000000000004">
      <c r="A36278" s="131"/>
    </row>
    <row r="36279" spans="1:1" x14ac:dyDescent="0.55000000000000004">
      <c r="A36279" s="131"/>
    </row>
    <row r="36282" spans="1:1" x14ac:dyDescent="0.55000000000000004">
      <c r="A36282" s="131"/>
    </row>
    <row r="36283" spans="1:1" x14ac:dyDescent="0.55000000000000004">
      <c r="A36283" s="131"/>
    </row>
    <row r="36286" spans="1:1" x14ac:dyDescent="0.55000000000000004">
      <c r="A36286" s="131"/>
    </row>
    <row r="36287" spans="1:1" x14ac:dyDescent="0.55000000000000004">
      <c r="A36287" s="131"/>
    </row>
    <row r="36290" spans="1:1" x14ac:dyDescent="0.55000000000000004">
      <c r="A36290" s="131"/>
    </row>
    <row r="36291" spans="1:1" x14ac:dyDescent="0.55000000000000004">
      <c r="A36291" s="131"/>
    </row>
    <row r="36294" spans="1:1" x14ac:dyDescent="0.55000000000000004">
      <c r="A36294" s="131"/>
    </row>
    <row r="36295" spans="1:1" x14ac:dyDescent="0.55000000000000004">
      <c r="A36295" s="131"/>
    </row>
    <row r="36298" spans="1:1" x14ac:dyDescent="0.55000000000000004">
      <c r="A36298" s="131"/>
    </row>
    <row r="36299" spans="1:1" x14ac:dyDescent="0.55000000000000004">
      <c r="A36299" s="131"/>
    </row>
    <row r="36302" spans="1:1" x14ac:dyDescent="0.55000000000000004">
      <c r="A36302" s="131"/>
    </row>
    <row r="36303" spans="1:1" x14ac:dyDescent="0.55000000000000004">
      <c r="A36303" s="131"/>
    </row>
    <row r="36306" spans="1:1" x14ac:dyDescent="0.55000000000000004">
      <c r="A36306" s="131"/>
    </row>
    <row r="36307" spans="1:1" x14ac:dyDescent="0.55000000000000004">
      <c r="A36307" s="131"/>
    </row>
    <row r="36310" spans="1:1" x14ac:dyDescent="0.55000000000000004">
      <c r="A36310" s="131"/>
    </row>
    <row r="36311" spans="1:1" x14ac:dyDescent="0.55000000000000004">
      <c r="A36311" s="131"/>
    </row>
    <row r="36314" spans="1:1" x14ac:dyDescent="0.55000000000000004">
      <c r="A36314" s="131"/>
    </row>
    <row r="36315" spans="1:1" x14ac:dyDescent="0.55000000000000004">
      <c r="A36315" s="131"/>
    </row>
    <row r="36318" spans="1:1" x14ac:dyDescent="0.55000000000000004">
      <c r="A36318" s="131"/>
    </row>
    <row r="36319" spans="1:1" x14ac:dyDescent="0.55000000000000004">
      <c r="A36319" s="131"/>
    </row>
    <row r="36322" spans="1:1" x14ac:dyDescent="0.55000000000000004">
      <c r="A36322" s="131"/>
    </row>
    <row r="36323" spans="1:1" x14ac:dyDescent="0.55000000000000004">
      <c r="A36323" s="131"/>
    </row>
    <row r="36326" spans="1:1" x14ac:dyDescent="0.55000000000000004">
      <c r="A36326" s="131"/>
    </row>
    <row r="36327" spans="1:1" x14ac:dyDescent="0.55000000000000004">
      <c r="A36327" s="131"/>
    </row>
    <row r="36330" spans="1:1" x14ac:dyDescent="0.55000000000000004">
      <c r="A36330" s="131"/>
    </row>
    <row r="36331" spans="1:1" x14ac:dyDescent="0.55000000000000004">
      <c r="A36331" s="131"/>
    </row>
    <row r="36334" spans="1:1" x14ac:dyDescent="0.55000000000000004">
      <c r="A36334" s="131"/>
    </row>
    <row r="36335" spans="1:1" x14ac:dyDescent="0.55000000000000004">
      <c r="A36335" s="131"/>
    </row>
    <row r="36338" spans="1:1" x14ac:dyDescent="0.55000000000000004">
      <c r="A36338" s="131"/>
    </row>
    <row r="36339" spans="1:1" x14ac:dyDescent="0.55000000000000004">
      <c r="A36339" s="131"/>
    </row>
    <row r="36342" spans="1:1" x14ac:dyDescent="0.55000000000000004">
      <c r="A36342" s="131"/>
    </row>
    <row r="36343" spans="1:1" x14ac:dyDescent="0.55000000000000004">
      <c r="A36343" s="131"/>
    </row>
    <row r="36346" spans="1:1" x14ac:dyDescent="0.55000000000000004">
      <c r="A36346" s="131"/>
    </row>
    <row r="36347" spans="1:1" x14ac:dyDescent="0.55000000000000004">
      <c r="A36347" s="131"/>
    </row>
    <row r="36350" spans="1:1" x14ac:dyDescent="0.55000000000000004">
      <c r="A36350" s="131"/>
    </row>
    <row r="36351" spans="1:1" x14ac:dyDescent="0.55000000000000004">
      <c r="A36351" s="131"/>
    </row>
    <row r="36354" spans="1:1" x14ac:dyDescent="0.55000000000000004">
      <c r="A36354" s="131"/>
    </row>
    <row r="36355" spans="1:1" x14ac:dyDescent="0.55000000000000004">
      <c r="A36355" s="131"/>
    </row>
    <row r="36358" spans="1:1" x14ac:dyDescent="0.55000000000000004">
      <c r="A36358" s="131"/>
    </row>
    <row r="36359" spans="1:1" x14ac:dyDescent="0.55000000000000004">
      <c r="A36359" s="131"/>
    </row>
    <row r="36362" spans="1:1" x14ac:dyDescent="0.55000000000000004">
      <c r="A36362" s="131"/>
    </row>
    <row r="36363" spans="1:1" x14ac:dyDescent="0.55000000000000004">
      <c r="A36363" s="131"/>
    </row>
    <row r="36366" spans="1:1" x14ac:dyDescent="0.55000000000000004">
      <c r="A36366" s="131"/>
    </row>
    <row r="36367" spans="1:1" x14ac:dyDescent="0.55000000000000004">
      <c r="A36367" s="131"/>
    </row>
    <row r="36370" spans="1:1" x14ac:dyDescent="0.55000000000000004">
      <c r="A36370" s="131"/>
    </row>
    <row r="36371" spans="1:1" x14ac:dyDescent="0.55000000000000004">
      <c r="A36371" s="131"/>
    </row>
    <row r="36374" spans="1:1" x14ac:dyDescent="0.55000000000000004">
      <c r="A36374" s="131"/>
    </row>
    <row r="36375" spans="1:1" x14ac:dyDescent="0.55000000000000004">
      <c r="A36375" s="131"/>
    </row>
    <row r="36378" spans="1:1" x14ac:dyDescent="0.55000000000000004">
      <c r="A36378" s="131"/>
    </row>
    <row r="36379" spans="1:1" x14ac:dyDescent="0.55000000000000004">
      <c r="A36379" s="131"/>
    </row>
    <row r="36382" spans="1:1" x14ac:dyDescent="0.55000000000000004">
      <c r="A36382" s="131"/>
    </row>
    <row r="36383" spans="1:1" x14ac:dyDescent="0.55000000000000004">
      <c r="A36383" s="131"/>
    </row>
    <row r="36386" spans="1:1" x14ac:dyDescent="0.55000000000000004">
      <c r="A36386" s="131"/>
    </row>
    <row r="36387" spans="1:1" x14ac:dyDescent="0.55000000000000004">
      <c r="A36387" s="131"/>
    </row>
    <row r="36390" spans="1:1" x14ac:dyDescent="0.55000000000000004">
      <c r="A36390" s="131"/>
    </row>
    <row r="36391" spans="1:1" x14ac:dyDescent="0.55000000000000004">
      <c r="A36391" s="131"/>
    </row>
    <row r="36394" spans="1:1" x14ac:dyDescent="0.55000000000000004">
      <c r="A36394" s="131"/>
    </row>
    <row r="36395" spans="1:1" x14ac:dyDescent="0.55000000000000004">
      <c r="A36395" s="131"/>
    </row>
    <row r="36398" spans="1:1" x14ac:dyDescent="0.55000000000000004">
      <c r="A36398" s="131"/>
    </row>
    <row r="36399" spans="1:1" x14ac:dyDescent="0.55000000000000004">
      <c r="A36399" s="131"/>
    </row>
    <row r="36402" spans="1:1" x14ac:dyDescent="0.55000000000000004">
      <c r="A36402" s="131"/>
    </row>
    <row r="36403" spans="1:1" x14ac:dyDescent="0.55000000000000004">
      <c r="A36403" s="131"/>
    </row>
    <row r="36406" spans="1:1" x14ac:dyDescent="0.55000000000000004">
      <c r="A36406" s="131"/>
    </row>
    <row r="36407" spans="1:1" x14ac:dyDescent="0.55000000000000004">
      <c r="A36407" s="131"/>
    </row>
    <row r="36410" spans="1:1" x14ac:dyDescent="0.55000000000000004">
      <c r="A36410" s="131"/>
    </row>
    <row r="36411" spans="1:1" x14ac:dyDescent="0.55000000000000004">
      <c r="A36411" s="131"/>
    </row>
    <row r="36414" spans="1:1" x14ac:dyDescent="0.55000000000000004">
      <c r="A36414" s="131"/>
    </row>
    <row r="36415" spans="1:1" x14ac:dyDescent="0.55000000000000004">
      <c r="A36415" s="131"/>
    </row>
    <row r="36418" spans="1:1" x14ac:dyDescent="0.55000000000000004">
      <c r="A36418" s="131"/>
    </row>
    <row r="36419" spans="1:1" x14ac:dyDescent="0.55000000000000004">
      <c r="A36419" s="131"/>
    </row>
    <row r="36422" spans="1:1" x14ac:dyDescent="0.55000000000000004">
      <c r="A36422" s="131"/>
    </row>
    <row r="36423" spans="1:1" x14ac:dyDescent="0.55000000000000004">
      <c r="A36423" s="131"/>
    </row>
    <row r="36426" spans="1:1" x14ac:dyDescent="0.55000000000000004">
      <c r="A36426" s="131"/>
    </row>
    <row r="36427" spans="1:1" x14ac:dyDescent="0.55000000000000004">
      <c r="A36427" s="131"/>
    </row>
    <row r="36430" spans="1:1" x14ac:dyDescent="0.55000000000000004">
      <c r="A36430" s="131"/>
    </row>
    <row r="36431" spans="1:1" x14ac:dyDescent="0.55000000000000004">
      <c r="A36431" s="131"/>
    </row>
    <row r="36434" spans="1:1" x14ac:dyDescent="0.55000000000000004">
      <c r="A36434" s="131"/>
    </row>
    <row r="36435" spans="1:1" x14ac:dyDescent="0.55000000000000004">
      <c r="A36435" s="131"/>
    </row>
    <row r="36438" spans="1:1" x14ac:dyDescent="0.55000000000000004">
      <c r="A36438" s="131"/>
    </row>
    <row r="36439" spans="1:1" x14ac:dyDescent="0.55000000000000004">
      <c r="A36439" s="131"/>
    </row>
    <row r="36442" spans="1:1" x14ac:dyDescent="0.55000000000000004">
      <c r="A36442" s="131"/>
    </row>
    <row r="36443" spans="1:1" x14ac:dyDescent="0.55000000000000004">
      <c r="A36443" s="131"/>
    </row>
    <row r="36446" spans="1:1" x14ac:dyDescent="0.55000000000000004">
      <c r="A36446" s="131"/>
    </row>
    <row r="36447" spans="1:1" x14ac:dyDescent="0.55000000000000004">
      <c r="A36447" s="131"/>
    </row>
    <row r="36450" spans="1:1" x14ac:dyDescent="0.55000000000000004">
      <c r="A36450" s="131"/>
    </row>
    <row r="36451" spans="1:1" x14ac:dyDescent="0.55000000000000004">
      <c r="A36451" s="131"/>
    </row>
    <row r="36454" spans="1:1" x14ac:dyDescent="0.55000000000000004">
      <c r="A36454" s="131"/>
    </row>
    <row r="36455" spans="1:1" x14ac:dyDescent="0.55000000000000004">
      <c r="A36455" s="131"/>
    </row>
    <row r="36458" spans="1:1" x14ac:dyDescent="0.55000000000000004">
      <c r="A36458" s="131"/>
    </row>
    <row r="36459" spans="1:1" x14ac:dyDescent="0.55000000000000004">
      <c r="A36459" s="131"/>
    </row>
    <row r="36462" spans="1:1" x14ac:dyDescent="0.55000000000000004">
      <c r="A36462" s="131"/>
    </row>
    <row r="36463" spans="1:1" x14ac:dyDescent="0.55000000000000004">
      <c r="A36463" s="131"/>
    </row>
    <row r="36466" spans="1:1" x14ac:dyDescent="0.55000000000000004">
      <c r="A36466" s="131"/>
    </row>
    <row r="36467" spans="1:1" x14ac:dyDescent="0.55000000000000004">
      <c r="A36467" s="131"/>
    </row>
    <row r="36470" spans="1:1" x14ac:dyDescent="0.55000000000000004">
      <c r="A36470" s="131"/>
    </row>
    <row r="36471" spans="1:1" x14ac:dyDescent="0.55000000000000004">
      <c r="A36471" s="131"/>
    </row>
    <row r="36474" spans="1:1" x14ac:dyDescent="0.55000000000000004">
      <c r="A36474" s="131"/>
    </row>
    <row r="36475" spans="1:1" x14ac:dyDescent="0.55000000000000004">
      <c r="A36475" s="131"/>
    </row>
    <row r="36478" spans="1:1" x14ac:dyDescent="0.55000000000000004">
      <c r="A36478" s="131"/>
    </row>
    <row r="36479" spans="1:1" x14ac:dyDescent="0.55000000000000004">
      <c r="A36479" s="131"/>
    </row>
    <row r="36482" spans="1:1" x14ac:dyDescent="0.55000000000000004">
      <c r="A36482" s="131"/>
    </row>
    <row r="36483" spans="1:1" x14ac:dyDescent="0.55000000000000004">
      <c r="A36483" s="131"/>
    </row>
    <row r="36486" spans="1:1" x14ac:dyDescent="0.55000000000000004">
      <c r="A36486" s="131"/>
    </row>
    <row r="36487" spans="1:1" x14ac:dyDescent="0.55000000000000004">
      <c r="A36487" s="131"/>
    </row>
    <row r="36490" spans="1:1" x14ac:dyDescent="0.55000000000000004">
      <c r="A36490" s="131"/>
    </row>
    <row r="36491" spans="1:1" x14ac:dyDescent="0.55000000000000004">
      <c r="A36491" s="131"/>
    </row>
    <row r="36494" spans="1:1" x14ac:dyDescent="0.55000000000000004">
      <c r="A36494" s="131"/>
    </row>
    <row r="36495" spans="1:1" x14ac:dyDescent="0.55000000000000004">
      <c r="A36495" s="131"/>
    </row>
    <row r="36498" spans="1:1" x14ac:dyDescent="0.55000000000000004">
      <c r="A36498" s="131"/>
    </row>
    <row r="36499" spans="1:1" x14ac:dyDescent="0.55000000000000004">
      <c r="A36499" s="131"/>
    </row>
    <row r="36502" spans="1:1" x14ac:dyDescent="0.55000000000000004">
      <c r="A36502" s="131"/>
    </row>
    <row r="36503" spans="1:1" x14ac:dyDescent="0.55000000000000004">
      <c r="A36503" s="131"/>
    </row>
    <row r="36506" spans="1:1" x14ac:dyDescent="0.55000000000000004">
      <c r="A36506" s="131"/>
    </row>
    <row r="36507" spans="1:1" x14ac:dyDescent="0.55000000000000004">
      <c r="A36507" s="131"/>
    </row>
    <row r="36510" spans="1:1" x14ac:dyDescent="0.55000000000000004">
      <c r="A36510" s="131"/>
    </row>
    <row r="36511" spans="1:1" x14ac:dyDescent="0.55000000000000004">
      <c r="A36511" s="131"/>
    </row>
    <row r="36514" spans="1:1" x14ac:dyDescent="0.55000000000000004">
      <c r="A36514" s="131"/>
    </row>
    <row r="36515" spans="1:1" x14ac:dyDescent="0.55000000000000004">
      <c r="A36515" s="131"/>
    </row>
    <row r="36518" spans="1:1" x14ac:dyDescent="0.55000000000000004">
      <c r="A36518" s="131"/>
    </row>
    <row r="36519" spans="1:1" x14ac:dyDescent="0.55000000000000004">
      <c r="A36519" s="131"/>
    </row>
    <row r="36522" spans="1:1" x14ac:dyDescent="0.55000000000000004">
      <c r="A36522" s="131"/>
    </row>
    <row r="36523" spans="1:1" x14ac:dyDescent="0.55000000000000004">
      <c r="A36523" s="131"/>
    </row>
    <row r="36526" spans="1:1" x14ac:dyDescent="0.55000000000000004">
      <c r="A36526" s="131"/>
    </row>
    <row r="36527" spans="1:1" x14ac:dyDescent="0.55000000000000004">
      <c r="A36527" s="131"/>
    </row>
    <row r="36530" spans="1:1" x14ac:dyDescent="0.55000000000000004">
      <c r="A36530" s="131"/>
    </row>
    <row r="36531" spans="1:1" x14ac:dyDescent="0.55000000000000004">
      <c r="A36531" s="131"/>
    </row>
    <row r="36534" spans="1:1" x14ac:dyDescent="0.55000000000000004">
      <c r="A36534" s="131"/>
    </row>
    <row r="36535" spans="1:1" x14ac:dyDescent="0.55000000000000004">
      <c r="A36535" s="131"/>
    </row>
    <row r="36538" spans="1:1" x14ac:dyDescent="0.55000000000000004">
      <c r="A36538" s="131"/>
    </row>
    <row r="36539" spans="1:1" x14ac:dyDescent="0.55000000000000004">
      <c r="A36539" s="131"/>
    </row>
    <row r="36542" spans="1:1" x14ac:dyDescent="0.55000000000000004">
      <c r="A36542" s="131"/>
    </row>
    <row r="36543" spans="1:1" x14ac:dyDescent="0.55000000000000004">
      <c r="A36543" s="131"/>
    </row>
    <row r="36546" spans="1:1" x14ac:dyDescent="0.55000000000000004">
      <c r="A36546" s="131"/>
    </row>
    <row r="36547" spans="1:1" x14ac:dyDescent="0.55000000000000004">
      <c r="A36547" s="131"/>
    </row>
    <row r="36550" spans="1:1" x14ac:dyDescent="0.55000000000000004">
      <c r="A36550" s="131"/>
    </row>
    <row r="36551" spans="1:1" x14ac:dyDescent="0.55000000000000004">
      <c r="A36551" s="131"/>
    </row>
    <row r="36554" spans="1:1" x14ac:dyDescent="0.55000000000000004">
      <c r="A36554" s="131"/>
    </row>
    <row r="36555" spans="1:1" x14ac:dyDescent="0.55000000000000004">
      <c r="A36555" s="131"/>
    </row>
    <row r="36558" spans="1:1" x14ac:dyDescent="0.55000000000000004">
      <c r="A36558" s="131"/>
    </row>
    <row r="36559" spans="1:1" x14ac:dyDescent="0.55000000000000004">
      <c r="A36559" s="131"/>
    </row>
    <row r="36562" spans="1:1" x14ac:dyDescent="0.55000000000000004">
      <c r="A36562" s="131"/>
    </row>
    <row r="36563" spans="1:1" x14ac:dyDescent="0.55000000000000004">
      <c r="A36563" s="131"/>
    </row>
    <row r="36566" spans="1:1" x14ac:dyDescent="0.55000000000000004">
      <c r="A36566" s="131"/>
    </row>
    <row r="36567" spans="1:1" x14ac:dyDescent="0.55000000000000004">
      <c r="A36567" s="131"/>
    </row>
    <row r="36570" spans="1:1" x14ac:dyDescent="0.55000000000000004">
      <c r="A36570" s="131"/>
    </row>
    <row r="36571" spans="1:1" x14ac:dyDescent="0.55000000000000004">
      <c r="A36571" s="131"/>
    </row>
    <row r="36574" spans="1:1" x14ac:dyDescent="0.55000000000000004">
      <c r="A36574" s="131"/>
    </row>
    <row r="36575" spans="1:1" x14ac:dyDescent="0.55000000000000004">
      <c r="A36575" s="131"/>
    </row>
    <row r="36578" spans="1:1" x14ac:dyDescent="0.55000000000000004">
      <c r="A36578" s="131"/>
    </row>
    <row r="36579" spans="1:1" x14ac:dyDescent="0.55000000000000004">
      <c r="A36579" s="131"/>
    </row>
    <row r="36582" spans="1:1" x14ac:dyDescent="0.55000000000000004">
      <c r="A36582" s="131"/>
    </row>
    <row r="36583" spans="1:1" x14ac:dyDescent="0.55000000000000004">
      <c r="A36583" s="131"/>
    </row>
    <row r="36586" spans="1:1" x14ac:dyDescent="0.55000000000000004">
      <c r="A36586" s="131"/>
    </row>
    <row r="36587" spans="1:1" x14ac:dyDescent="0.55000000000000004">
      <c r="A36587" s="131"/>
    </row>
    <row r="36590" spans="1:1" x14ac:dyDescent="0.55000000000000004">
      <c r="A36590" s="131"/>
    </row>
    <row r="36591" spans="1:1" x14ac:dyDescent="0.55000000000000004">
      <c r="A36591" s="131"/>
    </row>
    <row r="36594" spans="1:1" x14ac:dyDescent="0.55000000000000004">
      <c r="A36594" s="131"/>
    </row>
    <row r="36595" spans="1:1" x14ac:dyDescent="0.55000000000000004">
      <c r="A36595" s="131"/>
    </row>
    <row r="36598" spans="1:1" x14ac:dyDescent="0.55000000000000004">
      <c r="A36598" s="131"/>
    </row>
    <row r="36599" spans="1:1" x14ac:dyDescent="0.55000000000000004">
      <c r="A36599" s="131"/>
    </row>
    <row r="36602" spans="1:1" x14ac:dyDescent="0.55000000000000004">
      <c r="A36602" s="131"/>
    </row>
    <row r="36603" spans="1:1" x14ac:dyDescent="0.55000000000000004">
      <c r="A36603" s="131"/>
    </row>
    <row r="36606" spans="1:1" x14ac:dyDescent="0.55000000000000004">
      <c r="A36606" s="131"/>
    </row>
    <row r="36607" spans="1:1" x14ac:dyDescent="0.55000000000000004">
      <c r="A36607" s="131"/>
    </row>
    <row r="36610" spans="1:1" x14ac:dyDescent="0.55000000000000004">
      <c r="A36610" s="131"/>
    </row>
    <row r="36611" spans="1:1" x14ac:dyDescent="0.55000000000000004">
      <c r="A36611" s="131"/>
    </row>
    <row r="36614" spans="1:1" x14ac:dyDescent="0.55000000000000004">
      <c r="A36614" s="131"/>
    </row>
    <row r="36615" spans="1:1" x14ac:dyDescent="0.55000000000000004">
      <c r="A36615" s="131"/>
    </row>
    <row r="36618" spans="1:1" x14ac:dyDescent="0.55000000000000004">
      <c r="A36618" s="131"/>
    </row>
    <row r="36619" spans="1:1" x14ac:dyDescent="0.55000000000000004">
      <c r="A36619" s="131"/>
    </row>
    <row r="36622" spans="1:1" x14ac:dyDescent="0.55000000000000004">
      <c r="A36622" s="131"/>
    </row>
    <row r="36623" spans="1:1" x14ac:dyDescent="0.55000000000000004">
      <c r="A36623" s="131"/>
    </row>
    <row r="36626" spans="1:1" x14ac:dyDescent="0.55000000000000004">
      <c r="A36626" s="131"/>
    </row>
    <row r="36627" spans="1:1" x14ac:dyDescent="0.55000000000000004">
      <c r="A36627" s="131"/>
    </row>
    <row r="36630" spans="1:1" x14ac:dyDescent="0.55000000000000004">
      <c r="A36630" s="131"/>
    </row>
    <row r="36631" spans="1:1" x14ac:dyDescent="0.55000000000000004">
      <c r="A36631" s="131"/>
    </row>
    <row r="36634" spans="1:1" x14ac:dyDescent="0.55000000000000004">
      <c r="A36634" s="131"/>
    </row>
    <row r="36635" spans="1:1" x14ac:dyDescent="0.55000000000000004">
      <c r="A36635" s="131"/>
    </row>
    <row r="36638" spans="1:1" x14ac:dyDescent="0.55000000000000004">
      <c r="A36638" s="131"/>
    </row>
    <row r="36639" spans="1:1" x14ac:dyDescent="0.55000000000000004">
      <c r="A36639" s="131"/>
    </row>
    <row r="36642" spans="1:1" x14ac:dyDescent="0.55000000000000004">
      <c r="A36642" s="131"/>
    </row>
    <row r="36643" spans="1:1" x14ac:dyDescent="0.55000000000000004">
      <c r="A36643" s="131"/>
    </row>
    <row r="36646" spans="1:1" x14ac:dyDescent="0.55000000000000004">
      <c r="A36646" s="131"/>
    </row>
    <row r="36647" spans="1:1" x14ac:dyDescent="0.55000000000000004">
      <c r="A36647" s="131"/>
    </row>
    <row r="36650" spans="1:1" x14ac:dyDescent="0.55000000000000004">
      <c r="A36650" s="131"/>
    </row>
    <row r="36651" spans="1:1" x14ac:dyDescent="0.55000000000000004">
      <c r="A36651" s="131"/>
    </row>
    <row r="36654" spans="1:1" x14ac:dyDescent="0.55000000000000004">
      <c r="A36654" s="131"/>
    </row>
    <row r="36655" spans="1:1" x14ac:dyDescent="0.55000000000000004">
      <c r="A36655" s="131"/>
    </row>
    <row r="36658" spans="1:1" x14ac:dyDescent="0.55000000000000004">
      <c r="A36658" s="131"/>
    </row>
    <row r="36659" spans="1:1" x14ac:dyDescent="0.55000000000000004">
      <c r="A36659" s="131"/>
    </row>
    <row r="36662" spans="1:1" x14ac:dyDescent="0.55000000000000004">
      <c r="A36662" s="131"/>
    </row>
    <row r="36663" spans="1:1" x14ac:dyDescent="0.55000000000000004">
      <c r="A36663" s="131"/>
    </row>
    <row r="36666" spans="1:1" x14ac:dyDescent="0.55000000000000004">
      <c r="A36666" s="131"/>
    </row>
    <row r="36667" spans="1:1" x14ac:dyDescent="0.55000000000000004">
      <c r="A36667" s="131"/>
    </row>
    <row r="36670" spans="1:1" x14ac:dyDescent="0.55000000000000004">
      <c r="A36670" s="131"/>
    </row>
    <row r="36671" spans="1:1" x14ac:dyDescent="0.55000000000000004">
      <c r="A36671" s="131"/>
    </row>
    <row r="36674" spans="1:1" x14ac:dyDescent="0.55000000000000004">
      <c r="A36674" s="131"/>
    </row>
    <row r="36675" spans="1:1" x14ac:dyDescent="0.55000000000000004">
      <c r="A36675" s="131"/>
    </row>
    <row r="36678" spans="1:1" x14ac:dyDescent="0.55000000000000004">
      <c r="A36678" s="131"/>
    </row>
    <row r="36679" spans="1:1" x14ac:dyDescent="0.55000000000000004">
      <c r="A36679" s="131"/>
    </row>
    <row r="36682" spans="1:1" x14ac:dyDescent="0.55000000000000004">
      <c r="A36682" s="131"/>
    </row>
    <row r="36683" spans="1:1" x14ac:dyDescent="0.55000000000000004">
      <c r="A36683" s="131"/>
    </row>
    <row r="36686" spans="1:1" x14ac:dyDescent="0.55000000000000004">
      <c r="A36686" s="131"/>
    </row>
    <row r="36687" spans="1:1" x14ac:dyDescent="0.55000000000000004">
      <c r="A36687" s="131"/>
    </row>
    <row r="36690" spans="1:1" x14ac:dyDescent="0.55000000000000004">
      <c r="A36690" s="131"/>
    </row>
    <row r="36691" spans="1:1" x14ac:dyDescent="0.55000000000000004">
      <c r="A36691" s="131"/>
    </row>
    <row r="36694" spans="1:1" x14ac:dyDescent="0.55000000000000004">
      <c r="A36694" s="131"/>
    </row>
    <row r="36695" spans="1:1" x14ac:dyDescent="0.55000000000000004">
      <c r="A36695" s="131"/>
    </row>
    <row r="36698" spans="1:1" x14ac:dyDescent="0.55000000000000004">
      <c r="A36698" s="131"/>
    </row>
    <row r="36699" spans="1:1" x14ac:dyDescent="0.55000000000000004">
      <c r="A36699" s="131"/>
    </row>
    <row r="36702" spans="1:1" x14ac:dyDescent="0.55000000000000004">
      <c r="A36702" s="131"/>
    </row>
    <row r="36703" spans="1:1" x14ac:dyDescent="0.55000000000000004">
      <c r="A36703" s="131"/>
    </row>
    <row r="36706" spans="1:1" x14ac:dyDescent="0.55000000000000004">
      <c r="A36706" s="131"/>
    </row>
    <row r="36707" spans="1:1" x14ac:dyDescent="0.55000000000000004">
      <c r="A36707" s="131"/>
    </row>
    <row r="36710" spans="1:1" x14ac:dyDescent="0.55000000000000004">
      <c r="A36710" s="131"/>
    </row>
    <row r="36711" spans="1:1" x14ac:dyDescent="0.55000000000000004">
      <c r="A36711" s="131"/>
    </row>
    <row r="36714" spans="1:1" x14ac:dyDescent="0.55000000000000004">
      <c r="A36714" s="131"/>
    </row>
    <row r="36715" spans="1:1" x14ac:dyDescent="0.55000000000000004">
      <c r="A36715" s="131"/>
    </row>
    <row r="36718" spans="1:1" x14ac:dyDescent="0.55000000000000004">
      <c r="A36718" s="131"/>
    </row>
    <row r="36719" spans="1:1" x14ac:dyDescent="0.55000000000000004">
      <c r="A36719" s="131"/>
    </row>
    <row r="36722" spans="1:1" x14ac:dyDescent="0.55000000000000004">
      <c r="A36722" s="131"/>
    </row>
    <row r="36723" spans="1:1" x14ac:dyDescent="0.55000000000000004">
      <c r="A36723" s="131"/>
    </row>
    <row r="36726" spans="1:1" x14ac:dyDescent="0.55000000000000004">
      <c r="A36726" s="131"/>
    </row>
    <row r="36727" spans="1:1" x14ac:dyDescent="0.55000000000000004">
      <c r="A36727" s="131"/>
    </row>
    <row r="36730" spans="1:1" x14ac:dyDescent="0.55000000000000004">
      <c r="A36730" s="131"/>
    </row>
    <row r="36731" spans="1:1" x14ac:dyDescent="0.55000000000000004">
      <c r="A36731" s="131"/>
    </row>
    <row r="36734" spans="1:1" x14ac:dyDescent="0.55000000000000004">
      <c r="A36734" s="131"/>
    </row>
    <row r="36735" spans="1:1" x14ac:dyDescent="0.55000000000000004">
      <c r="A36735" s="131"/>
    </row>
    <row r="36738" spans="1:1" x14ac:dyDescent="0.55000000000000004">
      <c r="A36738" s="131"/>
    </row>
    <row r="36739" spans="1:1" x14ac:dyDescent="0.55000000000000004">
      <c r="A36739" s="131"/>
    </row>
    <row r="36742" spans="1:1" x14ac:dyDescent="0.55000000000000004">
      <c r="A36742" s="131"/>
    </row>
    <row r="36743" spans="1:1" x14ac:dyDescent="0.55000000000000004">
      <c r="A36743" s="131"/>
    </row>
    <row r="36746" spans="1:1" x14ac:dyDescent="0.55000000000000004">
      <c r="A36746" s="131"/>
    </row>
    <row r="36747" spans="1:1" x14ac:dyDescent="0.55000000000000004">
      <c r="A36747" s="131"/>
    </row>
    <row r="36750" spans="1:1" x14ac:dyDescent="0.55000000000000004">
      <c r="A36750" s="131"/>
    </row>
    <row r="36751" spans="1:1" x14ac:dyDescent="0.55000000000000004">
      <c r="A36751" s="131"/>
    </row>
    <row r="36754" spans="1:1" x14ac:dyDescent="0.55000000000000004">
      <c r="A36754" s="131"/>
    </row>
    <row r="36755" spans="1:1" x14ac:dyDescent="0.55000000000000004">
      <c r="A36755" s="131"/>
    </row>
    <row r="36758" spans="1:1" x14ac:dyDescent="0.55000000000000004">
      <c r="A36758" s="131"/>
    </row>
    <row r="36759" spans="1:1" x14ac:dyDescent="0.55000000000000004">
      <c r="A36759" s="131"/>
    </row>
    <row r="36762" spans="1:1" x14ac:dyDescent="0.55000000000000004">
      <c r="A36762" s="131"/>
    </row>
    <row r="36763" spans="1:1" x14ac:dyDescent="0.55000000000000004">
      <c r="A36763" s="131"/>
    </row>
    <row r="36766" spans="1:1" x14ac:dyDescent="0.55000000000000004">
      <c r="A36766" s="131"/>
    </row>
    <row r="36767" spans="1:1" x14ac:dyDescent="0.55000000000000004">
      <c r="A36767" s="131"/>
    </row>
    <row r="36770" spans="1:1" x14ac:dyDescent="0.55000000000000004">
      <c r="A36770" s="131"/>
    </row>
    <row r="36771" spans="1:1" x14ac:dyDescent="0.55000000000000004">
      <c r="A36771" s="131"/>
    </row>
    <row r="36774" spans="1:1" x14ac:dyDescent="0.55000000000000004">
      <c r="A36774" s="131"/>
    </row>
    <row r="36775" spans="1:1" x14ac:dyDescent="0.55000000000000004">
      <c r="A36775" s="131"/>
    </row>
    <row r="36778" spans="1:1" x14ac:dyDescent="0.55000000000000004">
      <c r="A36778" s="131"/>
    </row>
    <row r="36779" spans="1:1" x14ac:dyDescent="0.55000000000000004">
      <c r="A36779" s="131"/>
    </row>
    <row r="36782" spans="1:1" x14ac:dyDescent="0.55000000000000004">
      <c r="A36782" s="131"/>
    </row>
    <row r="36783" spans="1:1" x14ac:dyDescent="0.55000000000000004">
      <c r="A36783" s="131"/>
    </row>
    <row r="36786" spans="1:1" x14ac:dyDescent="0.55000000000000004">
      <c r="A36786" s="131"/>
    </row>
    <row r="36787" spans="1:1" x14ac:dyDescent="0.55000000000000004">
      <c r="A36787" s="131"/>
    </row>
    <row r="36790" spans="1:1" x14ac:dyDescent="0.55000000000000004">
      <c r="A36790" s="131"/>
    </row>
    <row r="36791" spans="1:1" x14ac:dyDescent="0.55000000000000004">
      <c r="A36791" s="131"/>
    </row>
    <row r="36794" spans="1:1" x14ac:dyDescent="0.55000000000000004">
      <c r="A36794" s="131"/>
    </row>
    <row r="36795" spans="1:1" x14ac:dyDescent="0.55000000000000004">
      <c r="A36795" s="131"/>
    </row>
    <row r="36798" spans="1:1" x14ac:dyDescent="0.55000000000000004">
      <c r="A36798" s="131"/>
    </row>
    <row r="36799" spans="1:1" x14ac:dyDescent="0.55000000000000004">
      <c r="A36799" s="131"/>
    </row>
    <row r="36802" spans="1:1" x14ac:dyDescent="0.55000000000000004">
      <c r="A36802" s="131"/>
    </row>
    <row r="36803" spans="1:1" x14ac:dyDescent="0.55000000000000004">
      <c r="A36803" s="131"/>
    </row>
    <row r="36806" spans="1:1" x14ac:dyDescent="0.55000000000000004">
      <c r="A36806" s="131"/>
    </row>
    <row r="36807" spans="1:1" x14ac:dyDescent="0.55000000000000004">
      <c r="A36807" s="131"/>
    </row>
    <row r="36810" spans="1:1" x14ac:dyDescent="0.55000000000000004">
      <c r="A36810" s="131"/>
    </row>
    <row r="36811" spans="1:1" x14ac:dyDescent="0.55000000000000004">
      <c r="A36811" s="131"/>
    </row>
    <row r="36814" spans="1:1" x14ac:dyDescent="0.55000000000000004">
      <c r="A36814" s="131"/>
    </row>
    <row r="36815" spans="1:1" x14ac:dyDescent="0.55000000000000004">
      <c r="A36815" s="131"/>
    </row>
    <row r="36818" spans="1:1" x14ac:dyDescent="0.55000000000000004">
      <c r="A36818" s="131"/>
    </row>
    <row r="36819" spans="1:1" x14ac:dyDescent="0.55000000000000004">
      <c r="A36819" s="131"/>
    </row>
    <row r="36822" spans="1:1" x14ac:dyDescent="0.55000000000000004">
      <c r="A36822" s="131"/>
    </row>
    <row r="36823" spans="1:1" x14ac:dyDescent="0.55000000000000004">
      <c r="A36823" s="131"/>
    </row>
    <row r="36826" spans="1:1" x14ac:dyDescent="0.55000000000000004">
      <c r="A36826" s="131"/>
    </row>
    <row r="36827" spans="1:1" x14ac:dyDescent="0.55000000000000004">
      <c r="A36827" s="131"/>
    </row>
    <row r="36830" spans="1:1" x14ac:dyDescent="0.55000000000000004">
      <c r="A36830" s="131"/>
    </row>
    <row r="36831" spans="1:1" x14ac:dyDescent="0.55000000000000004">
      <c r="A36831" s="131"/>
    </row>
    <row r="36834" spans="1:1" x14ac:dyDescent="0.55000000000000004">
      <c r="A36834" s="131"/>
    </row>
    <row r="36835" spans="1:1" x14ac:dyDescent="0.55000000000000004">
      <c r="A36835" s="131"/>
    </row>
    <row r="36838" spans="1:1" x14ac:dyDescent="0.55000000000000004">
      <c r="A36838" s="131"/>
    </row>
    <row r="36839" spans="1:1" x14ac:dyDescent="0.55000000000000004">
      <c r="A36839" s="131"/>
    </row>
    <row r="36842" spans="1:1" x14ac:dyDescent="0.55000000000000004">
      <c r="A36842" s="131"/>
    </row>
    <row r="36843" spans="1:1" x14ac:dyDescent="0.55000000000000004">
      <c r="A36843" s="131"/>
    </row>
    <row r="36846" spans="1:1" x14ac:dyDescent="0.55000000000000004">
      <c r="A36846" s="131"/>
    </row>
    <row r="36847" spans="1:1" x14ac:dyDescent="0.55000000000000004">
      <c r="A36847" s="131"/>
    </row>
    <row r="36850" spans="1:1" x14ac:dyDescent="0.55000000000000004">
      <c r="A36850" s="131"/>
    </row>
    <row r="36851" spans="1:1" x14ac:dyDescent="0.55000000000000004">
      <c r="A36851" s="131"/>
    </row>
    <row r="36854" spans="1:1" x14ac:dyDescent="0.55000000000000004">
      <c r="A36854" s="131"/>
    </row>
    <row r="36855" spans="1:1" x14ac:dyDescent="0.55000000000000004">
      <c r="A36855" s="131"/>
    </row>
    <row r="36858" spans="1:1" x14ac:dyDescent="0.55000000000000004">
      <c r="A36858" s="131"/>
    </row>
    <row r="36859" spans="1:1" x14ac:dyDescent="0.55000000000000004">
      <c r="A36859" s="131"/>
    </row>
    <row r="36862" spans="1:1" x14ac:dyDescent="0.55000000000000004">
      <c r="A36862" s="131"/>
    </row>
    <row r="36863" spans="1:1" x14ac:dyDescent="0.55000000000000004">
      <c r="A36863" s="131"/>
    </row>
    <row r="36866" spans="1:1" x14ac:dyDescent="0.55000000000000004">
      <c r="A36866" s="131"/>
    </row>
    <row r="36867" spans="1:1" x14ac:dyDescent="0.55000000000000004">
      <c r="A36867" s="131"/>
    </row>
    <row r="36870" spans="1:1" x14ac:dyDescent="0.55000000000000004">
      <c r="A36870" s="131"/>
    </row>
    <row r="36871" spans="1:1" x14ac:dyDescent="0.55000000000000004">
      <c r="A36871" s="131"/>
    </row>
    <row r="36874" spans="1:1" x14ac:dyDescent="0.55000000000000004">
      <c r="A36874" s="131"/>
    </row>
    <row r="36875" spans="1:1" x14ac:dyDescent="0.55000000000000004">
      <c r="A36875" s="131"/>
    </row>
    <row r="36878" spans="1:1" x14ac:dyDescent="0.55000000000000004">
      <c r="A36878" s="131"/>
    </row>
    <row r="36879" spans="1:1" x14ac:dyDescent="0.55000000000000004">
      <c r="A36879" s="131"/>
    </row>
    <row r="36882" spans="1:1" x14ac:dyDescent="0.55000000000000004">
      <c r="A36882" s="131"/>
    </row>
    <row r="36883" spans="1:1" x14ac:dyDescent="0.55000000000000004">
      <c r="A36883" s="131"/>
    </row>
    <row r="36886" spans="1:1" x14ac:dyDescent="0.55000000000000004">
      <c r="A36886" s="131"/>
    </row>
    <row r="36887" spans="1:1" x14ac:dyDescent="0.55000000000000004">
      <c r="A36887" s="131"/>
    </row>
    <row r="36890" spans="1:1" x14ac:dyDescent="0.55000000000000004">
      <c r="A36890" s="131"/>
    </row>
    <row r="36891" spans="1:1" x14ac:dyDescent="0.55000000000000004">
      <c r="A36891" s="131"/>
    </row>
    <row r="36894" spans="1:1" x14ac:dyDescent="0.55000000000000004">
      <c r="A36894" s="131"/>
    </row>
    <row r="36895" spans="1:1" x14ac:dyDescent="0.55000000000000004">
      <c r="A36895" s="131"/>
    </row>
    <row r="36898" spans="1:1" x14ac:dyDescent="0.55000000000000004">
      <c r="A36898" s="131"/>
    </row>
    <row r="36899" spans="1:1" x14ac:dyDescent="0.55000000000000004">
      <c r="A36899" s="131"/>
    </row>
    <row r="36902" spans="1:1" x14ac:dyDescent="0.55000000000000004">
      <c r="A36902" s="131"/>
    </row>
    <row r="36903" spans="1:1" x14ac:dyDescent="0.55000000000000004">
      <c r="A36903" s="131"/>
    </row>
    <row r="36906" spans="1:1" x14ac:dyDescent="0.55000000000000004">
      <c r="A36906" s="131"/>
    </row>
    <row r="36907" spans="1:1" x14ac:dyDescent="0.55000000000000004">
      <c r="A36907" s="131"/>
    </row>
    <row r="36910" spans="1:1" x14ac:dyDescent="0.55000000000000004">
      <c r="A36910" s="131"/>
    </row>
    <row r="36911" spans="1:1" x14ac:dyDescent="0.55000000000000004">
      <c r="A36911" s="131"/>
    </row>
    <row r="36914" spans="1:1" x14ac:dyDescent="0.55000000000000004">
      <c r="A36914" s="131"/>
    </row>
    <row r="36915" spans="1:1" x14ac:dyDescent="0.55000000000000004">
      <c r="A36915" s="131"/>
    </row>
    <row r="36918" spans="1:1" x14ac:dyDescent="0.55000000000000004">
      <c r="A36918" s="131"/>
    </row>
    <row r="36919" spans="1:1" x14ac:dyDescent="0.55000000000000004">
      <c r="A36919" s="131"/>
    </row>
    <row r="36922" spans="1:1" x14ac:dyDescent="0.55000000000000004">
      <c r="A36922" s="131"/>
    </row>
    <row r="36923" spans="1:1" x14ac:dyDescent="0.55000000000000004">
      <c r="A36923" s="131"/>
    </row>
    <row r="36926" spans="1:1" x14ac:dyDescent="0.55000000000000004">
      <c r="A36926" s="131"/>
    </row>
    <row r="36927" spans="1:1" x14ac:dyDescent="0.55000000000000004">
      <c r="A36927" s="131"/>
    </row>
    <row r="36930" spans="1:1" x14ac:dyDescent="0.55000000000000004">
      <c r="A36930" s="131"/>
    </row>
    <row r="36931" spans="1:1" x14ac:dyDescent="0.55000000000000004">
      <c r="A36931" s="131"/>
    </row>
    <row r="36934" spans="1:1" x14ac:dyDescent="0.55000000000000004">
      <c r="A36934" s="131"/>
    </row>
    <row r="36935" spans="1:1" x14ac:dyDescent="0.55000000000000004">
      <c r="A36935" s="131"/>
    </row>
    <row r="36938" spans="1:1" x14ac:dyDescent="0.55000000000000004">
      <c r="A36938" s="131"/>
    </row>
    <row r="36939" spans="1:1" x14ac:dyDescent="0.55000000000000004">
      <c r="A36939" s="131"/>
    </row>
    <row r="36942" spans="1:1" x14ac:dyDescent="0.55000000000000004">
      <c r="A36942" s="131"/>
    </row>
    <row r="36943" spans="1:1" x14ac:dyDescent="0.55000000000000004">
      <c r="A36943" s="131"/>
    </row>
    <row r="36946" spans="1:1" x14ac:dyDescent="0.55000000000000004">
      <c r="A36946" s="131"/>
    </row>
    <row r="36947" spans="1:1" x14ac:dyDescent="0.55000000000000004">
      <c r="A36947" s="131"/>
    </row>
    <row r="36950" spans="1:1" x14ac:dyDescent="0.55000000000000004">
      <c r="A36950" s="131"/>
    </row>
    <row r="36951" spans="1:1" x14ac:dyDescent="0.55000000000000004">
      <c r="A36951" s="131"/>
    </row>
    <row r="36954" spans="1:1" x14ac:dyDescent="0.55000000000000004">
      <c r="A36954" s="131"/>
    </row>
    <row r="36955" spans="1:1" x14ac:dyDescent="0.55000000000000004">
      <c r="A36955" s="131"/>
    </row>
    <row r="36958" spans="1:1" x14ac:dyDescent="0.55000000000000004">
      <c r="A36958" s="131"/>
    </row>
    <row r="36959" spans="1:1" x14ac:dyDescent="0.55000000000000004">
      <c r="A36959" s="131"/>
    </row>
    <row r="36962" spans="1:1" x14ac:dyDescent="0.55000000000000004">
      <c r="A36962" s="131"/>
    </row>
    <row r="36963" spans="1:1" x14ac:dyDescent="0.55000000000000004">
      <c r="A36963" s="131"/>
    </row>
    <row r="36966" spans="1:1" x14ac:dyDescent="0.55000000000000004">
      <c r="A36966" s="131"/>
    </row>
    <row r="36967" spans="1:1" x14ac:dyDescent="0.55000000000000004">
      <c r="A36967" s="131"/>
    </row>
    <row r="36970" spans="1:1" x14ac:dyDescent="0.55000000000000004">
      <c r="A36970" s="131"/>
    </row>
    <row r="36971" spans="1:1" x14ac:dyDescent="0.55000000000000004">
      <c r="A36971" s="131"/>
    </row>
    <row r="36974" spans="1:1" x14ac:dyDescent="0.55000000000000004">
      <c r="A36974" s="131"/>
    </row>
    <row r="36975" spans="1:1" x14ac:dyDescent="0.55000000000000004">
      <c r="A36975" s="131"/>
    </row>
    <row r="36978" spans="1:1" x14ac:dyDescent="0.55000000000000004">
      <c r="A36978" s="131"/>
    </row>
    <row r="36979" spans="1:1" x14ac:dyDescent="0.55000000000000004">
      <c r="A36979" s="131"/>
    </row>
    <row r="36982" spans="1:1" x14ac:dyDescent="0.55000000000000004">
      <c r="A36982" s="131"/>
    </row>
    <row r="36983" spans="1:1" x14ac:dyDescent="0.55000000000000004">
      <c r="A36983" s="131"/>
    </row>
    <row r="36986" spans="1:1" x14ac:dyDescent="0.55000000000000004">
      <c r="A36986" s="131"/>
    </row>
    <row r="36987" spans="1:1" x14ac:dyDescent="0.55000000000000004">
      <c r="A36987" s="131"/>
    </row>
    <row r="36990" spans="1:1" x14ac:dyDescent="0.55000000000000004">
      <c r="A36990" s="131"/>
    </row>
    <row r="36991" spans="1:1" x14ac:dyDescent="0.55000000000000004">
      <c r="A36991" s="131"/>
    </row>
    <row r="36994" spans="1:1" x14ac:dyDescent="0.55000000000000004">
      <c r="A36994" s="131"/>
    </row>
    <row r="36995" spans="1:1" x14ac:dyDescent="0.55000000000000004">
      <c r="A36995" s="131"/>
    </row>
    <row r="36998" spans="1:1" x14ac:dyDescent="0.55000000000000004">
      <c r="A36998" s="131"/>
    </row>
    <row r="36999" spans="1:1" x14ac:dyDescent="0.55000000000000004">
      <c r="A36999" s="131"/>
    </row>
    <row r="37002" spans="1:1" x14ac:dyDescent="0.55000000000000004">
      <c r="A37002" s="131"/>
    </row>
    <row r="37003" spans="1:1" x14ac:dyDescent="0.55000000000000004">
      <c r="A37003" s="131"/>
    </row>
    <row r="37006" spans="1:1" x14ac:dyDescent="0.55000000000000004">
      <c r="A37006" s="131"/>
    </row>
    <row r="37007" spans="1:1" x14ac:dyDescent="0.55000000000000004">
      <c r="A37007" s="131"/>
    </row>
    <row r="37010" spans="1:1" x14ac:dyDescent="0.55000000000000004">
      <c r="A37010" s="131"/>
    </row>
    <row r="37011" spans="1:1" x14ac:dyDescent="0.55000000000000004">
      <c r="A37011" s="131"/>
    </row>
    <row r="37014" spans="1:1" x14ac:dyDescent="0.55000000000000004">
      <c r="A37014" s="131"/>
    </row>
    <row r="37015" spans="1:1" x14ac:dyDescent="0.55000000000000004">
      <c r="A37015" s="131"/>
    </row>
    <row r="37018" spans="1:1" x14ac:dyDescent="0.55000000000000004">
      <c r="A37018" s="131"/>
    </row>
    <row r="37019" spans="1:1" x14ac:dyDescent="0.55000000000000004">
      <c r="A37019" s="131"/>
    </row>
    <row r="37022" spans="1:1" x14ac:dyDescent="0.55000000000000004">
      <c r="A37022" s="131"/>
    </row>
    <row r="37023" spans="1:1" x14ac:dyDescent="0.55000000000000004">
      <c r="A37023" s="131"/>
    </row>
    <row r="37026" spans="1:1" x14ac:dyDescent="0.55000000000000004">
      <c r="A37026" s="131"/>
    </row>
    <row r="37027" spans="1:1" x14ac:dyDescent="0.55000000000000004">
      <c r="A37027" s="131"/>
    </row>
    <row r="37030" spans="1:1" x14ac:dyDescent="0.55000000000000004">
      <c r="A37030" s="131"/>
    </row>
    <row r="37031" spans="1:1" x14ac:dyDescent="0.55000000000000004">
      <c r="A37031" s="131"/>
    </row>
    <row r="37034" spans="1:1" x14ac:dyDescent="0.55000000000000004">
      <c r="A37034" s="131"/>
    </row>
    <row r="37035" spans="1:1" x14ac:dyDescent="0.55000000000000004">
      <c r="A37035" s="131"/>
    </row>
    <row r="37038" spans="1:1" x14ac:dyDescent="0.55000000000000004">
      <c r="A37038" s="131"/>
    </row>
    <row r="37039" spans="1:1" x14ac:dyDescent="0.55000000000000004">
      <c r="A37039" s="131"/>
    </row>
    <row r="37042" spans="1:1" x14ac:dyDescent="0.55000000000000004">
      <c r="A37042" s="131"/>
    </row>
    <row r="37043" spans="1:1" x14ac:dyDescent="0.55000000000000004">
      <c r="A37043" s="131"/>
    </row>
    <row r="37046" spans="1:1" x14ac:dyDescent="0.55000000000000004">
      <c r="A37046" s="131"/>
    </row>
    <row r="37047" spans="1:1" x14ac:dyDescent="0.55000000000000004">
      <c r="A37047" s="131"/>
    </row>
    <row r="37050" spans="1:1" x14ac:dyDescent="0.55000000000000004">
      <c r="A37050" s="131"/>
    </row>
    <row r="37051" spans="1:1" x14ac:dyDescent="0.55000000000000004">
      <c r="A37051" s="131"/>
    </row>
    <row r="37054" spans="1:1" x14ac:dyDescent="0.55000000000000004">
      <c r="A37054" s="131"/>
    </row>
    <row r="37055" spans="1:1" x14ac:dyDescent="0.55000000000000004">
      <c r="A37055" s="131"/>
    </row>
    <row r="37058" spans="1:1" x14ac:dyDescent="0.55000000000000004">
      <c r="A37058" s="131"/>
    </row>
    <row r="37059" spans="1:1" x14ac:dyDescent="0.55000000000000004">
      <c r="A37059" s="131"/>
    </row>
    <row r="37062" spans="1:1" x14ac:dyDescent="0.55000000000000004">
      <c r="A37062" s="131"/>
    </row>
    <row r="37063" spans="1:1" x14ac:dyDescent="0.55000000000000004">
      <c r="A37063" s="131"/>
    </row>
    <row r="37066" spans="1:1" x14ac:dyDescent="0.55000000000000004">
      <c r="A37066" s="131"/>
    </row>
    <row r="37067" spans="1:1" x14ac:dyDescent="0.55000000000000004">
      <c r="A37067" s="131"/>
    </row>
    <row r="37070" spans="1:1" x14ac:dyDescent="0.55000000000000004">
      <c r="A37070" s="131"/>
    </row>
    <row r="37071" spans="1:1" x14ac:dyDescent="0.55000000000000004">
      <c r="A37071" s="131"/>
    </row>
    <row r="37074" spans="1:1" x14ac:dyDescent="0.55000000000000004">
      <c r="A37074" s="131"/>
    </row>
    <row r="37075" spans="1:1" x14ac:dyDescent="0.55000000000000004">
      <c r="A37075" s="131"/>
    </row>
    <row r="37078" spans="1:1" x14ac:dyDescent="0.55000000000000004">
      <c r="A37078" s="131"/>
    </row>
    <row r="37079" spans="1:1" x14ac:dyDescent="0.55000000000000004">
      <c r="A37079" s="131"/>
    </row>
    <row r="37082" spans="1:1" x14ac:dyDescent="0.55000000000000004">
      <c r="A37082" s="131"/>
    </row>
    <row r="37083" spans="1:1" x14ac:dyDescent="0.55000000000000004">
      <c r="A37083" s="131"/>
    </row>
    <row r="37086" spans="1:1" x14ac:dyDescent="0.55000000000000004">
      <c r="A37086" s="131"/>
    </row>
    <row r="37087" spans="1:1" x14ac:dyDescent="0.55000000000000004">
      <c r="A37087" s="131"/>
    </row>
    <row r="37090" spans="1:1" x14ac:dyDescent="0.55000000000000004">
      <c r="A37090" s="131"/>
    </row>
    <row r="37091" spans="1:1" x14ac:dyDescent="0.55000000000000004">
      <c r="A37091" s="131"/>
    </row>
    <row r="37094" spans="1:1" x14ac:dyDescent="0.55000000000000004">
      <c r="A37094" s="131"/>
    </row>
    <row r="37095" spans="1:1" x14ac:dyDescent="0.55000000000000004">
      <c r="A37095" s="131"/>
    </row>
    <row r="37098" spans="1:1" x14ac:dyDescent="0.55000000000000004">
      <c r="A37098" s="131"/>
    </row>
    <row r="37099" spans="1:1" x14ac:dyDescent="0.55000000000000004">
      <c r="A37099" s="131"/>
    </row>
    <row r="37102" spans="1:1" x14ac:dyDescent="0.55000000000000004">
      <c r="A37102" s="131"/>
    </row>
    <row r="37103" spans="1:1" x14ac:dyDescent="0.55000000000000004">
      <c r="A37103" s="131"/>
    </row>
    <row r="37106" spans="1:1" x14ac:dyDescent="0.55000000000000004">
      <c r="A37106" s="131"/>
    </row>
    <row r="37107" spans="1:1" x14ac:dyDescent="0.55000000000000004">
      <c r="A37107" s="131"/>
    </row>
    <row r="37110" spans="1:1" x14ac:dyDescent="0.55000000000000004">
      <c r="A37110" s="131"/>
    </row>
    <row r="37111" spans="1:1" x14ac:dyDescent="0.55000000000000004">
      <c r="A37111" s="131"/>
    </row>
    <row r="37114" spans="1:1" x14ac:dyDescent="0.55000000000000004">
      <c r="A37114" s="131"/>
    </row>
    <row r="37115" spans="1:1" x14ac:dyDescent="0.55000000000000004">
      <c r="A37115" s="131"/>
    </row>
    <row r="37118" spans="1:1" x14ac:dyDescent="0.55000000000000004">
      <c r="A37118" s="131"/>
    </row>
    <row r="37119" spans="1:1" x14ac:dyDescent="0.55000000000000004">
      <c r="A37119" s="131"/>
    </row>
    <row r="37122" spans="1:1" x14ac:dyDescent="0.55000000000000004">
      <c r="A37122" s="131"/>
    </row>
    <row r="37123" spans="1:1" x14ac:dyDescent="0.55000000000000004">
      <c r="A37123" s="131"/>
    </row>
    <row r="37126" spans="1:1" x14ac:dyDescent="0.55000000000000004">
      <c r="A37126" s="131"/>
    </row>
    <row r="37127" spans="1:1" x14ac:dyDescent="0.55000000000000004">
      <c r="A37127" s="131"/>
    </row>
    <row r="37130" spans="1:1" x14ac:dyDescent="0.55000000000000004">
      <c r="A37130" s="131"/>
    </row>
    <row r="37131" spans="1:1" x14ac:dyDescent="0.55000000000000004">
      <c r="A37131" s="131"/>
    </row>
    <row r="37134" spans="1:1" x14ac:dyDescent="0.55000000000000004">
      <c r="A37134" s="131"/>
    </row>
    <row r="37135" spans="1:1" x14ac:dyDescent="0.55000000000000004">
      <c r="A37135" s="131"/>
    </row>
    <row r="37138" spans="1:1" x14ac:dyDescent="0.55000000000000004">
      <c r="A37138" s="131"/>
    </row>
    <row r="37139" spans="1:1" x14ac:dyDescent="0.55000000000000004">
      <c r="A37139" s="131"/>
    </row>
    <row r="37142" spans="1:1" x14ac:dyDescent="0.55000000000000004">
      <c r="A37142" s="131"/>
    </row>
    <row r="37143" spans="1:1" x14ac:dyDescent="0.55000000000000004">
      <c r="A37143" s="131"/>
    </row>
    <row r="37146" spans="1:1" x14ac:dyDescent="0.55000000000000004">
      <c r="A37146" s="131"/>
    </row>
    <row r="37147" spans="1:1" x14ac:dyDescent="0.55000000000000004">
      <c r="A37147" s="131"/>
    </row>
    <row r="37150" spans="1:1" x14ac:dyDescent="0.55000000000000004">
      <c r="A37150" s="131"/>
    </row>
    <row r="37151" spans="1:1" x14ac:dyDescent="0.55000000000000004">
      <c r="A37151" s="131"/>
    </row>
    <row r="37154" spans="1:1" x14ac:dyDescent="0.55000000000000004">
      <c r="A37154" s="131"/>
    </row>
    <row r="37155" spans="1:1" x14ac:dyDescent="0.55000000000000004">
      <c r="A37155" s="131"/>
    </row>
    <row r="37158" spans="1:1" x14ac:dyDescent="0.55000000000000004">
      <c r="A37158" s="131"/>
    </row>
    <row r="37159" spans="1:1" x14ac:dyDescent="0.55000000000000004">
      <c r="A37159" s="131"/>
    </row>
    <row r="37162" spans="1:1" x14ac:dyDescent="0.55000000000000004">
      <c r="A37162" s="131"/>
    </row>
    <row r="37163" spans="1:1" x14ac:dyDescent="0.55000000000000004">
      <c r="A37163" s="131"/>
    </row>
    <row r="37166" spans="1:1" x14ac:dyDescent="0.55000000000000004">
      <c r="A37166" s="131"/>
    </row>
    <row r="37167" spans="1:1" x14ac:dyDescent="0.55000000000000004">
      <c r="A37167" s="131"/>
    </row>
    <row r="37170" spans="1:1" x14ac:dyDescent="0.55000000000000004">
      <c r="A37170" s="131"/>
    </row>
    <row r="37171" spans="1:1" x14ac:dyDescent="0.55000000000000004">
      <c r="A37171" s="131"/>
    </row>
    <row r="37174" spans="1:1" x14ac:dyDescent="0.55000000000000004">
      <c r="A37174" s="131"/>
    </row>
    <row r="37175" spans="1:1" x14ac:dyDescent="0.55000000000000004">
      <c r="A37175" s="131"/>
    </row>
    <row r="37178" spans="1:1" x14ac:dyDescent="0.55000000000000004">
      <c r="A37178" s="131"/>
    </row>
    <row r="37179" spans="1:1" x14ac:dyDescent="0.55000000000000004">
      <c r="A37179" s="131"/>
    </row>
    <row r="37182" spans="1:1" x14ac:dyDescent="0.55000000000000004">
      <c r="A37182" s="131"/>
    </row>
    <row r="37183" spans="1:1" x14ac:dyDescent="0.55000000000000004">
      <c r="A37183" s="131"/>
    </row>
    <row r="37186" spans="1:1" x14ac:dyDescent="0.55000000000000004">
      <c r="A37186" s="131"/>
    </row>
    <row r="37187" spans="1:1" x14ac:dyDescent="0.55000000000000004">
      <c r="A37187" s="131"/>
    </row>
    <row r="37190" spans="1:1" x14ac:dyDescent="0.55000000000000004">
      <c r="A37190" s="131"/>
    </row>
    <row r="37191" spans="1:1" x14ac:dyDescent="0.55000000000000004">
      <c r="A37191" s="131"/>
    </row>
    <row r="37194" spans="1:1" x14ac:dyDescent="0.55000000000000004">
      <c r="A37194" s="131"/>
    </row>
    <row r="37195" spans="1:1" x14ac:dyDescent="0.55000000000000004">
      <c r="A37195" s="131"/>
    </row>
    <row r="37198" spans="1:1" x14ac:dyDescent="0.55000000000000004">
      <c r="A37198" s="131"/>
    </row>
    <row r="37199" spans="1:1" x14ac:dyDescent="0.55000000000000004">
      <c r="A37199" s="131"/>
    </row>
    <row r="37202" spans="1:1" x14ac:dyDescent="0.55000000000000004">
      <c r="A37202" s="131"/>
    </row>
    <row r="37203" spans="1:1" x14ac:dyDescent="0.55000000000000004">
      <c r="A37203" s="131"/>
    </row>
    <row r="37206" spans="1:1" x14ac:dyDescent="0.55000000000000004">
      <c r="A37206" s="131"/>
    </row>
    <row r="37207" spans="1:1" x14ac:dyDescent="0.55000000000000004">
      <c r="A37207" s="131"/>
    </row>
    <row r="37210" spans="1:1" x14ac:dyDescent="0.55000000000000004">
      <c r="A37210" s="131"/>
    </row>
    <row r="37211" spans="1:1" x14ac:dyDescent="0.55000000000000004">
      <c r="A37211" s="131"/>
    </row>
    <row r="37214" spans="1:1" x14ac:dyDescent="0.55000000000000004">
      <c r="A37214" s="131"/>
    </row>
    <row r="37215" spans="1:1" x14ac:dyDescent="0.55000000000000004">
      <c r="A37215" s="131"/>
    </row>
    <row r="37218" spans="1:1" x14ac:dyDescent="0.55000000000000004">
      <c r="A37218" s="131"/>
    </row>
    <row r="37219" spans="1:1" x14ac:dyDescent="0.55000000000000004">
      <c r="A37219" s="131"/>
    </row>
    <row r="37222" spans="1:1" x14ac:dyDescent="0.55000000000000004">
      <c r="A37222" s="131"/>
    </row>
    <row r="37223" spans="1:1" x14ac:dyDescent="0.55000000000000004">
      <c r="A37223" s="131"/>
    </row>
    <row r="37226" spans="1:1" x14ac:dyDescent="0.55000000000000004">
      <c r="A37226" s="131"/>
    </row>
    <row r="37227" spans="1:1" x14ac:dyDescent="0.55000000000000004">
      <c r="A37227" s="131"/>
    </row>
    <row r="37230" spans="1:1" x14ac:dyDescent="0.55000000000000004">
      <c r="A37230" s="131"/>
    </row>
    <row r="37231" spans="1:1" x14ac:dyDescent="0.55000000000000004">
      <c r="A37231" s="131"/>
    </row>
    <row r="37234" spans="1:1" x14ac:dyDescent="0.55000000000000004">
      <c r="A37234" s="131"/>
    </row>
    <row r="37235" spans="1:1" x14ac:dyDescent="0.55000000000000004">
      <c r="A37235" s="131"/>
    </row>
    <row r="37238" spans="1:1" x14ac:dyDescent="0.55000000000000004">
      <c r="A37238" s="131"/>
    </row>
    <row r="37239" spans="1:1" x14ac:dyDescent="0.55000000000000004">
      <c r="A37239" s="131"/>
    </row>
    <row r="37242" spans="1:1" x14ac:dyDescent="0.55000000000000004">
      <c r="A37242" s="131"/>
    </row>
    <row r="37243" spans="1:1" x14ac:dyDescent="0.55000000000000004">
      <c r="A37243" s="131"/>
    </row>
    <row r="37246" spans="1:1" x14ac:dyDescent="0.55000000000000004">
      <c r="A37246" s="131"/>
    </row>
    <row r="37247" spans="1:1" x14ac:dyDescent="0.55000000000000004">
      <c r="A37247" s="131"/>
    </row>
    <row r="37250" spans="1:1" x14ac:dyDescent="0.55000000000000004">
      <c r="A37250" s="131"/>
    </row>
    <row r="37251" spans="1:1" x14ac:dyDescent="0.55000000000000004">
      <c r="A37251" s="131"/>
    </row>
    <row r="37254" spans="1:1" x14ac:dyDescent="0.55000000000000004">
      <c r="A37254" s="131"/>
    </row>
    <row r="37255" spans="1:1" x14ac:dyDescent="0.55000000000000004">
      <c r="A37255" s="131"/>
    </row>
    <row r="37258" spans="1:1" x14ac:dyDescent="0.55000000000000004">
      <c r="A37258" s="131"/>
    </row>
    <row r="37259" spans="1:1" x14ac:dyDescent="0.55000000000000004">
      <c r="A37259" s="131"/>
    </row>
    <row r="37262" spans="1:1" x14ac:dyDescent="0.55000000000000004">
      <c r="A37262" s="131"/>
    </row>
    <row r="37263" spans="1:1" x14ac:dyDescent="0.55000000000000004">
      <c r="A37263" s="131"/>
    </row>
    <row r="37266" spans="1:1" x14ac:dyDescent="0.55000000000000004">
      <c r="A37266" s="131"/>
    </row>
    <row r="37267" spans="1:1" x14ac:dyDescent="0.55000000000000004">
      <c r="A37267" s="131"/>
    </row>
    <row r="37270" spans="1:1" x14ac:dyDescent="0.55000000000000004">
      <c r="A37270" s="131"/>
    </row>
    <row r="37271" spans="1:1" x14ac:dyDescent="0.55000000000000004">
      <c r="A37271" s="131"/>
    </row>
    <row r="37274" spans="1:1" x14ac:dyDescent="0.55000000000000004">
      <c r="A37274" s="131"/>
    </row>
    <row r="37275" spans="1:1" x14ac:dyDescent="0.55000000000000004">
      <c r="A37275" s="131"/>
    </row>
    <row r="37278" spans="1:1" x14ac:dyDescent="0.55000000000000004">
      <c r="A37278" s="131"/>
    </row>
    <row r="37279" spans="1:1" x14ac:dyDescent="0.55000000000000004">
      <c r="A37279" s="131"/>
    </row>
    <row r="37282" spans="1:1" x14ac:dyDescent="0.55000000000000004">
      <c r="A37282" s="131"/>
    </row>
    <row r="37283" spans="1:1" x14ac:dyDescent="0.55000000000000004">
      <c r="A37283" s="131"/>
    </row>
    <row r="37286" spans="1:1" x14ac:dyDescent="0.55000000000000004">
      <c r="A37286" s="131"/>
    </row>
    <row r="37287" spans="1:1" x14ac:dyDescent="0.55000000000000004">
      <c r="A37287" s="131"/>
    </row>
    <row r="37290" spans="1:1" x14ac:dyDescent="0.55000000000000004">
      <c r="A37290" s="131"/>
    </row>
    <row r="37291" spans="1:1" x14ac:dyDescent="0.55000000000000004">
      <c r="A37291" s="131"/>
    </row>
    <row r="37294" spans="1:1" x14ac:dyDescent="0.55000000000000004">
      <c r="A37294" s="131"/>
    </row>
    <row r="37295" spans="1:1" x14ac:dyDescent="0.55000000000000004">
      <c r="A37295" s="131"/>
    </row>
    <row r="37298" spans="1:1" x14ac:dyDescent="0.55000000000000004">
      <c r="A37298" s="131"/>
    </row>
    <row r="37299" spans="1:1" x14ac:dyDescent="0.55000000000000004">
      <c r="A37299" s="131"/>
    </row>
    <row r="37302" spans="1:1" x14ac:dyDescent="0.55000000000000004">
      <c r="A37302" s="131"/>
    </row>
    <row r="37303" spans="1:1" x14ac:dyDescent="0.55000000000000004">
      <c r="A37303" s="131"/>
    </row>
    <row r="37306" spans="1:1" x14ac:dyDescent="0.55000000000000004">
      <c r="A37306" s="131"/>
    </row>
    <row r="37307" spans="1:1" x14ac:dyDescent="0.55000000000000004">
      <c r="A37307" s="131"/>
    </row>
    <row r="37310" spans="1:1" x14ac:dyDescent="0.55000000000000004">
      <c r="A37310" s="131"/>
    </row>
    <row r="37311" spans="1:1" x14ac:dyDescent="0.55000000000000004">
      <c r="A37311" s="131"/>
    </row>
    <row r="37314" spans="1:1" x14ac:dyDescent="0.55000000000000004">
      <c r="A37314" s="131"/>
    </row>
    <row r="37315" spans="1:1" x14ac:dyDescent="0.55000000000000004">
      <c r="A37315" s="131"/>
    </row>
    <row r="37318" spans="1:1" x14ac:dyDescent="0.55000000000000004">
      <c r="A37318" s="131"/>
    </row>
    <row r="37319" spans="1:1" x14ac:dyDescent="0.55000000000000004">
      <c r="A37319" s="131"/>
    </row>
    <row r="37322" spans="1:1" x14ac:dyDescent="0.55000000000000004">
      <c r="A37322" s="131"/>
    </row>
    <row r="37323" spans="1:1" x14ac:dyDescent="0.55000000000000004">
      <c r="A37323" s="131"/>
    </row>
    <row r="37326" spans="1:1" x14ac:dyDescent="0.55000000000000004">
      <c r="A37326" s="131"/>
    </row>
    <row r="37327" spans="1:1" x14ac:dyDescent="0.55000000000000004">
      <c r="A37327" s="131"/>
    </row>
    <row r="37330" spans="1:1" x14ac:dyDescent="0.55000000000000004">
      <c r="A37330" s="131"/>
    </row>
    <row r="37331" spans="1:1" x14ac:dyDescent="0.55000000000000004">
      <c r="A37331" s="131"/>
    </row>
    <row r="37334" spans="1:1" x14ac:dyDescent="0.55000000000000004">
      <c r="A37334" s="131"/>
    </row>
    <row r="37335" spans="1:1" x14ac:dyDescent="0.55000000000000004">
      <c r="A37335" s="131"/>
    </row>
    <row r="37338" spans="1:1" x14ac:dyDescent="0.55000000000000004">
      <c r="A37338" s="131"/>
    </row>
    <row r="37339" spans="1:1" x14ac:dyDescent="0.55000000000000004">
      <c r="A37339" s="131"/>
    </row>
    <row r="37342" spans="1:1" x14ac:dyDescent="0.55000000000000004">
      <c r="A37342" s="131"/>
    </row>
    <row r="37343" spans="1:1" x14ac:dyDescent="0.55000000000000004">
      <c r="A37343" s="131"/>
    </row>
    <row r="37346" spans="1:1" x14ac:dyDescent="0.55000000000000004">
      <c r="A37346" s="131"/>
    </row>
    <row r="37347" spans="1:1" x14ac:dyDescent="0.55000000000000004">
      <c r="A37347" s="131"/>
    </row>
    <row r="37350" spans="1:1" x14ac:dyDescent="0.55000000000000004">
      <c r="A37350" s="131"/>
    </row>
    <row r="37351" spans="1:1" x14ac:dyDescent="0.55000000000000004">
      <c r="A37351" s="131"/>
    </row>
    <row r="37354" spans="1:1" x14ac:dyDescent="0.55000000000000004">
      <c r="A37354" s="131"/>
    </row>
    <row r="37355" spans="1:1" x14ac:dyDescent="0.55000000000000004">
      <c r="A37355" s="131"/>
    </row>
    <row r="37358" spans="1:1" x14ac:dyDescent="0.55000000000000004">
      <c r="A37358" s="131"/>
    </row>
    <row r="37359" spans="1:1" x14ac:dyDescent="0.55000000000000004">
      <c r="A37359" s="131"/>
    </row>
    <row r="37362" spans="1:1" x14ac:dyDescent="0.55000000000000004">
      <c r="A37362" s="131"/>
    </row>
    <row r="37363" spans="1:1" x14ac:dyDescent="0.55000000000000004">
      <c r="A37363" s="131"/>
    </row>
    <row r="37366" spans="1:1" x14ac:dyDescent="0.55000000000000004">
      <c r="A37366" s="131"/>
    </row>
    <row r="37367" spans="1:1" x14ac:dyDescent="0.55000000000000004">
      <c r="A37367" s="131"/>
    </row>
    <row r="37370" spans="1:1" x14ac:dyDescent="0.55000000000000004">
      <c r="A37370" s="131"/>
    </row>
    <row r="37371" spans="1:1" x14ac:dyDescent="0.55000000000000004">
      <c r="A37371" s="131"/>
    </row>
    <row r="37374" spans="1:1" x14ac:dyDescent="0.55000000000000004">
      <c r="A37374" s="131"/>
    </row>
    <row r="37375" spans="1:1" x14ac:dyDescent="0.55000000000000004">
      <c r="A37375" s="131"/>
    </row>
    <row r="37378" spans="1:1" x14ac:dyDescent="0.55000000000000004">
      <c r="A37378" s="131"/>
    </row>
    <row r="37379" spans="1:1" x14ac:dyDescent="0.55000000000000004">
      <c r="A37379" s="131"/>
    </row>
    <row r="37382" spans="1:1" x14ac:dyDescent="0.55000000000000004">
      <c r="A37382" s="131"/>
    </row>
    <row r="37383" spans="1:1" x14ac:dyDescent="0.55000000000000004">
      <c r="A37383" s="131"/>
    </row>
    <row r="37386" spans="1:1" x14ac:dyDescent="0.55000000000000004">
      <c r="A37386" s="131"/>
    </row>
    <row r="37387" spans="1:1" x14ac:dyDescent="0.55000000000000004">
      <c r="A37387" s="131"/>
    </row>
    <row r="37390" spans="1:1" x14ac:dyDescent="0.55000000000000004">
      <c r="A37390" s="131"/>
    </row>
    <row r="37391" spans="1:1" x14ac:dyDescent="0.55000000000000004">
      <c r="A37391" s="131"/>
    </row>
    <row r="37394" spans="1:1" x14ac:dyDescent="0.55000000000000004">
      <c r="A37394" s="131"/>
    </row>
    <row r="37395" spans="1:1" x14ac:dyDescent="0.55000000000000004">
      <c r="A37395" s="131"/>
    </row>
    <row r="37398" spans="1:1" x14ac:dyDescent="0.55000000000000004">
      <c r="A37398" s="131"/>
    </row>
    <row r="37399" spans="1:1" x14ac:dyDescent="0.55000000000000004">
      <c r="A37399" s="131"/>
    </row>
    <row r="37402" spans="1:1" x14ac:dyDescent="0.55000000000000004">
      <c r="A37402" s="131"/>
    </row>
    <row r="37403" spans="1:1" x14ac:dyDescent="0.55000000000000004">
      <c r="A37403" s="131"/>
    </row>
    <row r="37406" spans="1:1" x14ac:dyDescent="0.55000000000000004">
      <c r="A37406" s="131"/>
    </row>
    <row r="37407" spans="1:1" x14ac:dyDescent="0.55000000000000004">
      <c r="A37407" s="131"/>
    </row>
    <row r="37410" spans="1:1" x14ac:dyDescent="0.55000000000000004">
      <c r="A37410" s="131"/>
    </row>
    <row r="37411" spans="1:1" x14ac:dyDescent="0.55000000000000004">
      <c r="A37411" s="131"/>
    </row>
    <row r="37414" spans="1:1" x14ac:dyDescent="0.55000000000000004">
      <c r="A37414" s="131"/>
    </row>
    <row r="37415" spans="1:1" x14ac:dyDescent="0.55000000000000004">
      <c r="A37415" s="131"/>
    </row>
    <row r="37418" spans="1:1" x14ac:dyDescent="0.55000000000000004">
      <c r="A37418" s="131"/>
    </row>
    <row r="37419" spans="1:1" x14ac:dyDescent="0.55000000000000004">
      <c r="A37419" s="131"/>
    </row>
    <row r="37422" spans="1:1" x14ac:dyDescent="0.55000000000000004">
      <c r="A37422" s="131"/>
    </row>
    <row r="37423" spans="1:1" x14ac:dyDescent="0.55000000000000004">
      <c r="A37423" s="131"/>
    </row>
    <row r="37426" spans="1:1" x14ac:dyDescent="0.55000000000000004">
      <c r="A37426" s="131"/>
    </row>
    <row r="37427" spans="1:1" x14ac:dyDescent="0.55000000000000004">
      <c r="A37427" s="131"/>
    </row>
    <row r="37430" spans="1:1" x14ac:dyDescent="0.55000000000000004">
      <c r="A37430" s="131"/>
    </row>
    <row r="37431" spans="1:1" x14ac:dyDescent="0.55000000000000004">
      <c r="A37431" s="131"/>
    </row>
    <row r="37434" spans="1:1" x14ac:dyDescent="0.55000000000000004">
      <c r="A37434" s="131"/>
    </row>
    <row r="37435" spans="1:1" x14ac:dyDescent="0.55000000000000004">
      <c r="A37435" s="131"/>
    </row>
    <row r="37438" spans="1:1" x14ac:dyDescent="0.55000000000000004">
      <c r="A37438" s="131"/>
    </row>
    <row r="37439" spans="1:1" x14ac:dyDescent="0.55000000000000004">
      <c r="A37439" s="131"/>
    </row>
    <row r="37442" spans="1:1" x14ac:dyDescent="0.55000000000000004">
      <c r="A37442" s="131"/>
    </row>
    <row r="37443" spans="1:1" x14ac:dyDescent="0.55000000000000004">
      <c r="A37443" s="131"/>
    </row>
    <row r="37446" spans="1:1" x14ac:dyDescent="0.55000000000000004">
      <c r="A37446" s="131"/>
    </row>
    <row r="37447" spans="1:1" x14ac:dyDescent="0.55000000000000004">
      <c r="A37447" s="131"/>
    </row>
    <row r="37450" spans="1:1" x14ac:dyDescent="0.55000000000000004">
      <c r="A37450" s="131"/>
    </row>
    <row r="37451" spans="1:1" x14ac:dyDescent="0.55000000000000004">
      <c r="A37451" s="131"/>
    </row>
    <row r="37454" spans="1:1" x14ac:dyDescent="0.55000000000000004">
      <c r="A37454" s="131"/>
    </row>
    <row r="37455" spans="1:1" x14ac:dyDescent="0.55000000000000004">
      <c r="A37455" s="131"/>
    </row>
    <row r="37458" spans="1:1" x14ac:dyDescent="0.55000000000000004">
      <c r="A37458" s="131"/>
    </row>
    <row r="37459" spans="1:1" x14ac:dyDescent="0.55000000000000004">
      <c r="A37459" s="131"/>
    </row>
    <row r="37462" spans="1:1" x14ac:dyDescent="0.55000000000000004">
      <c r="A37462" s="131"/>
    </row>
    <row r="37463" spans="1:1" x14ac:dyDescent="0.55000000000000004">
      <c r="A37463" s="131"/>
    </row>
    <row r="37466" spans="1:1" x14ac:dyDescent="0.55000000000000004">
      <c r="A37466" s="131"/>
    </row>
    <row r="37467" spans="1:1" x14ac:dyDescent="0.55000000000000004">
      <c r="A37467" s="131"/>
    </row>
    <row r="37470" spans="1:1" x14ac:dyDescent="0.55000000000000004">
      <c r="A37470" s="131"/>
    </row>
    <row r="37471" spans="1:1" x14ac:dyDescent="0.55000000000000004">
      <c r="A37471" s="131"/>
    </row>
    <row r="37474" spans="1:1" x14ac:dyDescent="0.55000000000000004">
      <c r="A37474" s="131"/>
    </row>
    <row r="37475" spans="1:1" x14ac:dyDescent="0.55000000000000004">
      <c r="A37475" s="131"/>
    </row>
    <row r="37478" spans="1:1" x14ac:dyDescent="0.55000000000000004">
      <c r="A37478" s="131"/>
    </row>
    <row r="37479" spans="1:1" x14ac:dyDescent="0.55000000000000004">
      <c r="A37479" s="131"/>
    </row>
    <row r="37482" spans="1:1" x14ac:dyDescent="0.55000000000000004">
      <c r="A37482" s="131"/>
    </row>
    <row r="37483" spans="1:1" x14ac:dyDescent="0.55000000000000004">
      <c r="A37483" s="131"/>
    </row>
    <row r="37486" spans="1:1" x14ac:dyDescent="0.55000000000000004">
      <c r="A37486" s="131"/>
    </row>
    <row r="37487" spans="1:1" x14ac:dyDescent="0.55000000000000004">
      <c r="A37487" s="131"/>
    </row>
    <row r="37490" spans="1:1" x14ac:dyDescent="0.55000000000000004">
      <c r="A37490" s="131"/>
    </row>
    <row r="37491" spans="1:1" x14ac:dyDescent="0.55000000000000004">
      <c r="A37491" s="131"/>
    </row>
    <row r="37494" spans="1:1" x14ac:dyDescent="0.55000000000000004">
      <c r="A37494" s="131"/>
    </row>
    <row r="37495" spans="1:1" x14ac:dyDescent="0.55000000000000004">
      <c r="A37495" s="131"/>
    </row>
    <row r="37498" spans="1:1" x14ac:dyDescent="0.55000000000000004">
      <c r="A37498" s="131"/>
    </row>
    <row r="37499" spans="1:1" x14ac:dyDescent="0.55000000000000004">
      <c r="A37499" s="131"/>
    </row>
    <row r="37502" spans="1:1" x14ac:dyDescent="0.55000000000000004">
      <c r="A37502" s="131"/>
    </row>
    <row r="37503" spans="1:1" x14ac:dyDescent="0.55000000000000004">
      <c r="A37503" s="131"/>
    </row>
    <row r="37506" spans="1:1" x14ac:dyDescent="0.55000000000000004">
      <c r="A37506" s="131"/>
    </row>
    <row r="37507" spans="1:1" x14ac:dyDescent="0.55000000000000004">
      <c r="A37507" s="131"/>
    </row>
    <row r="37510" spans="1:1" x14ac:dyDescent="0.55000000000000004">
      <c r="A37510" s="131"/>
    </row>
    <row r="37511" spans="1:1" x14ac:dyDescent="0.55000000000000004">
      <c r="A37511" s="131"/>
    </row>
    <row r="37514" spans="1:1" x14ac:dyDescent="0.55000000000000004">
      <c r="A37514" s="131"/>
    </row>
    <row r="37515" spans="1:1" x14ac:dyDescent="0.55000000000000004">
      <c r="A37515" s="131"/>
    </row>
    <row r="37518" spans="1:1" x14ac:dyDescent="0.55000000000000004">
      <c r="A37518" s="131"/>
    </row>
    <row r="37519" spans="1:1" x14ac:dyDescent="0.55000000000000004">
      <c r="A37519" s="131"/>
    </row>
    <row r="37522" spans="1:1" x14ac:dyDescent="0.55000000000000004">
      <c r="A37522" s="131"/>
    </row>
    <row r="37523" spans="1:1" x14ac:dyDescent="0.55000000000000004">
      <c r="A37523" s="131"/>
    </row>
    <row r="37526" spans="1:1" x14ac:dyDescent="0.55000000000000004">
      <c r="A37526" s="131"/>
    </row>
    <row r="37527" spans="1:1" x14ac:dyDescent="0.55000000000000004">
      <c r="A37527" s="131"/>
    </row>
    <row r="37530" spans="1:1" x14ac:dyDescent="0.55000000000000004">
      <c r="A37530" s="131"/>
    </row>
    <row r="37531" spans="1:1" x14ac:dyDescent="0.55000000000000004">
      <c r="A37531" s="131"/>
    </row>
    <row r="37534" spans="1:1" x14ac:dyDescent="0.55000000000000004">
      <c r="A37534" s="131"/>
    </row>
    <row r="37535" spans="1:1" x14ac:dyDescent="0.55000000000000004">
      <c r="A37535" s="131"/>
    </row>
    <row r="37538" spans="1:1" x14ac:dyDescent="0.55000000000000004">
      <c r="A37538" s="131"/>
    </row>
    <row r="37539" spans="1:1" x14ac:dyDescent="0.55000000000000004">
      <c r="A37539" s="131"/>
    </row>
    <row r="37542" spans="1:1" x14ac:dyDescent="0.55000000000000004">
      <c r="A37542" s="131"/>
    </row>
    <row r="37543" spans="1:1" x14ac:dyDescent="0.55000000000000004">
      <c r="A37543" s="131"/>
    </row>
    <row r="37546" spans="1:1" x14ac:dyDescent="0.55000000000000004">
      <c r="A37546" s="131"/>
    </row>
    <row r="37547" spans="1:1" x14ac:dyDescent="0.55000000000000004">
      <c r="A37547" s="131"/>
    </row>
    <row r="37550" spans="1:1" x14ac:dyDescent="0.55000000000000004">
      <c r="A37550" s="131"/>
    </row>
    <row r="37551" spans="1:1" x14ac:dyDescent="0.55000000000000004">
      <c r="A37551" s="131"/>
    </row>
    <row r="37554" spans="1:1" x14ac:dyDescent="0.55000000000000004">
      <c r="A37554" s="131"/>
    </row>
    <row r="37555" spans="1:1" x14ac:dyDescent="0.55000000000000004">
      <c r="A37555" s="131"/>
    </row>
    <row r="37558" spans="1:1" x14ac:dyDescent="0.55000000000000004">
      <c r="A37558" s="131"/>
    </row>
    <row r="37559" spans="1:1" x14ac:dyDescent="0.55000000000000004">
      <c r="A37559" s="131"/>
    </row>
    <row r="37562" spans="1:1" x14ac:dyDescent="0.55000000000000004">
      <c r="A37562" s="131"/>
    </row>
    <row r="37563" spans="1:1" x14ac:dyDescent="0.55000000000000004">
      <c r="A37563" s="131"/>
    </row>
    <row r="37566" spans="1:1" x14ac:dyDescent="0.55000000000000004">
      <c r="A37566" s="131"/>
    </row>
    <row r="37567" spans="1:1" x14ac:dyDescent="0.55000000000000004">
      <c r="A37567" s="131"/>
    </row>
    <row r="37570" spans="1:1" x14ac:dyDescent="0.55000000000000004">
      <c r="A37570" s="131"/>
    </row>
    <row r="37571" spans="1:1" x14ac:dyDescent="0.55000000000000004">
      <c r="A37571" s="131"/>
    </row>
    <row r="37574" spans="1:1" x14ac:dyDescent="0.55000000000000004">
      <c r="A37574" s="131"/>
    </row>
    <row r="37575" spans="1:1" x14ac:dyDescent="0.55000000000000004">
      <c r="A37575" s="131"/>
    </row>
    <row r="37578" spans="1:1" x14ac:dyDescent="0.55000000000000004">
      <c r="A37578" s="131"/>
    </row>
    <row r="37579" spans="1:1" x14ac:dyDescent="0.55000000000000004">
      <c r="A37579" s="131"/>
    </row>
    <row r="37582" spans="1:1" x14ac:dyDescent="0.55000000000000004">
      <c r="A37582" s="131"/>
    </row>
    <row r="37583" spans="1:1" x14ac:dyDescent="0.55000000000000004">
      <c r="A37583" s="131"/>
    </row>
    <row r="37586" spans="1:1" x14ac:dyDescent="0.55000000000000004">
      <c r="A37586" s="131"/>
    </row>
    <row r="37587" spans="1:1" x14ac:dyDescent="0.55000000000000004">
      <c r="A37587" s="131"/>
    </row>
    <row r="37590" spans="1:1" x14ac:dyDescent="0.55000000000000004">
      <c r="A37590" s="131"/>
    </row>
    <row r="37591" spans="1:1" x14ac:dyDescent="0.55000000000000004">
      <c r="A37591" s="131"/>
    </row>
    <row r="37594" spans="1:1" x14ac:dyDescent="0.55000000000000004">
      <c r="A37594" s="131"/>
    </row>
    <row r="37595" spans="1:1" x14ac:dyDescent="0.55000000000000004">
      <c r="A37595" s="131"/>
    </row>
    <row r="37598" spans="1:1" x14ac:dyDescent="0.55000000000000004">
      <c r="A37598" s="131"/>
    </row>
    <row r="37599" spans="1:1" x14ac:dyDescent="0.55000000000000004">
      <c r="A37599" s="131"/>
    </row>
    <row r="37602" spans="1:1" x14ac:dyDescent="0.55000000000000004">
      <c r="A37602" s="131"/>
    </row>
    <row r="37603" spans="1:1" x14ac:dyDescent="0.55000000000000004">
      <c r="A37603" s="131"/>
    </row>
    <row r="37606" spans="1:1" x14ac:dyDescent="0.55000000000000004">
      <c r="A37606" s="131"/>
    </row>
    <row r="37607" spans="1:1" x14ac:dyDescent="0.55000000000000004">
      <c r="A37607" s="131"/>
    </row>
    <row r="37610" spans="1:1" x14ac:dyDescent="0.55000000000000004">
      <c r="A37610" s="131"/>
    </row>
    <row r="37611" spans="1:1" x14ac:dyDescent="0.55000000000000004">
      <c r="A37611" s="131"/>
    </row>
    <row r="37614" spans="1:1" x14ac:dyDescent="0.55000000000000004">
      <c r="A37614" s="131"/>
    </row>
    <row r="37615" spans="1:1" x14ac:dyDescent="0.55000000000000004">
      <c r="A37615" s="131"/>
    </row>
    <row r="37618" spans="1:1" x14ac:dyDescent="0.55000000000000004">
      <c r="A37618" s="131"/>
    </row>
    <row r="37619" spans="1:1" x14ac:dyDescent="0.55000000000000004">
      <c r="A37619" s="131"/>
    </row>
    <row r="37622" spans="1:1" x14ac:dyDescent="0.55000000000000004">
      <c r="A37622" s="131"/>
    </row>
    <row r="37623" spans="1:1" x14ac:dyDescent="0.55000000000000004">
      <c r="A37623" s="131"/>
    </row>
    <row r="37626" spans="1:1" x14ac:dyDescent="0.55000000000000004">
      <c r="A37626" s="131"/>
    </row>
    <row r="37627" spans="1:1" x14ac:dyDescent="0.55000000000000004">
      <c r="A37627" s="131"/>
    </row>
    <row r="37630" spans="1:1" x14ac:dyDescent="0.55000000000000004">
      <c r="A37630" s="131"/>
    </row>
    <row r="37631" spans="1:1" x14ac:dyDescent="0.55000000000000004">
      <c r="A37631" s="131"/>
    </row>
    <row r="37634" spans="1:1" x14ac:dyDescent="0.55000000000000004">
      <c r="A37634" s="131"/>
    </row>
    <row r="37635" spans="1:1" x14ac:dyDescent="0.55000000000000004">
      <c r="A37635" s="131"/>
    </row>
    <row r="37638" spans="1:1" x14ac:dyDescent="0.55000000000000004">
      <c r="A37638" s="131"/>
    </row>
    <row r="37639" spans="1:1" x14ac:dyDescent="0.55000000000000004">
      <c r="A37639" s="131"/>
    </row>
    <row r="37642" spans="1:1" x14ac:dyDescent="0.55000000000000004">
      <c r="A37642" s="131"/>
    </row>
    <row r="37643" spans="1:1" x14ac:dyDescent="0.55000000000000004">
      <c r="A37643" s="131"/>
    </row>
    <row r="37646" spans="1:1" x14ac:dyDescent="0.55000000000000004">
      <c r="A37646" s="131"/>
    </row>
    <row r="37647" spans="1:1" x14ac:dyDescent="0.55000000000000004">
      <c r="A37647" s="131"/>
    </row>
    <row r="37650" spans="1:1" x14ac:dyDescent="0.55000000000000004">
      <c r="A37650" s="131"/>
    </row>
    <row r="37651" spans="1:1" x14ac:dyDescent="0.55000000000000004">
      <c r="A37651" s="131"/>
    </row>
    <row r="37654" spans="1:1" x14ac:dyDescent="0.55000000000000004">
      <c r="A37654" s="131"/>
    </row>
    <row r="37655" spans="1:1" x14ac:dyDescent="0.55000000000000004">
      <c r="A37655" s="131"/>
    </row>
    <row r="37658" spans="1:1" x14ac:dyDescent="0.55000000000000004">
      <c r="A37658" s="131"/>
    </row>
    <row r="37659" spans="1:1" x14ac:dyDescent="0.55000000000000004">
      <c r="A37659" s="131"/>
    </row>
    <row r="37662" spans="1:1" x14ac:dyDescent="0.55000000000000004">
      <c r="A37662" s="131"/>
    </row>
    <row r="37663" spans="1:1" x14ac:dyDescent="0.55000000000000004">
      <c r="A37663" s="131"/>
    </row>
    <row r="37666" spans="1:1" x14ac:dyDescent="0.55000000000000004">
      <c r="A37666" s="131"/>
    </row>
    <row r="37667" spans="1:1" x14ac:dyDescent="0.55000000000000004">
      <c r="A37667" s="131"/>
    </row>
    <row r="37670" spans="1:1" x14ac:dyDescent="0.55000000000000004">
      <c r="A37670" s="131"/>
    </row>
    <row r="37671" spans="1:1" x14ac:dyDescent="0.55000000000000004">
      <c r="A37671" s="131"/>
    </row>
    <row r="37674" spans="1:1" x14ac:dyDescent="0.55000000000000004">
      <c r="A37674" s="131"/>
    </row>
    <row r="37675" spans="1:1" x14ac:dyDescent="0.55000000000000004">
      <c r="A37675" s="131"/>
    </row>
    <row r="37678" spans="1:1" x14ac:dyDescent="0.55000000000000004">
      <c r="A37678" s="131"/>
    </row>
    <row r="37679" spans="1:1" x14ac:dyDescent="0.55000000000000004">
      <c r="A37679" s="131"/>
    </row>
    <row r="37682" spans="1:1" x14ac:dyDescent="0.55000000000000004">
      <c r="A37682" s="131"/>
    </row>
    <row r="37683" spans="1:1" x14ac:dyDescent="0.55000000000000004">
      <c r="A37683" s="131"/>
    </row>
    <row r="37686" spans="1:1" x14ac:dyDescent="0.55000000000000004">
      <c r="A37686" s="131"/>
    </row>
    <row r="37687" spans="1:1" x14ac:dyDescent="0.55000000000000004">
      <c r="A37687" s="131"/>
    </row>
    <row r="37690" spans="1:1" x14ac:dyDescent="0.55000000000000004">
      <c r="A37690" s="131"/>
    </row>
    <row r="37691" spans="1:1" x14ac:dyDescent="0.55000000000000004">
      <c r="A37691" s="131"/>
    </row>
    <row r="37694" spans="1:1" x14ac:dyDescent="0.55000000000000004">
      <c r="A37694" s="131"/>
    </row>
    <row r="37695" spans="1:1" x14ac:dyDescent="0.55000000000000004">
      <c r="A37695" s="131"/>
    </row>
    <row r="37698" spans="1:1" x14ac:dyDescent="0.55000000000000004">
      <c r="A37698" s="131"/>
    </row>
    <row r="37699" spans="1:1" x14ac:dyDescent="0.55000000000000004">
      <c r="A37699" s="131"/>
    </row>
    <row r="37702" spans="1:1" x14ac:dyDescent="0.55000000000000004">
      <c r="A37702" s="131"/>
    </row>
    <row r="37703" spans="1:1" x14ac:dyDescent="0.55000000000000004">
      <c r="A37703" s="131"/>
    </row>
    <row r="37706" spans="1:1" x14ac:dyDescent="0.55000000000000004">
      <c r="A37706" s="131"/>
    </row>
    <row r="37707" spans="1:1" x14ac:dyDescent="0.55000000000000004">
      <c r="A37707" s="131"/>
    </row>
    <row r="37710" spans="1:1" x14ac:dyDescent="0.55000000000000004">
      <c r="A37710" s="131"/>
    </row>
    <row r="37711" spans="1:1" x14ac:dyDescent="0.55000000000000004">
      <c r="A37711" s="131"/>
    </row>
    <row r="37714" spans="1:1" x14ac:dyDescent="0.55000000000000004">
      <c r="A37714" s="131"/>
    </row>
    <row r="37715" spans="1:1" x14ac:dyDescent="0.55000000000000004">
      <c r="A37715" s="131"/>
    </row>
    <row r="37718" spans="1:1" x14ac:dyDescent="0.55000000000000004">
      <c r="A37718" s="131"/>
    </row>
    <row r="37719" spans="1:1" x14ac:dyDescent="0.55000000000000004">
      <c r="A37719" s="131"/>
    </row>
    <row r="37722" spans="1:1" x14ac:dyDescent="0.55000000000000004">
      <c r="A37722" s="131"/>
    </row>
    <row r="37723" spans="1:1" x14ac:dyDescent="0.55000000000000004">
      <c r="A37723" s="131"/>
    </row>
    <row r="37726" spans="1:1" x14ac:dyDescent="0.55000000000000004">
      <c r="A37726" s="131"/>
    </row>
    <row r="37727" spans="1:1" x14ac:dyDescent="0.55000000000000004">
      <c r="A37727" s="131"/>
    </row>
    <row r="37730" spans="1:1" x14ac:dyDescent="0.55000000000000004">
      <c r="A37730" s="131"/>
    </row>
    <row r="37731" spans="1:1" x14ac:dyDescent="0.55000000000000004">
      <c r="A37731" s="131"/>
    </row>
    <row r="37734" spans="1:1" x14ac:dyDescent="0.55000000000000004">
      <c r="A37734" s="131"/>
    </row>
    <row r="37735" spans="1:1" x14ac:dyDescent="0.55000000000000004">
      <c r="A37735" s="131"/>
    </row>
    <row r="37738" spans="1:1" x14ac:dyDescent="0.55000000000000004">
      <c r="A37738" s="131"/>
    </row>
    <row r="37739" spans="1:1" x14ac:dyDescent="0.55000000000000004">
      <c r="A37739" s="131"/>
    </row>
    <row r="37742" spans="1:1" x14ac:dyDescent="0.55000000000000004">
      <c r="A37742" s="131"/>
    </row>
    <row r="37743" spans="1:1" x14ac:dyDescent="0.55000000000000004">
      <c r="A37743" s="131"/>
    </row>
    <row r="37746" spans="1:1" x14ac:dyDescent="0.55000000000000004">
      <c r="A37746" s="131"/>
    </row>
    <row r="37747" spans="1:1" x14ac:dyDescent="0.55000000000000004">
      <c r="A37747" s="131"/>
    </row>
    <row r="37750" spans="1:1" x14ac:dyDescent="0.55000000000000004">
      <c r="A37750" s="131"/>
    </row>
    <row r="37751" spans="1:1" x14ac:dyDescent="0.55000000000000004">
      <c r="A37751" s="131"/>
    </row>
    <row r="37754" spans="1:1" x14ac:dyDescent="0.55000000000000004">
      <c r="A37754" s="131"/>
    </row>
    <row r="37755" spans="1:1" x14ac:dyDescent="0.55000000000000004">
      <c r="A37755" s="131"/>
    </row>
    <row r="37758" spans="1:1" x14ac:dyDescent="0.55000000000000004">
      <c r="A37758" s="131"/>
    </row>
    <row r="37759" spans="1:1" x14ac:dyDescent="0.55000000000000004">
      <c r="A37759" s="131"/>
    </row>
    <row r="37762" spans="1:1" x14ac:dyDescent="0.55000000000000004">
      <c r="A37762" s="131"/>
    </row>
    <row r="37763" spans="1:1" x14ac:dyDescent="0.55000000000000004">
      <c r="A37763" s="131"/>
    </row>
    <row r="37766" spans="1:1" x14ac:dyDescent="0.55000000000000004">
      <c r="A37766" s="131"/>
    </row>
    <row r="37767" spans="1:1" x14ac:dyDescent="0.55000000000000004">
      <c r="A37767" s="131"/>
    </row>
    <row r="37770" spans="1:1" x14ac:dyDescent="0.55000000000000004">
      <c r="A37770" s="131"/>
    </row>
    <row r="37771" spans="1:1" x14ac:dyDescent="0.55000000000000004">
      <c r="A37771" s="131"/>
    </row>
    <row r="37774" spans="1:1" x14ac:dyDescent="0.55000000000000004">
      <c r="A37774" s="131"/>
    </row>
    <row r="37775" spans="1:1" x14ac:dyDescent="0.55000000000000004">
      <c r="A37775" s="131"/>
    </row>
    <row r="37778" spans="1:1" x14ac:dyDescent="0.55000000000000004">
      <c r="A37778" s="131"/>
    </row>
    <row r="37779" spans="1:1" x14ac:dyDescent="0.55000000000000004">
      <c r="A37779" s="131"/>
    </row>
    <row r="37782" spans="1:1" x14ac:dyDescent="0.55000000000000004">
      <c r="A37782" s="131"/>
    </row>
    <row r="37783" spans="1:1" x14ac:dyDescent="0.55000000000000004">
      <c r="A37783" s="131"/>
    </row>
    <row r="37786" spans="1:1" x14ac:dyDescent="0.55000000000000004">
      <c r="A37786" s="131"/>
    </row>
    <row r="37787" spans="1:1" x14ac:dyDescent="0.55000000000000004">
      <c r="A37787" s="131"/>
    </row>
    <row r="37790" spans="1:1" x14ac:dyDescent="0.55000000000000004">
      <c r="A37790" s="131"/>
    </row>
    <row r="37791" spans="1:1" x14ac:dyDescent="0.55000000000000004">
      <c r="A37791" s="131"/>
    </row>
    <row r="37794" spans="1:1" x14ac:dyDescent="0.55000000000000004">
      <c r="A37794" s="131"/>
    </row>
    <row r="37795" spans="1:1" x14ac:dyDescent="0.55000000000000004">
      <c r="A37795" s="131"/>
    </row>
    <row r="37798" spans="1:1" x14ac:dyDescent="0.55000000000000004">
      <c r="A37798" s="131"/>
    </row>
    <row r="37799" spans="1:1" x14ac:dyDescent="0.55000000000000004">
      <c r="A37799" s="131"/>
    </row>
    <row r="37802" spans="1:1" x14ac:dyDescent="0.55000000000000004">
      <c r="A37802" s="131"/>
    </row>
    <row r="37803" spans="1:1" x14ac:dyDescent="0.55000000000000004">
      <c r="A37803" s="131"/>
    </row>
    <row r="37806" spans="1:1" x14ac:dyDescent="0.55000000000000004">
      <c r="A37806" s="131"/>
    </row>
    <row r="37807" spans="1:1" x14ac:dyDescent="0.55000000000000004">
      <c r="A37807" s="131"/>
    </row>
    <row r="37810" spans="1:1" x14ac:dyDescent="0.55000000000000004">
      <c r="A37810" s="131"/>
    </row>
    <row r="37811" spans="1:1" x14ac:dyDescent="0.55000000000000004">
      <c r="A37811" s="131"/>
    </row>
    <row r="37814" spans="1:1" x14ac:dyDescent="0.55000000000000004">
      <c r="A37814" s="131"/>
    </row>
    <row r="37815" spans="1:1" x14ac:dyDescent="0.55000000000000004">
      <c r="A37815" s="131"/>
    </row>
    <row r="37818" spans="1:1" x14ac:dyDescent="0.55000000000000004">
      <c r="A37818" s="131"/>
    </row>
    <row r="37819" spans="1:1" x14ac:dyDescent="0.55000000000000004">
      <c r="A37819" s="131"/>
    </row>
    <row r="37822" spans="1:1" x14ac:dyDescent="0.55000000000000004">
      <c r="A37822" s="131"/>
    </row>
    <row r="37823" spans="1:1" x14ac:dyDescent="0.55000000000000004">
      <c r="A37823" s="131"/>
    </row>
    <row r="37826" spans="1:1" x14ac:dyDescent="0.55000000000000004">
      <c r="A37826" s="131"/>
    </row>
    <row r="37827" spans="1:1" x14ac:dyDescent="0.55000000000000004">
      <c r="A37827" s="131"/>
    </row>
    <row r="37830" spans="1:1" x14ac:dyDescent="0.55000000000000004">
      <c r="A37830" s="131"/>
    </row>
    <row r="37831" spans="1:1" x14ac:dyDescent="0.55000000000000004">
      <c r="A37831" s="131"/>
    </row>
    <row r="37834" spans="1:1" x14ac:dyDescent="0.55000000000000004">
      <c r="A37834" s="131"/>
    </row>
    <row r="37835" spans="1:1" x14ac:dyDescent="0.55000000000000004">
      <c r="A37835" s="131"/>
    </row>
    <row r="37838" spans="1:1" x14ac:dyDescent="0.55000000000000004">
      <c r="A37838" s="131"/>
    </row>
    <row r="37839" spans="1:1" x14ac:dyDescent="0.55000000000000004">
      <c r="A37839" s="131"/>
    </row>
    <row r="37842" spans="1:1" x14ac:dyDescent="0.55000000000000004">
      <c r="A37842" s="131"/>
    </row>
    <row r="37843" spans="1:1" x14ac:dyDescent="0.55000000000000004">
      <c r="A37843" s="131"/>
    </row>
    <row r="37846" spans="1:1" x14ac:dyDescent="0.55000000000000004">
      <c r="A37846" s="131"/>
    </row>
    <row r="37847" spans="1:1" x14ac:dyDescent="0.55000000000000004">
      <c r="A37847" s="131"/>
    </row>
    <row r="37850" spans="1:1" x14ac:dyDescent="0.55000000000000004">
      <c r="A37850" s="131"/>
    </row>
    <row r="37851" spans="1:1" x14ac:dyDescent="0.55000000000000004">
      <c r="A37851" s="131"/>
    </row>
    <row r="37854" spans="1:1" x14ac:dyDescent="0.55000000000000004">
      <c r="A37854" s="131"/>
    </row>
    <row r="37855" spans="1:1" x14ac:dyDescent="0.55000000000000004">
      <c r="A37855" s="131"/>
    </row>
    <row r="37858" spans="1:1" x14ac:dyDescent="0.55000000000000004">
      <c r="A37858" s="131"/>
    </row>
    <row r="37859" spans="1:1" x14ac:dyDescent="0.55000000000000004">
      <c r="A37859" s="131"/>
    </row>
    <row r="37862" spans="1:1" x14ac:dyDescent="0.55000000000000004">
      <c r="A37862" s="131"/>
    </row>
    <row r="37863" spans="1:1" x14ac:dyDescent="0.55000000000000004">
      <c r="A37863" s="131"/>
    </row>
    <row r="37866" spans="1:1" x14ac:dyDescent="0.55000000000000004">
      <c r="A37866" s="131"/>
    </row>
    <row r="37867" spans="1:1" x14ac:dyDescent="0.55000000000000004">
      <c r="A37867" s="131"/>
    </row>
    <row r="37870" spans="1:1" x14ac:dyDescent="0.55000000000000004">
      <c r="A37870" s="131"/>
    </row>
    <row r="37871" spans="1:1" x14ac:dyDescent="0.55000000000000004">
      <c r="A37871" s="131"/>
    </row>
    <row r="37874" spans="1:1" x14ac:dyDescent="0.55000000000000004">
      <c r="A37874" s="131"/>
    </row>
    <row r="37875" spans="1:1" x14ac:dyDescent="0.55000000000000004">
      <c r="A37875" s="131"/>
    </row>
    <row r="37878" spans="1:1" x14ac:dyDescent="0.55000000000000004">
      <c r="A37878" s="131"/>
    </row>
    <row r="37879" spans="1:1" x14ac:dyDescent="0.55000000000000004">
      <c r="A37879" s="131"/>
    </row>
    <row r="37882" spans="1:1" x14ac:dyDescent="0.55000000000000004">
      <c r="A37882" s="131"/>
    </row>
    <row r="37883" spans="1:1" x14ac:dyDescent="0.55000000000000004">
      <c r="A37883" s="131"/>
    </row>
    <row r="37886" spans="1:1" x14ac:dyDescent="0.55000000000000004">
      <c r="A37886" s="131"/>
    </row>
    <row r="37887" spans="1:1" x14ac:dyDescent="0.55000000000000004">
      <c r="A37887" s="131"/>
    </row>
    <row r="37890" spans="1:1" x14ac:dyDescent="0.55000000000000004">
      <c r="A37890" s="131"/>
    </row>
    <row r="37891" spans="1:1" x14ac:dyDescent="0.55000000000000004">
      <c r="A37891" s="131"/>
    </row>
    <row r="37894" spans="1:1" x14ac:dyDescent="0.55000000000000004">
      <c r="A37894" s="131"/>
    </row>
    <row r="37895" spans="1:1" x14ac:dyDescent="0.55000000000000004">
      <c r="A37895" s="131"/>
    </row>
    <row r="37898" spans="1:1" x14ac:dyDescent="0.55000000000000004">
      <c r="A37898" s="131"/>
    </row>
    <row r="37899" spans="1:1" x14ac:dyDescent="0.55000000000000004">
      <c r="A37899" s="131"/>
    </row>
    <row r="37902" spans="1:1" x14ac:dyDescent="0.55000000000000004">
      <c r="A37902" s="131"/>
    </row>
    <row r="37903" spans="1:1" x14ac:dyDescent="0.55000000000000004">
      <c r="A37903" s="131"/>
    </row>
    <row r="37906" spans="1:1" x14ac:dyDescent="0.55000000000000004">
      <c r="A37906" s="131"/>
    </row>
    <row r="37907" spans="1:1" x14ac:dyDescent="0.55000000000000004">
      <c r="A37907" s="131"/>
    </row>
    <row r="37910" spans="1:1" x14ac:dyDescent="0.55000000000000004">
      <c r="A37910" s="131"/>
    </row>
    <row r="37911" spans="1:1" x14ac:dyDescent="0.55000000000000004">
      <c r="A37911" s="131"/>
    </row>
    <row r="37914" spans="1:1" x14ac:dyDescent="0.55000000000000004">
      <c r="A37914" s="131"/>
    </row>
    <row r="37915" spans="1:1" x14ac:dyDescent="0.55000000000000004">
      <c r="A37915" s="131"/>
    </row>
    <row r="37918" spans="1:1" x14ac:dyDescent="0.55000000000000004">
      <c r="A37918" s="131"/>
    </row>
    <row r="37919" spans="1:1" x14ac:dyDescent="0.55000000000000004">
      <c r="A37919" s="131"/>
    </row>
    <row r="37922" spans="1:1" x14ac:dyDescent="0.55000000000000004">
      <c r="A37922" s="131"/>
    </row>
    <row r="37923" spans="1:1" x14ac:dyDescent="0.55000000000000004">
      <c r="A37923" s="131"/>
    </row>
    <row r="37926" spans="1:1" x14ac:dyDescent="0.55000000000000004">
      <c r="A37926" s="131"/>
    </row>
    <row r="37927" spans="1:1" x14ac:dyDescent="0.55000000000000004">
      <c r="A37927" s="131"/>
    </row>
    <row r="37930" spans="1:1" x14ac:dyDescent="0.55000000000000004">
      <c r="A37930" s="131"/>
    </row>
    <row r="37931" spans="1:1" x14ac:dyDescent="0.55000000000000004">
      <c r="A37931" s="131"/>
    </row>
    <row r="37934" spans="1:1" x14ac:dyDescent="0.55000000000000004">
      <c r="A37934" s="131"/>
    </row>
    <row r="37935" spans="1:1" x14ac:dyDescent="0.55000000000000004">
      <c r="A37935" s="131"/>
    </row>
    <row r="37938" spans="1:1" x14ac:dyDescent="0.55000000000000004">
      <c r="A37938" s="131"/>
    </row>
    <row r="37939" spans="1:1" x14ac:dyDescent="0.55000000000000004">
      <c r="A37939" s="131"/>
    </row>
    <row r="37942" spans="1:1" x14ac:dyDescent="0.55000000000000004">
      <c r="A37942" s="131"/>
    </row>
    <row r="37943" spans="1:1" x14ac:dyDescent="0.55000000000000004">
      <c r="A37943" s="131"/>
    </row>
    <row r="37946" spans="1:1" x14ac:dyDescent="0.55000000000000004">
      <c r="A37946" s="131"/>
    </row>
    <row r="37947" spans="1:1" x14ac:dyDescent="0.55000000000000004">
      <c r="A37947" s="131"/>
    </row>
    <row r="37950" spans="1:1" x14ac:dyDescent="0.55000000000000004">
      <c r="A37950" s="131"/>
    </row>
    <row r="37951" spans="1:1" x14ac:dyDescent="0.55000000000000004">
      <c r="A37951" s="131"/>
    </row>
    <row r="37954" spans="1:1" x14ac:dyDescent="0.55000000000000004">
      <c r="A37954" s="131"/>
    </row>
    <row r="37955" spans="1:1" x14ac:dyDescent="0.55000000000000004">
      <c r="A37955" s="131"/>
    </row>
    <row r="37958" spans="1:1" x14ac:dyDescent="0.55000000000000004">
      <c r="A37958" s="131"/>
    </row>
    <row r="37959" spans="1:1" x14ac:dyDescent="0.55000000000000004">
      <c r="A37959" s="131"/>
    </row>
    <row r="37962" spans="1:1" x14ac:dyDescent="0.55000000000000004">
      <c r="A37962" s="131"/>
    </row>
    <row r="37963" spans="1:1" x14ac:dyDescent="0.55000000000000004">
      <c r="A37963" s="131"/>
    </row>
    <row r="37966" spans="1:1" x14ac:dyDescent="0.55000000000000004">
      <c r="A37966" s="131"/>
    </row>
    <row r="37967" spans="1:1" x14ac:dyDescent="0.55000000000000004">
      <c r="A37967" s="131"/>
    </row>
    <row r="37970" spans="1:1" x14ac:dyDescent="0.55000000000000004">
      <c r="A37970" s="131"/>
    </row>
    <row r="37971" spans="1:1" x14ac:dyDescent="0.55000000000000004">
      <c r="A37971" s="131"/>
    </row>
    <row r="37974" spans="1:1" x14ac:dyDescent="0.55000000000000004">
      <c r="A37974" s="131"/>
    </row>
    <row r="37975" spans="1:1" x14ac:dyDescent="0.55000000000000004">
      <c r="A37975" s="131"/>
    </row>
    <row r="37978" spans="1:1" x14ac:dyDescent="0.55000000000000004">
      <c r="A37978" s="131"/>
    </row>
    <row r="37979" spans="1:1" x14ac:dyDescent="0.55000000000000004">
      <c r="A37979" s="131"/>
    </row>
    <row r="37982" spans="1:1" x14ac:dyDescent="0.55000000000000004">
      <c r="A37982" s="131"/>
    </row>
    <row r="37983" spans="1:1" x14ac:dyDescent="0.55000000000000004">
      <c r="A37983" s="131"/>
    </row>
    <row r="37986" spans="1:1" x14ac:dyDescent="0.55000000000000004">
      <c r="A37986" s="131"/>
    </row>
    <row r="37987" spans="1:1" x14ac:dyDescent="0.55000000000000004">
      <c r="A37987" s="131"/>
    </row>
    <row r="37990" spans="1:1" x14ac:dyDescent="0.55000000000000004">
      <c r="A37990" s="131"/>
    </row>
    <row r="37991" spans="1:1" x14ac:dyDescent="0.55000000000000004">
      <c r="A37991" s="131"/>
    </row>
    <row r="37994" spans="1:1" x14ac:dyDescent="0.55000000000000004">
      <c r="A37994" s="131"/>
    </row>
    <row r="37995" spans="1:1" x14ac:dyDescent="0.55000000000000004">
      <c r="A37995" s="131"/>
    </row>
    <row r="37998" spans="1:1" x14ac:dyDescent="0.55000000000000004">
      <c r="A37998" s="131"/>
    </row>
    <row r="37999" spans="1:1" x14ac:dyDescent="0.55000000000000004">
      <c r="A37999" s="131"/>
    </row>
    <row r="38002" spans="1:1" x14ac:dyDescent="0.55000000000000004">
      <c r="A38002" s="131"/>
    </row>
    <row r="38003" spans="1:1" x14ac:dyDescent="0.55000000000000004">
      <c r="A38003" s="131"/>
    </row>
    <row r="38006" spans="1:1" x14ac:dyDescent="0.55000000000000004">
      <c r="A38006" s="131"/>
    </row>
    <row r="38007" spans="1:1" x14ac:dyDescent="0.55000000000000004">
      <c r="A38007" s="131"/>
    </row>
    <row r="38010" spans="1:1" x14ac:dyDescent="0.55000000000000004">
      <c r="A38010" s="131"/>
    </row>
    <row r="38011" spans="1:1" x14ac:dyDescent="0.55000000000000004">
      <c r="A38011" s="131"/>
    </row>
    <row r="38014" spans="1:1" x14ac:dyDescent="0.55000000000000004">
      <c r="A38014" s="131"/>
    </row>
    <row r="38015" spans="1:1" x14ac:dyDescent="0.55000000000000004">
      <c r="A38015" s="131"/>
    </row>
    <row r="38018" spans="1:1" x14ac:dyDescent="0.55000000000000004">
      <c r="A38018" s="131"/>
    </row>
    <row r="38019" spans="1:1" x14ac:dyDescent="0.55000000000000004">
      <c r="A38019" s="131"/>
    </row>
    <row r="38022" spans="1:1" x14ac:dyDescent="0.55000000000000004">
      <c r="A38022" s="131"/>
    </row>
    <row r="38023" spans="1:1" x14ac:dyDescent="0.55000000000000004">
      <c r="A38023" s="131"/>
    </row>
    <row r="38026" spans="1:1" x14ac:dyDescent="0.55000000000000004">
      <c r="A38026" s="131"/>
    </row>
    <row r="38027" spans="1:1" x14ac:dyDescent="0.55000000000000004">
      <c r="A38027" s="131"/>
    </row>
    <row r="38030" spans="1:1" x14ac:dyDescent="0.55000000000000004">
      <c r="A38030" s="131"/>
    </row>
    <row r="38031" spans="1:1" x14ac:dyDescent="0.55000000000000004">
      <c r="A38031" s="131"/>
    </row>
    <row r="38034" spans="1:1" x14ac:dyDescent="0.55000000000000004">
      <c r="A38034" s="131"/>
    </row>
    <row r="38035" spans="1:1" x14ac:dyDescent="0.55000000000000004">
      <c r="A38035" s="131"/>
    </row>
    <row r="38038" spans="1:1" x14ac:dyDescent="0.55000000000000004">
      <c r="A38038" s="131"/>
    </row>
    <row r="38039" spans="1:1" x14ac:dyDescent="0.55000000000000004">
      <c r="A38039" s="131"/>
    </row>
    <row r="38042" spans="1:1" x14ac:dyDescent="0.55000000000000004">
      <c r="A38042" s="131"/>
    </row>
    <row r="38043" spans="1:1" x14ac:dyDescent="0.55000000000000004">
      <c r="A38043" s="131"/>
    </row>
    <row r="38046" spans="1:1" x14ac:dyDescent="0.55000000000000004">
      <c r="A38046" s="131"/>
    </row>
    <row r="38047" spans="1:1" x14ac:dyDescent="0.55000000000000004">
      <c r="A38047" s="131"/>
    </row>
    <row r="38050" spans="1:1" x14ac:dyDescent="0.55000000000000004">
      <c r="A38050" s="131"/>
    </row>
    <row r="38051" spans="1:1" x14ac:dyDescent="0.55000000000000004">
      <c r="A38051" s="131"/>
    </row>
    <row r="38054" spans="1:1" x14ac:dyDescent="0.55000000000000004">
      <c r="A38054" s="131"/>
    </row>
    <row r="38055" spans="1:1" x14ac:dyDescent="0.55000000000000004">
      <c r="A38055" s="131"/>
    </row>
    <row r="38058" spans="1:1" x14ac:dyDescent="0.55000000000000004">
      <c r="A38058" s="131"/>
    </row>
    <row r="38059" spans="1:1" x14ac:dyDescent="0.55000000000000004">
      <c r="A38059" s="131"/>
    </row>
    <row r="38062" spans="1:1" x14ac:dyDescent="0.55000000000000004">
      <c r="A38062" s="131"/>
    </row>
    <row r="38063" spans="1:1" x14ac:dyDescent="0.55000000000000004">
      <c r="A38063" s="131"/>
    </row>
    <row r="38066" spans="1:1" x14ac:dyDescent="0.55000000000000004">
      <c r="A38066" s="131"/>
    </row>
    <row r="38067" spans="1:1" x14ac:dyDescent="0.55000000000000004">
      <c r="A38067" s="131"/>
    </row>
    <row r="38070" spans="1:1" x14ac:dyDescent="0.55000000000000004">
      <c r="A38070" s="131"/>
    </row>
    <row r="38071" spans="1:1" x14ac:dyDescent="0.55000000000000004">
      <c r="A38071" s="131"/>
    </row>
    <row r="38074" spans="1:1" x14ac:dyDescent="0.55000000000000004">
      <c r="A38074" s="131"/>
    </row>
    <row r="38075" spans="1:1" x14ac:dyDescent="0.55000000000000004">
      <c r="A38075" s="131"/>
    </row>
    <row r="38078" spans="1:1" x14ac:dyDescent="0.55000000000000004">
      <c r="A38078" s="131"/>
    </row>
    <row r="38079" spans="1:1" x14ac:dyDescent="0.55000000000000004">
      <c r="A38079" s="131"/>
    </row>
    <row r="38082" spans="1:1" x14ac:dyDescent="0.55000000000000004">
      <c r="A38082" s="131"/>
    </row>
    <row r="38083" spans="1:1" x14ac:dyDescent="0.55000000000000004">
      <c r="A38083" s="131"/>
    </row>
    <row r="38086" spans="1:1" x14ac:dyDescent="0.55000000000000004">
      <c r="A38086" s="131"/>
    </row>
    <row r="38087" spans="1:1" x14ac:dyDescent="0.55000000000000004">
      <c r="A38087" s="131"/>
    </row>
    <row r="38090" spans="1:1" x14ac:dyDescent="0.55000000000000004">
      <c r="A38090" s="131"/>
    </row>
    <row r="38091" spans="1:1" x14ac:dyDescent="0.55000000000000004">
      <c r="A38091" s="131"/>
    </row>
    <row r="38094" spans="1:1" x14ac:dyDescent="0.55000000000000004">
      <c r="A38094" s="131"/>
    </row>
    <row r="38095" spans="1:1" x14ac:dyDescent="0.55000000000000004">
      <c r="A38095" s="131"/>
    </row>
    <row r="38098" spans="1:1" x14ac:dyDescent="0.55000000000000004">
      <c r="A38098" s="131"/>
    </row>
    <row r="38099" spans="1:1" x14ac:dyDescent="0.55000000000000004">
      <c r="A38099" s="131"/>
    </row>
    <row r="38102" spans="1:1" x14ac:dyDescent="0.55000000000000004">
      <c r="A38102" s="131"/>
    </row>
    <row r="38103" spans="1:1" x14ac:dyDescent="0.55000000000000004">
      <c r="A38103" s="131"/>
    </row>
    <row r="38106" spans="1:1" x14ac:dyDescent="0.55000000000000004">
      <c r="A38106" s="131"/>
    </row>
    <row r="38107" spans="1:1" x14ac:dyDescent="0.55000000000000004">
      <c r="A38107" s="131"/>
    </row>
    <row r="38110" spans="1:1" x14ac:dyDescent="0.55000000000000004">
      <c r="A38110" s="131"/>
    </row>
    <row r="38111" spans="1:1" x14ac:dyDescent="0.55000000000000004">
      <c r="A38111" s="131"/>
    </row>
    <row r="38114" spans="1:1" x14ac:dyDescent="0.55000000000000004">
      <c r="A38114" s="131"/>
    </row>
    <row r="38115" spans="1:1" x14ac:dyDescent="0.55000000000000004">
      <c r="A38115" s="131"/>
    </row>
    <row r="38118" spans="1:1" x14ac:dyDescent="0.55000000000000004">
      <c r="A38118" s="131"/>
    </row>
    <row r="38119" spans="1:1" x14ac:dyDescent="0.55000000000000004">
      <c r="A38119" s="131"/>
    </row>
    <row r="38122" spans="1:1" x14ac:dyDescent="0.55000000000000004">
      <c r="A38122" s="131"/>
    </row>
    <row r="38123" spans="1:1" x14ac:dyDescent="0.55000000000000004">
      <c r="A38123" s="131"/>
    </row>
    <row r="38126" spans="1:1" x14ac:dyDescent="0.55000000000000004">
      <c r="A38126" s="131"/>
    </row>
    <row r="38127" spans="1:1" x14ac:dyDescent="0.55000000000000004">
      <c r="A38127" s="131"/>
    </row>
    <row r="38130" spans="1:1" x14ac:dyDescent="0.55000000000000004">
      <c r="A38130" s="131"/>
    </row>
    <row r="38131" spans="1:1" x14ac:dyDescent="0.55000000000000004">
      <c r="A38131" s="131"/>
    </row>
    <row r="38134" spans="1:1" x14ac:dyDescent="0.55000000000000004">
      <c r="A38134" s="131"/>
    </row>
    <row r="38135" spans="1:1" x14ac:dyDescent="0.55000000000000004">
      <c r="A38135" s="131"/>
    </row>
    <row r="38138" spans="1:1" x14ac:dyDescent="0.55000000000000004">
      <c r="A38138" s="131"/>
    </row>
    <row r="38139" spans="1:1" x14ac:dyDescent="0.55000000000000004">
      <c r="A38139" s="131"/>
    </row>
    <row r="38142" spans="1:1" x14ac:dyDescent="0.55000000000000004">
      <c r="A38142" s="131"/>
    </row>
    <row r="38143" spans="1:1" x14ac:dyDescent="0.55000000000000004">
      <c r="A38143" s="131"/>
    </row>
    <row r="38146" spans="1:1" x14ac:dyDescent="0.55000000000000004">
      <c r="A38146" s="131"/>
    </row>
    <row r="38147" spans="1:1" x14ac:dyDescent="0.55000000000000004">
      <c r="A38147" s="131"/>
    </row>
    <row r="38150" spans="1:1" x14ac:dyDescent="0.55000000000000004">
      <c r="A38150" s="131"/>
    </row>
    <row r="38151" spans="1:1" x14ac:dyDescent="0.55000000000000004">
      <c r="A38151" s="131"/>
    </row>
    <row r="38154" spans="1:1" x14ac:dyDescent="0.55000000000000004">
      <c r="A38154" s="131"/>
    </row>
    <row r="38155" spans="1:1" x14ac:dyDescent="0.55000000000000004">
      <c r="A38155" s="131"/>
    </row>
    <row r="38158" spans="1:1" x14ac:dyDescent="0.55000000000000004">
      <c r="A38158" s="131"/>
    </row>
    <row r="38159" spans="1:1" x14ac:dyDescent="0.55000000000000004">
      <c r="A38159" s="131"/>
    </row>
    <row r="38162" spans="1:1" x14ac:dyDescent="0.55000000000000004">
      <c r="A38162" s="131"/>
    </row>
    <row r="38163" spans="1:1" x14ac:dyDescent="0.55000000000000004">
      <c r="A38163" s="131"/>
    </row>
    <row r="38166" spans="1:1" x14ac:dyDescent="0.55000000000000004">
      <c r="A38166" s="131"/>
    </row>
    <row r="38167" spans="1:1" x14ac:dyDescent="0.55000000000000004">
      <c r="A38167" s="131"/>
    </row>
    <row r="38170" spans="1:1" x14ac:dyDescent="0.55000000000000004">
      <c r="A38170" s="131"/>
    </row>
    <row r="38171" spans="1:1" x14ac:dyDescent="0.55000000000000004">
      <c r="A38171" s="131"/>
    </row>
    <row r="38174" spans="1:1" x14ac:dyDescent="0.55000000000000004">
      <c r="A38174" s="131"/>
    </row>
    <row r="38175" spans="1:1" x14ac:dyDescent="0.55000000000000004">
      <c r="A38175" s="131"/>
    </row>
    <row r="38178" spans="1:1" x14ac:dyDescent="0.55000000000000004">
      <c r="A38178" s="131"/>
    </row>
    <row r="38179" spans="1:1" x14ac:dyDescent="0.55000000000000004">
      <c r="A38179" s="131"/>
    </row>
    <row r="38182" spans="1:1" x14ac:dyDescent="0.55000000000000004">
      <c r="A38182" s="131"/>
    </row>
    <row r="38183" spans="1:1" x14ac:dyDescent="0.55000000000000004">
      <c r="A38183" s="131"/>
    </row>
    <row r="38186" spans="1:1" x14ac:dyDescent="0.55000000000000004">
      <c r="A38186" s="131"/>
    </row>
    <row r="38187" spans="1:1" x14ac:dyDescent="0.55000000000000004">
      <c r="A38187" s="131"/>
    </row>
    <row r="38190" spans="1:1" x14ac:dyDescent="0.55000000000000004">
      <c r="A38190" s="131"/>
    </row>
    <row r="38191" spans="1:1" x14ac:dyDescent="0.55000000000000004">
      <c r="A38191" s="131"/>
    </row>
    <row r="38194" spans="1:1" x14ac:dyDescent="0.55000000000000004">
      <c r="A38194" s="131"/>
    </row>
    <row r="38195" spans="1:1" x14ac:dyDescent="0.55000000000000004">
      <c r="A38195" s="131"/>
    </row>
    <row r="38198" spans="1:1" x14ac:dyDescent="0.55000000000000004">
      <c r="A38198" s="131"/>
    </row>
    <row r="38199" spans="1:1" x14ac:dyDescent="0.55000000000000004">
      <c r="A38199" s="131"/>
    </row>
    <row r="38202" spans="1:1" x14ac:dyDescent="0.55000000000000004">
      <c r="A38202" s="131"/>
    </row>
    <row r="38203" spans="1:1" x14ac:dyDescent="0.55000000000000004">
      <c r="A38203" s="131"/>
    </row>
    <row r="38206" spans="1:1" x14ac:dyDescent="0.55000000000000004">
      <c r="A38206" s="131"/>
    </row>
    <row r="38207" spans="1:1" x14ac:dyDescent="0.55000000000000004">
      <c r="A38207" s="131"/>
    </row>
    <row r="38210" spans="1:1" x14ac:dyDescent="0.55000000000000004">
      <c r="A38210" s="131"/>
    </row>
    <row r="38211" spans="1:1" x14ac:dyDescent="0.55000000000000004">
      <c r="A38211" s="131"/>
    </row>
    <row r="38214" spans="1:1" x14ac:dyDescent="0.55000000000000004">
      <c r="A38214" s="131"/>
    </row>
    <row r="38215" spans="1:1" x14ac:dyDescent="0.55000000000000004">
      <c r="A38215" s="131"/>
    </row>
    <row r="38218" spans="1:1" x14ac:dyDescent="0.55000000000000004">
      <c r="A38218" s="131"/>
    </row>
    <row r="38219" spans="1:1" x14ac:dyDescent="0.55000000000000004">
      <c r="A38219" s="131"/>
    </row>
    <row r="38222" spans="1:1" x14ac:dyDescent="0.55000000000000004">
      <c r="A38222" s="131"/>
    </row>
    <row r="38223" spans="1:1" x14ac:dyDescent="0.55000000000000004">
      <c r="A38223" s="131"/>
    </row>
    <row r="38226" spans="1:1" x14ac:dyDescent="0.55000000000000004">
      <c r="A38226" s="131"/>
    </row>
    <row r="38227" spans="1:1" x14ac:dyDescent="0.55000000000000004">
      <c r="A38227" s="131"/>
    </row>
    <row r="38230" spans="1:1" x14ac:dyDescent="0.55000000000000004">
      <c r="A38230" s="131"/>
    </row>
    <row r="38231" spans="1:1" x14ac:dyDescent="0.55000000000000004">
      <c r="A38231" s="131"/>
    </row>
    <row r="38234" spans="1:1" x14ac:dyDescent="0.55000000000000004">
      <c r="A38234" s="131"/>
    </row>
    <row r="38235" spans="1:1" x14ac:dyDescent="0.55000000000000004">
      <c r="A38235" s="131"/>
    </row>
    <row r="38238" spans="1:1" x14ac:dyDescent="0.55000000000000004">
      <c r="A38238" s="131"/>
    </row>
    <row r="38239" spans="1:1" x14ac:dyDescent="0.55000000000000004">
      <c r="A38239" s="131"/>
    </row>
    <row r="38242" spans="1:1" x14ac:dyDescent="0.55000000000000004">
      <c r="A38242" s="131"/>
    </row>
    <row r="38243" spans="1:1" x14ac:dyDescent="0.55000000000000004">
      <c r="A38243" s="131"/>
    </row>
    <row r="38246" spans="1:1" x14ac:dyDescent="0.55000000000000004">
      <c r="A38246" s="131"/>
    </row>
    <row r="38247" spans="1:1" x14ac:dyDescent="0.55000000000000004">
      <c r="A38247" s="131"/>
    </row>
    <row r="38250" spans="1:1" x14ac:dyDescent="0.55000000000000004">
      <c r="A38250" s="131"/>
    </row>
    <row r="38251" spans="1:1" x14ac:dyDescent="0.55000000000000004">
      <c r="A38251" s="131"/>
    </row>
    <row r="38254" spans="1:1" x14ac:dyDescent="0.55000000000000004">
      <c r="A38254" s="131"/>
    </row>
    <row r="38255" spans="1:1" x14ac:dyDescent="0.55000000000000004">
      <c r="A38255" s="131"/>
    </row>
    <row r="38258" spans="1:1" x14ac:dyDescent="0.55000000000000004">
      <c r="A38258" s="131"/>
    </row>
    <row r="38259" spans="1:1" x14ac:dyDescent="0.55000000000000004">
      <c r="A38259" s="131"/>
    </row>
    <row r="38262" spans="1:1" x14ac:dyDescent="0.55000000000000004">
      <c r="A38262" s="131"/>
    </row>
    <row r="38263" spans="1:1" x14ac:dyDescent="0.55000000000000004">
      <c r="A38263" s="131"/>
    </row>
    <row r="38266" spans="1:1" x14ac:dyDescent="0.55000000000000004">
      <c r="A38266" s="131"/>
    </row>
    <row r="38267" spans="1:1" x14ac:dyDescent="0.55000000000000004">
      <c r="A38267" s="131"/>
    </row>
    <row r="38270" spans="1:1" x14ac:dyDescent="0.55000000000000004">
      <c r="A38270" s="131"/>
    </row>
    <row r="38271" spans="1:1" x14ac:dyDescent="0.55000000000000004">
      <c r="A38271" s="131"/>
    </row>
    <row r="38274" spans="1:1" x14ac:dyDescent="0.55000000000000004">
      <c r="A38274" s="131"/>
    </row>
    <row r="38275" spans="1:1" x14ac:dyDescent="0.55000000000000004">
      <c r="A38275" s="131"/>
    </row>
    <row r="38278" spans="1:1" x14ac:dyDescent="0.55000000000000004">
      <c r="A38278" s="131"/>
    </row>
    <row r="38279" spans="1:1" x14ac:dyDescent="0.55000000000000004">
      <c r="A38279" s="131"/>
    </row>
    <row r="38282" spans="1:1" x14ac:dyDescent="0.55000000000000004">
      <c r="A38282" s="131"/>
    </row>
    <row r="38283" spans="1:1" x14ac:dyDescent="0.55000000000000004">
      <c r="A38283" s="131"/>
    </row>
    <row r="38286" spans="1:1" x14ac:dyDescent="0.55000000000000004">
      <c r="A38286" s="131"/>
    </row>
    <row r="38287" spans="1:1" x14ac:dyDescent="0.55000000000000004">
      <c r="A38287" s="131"/>
    </row>
    <row r="38290" spans="1:1" x14ac:dyDescent="0.55000000000000004">
      <c r="A38290" s="131"/>
    </row>
    <row r="38291" spans="1:1" x14ac:dyDescent="0.55000000000000004">
      <c r="A38291" s="131"/>
    </row>
    <row r="38294" spans="1:1" x14ac:dyDescent="0.55000000000000004">
      <c r="A38294" s="131"/>
    </row>
    <row r="38295" spans="1:1" x14ac:dyDescent="0.55000000000000004">
      <c r="A38295" s="131"/>
    </row>
    <row r="38298" spans="1:1" x14ac:dyDescent="0.55000000000000004">
      <c r="A38298" s="131"/>
    </row>
    <row r="38299" spans="1:1" x14ac:dyDescent="0.55000000000000004">
      <c r="A38299" s="131"/>
    </row>
    <row r="38302" spans="1:1" x14ac:dyDescent="0.55000000000000004">
      <c r="A38302" s="131"/>
    </row>
    <row r="38303" spans="1:1" x14ac:dyDescent="0.55000000000000004">
      <c r="A38303" s="131"/>
    </row>
    <row r="38306" spans="1:1" x14ac:dyDescent="0.55000000000000004">
      <c r="A38306" s="131"/>
    </row>
    <row r="38307" spans="1:1" x14ac:dyDescent="0.55000000000000004">
      <c r="A38307" s="131"/>
    </row>
    <row r="38310" spans="1:1" x14ac:dyDescent="0.55000000000000004">
      <c r="A38310" s="131"/>
    </row>
    <row r="38311" spans="1:1" x14ac:dyDescent="0.55000000000000004">
      <c r="A38311" s="131"/>
    </row>
    <row r="38314" spans="1:1" x14ac:dyDescent="0.55000000000000004">
      <c r="A38314" s="131"/>
    </row>
    <row r="38315" spans="1:1" x14ac:dyDescent="0.55000000000000004">
      <c r="A38315" s="131"/>
    </row>
    <row r="38318" spans="1:1" x14ac:dyDescent="0.55000000000000004">
      <c r="A38318" s="131"/>
    </row>
    <row r="38319" spans="1:1" x14ac:dyDescent="0.55000000000000004">
      <c r="A38319" s="131"/>
    </row>
    <row r="38322" spans="1:1" x14ac:dyDescent="0.55000000000000004">
      <c r="A38322" s="131"/>
    </row>
    <row r="38323" spans="1:1" x14ac:dyDescent="0.55000000000000004">
      <c r="A38323" s="131"/>
    </row>
    <row r="38326" spans="1:1" x14ac:dyDescent="0.55000000000000004">
      <c r="A38326" s="131"/>
    </row>
    <row r="38327" spans="1:1" x14ac:dyDescent="0.55000000000000004">
      <c r="A38327" s="131"/>
    </row>
    <row r="38330" spans="1:1" x14ac:dyDescent="0.55000000000000004">
      <c r="A38330" s="131"/>
    </row>
    <row r="38331" spans="1:1" x14ac:dyDescent="0.55000000000000004">
      <c r="A38331" s="131"/>
    </row>
    <row r="38334" spans="1:1" x14ac:dyDescent="0.55000000000000004">
      <c r="A38334" s="131"/>
    </row>
    <row r="38335" spans="1:1" x14ac:dyDescent="0.55000000000000004">
      <c r="A38335" s="131"/>
    </row>
    <row r="38338" spans="1:1" x14ac:dyDescent="0.55000000000000004">
      <c r="A38338" s="131"/>
    </row>
    <row r="38339" spans="1:1" x14ac:dyDescent="0.55000000000000004">
      <c r="A38339" s="131"/>
    </row>
    <row r="38342" spans="1:1" x14ac:dyDescent="0.55000000000000004">
      <c r="A38342" s="131"/>
    </row>
    <row r="38343" spans="1:1" x14ac:dyDescent="0.55000000000000004">
      <c r="A38343" s="131"/>
    </row>
    <row r="38346" spans="1:1" x14ac:dyDescent="0.55000000000000004">
      <c r="A38346" s="131"/>
    </row>
    <row r="38347" spans="1:1" x14ac:dyDescent="0.55000000000000004">
      <c r="A38347" s="131"/>
    </row>
    <row r="38350" spans="1:1" x14ac:dyDescent="0.55000000000000004">
      <c r="A38350" s="131"/>
    </row>
    <row r="38351" spans="1:1" x14ac:dyDescent="0.55000000000000004">
      <c r="A38351" s="131"/>
    </row>
    <row r="38354" spans="1:1" x14ac:dyDescent="0.55000000000000004">
      <c r="A38354" s="131"/>
    </row>
    <row r="38355" spans="1:1" x14ac:dyDescent="0.55000000000000004">
      <c r="A38355" s="131"/>
    </row>
    <row r="38358" spans="1:1" x14ac:dyDescent="0.55000000000000004">
      <c r="A38358" s="131"/>
    </row>
    <row r="38359" spans="1:1" x14ac:dyDescent="0.55000000000000004">
      <c r="A38359" s="131"/>
    </row>
    <row r="38362" spans="1:1" x14ac:dyDescent="0.55000000000000004">
      <c r="A38362" s="131"/>
    </row>
    <row r="38363" spans="1:1" x14ac:dyDescent="0.55000000000000004">
      <c r="A38363" s="131"/>
    </row>
    <row r="38366" spans="1:1" x14ac:dyDescent="0.55000000000000004">
      <c r="A38366" s="131"/>
    </row>
    <row r="38367" spans="1:1" x14ac:dyDescent="0.55000000000000004">
      <c r="A38367" s="131"/>
    </row>
    <row r="38370" spans="1:1" x14ac:dyDescent="0.55000000000000004">
      <c r="A38370" s="131"/>
    </row>
    <row r="38371" spans="1:1" x14ac:dyDescent="0.55000000000000004">
      <c r="A38371" s="131"/>
    </row>
    <row r="38374" spans="1:1" x14ac:dyDescent="0.55000000000000004">
      <c r="A38374" s="131"/>
    </row>
    <row r="38375" spans="1:1" x14ac:dyDescent="0.55000000000000004">
      <c r="A38375" s="131"/>
    </row>
    <row r="38378" spans="1:1" x14ac:dyDescent="0.55000000000000004">
      <c r="A38378" s="131"/>
    </row>
    <row r="38379" spans="1:1" x14ac:dyDescent="0.55000000000000004">
      <c r="A38379" s="131"/>
    </row>
    <row r="38382" spans="1:1" x14ac:dyDescent="0.55000000000000004">
      <c r="A38382" s="131"/>
    </row>
    <row r="38383" spans="1:1" x14ac:dyDescent="0.55000000000000004">
      <c r="A38383" s="131"/>
    </row>
    <row r="38386" spans="1:1" x14ac:dyDescent="0.55000000000000004">
      <c r="A38386" s="131"/>
    </row>
    <row r="38387" spans="1:1" x14ac:dyDescent="0.55000000000000004">
      <c r="A38387" s="131"/>
    </row>
    <row r="38390" spans="1:1" x14ac:dyDescent="0.55000000000000004">
      <c r="A38390" s="131"/>
    </row>
    <row r="38391" spans="1:1" x14ac:dyDescent="0.55000000000000004">
      <c r="A38391" s="131"/>
    </row>
    <row r="38394" spans="1:1" x14ac:dyDescent="0.55000000000000004">
      <c r="A38394" s="131"/>
    </row>
    <row r="38395" spans="1:1" x14ac:dyDescent="0.55000000000000004">
      <c r="A38395" s="131"/>
    </row>
    <row r="38398" spans="1:1" x14ac:dyDescent="0.55000000000000004">
      <c r="A38398" s="131"/>
    </row>
    <row r="38399" spans="1:1" x14ac:dyDescent="0.55000000000000004">
      <c r="A38399" s="131"/>
    </row>
    <row r="38402" spans="1:1" x14ac:dyDescent="0.55000000000000004">
      <c r="A38402" s="131"/>
    </row>
    <row r="38403" spans="1:1" x14ac:dyDescent="0.55000000000000004">
      <c r="A38403" s="131"/>
    </row>
    <row r="38406" spans="1:1" x14ac:dyDescent="0.55000000000000004">
      <c r="A38406" s="131"/>
    </row>
    <row r="38407" spans="1:1" x14ac:dyDescent="0.55000000000000004">
      <c r="A38407" s="131"/>
    </row>
    <row r="38410" spans="1:1" x14ac:dyDescent="0.55000000000000004">
      <c r="A38410" s="131"/>
    </row>
    <row r="38411" spans="1:1" x14ac:dyDescent="0.55000000000000004">
      <c r="A38411" s="131"/>
    </row>
    <row r="38414" spans="1:1" x14ac:dyDescent="0.55000000000000004">
      <c r="A38414" s="131"/>
    </row>
    <row r="38415" spans="1:1" x14ac:dyDescent="0.55000000000000004">
      <c r="A38415" s="131"/>
    </row>
    <row r="38418" spans="1:1" x14ac:dyDescent="0.55000000000000004">
      <c r="A38418" s="131"/>
    </row>
    <row r="38419" spans="1:1" x14ac:dyDescent="0.55000000000000004">
      <c r="A38419" s="131"/>
    </row>
    <row r="38422" spans="1:1" x14ac:dyDescent="0.55000000000000004">
      <c r="A38422" s="131"/>
    </row>
    <row r="38423" spans="1:1" x14ac:dyDescent="0.55000000000000004">
      <c r="A38423" s="131"/>
    </row>
    <row r="38426" spans="1:1" x14ac:dyDescent="0.55000000000000004">
      <c r="A38426" s="131"/>
    </row>
    <row r="38427" spans="1:1" x14ac:dyDescent="0.55000000000000004">
      <c r="A38427" s="131"/>
    </row>
    <row r="38430" spans="1:1" x14ac:dyDescent="0.55000000000000004">
      <c r="A38430" s="131"/>
    </row>
    <row r="38431" spans="1:1" x14ac:dyDescent="0.55000000000000004">
      <c r="A38431" s="131"/>
    </row>
    <row r="38434" spans="1:1" x14ac:dyDescent="0.55000000000000004">
      <c r="A38434" s="131"/>
    </row>
    <row r="38435" spans="1:1" x14ac:dyDescent="0.55000000000000004">
      <c r="A38435" s="131"/>
    </row>
    <row r="38438" spans="1:1" x14ac:dyDescent="0.55000000000000004">
      <c r="A38438" s="131"/>
    </row>
    <row r="38439" spans="1:1" x14ac:dyDescent="0.55000000000000004">
      <c r="A38439" s="131"/>
    </row>
    <row r="38442" spans="1:1" x14ac:dyDescent="0.55000000000000004">
      <c r="A38442" s="131"/>
    </row>
    <row r="38443" spans="1:1" x14ac:dyDescent="0.55000000000000004">
      <c r="A38443" s="131"/>
    </row>
    <row r="38446" spans="1:1" x14ac:dyDescent="0.55000000000000004">
      <c r="A38446" s="131"/>
    </row>
    <row r="38447" spans="1:1" x14ac:dyDescent="0.55000000000000004">
      <c r="A38447" s="131"/>
    </row>
    <row r="38450" spans="1:1" x14ac:dyDescent="0.55000000000000004">
      <c r="A38450" s="131"/>
    </row>
    <row r="38451" spans="1:1" x14ac:dyDescent="0.55000000000000004">
      <c r="A38451" s="131"/>
    </row>
    <row r="38454" spans="1:1" x14ac:dyDescent="0.55000000000000004">
      <c r="A38454" s="131"/>
    </row>
    <row r="38455" spans="1:1" x14ac:dyDescent="0.55000000000000004">
      <c r="A38455" s="131"/>
    </row>
    <row r="38458" spans="1:1" x14ac:dyDescent="0.55000000000000004">
      <c r="A38458" s="131"/>
    </row>
    <row r="38459" spans="1:1" x14ac:dyDescent="0.55000000000000004">
      <c r="A38459" s="131"/>
    </row>
    <row r="38462" spans="1:1" x14ac:dyDescent="0.55000000000000004">
      <c r="A38462" s="131"/>
    </row>
    <row r="38463" spans="1:1" x14ac:dyDescent="0.55000000000000004">
      <c r="A38463" s="131"/>
    </row>
    <row r="38466" spans="1:1" x14ac:dyDescent="0.55000000000000004">
      <c r="A38466" s="131"/>
    </row>
    <row r="38467" spans="1:1" x14ac:dyDescent="0.55000000000000004">
      <c r="A38467" s="131"/>
    </row>
    <row r="38470" spans="1:1" x14ac:dyDescent="0.55000000000000004">
      <c r="A38470" s="131"/>
    </row>
    <row r="38471" spans="1:1" x14ac:dyDescent="0.55000000000000004">
      <c r="A38471" s="131"/>
    </row>
    <row r="38474" spans="1:1" x14ac:dyDescent="0.55000000000000004">
      <c r="A38474" s="131"/>
    </row>
    <row r="38475" spans="1:1" x14ac:dyDescent="0.55000000000000004">
      <c r="A38475" s="131"/>
    </row>
    <row r="38478" spans="1:1" x14ac:dyDescent="0.55000000000000004">
      <c r="A38478" s="131"/>
    </row>
    <row r="38479" spans="1:1" x14ac:dyDescent="0.55000000000000004">
      <c r="A38479" s="131"/>
    </row>
    <row r="38482" spans="1:1" x14ac:dyDescent="0.55000000000000004">
      <c r="A38482" s="131"/>
    </row>
    <row r="38483" spans="1:1" x14ac:dyDescent="0.55000000000000004">
      <c r="A38483" s="131"/>
    </row>
    <row r="38486" spans="1:1" x14ac:dyDescent="0.55000000000000004">
      <c r="A38486" s="131"/>
    </row>
    <row r="38487" spans="1:1" x14ac:dyDescent="0.55000000000000004">
      <c r="A38487" s="131"/>
    </row>
    <row r="38490" spans="1:1" x14ac:dyDescent="0.55000000000000004">
      <c r="A38490" s="131"/>
    </row>
    <row r="38491" spans="1:1" x14ac:dyDescent="0.55000000000000004">
      <c r="A38491" s="131"/>
    </row>
    <row r="38494" spans="1:1" x14ac:dyDescent="0.55000000000000004">
      <c r="A38494" s="131"/>
    </row>
    <row r="38495" spans="1:1" x14ac:dyDescent="0.55000000000000004">
      <c r="A38495" s="131"/>
    </row>
    <row r="38498" spans="1:1" x14ac:dyDescent="0.55000000000000004">
      <c r="A38498" s="131"/>
    </row>
    <row r="38499" spans="1:1" x14ac:dyDescent="0.55000000000000004">
      <c r="A38499" s="131"/>
    </row>
    <row r="38502" spans="1:1" x14ac:dyDescent="0.55000000000000004">
      <c r="A38502" s="131"/>
    </row>
    <row r="38503" spans="1:1" x14ac:dyDescent="0.55000000000000004">
      <c r="A38503" s="131"/>
    </row>
    <row r="38506" spans="1:1" x14ac:dyDescent="0.55000000000000004">
      <c r="A38506" s="131"/>
    </row>
    <row r="38507" spans="1:1" x14ac:dyDescent="0.55000000000000004">
      <c r="A38507" s="131"/>
    </row>
    <row r="38510" spans="1:1" x14ac:dyDescent="0.55000000000000004">
      <c r="A38510" s="131"/>
    </row>
    <row r="38511" spans="1:1" x14ac:dyDescent="0.55000000000000004">
      <c r="A38511" s="131"/>
    </row>
    <row r="38514" spans="1:1" x14ac:dyDescent="0.55000000000000004">
      <c r="A38514" s="131"/>
    </row>
    <row r="38515" spans="1:1" x14ac:dyDescent="0.55000000000000004">
      <c r="A38515" s="131"/>
    </row>
    <row r="38518" spans="1:1" x14ac:dyDescent="0.55000000000000004">
      <c r="A38518" s="131"/>
    </row>
    <row r="38519" spans="1:1" x14ac:dyDescent="0.55000000000000004">
      <c r="A38519" s="131"/>
    </row>
    <row r="38522" spans="1:1" x14ac:dyDescent="0.55000000000000004">
      <c r="A38522" s="131"/>
    </row>
    <row r="38523" spans="1:1" x14ac:dyDescent="0.55000000000000004">
      <c r="A38523" s="131"/>
    </row>
    <row r="38526" spans="1:1" x14ac:dyDescent="0.55000000000000004">
      <c r="A38526" s="131"/>
    </row>
    <row r="38527" spans="1:1" x14ac:dyDescent="0.55000000000000004">
      <c r="A38527" s="131"/>
    </row>
    <row r="38530" spans="1:1" x14ac:dyDescent="0.55000000000000004">
      <c r="A38530" s="131"/>
    </row>
    <row r="38531" spans="1:1" x14ac:dyDescent="0.55000000000000004">
      <c r="A38531" s="131"/>
    </row>
    <row r="38534" spans="1:1" x14ac:dyDescent="0.55000000000000004">
      <c r="A38534" s="131"/>
    </row>
    <row r="38535" spans="1:1" x14ac:dyDescent="0.55000000000000004">
      <c r="A38535" s="131"/>
    </row>
    <row r="38538" spans="1:1" x14ac:dyDescent="0.55000000000000004">
      <c r="A38538" s="131"/>
    </row>
    <row r="38539" spans="1:1" x14ac:dyDescent="0.55000000000000004">
      <c r="A38539" s="131"/>
    </row>
    <row r="38542" spans="1:1" x14ac:dyDescent="0.55000000000000004">
      <c r="A38542" s="131"/>
    </row>
    <row r="38543" spans="1:1" x14ac:dyDescent="0.55000000000000004">
      <c r="A38543" s="131"/>
    </row>
    <row r="38546" spans="1:1" x14ac:dyDescent="0.55000000000000004">
      <c r="A38546" s="131"/>
    </row>
    <row r="38547" spans="1:1" x14ac:dyDescent="0.55000000000000004">
      <c r="A38547" s="131"/>
    </row>
    <row r="38550" spans="1:1" x14ac:dyDescent="0.55000000000000004">
      <c r="A38550" s="131"/>
    </row>
    <row r="38551" spans="1:1" x14ac:dyDescent="0.55000000000000004">
      <c r="A38551" s="131"/>
    </row>
    <row r="38554" spans="1:1" x14ac:dyDescent="0.55000000000000004">
      <c r="A38554" s="131"/>
    </row>
    <row r="38555" spans="1:1" x14ac:dyDescent="0.55000000000000004">
      <c r="A38555" s="131"/>
    </row>
    <row r="38558" spans="1:1" x14ac:dyDescent="0.55000000000000004">
      <c r="A38558" s="131"/>
    </row>
    <row r="38559" spans="1:1" x14ac:dyDescent="0.55000000000000004">
      <c r="A38559" s="131"/>
    </row>
    <row r="38562" spans="1:1" x14ac:dyDescent="0.55000000000000004">
      <c r="A38562" s="131"/>
    </row>
    <row r="38563" spans="1:1" x14ac:dyDescent="0.55000000000000004">
      <c r="A38563" s="131"/>
    </row>
    <row r="38566" spans="1:1" x14ac:dyDescent="0.55000000000000004">
      <c r="A38566" s="131"/>
    </row>
    <row r="38567" spans="1:1" x14ac:dyDescent="0.55000000000000004">
      <c r="A38567" s="131"/>
    </row>
    <row r="38570" spans="1:1" x14ac:dyDescent="0.55000000000000004">
      <c r="A38570" s="131"/>
    </row>
    <row r="38571" spans="1:1" x14ac:dyDescent="0.55000000000000004">
      <c r="A38571" s="131"/>
    </row>
    <row r="38574" spans="1:1" x14ac:dyDescent="0.55000000000000004">
      <c r="A38574" s="131"/>
    </row>
    <row r="38575" spans="1:1" x14ac:dyDescent="0.55000000000000004">
      <c r="A38575" s="131"/>
    </row>
    <row r="38578" spans="1:1" x14ac:dyDescent="0.55000000000000004">
      <c r="A38578" s="131"/>
    </row>
    <row r="38579" spans="1:1" x14ac:dyDescent="0.55000000000000004">
      <c r="A38579" s="131"/>
    </row>
    <row r="38582" spans="1:1" x14ac:dyDescent="0.55000000000000004">
      <c r="A38582" s="131"/>
    </row>
    <row r="38583" spans="1:1" x14ac:dyDescent="0.55000000000000004">
      <c r="A38583" s="131"/>
    </row>
    <row r="38586" spans="1:1" x14ac:dyDescent="0.55000000000000004">
      <c r="A38586" s="131"/>
    </row>
    <row r="38587" spans="1:1" x14ac:dyDescent="0.55000000000000004">
      <c r="A38587" s="131"/>
    </row>
    <row r="38590" spans="1:1" x14ac:dyDescent="0.55000000000000004">
      <c r="A38590" s="131"/>
    </row>
    <row r="38591" spans="1:1" x14ac:dyDescent="0.55000000000000004">
      <c r="A38591" s="131"/>
    </row>
    <row r="38594" spans="1:1" x14ac:dyDescent="0.55000000000000004">
      <c r="A38594" s="131"/>
    </row>
    <row r="38595" spans="1:1" x14ac:dyDescent="0.55000000000000004">
      <c r="A38595" s="131"/>
    </row>
    <row r="38598" spans="1:1" x14ac:dyDescent="0.55000000000000004">
      <c r="A38598" s="131"/>
    </row>
    <row r="38599" spans="1:1" x14ac:dyDescent="0.55000000000000004">
      <c r="A38599" s="131"/>
    </row>
    <row r="38602" spans="1:1" x14ac:dyDescent="0.55000000000000004">
      <c r="A38602" s="131"/>
    </row>
    <row r="38603" spans="1:1" x14ac:dyDescent="0.55000000000000004">
      <c r="A38603" s="131"/>
    </row>
    <row r="38606" spans="1:1" x14ac:dyDescent="0.55000000000000004">
      <c r="A38606" s="131"/>
    </row>
    <row r="38607" spans="1:1" x14ac:dyDescent="0.55000000000000004">
      <c r="A38607" s="131"/>
    </row>
    <row r="38610" spans="1:1" x14ac:dyDescent="0.55000000000000004">
      <c r="A38610" s="131"/>
    </row>
    <row r="38611" spans="1:1" x14ac:dyDescent="0.55000000000000004">
      <c r="A38611" s="131"/>
    </row>
    <row r="38614" spans="1:1" x14ac:dyDescent="0.55000000000000004">
      <c r="A38614" s="131"/>
    </row>
    <row r="38615" spans="1:1" x14ac:dyDescent="0.55000000000000004">
      <c r="A38615" s="131"/>
    </row>
    <row r="38618" spans="1:1" x14ac:dyDescent="0.55000000000000004">
      <c r="A38618" s="131"/>
    </row>
    <row r="38619" spans="1:1" x14ac:dyDescent="0.55000000000000004">
      <c r="A38619" s="131"/>
    </row>
    <row r="38622" spans="1:1" x14ac:dyDescent="0.55000000000000004">
      <c r="A38622" s="131"/>
    </row>
    <row r="38623" spans="1:1" x14ac:dyDescent="0.55000000000000004">
      <c r="A38623" s="131"/>
    </row>
    <row r="38626" spans="1:1" x14ac:dyDescent="0.55000000000000004">
      <c r="A38626" s="131"/>
    </row>
    <row r="38627" spans="1:1" x14ac:dyDescent="0.55000000000000004">
      <c r="A38627" s="131"/>
    </row>
    <row r="38630" spans="1:1" x14ac:dyDescent="0.55000000000000004">
      <c r="A38630" s="131"/>
    </row>
    <row r="38631" spans="1:1" x14ac:dyDescent="0.55000000000000004">
      <c r="A38631" s="131"/>
    </row>
    <row r="38634" spans="1:1" x14ac:dyDescent="0.55000000000000004">
      <c r="A38634" s="131"/>
    </row>
    <row r="38635" spans="1:1" x14ac:dyDescent="0.55000000000000004">
      <c r="A38635" s="131"/>
    </row>
    <row r="38638" spans="1:1" x14ac:dyDescent="0.55000000000000004">
      <c r="A38638" s="131"/>
    </row>
    <row r="38639" spans="1:1" x14ac:dyDescent="0.55000000000000004">
      <c r="A38639" s="131"/>
    </row>
    <row r="38642" spans="1:1" x14ac:dyDescent="0.55000000000000004">
      <c r="A38642" s="131"/>
    </row>
    <row r="38643" spans="1:1" x14ac:dyDescent="0.55000000000000004">
      <c r="A38643" s="131"/>
    </row>
    <row r="38646" spans="1:1" x14ac:dyDescent="0.55000000000000004">
      <c r="A38646" s="131"/>
    </row>
    <row r="38647" spans="1:1" x14ac:dyDescent="0.55000000000000004">
      <c r="A38647" s="131"/>
    </row>
    <row r="38650" spans="1:1" x14ac:dyDescent="0.55000000000000004">
      <c r="A38650" s="131"/>
    </row>
    <row r="38651" spans="1:1" x14ac:dyDescent="0.55000000000000004">
      <c r="A38651" s="131"/>
    </row>
    <row r="38654" spans="1:1" x14ac:dyDescent="0.55000000000000004">
      <c r="A38654" s="131"/>
    </row>
    <row r="38655" spans="1:1" x14ac:dyDescent="0.55000000000000004">
      <c r="A38655" s="131"/>
    </row>
    <row r="38658" spans="1:1" x14ac:dyDescent="0.55000000000000004">
      <c r="A38658" s="131"/>
    </row>
    <row r="38659" spans="1:1" x14ac:dyDescent="0.55000000000000004">
      <c r="A38659" s="131"/>
    </row>
    <row r="38662" spans="1:1" x14ac:dyDescent="0.55000000000000004">
      <c r="A38662" s="131"/>
    </row>
    <row r="38663" spans="1:1" x14ac:dyDescent="0.55000000000000004">
      <c r="A38663" s="131"/>
    </row>
    <row r="38666" spans="1:1" x14ac:dyDescent="0.55000000000000004">
      <c r="A38666" s="131"/>
    </row>
    <row r="38667" spans="1:1" x14ac:dyDescent="0.55000000000000004">
      <c r="A38667" s="131"/>
    </row>
    <row r="38670" spans="1:1" x14ac:dyDescent="0.55000000000000004">
      <c r="A38670" s="131"/>
    </row>
    <row r="38671" spans="1:1" x14ac:dyDescent="0.55000000000000004">
      <c r="A38671" s="131"/>
    </row>
    <row r="38674" spans="1:1" x14ac:dyDescent="0.55000000000000004">
      <c r="A38674" s="131"/>
    </row>
    <row r="38675" spans="1:1" x14ac:dyDescent="0.55000000000000004">
      <c r="A38675" s="131"/>
    </row>
    <row r="38678" spans="1:1" x14ac:dyDescent="0.55000000000000004">
      <c r="A38678" s="131"/>
    </row>
    <row r="38679" spans="1:1" x14ac:dyDescent="0.55000000000000004">
      <c r="A38679" s="131"/>
    </row>
    <row r="38682" spans="1:1" x14ac:dyDescent="0.55000000000000004">
      <c r="A38682" s="131"/>
    </row>
    <row r="38683" spans="1:1" x14ac:dyDescent="0.55000000000000004">
      <c r="A38683" s="131"/>
    </row>
    <row r="38686" spans="1:1" x14ac:dyDescent="0.55000000000000004">
      <c r="A38686" s="131"/>
    </row>
    <row r="38687" spans="1:1" x14ac:dyDescent="0.55000000000000004">
      <c r="A38687" s="131"/>
    </row>
    <row r="38690" spans="1:1" x14ac:dyDescent="0.55000000000000004">
      <c r="A38690" s="131"/>
    </row>
    <row r="38691" spans="1:1" x14ac:dyDescent="0.55000000000000004">
      <c r="A38691" s="131"/>
    </row>
    <row r="38694" spans="1:1" x14ac:dyDescent="0.55000000000000004">
      <c r="A38694" s="131"/>
    </row>
    <row r="38695" spans="1:1" x14ac:dyDescent="0.55000000000000004">
      <c r="A38695" s="131"/>
    </row>
    <row r="38698" spans="1:1" x14ac:dyDescent="0.55000000000000004">
      <c r="A38698" s="131"/>
    </row>
    <row r="38699" spans="1:1" x14ac:dyDescent="0.55000000000000004">
      <c r="A38699" s="131"/>
    </row>
    <row r="38702" spans="1:1" x14ac:dyDescent="0.55000000000000004">
      <c r="A38702" s="131"/>
    </row>
    <row r="38703" spans="1:1" x14ac:dyDescent="0.55000000000000004">
      <c r="A38703" s="131"/>
    </row>
    <row r="38706" spans="1:1" x14ac:dyDescent="0.55000000000000004">
      <c r="A38706" s="131"/>
    </row>
    <row r="38707" spans="1:1" x14ac:dyDescent="0.55000000000000004">
      <c r="A38707" s="131"/>
    </row>
    <row r="38710" spans="1:1" x14ac:dyDescent="0.55000000000000004">
      <c r="A38710" s="131"/>
    </row>
    <row r="38711" spans="1:1" x14ac:dyDescent="0.55000000000000004">
      <c r="A38711" s="131"/>
    </row>
    <row r="38714" spans="1:1" x14ac:dyDescent="0.55000000000000004">
      <c r="A38714" s="131"/>
    </row>
    <row r="38715" spans="1:1" x14ac:dyDescent="0.55000000000000004">
      <c r="A38715" s="131"/>
    </row>
    <row r="38718" spans="1:1" x14ac:dyDescent="0.55000000000000004">
      <c r="A38718" s="131"/>
    </row>
    <row r="38719" spans="1:1" x14ac:dyDescent="0.55000000000000004">
      <c r="A38719" s="131"/>
    </row>
    <row r="38722" spans="1:1" x14ac:dyDescent="0.55000000000000004">
      <c r="A38722" s="131"/>
    </row>
    <row r="38723" spans="1:1" x14ac:dyDescent="0.55000000000000004">
      <c r="A38723" s="131"/>
    </row>
    <row r="38726" spans="1:1" x14ac:dyDescent="0.55000000000000004">
      <c r="A38726" s="131"/>
    </row>
    <row r="38727" spans="1:1" x14ac:dyDescent="0.55000000000000004">
      <c r="A38727" s="131"/>
    </row>
    <row r="38730" spans="1:1" x14ac:dyDescent="0.55000000000000004">
      <c r="A38730" s="131"/>
    </row>
    <row r="38731" spans="1:1" x14ac:dyDescent="0.55000000000000004">
      <c r="A38731" s="131"/>
    </row>
    <row r="38734" spans="1:1" x14ac:dyDescent="0.55000000000000004">
      <c r="A38734" s="131"/>
    </row>
    <row r="38735" spans="1:1" x14ac:dyDescent="0.55000000000000004">
      <c r="A38735" s="131"/>
    </row>
    <row r="38738" spans="1:1" x14ac:dyDescent="0.55000000000000004">
      <c r="A38738" s="131"/>
    </row>
    <row r="38739" spans="1:1" x14ac:dyDescent="0.55000000000000004">
      <c r="A38739" s="131"/>
    </row>
    <row r="38742" spans="1:1" x14ac:dyDescent="0.55000000000000004">
      <c r="A38742" s="131"/>
    </row>
    <row r="38743" spans="1:1" x14ac:dyDescent="0.55000000000000004">
      <c r="A38743" s="131"/>
    </row>
    <row r="38746" spans="1:1" x14ac:dyDescent="0.55000000000000004">
      <c r="A38746" s="131"/>
    </row>
    <row r="38747" spans="1:1" x14ac:dyDescent="0.55000000000000004">
      <c r="A38747" s="131"/>
    </row>
    <row r="38750" spans="1:1" x14ac:dyDescent="0.55000000000000004">
      <c r="A38750" s="131"/>
    </row>
    <row r="38751" spans="1:1" x14ac:dyDescent="0.55000000000000004">
      <c r="A38751" s="131"/>
    </row>
    <row r="38754" spans="1:1" x14ac:dyDescent="0.55000000000000004">
      <c r="A38754" s="131"/>
    </row>
    <row r="38755" spans="1:1" x14ac:dyDescent="0.55000000000000004">
      <c r="A38755" s="131"/>
    </row>
    <row r="38758" spans="1:1" x14ac:dyDescent="0.55000000000000004">
      <c r="A38758" s="131"/>
    </row>
    <row r="38759" spans="1:1" x14ac:dyDescent="0.55000000000000004">
      <c r="A38759" s="131"/>
    </row>
    <row r="38762" spans="1:1" x14ac:dyDescent="0.55000000000000004">
      <c r="A38762" s="131"/>
    </row>
    <row r="38763" spans="1:1" x14ac:dyDescent="0.55000000000000004">
      <c r="A38763" s="131"/>
    </row>
    <row r="38766" spans="1:1" x14ac:dyDescent="0.55000000000000004">
      <c r="A38766" s="131"/>
    </row>
    <row r="38767" spans="1:1" x14ac:dyDescent="0.55000000000000004">
      <c r="A38767" s="131"/>
    </row>
    <row r="38770" spans="1:1" x14ac:dyDescent="0.55000000000000004">
      <c r="A38770" s="131"/>
    </row>
    <row r="38771" spans="1:1" x14ac:dyDescent="0.55000000000000004">
      <c r="A38771" s="131"/>
    </row>
    <row r="38774" spans="1:1" x14ac:dyDescent="0.55000000000000004">
      <c r="A38774" s="131"/>
    </row>
    <row r="38775" spans="1:1" x14ac:dyDescent="0.55000000000000004">
      <c r="A38775" s="131"/>
    </row>
    <row r="38778" spans="1:1" x14ac:dyDescent="0.55000000000000004">
      <c r="A38778" s="131"/>
    </row>
    <row r="38779" spans="1:1" x14ac:dyDescent="0.55000000000000004">
      <c r="A38779" s="131"/>
    </row>
    <row r="38782" spans="1:1" x14ac:dyDescent="0.55000000000000004">
      <c r="A38782" s="131"/>
    </row>
    <row r="38783" spans="1:1" x14ac:dyDescent="0.55000000000000004">
      <c r="A38783" s="131"/>
    </row>
    <row r="38786" spans="1:1" x14ac:dyDescent="0.55000000000000004">
      <c r="A38786" s="131"/>
    </row>
    <row r="38787" spans="1:1" x14ac:dyDescent="0.55000000000000004">
      <c r="A38787" s="131"/>
    </row>
    <row r="38790" spans="1:1" x14ac:dyDescent="0.55000000000000004">
      <c r="A38790" s="131"/>
    </row>
    <row r="38791" spans="1:1" x14ac:dyDescent="0.55000000000000004">
      <c r="A38791" s="131"/>
    </row>
    <row r="38794" spans="1:1" x14ac:dyDescent="0.55000000000000004">
      <c r="A38794" s="131"/>
    </row>
    <row r="38795" spans="1:1" x14ac:dyDescent="0.55000000000000004">
      <c r="A38795" s="131"/>
    </row>
    <row r="38798" spans="1:1" x14ac:dyDescent="0.55000000000000004">
      <c r="A38798" s="131"/>
    </row>
    <row r="38799" spans="1:1" x14ac:dyDescent="0.55000000000000004">
      <c r="A38799" s="131"/>
    </row>
    <row r="38802" spans="1:1" x14ac:dyDescent="0.55000000000000004">
      <c r="A38802" s="131"/>
    </row>
    <row r="38803" spans="1:1" x14ac:dyDescent="0.55000000000000004">
      <c r="A38803" s="131"/>
    </row>
    <row r="38806" spans="1:1" x14ac:dyDescent="0.55000000000000004">
      <c r="A38806" s="131"/>
    </row>
    <row r="38807" spans="1:1" x14ac:dyDescent="0.55000000000000004">
      <c r="A38807" s="131"/>
    </row>
    <row r="38810" spans="1:1" x14ac:dyDescent="0.55000000000000004">
      <c r="A38810" s="131"/>
    </row>
    <row r="38811" spans="1:1" x14ac:dyDescent="0.55000000000000004">
      <c r="A38811" s="131"/>
    </row>
    <row r="38814" spans="1:1" x14ac:dyDescent="0.55000000000000004">
      <c r="A38814" s="131"/>
    </row>
    <row r="38815" spans="1:1" x14ac:dyDescent="0.55000000000000004">
      <c r="A38815" s="131"/>
    </row>
    <row r="38818" spans="1:1" x14ac:dyDescent="0.55000000000000004">
      <c r="A38818" s="131"/>
    </row>
    <row r="38819" spans="1:1" x14ac:dyDescent="0.55000000000000004">
      <c r="A38819" s="131"/>
    </row>
    <row r="38822" spans="1:1" x14ac:dyDescent="0.55000000000000004">
      <c r="A38822" s="131"/>
    </row>
    <row r="38823" spans="1:1" x14ac:dyDescent="0.55000000000000004">
      <c r="A38823" s="131"/>
    </row>
    <row r="38826" spans="1:1" x14ac:dyDescent="0.55000000000000004">
      <c r="A38826" s="131"/>
    </row>
    <row r="38827" spans="1:1" x14ac:dyDescent="0.55000000000000004">
      <c r="A38827" s="131"/>
    </row>
    <row r="38830" spans="1:1" x14ac:dyDescent="0.55000000000000004">
      <c r="A38830" s="131"/>
    </row>
    <row r="38831" spans="1:1" x14ac:dyDescent="0.55000000000000004">
      <c r="A38831" s="131"/>
    </row>
    <row r="38834" spans="1:1" x14ac:dyDescent="0.55000000000000004">
      <c r="A38834" s="131"/>
    </row>
    <row r="38835" spans="1:1" x14ac:dyDescent="0.55000000000000004">
      <c r="A38835" s="131"/>
    </row>
    <row r="38838" spans="1:1" x14ac:dyDescent="0.55000000000000004">
      <c r="A38838" s="131"/>
    </row>
    <row r="38839" spans="1:1" x14ac:dyDescent="0.55000000000000004">
      <c r="A38839" s="131"/>
    </row>
    <row r="38842" spans="1:1" x14ac:dyDescent="0.55000000000000004">
      <c r="A38842" s="131"/>
    </row>
    <row r="38843" spans="1:1" x14ac:dyDescent="0.55000000000000004">
      <c r="A38843" s="131"/>
    </row>
    <row r="38846" spans="1:1" x14ac:dyDescent="0.55000000000000004">
      <c r="A38846" s="131"/>
    </row>
    <row r="38847" spans="1:1" x14ac:dyDescent="0.55000000000000004">
      <c r="A38847" s="131"/>
    </row>
    <row r="38850" spans="1:1" x14ac:dyDescent="0.55000000000000004">
      <c r="A38850" s="131"/>
    </row>
    <row r="38851" spans="1:1" x14ac:dyDescent="0.55000000000000004">
      <c r="A38851" s="131"/>
    </row>
    <row r="38854" spans="1:1" x14ac:dyDescent="0.55000000000000004">
      <c r="A38854" s="131"/>
    </row>
    <row r="38855" spans="1:1" x14ac:dyDescent="0.55000000000000004">
      <c r="A38855" s="131"/>
    </row>
    <row r="38858" spans="1:1" x14ac:dyDescent="0.55000000000000004">
      <c r="A38858" s="131"/>
    </row>
    <row r="38859" spans="1:1" x14ac:dyDescent="0.55000000000000004">
      <c r="A38859" s="131"/>
    </row>
    <row r="38862" spans="1:1" x14ac:dyDescent="0.55000000000000004">
      <c r="A38862" s="131"/>
    </row>
    <row r="38863" spans="1:1" x14ac:dyDescent="0.55000000000000004">
      <c r="A38863" s="131"/>
    </row>
    <row r="38866" spans="1:1" x14ac:dyDescent="0.55000000000000004">
      <c r="A38866" s="131"/>
    </row>
    <row r="38867" spans="1:1" x14ac:dyDescent="0.55000000000000004">
      <c r="A38867" s="131"/>
    </row>
    <row r="38870" spans="1:1" x14ac:dyDescent="0.55000000000000004">
      <c r="A38870" s="131"/>
    </row>
    <row r="38871" spans="1:1" x14ac:dyDescent="0.55000000000000004">
      <c r="A38871" s="131"/>
    </row>
    <row r="38874" spans="1:1" x14ac:dyDescent="0.55000000000000004">
      <c r="A38874" s="131"/>
    </row>
    <row r="38875" spans="1:1" x14ac:dyDescent="0.55000000000000004">
      <c r="A38875" s="131"/>
    </row>
    <row r="38878" spans="1:1" x14ac:dyDescent="0.55000000000000004">
      <c r="A38878" s="131"/>
    </row>
    <row r="38879" spans="1:1" x14ac:dyDescent="0.55000000000000004">
      <c r="A38879" s="131"/>
    </row>
    <row r="38882" spans="1:1" x14ac:dyDescent="0.55000000000000004">
      <c r="A38882" s="131"/>
    </row>
    <row r="38883" spans="1:1" x14ac:dyDescent="0.55000000000000004">
      <c r="A38883" s="131"/>
    </row>
    <row r="38886" spans="1:1" x14ac:dyDescent="0.55000000000000004">
      <c r="A38886" s="131"/>
    </row>
    <row r="38887" spans="1:1" x14ac:dyDescent="0.55000000000000004">
      <c r="A38887" s="131"/>
    </row>
    <row r="38890" spans="1:1" x14ac:dyDescent="0.55000000000000004">
      <c r="A38890" s="131"/>
    </row>
    <row r="38891" spans="1:1" x14ac:dyDescent="0.55000000000000004">
      <c r="A38891" s="131"/>
    </row>
    <row r="38894" spans="1:1" x14ac:dyDescent="0.55000000000000004">
      <c r="A38894" s="131"/>
    </row>
    <row r="38895" spans="1:1" x14ac:dyDescent="0.55000000000000004">
      <c r="A38895" s="131"/>
    </row>
    <row r="38898" spans="1:1" x14ac:dyDescent="0.55000000000000004">
      <c r="A38898" s="131"/>
    </row>
    <row r="38899" spans="1:1" x14ac:dyDescent="0.55000000000000004">
      <c r="A38899" s="131"/>
    </row>
    <row r="38902" spans="1:1" x14ac:dyDescent="0.55000000000000004">
      <c r="A38902" s="131"/>
    </row>
    <row r="38903" spans="1:1" x14ac:dyDescent="0.55000000000000004">
      <c r="A38903" s="131"/>
    </row>
    <row r="38906" spans="1:1" x14ac:dyDescent="0.55000000000000004">
      <c r="A38906" s="131"/>
    </row>
    <row r="38907" spans="1:1" x14ac:dyDescent="0.55000000000000004">
      <c r="A38907" s="131"/>
    </row>
    <row r="38910" spans="1:1" x14ac:dyDescent="0.55000000000000004">
      <c r="A38910" s="131"/>
    </row>
    <row r="38911" spans="1:1" x14ac:dyDescent="0.55000000000000004">
      <c r="A38911" s="131"/>
    </row>
    <row r="38914" spans="1:1" x14ac:dyDescent="0.55000000000000004">
      <c r="A38914" s="131"/>
    </row>
    <row r="38915" spans="1:1" x14ac:dyDescent="0.55000000000000004">
      <c r="A38915" s="131"/>
    </row>
    <row r="38918" spans="1:1" x14ac:dyDescent="0.55000000000000004">
      <c r="A38918" s="131"/>
    </row>
    <row r="38919" spans="1:1" x14ac:dyDescent="0.55000000000000004">
      <c r="A38919" s="131"/>
    </row>
    <row r="38922" spans="1:1" x14ac:dyDescent="0.55000000000000004">
      <c r="A38922" s="131"/>
    </row>
    <row r="38923" spans="1:1" x14ac:dyDescent="0.55000000000000004">
      <c r="A38923" s="131"/>
    </row>
    <row r="38926" spans="1:1" x14ac:dyDescent="0.55000000000000004">
      <c r="A38926" s="131"/>
    </row>
    <row r="38927" spans="1:1" x14ac:dyDescent="0.55000000000000004">
      <c r="A38927" s="131"/>
    </row>
    <row r="38930" spans="1:1" x14ac:dyDescent="0.55000000000000004">
      <c r="A38930" s="131"/>
    </row>
    <row r="38931" spans="1:1" x14ac:dyDescent="0.55000000000000004">
      <c r="A38931" s="131"/>
    </row>
    <row r="38934" spans="1:1" x14ac:dyDescent="0.55000000000000004">
      <c r="A38934" s="131"/>
    </row>
    <row r="38935" spans="1:1" x14ac:dyDescent="0.55000000000000004">
      <c r="A38935" s="131"/>
    </row>
    <row r="38938" spans="1:1" x14ac:dyDescent="0.55000000000000004">
      <c r="A38938" s="131"/>
    </row>
    <row r="38939" spans="1:1" x14ac:dyDescent="0.55000000000000004">
      <c r="A38939" s="131"/>
    </row>
    <row r="38942" spans="1:1" x14ac:dyDescent="0.55000000000000004">
      <c r="A38942" s="131"/>
    </row>
    <row r="38943" spans="1:1" x14ac:dyDescent="0.55000000000000004">
      <c r="A38943" s="131"/>
    </row>
    <row r="38946" spans="1:1" x14ac:dyDescent="0.55000000000000004">
      <c r="A38946" s="131"/>
    </row>
    <row r="38947" spans="1:1" x14ac:dyDescent="0.55000000000000004">
      <c r="A38947" s="131"/>
    </row>
    <row r="38950" spans="1:1" x14ac:dyDescent="0.55000000000000004">
      <c r="A38950" s="131"/>
    </row>
    <row r="38951" spans="1:1" x14ac:dyDescent="0.55000000000000004">
      <c r="A38951" s="131"/>
    </row>
    <row r="38954" spans="1:1" x14ac:dyDescent="0.55000000000000004">
      <c r="A38954" s="131"/>
    </row>
    <row r="38955" spans="1:1" x14ac:dyDescent="0.55000000000000004">
      <c r="A38955" s="131"/>
    </row>
    <row r="38958" spans="1:1" x14ac:dyDescent="0.55000000000000004">
      <c r="A38958" s="131"/>
    </row>
    <row r="38959" spans="1:1" x14ac:dyDescent="0.55000000000000004">
      <c r="A38959" s="131"/>
    </row>
    <row r="38962" spans="1:1" x14ac:dyDescent="0.55000000000000004">
      <c r="A38962" s="131"/>
    </row>
    <row r="38963" spans="1:1" x14ac:dyDescent="0.55000000000000004">
      <c r="A38963" s="131"/>
    </row>
    <row r="38966" spans="1:1" x14ac:dyDescent="0.55000000000000004">
      <c r="A38966" s="131"/>
    </row>
    <row r="38967" spans="1:1" x14ac:dyDescent="0.55000000000000004">
      <c r="A38967" s="131"/>
    </row>
    <row r="38970" spans="1:1" x14ac:dyDescent="0.55000000000000004">
      <c r="A38970" s="131"/>
    </row>
    <row r="38971" spans="1:1" x14ac:dyDescent="0.55000000000000004">
      <c r="A38971" s="131"/>
    </row>
    <row r="38974" spans="1:1" x14ac:dyDescent="0.55000000000000004">
      <c r="A38974" s="131"/>
    </row>
    <row r="38975" spans="1:1" x14ac:dyDescent="0.55000000000000004">
      <c r="A38975" s="131"/>
    </row>
    <row r="38978" spans="1:1" x14ac:dyDescent="0.55000000000000004">
      <c r="A38978" s="131"/>
    </row>
    <row r="38979" spans="1:1" x14ac:dyDescent="0.55000000000000004">
      <c r="A38979" s="131"/>
    </row>
    <row r="38982" spans="1:1" x14ac:dyDescent="0.55000000000000004">
      <c r="A38982" s="131"/>
    </row>
    <row r="38983" spans="1:1" x14ac:dyDescent="0.55000000000000004">
      <c r="A38983" s="131"/>
    </row>
    <row r="38986" spans="1:1" x14ac:dyDescent="0.55000000000000004">
      <c r="A38986" s="131"/>
    </row>
    <row r="38987" spans="1:1" x14ac:dyDescent="0.55000000000000004">
      <c r="A38987" s="131"/>
    </row>
    <row r="38990" spans="1:1" x14ac:dyDescent="0.55000000000000004">
      <c r="A38990" s="131"/>
    </row>
    <row r="38991" spans="1:1" x14ac:dyDescent="0.55000000000000004">
      <c r="A38991" s="131"/>
    </row>
    <row r="38994" spans="1:1" x14ac:dyDescent="0.55000000000000004">
      <c r="A38994" s="131"/>
    </row>
    <row r="38995" spans="1:1" x14ac:dyDescent="0.55000000000000004">
      <c r="A38995" s="131"/>
    </row>
    <row r="38998" spans="1:1" x14ac:dyDescent="0.55000000000000004">
      <c r="A38998" s="131"/>
    </row>
    <row r="38999" spans="1:1" x14ac:dyDescent="0.55000000000000004">
      <c r="A38999" s="131"/>
    </row>
    <row r="39002" spans="1:1" x14ac:dyDescent="0.55000000000000004">
      <c r="A39002" s="131"/>
    </row>
    <row r="39003" spans="1:1" x14ac:dyDescent="0.55000000000000004">
      <c r="A39003" s="131"/>
    </row>
    <row r="39006" spans="1:1" x14ac:dyDescent="0.55000000000000004">
      <c r="A39006" s="131"/>
    </row>
    <row r="39007" spans="1:1" x14ac:dyDescent="0.55000000000000004">
      <c r="A39007" s="131"/>
    </row>
    <row r="39010" spans="1:1" x14ac:dyDescent="0.55000000000000004">
      <c r="A39010" s="131"/>
    </row>
    <row r="39011" spans="1:1" x14ac:dyDescent="0.55000000000000004">
      <c r="A39011" s="131"/>
    </row>
    <row r="39014" spans="1:1" x14ac:dyDescent="0.55000000000000004">
      <c r="A39014" s="131"/>
    </row>
    <row r="39015" spans="1:1" x14ac:dyDescent="0.55000000000000004">
      <c r="A39015" s="131"/>
    </row>
    <row r="39018" spans="1:1" x14ac:dyDescent="0.55000000000000004">
      <c r="A39018" s="131"/>
    </row>
    <row r="39019" spans="1:1" x14ac:dyDescent="0.55000000000000004">
      <c r="A39019" s="131"/>
    </row>
    <row r="39022" spans="1:1" x14ac:dyDescent="0.55000000000000004">
      <c r="A39022" s="131"/>
    </row>
    <row r="39023" spans="1:1" x14ac:dyDescent="0.55000000000000004">
      <c r="A39023" s="131"/>
    </row>
    <row r="39026" spans="1:1" x14ac:dyDescent="0.55000000000000004">
      <c r="A39026" s="131"/>
    </row>
    <row r="39027" spans="1:1" x14ac:dyDescent="0.55000000000000004">
      <c r="A39027" s="131"/>
    </row>
    <row r="39030" spans="1:1" x14ac:dyDescent="0.55000000000000004">
      <c r="A39030" s="131"/>
    </row>
    <row r="39031" spans="1:1" x14ac:dyDescent="0.55000000000000004">
      <c r="A39031" s="131"/>
    </row>
    <row r="39034" spans="1:1" x14ac:dyDescent="0.55000000000000004">
      <c r="A39034" s="131"/>
    </row>
    <row r="39035" spans="1:1" x14ac:dyDescent="0.55000000000000004">
      <c r="A39035" s="131"/>
    </row>
    <row r="39038" spans="1:1" x14ac:dyDescent="0.55000000000000004">
      <c r="A39038" s="131"/>
    </row>
    <row r="39039" spans="1:1" x14ac:dyDescent="0.55000000000000004">
      <c r="A39039" s="131"/>
    </row>
    <row r="39042" spans="1:1" x14ac:dyDescent="0.55000000000000004">
      <c r="A39042" s="131"/>
    </row>
    <row r="39043" spans="1:1" x14ac:dyDescent="0.55000000000000004">
      <c r="A39043" s="131"/>
    </row>
    <row r="39046" spans="1:1" x14ac:dyDescent="0.55000000000000004">
      <c r="A39046" s="131"/>
    </row>
    <row r="39047" spans="1:1" x14ac:dyDescent="0.55000000000000004">
      <c r="A39047" s="131"/>
    </row>
    <row r="39050" spans="1:1" x14ac:dyDescent="0.55000000000000004">
      <c r="A39050" s="131"/>
    </row>
    <row r="39051" spans="1:1" x14ac:dyDescent="0.55000000000000004">
      <c r="A39051" s="131"/>
    </row>
    <row r="39054" spans="1:1" x14ac:dyDescent="0.55000000000000004">
      <c r="A39054" s="131"/>
    </row>
    <row r="39055" spans="1:1" x14ac:dyDescent="0.55000000000000004">
      <c r="A39055" s="131"/>
    </row>
    <row r="39058" spans="1:1" x14ac:dyDescent="0.55000000000000004">
      <c r="A39058" s="131"/>
    </row>
    <row r="39059" spans="1:1" x14ac:dyDescent="0.55000000000000004">
      <c r="A39059" s="131"/>
    </row>
    <row r="39062" spans="1:1" x14ac:dyDescent="0.55000000000000004">
      <c r="A39062" s="131"/>
    </row>
    <row r="39063" spans="1:1" x14ac:dyDescent="0.55000000000000004">
      <c r="A39063" s="131"/>
    </row>
    <row r="39066" spans="1:1" x14ac:dyDescent="0.55000000000000004">
      <c r="A39066" s="131"/>
    </row>
    <row r="39067" spans="1:1" x14ac:dyDescent="0.55000000000000004">
      <c r="A39067" s="131"/>
    </row>
    <row r="39070" spans="1:1" x14ac:dyDescent="0.55000000000000004">
      <c r="A39070" s="131"/>
    </row>
    <row r="39071" spans="1:1" x14ac:dyDescent="0.55000000000000004">
      <c r="A39071" s="131"/>
    </row>
    <row r="39074" spans="1:1" x14ac:dyDescent="0.55000000000000004">
      <c r="A39074" s="131"/>
    </row>
    <row r="39075" spans="1:1" x14ac:dyDescent="0.55000000000000004">
      <c r="A39075" s="131"/>
    </row>
    <row r="39078" spans="1:1" x14ac:dyDescent="0.55000000000000004">
      <c r="A39078" s="131"/>
    </row>
    <row r="39079" spans="1:1" x14ac:dyDescent="0.55000000000000004">
      <c r="A39079" s="131"/>
    </row>
    <row r="39082" spans="1:1" x14ac:dyDescent="0.55000000000000004">
      <c r="A39082" s="131"/>
    </row>
    <row r="39083" spans="1:1" x14ac:dyDescent="0.55000000000000004">
      <c r="A39083" s="131"/>
    </row>
    <row r="39086" spans="1:1" x14ac:dyDescent="0.55000000000000004">
      <c r="A39086" s="131"/>
    </row>
    <row r="39087" spans="1:1" x14ac:dyDescent="0.55000000000000004">
      <c r="A39087" s="131"/>
    </row>
    <row r="39090" spans="1:1" x14ac:dyDescent="0.55000000000000004">
      <c r="A39090" s="131"/>
    </row>
    <row r="39091" spans="1:1" x14ac:dyDescent="0.55000000000000004">
      <c r="A39091" s="131"/>
    </row>
    <row r="39094" spans="1:1" x14ac:dyDescent="0.55000000000000004">
      <c r="A39094" s="131"/>
    </row>
    <row r="39095" spans="1:1" x14ac:dyDescent="0.55000000000000004">
      <c r="A39095" s="131"/>
    </row>
    <row r="39098" spans="1:1" x14ac:dyDescent="0.55000000000000004">
      <c r="A39098" s="131"/>
    </row>
    <row r="39099" spans="1:1" x14ac:dyDescent="0.55000000000000004">
      <c r="A39099" s="131"/>
    </row>
    <row r="39102" spans="1:1" x14ac:dyDescent="0.55000000000000004">
      <c r="A39102" s="131"/>
    </row>
    <row r="39103" spans="1:1" x14ac:dyDescent="0.55000000000000004">
      <c r="A39103" s="131"/>
    </row>
    <row r="39106" spans="1:1" x14ac:dyDescent="0.55000000000000004">
      <c r="A39106" s="131"/>
    </row>
    <row r="39107" spans="1:1" x14ac:dyDescent="0.55000000000000004">
      <c r="A39107" s="131"/>
    </row>
    <row r="39110" spans="1:1" x14ac:dyDescent="0.55000000000000004">
      <c r="A39110" s="131"/>
    </row>
    <row r="39111" spans="1:1" x14ac:dyDescent="0.55000000000000004">
      <c r="A39111" s="131"/>
    </row>
    <row r="39114" spans="1:1" x14ac:dyDescent="0.55000000000000004">
      <c r="A39114" s="131"/>
    </row>
    <row r="39115" spans="1:1" x14ac:dyDescent="0.55000000000000004">
      <c r="A39115" s="131"/>
    </row>
    <row r="39118" spans="1:1" x14ac:dyDescent="0.55000000000000004">
      <c r="A39118" s="131"/>
    </row>
    <row r="39119" spans="1:1" x14ac:dyDescent="0.55000000000000004">
      <c r="A39119" s="131"/>
    </row>
    <row r="39122" spans="1:1" x14ac:dyDescent="0.55000000000000004">
      <c r="A39122" s="131"/>
    </row>
    <row r="39123" spans="1:1" x14ac:dyDescent="0.55000000000000004">
      <c r="A39123" s="131"/>
    </row>
    <row r="39126" spans="1:1" x14ac:dyDescent="0.55000000000000004">
      <c r="A39126" s="131"/>
    </row>
    <row r="39127" spans="1:1" x14ac:dyDescent="0.55000000000000004">
      <c r="A39127" s="131"/>
    </row>
    <row r="39130" spans="1:1" x14ac:dyDescent="0.55000000000000004">
      <c r="A39130" s="131"/>
    </row>
    <row r="39131" spans="1:1" x14ac:dyDescent="0.55000000000000004">
      <c r="A39131" s="131"/>
    </row>
    <row r="39134" spans="1:1" x14ac:dyDescent="0.55000000000000004">
      <c r="A39134" s="131"/>
    </row>
    <row r="39135" spans="1:1" x14ac:dyDescent="0.55000000000000004">
      <c r="A39135" s="131"/>
    </row>
    <row r="39138" spans="1:1" x14ac:dyDescent="0.55000000000000004">
      <c r="A39138" s="131"/>
    </row>
    <row r="39139" spans="1:1" x14ac:dyDescent="0.55000000000000004">
      <c r="A39139" s="131"/>
    </row>
    <row r="39142" spans="1:1" x14ac:dyDescent="0.55000000000000004">
      <c r="A39142" s="131"/>
    </row>
    <row r="39143" spans="1:1" x14ac:dyDescent="0.55000000000000004">
      <c r="A39143" s="131"/>
    </row>
    <row r="39146" spans="1:1" x14ac:dyDescent="0.55000000000000004">
      <c r="A39146" s="131"/>
    </row>
    <row r="39147" spans="1:1" x14ac:dyDescent="0.55000000000000004">
      <c r="A39147" s="131"/>
    </row>
    <row r="39150" spans="1:1" x14ac:dyDescent="0.55000000000000004">
      <c r="A39150" s="131"/>
    </row>
    <row r="39151" spans="1:1" x14ac:dyDescent="0.55000000000000004">
      <c r="A39151" s="131"/>
    </row>
    <row r="39154" spans="1:1" x14ac:dyDescent="0.55000000000000004">
      <c r="A39154" s="131"/>
    </row>
    <row r="39155" spans="1:1" x14ac:dyDescent="0.55000000000000004">
      <c r="A39155" s="131"/>
    </row>
    <row r="39158" spans="1:1" x14ac:dyDescent="0.55000000000000004">
      <c r="A39158" s="131"/>
    </row>
    <row r="39159" spans="1:1" x14ac:dyDescent="0.55000000000000004">
      <c r="A39159" s="131"/>
    </row>
    <row r="39162" spans="1:1" x14ac:dyDescent="0.55000000000000004">
      <c r="A39162" s="131"/>
    </row>
    <row r="39163" spans="1:1" x14ac:dyDescent="0.55000000000000004">
      <c r="A39163" s="131"/>
    </row>
    <row r="39166" spans="1:1" x14ac:dyDescent="0.55000000000000004">
      <c r="A39166" s="131"/>
    </row>
    <row r="39167" spans="1:1" x14ac:dyDescent="0.55000000000000004">
      <c r="A39167" s="131"/>
    </row>
    <row r="39170" spans="1:1" x14ac:dyDescent="0.55000000000000004">
      <c r="A39170" s="131"/>
    </row>
    <row r="39171" spans="1:1" x14ac:dyDescent="0.55000000000000004">
      <c r="A39171" s="131"/>
    </row>
    <row r="39174" spans="1:1" x14ac:dyDescent="0.55000000000000004">
      <c r="A39174" s="131"/>
    </row>
    <row r="39175" spans="1:1" x14ac:dyDescent="0.55000000000000004">
      <c r="A39175" s="131"/>
    </row>
    <row r="39178" spans="1:1" x14ac:dyDescent="0.55000000000000004">
      <c r="A39178" s="131"/>
    </row>
    <row r="39179" spans="1:1" x14ac:dyDescent="0.55000000000000004">
      <c r="A39179" s="131"/>
    </row>
    <row r="39182" spans="1:1" x14ac:dyDescent="0.55000000000000004">
      <c r="A39182" s="131"/>
    </row>
    <row r="39183" spans="1:1" x14ac:dyDescent="0.55000000000000004">
      <c r="A39183" s="131"/>
    </row>
    <row r="39186" spans="1:1" x14ac:dyDescent="0.55000000000000004">
      <c r="A39186" s="131"/>
    </row>
    <row r="39187" spans="1:1" x14ac:dyDescent="0.55000000000000004">
      <c r="A39187" s="131"/>
    </row>
    <row r="39190" spans="1:1" x14ac:dyDescent="0.55000000000000004">
      <c r="A39190" s="131"/>
    </row>
    <row r="39191" spans="1:1" x14ac:dyDescent="0.55000000000000004">
      <c r="A39191" s="131"/>
    </row>
    <row r="39194" spans="1:1" x14ac:dyDescent="0.55000000000000004">
      <c r="A39194" s="131"/>
    </row>
    <row r="39195" spans="1:1" x14ac:dyDescent="0.55000000000000004">
      <c r="A39195" s="131"/>
    </row>
    <row r="39198" spans="1:1" x14ac:dyDescent="0.55000000000000004">
      <c r="A39198" s="131"/>
    </row>
    <row r="39199" spans="1:1" x14ac:dyDescent="0.55000000000000004">
      <c r="A39199" s="131"/>
    </row>
    <row r="39202" spans="1:1" x14ac:dyDescent="0.55000000000000004">
      <c r="A39202" s="131"/>
    </row>
    <row r="39203" spans="1:1" x14ac:dyDescent="0.55000000000000004">
      <c r="A39203" s="131"/>
    </row>
    <row r="39206" spans="1:1" x14ac:dyDescent="0.55000000000000004">
      <c r="A39206" s="131"/>
    </row>
    <row r="39207" spans="1:1" x14ac:dyDescent="0.55000000000000004">
      <c r="A39207" s="131"/>
    </row>
    <row r="39210" spans="1:1" x14ac:dyDescent="0.55000000000000004">
      <c r="A39210" s="131"/>
    </row>
    <row r="39211" spans="1:1" x14ac:dyDescent="0.55000000000000004">
      <c r="A39211" s="131"/>
    </row>
    <row r="39214" spans="1:1" x14ac:dyDescent="0.55000000000000004">
      <c r="A39214" s="131"/>
    </row>
    <row r="39215" spans="1:1" x14ac:dyDescent="0.55000000000000004">
      <c r="A39215" s="131"/>
    </row>
    <row r="39218" spans="1:1" x14ac:dyDescent="0.55000000000000004">
      <c r="A39218" s="131"/>
    </row>
    <row r="39219" spans="1:1" x14ac:dyDescent="0.55000000000000004">
      <c r="A39219" s="131"/>
    </row>
    <row r="39222" spans="1:1" x14ac:dyDescent="0.55000000000000004">
      <c r="A39222" s="131"/>
    </row>
    <row r="39223" spans="1:1" x14ac:dyDescent="0.55000000000000004">
      <c r="A39223" s="131"/>
    </row>
    <row r="39226" spans="1:1" x14ac:dyDescent="0.55000000000000004">
      <c r="A39226" s="131"/>
    </row>
    <row r="39227" spans="1:1" x14ac:dyDescent="0.55000000000000004">
      <c r="A39227" s="131"/>
    </row>
    <row r="39230" spans="1:1" x14ac:dyDescent="0.55000000000000004">
      <c r="A39230" s="131"/>
    </row>
    <row r="39231" spans="1:1" x14ac:dyDescent="0.55000000000000004">
      <c r="A39231" s="131"/>
    </row>
    <row r="39234" spans="1:1" x14ac:dyDescent="0.55000000000000004">
      <c r="A39234" s="131"/>
    </row>
    <row r="39235" spans="1:1" x14ac:dyDescent="0.55000000000000004">
      <c r="A39235" s="131"/>
    </row>
    <row r="39238" spans="1:1" x14ac:dyDescent="0.55000000000000004">
      <c r="A39238" s="131"/>
    </row>
    <row r="39239" spans="1:1" x14ac:dyDescent="0.55000000000000004">
      <c r="A39239" s="131"/>
    </row>
    <row r="39242" spans="1:1" x14ac:dyDescent="0.55000000000000004">
      <c r="A39242" s="131"/>
    </row>
    <row r="39243" spans="1:1" x14ac:dyDescent="0.55000000000000004">
      <c r="A39243" s="131"/>
    </row>
    <row r="39246" spans="1:1" x14ac:dyDescent="0.55000000000000004">
      <c r="A39246" s="131"/>
    </row>
    <row r="39247" spans="1:1" x14ac:dyDescent="0.55000000000000004">
      <c r="A39247" s="131"/>
    </row>
    <row r="39250" spans="1:1" x14ac:dyDescent="0.55000000000000004">
      <c r="A39250" s="131"/>
    </row>
    <row r="39251" spans="1:1" x14ac:dyDescent="0.55000000000000004">
      <c r="A39251" s="131"/>
    </row>
    <row r="39254" spans="1:1" x14ac:dyDescent="0.55000000000000004">
      <c r="A39254" s="131"/>
    </row>
    <row r="39255" spans="1:1" x14ac:dyDescent="0.55000000000000004">
      <c r="A39255" s="131"/>
    </row>
    <row r="39258" spans="1:1" x14ac:dyDescent="0.55000000000000004">
      <c r="A39258" s="131"/>
    </row>
    <row r="39259" spans="1:1" x14ac:dyDescent="0.55000000000000004">
      <c r="A39259" s="131"/>
    </row>
    <row r="39262" spans="1:1" x14ac:dyDescent="0.55000000000000004">
      <c r="A39262" s="131"/>
    </row>
    <row r="39263" spans="1:1" x14ac:dyDescent="0.55000000000000004">
      <c r="A39263" s="131"/>
    </row>
    <row r="39266" spans="1:1" x14ac:dyDescent="0.55000000000000004">
      <c r="A39266" s="131"/>
    </row>
    <row r="39267" spans="1:1" x14ac:dyDescent="0.55000000000000004">
      <c r="A39267" s="131"/>
    </row>
    <row r="39270" spans="1:1" x14ac:dyDescent="0.55000000000000004">
      <c r="A39270" s="131"/>
    </row>
    <row r="39271" spans="1:1" x14ac:dyDescent="0.55000000000000004">
      <c r="A39271" s="131"/>
    </row>
    <row r="39274" spans="1:1" x14ac:dyDescent="0.55000000000000004">
      <c r="A39274" s="131"/>
    </row>
    <row r="39275" spans="1:1" x14ac:dyDescent="0.55000000000000004">
      <c r="A39275" s="131"/>
    </row>
    <row r="39278" spans="1:1" x14ac:dyDescent="0.55000000000000004">
      <c r="A39278" s="131"/>
    </row>
    <row r="39279" spans="1:1" x14ac:dyDescent="0.55000000000000004">
      <c r="A39279" s="131"/>
    </row>
    <row r="39282" spans="1:1" x14ac:dyDescent="0.55000000000000004">
      <c r="A39282" s="131"/>
    </row>
    <row r="39283" spans="1:1" x14ac:dyDescent="0.55000000000000004">
      <c r="A39283" s="131"/>
    </row>
    <row r="39286" spans="1:1" x14ac:dyDescent="0.55000000000000004">
      <c r="A39286" s="131"/>
    </row>
    <row r="39287" spans="1:1" x14ac:dyDescent="0.55000000000000004">
      <c r="A39287" s="131"/>
    </row>
    <row r="39290" spans="1:1" x14ac:dyDescent="0.55000000000000004">
      <c r="A39290" s="131"/>
    </row>
    <row r="39291" spans="1:1" x14ac:dyDescent="0.55000000000000004">
      <c r="A39291" s="131"/>
    </row>
    <row r="39294" spans="1:1" x14ac:dyDescent="0.55000000000000004">
      <c r="A39294" s="131"/>
    </row>
    <row r="39295" spans="1:1" x14ac:dyDescent="0.55000000000000004">
      <c r="A39295" s="131"/>
    </row>
    <row r="39298" spans="1:1" x14ac:dyDescent="0.55000000000000004">
      <c r="A39298" s="131"/>
    </row>
    <row r="39299" spans="1:1" x14ac:dyDescent="0.55000000000000004">
      <c r="A39299" s="131"/>
    </row>
    <row r="39302" spans="1:1" x14ac:dyDescent="0.55000000000000004">
      <c r="A39302" s="131"/>
    </row>
    <row r="39303" spans="1:1" x14ac:dyDescent="0.55000000000000004">
      <c r="A39303" s="131"/>
    </row>
    <row r="39306" spans="1:1" x14ac:dyDescent="0.55000000000000004">
      <c r="A39306" s="131"/>
    </row>
    <row r="39307" spans="1:1" x14ac:dyDescent="0.55000000000000004">
      <c r="A39307" s="131"/>
    </row>
    <row r="39310" spans="1:1" x14ac:dyDescent="0.55000000000000004">
      <c r="A39310" s="131"/>
    </row>
    <row r="39311" spans="1:1" x14ac:dyDescent="0.55000000000000004">
      <c r="A39311" s="131"/>
    </row>
    <row r="39314" spans="1:1" x14ac:dyDescent="0.55000000000000004">
      <c r="A39314" s="131"/>
    </row>
    <row r="39315" spans="1:1" x14ac:dyDescent="0.55000000000000004">
      <c r="A39315" s="131"/>
    </row>
    <row r="39318" spans="1:1" x14ac:dyDescent="0.55000000000000004">
      <c r="A39318" s="131"/>
    </row>
    <row r="39319" spans="1:1" x14ac:dyDescent="0.55000000000000004">
      <c r="A39319" s="131"/>
    </row>
    <row r="39322" spans="1:1" x14ac:dyDescent="0.55000000000000004">
      <c r="A39322" s="131"/>
    </row>
    <row r="39323" spans="1:1" x14ac:dyDescent="0.55000000000000004">
      <c r="A39323" s="131"/>
    </row>
    <row r="39326" spans="1:1" x14ac:dyDescent="0.55000000000000004">
      <c r="A39326" s="131"/>
    </row>
    <row r="39327" spans="1:1" x14ac:dyDescent="0.55000000000000004">
      <c r="A39327" s="131"/>
    </row>
    <row r="39330" spans="1:1" x14ac:dyDescent="0.55000000000000004">
      <c r="A39330" s="131"/>
    </row>
    <row r="39331" spans="1:1" x14ac:dyDescent="0.55000000000000004">
      <c r="A39331" s="131"/>
    </row>
    <row r="39334" spans="1:1" x14ac:dyDescent="0.55000000000000004">
      <c r="A39334" s="131"/>
    </row>
    <row r="39335" spans="1:1" x14ac:dyDescent="0.55000000000000004">
      <c r="A39335" s="131"/>
    </row>
    <row r="39338" spans="1:1" x14ac:dyDescent="0.55000000000000004">
      <c r="A39338" s="131"/>
    </row>
    <row r="39339" spans="1:1" x14ac:dyDescent="0.55000000000000004">
      <c r="A39339" s="131"/>
    </row>
    <row r="39342" spans="1:1" x14ac:dyDescent="0.55000000000000004">
      <c r="A39342" s="131"/>
    </row>
    <row r="39343" spans="1:1" x14ac:dyDescent="0.55000000000000004">
      <c r="A39343" s="131"/>
    </row>
    <row r="39346" spans="1:1" x14ac:dyDescent="0.55000000000000004">
      <c r="A39346" s="131"/>
    </row>
    <row r="39347" spans="1:1" x14ac:dyDescent="0.55000000000000004">
      <c r="A39347" s="131"/>
    </row>
    <row r="39350" spans="1:1" x14ac:dyDescent="0.55000000000000004">
      <c r="A39350" s="131"/>
    </row>
    <row r="39351" spans="1:1" x14ac:dyDescent="0.55000000000000004">
      <c r="A39351" s="131"/>
    </row>
    <row r="39354" spans="1:1" x14ac:dyDescent="0.55000000000000004">
      <c r="A39354" s="131"/>
    </row>
    <row r="39355" spans="1:1" x14ac:dyDescent="0.55000000000000004">
      <c r="A39355" s="131"/>
    </row>
    <row r="39358" spans="1:1" x14ac:dyDescent="0.55000000000000004">
      <c r="A39358" s="131"/>
    </row>
    <row r="39359" spans="1:1" x14ac:dyDescent="0.55000000000000004">
      <c r="A39359" s="131"/>
    </row>
    <row r="39362" spans="1:1" x14ac:dyDescent="0.55000000000000004">
      <c r="A39362" s="131"/>
    </row>
    <row r="39363" spans="1:1" x14ac:dyDescent="0.55000000000000004">
      <c r="A39363" s="131"/>
    </row>
    <row r="39366" spans="1:1" x14ac:dyDescent="0.55000000000000004">
      <c r="A39366" s="131"/>
    </row>
    <row r="39367" spans="1:1" x14ac:dyDescent="0.55000000000000004">
      <c r="A39367" s="131"/>
    </row>
    <row r="39370" spans="1:1" x14ac:dyDescent="0.55000000000000004">
      <c r="A39370" s="131"/>
    </row>
    <row r="39371" spans="1:1" x14ac:dyDescent="0.55000000000000004">
      <c r="A39371" s="131"/>
    </row>
    <row r="39374" spans="1:1" x14ac:dyDescent="0.55000000000000004">
      <c r="A39374" s="131"/>
    </row>
    <row r="39375" spans="1:1" x14ac:dyDescent="0.55000000000000004">
      <c r="A39375" s="131"/>
    </row>
    <row r="39378" spans="1:1" x14ac:dyDescent="0.55000000000000004">
      <c r="A39378" s="131"/>
    </row>
    <row r="39379" spans="1:1" x14ac:dyDescent="0.55000000000000004">
      <c r="A39379" s="131"/>
    </row>
    <row r="39382" spans="1:1" x14ac:dyDescent="0.55000000000000004">
      <c r="A39382" s="131"/>
    </row>
    <row r="39383" spans="1:1" x14ac:dyDescent="0.55000000000000004">
      <c r="A39383" s="131"/>
    </row>
    <row r="39386" spans="1:1" x14ac:dyDescent="0.55000000000000004">
      <c r="A39386" s="131"/>
    </row>
    <row r="39387" spans="1:1" x14ac:dyDescent="0.55000000000000004">
      <c r="A39387" s="131"/>
    </row>
    <row r="39390" spans="1:1" x14ac:dyDescent="0.55000000000000004">
      <c r="A39390" s="131"/>
    </row>
    <row r="39391" spans="1:1" x14ac:dyDescent="0.55000000000000004">
      <c r="A39391" s="131"/>
    </row>
    <row r="39394" spans="1:1" x14ac:dyDescent="0.55000000000000004">
      <c r="A39394" s="131"/>
    </row>
    <row r="39395" spans="1:1" x14ac:dyDescent="0.55000000000000004">
      <c r="A39395" s="131"/>
    </row>
    <row r="39398" spans="1:1" x14ac:dyDescent="0.55000000000000004">
      <c r="A39398" s="131"/>
    </row>
    <row r="39399" spans="1:1" x14ac:dyDescent="0.55000000000000004">
      <c r="A39399" s="131"/>
    </row>
    <row r="39402" spans="1:1" x14ac:dyDescent="0.55000000000000004">
      <c r="A39402" s="131"/>
    </row>
    <row r="39403" spans="1:1" x14ac:dyDescent="0.55000000000000004">
      <c r="A39403" s="131"/>
    </row>
    <row r="39406" spans="1:1" x14ac:dyDescent="0.55000000000000004">
      <c r="A39406" s="131"/>
    </row>
    <row r="39407" spans="1:1" x14ac:dyDescent="0.55000000000000004">
      <c r="A39407" s="131"/>
    </row>
    <row r="39410" spans="1:1" x14ac:dyDescent="0.55000000000000004">
      <c r="A39410" s="131"/>
    </row>
    <row r="39411" spans="1:1" x14ac:dyDescent="0.55000000000000004">
      <c r="A39411" s="131"/>
    </row>
    <row r="39414" spans="1:1" x14ac:dyDescent="0.55000000000000004">
      <c r="A39414" s="131"/>
    </row>
    <row r="39415" spans="1:1" x14ac:dyDescent="0.55000000000000004">
      <c r="A39415" s="131"/>
    </row>
    <row r="39418" spans="1:1" x14ac:dyDescent="0.55000000000000004">
      <c r="A39418" s="131"/>
    </row>
    <row r="39419" spans="1:1" x14ac:dyDescent="0.55000000000000004">
      <c r="A39419" s="131"/>
    </row>
    <row r="39422" spans="1:1" x14ac:dyDescent="0.55000000000000004">
      <c r="A39422" s="131"/>
    </row>
    <row r="39423" spans="1:1" x14ac:dyDescent="0.55000000000000004">
      <c r="A39423" s="131"/>
    </row>
    <row r="39426" spans="1:1" x14ac:dyDescent="0.55000000000000004">
      <c r="A39426" s="131"/>
    </row>
    <row r="39427" spans="1:1" x14ac:dyDescent="0.55000000000000004">
      <c r="A39427" s="131"/>
    </row>
    <row r="39430" spans="1:1" x14ac:dyDescent="0.55000000000000004">
      <c r="A39430" s="131"/>
    </row>
    <row r="39431" spans="1:1" x14ac:dyDescent="0.55000000000000004">
      <c r="A39431" s="131"/>
    </row>
    <row r="39434" spans="1:1" x14ac:dyDescent="0.55000000000000004">
      <c r="A39434" s="131"/>
    </row>
    <row r="39435" spans="1:1" x14ac:dyDescent="0.55000000000000004">
      <c r="A39435" s="131"/>
    </row>
    <row r="39438" spans="1:1" x14ac:dyDescent="0.55000000000000004">
      <c r="A39438" s="131"/>
    </row>
    <row r="39439" spans="1:1" x14ac:dyDescent="0.55000000000000004">
      <c r="A39439" s="131"/>
    </row>
    <row r="39442" spans="1:1" x14ac:dyDescent="0.55000000000000004">
      <c r="A39442" s="131"/>
    </row>
    <row r="39443" spans="1:1" x14ac:dyDescent="0.55000000000000004">
      <c r="A39443" s="131"/>
    </row>
    <row r="39446" spans="1:1" x14ac:dyDescent="0.55000000000000004">
      <c r="A39446" s="131"/>
    </row>
    <row r="39447" spans="1:1" x14ac:dyDescent="0.55000000000000004">
      <c r="A39447" s="131"/>
    </row>
    <row r="39450" spans="1:1" x14ac:dyDescent="0.55000000000000004">
      <c r="A39450" s="131"/>
    </row>
    <row r="39451" spans="1:1" x14ac:dyDescent="0.55000000000000004">
      <c r="A39451" s="131"/>
    </row>
    <row r="39454" spans="1:1" x14ac:dyDescent="0.55000000000000004">
      <c r="A39454" s="131"/>
    </row>
    <row r="39455" spans="1:1" x14ac:dyDescent="0.55000000000000004">
      <c r="A39455" s="131"/>
    </row>
    <row r="39458" spans="1:1" x14ac:dyDescent="0.55000000000000004">
      <c r="A39458" s="131"/>
    </row>
    <row r="39459" spans="1:1" x14ac:dyDescent="0.55000000000000004">
      <c r="A39459" s="131"/>
    </row>
    <row r="39462" spans="1:1" x14ac:dyDescent="0.55000000000000004">
      <c r="A39462" s="131"/>
    </row>
    <row r="39463" spans="1:1" x14ac:dyDescent="0.55000000000000004">
      <c r="A39463" s="131"/>
    </row>
    <row r="39466" spans="1:1" x14ac:dyDescent="0.55000000000000004">
      <c r="A39466" s="131"/>
    </row>
    <row r="39467" spans="1:1" x14ac:dyDescent="0.55000000000000004">
      <c r="A39467" s="131"/>
    </row>
    <row r="39470" spans="1:1" x14ac:dyDescent="0.55000000000000004">
      <c r="A39470" s="131"/>
    </row>
    <row r="39471" spans="1:1" x14ac:dyDescent="0.55000000000000004">
      <c r="A39471" s="131"/>
    </row>
    <row r="39474" spans="1:1" x14ac:dyDescent="0.55000000000000004">
      <c r="A39474" s="131"/>
    </row>
    <row r="39475" spans="1:1" x14ac:dyDescent="0.55000000000000004">
      <c r="A39475" s="131"/>
    </row>
    <row r="39478" spans="1:1" x14ac:dyDescent="0.55000000000000004">
      <c r="A39478" s="131"/>
    </row>
    <row r="39479" spans="1:1" x14ac:dyDescent="0.55000000000000004">
      <c r="A39479" s="131"/>
    </row>
    <row r="39482" spans="1:1" x14ac:dyDescent="0.55000000000000004">
      <c r="A39482" s="131"/>
    </row>
    <row r="39483" spans="1:1" x14ac:dyDescent="0.55000000000000004">
      <c r="A39483" s="131"/>
    </row>
    <row r="39486" spans="1:1" x14ac:dyDescent="0.55000000000000004">
      <c r="A39486" s="131"/>
    </row>
    <row r="39487" spans="1:1" x14ac:dyDescent="0.55000000000000004">
      <c r="A39487" s="131"/>
    </row>
    <row r="39490" spans="1:1" x14ac:dyDescent="0.55000000000000004">
      <c r="A39490" s="131"/>
    </row>
    <row r="39491" spans="1:1" x14ac:dyDescent="0.55000000000000004">
      <c r="A39491" s="131"/>
    </row>
    <row r="39494" spans="1:1" x14ac:dyDescent="0.55000000000000004">
      <c r="A39494" s="131"/>
    </row>
    <row r="39495" spans="1:1" x14ac:dyDescent="0.55000000000000004">
      <c r="A39495" s="131"/>
    </row>
    <row r="39498" spans="1:1" x14ac:dyDescent="0.55000000000000004">
      <c r="A39498" s="131"/>
    </row>
    <row r="39499" spans="1:1" x14ac:dyDescent="0.55000000000000004">
      <c r="A39499" s="131"/>
    </row>
    <row r="39502" spans="1:1" x14ac:dyDescent="0.55000000000000004">
      <c r="A39502" s="131"/>
    </row>
    <row r="39503" spans="1:1" x14ac:dyDescent="0.55000000000000004">
      <c r="A39503" s="131"/>
    </row>
    <row r="39506" spans="1:1" x14ac:dyDescent="0.55000000000000004">
      <c r="A39506" s="131"/>
    </row>
    <row r="39507" spans="1:1" x14ac:dyDescent="0.55000000000000004">
      <c r="A39507" s="131"/>
    </row>
    <row r="39510" spans="1:1" x14ac:dyDescent="0.55000000000000004">
      <c r="A39510" s="131"/>
    </row>
    <row r="39511" spans="1:1" x14ac:dyDescent="0.55000000000000004">
      <c r="A39511" s="131"/>
    </row>
    <row r="39514" spans="1:1" x14ac:dyDescent="0.55000000000000004">
      <c r="A39514" s="131"/>
    </row>
    <row r="39515" spans="1:1" x14ac:dyDescent="0.55000000000000004">
      <c r="A39515" s="131"/>
    </row>
    <row r="39518" spans="1:1" x14ac:dyDescent="0.55000000000000004">
      <c r="A39518" s="131"/>
    </row>
    <row r="39519" spans="1:1" x14ac:dyDescent="0.55000000000000004">
      <c r="A39519" s="131"/>
    </row>
    <row r="39522" spans="1:1" x14ac:dyDescent="0.55000000000000004">
      <c r="A39522" s="131"/>
    </row>
    <row r="39523" spans="1:1" x14ac:dyDescent="0.55000000000000004">
      <c r="A39523" s="131"/>
    </row>
    <row r="39526" spans="1:1" x14ac:dyDescent="0.55000000000000004">
      <c r="A39526" s="131"/>
    </row>
    <row r="39527" spans="1:1" x14ac:dyDescent="0.55000000000000004">
      <c r="A39527" s="131"/>
    </row>
    <row r="39530" spans="1:1" x14ac:dyDescent="0.55000000000000004">
      <c r="A39530" s="131"/>
    </row>
    <row r="39531" spans="1:1" x14ac:dyDescent="0.55000000000000004">
      <c r="A39531" s="131"/>
    </row>
    <row r="39534" spans="1:1" x14ac:dyDescent="0.55000000000000004">
      <c r="A39534" s="131"/>
    </row>
    <row r="39535" spans="1:1" x14ac:dyDescent="0.55000000000000004">
      <c r="A39535" s="131"/>
    </row>
    <row r="39538" spans="1:1" x14ac:dyDescent="0.55000000000000004">
      <c r="A39538" s="131"/>
    </row>
    <row r="39539" spans="1:1" x14ac:dyDescent="0.55000000000000004">
      <c r="A39539" s="131"/>
    </row>
    <row r="39542" spans="1:1" x14ac:dyDescent="0.55000000000000004">
      <c r="A39542" s="131"/>
    </row>
    <row r="39543" spans="1:1" x14ac:dyDescent="0.55000000000000004">
      <c r="A39543" s="131"/>
    </row>
    <row r="39546" spans="1:1" x14ac:dyDescent="0.55000000000000004">
      <c r="A39546" s="131"/>
    </row>
    <row r="39547" spans="1:1" x14ac:dyDescent="0.55000000000000004">
      <c r="A39547" s="131"/>
    </row>
    <row r="39550" spans="1:1" x14ac:dyDescent="0.55000000000000004">
      <c r="A39550" s="131"/>
    </row>
    <row r="39551" spans="1:1" x14ac:dyDescent="0.55000000000000004">
      <c r="A39551" s="131"/>
    </row>
    <row r="39554" spans="1:1" x14ac:dyDescent="0.55000000000000004">
      <c r="A39554" s="131"/>
    </row>
    <row r="39555" spans="1:1" x14ac:dyDescent="0.55000000000000004">
      <c r="A39555" s="131"/>
    </row>
    <row r="39558" spans="1:1" x14ac:dyDescent="0.55000000000000004">
      <c r="A39558" s="131"/>
    </row>
    <row r="39559" spans="1:1" x14ac:dyDescent="0.55000000000000004">
      <c r="A39559" s="131"/>
    </row>
    <row r="39562" spans="1:1" x14ac:dyDescent="0.55000000000000004">
      <c r="A39562" s="131"/>
    </row>
    <row r="39563" spans="1:1" x14ac:dyDescent="0.55000000000000004">
      <c r="A39563" s="131"/>
    </row>
    <row r="39566" spans="1:1" x14ac:dyDescent="0.55000000000000004">
      <c r="A39566" s="131"/>
    </row>
    <row r="39567" spans="1:1" x14ac:dyDescent="0.55000000000000004">
      <c r="A39567" s="131"/>
    </row>
    <row r="39570" spans="1:1" x14ac:dyDescent="0.55000000000000004">
      <c r="A39570" s="131"/>
    </row>
    <row r="39571" spans="1:1" x14ac:dyDescent="0.55000000000000004">
      <c r="A39571" s="131"/>
    </row>
    <row r="39574" spans="1:1" x14ac:dyDescent="0.55000000000000004">
      <c r="A39574" s="131"/>
    </row>
    <row r="39575" spans="1:1" x14ac:dyDescent="0.55000000000000004">
      <c r="A39575" s="131"/>
    </row>
    <row r="39578" spans="1:1" x14ac:dyDescent="0.55000000000000004">
      <c r="A39578" s="131"/>
    </row>
    <row r="39579" spans="1:1" x14ac:dyDescent="0.55000000000000004">
      <c r="A39579" s="131"/>
    </row>
    <row r="39582" spans="1:1" x14ac:dyDescent="0.55000000000000004">
      <c r="A39582" s="131"/>
    </row>
    <row r="39583" spans="1:1" x14ac:dyDescent="0.55000000000000004">
      <c r="A39583" s="131"/>
    </row>
    <row r="39586" spans="1:1" x14ac:dyDescent="0.55000000000000004">
      <c r="A39586" s="131"/>
    </row>
    <row r="39587" spans="1:1" x14ac:dyDescent="0.55000000000000004">
      <c r="A39587" s="131"/>
    </row>
    <row r="39590" spans="1:1" x14ac:dyDescent="0.55000000000000004">
      <c r="A39590" s="131"/>
    </row>
    <row r="39591" spans="1:1" x14ac:dyDescent="0.55000000000000004">
      <c r="A39591" s="131"/>
    </row>
    <row r="39594" spans="1:1" x14ac:dyDescent="0.55000000000000004">
      <c r="A39594" s="131"/>
    </row>
    <row r="39595" spans="1:1" x14ac:dyDescent="0.55000000000000004">
      <c r="A39595" s="131"/>
    </row>
    <row r="39598" spans="1:1" x14ac:dyDescent="0.55000000000000004">
      <c r="A39598" s="131"/>
    </row>
    <row r="39599" spans="1:1" x14ac:dyDescent="0.55000000000000004">
      <c r="A39599" s="131"/>
    </row>
    <row r="39602" spans="1:1" x14ac:dyDescent="0.55000000000000004">
      <c r="A39602" s="131"/>
    </row>
    <row r="39603" spans="1:1" x14ac:dyDescent="0.55000000000000004">
      <c r="A39603" s="131"/>
    </row>
    <row r="39606" spans="1:1" x14ac:dyDescent="0.55000000000000004">
      <c r="A39606" s="131"/>
    </row>
    <row r="39607" spans="1:1" x14ac:dyDescent="0.55000000000000004">
      <c r="A39607" s="131"/>
    </row>
    <row r="39610" spans="1:1" x14ac:dyDescent="0.55000000000000004">
      <c r="A39610" s="131"/>
    </row>
    <row r="39611" spans="1:1" x14ac:dyDescent="0.55000000000000004">
      <c r="A39611" s="131"/>
    </row>
    <row r="39614" spans="1:1" x14ac:dyDescent="0.55000000000000004">
      <c r="A39614" s="131"/>
    </row>
    <row r="39615" spans="1:1" x14ac:dyDescent="0.55000000000000004">
      <c r="A39615" s="131"/>
    </row>
    <row r="39618" spans="1:1" x14ac:dyDescent="0.55000000000000004">
      <c r="A39618" s="131"/>
    </row>
    <row r="39619" spans="1:1" x14ac:dyDescent="0.55000000000000004">
      <c r="A39619" s="131"/>
    </row>
    <row r="39622" spans="1:1" x14ac:dyDescent="0.55000000000000004">
      <c r="A39622" s="131"/>
    </row>
    <row r="39623" spans="1:1" x14ac:dyDescent="0.55000000000000004">
      <c r="A39623" s="131"/>
    </row>
    <row r="39626" spans="1:1" x14ac:dyDescent="0.55000000000000004">
      <c r="A39626" s="131"/>
    </row>
    <row r="39627" spans="1:1" x14ac:dyDescent="0.55000000000000004">
      <c r="A39627" s="131"/>
    </row>
    <row r="39630" spans="1:1" x14ac:dyDescent="0.55000000000000004">
      <c r="A39630" s="131"/>
    </row>
    <row r="39631" spans="1:1" x14ac:dyDescent="0.55000000000000004">
      <c r="A39631" s="131"/>
    </row>
    <row r="39634" spans="1:1" x14ac:dyDescent="0.55000000000000004">
      <c r="A39634" s="131"/>
    </row>
    <row r="39635" spans="1:1" x14ac:dyDescent="0.55000000000000004">
      <c r="A39635" s="131"/>
    </row>
    <row r="39638" spans="1:1" x14ac:dyDescent="0.55000000000000004">
      <c r="A39638" s="131"/>
    </row>
    <row r="39639" spans="1:1" x14ac:dyDescent="0.55000000000000004">
      <c r="A39639" s="131"/>
    </row>
    <row r="39642" spans="1:1" x14ac:dyDescent="0.55000000000000004">
      <c r="A39642" s="131"/>
    </row>
    <row r="39643" spans="1:1" x14ac:dyDescent="0.55000000000000004">
      <c r="A39643" s="131"/>
    </row>
    <row r="39646" spans="1:1" x14ac:dyDescent="0.55000000000000004">
      <c r="A39646" s="131"/>
    </row>
    <row r="39647" spans="1:1" x14ac:dyDescent="0.55000000000000004">
      <c r="A39647" s="131"/>
    </row>
    <row r="39650" spans="1:1" x14ac:dyDescent="0.55000000000000004">
      <c r="A39650" s="131"/>
    </row>
    <row r="39651" spans="1:1" x14ac:dyDescent="0.55000000000000004">
      <c r="A39651" s="131"/>
    </row>
    <row r="39654" spans="1:1" x14ac:dyDescent="0.55000000000000004">
      <c r="A39654" s="131"/>
    </row>
    <row r="39655" spans="1:1" x14ac:dyDescent="0.55000000000000004">
      <c r="A39655" s="131"/>
    </row>
    <row r="39658" spans="1:1" x14ac:dyDescent="0.55000000000000004">
      <c r="A39658" s="131"/>
    </row>
    <row r="39659" spans="1:1" x14ac:dyDescent="0.55000000000000004">
      <c r="A39659" s="131"/>
    </row>
    <row r="39662" spans="1:1" x14ac:dyDescent="0.55000000000000004">
      <c r="A39662" s="131"/>
    </row>
    <row r="39663" spans="1:1" x14ac:dyDescent="0.55000000000000004">
      <c r="A39663" s="131"/>
    </row>
    <row r="39666" spans="1:1" x14ac:dyDescent="0.55000000000000004">
      <c r="A39666" s="131"/>
    </row>
    <row r="39667" spans="1:1" x14ac:dyDescent="0.55000000000000004">
      <c r="A39667" s="131"/>
    </row>
    <row r="39670" spans="1:1" x14ac:dyDescent="0.55000000000000004">
      <c r="A39670" s="131"/>
    </row>
    <row r="39671" spans="1:1" x14ac:dyDescent="0.55000000000000004">
      <c r="A39671" s="131"/>
    </row>
    <row r="39674" spans="1:1" x14ac:dyDescent="0.55000000000000004">
      <c r="A39674" s="131"/>
    </row>
    <row r="39675" spans="1:1" x14ac:dyDescent="0.55000000000000004">
      <c r="A39675" s="131"/>
    </row>
    <row r="39678" spans="1:1" x14ac:dyDescent="0.55000000000000004">
      <c r="A39678" s="131"/>
    </row>
    <row r="39679" spans="1:1" x14ac:dyDescent="0.55000000000000004">
      <c r="A39679" s="131"/>
    </row>
    <row r="39682" spans="1:1" x14ac:dyDescent="0.55000000000000004">
      <c r="A39682" s="131"/>
    </row>
    <row r="39683" spans="1:1" x14ac:dyDescent="0.55000000000000004">
      <c r="A39683" s="131"/>
    </row>
    <row r="39686" spans="1:1" x14ac:dyDescent="0.55000000000000004">
      <c r="A39686" s="131"/>
    </row>
    <row r="39687" spans="1:1" x14ac:dyDescent="0.55000000000000004">
      <c r="A39687" s="131"/>
    </row>
    <row r="39690" spans="1:1" x14ac:dyDescent="0.55000000000000004">
      <c r="A39690" s="131"/>
    </row>
    <row r="39691" spans="1:1" x14ac:dyDescent="0.55000000000000004">
      <c r="A39691" s="131"/>
    </row>
    <row r="39694" spans="1:1" x14ac:dyDescent="0.55000000000000004">
      <c r="A39694" s="131"/>
    </row>
    <row r="39695" spans="1:1" x14ac:dyDescent="0.55000000000000004">
      <c r="A39695" s="131"/>
    </row>
    <row r="39698" spans="1:1" x14ac:dyDescent="0.55000000000000004">
      <c r="A39698" s="131"/>
    </row>
    <row r="39699" spans="1:1" x14ac:dyDescent="0.55000000000000004">
      <c r="A39699" s="131"/>
    </row>
    <row r="39702" spans="1:1" x14ac:dyDescent="0.55000000000000004">
      <c r="A39702" s="131"/>
    </row>
    <row r="39703" spans="1:1" x14ac:dyDescent="0.55000000000000004">
      <c r="A39703" s="131"/>
    </row>
    <row r="39706" spans="1:1" x14ac:dyDescent="0.55000000000000004">
      <c r="A39706" s="131"/>
    </row>
    <row r="39707" spans="1:1" x14ac:dyDescent="0.55000000000000004">
      <c r="A39707" s="131"/>
    </row>
    <row r="39710" spans="1:1" x14ac:dyDescent="0.55000000000000004">
      <c r="A39710" s="131"/>
    </row>
    <row r="39711" spans="1:1" x14ac:dyDescent="0.55000000000000004">
      <c r="A39711" s="131"/>
    </row>
    <row r="39714" spans="1:1" x14ac:dyDescent="0.55000000000000004">
      <c r="A39714" s="131"/>
    </row>
    <row r="39715" spans="1:1" x14ac:dyDescent="0.55000000000000004">
      <c r="A39715" s="131"/>
    </row>
    <row r="39718" spans="1:1" x14ac:dyDescent="0.55000000000000004">
      <c r="A39718" s="131"/>
    </row>
    <row r="39719" spans="1:1" x14ac:dyDescent="0.55000000000000004">
      <c r="A39719" s="131"/>
    </row>
    <row r="39722" spans="1:1" x14ac:dyDescent="0.55000000000000004">
      <c r="A39722" s="131"/>
    </row>
    <row r="39723" spans="1:1" x14ac:dyDescent="0.55000000000000004">
      <c r="A39723" s="131"/>
    </row>
    <row r="39726" spans="1:1" x14ac:dyDescent="0.55000000000000004">
      <c r="A39726" s="131"/>
    </row>
    <row r="39727" spans="1:1" x14ac:dyDescent="0.55000000000000004">
      <c r="A39727" s="131"/>
    </row>
    <row r="39730" spans="1:1" x14ac:dyDescent="0.55000000000000004">
      <c r="A39730" s="131"/>
    </row>
    <row r="39731" spans="1:1" x14ac:dyDescent="0.55000000000000004">
      <c r="A39731" s="131"/>
    </row>
    <row r="39734" spans="1:1" x14ac:dyDescent="0.55000000000000004">
      <c r="A39734" s="131"/>
    </row>
    <row r="39735" spans="1:1" x14ac:dyDescent="0.55000000000000004">
      <c r="A39735" s="131"/>
    </row>
    <row r="39738" spans="1:1" x14ac:dyDescent="0.55000000000000004">
      <c r="A39738" s="131"/>
    </row>
    <row r="39739" spans="1:1" x14ac:dyDescent="0.55000000000000004">
      <c r="A39739" s="131"/>
    </row>
    <row r="39742" spans="1:1" x14ac:dyDescent="0.55000000000000004">
      <c r="A39742" s="131"/>
    </row>
    <row r="39743" spans="1:1" x14ac:dyDescent="0.55000000000000004">
      <c r="A39743" s="131"/>
    </row>
    <row r="39746" spans="1:1" x14ac:dyDescent="0.55000000000000004">
      <c r="A39746" s="131"/>
    </row>
    <row r="39747" spans="1:1" x14ac:dyDescent="0.55000000000000004">
      <c r="A39747" s="131"/>
    </row>
    <row r="39750" spans="1:1" x14ac:dyDescent="0.55000000000000004">
      <c r="A39750" s="131"/>
    </row>
    <row r="39751" spans="1:1" x14ac:dyDescent="0.55000000000000004">
      <c r="A39751" s="131"/>
    </row>
    <row r="39754" spans="1:1" x14ac:dyDescent="0.55000000000000004">
      <c r="A39754" s="131"/>
    </row>
    <row r="39755" spans="1:1" x14ac:dyDescent="0.55000000000000004">
      <c r="A39755" s="131"/>
    </row>
    <row r="39758" spans="1:1" x14ac:dyDescent="0.55000000000000004">
      <c r="A39758" s="131"/>
    </row>
    <row r="39759" spans="1:1" x14ac:dyDescent="0.55000000000000004">
      <c r="A39759" s="131"/>
    </row>
    <row r="39762" spans="1:1" x14ac:dyDescent="0.55000000000000004">
      <c r="A39762" s="131"/>
    </row>
    <row r="39763" spans="1:1" x14ac:dyDescent="0.55000000000000004">
      <c r="A39763" s="131"/>
    </row>
    <row r="39766" spans="1:1" x14ac:dyDescent="0.55000000000000004">
      <c r="A39766" s="131"/>
    </row>
    <row r="39767" spans="1:1" x14ac:dyDescent="0.55000000000000004">
      <c r="A39767" s="131"/>
    </row>
    <row r="39770" spans="1:1" x14ac:dyDescent="0.55000000000000004">
      <c r="A39770" s="131"/>
    </row>
    <row r="39771" spans="1:1" x14ac:dyDescent="0.55000000000000004">
      <c r="A39771" s="131"/>
    </row>
    <row r="39774" spans="1:1" x14ac:dyDescent="0.55000000000000004">
      <c r="A39774" s="131"/>
    </row>
    <row r="39775" spans="1:1" x14ac:dyDescent="0.55000000000000004">
      <c r="A39775" s="131"/>
    </row>
    <row r="39778" spans="1:1" x14ac:dyDescent="0.55000000000000004">
      <c r="A39778" s="131"/>
    </row>
    <row r="39779" spans="1:1" x14ac:dyDescent="0.55000000000000004">
      <c r="A39779" s="131"/>
    </row>
    <row r="39782" spans="1:1" x14ac:dyDescent="0.55000000000000004">
      <c r="A39782" s="131"/>
    </row>
    <row r="39783" spans="1:1" x14ac:dyDescent="0.55000000000000004">
      <c r="A39783" s="131"/>
    </row>
    <row r="39786" spans="1:1" x14ac:dyDescent="0.55000000000000004">
      <c r="A39786" s="131"/>
    </row>
    <row r="39787" spans="1:1" x14ac:dyDescent="0.55000000000000004">
      <c r="A39787" s="131"/>
    </row>
    <row r="39790" spans="1:1" x14ac:dyDescent="0.55000000000000004">
      <c r="A39790" s="131"/>
    </row>
    <row r="39791" spans="1:1" x14ac:dyDescent="0.55000000000000004">
      <c r="A39791" s="131"/>
    </row>
    <row r="39794" spans="1:1" x14ac:dyDescent="0.55000000000000004">
      <c r="A39794" s="131"/>
    </row>
    <row r="39795" spans="1:1" x14ac:dyDescent="0.55000000000000004">
      <c r="A39795" s="131"/>
    </row>
    <row r="39798" spans="1:1" x14ac:dyDescent="0.55000000000000004">
      <c r="A39798" s="131"/>
    </row>
    <row r="39799" spans="1:1" x14ac:dyDescent="0.55000000000000004">
      <c r="A39799" s="131"/>
    </row>
    <row r="39802" spans="1:1" x14ac:dyDescent="0.55000000000000004">
      <c r="A39802" s="131"/>
    </row>
    <row r="39803" spans="1:1" x14ac:dyDescent="0.55000000000000004">
      <c r="A39803" s="131"/>
    </row>
    <row r="39806" spans="1:1" x14ac:dyDescent="0.55000000000000004">
      <c r="A39806" s="131"/>
    </row>
    <row r="39807" spans="1:1" x14ac:dyDescent="0.55000000000000004">
      <c r="A39807" s="131"/>
    </row>
    <row r="39810" spans="1:1" x14ac:dyDescent="0.55000000000000004">
      <c r="A39810" s="131"/>
    </row>
    <row r="39811" spans="1:1" x14ac:dyDescent="0.55000000000000004">
      <c r="A39811" s="131"/>
    </row>
    <row r="39814" spans="1:1" x14ac:dyDescent="0.55000000000000004">
      <c r="A39814" s="131"/>
    </row>
    <row r="39815" spans="1:1" x14ac:dyDescent="0.55000000000000004">
      <c r="A39815" s="131"/>
    </row>
    <row r="39818" spans="1:1" x14ac:dyDescent="0.55000000000000004">
      <c r="A39818" s="131"/>
    </row>
    <row r="39819" spans="1:1" x14ac:dyDescent="0.55000000000000004">
      <c r="A39819" s="131"/>
    </row>
    <row r="39822" spans="1:1" x14ac:dyDescent="0.55000000000000004">
      <c r="A39822" s="131"/>
    </row>
    <row r="39823" spans="1:1" x14ac:dyDescent="0.55000000000000004">
      <c r="A39823" s="131"/>
    </row>
    <row r="39826" spans="1:1" x14ac:dyDescent="0.55000000000000004">
      <c r="A39826" s="131"/>
    </row>
    <row r="39827" spans="1:1" x14ac:dyDescent="0.55000000000000004">
      <c r="A39827" s="131"/>
    </row>
    <row r="39830" spans="1:1" x14ac:dyDescent="0.55000000000000004">
      <c r="A39830" s="131"/>
    </row>
    <row r="39831" spans="1:1" x14ac:dyDescent="0.55000000000000004">
      <c r="A39831" s="131"/>
    </row>
    <row r="39834" spans="1:1" x14ac:dyDescent="0.55000000000000004">
      <c r="A39834" s="131"/>
    </row>
    <row r="39835" spans="1:1" x14ac:dyDescent="0.55000000000000004">
      <c r="A39835" s="131"/>
    </row>
    <row r="39838" spans="1:1" x14ac:dyDescent="0.55000000000000004">
      <c r="A39838" s="131"/>
    </row>
    <row r="39839" spans="1:1" x14ac:dyDescent="0.55000000000000004">
      <c r="A39839" s="131"/>
    </row>
    <row r="39842" spans="1:1" x14ac:dyDescent="0.55000000000000004">
      <c r="A39842" s="131"/>
    </row>
    <row r="39843" spans="1:1" x14ac:dyDescent="0.55000000000000004">
      <c r="A39843" s="131"/>
    </row>
    <row r="39846" spans="1:1" x14ac:dyDescent="0.55000000000000004">
      <c r="A39846" s="131"/>
    </row>
    <row r="39847" spans="1:1" x14ac:dyDescent="0.55000000000000004">
      <c r="A39847" s="131"/>
    </row>
    <row r="39850" spans="1:1" x14ac:dyDescent="0.55000000000000004">
      <c r="A39850" s="131"/>
    </row>
    <row r="39851" spans="1:1" x14ac:dyDescent="0.55000000000000004">
      <c r="A39851" s="131"/>
    </row>
    <row r="39854" spans="1:1" x14ac:dyDescent="0.55000000000000004">
      <c r="A39854" s="131"/>
    </row>
    <row r="39855" spans="1:1" x14ac:dyDescent="0.55000000000000004">
      <c r="A39855" s="131"/>
    </row>
    <row r="39858" spans="1:1" x14ac:dyDescent="0.55000000000000004">
      <c r="A39858" s="131"/>
    </row>
    <row r="39859" spans="1:1" x14ac:dyDescent="0.55000000000000004">
      <c r="A39859" s="131"/>
    </row>
    <row r="39862" spans="1:1" x14ac:dyDescent="0.55000000000000004">
      <c r="A39862" s="131"/>
    </row>
    <row r="39863" spans="1:1" x14ac:dyDescent="0.55000000000000004">
      <c r="A39863" s="131"/>
    </row>
    <row r="39866" spans="1:1" x14ac:dyDescent="0.55000000000000004">
      <c r="A39866" s="131"/>
    </row>
    <row r="39867" spans="1:1" x14ac:dyDescent="0.55000000000000004">
      <c r="A39867" s="131"/>
    </row>
    <row r="39870" spans="1:1" x14ac:dyDescent="0.55000000000000004">
      <c r="A39870" s="131"/>
    </row>
    <row r="39871" spans="1:1" x14ac:dyDescent="0.55000000000000004">
      <c r="A39871" s="131"/>
    </row>
    <row r="39874" spans="1:1" x14ac:dyDescent="0.55000000000000004">
      <c r="A39874" s="131"/>
    </row>
    <row r="39875" spans="1:1" x14ac:dyDescent="0.55000000000000004">
      <c r="A39875" s="131"/>
    </row>
    <row r="39878" spans="1:1" x14ac:dyDescent="0.55000000000000004">
      <c r="A39878" s="131"/>
    </row>
    <row r="39879" spans="1:1" x14ac:dyDescent="0.55000000000000004">
      <c r="A39879" s="131"/>
    </row>
    <row r="39882" spans="1:1" x14ac:dyDescent="0.55000000000000004">
      <c r="A39882" s="131"/>
    </row>
    <row r="39883" spans="1:1" x14ac:dyDescent="0.55000000000000004">
      <c r="A39883" s="131"/>
    </row>
    <row r="39886" spans="1:1" x14ac:dyDescent="0.55000000000000004">
      <c r="A39886" s="131"/>
    </row>
    <row r="39887" spans="1:1" x14ac:dyDescent="0.55000000000000004">
      <c r="A39887" s="131"/>
    </row>
    <row r="39890" spans="1:1" x14ac:dyDescent="0.55000000000000004">
      <c r="A39890" s="131"/>
    </row>
    <row r="39891" spans="1:1" x14ac:dyDescent="0.55000000000000004">
      <c r="A39891" s="131"/>
    </row>
    <row r="39894" spans="1:1" x14ac:dyDescent="0.55000000000000004">
      <c r="A39894" s="131"/>
    </row>
    <row r="39895" spans="1:1" x14ac:dyDescent="0.55000000000000004">
      <c r="A39895" s="131"/>
    </row>
    <row r="39898" spans="1:1" x14ac:dyDescent="0.55000000000000004">
      <c r="A39898" s="131"/>
    </row>
    <row r="39899" spans="1:1" x14ac:dyDescent="0.55000000000000004">
      <c r="A39899" s="131"/>
    </row>
    <row r="39902" spans="1:1" x14ac:dyDescent="0.55000000000000004">
      <c r="A39902" s="131"/>
    </row>
    <row r="39903" spans="1:1" x14ac:dyDescent="0.55000000000000004">
      <c r="A39903" s="131"/>
    </row>
    <row r="39906" spans="1:1" x14ac:dyDescent="0.55000000000000004">
      <c r="A39906" s="131"/>
    </row>
    <row r="39907" spans="1:1" x14ac:dyDescent="0.55000000000000004">
      <c r="A39907" s="131"/>
    </row>
    <row r="39910" spans="1:1" x14ac:dyDescent="0.55000000000000004">
      <c r="A39910" s="131"/>
    </row>
    <row r="39911" spans="1:1" x14ac:dyDescent="0.55000000000000004">
      <c r="A39911" s="131"/>
    </row>
    <row r="39914" spans="1:1" x14ac:dyDescent="0.55000000000000004">
      <c r="A39914" s="131"/>
    </row>
    <row r="39915" spans="1:1" x14ac:dyDescent="0.55000000000000004">
      <c r="A39915" s="131"/>
    </row>
    <row r="39918" spans="1:1" x14ac:dyDescent="0.55000000000000004">
      <c r="A39918" s="131"/>
    </row>
    <row r="39919" spans="1:1" x14ac:dyDescent="0.55000000000000004">
      <c r="A39919" s="131"/>
    </row>
    <row r="39922" spans="1:1" x14ac:dyDescent="0.55000000000000004">
      <c r="A39922" s="131"/>
    </row>
    <row r="39923" spans="1:1" x14ac:dyDescent="0.55000000000000004">
      <c r="A39923" s="131"/>
    </row>
    <row r="39926" spans="1:1" x14ac:dyDescent="0.55000000000000004">
      <c r="A39926" s="131"/>
    </row>
    <row r="39927" spans="1:1" x14ac:dyDescent="0.55000000000000004">
      <c r="A39927" s="131"/>
    </row>
    <row r="39930" spans="1:1" x14ac:dyDescent="0.55000000000000004">
      <c r="A39930" s="131"/>
    </row>
    <row r="39931" spans="1:1" x14ac:dyDescent="0.55000000000000004">
      <c r="A39931" s="131"/>
    </row>
    <row r="39934" spans="1:1" x14ac:dyDescent="0.55000000000000004">
      <c r="A39934" s="131"/>
    </row>
    <row r="39935" spans="1:1" x14ac:dyDescent="0.55000000000000004">
      <c r="A39935" s="131"/>
    </row>
    <row r="39938" spans="1:1" x14ac:dyDescent="0.55000000000000004">
      <c r="A39938" s="131"/>
    </row>
    <row r="39939" spans="1:1" x14ac:dyDescent="0.55000000000000004">
      <c r="A39939" s="131"/>
    </row>
    <row r="39942" spans="1:1" x14ac:dyDescent="0.55000000000000004">
      <c r="A39942" s="131"/>
    </row>
    <row r="39943" spans="1:1" x14ac:dyDescent="0.55000000000000004">
      <c r="A39943" s="131"/>
    </row>
    <row r="39946" spans="1:1" x14ac:dyDescent="0.55000000000000004">
      <c r="A39946" s="131"/>
    </row>
    <row r="39947" spans="1:1" x14ac:dyDescent="0.55000000000000004">
      <c r="A39947" s="131"/>
    </row>
    <row r="39950" spans="1:1" x14ac:dyDescent="0.55000000000000004">
      <c r="A39950" s="131"/>
    </row>
    <row r="39951" spans="1:1" x14ac:dyDescent="0.55000000000000004">
      <c r="A39951" s="131"/>
    </row>
    <row r="39954" spans="1:1" x14ac:dyDescent="0.55000000000000004">
      <c r="A39954" s="131"/>
    </row>
    <row r="39955" spans="1:1" x14ac:dyDescent="0.55000000000000004">
      <c r="A39955" s="131"/>
    </row>
    <row r="39958" spans="1:1" x14ac:dyDescent="0.55000000000000004">
      <c r="A39958" s="131"/>
    </row>
    <row r="39959" spans="1:1" x14ac:dyDescent="0.55000000000000004">
      <c r="A39959" s="131"/>
    </row>
    <row r="39962" spans="1:1" x14ac:dyDescent="0.55000000000000004">
      <c r="A39962" s="131"/>
    </row>
    <row r="39963" spans="1:1" x14ac:dyDescent="0.55000000000000004">
      <c r="A39963" s="131"/>
    </row>
    <row r="39966" spans="1:1" x14ac:dyDescent="0.55000000000000004">
      <c r="A39966" s="131"/>
    </row>
    <row r="39967" spans="1:1" x14ac:dyDescent="0.55000000000000004">
      <c r="A39967" s="131"/>
    </row>
    <row r="39970" spans="1:1" x14ac:dyDescent="0.55000000000000004">
      <c r="A39970" s="131"/>
    </row>
    <row r="39971" spans="1:1" x14ac:dyDescent="0.55000000000000004">
      <c r="A39971" s="131"/>
    </row>
    <row r="39974" spans="1:1" x14ac:dyDescent="0.55000000000000004">
      <c r="A39974" s="131"/>
    </row>
    <row r="39975" spans="1:1" x14ac:dyDescent="0.55000000000000004">
      <c r="A39975" s="131"/>
    </row>
    <row r="39978" spans="1:1" x14ac:dyDescent="0.55000000000000004">
      <c r="A39978" s="131"/>
    </row>
    <row r="39979" spans="1:1" x14ac:dyDescent="0.55000000000000004">
      <c r="A39979" s="131"/>
    </row>
    <row r="39982" spans="1:1" x14ac:dyDescent="0.55000000000000004">
      <c r="A39982" s="131"/>
    </row>
    <row r="39983" spans="1:1" x14ac:dyDescent="0.55000000000000004">
      <c r="A39983" s="131"/>
    </row>
    <row r="39986" spans="1:1" x14ac:dyDescent="0.55000000000000004">
      <c r="A39986" s="131"/>
    </row>
    <row r="39987" spans="1:1" x14ac:dyDescent="0.55000000000000004">
      <c r="A39987" s="131"/>
    </row>
    <row r="39990" spans="1:1" x14ac:dyDescent="0.55000000000000004">
      <c r="A39990" s="131"/>
    </row>
    <row r="39991" spans="1:1" x14ac:dyDescent="0.55000000000000004">
      <c r="A39991" s="131"/>
    </row>
    <row r="39994" spans="1:1" x14ac:dyDescent="0.55000000000000004">
      <c r="A39994" s="131"/>
    </row>
    <row r="39995" spans="1:1" x14ac:dyDescent="0.55000000000000004">
      <c r="A39995" s="131"/>
    </row>
    <row r="39998" spans="1:1" x14ac:dyDescent="0.55000000000000004">
      <c r="A39998" s="131"/>
    </row>
    <row r="39999" spans="1:1" x14ac:dyDescent="0.55000000000000004">
      <c r="A39999" s="131"/>
    </row>
    <row r="40002" spans="1:1" x14ac:dyDescent="0.55000000000000004">
      <c r="A40002" s="131"/>
    </row>
    <row r="40003" spans="1:1" x14ac:dyDescent="0.55000000000000004">
      <c r="A40003" s="131"/>
    </row>
    <row r="40006" spans="1:1" x14ac:dyDescent="0.55000000000000004">
      <c r="A40006" s="131"/>
    </row>
    <row r="40007" spans="1:1" x14ac:dyDescent="0.55000000000000004">
      <c r="A40007" s="131"/>
    </row>
    <row r="40010" spans="1:1" x14ac:dyDescent="0.55000000000000004">
      <c r="A40010" s="131"/>
    </row>
    <row r="40011" spans="1:1" x14ac:dyDescent="0.55000000000000004">
      <c r="A40011" s="131"/>
    </row>
    <row r="40014" spans="1:1" x14ac:dyDescent="0.55000000000000004">
      <c r="A40014" s="131"/>
    </row>
    <row r="40015" spans="1:1" x14ac:dyDescent="0.55000000000000004">
      <c r="A40015" s="131"/>
    </row>
    <row r="40018" spans="1:1" x14ac:dyDescent="0.55000000000000004">
      <c r="A40018" s="131"/>
    </row>
    <row r="40019" spans="1:1" x14ac:dyDescent="0.55000000000000004">
      <c r="A40019" s="131"/>
    </row>
    <row r="40022" spans="1:1" x14ac:dyDescent="0.55000000000000004">
      <c r="A40022" s="131"/>
    </row>
    <row r="40023" spans="1:1" x14ac:dyDescent="0.55000000000000004">
      <c r="A40023" s="131"/>
    </row>
    <row r="40026" spans="1:1" x14ac:dyDescent="0.55000000000000004">
      <c r="A40026" s="131"/>
    </row>
    <row r="40027" spans="1:1" x14ac:dyDescent="0.55000000000000004">
      <c r="A40027" s="131"/>
    </row>
    <row r="40030" spans="1:1" x14ac:dyDescent="0.55000000000000004">
      <c r="A40030" s="131"/>
    </row>
    <row r="40031" spans="1:1" x14ac:dyDescent="0.55000000000000004">
      <c r="A40031" s="131"/>
    </row>
    <row r="40034" spans="1:1" x14ac:dyDescent="0.55000000000000004">
      <c r="A40034" s="131"/>
    </row>
    <row r="40035" spans="1:1" x14ac:dyDescent="0.55000000000000004">
      <c r="A40035" s="131"/>
    </row>
    <row r="40038" spans="1:1" x14ac:dyDescent="0.55000000000000004">
      <c r="A40038" s="131"/>
    </row>
    <row r="40039" spans="1:1" x14ac:dyDescent="0.55000000000000004">
      <c r="A40039" s="131"/>
    </row>
    <row r="40042" spans="1:1" x14ac:dyDescent="0.55000000000000004">
      <c r="A40042" s="131"/>
    </row>
    <row r="40043" spans="1:1" x14ac:dyDescent="0.55000000000000004">
      <c r="A40043" s="131"/>
    </row>
    <row r="40046" spans="1:1" x14ac:dyDescent="0.55000000000000004">
      <c r="A40046" s="131"/>
    </row>
    <row r="40047" spans="1:1" x14ac:dyDescent="0.55000000000000004">
      <c r="A40047" s="131"/>
    </row>
    <row r="40050" spans="1:1" x14ac:dyDescent="0.55000000000000004">
      <c r="A40050" s="131"/>
    </row>
    <row r="40051" spans="1:1" x14ac:dyDescent="0.55000000000000004">
      <c r="A40051" s="131"/>
    </row>
    <row r="40054" spans="1:1" x14ac:dyDescent="0.55000000000000004">
      <c r="A40054" s="131"/>
    </row>
    <row r="40055" spans="1:1" x14ac:dyDescent="0.55000000000000004">
      <c r="A40055" s="131"/>
    </row>
    <row r="40058" spans="1:1" x14ac:dyDescent="0.55000000000000004">
      <c r="A40058" s="131"/>
    </row>
    <row r="40059" spans="1:1" x14ac:dyDescent="0.55000000000000004">
      <c r="A40059" s="131"/>
    </row>
    <row r="40062" spans="1:1" x14ac:dyDescent="0.55000000000000004">
      <c r="A40062" s="131"/>
    </row>
    <row r="40063" spans="1:1" x14ac:dyDescent="0.55000000000000004">
      <c r="A40063" s="131"/>
    </row>
    <row r="40066" spans="1:1" x14ac:dyDescent="0.55000000000000004">
      <c r="A40066" s="131"/>
    </row>
    <row r="40067" spans="1:1" x14ac:dyDescent="0.55000000000000004">
      <c r="A40067" s="131"/>
    </row>
    <row r="40070" spans="1:1" x14ac:dyDescent="0.55000000000000004">
      <c r="A40070" s="131"/>
    </row>
    <row r="40071" spans="1:1" x14ac:dyDescent="0.55000000000000004">
      <c r="A40071" s="131"/>
    </row>
    <row r="40074" spans="1:1" x14ac:dyDescent="0.55000000000000004">
      <c r="A40074" s="131"/>
    </row>
    <row r="40075" spans="1:1" x14ac:dyDescent="0.55000000000000004">
      <c r="A40075" s="131"/>
    </row>
    <row r="40078" spans="1:1" x14ac:dyDescent="0.55000000000000004">
      <c r="A40078" s="131"/>
    </row>
    <row r="40079" spans="1:1" x14ac:dyDescent="0.55000000000000004">
      <c r="A40079" s="131"/>
    </row>
    <row r="40082" spans="1:1" x14ac:dyDescent="0.55000000000000004">
      <c r="A40082" s="131"/>
    </row>
    <row r="40083" spans="1:1" x14ac:dyDescent="0.55000000000000004">
      <c r="A40083" s="131"/>
    </row>
    <row r="40086" spans="1:1" x14ac:dyDescent="0.55000000000000004">
      <c r="A40086" s="131"/>
    </row>
    <row r="40087" spans="1:1" x14ac:dyDescent="0.55000000000000004">
      <c r="A40087" s="131"/>
    </row>
    <row r="40090" spans="1:1" x14ac:dyDescent="0.55000000000000004">
      <c r="A40090" s="131"/>
    </row>
    <row r="40091" spans="1:1" x14ac:dyDescent="0.55000000000000004">
      <c r="A40091" s="131"/>
    </row>
    <row r="40094" spans="1:1" x14ac:dyDescent="0.55000000000000004">
      <c r="A40094" s="131"/>
    </row>
    <row r="40095" spans="1:1" x14ac:dyDescent="0.55000000000000004">
      <c r="A40095" s="131"/>
    </row>
    <row r="40098" spans="1:1" x14ac:dyDescent="0.55000000000000004">
      <c r="A40098" s="131"/>
    </row>
    <row r="40099" spans="1:1" x14ac:dyDescent="0.55000000000000004">
      <c r="A40099" s="131"/>
    </row>
    <row r="40102" spans="1:1" x14ac:dyDescent="0.55000000000000004">
      <c r="A40102" s="131"/>
    </row>
    <row r="40103" spans="1:1" x14ac:dyDescent="0.55000000000000004">
      <c r="A40103" s="131"/>
    </row>
    <row r="40106" spans="1:1" x14ac:dyDescent="0.55000000000000004">
      <c r="A40106" s="131"/>
    </row>
    <row r="40107" spans="1:1" x14ac:dyDescent="0.55000000000000004">
      <c r="A40107" s="131"/>
    </row>
    <row r="40110" spans="1:1" x14ac:dyDescent="0.55000000000000004">
      <c r="A40110" s="131"/>
    </row>
    <row r="40111" spans="1:1" x14ac:dyDescent="0.55000000000000004">
      <c r="A40111" s="131"/>
    </row>
    <row r="40114" spans="1:1" x14ac:dyDescent="0.55000000000000004">
      <c r="A40114" s="131"/>
    </row>
    <row r="40115" spans="1:1" x14ac:dyDescent="0.55000000000000004">
      <c r="A40115" s="131"/>
    </row>
    <row r="40118" spans="1:1" x14ac:dyDescent="0.55000000000000004">
      <c r="A40118" s="131"/>
    </row>
    <row r="40119" spans="1:1" x14ac:dyDescent="0.55000000000000004">
      <c r="A40119" s="131"/>
    </row>
    <row r="40122" spans="1:1" x14ac:dyDescent="0.55000000000000004">
      <c r="A40122" s="131"/>
    </row>
    <row r="40123" spans="1:1" x14ac:dyDescent="0.55000000000000004">
      <c r="A40123" s="131"/>
    </row>
    <row r="40126" spans="1:1" x14ac:dyDescent="0.55000000000000004">
      <c r="A40126" s="131"/>
    </row>
    <row r="40127" spans="1:1" x14ac:dyDescent="0.55000000000000004">
      <c r="A40127" s="131"/>
    </row>
    <row r="40130" spans="1:1" x14ac:dyDescent="0.55000000000000004">
      <c r="A40130" s="131"/>
    </row>
    <row r="40131" spans="1:1" x14ac:dyDescent="0.55000000000000004">
      <c r="A40131" s="131"/>
    </row>
    <row r="40134" spans="1:1" x14ac:dyDescent="0.55000000000000004">
      <c r="A40134" s="131"/>
    </row>
    <row r="40135" spans="1:1" x14ac:dyDescent="0.55000000000000004">
      <c r="A40135" s="131"/>
    </row>
    <row r="40138" spans="1:1" x14ac:dyDescent="0.55000000000000004">
      <c r="A40138" s="131"/>
    </row>
    <row r="40139" spans="1:1" x14ac:dyDescent="0.55000000000000004">
      <c r="A40139" s="131"/>
    </row>
    <row r="40142" spans="1:1" x14ac:dyDescent="0.55000000000000004">
      <c r="A40142" s="131"/>
    </row>
    <row r="40143" spans="1:1" x14ac:dyDescent="0.55000000000000004">
      <c r="A40143" s="131"/>
    </row>
    <row r="40146" spans="1:1" x14ac:dyDescent="0.55000000000000004">
      <c r="A40146" s="131"/>
    </row>
    <row r="40147" spans="1:1" x14ac:dyDescent="0.55000000000000004">
      <c r="A40147" s="131"/>
    </row>
    <row r="40150" spans="1:1" x14ac:dyDescent="0.55000000000000004">
      <c r="A40150" s="131"/>
    </row>
    <row r="40151" spans="1:1" x14ac:dyDescent="0.55000000000000004">
      <c r="A40151" s="131"/>
    </row>
    <row r="40154" spans="1:1" x14ac:dyDescent="0.55000000000000004">
      <c r="A40154" s="131"/>
    </row>
    <row r="40155" spans="1:1" x14ac:dyDescent="0.55000000000000004">
      <c r="A40155" s="131"/>
    </row>
    <row r="40158" spans="1:1" x14ac:dyDescent="0.55000000000000004">
      <c r="A40158" s="131"/>
    </row>
    <row r="40159" spans="1:1" x14ac:dyDescent="0.55000000000000004">
      <c r="A40159" s="131"/>
    </row>
    <row r="40162" spans="1:1" x14ac:dyDescent="0.55000000000000004">
      <c r="A40162" s="131"/>
    </row>
    <row r="40163" spans="1:1" x14ac:dyDescent="0.55000000000000004">
      <c r="A40163" s="131"/>
    </row>
    <row r="40166" spans="1:1" x14ac:dyDescent="0.55000000000000004">
      <c r="A40166" s="131"/>
    </row>
    <row r="40167" spans="1:1" x14ac:dyDescent="0.55000000000000004">
      <c r="A40167" s="131"/>
    </row>
    <row r="40170" spans="1:1" x14ac:dyDescent="0.55000000000000004">
      <c r="A40170" s="131"/>
    </row>
    <row r="40171" spans="1:1" x14ac:dyDescent="0.55000000000000004">
      <c r="A40171" s="131"/>
    </row>
    <row r="40174" spans="1:1" x14ac:dyDescent="0.55000000000000004">
      <c r="A40174" s="131"/>
    </row>
    <row r="40175" spans="1:1" x14ac:dyDescent="0.55000000000000004">
      <c r="A40175" s="131"/>
    </row>
    <row r="40178" spans="1:1" x14ac:dyDescent="0.55000000000000004">
      <c r="A40178" s="131"/>
    </row>
    <row r="40179" spans="1:1" x14ac:dyDescent="0.55000000000000004">
      <c r="A40179" s="131"/>
    </row>
    <row r="40182" spans="1:1" x14ac:dyDescent="0.55000000000000004">
      <c r="A40182" s="131"/>
    </row>
    <row r="40183" spans="1:1" x14ac:dyDescent="0.55000000000000004">
      <c r="A40183" s="131"/>
    </row>
    <row r="40186" spans="1:1" x14ac:dyDescent="0.55000000000000004">
      <c r="A40186" s="131"/>
    </row>
    <row r="40187" spans="1:1" x14ac:dyDescent="0.55000000000000004">
      <c r="A40187" s="131"/>
    </row>
    <row r="40190" spans="1:1" x14ac:dyDescent="0.55000000000000004">
      <c r="A40190" s="131"/>
    </row>
    <row r="40191" spans="1:1" x14ac:dyDescent="0.55000000000000004">
      <c r="A40191" s="131"/>
    </row>
    <row r="40194" spans="1:1" x14ac:dyDescent="0.55000000000000004">
      <c r="A40194" s="131"/>
    </row>
    <row r="40195" spans="1:1" x14ac:dyDescent="0.55000000000000004">
      <c r="A40195" s="131"/>
    </row>
    <row r="40198" spans="1:1" x14ac:dyDescent="0.55000000000000004">
      <c r="A40198" s="131"/>
    </row>
    <row r="40199" spans="1:1" x14ac:dyDescent="0.55000000000000004">
      <c r="A40199" s="131"/>
    </row>
    <row r="40202" spans="1:1" x14ac:dyDescent="0.55000000000000004">
      <c r="A40202" s="131"/>
    </row>
    <row r="40203" spans="1:1" x14ac:dyDescent="0.55000000000000004">
      <c r="A40203" s="131"/>
    </row>
    <row r="40206" spans="1:1" x14ac:dyDescent="0.55000000000000004">
      <c r="A40206" s="131"/>
    </row>
    <row r="40207" spans="1:1" x14ac:dyDescent="0.55000000000000004">
      <c r="A40207" s="131"/>
    </row>
    <row r="40210" spans="1:1" x14ac:dyDescent="0.55000000000000004">
      <c r="A40210" s="131"/>
    </row>
    <row r="40211" spans="1:1" x14ac:dyDescent="0.55000000000000004">
      <c r="A40211" s="131"/>
    </row>
    <row r="40214" spans="1:1" x14ac:dyDescent="0.55000000000000004">
      <c r="A40214" s="131"/>
    </row>
    <row r="40215" spans="1:1" x14ac:dyDescent="0.55000000000000004">
      <c r="A40215" s="131"/>
    </row>
    <row r="40218" spans="1:1" x14ac:dyDescent="0.55000000000000004">
      <c r="A40218" s="131"/>
    </row>
    <row r="40219" spans="1:1" x14ac:dyDescent="0.55000000000000004">
      <c r="A40219" s="131"/>
    </row>
    <row r="40222" spans="1:1" x14ac:dyDescent="0.55000000000000004">
      <c r="A40222" s="131"/>
    </row>
    <row r="40223" spans="1:1" x14ac:dyDescent="0.55000000000000004">
      <c r="A40223" s="131"/>
    </row>
    <row r="40226" spans="1:1" x14ac:dyDescent="0.55000000000000004">
      <c r="A40226" s="131"/>
    </row>
    <row r="40227" spans="1:1" x14ac:dyDescent="0.55000000000000004">
      <c r="A40227" s="131"/>
    </row>
    <row r="40230" spans="1:1" x14ac:dyDescent="0.55000000000000004">
      <c r="A40230" s="131"/>
    </row>
    <row r="40231" spans="1:1" x14ac:dyDescent="0.55000000000000004">
      <c r="A40231" s="131"/>
    </row>
    <row r="40234" spans="1:1" x14ac:dyDescent="0.55000000000000004">
      <c r="A40234" s="131"/>
    </row>
    <row r="40235" spans="1:1" x14ac:dyDescent="0.55000000000000004">
      <c r="A40235" s="131"/>
    </row>
    <row r="40238" spans="1:1" x14ac:dyDescent="0.55000000000000004">
      <c r="A40238" s="131"/>
    </row>
    <row r="40239" spans="1:1" x14ac:dyDescent="0.55000000000000004">
      <c r="A40239" s="131"/>
    </row>
    <row r="40242" spans="1:1" x14ac:dyDescent="0.55000000000000004">
      <c r="A40242" s="131"/>
    </row>
    <row r="40243" spans="1:1" x14ac:dyDescent="0.55000000000000004">
      <c r="A40243" s="131"/>
    </row>
    <row r="40246" spans="1:1" x14ac:dyDescent="0.55000000000000004">
      <c r="A40246" s="131"/>
    </row>
    <row r="40247" spans="1:1" x14ac:dyDescent="0.55000000000000004">
      <c r="A40247" s="131"/>
    </row>
    <row r="40250" spans="1:1" x14ac:dyDescent="0.55000000000000004">
      <c r="A40250" s="131"/>
    </row>
    <row r="40251" spans="1:1" x14ac:dyDescent="0.55000000000000004">
      <c r="A40251" s="131"/>
    </row>
    <row r="40254" spans="1:1" x14ac:dyDescent="0.55000000000000004">
      <c r="A40254" s="131"/>
    </row>
    <row r="40255" spans="1:1" x14ac:dyDescent="0.55000000000000004">
      <c r="A40255" s="131"/>
    </row>
    <row r="40258" spans="1:1" x14ac:dyDescent="0.55000000000000004">
      <c r="A40258" s="131"/>
    </row>
    <row r="40259" spans="1:1" x14ac:dyDescent="0.55000000000000004">
      <c r="A40259" s="131"/>
    </row>
    <row r="40262" spans="1:1" x14ac:dyDescent="0.55000000000000004">
      <c r="A40262" s="131"/>
    </row>
    <row r="40263" spans="1:1" x14ac:dyDescent="0.55000000000000004">
      <c r="A40263" s="131"/>
    </row>
    <row r="40266" spans="1:1" x14ac:dyDescent="0.55000000000000004">
      <c r="A40266" s="131"/>
    </row>
    <row r="40267" spans="1:1" x14ac:dyDescent="0.55000000000000004">
      <c r="A40267" s="131"/>
    </row>
    <row r="40270" spans="1:1" x14ac:dyDescent="0.55000000000000004">
      <c r="A40270" s="131"/>
    </row>
    <row r="40271" spans="1:1" x14ac:dyDescent="0.55000000000000004">
      <c r="A40271" s="131"/>
    </row>
    <row r="40274" spans="1:1" x14ac:dyDescent="0.55000000000000004">
      <c r="A40274" s="131"/>
    </row>
    <row r="40275" spans="1:1" x14ac:dyDescent="0.55000000000000004">
      <c r="A40275" s="131"/>
    </row>
    <row r="40278" spans="1:1" x14ac:dyDescent="0.55000000000000004">
      <c r="A40278" s="131"/>
    </row>
    <row r="40279" spans="1:1" x14ac:dyDescent="0.55000000000000004">
      <c r="A40279" s="131"/>
    </row>
    <row r="40282" spans="1:1" x14ac:dyDescent="0.55000000000000004">
      <c r="A40282" s="131"/>
    </row>
    <row r="40283" spans="1:1" x14ac:dyDescent="0.55000000000000004">
      <c r="A40283" s="131"/>
    </row>
    <row r="40286" spans="1:1" x14ac:dyDescent="0.55000000000000004">
      <c r="A40286" s="131"/>
    </row>
    <row r="40287" spans="1:1" x14ac:dyDescent="0.55000000000000004">
      <c r="A40287" s="131"/>
    </row>
    <row r="40290" spans="1:1" x14ac:dyDescent="0.55000000000000004">
      <c r="A40290" s="131"/>
    </row>
    <row r="40291" spans="1:1" x14ac:dyDescent="0.55000000000000004">
      <c r="A40291" s="131"/>
    </row>
    <row r="40294" spans="1:1" x14ac:dyDescent="0.55000000000000004">
      <c r="A40294" s="131"/>
    </row>
    <row r="40295" spans="1:1" x14ac:dyDescent="0.55000000000000004">
      <c r="A40295" s="131"/>
    </row>
    <row r="40298" spans="1:1" x14ac:dyDescent="0.55000000000000004">
      <c r="A40298" s="131"/>
    </row>
    <row r="40299" spans="1:1" x14ac:dyDescent="0.55000000000000004">
      <c r="A40299" s="131"/>
    </row>
    <row r="40302" spans="1:1" x14ac:dyDescent="0.55000000000000004">
      <c r="A40302" s="131"/>
    </row>
    <row r="40303" spans="1:1" x14ac:dyDescent="0.55000000000000004">
      <c r="A40303" s="131"/>
    </row>
    <row r="40306" spans="1:1" x14ac:dyDescent="0.55000000000000004">
      <c r="A40306" s="131"/>
    </row>
    <row r="40307" spans="1:1" x14ac:dyDescent="0.55000000000000004">
      <c r="A40307" s="131"/>
    </row>
    <row r="40310" spans="1:1" x14ac:dyDescent="0.55000000000000004">
      <c r="A40310" s="131"/>
    </row>
    <row r="40311" spans="1:1" x14ac:dyDescent="0.55000000000000004">
      <c r="A40311" s="131"/>
    </row>
    <row r="40314" spans="1:1" x14ac:dyDescent="0.55000000000000004">
      <c r="A40314" s="131"/>
    </row>
    <row r="40315" spans="1:1" x14ac:dyDescent="0.55000000000000004">
      <c r="A40315" s="131"/>
    </row>
    <row r="40318" spans="1:1" x14ac:dyDescent="0.55000000000000004">
      <c r="A40318" s="131"/>
    </row>
    <row r="40319" spans="1:1" x14ac:dyDescent="0.55000000000000004">
      <c r="A40319" s="131"/>
    </row>
    <row r="40322" spans="1:1" x14ac:dyDescent="0.55000000000000004">
      <c r="A40322" s="131"/>
    </row>
    <row r="40323" spans="1:1" x14ac:dyDescent="0.55000000000000004">
      <c r="A40323" s="131"/>
    </row>
    <row r="40326" spans="1:1" x14ac:dyDescent="0.55000000000000004">
      <c r="A40326" s="131"/>
    </row>
    <row r="40327" spans="1:1" x14ac:dyDescent="0.55000000000000004">
      <c r="A40327" s="131"/>
    </row>
    <row r="40330" spans="1:1" x14ac:dyDescent="0.55000000000000004">
      <c r="A40330" s="131"/>
    </row>
    <row r="40331" spans="1:1" x14ac:dyDescent="0.55000000000000004">
      <c r="A40331" s="131"/>
    </row>
    <row r="40334" spans="1:1" x14ac:dyDescent="0.55000000000000004">
      <c r="A40334" s="131"/>
    </row>
    <row r="40335" spans="1:1" x14ac:dyDescent="0.55000000000000004">
      <c r="A40335" s="131"/>
    </row>
    <row r="40338" spans="1:1" x14ac:dyDescent="0.55000000000000004">
      <c r="A40338" s="131"/>
    </row>
    <row r="40339" spans="1:1" x14ac:dyDescent="0.55000000000000004">
      <c r="A40339" s="131"/>
    </row>
    <row r="40342" spans="1:1" x14ac:dyDescent="0.55000000000000004">
      <c r="A40342" s="131"/>
    </row>
    <row r="40343" spans="1:1" x14ac:dyDescent="0.55000000000000004">
      <c r="A40343" s="131"/>
    </row>
    <row r="40346" spans="1:1" x14ac:dyDescent="0.55000000000000004">
      <c r="A40346" s="131"/>
    </row>
    <row r="40347" spans="1:1" x14ac:dyDescent="0.55000000000000004">
      <c r="A40347" s="131"/>
    </row>
    <row r="40350" spans="1:1" x14ac:dyDescent="0.55000000000000004">
      <c r="A40350" s="131"/>
    </row>
    <row r="40351" spans="1:1" x14ac:dyDescent="0.55000000000000004">
      <c r="A40351" s="131"/>
    </row>
    <row r="40354" spans="1:1" x14ac:dyDescent="0.55000000000000004">
      <c r="A40354" s="131"/>
    </row>
    <row r="40355" spans="1:1" x14ac:dyDescent="0.55000000000000004">
      <c r="A40355" s="131"/>
    </row>
    <row r="40358" spans="1:1" x14ac:dyDescent="0.55000000000000004">
      <c r="A40358" s="131"/>
    </row>
    <row r="40359" spans="1:1" x14ac:dyDescent="0.55000000000000004">
      <c r="A40359" s="131"/>
    </row>
    <row r="40362" spans="1:1" x14ac:dyDescent="0.55000000000000004">
      <c r="A40362" s="131"/>
    </row>
    <row r="40363" spans="1:1" x14ac:dyDescent="0.55000000000000004">
      <c r="A40363" s="131"/>
    </row>
    <row r="40366" spans="1:1" x14ac:dyDescent="0.55000000000000004">
      <c r="A40366" s="131"/>
    </row>
    <row r="40367" spans="1:1" x14ac:dyDescent="0.55000000000000004">
      <c r="A40367" s="131"/>
    </row>
    <row r="40370" spans="1:1" x14ac:dyDescent="0.55000000000000004">
      <c r="A40370" s="131"/>
    </row>
    <row r="40371" spans="1:1" x14ac:dyDescent="0.55000000000000004">
      <c r="A40371" s="131"/>
    </row>
    <row r="40374" spans="1:1" x14ac:dyDescent="0.55000000000000004">
      <c r="A40374" s="131"/>
    </row>
    <row r="40375" spans="1:1" x14ac:dyDescent="0.55000000000000004">
      <c r="A40375" s="131"/>
    </row>
    <row r="40378" spans="1:1" x14ac:dyDescent="0.55000000000000004">
      <c r="A40378" s="131"/>
    </row>
    <row r="40379" spans="1:1" x14ac:dyDescent="0.55000000000000004">
      <c r="A40379" s="131"/>
    </row>
    <row r="40382" spans="1:1" x14ac:dyDescent="0.55000000000000004">
      <c r="A40382" s="131"/>
    </row>
    <row r="40383" spans="1:1" x14ac:dyDescent="0.55000000000000004">
      <c r="A40383" s="131"/>
    </row>
    <row r="40386" spans="1:1" x14ac:dyDescent="0.55000000000000004">
      <c r="A40386" s="131"/>
    </row>
    <row r="40387" spans="1:1" x14ac:dyDescent="0.55000000000000004">
      <c r="A40387" s="131"/>
    </row>
    <row r="40390" spans="1:1" x14ac:dyDescent="0.55000000000000004">
      <c r="A40390" s="131"/>
    </row>
    <row r="40391" spans="1:1" x14ac:dyDescent="0.55000000000000004">
      <c r="A40391" s="131"/>
    </row>
    <row r="40394" spans="1:1" x14ac:dyDescent="0.55000000000000004">
      <c r="A40394" s="131"/>
    </row>
    <row r="40395" spans="1:1" x14ac:dyDescent="0.55000000000000004">
      <c r="A40395" s="131"/>
    </row>
    <row r="40398" spans="1:1" x14ac:dyDescent="0.55000000000000004">
      <c r="A40398" s="131"/>
    </row>
    <row r="40399" spans="1:1" x14ac:dyDescent="0.55000000000000004">
      <c r="A40399" s="131"/>
    </row>
    <row r="40402" spans="1:1" x14ac:dyDescent="0.55000000000000004">
      <c r="A40402" s="131"/>
    </row>
    <row r="40403" spans="1:1" x14ac:dyDescent="0.55000000000000004">
      <c r="A40403" s="131"/>
    </row>
    <row r="40406" spans="1:1" x14ac:dyDescent="0.55000000000000004">
      <c r="A40406" s="131"/>
    </row>
    <row r="40407" spans="1:1" x14ac:dyDescent="0.55000000000000004">
      <c r="A40407" s="131"/>
    </row>
    <row r="40410" spans="1:1" x14ac:dyDescent="0.55000000000000004">
      <c r="A40410" s="131"/>
    </row>
    <row r="40411" spans="1:1" x14ac:dyDescent="0.55000000000000004">
      <c r="A40411" s="131"/>
    </row>
    <row r="40414" spans="1:1" x14ac:dyDescent="0.55000000000000004">
      <c r="A40414" s="131"/>
    </row>
    <row r="40415" spans="1:1" x14ac:dyDescent="0.55000000000000004">
      <c r="A40415" s="131"/>
    </row>
    <row r="40418" spans="1:1" x14ac:dyDescent="0.55000000000000004">
      <c r="A40418" s="131"/>
    </row>
    <row r="40419" spans="1:1" x14ac:dyDescent="0.55000000000000004">
      <c r="A40419" s="131"/>
    </row>
    <row r="40422" spans="1:1" x14ac:dyDescent="0.55000000000000004">
      <c r="A40422" s="131"/>
    </row>
    <row r="40423" spans="1:1" x14ac:dyDescent="0.55000000000000004">
      <c r="A40423" s="131"/>
    </row>
    <row r="40426" spans="1:1" x14ac:dyDescent="0.55000000000000004">
      <c r="A40426" s="131"/>
    </row>
    <row r="40427" spans="1:1" x14ac:dyDescent="0.55000000000000004">
      <c r="A40427" s="131"/>
    </row>
    <row r="40430" spans="1:1" x14ac:dyDescent="0.55000000000000004">
      <c r="A40430" s="131"/>
    </row>
    <row r="40431" spans="1:1" x14ac:dyDescent="0.55000000000000004">
      <c r="A40431" s="131"/>
    </row>
    <row r="40434" spans="1:1" x14ac:dyDescent="0.55000000000000004">
      <c r="A40434" s="131"/>
    </row>
    <row r="40435" spans="1:1" x14ac:dyDescent="0.55000000000000004">
      <c r="A40435" s="131"/>
    </row>
    <row r="40438" spans="1:1" x14ac:dyDescent="0.55000000000000004">
      <c r="A40438" s="131"/>
    </row>
    <row r="40439" spans="1:1" x14ac:dyDescent="0.55000000000000004">
      <c r="A40439" s="131"/>
    </row>
    <row r="40442" spans="1:1" x14ac:dyDescent="0.55000000000000004">
      <c r="A40442" s="131"/>
    </row>
    <row r="40443" spans="1:1" x14ac:dyDescent="0.55000000000000004">
      <c r="A40443" s="131"/>
    </row>
    <row r="40446" spans="1:1" x14ac:dyDescent="0.55000000000000004">
      <c r="A40446" s="131"/>
    </row>
    <row r="40447" spans="1:1" x14ac:dyDescent="0.55000000000000004">
      <c r="A40447" s="131"/>
    </row>
    <row r="40450" spans="1:1" x14ac:dyDescent="0.55000000000000004">
      <c r="A40450" s="131"/>
    </row>
    <row r="40451" spans="1:1" x14ac:dyDescent="0.55000000000000004">
      <c r="A40451" s="131"/>
    </row>
    <row r="40454" spans="1:1" x14ac:dyDescent="0.55000000000000004">
      <c r="A40454" s="131"/>
    </row>
    <row r="40455" spans="1:1" x14ac:dyDescent="0.55000000000000004">
      <c r="A40455" s="131"/>
    </row>
    <row r="40458" spans="1:1" x14ac:dyDescent="0.55000000000000004">
      <c r="A40458" s="131"/>
    </row>
    <row r="40459" spans="1:1" x14ac:dyDescent="0.55000000000000004">
      <c r="A40459" s="131"/>
    </row>
    <row r="40462" spans="1:1" x14ac:dyDescent="0.55000000000000004">
      <c r="A40462" s="131"/>
    </row>
    <row r="40463" spans="1:1" x14ac:dyDescent="0.55000000000000004">
      <c r="A40463" s="131"/>
    </row>
    <row r="40466" spans="1:1" x14ac:dyDescent="0.55000000000000004">
      <c r="A40466" s="131"/>
    </row>
    <row r="40467" spans="1:1" x14ac:dyDescent="0.55000000000000004">
      <c r="A40467" s="131"/>
    </row>
    <row r="40470" spans="1:1" x14ac:dyDescent="0.55000000000000004">
      <c r="A40470" s="131"/>
    </row>
    <row r="40471" spans="1:1" x14ac:dyDescent="0.55000000000000004">
      <c r="A40471" s="131"/>
    </row>
    <row r="40474" spans="1:1" x14ac:dyDescent="0.55000000000000004">
      <c r="A40474" s="131"/>
    </row>
    <row r="40475" spans="1:1" x14ac:dyDescent="0.55000000000000004">
      <c r="A40475" s="131"/>
    </row>
    <row r="40478" spans="1:1" x14ac:dyDescent="0.55000000000000004">
      <c r="A40478" s="131"/>
    </row>
    <row r="40479" spans="1:1" x14ac:dyDescent="0.55000000000000004">
      <c r="A40479" s="131"/>
    </row>
    <row r="40482" spans="1:1" x14ac:dyDescent="0.55000000000000004">
      <c r="A40482" s="131"/>
    </row>
    <row r="40483" spans="1:1" x14ac:dyDescent="0.55000000000000004">
      <c r="A40483" s="131"/>
    </row>
    <row r="40486" spans="1:1" x14ac:dyDescent="0.55000000000000004">
      <c r="A40486" s="131"/>
    </row>
    <row r="40487" spans="1:1" x14ac:dyDescent="0.55000000000000004">
      <c r="A40487" s="131"/>
    </row>
    <row r="40490" spans="1:1" x14ac:dyDescent="0.55000000000000004">
      <c r="A40490" s="131"/>
    </row>
    <row r="40491" spans="1:1" x14ac:dyDescent="0.55000000000000004">
      <c r="A40491" s="131"/>
    </row>
    <row r="40494" spans="1:1" x14ac:dyDescent="0.55000000000000004">
      <c r="A40494" s="131"/>
    </row>
    <row r="40495" spans="1:1" x14ac:dyDescent="0.55000000000000004">
      <c r="A40495" s="131"/>
    </row>
    <row r="40498" spans="1:1" x14ac:dyDescent="0.55000000000000004">
      <c r="A40498" s="131"/>
    </row>
    <row r="40499" spans="1:1" x14ac:dyDescent="0.55000000000000004">
      <c r="A40499" s="131"/>
    </row>
    <row r="40502" spans="1:1" x14ac:dyDescent="0.55000000000000004">
      <c r="A40502" s="131"/>
    </row>
    <row r="40503" spans="1:1" x14ac:dyDescent="0.55000000000000004">
      <c r="A40503" s="131"/>
    </row>
    <row r="40506" spans="1:1" x14ac:dyDescent="0.55000000000000004">
      <c r="A40506" s="131"/>
    </row>
    <row r="40507" spans="1:1" x14ac:dyDescent="0.55000000000000004">
      <c r="A40507" s="131"/>
    </row>
    <row r="40510" spans="1:1" x14ac:dyDescent="0.55000000000000004">
      <c r="A40510" s="131"/>
    </row>
    <row r="40511" spans="1:1" x14ac:dyDescent="0.55000000000000004">
      <c r="A40511" s="131"/>
    </row>
    <row r="40514" spans="1:1" x14ac:dyDescent="0.55000000000000004">
      <c r="A40514" s="131"/>
    </row>
    <row r="40515" spans="1:1" x14ac:dyDescent="0.55000000000000004">
      <c r="A40515" s="131"/>
    </row>
    <row r="40518" spans="1:1" x14ac:dyDescent="0.55000000000000004">
      <c r="A40518" s="131"/>
    </row>
    <row r="40519" spans="1:1" x14ac:dyDescent="0.55000000000000004">
      <c r="A40519" s="131"/>
    </row>
    <row r="40522" spans="1:1" x14ac:dyDescent="0.55000000000000004">
      <c r="A40522" s="131"/>
    </row>
    <row r="40523" spans="1:1" x14ac:dyDescent="0.55000000000000004">
      <c r="A40523" s="131"/>
    </row>
    <row r="40526" spans="1:1" x14ac:dyDescent="0.55000000000000004">
      <c r="A40526" s="131"/>
    </row>
    <row r="40527" spans="1:1" x14ac:dyDescent="0.55000000000000004">
      <c r="A40527" s="131"/>
    </row>
    <row r="40530" spans="1:1" x14ac:dyDescent="0.55000000000000004">
      <c r="A40530" s="131"/>
    </row>
    <row r="40531" spans="1:1" x14ac:dyDescent="0.55000000000000004">
      <c r="A40531" s="131"/>
    </row>
    <row r="40534" spans="1:1" x14ac:dyDescent="0.55000000000000004">
      <c r="A40534" s="131"/>
    </row>
    <row r="40535" spans="1:1" x14ac:dyDescent="0.55000000000000004">
      <c r="A40535" s="131"/>
    </row>
    <row r="40538" spans="1:1" x14ac:dyDescent="0.55000000000000004">
      <c r="A40538" s="131"/>
    </row>
    <row r="40539" spans="1:1" x14ac:dyDescent="0.55000000000000004">
      <c r="A40539" s="131"/>
    </row>
    <row r="40542" spans="1:1" x14ac:dyDescent="0.55000000000000004">
      <c r="A40542" s="131"/>
    </row>
    <row r="40543" spans="1:1" x14ac:dyDescent="0.55000000000000004">
      <c r="A40543" s="131"/>
    </row>
    <row r="40546" spans="1:1" x14ac:dyDescent="0.55000000000000004">
      <c r="A40546" s="131"/>
    </row>
    <row r="40547" spans="1:1" x14ac:dyDescent="0.55000000000000004">
      <c r="A40547" s="131"/>
    </row>
    <row r="40550" spans="1:1" x14ac:dyDescent="0.55000000000000004">
      <c r="A40550" s="131"/>
    </row>
    <row r="40551" spans="1:1" x14ac:dyDescent="0.55000000000000004">
      <c r="A40551" s="131"/>
    </row>
    <row r="40554" spans="1:1" x14ac:dyDescent="0.55000000000000004">
      <c r="A40554" s="131"/>
    </row>
    <row r="40555" spans="1:1" x14ac:dyDescent="0.55000000000000004">
      <c r="A40555" s="131"/>
    </row>
    <row r="40558" spans="1:1" x14ac:dyDescent="0.55000000000000004">
      <c r="A40558" s="131"/>
    </row>
    <row r="40559" spans="1:1" x14ac:dyDescent="0.55000000000000004">
      <c r="A40559" s="131"/>
    </row>
    <row r="40562" spans="1:1" x14ac:dyDescent="0.55000000000000004">
      <c r="A40562" s="131"/>
    </row>
    <row r="40563" spans="1:1" x14ac:dyDescent="0.55000000000000004">
      <c r="A40563" s="131"/>
    </row>
    <row r="40566" spans="1:1" x14ac:dyDescent="0.55000000000000004">
      <c r="A40566" s="131"/>
    </row>
    <row r="40567" spans="1:1" x14ac:dyDescent="0.55000000000000004">
      <c r="A40567" s="131"/>
    </row>
    <row r="40570" spans="1:1" x14ac:dyDescent="0.55000000000000004">
      <c r="A40570" s="131"/>
    </row>
    <row r="40571" spans="1:1" x14ac:dyDescent="0.55000000000000004">
      <c r="A40571" s="131"/>
    </row>
    <row r="40574" spans="1:1" x14ac:dyDescent="0.55000000000000004">
      <c r="A40574" s="131"/>
    </row>
    <row r="40575" spans="1:1" x14ac:dyDescent="0.55000000000000004">
      <c r="A40575" s="131"/>
    </row>
    <row r="40578" spans="1:1" x14ac:dyDescent="0.55000000000000004">
      <c r="A40578" s="131"/>
    </row>
    <row r="40579" spans="1:1" x14ac:dyDescent="0.55000000000000004">
      <c r="A40579" s="131"/>
    </row>
    <row r="40582" spans="1:1" x14ac:dyDescent="0.55000000000000004">
      <c r="A40582" s="131"/>
    </row>
    <row r="40583" spans="1:1" x14ac:dyDescent="0.55000000000000004">
      <c r="A40583" s="131"/>
    </row>
    <row r="40586" spans="1:1" x14ac:dyDescent="0.55000000000000004">
      <c r="A40586" s="131"/>
    </row>
    <row r="40587" spans="1:1" x14ac:dyDescent="0.55000000000000004">
      <c r="A40587" s="131"/>
    </row>
    <row r="40590" spans="1:1" x14ac:dyDescent="0.55000000000000004">
      <c r="A40590" s="131"/>
    </row>
    <row r="40591" spans="1:1" x14ac:dyDescent="0.55000000000000004">
      <c r="A40591" s="131"/>
    </row>
    <row r="40594" spans="1:1" x14ac:dyDescent="0.55000000000000004">
      <c r="A40594" s="131"/>
    </row>
    <row r="40595" spans="1:1" x14ac:dyDescent="0.55000000000000004">
      <c r="A40595" s="131"/>
    </row>
    <row r="40598" spans="1:1" x14ac:dyDescent="0.55000000000000004">
      <c r="A40598" s="131"/>
    </row>
    <row r="40599" spans="1:1" x14ac:dyDescent="0.55000000000000004">
      <c r="A40599" s="131"/>
    </row>
    <row r="40602" spans="1:1" x14ac:dyDescent="0.55000000000000004">
      <c r="A40602" s="131"/>
    </row>
    <row r="40603" spans="1:1" x14ac:dyDescent="0.55000000000000004">
      <c r="A40603" s="131"/>
    </row>
    <row r="40606" spans="1:1" x14ac:dyDescent="0.55000000000000004">
      <c r="A40606" s="131"/>
    </row>
    <row r="40607" spans="1:1" x14ac:dyDescent="0.55000000000000004">
      <c r="A40607" s="131"/>
    </row>
    <row r="40610" spans="1:1" x14ac:dyDescent="0.55000000000000004">
      <c r="A40610" s="131"/>
    </row>
    <row r="40611" spans="1:1" x14ac:dyDescent="0.55000000000000004">
      <c r="A40611" s="131"/>
    </row>
    <row r="40614" spans="1:1" x14ac:dyDescent="0.55000000000000004">
      <c r="A40614" s="131"/>
    </row>
    <row r="40615" spans="1:1" x14ac:dyDescent="0.55000000000000004">
      <c r="A40615" s="131"/>
    </row>
    <row r="40618" spans="1:1" x14ac:dyDescent="0.55000000000000004">
      <c r="A40618" s="131"/>
    </row>
    <row r="40619" spans="1:1" x14ac:dyDescent="0.55000000000000004">
      <c r="A40619" s="131"/>
    </row>
    <row r="40622" spans="1:1" x14ac:dyDescent="0.55000000000000004">
      <c r="A40622" s="131"/>
    </row>
    <row r="40623" spans="1:1" x14ac:dyDescent="0.55000000000000004">
      <c r="A40623" s="131"/>
    </row>
    <row r="40626" spans="1:1" x14ac:dyDescent="0.55000000000000004">
      <c r="A40626" s="131"/>
    </row>
    <row r="40627" spans="1:1" x14ac:dyDescent="0.55000000000000004">
      <c r="A40627" s="131"/>
    </row>
    <row r="40630" spans="1:1" x14ac:dyDescent="0.55000000000000004">
      <c r="A40630" s="131"/>
    </row>
    <row r="40631" spans="1:1" x14ac:dyDescent="0.55000000000000004">
      <c r="A40631" s="131"/>
    </row>
    <row r="40634" spans="1:1" x14ac:dyDescent="0.55000000000000004">
      <c r="A40634" s="131"/>
    </row>
    <row r="40635" spans="1:1" x14ac:dyDescent="0.55000000000000004">
      <c r="A40635" s="131"/>
    </row>
    <row r="40638" spans="1:1" x14ac:dyDescent="0.55000000000000004">
      <c r="A40638" s="131"/>
    </row>
    <row r="40639" spans="1:1" x14ac:dyDescent="0.55000000000000004">
      <c r="A40639" s="131"/>
    </row>
    <row r="40642" spans="1:1" x14ac:dyDescent="0.55000000000000004">
      <c r="A40642" s="131"/>
    </row>
    <row r="40643" spans="1:1" x14ac:dyDescent="0.55000000000000004">
      <c r="A40643" s="131"/>
    </row>
    <row r="40646" spans="1:1" x14ac:dyDescent="0.55000000000000004">
      <c r="A40646" s="131"/>
    </row>
    <row r="40647" spans="1:1" x14ac:dyDescent="0.55000000000000004">
      <c r="A40647" s="131"/>
    </row>
    <row r="40650" spans="1:1" x14ac:dyDescent="0.55000000000000004">
      <c r="A40650" s="131"/>
    </row>
    <row r="40651" spans="1:1" x14ac:dyDescent="0.55000000000000004">
      <c r="A40651" s="131"/>
    </row>
    <row r="40654" spans="1:1" x14ac:dyDescent="0.55000000000000004">
      <c r="A40654" s="131"/>
    </row>
    <row r="40655" spans="1:1" x14ac:dyDescent="0.55000000000000004">
      <c r="A40655" s="131"/>
    </row>
    <row r="40658" spans="1:1" x14ac:dyDescent="0.55000000000000004">
      <c r="A40658" s="131"/>
    </row>
    <row r="40659" spans="1:1" x14ac:dyDescent="0.55000000000000004">
      <c r="A40659" s="131"/>
    </row>
    <row r="40662" spans="1:1" x14ac:dyDescent="0.55000000000000004">
      <c r="A40662" s="131"/>
    </row>
    <row r="40663" spans="1:1" x14ac:dyDescent="0.55000000000000004">
      <c r="A40663" s="131"/>
    </row>
    <row r="40666" spans="1:1" x14ac:dyDescent="0.55000000000000004">
      <c r="A40666" s="131"/>
    </row>
    <row r="40667" spans="1:1" x14ac:dyDescent="0.55000000000000004">
      <c r="A40667" s="131"/>
    </row>
    <row r="40670" spans="1:1" x14ac:dyDescent="0.55000000000000004">
      <c r="A40670" s="131"/>
    </row>
    <row r="40671" spans="1:1" x14ac:dyDescent="0.55000000000000004">
      <c r="A40671" s="131"/>
    </row>
    <row r="40674" spans="1:1" x14ac:dyDescent="0.55000000000000004">
      <c r="A40674" s="131"/>
    </row>
    <row r="40675" spans="1:1" x14ac:dyDescent="0.55000000000000004">
      <c r="A40675" s="131"/>
    </row>
    <row r="40678" spans="1:1" x14ac:dyDescent="0.55000000000000004">
      <c r="A40678" s="131"/>
    </row>
    <row r="40679" spans="1:1" x14ac:dyDescent="0.55000000000000004">
      <c r="A40679" s="131"/>
    </row>
    <row r="40682" spans="1:1" x14ac:dyDescent="0.55000000000000004">
      <c r="A40682" s="131"/>
    </row>
    <row r="40683" spans="1:1" x14ac:dyDescent="0.55000000000000004">
      <c r="A40683" s="131"/>
    </row>
    <row r="40686" spans="1:1" x14ac:dyDescent="0.55000000000000004">
      <c r="A40686" s="131"/>
    </row>
    <row r="40687" spans="1:1" x14ac:dyDescent="0.55000000000000004">
      <c r="A40687" s="131"/>
    </row>
    <row r="40690" spans="1:1" x14ac:dyDescent="0.55000000000000004">
      <c r="A40690" s="131"/>
    </row>
    <row r="40691" spans="1:1" x14ac:dyDescent="0.55000000000000004">
      <c r="A40691" s="131"/>
    </row>
    <row r="40694" spans="1:1" x14ac:dyDescent="0.55000000000000004">
      <c r="A40694" s="131"/>
    </row>
    <row r="40695" spans="1:1" x14ac:dyDescent="0.55000000000000004">
      <c r="A40695" s="131"/>
    </row>
    <row r="40698" spans="1:1" x14ac:dyDescent="0.55000000000000004">
      <c r="A40698" s="131"/>
    </row>
    <row r="40699" spans="1:1" x14ac:dyDescent="0.55000000000000004">
      <c r="A40699" s="131"/>
    </row>
    <row r="40702" spans="1:1" x14ac:dyDescent="0.55000000000000004">
      <c r="A40702" s="131"/>
    </row>
    <row r="40703" spans="1:1" x14ac:dyDescent="0.55000000000000004">
      <c r="A40703" s="131"/>
    </row>
    <row r="40706" spans="1:1" x14ac:dyDescent="0.55000000000000004">
      <c r="A40706" s="131"/>
    </row>
    <row r="40707" spans="1:1" x14ac:dyDescent="0.55000000000000004">
      <c r="A40707" s="131"/>
    </row>
    <row r="40710" spans="1:1" x14ac:dyDescent="0.55000000000000004">
      <c r="A40710" s="131"/>
    </row>
    <row r="40711" spans="1:1" x14ac:dyDescent="0.55000000000000004">
      <c r="A40711" s="131"/>
    </row>
    <row r="40714" spans="1:1" x14ac:dyDescent="0.55000000000000004">
      <c r="A40714" s="131"/>
    </row>
    <row r="40715" spans="1:1" x14ac:dyDescent="0.55000000000000004">
      <c r="A40715" s="131"/>
    </row>
    <row r="40718" spans="1:1" x14ac:dyDescent="0.55000000000000004">
      <c r="A40718" s="131"/>
    </row>
    <row r="40719" spans="1:1" x14ac:dyDescent="0.55000000000000004">
      <c r="A40719" s="131"/>
    </row>
    <row r="40722" spans="1:1" x14ac:dyDescent="0.55000000000000004">
      <c r="A40722" s="131"/>
    </row>
    <row r="40723" spans="1:1" x14ac:dyDescent="0.55000000000000004">
      <c r="A40723" s="131"/>
    </row>
    <row r="40726" spans="1:1" x14ac:dyDescent="0.55000000000000004">
      <c r="A40726" s="131"/>
    </row>
    <row r="40727" spans="1:1" x14ac:dyDescent="0.55000000000000004">
      <c r="A40727" s="131"/>
    </row>
    <row r="40730" spans="1:1" x14ac:dyDescent="0.55000000000000004">
      <c r="A40730" s="131"/>
    </row>
    <row r="40731" spans="1:1" x14ac:dyDescent="0.55000000000000004">
      <c r="A40731" s="131"/>
    </row>
    <row r="40734" spans="1:1" x14ac:dyDescent="0.55000000000000004">
      <c r="A40734" s="131"/>
    </row>
    <row r="40735" spans="1:1" x14ac:dyDescent="0.55000000000000004">
      <c r="A40735" s="131"/>
    </row>
    <row r="40738" spans="1:1" x14ac:dyDescent="0.55000000000000004">
      <c r="A40738" s="131"/>
    </row>
    <row r="40739" spans="1:1" x14ac:dyDescent="0.55000000000000004">
      <c r="A40739" s="131"/>
    </row>
    <row r="40742" spans="1:1" x14ac:dyDescent="0.55000000000000004">
      <c r="A40742" s="131"/>
    </row>
    <row r="40743" spans="1:1" x14ac:dyDescent="0.55000000000000004">
      <c r="A40743" s="131"/>
    </row>
    <row r="40746" spans="1:1" x14ac:dyDescent="0.55000000000000004">
      <c r="A40746" s="131"/>
    </row>
    <row r="40747" spans="1:1" x14ac:dyDescent="0.55000000000000004">
      <c r="A40747" s="131"/>
    </row>
    <row r="40750" spans="1:1" x14ac:dyDescent="0.55000000000000004">
      <c r="A40750" s="131"/>
    </row>
    <row r="40751" spans="1:1" x14ac:dyDescent="0.55000000000000004">
      <c r="A40751" s="131"/>
    </row>
    <row r="40754" spans="1:1" x14ac:dyDescent="0.55000000000000004">
      <c r="A40754" s="131"/>
    </row>
    <row r="40755" spans="1:1" x14ac:dyDescent="0.55000000000000004">
      <c r="A40755" s="131"/>
    </row>
    <row r="40758" spans="1:1" x14ac:dyDescent="0.55000000000000004">
      <c r="A40758" s="131"/>
    </row>
    <row r="40759" spans="1:1" x14ac:dyDescent="0.55000000000000004">
      <c r="A40759" s="131"/>
    </row>
    <row r="40762" spans="1:1" x14ac:dyDescent="0.55000000000000004">
      <c r="A40762" s="131"/>
    </row>
    <row r="40763" spans="1:1" x14ac:dyDescent="0.55000000000000004">
      <c r="A40763" s="131"/>
    </row>
    <row r="40766" spans="1:1" x14ac:dyDescent="0.55000000000000004">
      <c r="A40766" s="131"/>
    </row>
    <row r="40767" spans="1:1" x14ac:dyDescent="0.55000000000000004">
      <c r="A40767" s="131"/>
    </row>
    <row r="40770" spans="1:1" x14ac:dyDescent="0.55000000000000004">
      <c r="A40770" s="131"/>
    </row>
    <row r="40771" spans="1:1" x14ac:dyDescent="0.55000000000000004">
      <c r="A40771" s="131"/>
    </row>
    <row r="40774" spans="1:1" x14ac:dyDescent="0.55000000000000004">
      <c r="A40774" s="131"/>
    </row>
    <row r="40775" spans="1:1" x14ac:dyDescent="0.55000000000000004">
      <c r="A40775" s="131"/>
    </row>
    <row r="40778" spans="1:1" x14ac:dyDescent="0.55000000000000004">
      <c r="A40778" s="131"/>
    </row>
    <row r="40779" spans="1:1" x14ac:dyDescent="0.55000000000000004">
      <c r="A40779" s="131"/>
    </row>
    <row r="40782" spans="1:1" x14ac:dyDescent="0.55000000000000004">
      <c r="A40782" s="131"/>
    </row>
    <row r="40783" spans="1:1" x14ac:dyDescent="0.55000000000000004">
      <c r="A40783" s="131"/>
    </row>
    <row r="40786" spans="1:1" x14ac:dyDescent="0.55000000000000004">
      <c r="A40786" s="131"/>
    </row>
    <row r="40787" spans="1:1" x14ac:dyDescent="0.55000000000000004">
      <c r="A40787" s="131"/>
    </row>
    <row r="40790" spans="1:1" x14ac:dyDescent="0.55000000000000004">
      <c r="A40790" s="131"/>
    </row>
    <row r="40791" spans="1:1" x14ac:dyDescent="0.55000000000000004">
      <c r="A40791" s="131"/>
    </row>
    <row r="40794" spans="1:1" x14ac:dyDescent="0.55000000000000004">
      <c r="A40794" s="131"/>
    </row>
    <row r="40795" spans="1:1" x14ac:dyDescent="0.55000000000000004">
      <c r="A40795" s="131"/>
    </row>
    <row r="40798" spans="1:1" x14ac:dyDescent="0.55000000000000004">
      <c r="A40798" s="131"/>
    </row>
    <row r="40799" spans="1:1" x14ac:dyDescent="0.55000000000000004">
      <c r="A40799" s="131"/>
    </row>
    <row r="40802" spans="1:1" x14ac:dyDescent="0.55000000000000004">
      <c r="A40802" s="131"/>
    </row>
    <row r="40803" spans="1:1" x14ac:dyDescent="0.55000000000000004">
      <c r="A40803" s="131"/>
    </row>
    <row r="40806" spans="1:1" x14ac:dyDescent="0.55000000000000004">
      <c r="A40806" s="131"/>
    </row>
    <row r="40807" spans="1:1" x14ac:dyDescent="0.55000000000000004">
      <c r="A40807" s="131"/>
    </row>
    <row r="40810" spans="1:1" x14ac:dyDescent="0.55000000000000004">
      <c r="A40810" s="131"/>
    </row>
    <row r="40811" spans="1:1" x14ac:dyDescent="0.55000000000000004">
      <c r="A40811" s="131"/>
    </row>
    <row r="40814" spans="1:1" x14ac:dyDescent="0.55000000000000004">
      <c r="A40814" s="131"/>
    </row>
    <row r="40815" spans="1:1" x14ac:dyDescent="0.55000000000000004">
      <c r="A40815" s="131"/>
    </row>
    <row r="40818" spans="1:1" x14ac:dyDescent="0.55000000000000004">
      <c r="A40818" s="131"/>
    </row>
    <row r="40819" spans="1:1" x14ac:dyDescent="0.55000000000000004">
      <c r="A40819" s="131"/>
    </row>
    <row r="40822" spans="1:1" x14ac:dyDescent="0.55000000000000004">
      <c r="A40822" s="131"/>
    </row>
    <row r="40823" spans="1:1" x14ac:dyDescent="0.55000000000000004">
      <c r="A40823" s="131"/>
    </row>
    <row r="40826" spans="1:1" x14ac:dyDescent="0.55000000000000004">
      <c r="A40826" s="131"/>
    </row>
    <row r="40827" spans="1:1" x14ac:dyDescent="0.55000000000000004">
      <c r="A40827" s="131"/>
    </row>
    <row r="40830" spans="1:1" x14ac:dyDescent="0.55000000000000004">
      <c r="A40830" s="131"/>
    </row>
    <row r="40831" spans="1:1" x14ac:dyDescent="0.55000000000000004">
      <c r="A40831" s="131"/>
    </row>
    <row r="40834" spans="1:1" x14ac:dyDescent="0.55000000000000004">
      <c r="A40834" s="131"/>
    </row>
    <row r="40835" spans="1:1" x14ac:dyDescent="0.55000000000000004">
      <c r="A40835" s="131"/>
    </row>
    <row r="40838" spans="1:1" x14ac:dyDescent="0.55000000000000004">
      <c r="A40838" s="131"/>
    </row>
    <row r="40839" spans="1:1" x14ac:dyDescent="0.55000000000000004">
      <c r="A40839" s="131"/>
    </row>
    <row r="40842" spans="1:1" x14ac:dyDescent="0.55000000000000004">
      <c r="A40842" s="131"/>
    </row>
    <row r="40843" spans="1:1" x14ac:dyDescent="0.55000000000000004">
      <c r="A40843" s="131"/>
    </row>
    <row r="40846" spans="1:1" x14ac:dyDescent="0.55000000000000004">
      <c r="A40846" s="131"/>
    </row>
    <row r="40847" spans="1:1" x14ac:dyDescent="0.55000000000000004">
      <c r="A40847" s="131"/>
    </row>
    <row r="40850" spans="1:1" x14ac:dyDescent="0.55000000000000004">
      <c r="A40850" s="131"/>
    </row>
    <row r="40851" spans="1:1" x14ac:dyDescent="0.55000000000000004">
      <c r="A40851" s="131"/>
    </row>
    <row r="40854" spans="1:1" x14ac:dyDescent="0.55000000000000004">
      <c r="A40854" s="131"/>
    </row>
    <row r="40855" spans="1:1" x14ac:dyDescent="0.55000000000000004">
      <c r="A40855" s="131"/>
    </row>
    <row r="40858" spans="1:1" x14ac:dyDescent="0.55000000000000004">
      <c r="A40858" s="131"/>
    </row>
    <row r="40859" spans="1:1" x14ac:dyDescent="0.55000000000000004">
      <c r="A40859" s="131"/>
    </row>
    <row r="40862" spans="1:1" x14ac:dyDescent="0.55000000000000004">
      <c r="A40862" s="131"/>
    </row>
    <row r="40863" spans="1:1" x14ac:dyDescent="0.55000000000000004">
      <c r="A40863" s="131"/>
    </row>
    <row r="40866" spans="1:1" x14ac:dyDescent="0.55000000000000004">
      <c r="A40866" s="131"/>
    </row>
    <row r="40867" spans="1:1" x14ac:dyDescent="0.55000000000000004">
      <c r="A40867" s="131"/>
    </row>
    <row r="40870" spans="1:1" x14ac:dyDescent="0.55000000000000004">
      <c r="A40870" s="131"/>
    </row>
    <row r="40871" spans="1:1" x14ac:dyDescent="0.55000000000000004">
      <c r="A40871" s="131"/>
    </row>
    <row r="40874" spans="1:1" x14ac:dyDescent="0.55000000000000004">
      <c r="A40874" s="131"/>
    </row>
    <row r="40875" spans="1:1" x14ac:dyDescent="0.55000000000000004">
      <c r="A40875" s="131"/>
    </row>
    <row r="40878" spans="1:1" x14ac:dyDescent="0.55000000000000004">
      <c r="A40878" s="131"/>
    </row>
    <row r="40879" spans="1:1" x14ac:dyDescent="0.55000000000000004">
      <c r="A40879" s="131"/>
    </row>
    <row r="40882" spans="1:1" x14ac:dyDescent="0.55000000000000004">
      <c r="A40882" s="131"/>
    </row>
    <row r="40883" spans="1:1" x14ac:dyDescent="0.55000000000000004">
      <c r="A40883" s="131"/>
    </row>
    <row r="40886" spans="1:1" x14ac:dyDescent="0.55000000000000004">
      <c r="A40886" s="131"/>
    </row>
    <row r="40887" spans="1:1" x14ac:dyDescent="0.55000000000000004">
      <c r="A40887" s="131"/>
    </row>
    <row r="40890" spans="1:1" x14ac:dyDescent="0.55000000000000004">
      <c r="A40890" s="131"/>
    </row>
    <row r="40891" spans="1:1" x14ac:dyDescent="0.55000000000000004">
      <c r="A40891" s="131"/>
    </row>
    <row r="40894" spans="1:1" x14ac:dyDescent="0.55000000000000004">
      <c r="A40894" s="131"/>
    </row>
    <row r="40895" spans="1:1" x14ac:dyDescent="0.55000000000000004">
      <c r="A40895" s="131"/>
    </row>
    <row r="40898" spans="1:1" x14ac:dyDescent="0.55000000000000004">
      <c r="A40898" s="131"/>
    </row>
    <row r="40899" spans="1:1" x14ac:dyDescent="0.55000000000000004">
      <c r="A40899" s="131"/>
    </row>
    <row r="40902" spans="1:1" x14ac:dyDescent="0.55000000000000004">
      <c r="A40902" s="131"/>
    </row>
    <row r="40903" spans="1:1" x14ac:dyDescent="0.55000000000000004">
      <c r="A40903" s="131"/>
    </row>
    <row r="40906" spans="1:1" x14ac:dyDescent="0.55000000000000004">
      <c r="A40906" s="131"/>
    </row>
    <row r="40907" spans="1:1" x14ac:dyDescent="0.55000000000000004">
      <c r="A40907" s="131"/>
    </row>
    <row r="40910" spans="1:1" x14ac:dyDescent="0.55000000000000004">
      <c r="A40910" s="131"/>
    </row>
    <row r="40911" spans="1:1" x14ac:dyDescent="0.55000000000000004">
      <c r="A40911" s="131"/>
    </row>
    <row r="40914" spans="1:1" x14ac:dyDescent="0.55000000000000004">
      <c r="A40914" s="131"/>
    </row>
    <row r="40915" spans="1:1" x14ac:dyDescent="0.55000000000000004">
      <c r="A40915" s="131"/>
    </row>
    <row r="40918" spans="1:1" x14ac:dyDescent="0.55000000000000004">
      <c r="A40918" s="131"/>
    </row>
    <row r="40919" spans="1:1" x14ac:dyDescent="0.55000000000000004">
      <c r="A40919" s="131"/>
    </row>
    <row r="40922" spans="1:1" x14ac:dyDescent="0.55000000000000004">
      <c r="A40922" s="131"/>
    </row>
    <row r="40923" spans="1:1" x14ac:dyDescent="0.55000000000000004">
      <c r="A40923" s="131"/>
    </row>
    <row r="40926" spans="1:1" x14ac:dyDescent="0.55000000000000004">
      <c r="A40926" s="131"/>
    </row>
    <row r="40927" spans="1:1" x14ac:dyDescent="0.55000000000000004">
      <c r="A40927" s="131"/>
    </row>
    <row r="40930" spans="1:1" x14ac:dyDescent="0.55000000000000004">
      <c r="A40930" s="131"/>
    </row>
    <row r="40931" spans="1:1" x14ac:dyDescent="0.55000000000000004">
      <c r="A40931" s="131"/>
    </row>
    <row r="40934" spans="1:1" x14ac:dyDescent="0.55000000000000004">
      <c r="A40934" s="131"/>
    </row>
    <row r="40935" spans="1:1" x14ac:dyDescent="0.55000000000000004">
      <c r="A40935" s="131"/>
    </row>
    <row r="40938" spans="1:1" x14ac:dyDescent="0.55000000000000004">
      <c r="A40938" s="131"/>
    </row>
    <row r="40939" spans="1:1" x14ac:dyDescent="0.55000000000000004">
      <c r="A40939" s="131"/>
    </row>
    <row r="40942" spans="1:1" x14ac:dyDescent="0.55000000000000004">
      <c r="A40942" s="131"/>
    </row>
    <row r="40943" spans="1:1" x14ac:dyDescent="0.55000000000000004">
      <c r="A40943" s="131"/>
    </row>
    <row r="40946" spans="1:1" x14ac:dyDescent="0.55000000000000004">
      <c r="A40946" s="131"/>
    </row>
    <row r="40947" spans="1:1" x14ac:dyDescent="0.55000000000000004">
      <c r="A40947" s="131"/>
    </row>
    <row r="40950" spans="1:1" x14ac:dyDescent="0.55000000000000004">
      <c r="A40950" s="131"/>
    </row>
    <row r="40951" spans="1:1" x14ac:dyDescent="0.55000000000000004">
      <c r="A40951" s="131"/>
    </row>
    <row r="40954" spans="1:1" x14ac:dyDescent="0.55000000000000004">
      <c r="A40954" s="131"/>
    </row>
    <row r="40955" spans="1:1" x14ac:dyDescent="0.55000000000000004">
      <c r="A40955" s="131"/>
    </row>
    <row r="40958" spans="1:1" x14ac:dyDescent="0.55000000000000004">
      <c r="A40958" s="131"/>
    </row>
    <row r="40959" spans="1:1" x14ac:dyDescent="0.55000000000000004">
      <c r="A40959" s="131"/>
    </row>
    <row r="40962" spans="1:1" x14ac:dyDescent="0.55000000000000004">
      <c r="A40962" s="131"/>
    </row>
    <row r="40963" spans="1:1" x14ac:dyDescent="0.55000000000000004">
      <c r="A40963" s="131"/>
    </row>
    <row r="40966" spans="1:1" x14ac:dyDescent="0.55000000000000004">
      <c r="A40966" s="131"/>
    </row>
    <row r="40967" spans="1:1" x14ac:dyDescent="0.55000000000000004">
      <c r="A40967" s="131"/>
    </row>
    <row r="40970" spans="1:1" x14ac:dyDescent="0.55000000000000004">
      <c r="A40970" s="131"/>
    </row>
    <row r="40971" spans="1:1" x14ac:dyDescent="0.55000000000000004">
      <c r="A40971" s="131"/>
    </row>
    <row r="40974" spans="1:1" x14ac:dyDescent="0.55000000000000004">
      <c r="A40974" s="131"/>
    </row>
    <row r="40975" spans="1:1" x14ac:dyDescent="0.55000000000000004">
      <c r="A40975" s="131"/>
    </row>
    <row r="40978" spans="1:1" x14ac:dyDescent="0.55000000000000004">
      <c r="A40978" s="131"/>
    </row>
    <row r="40979" spans="1:1" x14ac:dyDescent="0.55000000000000004">
      <c r="A40979" s="131"/>
    </row>
    <row r="40982" spans="1:1" x14ac:dyDescent="0.55000000000000004">
      <c r="A40982" s="131"/>
    </row>
    <row r="40983" spans="1:1" x14ac:dyDescent="0.55000000000000004">
      <c r="A40983" s="131"/>
    </row>
    <row r="40986" spans="1:1" x14ac:dyDescent="0.55000000000000004">
      <c r="A40986" s="131"/>
    </row>
    <row r="40987" spans="1:1" x14ac:dyDescent="0.55000000000000004">
      <c r="A40987" s="131"/>
    </row>
    <row r="40990" spans="1:1" x14ac:dyDescent="0.55000000000000004">
      <c r="A40990" s="131"/>
    </row>
    <row r="40991" spans="1:1" x14ac:dyDescent="0.55000000000000004">
      <c r="A40991" s="131"/>
    </row>
    <row r="40994" spans="1:1" x14ac:dyDescent="0.55000000000000004">
      <c r="A40994" s="131"/>
    </row>
    <row r="40995" spans="1:1" x14ac:dyDescent="0.55000000000000004">
      <c r="A40995" s="131"/>
    </row>
    <row r="40998" spans="1:1" x14ac:dyDescent="0.55000000000000004">
      <c r="A40998" s="131"/>
    </row>
    <row r="40999" spans="1:1" x14ac:dyDescent="0.55000000000000004">
      <c r="A40999" s="131"/>
    </row>
    <row r="41002" spans="1:1" x14ac:dyDescent="0.55000000000000004">
      <c r="A41002" s="131"/>
    </row>
    <row r="41003" spans="1:1" x14ac:dyDescent="0.55000000000000004">
      <c r="A41003" s="131"/>
    </row>
    <row r="41006" spans="1:1" x14ac:dyDescent="0.55000000000000004">
      <c r="A41006" s="131"/>
    </row>
    <row r="41007" spans="1:1" x14ac:dyDescent="0.55000000000000004">
      <c r="A41007" s="131"/>
    </row>
    <row r="41010" spans="1:1" x14ac:dyDescent="0.55000000000000004">
      <c r="A41010" s="131"/>
    </row>
    <row r="41011" spans="1:1" x14ac:dyDescent="0.55000000000000004">
      <c r="A41011" s="131"/>
    </row>
    <row r="41014" spans="1:1" x14ac:dyDescent="0.55000000000000004">
      <c r="A41014" s="131"/>
    </row>
    <row r="41015" spans="1:1" x14ac:dyDescent="0.55000000000000004">
      <c r="A41015" s="131"/>
    </row>
    <row r="41018" spans="1:1" x14ac:dyDescent="0.55000000000000004">
      <c r="A41018" s="131"/>
    </row>
    <row r="41019" spans="1:1" x14ac:dyDescent="0.55000000000000004">
      <c r="A41019" s="131"/>
    </row>
    <row r="41022" spans="1:1" x14ac:dyDescent="0.55000000000000004">
      <c r="A41022" s="131"/>
    </row>
    <row r="41023" spans="1:1" x14ac:dyDescent="0.55000000000000004">
      <c r="A41023" s="131"/>
    </row>
    <row r="41026" spans="1:1" x14ac:dyDescent="0.55000000000000004">
      <c r="A41026" s="131"/>
    </row>
    <row r="41027" spans="1:1" x14ac:dyDescent="0.55000000000000004">
      <c r="A41027" s="131"/>
    </row>
    <row r="41030" spans="1:1" x14ac:dyDescent="0.55000000000000004">
      <c r="A41030" s="131"/>
    </row>
    <row r="41031" spans="1:1" x14ac:dyDescent="0.55000000000000004">
      <c r="A41031" s="131"/>
    </row>
    <row r="41034" spans="1:1" x14ac:dyDescent="0.55000000000000004">
      <c r="A41034" s="131"/>
    </row>
    <row r="41035" spans="1:1" x14ac:dyDescent="0.55000000000000004">
      <c r="A41035" s="131"/>
    </row>
    <row r="41038" spans="1:1" x14ac:dyDescent="0.55000000000000004">
      <c r="A41038" s="131"/>
    </row>
    <row r="41039" spans="1:1" x14ac:dyDescent="0.55000000000000004">
      <c r="A41039" s="131"/>
    </row>
    <row r="41042" spans="1:1" x14ac:dyDescent="0.55000000000000004">
      <c r="A41042" s="131"/>
    </row>
    <row r="41043" spans="1:1" x14ac:dyDescent="0.55000000000000004">
      <c r="A41043" s="131"/>
    </row>
    <row r="41046" spans="1:1" x14ac:dyDescent="0.55000000000000004">
      <c r="A41046" s="131"/>
    </row>
    <row r="41047" spans="1:1" x14ac:dyDescent="0.55000000000000004">
      <c r="A41047" s="131"/>
    </row>
    <row r="41050" spans="1:1" x14ac:dyDescent="0.55000000000000004">
      <c r="A41050" s="131"/>
    </row>
    <row r="41051" spans="1:1" x14ac:dyDescent="0.55000000000000004">
      <c r="A41051" s="131"/>
    </row>
    <row r="41054" spans="1:1" x14ac:dyDescent="0.55000000000000004">
      <c r="A41054" s="131"/>
    </row>
    <row r="41055" spans="1:1" x14ac:dyDescent="0.55000000000000004">
      <c r="A41055" s="131"/>
    </row>
    <row r="41058" spans="1:1" x14ac:dyDescent="0.55000000000000004">
      <c r="A41058" s="131"/>
    </row>
    <row r="41059" spans="1:1" x14ac:dyDescent="0.55000000000000004">
      <c r="A41059" s="131"/>
    </row>
    <row r="41062" spans="1:1" x14ac:dyDescent="0.55000000000000004">
      <c r="A41062" s="131"/>
    </row>
    <row r="41063" spans="1:1" x14ac:dyDescent="0.55000000000000004">
      <c r="A41063" s="131"/>
    </row>
    <row r="41066" spans="1:1" x14ac:dyDescent="0.55000000000000004">
      <c r="A41066" s="131"/>
    </row>
    <row r="41067" spans="1:1" x14ac:dyDescent="0.55000000000000004">
      <c r="A41067" s="131"/>
    </row>
    <row r="41070" spans="1:1" x14ac:dyDescent="0.55000000000000004">
      <c r="A41070" s="131"/>
    </row>
    <row r="41071" spans="1:1" x14ac:dyDescent="0.55000000000000004">
      <c r="A41071" s="131"/>
    </row>
    <row r="41074" spans="1:1" x14ac:dyDescent="0.55000000000000004">
      <c r="A41074" s="131"/>
    </row>
    <row r="41075" spans="1:1" x14ac:dyDescent="0.55000000000000004">
      <c r="A41075" s="131"/>
    </row>
    <row r="41078" spans="1:1" x14ac:dyDescent="0.55000000000000004">
      <c r="A41078" s="131"/>
    </row>
    <row r="41079" spans="1:1" x14ac:dyDescent="0.55000000000000004">
      <c r="A41079" s="131"/>
    </row>
    <row r="41082" spans="1:1" x14ac:dyDescent="0.55000000000000004">
      <c r="A41082" s="131"/>
    </row>
    <row r="41083" spans="1:1" x14ac:dyDescent="0.55000000000000004">
      <c r="A41083" s="131"/>
    </row>
    <row r="41086" spans="1:1" x14ac:dyDescent="0.55000000000000004">
      <c r="A41086" s="131"/>
    </row>
    <row r="41087" spans="1:1" x14ac:dyDescent="0.55000000000000004">
      <c r="A41087" s="131"/>
    </row>
    <row r="41090" spans="1:1" x14ac:dyDescent="0.55000000000000004">
      <c r="A41090" s="131"/>
    </row>
    <row r="41091" spans="1:1" x14ac:dyDescent="0.55000000000000004">
      <c r="A41091" s="131"/>
    </row>
    <row r="41094" spans="1:1" x14ac:dyDescent="0.55000000000000004">
      <c r="A41094" s="131"/>
    </row>
    <row r="41095" spans="1:1" x14ac:dyDescent="0.55000000000000004">
      <c r="A41095" s="131"/>
    </row>
    <row r="41098" spans="1:1" x14ac:dyDescent="0.55000000000000004">
      <c r="A41098" s="131"/>
    </row>
    <row r="41099" spans="1:1" x14ac:dyDescent="0.55000000000000004">
      <c r="A41099" s="131"/>
    </row>
    <row r="41102" spans="1:1" x14ac:dyDescent="0.55000000000000004">
      <c r="A41102" s="131"/>
    </row>
    <row r="41103" spans="1:1" x14ac:dyDescent="0.55000000000000004">
      <c r="A41103" s="131"/>
    </row>
    <row r="41106" spans="1:1" x14ac:dyDescent="0.55000000000000004">
      <c r="A41106" s="131"/>
    </row>
    <row r="41107" spans="1:1" x14ac:dyDescent="0.55000000000000004">
      <c r="A41107" s="131"/>
    </row>
    <row r="41110" spans="1:1" x14ac:dyDescent="0.55000000000000004">
      <c r="A41110" s="131"/>
    </row>
    <row r="41111" spans="1:1" x14ac:dyDescent="0.55000000000000004">
      <c r="A41111" s="131"/>
    </row>
    <row r="41114" spans="1:1" x14ac:dyDescent="0.55000000000000004">
      <c r="A41114" s="131"/>
    </row>
    <row r="41115" spans="1:1" x14ac:dyDescent="0.55000000000000004">
      <c r="A41115" s="131"/>
    </row>
    <row r="41118" spans="1:1" x14ac:dyDescent="0.55000000000000004">
      <c r="A41118" s="131"/>
    </row>
    <row r="41119" spans="1:1" x14ac:dyDescent="0.55000000000000004">
      <c r="A41119" s="131"/>
    </row>
    <row r="41122" spans="1:1" x14ac:dyDescent="0.55000000000000004">
      <c r="A41122" s="131"/>
    </row>
    <row r="41123" spans="1:1" x14ac:dyDescent="0.55000000000000004">
      <c r="A41123" s="131"/>
    </row>
    <row r="41126" spans="1:1" x14ac:dyDescent="0.55000000000000004">
      <c r="A41126" s="131"/>
    </row>
    <row r="41127" spans="1:1" x14ac:dyDescent="0.55000000000000004">
      <c r="A41127" s="131"/>
    </row>
    <row r="41130" spans="1:1" x14ac:dyDescent="0.55000000000000004">
      <c r="A41130" s="131"/>
    </row>
    <row r="41131" spans="1:1" x14ac:dyDescent="0.55000000000000004">
      <c r="A41131" s="131"/>
    </row>
    <row r="41134" spans="1:1" x14ac:dyDescent="0.55000000000000004">
      <c r="A41134" s="131"/>
    </row>
    <row r="41135" spans="1:1" x14ac:dyDescent="0.55000000000000004">
      <c r="A41135" s="131"/>
    </row>
    <row r="41138" spans="1:1" x14ac:dyDescent="0.55000000000000004">
      <c r="A41138" s="131"/>
    </row>
    <row r="41139" spans="1:1" x14ac:dyDescent="0.55000000000000004">
      <c r="A41139" s="131"/>
    </row>
    <row r="41142" spans="1:1" x14ac:dyDescent="0.55000000000000004">
      <c r="A41142" s="131"/>
    </row>
    <row r="41143" spans="1:1" x14ac:dyDescent="0.55000000000000004">
      <c r="A41143" s="131"/>
    </row>
    <row r="41146" spans="1:1" x14ac:dyDescent="0.55000000000000004">
      <c r="A41146" s="131"/>
    </row>
    <row r="41147" spans="1:1" x14ac:dyDescent="0.55000000000000004">
      <c r="A41147" s="131"/>
    </row>
    <row r="41150" spans="1:1" x14ac:dyDescent="0.55000000000000004">
      <c r="A41150" s="131"/>
    </row>
    <row r="41151" spans="1:1" x14ac:dyDescent="0.55000000000000004">
      <c r="A41151" s="131"/>
    </row>
    <row r="41154" spans="1:1" x14ac:dyDescent="0.55000000000000004">
      <c r="A41154" s="131"/>
    </row>
    <row r="41155" spans="1:1" x14ac:dyDescent="0.55000000000000004">
      <c r="A41155" s="131"/>
    </row>
    <row r="41158" spans="1:1" x14ac:dyDescent="0.55000000000000004">
      <c r="A41158" s="131"/>
    </row>
    <row r="41159" spans="1:1" x14ac:dyDescent="0.55000000000000004">
      <c r="A41159" s="131"/>
    </row>
    <row r="41162" spans="1:1" x14ac:dyDescent="0.55000000000000004">
      <c r="A41162" s="131"/>
    </row>
    <row r="41163" spans="1:1" x14ac:dyDescent="0.55000000000000004">
      <c r="A41163" s="131"/>
    </row>
    <row r="41166" spans="1:1" x14ac:dyDescent="0.55000000000000004">
      <c r="A41166" s="131"/>
    </row>
    <row r="41167" spans="1:1" x14ac:dyDescent="0.55000000000000004">
      <c r="A41167" s="131"/>
    </row>
    <row r="41170" spans="1:1" x14ac:dyDescent="0.55000000000000004">
      <c r="A41170" s="131"/>
    </row>
    <row r="41171" spans="1:1" x14ac:dyDescent="0.55000000000000004">
      <c r="A41171" s="131"/>
    </row>
    <row r="41174" spans="1:1" x14ac:dyDescent="0.55000000000000004">
      <c r="A41174" s="131"/>
    </row>
    <row r="41175" spans="1:1" x14ac:dyDescent="0.55000000000000004">
      <c r="A41175" s="131"/>
    </row>
    <row r="41178" spans="1:1" x14ac:dyDescent="0.55000000000000004">
      <c r="A41178" s="131"/>
    </row>
    <row r="41179" spans="1:1" x14ac:dyDescent="0.55000000000000004">
      <c r="A41179" s="131"/>
    </row>
    <row r="41182" spans="1:1" x14ac:dyDescent="0.55000000000000004">
      <c r="A41182" s="131"/>
    </row>
    <row r="41183" spans="1:1" x14ac:dyDescent="0.55000000000000004">
      <c r="A41183" s="131"/>
    </row>
    <row r="41186" spans="1:1" x14ac:dyDescent="0.55000000000000004">
      <c r="A41186" s="131"/>
    </row>
    <row r="41187" spans="1:1" x14ac:dyDescent="0.55000000000000004">
      <c r="A41187" s="131"/>
    </row>
    <row r="41190" spans="1:1" x14ac:dyDescent="0.55000000000000004">
      <c r="A41190" s="131"/>
    </row>
    <row r="41191" spans="1:1" x14ac:dyDescent="0.55000000000000004">
      <c r="A41191" s="131"/>
    </row>
    <row r="41194" spans="1:1" x14ac:dyDescent="0.55000000000000004">
      <c r="A41194" s="131"/>
    </row>
    <row r="41195" spans="1:1" x14ac:dyDescent="0.55000000000000004">
      <c r="A41195" s="131"/>
    </row>
    <row r="41198" spans="1:1" x14ac:dyDescent="0.55000000000000004">
      <c r="A41198" s="131"/>
    </row>
    <row r="41199" spans="1:1" x14ac:dyDescent="0.55000000000000004">
      <c r="A41199" s="131"/>
    </row>
    <row r="41202" spans="1:1" x14ac:dyDescent="0.55000000000000004">
      <c r="A41202" s="131"/>
    </row>
    <row r="41203" spans="1:1" x14ac:dyDescent="0.55000000000000004">
      <c r="A41203" s="131"/>
    </row>
    <row r="41206" spans="1:1" x14ac:dyDescent="0.55000000000000004">
      <c r="A41206" s="131"/>
    </row>
    <row r="41207" spans="1:1" x14ac:dyDescent="0.55000000000000004">
      <c r="A41207" s="131"/>
    </row>
    <row r="41210" spans="1:1" x14ac:dyDescent="0.55000000000000004">
      <c r="A41210" s="131"/>
    </row>
    <row r="41211" spans="1:1" x14ac:dyDescent="0.55000000000000004">
      <c r="A41211" s="131"/>
    </row>
    <row r="41214" spans="1:1" x14ac:dyDescent="0.55000000000000004">
      <c r="A41214" s="131"/>
    </row>
    <row r="41215" spans="1:1" x14ac:dyDescent="0.55000000000000004">
      <c r="A41215" s="131"/>
    </row>
    <row r="41218" spans="1:1" x14ac:dyDescent="0.55000000000000004">
      <c r="A41218" s="131"/>
    </row>
    <row r="41219" spans="1:1" x14ac:dyDescent="0.55000000000000004">
      <c r="A41219" s="131"/>
    </row>
    <row r="41222" spans="1:1" x14ac:dyDescent="0.55000000000000004">
      <c r="A41222" s="131"/>
    </row>
    <row r="41223" spans="1:1" x14ac:dyDescent="0.55000000000000004">
      <c r="A41223" s="131"/>
    </row>
    <row r="41226" spans="1:1" x14ac:dyDescent="0.55000000000000004">
      <c r="A41226" s="131"/>
    </row>
    <row r="41227" spans="1:1" x14ac:dyDescent="0.55000000000000004">
      <c r="A41227" s="131"/>
    </row>
    <row r="41230" spans="1:1" x14ac:dyDescent="0.55000000000000004">
      <c r="A41230" s="131"/>
    </row>
    <row r="41231" spans="1:1" x14ac:dyDescent="0.55000000000000004">
      <c r="A41231" s="131"/>
    </row>
    <row r="41234" spans="1:1" x14ac:dyDescent="0.55000000000000004">
      <c r="A41234" s="131"/>
    </row>
    <row r="41235" spans="1:1" x14ac:dyDescent="0.55000000000000004">
      <c r="A41235" s="131"/>
    </row>
    <row r="41238" spans="1:1" x14ac:dyDescent="0.55000000000000004">
      <c r="A41238" s="131"/>
    </row>
    <row r="41239" spans="1:1" x14ac:dyDescent="0.55000000000000004">
      <c r="A41239" s="131"/>
    </row>
    <row r="41242" spans="1:1" x14ac:dyDescent="0.55000000000000004">
      <c r="A41242" s="131"/>
    </row>
    <row r="41243" spans="1:1" x14ac:dyDescent="0.55000000000000004">
      <c r="A41243" s="131"/>
    </row>
    <row r="41246" spans="1:1" x14ac:dyDescent="0.55000000000000004">
      <c r="A41246" s="131"/>
    </row>
    <row r="41247" spans="1:1" x14ac:dyDescent="0.55000000000000004">
      <c r="A41247" s="131"/>
    </row>
    <row r="41250" spans="1:1" x14ac:dyDescent="0.55000000000000004">
      <c r="A41250" s="131"/>
    </row>
    <row r="41251" spans="1:1" x14ac:dyDescent="0.55000000000000004">
      <c r="A41251" s="131"/>
    </row>
    <row r="41254" spans="1:1" x14ac:dyDescent="0.55000000000000004">
      <c r="A41254" s="131"/>
    </row>
    <row r="41255" spans="1:1" x14ac:dyDescent="0.55000000000000004">
      <c r="A41255" s="131"/>
    </row>
    <row r="41258" spans="1:1" x14ac:dyDescent="0.55000000000000004">
      <c r="A41258" s="131"/>
    </row>
    <row r="41259" spans="1:1" x14ac:dyDescent="0.55000000000000004">
      <c r="A41259" s="131"/>
    </row>
    <row r="41262" spans="1:1" x14ac:dyDescent="0.55000000000000004">
      <c r="A41262" s="131"/>
    </row>
    <row r="41263" spans="1:1" x14ac:dyDescent="0.55000000000000004">
      <c r="A41263" s="131"/>
    </row>
    <row r="41266" spans="1:1" x14ac:dyDescent="0.55000000000000004">
      <c r="A41266" s="131"/>
    </row>
    <row r="41267" spans="1:1" x14ac:dyDescent="0.55000000000000004">
      <c r="A41267" s="131"/>
    </row>
    <row r="41270" spans="1:1" x14ac:dyDescent="0.55000000000000004">
      <c r="A41270" s="131"/>
    </row>
    <row r="41271" spans="1:1" x14ac:dyDescent="0.55000000000000004">
      <c r="A41271" s="131"/>
    </row>
    <row r="41274" spans="1:1" x14ac:dyDescent="0.55000000000000004">
      <c r="A41274" s="131"/>
    </row>
    <row r="41275" spans="1:1" x14ac:dyDescent="0.55000000000000004">
      <c r="A41275" s="131"/>
    </row>
    <row r="41278" spans="1:1" x14ac:dyDescent="0.55000000000000004">
      <c r="A41278" s="131"/>
    </row>
    <row r="41279" spans="1:1" x14ac:dyDescent="0.55000000000000004">
      <c r="A41279" s="131"/>
    </row>
    <row r="41282" spans="1:1" x14ac:dyDescent="0.55000000000000004">
      <c r="A41282" s="131"/>
    </row>
    <row r="41283" spans="1:1" x14ac:dyDescent="0.55000000000000004">
      <c r="A41283" s="131"/>
    </row>
    <row r="41286" spans="1:1" x14ac:dyDescent="0.55000000000000004">
      <c r="A41286" s="131"/>
    </row>
    <row r="41287" spans="1:1" x14ac:dyDescent="0.55000000000000004">
      <c r="A41287" s="131"/>
    </row>
    <row r="41290" spans="1:1" x14ac:dyDescent="0.55000000000000004">
      <c r="A41290" s="131"/>
    </row>
    <row r="41291" spans="1:1" x14ac:dyDescent="0.55000000000000004">
      <c r="A41291" s="131"/>
    </row>
    <row r="41294" spans="1:1" x14ac:dyDescent="0.55000000000000004">
      <c r="A41294" s="131"/>
    </row>
    <row r="41295" spans="1:1" x14ac:dyDescent="0.55000000000000004">
      <c r="A41295" s="131"/>
    </row>
    <row r="41298" spans="1:1" x14ac:dyDescent="0.55000000000000004">
      <c r="A41298" s="131"/>
    </row>
    <row r="41299" spans="1:1" x14ac:dyDescent="0.55000000000000004">
      <c r="A41299" s="131"/>
    </row>
    <row r="41302" spans="1:1" x14ac:dyDescent="0.55000000000000004">
      <c r="A41302" s="131"/>
    </row>
    <row r="41303" spans="1:1" x14ac:dyDescent="0.55000000000000004">
      <c r="A41303" s="131"/>
    </row>
    <row r="41306" spans="1:1" x14ac:dyDescent="0.55000000000000004">
      <c r="A41306" s="131"/>
    </row>
    <row r="41307" spans="1:1" x14ac:dyDescent="0.55000000000000004">
      <c r="A41307" s="131"/>
    </row>
    <row r="41310" spans="1:1" x14ac:dyDescent="0.55000000000000004">
      <c r="A41310" s="131"/>
    </row>
    <row r="41311" spans="1:1" x14ac:dyDescent="0.55000000000000004">
      <c r="A41311" s="131"/>
    </row>
    <row r="41314" spans="1:1" x14ac:dyDescent="0.55000000000000004">
      <c r="A41314" s="131"/>
    </row>
    <row r="41315" spans="1:1" x14ac:dyDescent="0.55000000000000004">
      <c r="A41315" s="131"/>
    </row>
    <row r="41318" spans="1:1" x14ac:dyDescent="0.55000000000000004">
      <c r="A41318" s="131"/>
    </row>
    <row r="41319" spans="1:1" x14ac:dyDescent="0.55000000000000004">
      <c r="A41319" s="131"/>
    </row>
    <row r="41322" spans="1:1" x14ac:dyDescent="0.55000000000000004">
      <c r="A41322" s="131"/>
    </row>
    <row r="41323" spans="1:1" x14ac:dyDescent="0.55000000000000004">
      <c r="A41323" s="131"/>
    </row>
    <row r="41326" spans="1:1" x14ac:dyDescent="0.55000000000000004">
      <c r="A41326" s="131"/>
    </row>
    <row r="41327" spans="1:1" x14ac:dyDescent="0.55000000000000004">
      <c r="A41327" s="131"/>
    </row>
    <row r="41330" spans="1:1" x14ac:dyDescent="0.55000000000000004">
      <c r="A41330" s="131"/>
    </row>
    <row r="41331" spans="1:1" x14ac:dyDescent="0.55000000000000004">
      <c r="A41331" s="131"/>
    </row>
    <row r="41334" spans="1:1" x14ac:dyDescent="0.55000000000000004">
      <c r="A41334" s="131"/>
    </row>
    <row r="41335" spans="1:1" x14ac:dyDescent="0.55000000000000004">
      <c r="A41335" s="131"/>
    </row>
    <row r="41338" spans="1:1" x14ac:dyDescent="0.55000000000000004">
      <c r="A41338" s="131"/>
    </row>
    <row r="41339" spans="1:1" x14ac:dyDescent="0.55000000000000004">
      <c r="A41339" s="131"/>
    </row>
    <row r="41342" spans="1:1" x14ac:dyDescent="0.55000000000000004">
      <c r="A41342" s="131"/>
    </row>
    <row r="41343" spans="1:1" x14ac:dyDescent="0.55000000000000004">
      <c r="A41343" s="131"/>
    </row>
    <row r="41346" spans="1:1" x14ac:dyDescent="0.55000000000000004">
      <c r="A41346" s="131"/>
    </row>
    <row r="41347" spans="1:1" x14ac:dyDescent="0.55000000000000004">
      <c r="A41347" s="131"/>
    </row>
    <row r="41350" spans="1:1" x14ac:dyDescent="0.55000000000000004">
      <c r="A41350" s="131"/>
    </row>
    <row r="41351" spans="1:1" x14ac:dyDescent="0.55000000000000004">
      <c r="A41351" s="131"/>
    </row>
    <row r="41354" spans="1:1" x14ac:dyDescent="0.55000000000000004">
      <c r="A41354" s="131"/>
    </row>
    <row r="41355" spans="1:1" x14ac:dyDescent="0.55000000000000004">
      <c r="A41355" s="131"/>
    </row>
    <row r="41358" spans="1:1" x14ac:dyDescent="0.55000000000000004">
      <c r="A41358" s="131"/>
    </row>
    <row r="41359" spans="1:1" x14ac:dyDescent="0.55000000000000004">
      <c r="A41359" s="131"/>
    </row>
    <row r="41362" spans="1:1" x14ac:dyDescent="0.55000000000000004">
      <c r="A41362" s="131"/>
    </row>
    <row r="41363" spans="1:1" x14ac:dyDescent="0.55000000000000004">
      <c r="A41363" s="131"/>
    </row>
    <row r="41366" spans="1:1" x14ac:dyDescent="0.55000000000000004">
      <c r="A41366" s="131"/>
    </row>
    <row r="41367" spans="1:1" x14ac:dyDescent="0.55000000000000004">
      <c r="A41367" s="131"/>
    </row>
    <row r="41370" spans="1:1" x14ac:dyDescent="0.55000000000000004">
      <c r="A41370" s="131"/>
    </row>
    <row r="41371" spans="1:1" x14ac:dyDescent="0.55000000000000004">
      <c r="A41371" s="131"/>
    </row>
    <row r="41374" spans="1:1" x14ac:dyDescent="0.55000000000000004">
      <c r="A41374" s="131"/>
    </row>
    <row r="41375" spans="1:1" x14ac:dyDescent="0.55000000000000004">
      <c r="A41375" s="131"/>
    </row>
    <row r="41378" spans="1:1" x14ac:dyDescent="0.55000000000000004">
      <c r="A41378" s="131"/>
    </row>
    <row r="41379" spans="1:1" x14ac:dyDescent="0.55000000000000004">
      <c r="A41379" s="131"/>
    </row>
    <row r="41382" spans="1:1" x14ac:dyDescent="0.55000000000000004">
      <c r="A41382" s="131"/>
    </row>
    <row r="41383" spans="1:1" x14ac:dyDescent="0.55000000000000004">
      <c r="A41383" s="131"/>
    </row>
    <row r="41386" spans="1:1" x14ac:dyDescent="0.55000000000000004">
      <c r="A41386" s="131"/>
    </row>
    <row r="41387" spans="1:1" x14ac:dyDescent="0.55000000000000004">
      <c r="A41387" s="131"/>
    </row>
    <row r="41390" spans="1:1" x14ac:dyDescent="0.55000000000000004">
      <c r="A41390" s="131"/>
    </row>
    <row r="41391" spans="1:1" x14ac:dyDescent="0.55000000000000004">
      <c r="A41391" s="131"/>
    </row>
    <row r="41394" spans="1:1" x14ac:dyDescent="0.55000000000000004">
      <c r="A41394" s="131"/>
    </row>
    <row r="41395" spans="1:1" x14ac:dyDescent="0.55000000000000004">
      <c r="A41395" s="131"/>
    </row>
    <row r="41398" spans="1:1" x14ac:dyDescent="0.55000000000000004">
      <c r="A41398" s="131"/>
    </row>
    <row r="41399" spans="1:1" x14ac:dyDescent="0.55000000000000004">
      <c r="A41399" s="131"/>
    </row>
    <row r="41402" spans="1:1" x14ac:dyDescent="0.55000000000000004">
      <c r="A41402" s="131"/>
    </row>
    <row r="41403" spans="1:1" x14ac:dyDescent="0.55000000000000004">
      <c r="A41403" s="131"/>
    </row>
    <row r="41406" spans="1:1" x14ac:dyDescent="0.55000000000000004">
      <c r="A41406" s="131"/>
    </row>
    <row r="41407" spans="1:1" x14ac:dyDescent="0.55000000000000004">
      <c r="A41407" s="131"/>
    </row>
    <row r="41410" spans="1:1" x14ac:dyDescent="0.55000000000000004">
      <c r="A41410" s="131"/>
    </row>
    <row r="41411" spans="1:1" x14ac:dyDescent="0.55000000000000004">
      <c r="A41411" s="131"/>
    </row>
    <row r="41414" spans="1:1" x14ac:dyDescent="0.55000000000000004">
      <c r="A41414" s="131"/>
    </row>
    <row r="41415" spans="1:1" x14ac:dyDescent="0.55000000000000004">
      <c r="A41415" s="131"/>
    </row>
    <row r="41418" spans="1:1" x14ac:dyDescent="0.55000000000000004">
      <c r="A41418" s="131"/>
    </row>
    <row r="41419" spans="1:1" x14ac:dyDescent="0.55000000000000004">
      <c r="A41419" s="131"/>
    </row>
    <row r="41422" spans="1:1" x14ac:dyDescent="0.55000000000000004">
      <c r="A41422" s="131"/>
    </row>
    <row r="41423" spans="1:1" x14ac:dyDescent="0.55000000000000004">
      <c r="A41423" s="131"/>
    </row>
    <row r="41426" spans="1:1" x14ac:dyDescent="0.55000000000000004">
      <c r="A41426" s="131"/>
    </row>
    <row r="41427" spans="1:1" x14ac:dyDescent="0.55000000000000004">
      <c r="A41427" s="131"/>
    </row>
    <row r="41430" spans="1:1" x14ac:dyDescent="0.55000000000000004">
      <c r="A41430" s="131"/>
    </row>
    <row r="41431" spans="1:1" x14ac:dyDescent="0.55000000000000004">
      <c r="A41431" s="131"/>
    </row>
    <row r="41434" spans="1:1" x14ac:dyDescent="0.55000000000000004">
      <c r="A41434" s="131"/>
    </row>
    <row r="41435" spans="1:1" x14ac:dyDescent="0.55000000000000004">
      <c r="A41435" s="131"/>
    </row>
    <row r="41438" spans="1:1" x14ac:dyDescent="0.55000000000000004">
      <c r="A41438" s="131"/>
    </row>
    <row r="41439" spans="1:1" x14ac:dyDescent="0.55000000000000004">
      <c r="A41439" s="131"/>
    </row>
    <row r="41442" spans="1:1" x14ac:dyDescent="0.55000000000000004">
      <c r="A41442" s="131"/>
    </row>
    <row r="41443" spans="1:1" x14ac:dyDescent="0.55000000000000004">
      <c r="A41443" s="131"/>
    </row>
    <row r="41446" spans="1:1" x14ac:dyDescent="0.55000000000000004">
      <c r="A41446" s="131"/>
    </row>
    <row r="41447" spans="1:1" x14ac:dyDescent="0.55000000000000004">
      <c r="A41447" s="131"/>
    </row>
    <row r="41450" spans="1:1" x14ac:dyDescent="0.55000000000000004">
      <c r="A41450" s="131"/>
    </row>
    <row r="41451" spans="1:1" x14ac:dyDescent="0.55000000000000004">
      <c r="A41451" s="131"/>
    </row>
    <row r="41454" spans="1:1" x14ac:dyDescent="0.55000000000000004">
      <c r="A41454" s="131"/>
    </row>
    <row r="41455" spans="1:1" x14ac:dyDescent="0.55000000000000004">
      <c r="A41455" s="131"/>
    </row>
    <row r="41458" spans="1:1" x14ac:dyDescent="0.55000000000000004">
      <c r="A41458" s="131"/>
    </row>
    <row r="41459" spans="1:1" x14ac:dyDescent="0.55000000000000004">
      <c r="A41459" s="131"/>
    </row>
    <row r="41462" spans="1:1" x14ac:dyDescent="0.55000000000000004">
      <c r="A41462" s="131"/>
    </row>
    <row r="41463" spans="1:1" x14ac:dyDescent="0.55000000000000004">
      <c r="A41463" s="131"/>
    </row>
    <row r="41466" spans="1:1" x14ac:dyDescent="0.55000000000000004">
      <c r="A41466" s="131"/>
    </row>
    <row r="41467" spans="1:1" x14ac:dyDescent="0.55000000000000004">
      <c r="A41467" s="131"/>
    </row>
    <row r="41470" spans="1:1" x14ac:dyDescent="0.55000000000000004">
      <c r="A41470" s="131"/>
    </row>
    <row r="41471" spans="1:1" x14ac:dyDescent="0.55000000000000004">
      <c r="A41471" s="131"/>
    </row>
    <row r="41474" spans="1:1" x14ac:dyDescent="0.55000000000000004">
      <c r="A41474" s="131"/>
    </row>
    <row r="41475" spans="1:1" x14ac:dyDescent="0.55000000000000004">
      <c r="A41475" s="131"/>
    </row>
    <row r="41478" spans="1:1" x14ac:dyDescent="0.55000000000000004">
      <c r="A41478" s="131"/>
    </row>
    <row r="41479" spans="1:1" x14ac:dyDescent="0.55000000000000004">
      <c r="A41479" s="131"/>
    </row>
    <row r="41482" spans="1:1" x14ac:dyDescent="0.55000000000000004">
      <c r="A41482" s="131"/>
    </row>
    <row r="41483" spans="1:1" x14ac:dyDescent="0.55000000000000004">
      <c r="A41483" s="131"/>
    </row>
    <row r="41486" spans="1:1" x14ac:dyDescent="0.55000000000000004">
      <c r="A41486" s="131"/>
    </row>
    <row r="41487" spans="1:1" x14ac:dyDescent="0.55000000000000004">
      <c r="A41487" s="131"/>
    </row>
    <row r="41490" spans="1:1" x14ac:dyDescent="0.55000000000000004">
      <c r="A41490" s="131"/>
    </row>
    <row r="41491" spans="1:1" x14ac:dyDescent="0.55000000000000004">
      <c r="A41491" s="131"/>
    </row>
    <row r="41494" spans="1:1" x14ac:dyDescent="0.55000000000000004">
      <c r="A41494" s="131"/>
    </row>
    <row r="41495" spans="1:1" x14ac:dyDescent="0.55000000000000004">
      <c r="A41495" s="131"/>
    </row>
    <row r="41498" spans="1:1" x14ac:dyDescent="0.55000000000000004">
      <c r="A41498" s="131"/>
    </row>
    <row r="41499" spans="1:1" x14ac:dyDescent="0.55000000000000004">
      <c r="A41499" s="131"/>
    </row>
    <row r="41502" spans="1:1" x14ac:dyDescent="0.55000000000000004">
      <c r="A41502" s="131"/>
    </row>
    <row r="41503" spans="1:1" x14ac:dyDescent="0.55000000000000004">
      <c r="A41503" s="131"/>
    </row>
    <row r="41506" spans="1:1" x14ac:dyDescent="0.55000000000000004">
      <c r="A41506" s="131"/>
    </row>
    <row r="41507" spans="1:1" x14ac:dyDescent="0.55000000000000004">
      <c r="A41507" s="131"/>
    </row>
    <row r="41510" spans="1:1" x14ac:dyDescent="0.55000000000000004">
      <c r="A41510" s="131"/>
    </row>
    <row r="41511" spans="1:1" x14ac:dyDescent="0.55000000000000004">
      <c r="A41511" s="131"/>
    </row>
    <row r="41514" spans="1:1" x14ac:dyDescent="0.55000000000000004">
      <c r="A41514" s="131"/>
    </row>
    <row r="41515" spans="1:1" x14ac:dyDescent="0.55000000000000004">
      <c r="A41515" s="131"/>
    </row>
    <row r="41518" spans="1:1" x14ac:dyDescent="0.55000000000000004">
      <c r="A41518" s="131"/>
    </row>
    <row r="41519" spans="1:1" x14ac:dyDescent="0.55000000000000004">
      <c r="A41519" s="131"/>
    </row>
    <row r="41522" spans="1:1" x14ac:dyDescent="0.55000000000000004">
      <c r="A41522" s="131"/>
    </row>
    <row r="41523" spans="1:1" x14ac:dyDescent="0.55000000000000004">
      <c r="A41523" s="131"/>
    </row>
    <row r="41526" spans="1:1" x14ac:dyDescent="0.55000000000000004">
      <c r="A41526" s="131"/>
    </row>
    <row r="41527" spans="1:1" x14ac:dyDescent="0.55000000000000004">
      <c r="A41527" s="131"/>
    </row>
    <row r="41530" spans="1:1" x14ac:dyDescent="0.55000000000000004">
      <c r="A41530" s="131"/>
    </row>
    <row r="41531" spans="1:1" x14ac:dyDescent="0.55000000000000004">
      <c r="A41531" s="131"/>
    </row>
    <row r="41534" spans="1:1" x14ac:dyDescent="0.55000000000000004">
      <c r="A41534" s="131"/>
    </row>
    <row r="41535" spans="1:1" x14ac:dyDescent="0.55000000000000004">
      <c r="A41535" s="131"/>
    </row>
    <row r="41538" spans="1:1" x14ac:dyDescent="0.55000000000000004">
      <c r="A41538" s="131"/>
    </row>
    <row r="41539" spans="1:1" x14ac:dyDescent="0.55000000000000004">
      <c r="A41539" s="131"/>
    </row>
    <row r="41542" spans="1:1" x14ac:dyDescent="0.55000000000000004">
      <c r="A41542" s="131"/>
    </row>
    <row r="41543" spans="1:1" x14ac:dyDescent="0.55000000000000004">
      <c r="A41543" s="131"/>
    </row>
    <row r="41546" spans="1:1" x14ac:dyDescent="0.55000000000000004">
      <c r="A41546" s="131"/>
    </row>
    <row r="41547" spans="1:1" x14ac:dyDescent="0.55000000000000004">
      <c r="A41547" s="131"/>
    </row>
    <row r="41550" spans="1:1" x14ac:dyDescent="0.55000000000000004">
      <c r="A41550" s="131"/>
    </row>
    <row r="41551" spans="1:1" x14ac:dyDescent="0.55000000000000004">
      <c r="A41551" s="131"/>
    </row>
    <row r="41554" spans="1:1" x14ac:dyDescent="0.55000000000000004">
      <c r="A41554" s="131"/>
    </row>
    <row r="41555" spans="1:1" x14ac:dyDescent="0.55000000000000004">
      <c r="A41555" s="131"/>
    </row>
    <row r="41558" spans="1:1" x14ac:dyDescent="0.55000000000000004">
      <c r="A41558" s="131"/>
    </row>
    <row r="41559" spans="1:1" x14ac:dyDescent="0.55000000000000004">
      <c r="A41559" s="131"/>
    </row>
    <row r="41562" spans="1:1" x14ac:dyDescent="0.55000000000000004">
      <c r="A41562" s="131"/>
    </row>
    <row r="41563" spans="1:1" x14ac:dyDescent="0.55000000000000004">
      <c r="A41563" s="131"/>
    </row>
    <row r="41566" spans="1:1" x14ac:dyDescent="0.55000000000000004">
      <c r="A41566" s="131"/>
    </row>
    <row r="41567" spans="1:1" x14ac:dyDescent="0.55000000000000004">
      <c r="A41567" s="131"/>
    </row>
    <row r="41570" spans="1:1" x14ac:dyDescent="0.55000000000000004">
      <c r="A41570" s="131"/>
    </row>
    <row r="41571" spans="1:1" x14ac:dyDescent="0.55000000000000004">
      <c r="A41571" s="131"/>
    </row>
    <row r="41574" spans="1:1" x14ac:dyDescent="0.55000000000000004">
      <c r="A41574" s="131"/>
    </row>
    <row r="41575" spans="1:1" x14ac:dyDescent="0.55000000000000004">
      <c r="A41575" s="131"/>
    </row>
    <row r="41578" spans="1:1" x14ac:dyDescent="0.55000000000000004">
      <c r="A41578" s="131"/>
    </row>
    <row r="41579" spans="1:1" x14ac:dyDescent="0.55000000000000004">
      <c r="A41579" s="131"/>
    </row>
    <row r="41582" spans="1:1" x14ac:dyDescent="0.55000000000000004">
      <c r="A41582" s="131"/>
    </row>
    <row r="41583" spans="1:1" x14ac:dyDescent="0.55000000000000004">
      <c r="A41583" s="131"/>
    </row>
    <row r="41586" spans="1:1" x14ac:dyDescent="0.55000000000000004">
      <c r="A41586" s="131"/>
    </row>
    <row r="41587" spans="1:1" x14ac:dyDescent="0.55000000000000004">
      <c r="A41587" s="131"/>
    </row>
    <row r="41590" spans="1:1" x14ac:dyDescent="0.55000000000000004">
      <c r="A41590" s="131"/>
    </row>
    <row r="41591" spans="1:1" x14ac:dyDescent="0.55000000000000004">
      <c r="A41591" s="131"/>
    </row>
    <row r="41594" spans="1:1" x14ac:dyDescent="0.55000000000000004">
      <c r="A41594" s="131"/>
    </row>
    <row r="41595" spans="1:1" x14ac:dyDescent="0.55000000000000004">
      <c r="A41595" s="131"/>
    </row>
    <row r="41598" spans="1:1" x14ac:dyDescent="0.55000000000000004">
      <c r="A41598" s="131"/>
    </row>
    <row r="41599" spans="1:1" x14ac:dyDescent="0.55000000000000004">
      <c r="A41599" s="131"/>
    </row>
    <row r="41602" spans="1:1" x14ac:dyDescent="0.55000000000000004">
      <c r="A41602" s="131"/>
    </row>
    <row r="41603" spans="1:1" x14ac:dyDescent="0.55000000000000004">
      <c r="A41603" s="131"/>
    </row>
    <row r="41606" spans="1:1" x14ac:dyDescent="0.55000000000000004">
      <c r="A41606" s="131"/>
    </row>
    <row r="41607" spans="1:1" x14ac:dyDescent="0.55000000000000004">
      <c r="A41607" s="131"/>
    </row>
    <row r="41610" spans="1:1" x14ac:dyDescent="0.55000000000000004">
      <c r="A41610" s="131"/>
    </row>
    <row r="41611" spans="1:1" x14ac:dyDescent="0.55000000000000004">
      <c r="A41611" s="131"/>
    </row>
    <row r="41614" spans="1:1" x14ac:dyDescent="0.55000000000000004">
      <c r="A41614" s="131"/>
    </row>
    <row r="41615" spans="1:1" x14ac:dyDescent="0.55000000000000004">
      <c r="A41615" s="131"/>
    </row>
    <row r="41618" spans="1:1" x14ac:dyDescent="0.55000000000000004">
      <c r="A41618" s="131"/>
    </row>
    <row r="41619" spans="1:1" x14ac:dyDescent="0.55000000000000004">
      <c r="A41619" s="131"/>
    </row>
    <row r="41622" spans="1:1" x14ac:dyDescent="0.55000000000000004">
      <c r="A41622" s="131"/>
    </row>
    <row r="41623" spans="1:1" x14ac:dyDescent="0.55000000000000004">
      <c r="A41623" s="131"/>
    </row>
    <row r="41626" spans="1:1" x14ac:dyDescent="0.55000000000000004">
      <c r="A41626" s="131"/>
    </row>
    <row r="41627" spans="1:1" x14ac:dyDescent="0.55000000000000004">
      <c r="A41627" s="131"/>
    </row>
    <row r="41630" spans="1:1" x14ac:dyDescent="0.55000000000000004">
      <c r="A41630" s="131"/>
    </row>
    <row r="41631" spans="1:1" x14ac:dyDescent="0.55000000000000004">
      <c r="A41631" s="131"/>
    </row>
    <row r="41634" spans="1:1" x14ac:dyDescent="0.55000000000000004">
      <c r="A41634" s="131"/>
    </row>
    <row r="41635" spans="1:1" x14ac:dyDescent="0.55000000000000004">
      <c r="A41635" s="131"/>
    </row>
    <row r="41638" spans="1:1" x14ac:dyDescent="0.55000000000000004">
      <c r="A41638" s="131"/>
    </row>
    <row r="41639" spans="1:1" x14ac:dyDescent="0.55000000000000004">
      <c r="A41639" s="131"/>
    </row>
    <row r="41642" spans="1:1" x14ac:dyDescent="0.55000000000000004">
      <c r="A41642" s="131"/>
    </row>
    <row r="41643" spans="1:1" x14ac:dyDescent="0.55000000000000004">
      <c r="A41643" s="131"/>
    </row>
    <row r="41646" spans="1:1" x14ac:dyDescent="0.55000000000000004">
      <c r="A41646" s="131"/>
    </row>
    <row r="41647" spans="1:1" x14ac:dyDescent="0.55000000000000004">
      <c r="A41647" s="131"/>
    </row>
    <row r="41650" spans="1:1" x14ac:dyDescent="0.55000000000000004">
      <c r="A41650" s="131"/>
    </row>
    <row r="41651" spans="1:1" x14ac:dyDescent="0.55000000000000004">
      <c r="A41651" s="131"/>
    </row>
    <row r="41654" spans="1:1" x14ac:dyDescent="0.55000000000000004">
      <c r="A41654" s="131"/>
    </row>
    <row r="41655" spans="1:1" x14ac:dyDescent="0.55000000000000004">
      <c r="A41655" s="131"/>
    </row>
    <row r="41658" spans="1:1" x14ac:dyDescent="0.55000000000000004">
      <c r="A41658" s="131"/>
    </row>
    <row r="41659" spans="1:1" x14ac:dyDescent="0.55000000000000004">
      <c r="A41659" s="131"/>
    </row>
    <row r="41662" spans="1:1" x14ac:dyDescent="0.55000000000000004">
      <c r="A41662" s="131"/>
    </row>
    <row r="41663" spans="1:1" x14ac:dyDescent="0.55000000000000004">
      <c r="A41663" s="131"/>
    </row>
    <row r="41666" spans="1:1" x14ac:dyDescent="0.55000000000000004">
      <c r="A41666" s="131"/>
    </row>
    <row r="41667" spans="1:1" x14ac:dyDescent="0.55000000000000004">
      <c r="A41667" s="131"/>
    </row>
    <row r="41670" spans="1:1" x14ac:dyDescent="0.55000000000000004">
      <c r="A41670" s="131"/>
    </row>
    <row r="41671" spans="1:1" x14ac:dyDescent="0.55000000000000004">
      <c r="A41671" s="131"/>
    </row>
    <row r="41674" spans="1:1" x14ac:dyDescent="0.55000000000000004">
      <c r="A41674" s="131"/>
    </row>
    <row r="41675" spans="1:1" x14ac:dyDescent="0.55000000000000004">
      <c r="A41675" s="131"/>
    </row>
    <row r="41678" spans="1:1" x14ac:dyDescent="0.55000000000000004">
      <c r="A41678" s="131"/>
    </row>
    <row r="41679" spans="1:1" x14ac:dyDescent="0.55000000000000004">
      <c r="A41679" s="131"/>
    </row>
    <row r="41682" spans="1:1" x14ac:dyDescent="0.55000000000000004">
      <c r="A41682" s="131"/>
    </row>
    <row r="41683" spans="1:1" x14ac:dyDescent="0.55000000000000004">
      <c r="A41683" s="131"/>
    </row>
    <row r="41686" spans="1:1" x14ac:dyDescent="0.55000000000000004">
      <c r="A41686" s="131"/>
    </row>
    <row r="41687" spans="1:1" x14ac:dyDescent="0.55000000000000004">
      <c r="A41687" s="131"/>
    </row>
    <row r="41690" spans="1:1" x14ac:dyDescent="0.55000000000000004">
      <c r="A41690" s="131"/>
    </row>
    <row r="41691" spans="1:1" x14ac:dyDescent="0.55000000000000004">
      <c r="A41691" s="131"/>
    </row>
    <row r="41694" spans="1:1" x14ac:dyDescent="0.55000000000000004">
      <c r="A41694" s="131"/>
    </row>
    <row r="41695" spans="1:1" x14ac:dyDescent="0.55000000000000004">
      <c r="A41695" s="131"/>
    </row>
    <row r="41698" spans="1:1" x14ac:dyDescent="0.55000000000000004">
      <c r="A41698" s="131"/>
    </row>
    <row r="41699" spans="1:1" x14ac:dyDescent="0.55000000000000004">
      <c r="A41699" s="131"/>
    </row>
    <row r="41702" spans="1:1" x14ac:dyDescent="0.55000000000000004">
      <c r="A41702" s="131"/>
    </row>
    <row r="41703" spans="1:1" x14ac:dyDescent="0.55000000000000004">
      <c r="A41703" s="131"/>
    </row>
    <row r="41706" spans="1:1" x14ac:dyDescent="0.55000000000000004">
      <c r="A41706" s="131"/>
    </row>
    <row r="41707" spans="1:1" x14ac:dyDescent="0.55000000000000004">
      <c r="A41707" s="131"/>
    </row>
    <row r="41710" spans="1:1" x14ac:dyDescent="0.55000000000000004">
      <c r="A41710" s="131"/>
    </row>
    <row r="41711" spans="1:1" x14ac:dyDescent="0.55000000000000004">
      <c r="A41711" s="131"/>
    </row>
    <row r="41714" spans="1:1" x14ac:dyDescent="0.55000000000000004">
      <c r="A41714" s="131"/>
    </row>
    <row r="41715" spans="1:1" x14ac:dyDescent="0.55000000000000004">
      <c r="A41715" s="131"/>
    </row>
    <row r="41718" spans="1:1" x14ac:dyDescent="0.55000000000000004">
      <c r="A41718" s="131"/>
    </row>
    <row r="41719" spans="1:1" x14ac:dyDescent="0.55000000000000004">
      <c r="A41719" s="131"/>
    </row>
    <row r="41722" spans="1:1" x14ac:dyDescent="0.55000000000000004">
      <c r="A41722" s="131"/>
    </row>
    <row r="41723" spans="1:1" x14ac:dyDescent="0.55000000000000004">
      <c r="A41723" s="131"/>
    </row>
    <row r="41726" spans="1:1" x14ac:dyDescent="0.55000000000000004">
      <c r="A41726" s="131"/>
    </row>
    <row r="41727" spans="1:1" x14ac:dyDescent="0.55000000000000004">
      <c r="A41727" s="131"/>
    </row>
    <row r="41730" spans="1:1" x14ac:dyDescent="0.55000000000000004">
      <c r="A41730" s="131"/>
    </row>
    <row r="41731" spans="1:1" x14ac:dyDescent="0.55000000000000004">
      <c r="A41731" s="131"/>
    </row>
    <row r="41734" spans="1:1" x14ac:dyDescent="0.55000000000000004">
      <c r="A41734" s="131"/>
    </row>
    <row r="41735" spans="1:1" x14ac:dyDescent="0.55000000000000004">
      <c r="A41735" s="131"/>
    </row>
    <row r="41738" spans="1:1" x14ac:dyDescent="0.55000000000000004">
      <c r="A41738" s="131"/>
    </row>
    <row r="41739" spans="1:1" x14ac:dyDescent="0.55000000000000004">
      <c r="A41739" s="131"/>
    </row>
    <row r="41742" spans="1:1" x14ac:dyDescent="0.55000000000000004">
      <c r="A41742" s="131"/>
    </row>
    <row r="41743" spans="1:1" x14ac:dyDescent="0.55000000000000004">
      <c r="A41743" s="131"/>
    </row>
    <row r="41746" spans="1:1" x14ac:dyDescent="0.55000000000000004">
      <c r="A41746" s="131"/>
    </row>
    <row r="41747" spans="1:1" x14ac:dyDescent="0.55000000000000004">
      <c r="A41747" s="131"/>
    </row>
    <row r="41750" spans="1:1" x14ac:dyDescent="0.55000000000000004">
      <c r="A41750" s="131"/>
    </row>
    <row r="41751" spans="1:1" x14ac:dyDescent="0.55000000000000004">
      <c r="A41751" s="131"/>
    </row>
    <row r="41754" spans="1:1" x14ac:dyDescent="0.55000000000000004">
      <c r="A41754" s="131"/>
    </row>
    <row r="41755" spans="1:1" x14ac:dyDescent="0.55000000000000004">
      <c r="A41755" s="131"/>
    </row>
    <row r="41758" spans="1:1" x14ac:dyDescent="0.55000000000000004">
      <c r="A41758" s="131"/>
    </row>
    <row r="41759" spans="1:1" x14ac:dyDescent="0.55000000000000004">
      <c r="A41759" s="131"/>
    </row>
    <row r="41762" spans="1:1" x14ac:dyDescent="0.55000000000000004">
      <c r="A41762" s="131"/>
    </row>
    <row r="41763" spans="1:1" x14ac:dyDescent="0.55000000000000004">
      <c r="A41763" s="131"/>
    </row>
    <row r="41766" spans="1:1" x14ac:dyDescent="0.55000000000000004">
      <c r="A41766" s="131"/>
    </row>
    <row r="41767" spans="1:1" x14ac:dyDescent="0.55000000000000004">
      <c r="A41767" s="131"/>
    </row>
    <row r="41770" spans="1:1" x14ac:dyDescent="0.55000000000000004">
      <c r="A41770" s="131"/>
    </row>
    <row r="41771" spans="1:1" x14ac:dyDescent="0.55000000000000004">
      <c r="A41771" s="131"/>
    </row>
    <row r="41774" spans="1:1" x14ac:dyDescent="0.55000000000000004">
      <c r="A41774" s="131"/>
    </row>
    <row r="41775" spans="1:1" x14ac:dyDescent="0.55000000000000004">
      <c r="A41775" s="131"/>
    </row>
    <row r="41778" spans="1:1" x14ac:dyDescent="0.55000000000000004">
      <c r="A41778" s="131"/>
    </row>
    <row r="41779" spans="1:1" x14ac:dyDescent="0.55000000000000004">
      <c r="A41779" s="131"/>
    </row>
    <row r="41782" spans="1:1" x14ac:dyDescent="0.55000000000000004">
      <c r="A41782" s="131"/>
    </row>
    <row r="41783" spans="1:1" x14ac:dyDescent="0.55000000000000004">
      <c r="A41783" s="131"/>
    </row>
    <row r="41786" spans="1:1" x14ac:dyDescent="0.55000000000000004">
      <c r="A41786" s="131"/>
    </row>
    <row r="41787" spans="1:1" x14ac:dyDescent="0.55000000000000004">
      <c r="A41787" s="131"/>
    </row>
    <row r="41790" spans="1:1" x14ac:dyDescent="0.55000000000000004">
      <c r="A41790" s="131"/>
    </row>
    <row r="41791" spans="1:1" x14ac:dyDescent="0.55000000000000004">
      <c r="A41791" s="131"/>
    </row>
    <row r="41794" spans="1:1" x14ac:dyDescent="0.55000000000000004">
      <c r="A41794" s="131"/>
    </row>
    <row r="41795" spans="1:1" x14ac:dyDescent="0.55000000000000004">
      <c r="A41795" s="131"/>
    </row>
    <row r="41798" spans="1:1" x14ac:dyDescent="0.55000000000000004">
      <c r="A41798" s="131"/>
    </row>
    <row r="41799" spans="1:1" x14ac:dyDescent="0.55000000000000004">
      <c r="A41799" s="131"/>
    </row>
    <row r="41802" spans="1:1" x14ac:dyDescent="0.55000000000000004">
      <c r="A41802" s="131"/>
    </row>
    <row r="41803" spans="1:1" x14ac:dyDescent="0.55000000000000004">
      <c r="A41803" s="131"/>
    </row>
    <row r="41806" spans="1:1" x14ac:dyDescent="0.55000000000000004">
      <c r="A41806" s="131"/>
    </row>
    <row r="41807" spans="1:1" x14ac:dyDescent="0.55000000000000004">
      <c r="A41807" s="131"/>
    </row>
    <row r="41810" spans="1:1" x14ac:dyDescent="0.55000000000000004">
      <c r="A41810" s="131"/>
    </row>
    <row r="41811" spans="1:1" x14ac:dyDescent="0.55000000000000004">
      <c r="A41811" s="131"/>
    </row>
    <row r="41814" spans="1:1" x14ac:dyDescent="0.55000000000000004">
      <c r="A41814" s="131"/>
    </row>
    <row r="41815" spans="1:1" x14ac:dyDescent="0.55000000000000004">
      <c r="A41815" s="131"/>
    </row>
    <row r="41818" spans="1:1" x14ac:dyDescent="0.55000000000000004">
      <c r="A41818" s="131"/>
    </row>
    <row r="41819" spans="1:1" x14ac:dyDescent="0.55000000000000004">
      <c r="A41819" s="131"/>
    </row>
    <row r="41822" spans="1:1" x14ac:dyDescent="0.55000000000000004">
      <c r="A41822" s="131"/>
    </row>
    <row r="41823" spans="1:1" x14ac:dyDescent="0.55000000000000004">
      <c r="A41823" s="131"/>
    </row>
    <row r="41826" spans="1:1" x14ac:dyDescent="0.55000000000000004">
      <c r="A41826" s="131"/>
    </row>
    <row r="41827" spans="1:1" x14ac:dyDescent="0.55000000000000004">
      <c r="A41827" s="131"/>
    </row>
    <row r="41830" spans="1:1" x14ac:dyDescent="0.55000000000000004">
      <c r="A41830" s="131"/>
    </row>
    <row r="41831" spans="1:1" x14ac:dyDescent="0.55000000000000004">
      <c r="A41831" s="131"/>
    </row>
    <row r="41834" spans="1:1" x14ac:dyDescent="0.55000000000000004">
      <c r="A41834" s="131"/>
    </row>
    <row r="41835" spans="1:1" x14ac:dyDescent="0.55000000000000004">
      <c r="A41835" s="131"/>
    </row>
    <row r="41838" spans="1:1" x14ac:dyDescent="0.55000000000000004">
      <c r="A41838" s="131"/>
    </row>
    <row r="41839" spans="1:1" x14ac:dyDescent="0.55000000000000004">
      <c r="A41839" s="131"/>
    </row>
    <row r="41842" spans="1:1" x14ac:dyDescent="0.55000000000000004">
      <c r="A41842" s="131"/>
    </row>
    <row r="41843" spans="1:1" x14ac:dyDescent="0.55000000000000004">
      <c r="A41843" s="131"/>
    </row>
    <row r="41846" spans="1:1" x14ac:dyDescent="0.55000000000000004">
      <c r="A41846" s="131"/>
    </row>
    <row r="41847" spans="1:1" x14ac:dyDescent="0.55000000000000004">
      <c r="A41847" s="131"/>
    </row>
    <row r="41850" spans="1:1" x14ac:dyDescent="0.55000000000000004">
      <c r="A41850" s="131"/>
    </row>
    <row r="41851" spans="1:1" x14ac:dyDescent="0.55000000000000004">
      <c r="A41851" s="131"/>
    </row>
    <row r="41854" spans="1:1" x14ac:dyDescent="0.55000000000000004">
      <c r="A41854" s="131"/>
    </row>
    <row r="41855" spans="1:1" x14ac:dyDescent="0.55000000000000004">
      <c r="A41855" s="131"/>
    </row>
    <row r="41858" spans="1:1" x14ac:dyDescent="0.55000000000000004">
      <c r="A41858" s="131"/>
    </row>
    <row r="41859" spans="1:1" x14ac:dyDescent="0.55000000000000004">
      <c r="A41859" s="131"/>
    </row>
    <row r="41862" spans="1:1" x14ac:dyDescent="0.55000000000000004">
      <c r="A41862" s="131"/>
    </row>
    <row r="41863" spans="1:1" x14ac:dyDescent="0.55000000000000004">
      <c r="A41863" s="131"/>
    </row>
    <row r="41866" spans="1:1" x14ac:dyDescent="0.55000000000000004">
      <c r="A41866" s="131"/>
    </row>
    <row r="41867" spans="1:1" x14ac:dyDescent="0.55000000000000004">
      <c r="A41867" s="131"/>
    </row>
    <row r="41870" spans="1:1" x14ac:dyDescent="0.55000000000000004">
      <c r="A41870" s="131"/>
    </row>
    <row r="41871" spans="1:1" x14ac:dyDescent="0.55000000000000004">
      <c r="A41871" s="131"/>
    </row>
    <row r="41874" spans="1:1" x14ac:dyDescent="0.55000000000000004">
      <c r="A41874" s="131"/>
    </row>
    <row r="41875" spans="1:1" x14ac:dyDescent="0.55000000000000004">
      <c r="A41875" s="131"/>
    </row>
    <row r="41878" spans="1:1" x14ac:dyDescent="0.55000000000000004">
      <c r="A41878" s="131"/>
    </row>
    <row r="41879" spans="1:1" x14ac:dyDescent="0.55000000000000004">
      <c r="A41879" s="131"/>
    </row>
    <row r="41882" spans="1:1" x14ac:dyDescent="0.55000000000000004">
      <c r="A41882" s="131"/>
    </row>
    <row r="41883" spans="1:1" x14ac:dyDescent="0.55000000000000004">
      <c r="A41883" s="131"/>
    </row>
    <row r="41886" spans="1:1" x14ac:dyDescent="0.55000000000000004">
      <c r="A41886" s="131"/>
    </row>
    <row r="41887" spans="1:1" x14ac:dyDescent="0.55000000000000004">
      <c r="A41887" s="131"/>
    </row>
    <row r="41890" spans="1:1" x14ac:dyDescent="0.55000000000000004">
      <c r="A41890" s="131"/>
    </row>
    <row r="41891" spans="1:1" x14ac:dyDescent="0.55000000000000004">
      <c r="A41891" s="131"/>
    </row>
    <row r="41894" spans="1:1" x14ac:dyDescent="0.55000000000000004">
      <c r="A41894" s="131"/>
    </row>
    <row r="41895" spans="1:1" x14ac:dyDescent="0.55000000000000004">
      <c r="A41895" s="131"/>
    </row>
    <row r="41898" spans="1:1" x14ac:dyDescent="0.55000000000000004">
      <c r="A41898" s="131"/>
    </row>
    <row r="41899" spans="1:1" x14ac:dyDescent="0.55000000000000004">
      <c r="A41899" s="131"/>
    </row>
    <row r="41902" spans="1:1" x14ac:dyDescent="0.55000000000000004">
      <c r="A41902" s="131"/>
    </row>
    <row r="41903" spans="1:1" x14ac:dyDescent="0.55000000000000004">
      <c r="A41903" s="131"/>
    </row>
    <row r="41906" spans="1:1" x14ac:dyDescent="0.55000000000000004">
      <c r="A41906" s="131"/>
    </row>
    <row r="41907" spans="1:1" x14ac:dyDescent="0.55000000000000004">
      <c r="A41907" s="131"/>
    </row>
    <row r="41910" spans="1:1" x14ac:dyDescent="0.55000000000000004">
      <c r="A41910" s="131"/>
    </row>
    <row r="41911" spans="1:1" x14ac:dyDescent="0.55000000000000004">
      <c r="A41911" s="131"/>
    </row>
    <row r="41914" spans="1:1" x14ac:dyDescent="0.55000000000000004">
      <c r="A41914" s="131"/>
    </row>
    <row r="41915" spans="1:1" x14ac:dyDescent="0.55000000000000004">
      <c r="A41915" s="131"/>
    </row>
    <row r="41918" spans="1:1" x14ac:dyDescent="0.55000000000000004">
      <c r="A41918" s="131"/>
    </row>
    <row r="41919" spans="1:1" x14ac:dyDescent="0.55000000000000004">
      <c r="A41919" s="131"/>
    </row>
    <row r="41922" spans="1:1" x14ac:dyDescent="0.55000000000000004">
      <c r="A41922" s="131"/>
    </row>
    <row r="41923" spans="1:1" x14ac:dyDescent="0.55000000000000004">
      <c r="A41923" s="131"/>
    </row>
    <row r="41926" spans="1:1" x14ac:dyDescent="0.55000000000000004">
      <c r="A41926" s="131"/>
    </row>
    <row r="41927" spans="1:1" x14ac:dyDescent="0.55000000000000004">
      <c r="A41927" s="131"/>
    </row>
    <row r="41930" spans="1:1" x14ac:dyDescent="0.55000000000000004">
      <c r="A41930" s="131"/>
    </row>
    <row r="41931" spans="1:1" x14ac:dyDescent="0.55000000000000004">
      <c r="A41931" s="131"/>
    </row>
    <row r="41934" spans="1:1" x14ac:dyDescent="0.55000000000000004">
      <c r="A41934" s="131"/>
    </row>
    <row r="41935" spans="1:1" x14ac:dyDescent="0.55000000000000004">
      <c r="A41935" s="131"/>
    </row>
    <row r="41938" spans="1:1" x14ac:dyDescent="0.55000000000000004">
      <c r="A41938" s="131"/>
    </row>
    <row r="41939" spans="1:1" x14ac:dyDescent="0.55000000000000004">
      <c r="A41939" s="131"/>
    </row>
    <row r="41942" spans="1:1" x14ac:dyDescent="0.55000000000000004">
      <c r="A41942" s="131"/>
    </row>
    <row r="41943" spans="1:1" x14ac:dyDescent="0.55000000000000004">
      <c r="A41943" s="131"/>
    </row>
    <row r="41946" spans="1:1" x14ac:dyDescent="0.55000000000000004">
      <c r="A41946" s="131"/>
    </row>
    <row r="41947" spans="1:1" x14ac:dyDescent="0.55000000000000004">
      <c r="A41947" s="131"/>
    </row>
    <row r="41950" spans="1:1" x14ac:dyDescent="0.55000000000000004">
      <c r="A41950" s="131"/>
    </row>
    <row r="41951" spans="1:1" x14ac:dyDescent="0.55000000000000004">
      <c r="A41951" s="131"/>
    </row>
    <row r="41954" spans="1:1" x14ac:dyDescent="0.55000000000000004">
      <c r="A41954" s="131"/>
    </row>
    <row r="41955" spans="1:1" x14ac:dyDescent="0.55000000000000004">
      <c r="A41955" s="131"/>
    </row>
    <row r="41958" spans="1:1" x14ac:dyDescent="0.55000000000000004">
      <c r="A41958" s="131"/>
    </row>
    <row r="41959" spans="1:1" x14ac:dyDescent="0.55000000000000004">
      <c r="A41959" s="131"/>
    </row>
    <row r="41962" spans="1:1" x14ac:dyDescent="0.55000000000000004">
      <c r="A41962" s="131"/>
    </row>
    <row r="41963" spans="1:1" x14ac:dyDescent="0.55000000000000004">
      <c r="A41963" s="131"/>
    </row>
    <row r="41966" spans="1:1" x14ac:dyDescent="0.55000000000000004">
      <c r="A41966" s="131"/>
    </row>
    <row r="41967" spans="1:1" x14ac:dyDescent="0.55000000000000004">
      <c r="A41967" s="131"/>
    </row>
    <row r="41970" spans="1:1" x14ac:dyDescent="0.55000000000000004">
      <c r="A41970" s="131"/>
    </row>
    <row r="41971" spans="1:1" x14ac:dyDescent="0.55000000000000004">
      <c r="A41971" s="131"/>
    </row>
    <row r="41974" spans="1:1" x14ac:dyDescent="0.55000000000000004">
      <c r="A41974" s="131"/>
    </row>
    <row r="41975" spans="1:1" x14ac:dyDescent="0.55000000000000004">
      <c r="A41975" s="131"/>
    </row>
    <row r="41978" spans="1:1" x14ac:dyDescent="0.55000000000000004">
      <c r="A41978" s="131"/>
    </row>
    <row r="41979" spans="1:1" x14ac:dyDescent="0.55000000000000004">
      <c r="A41979" s="131"/>
    </row>
    <row r="41982" spans="1:1" x14ac:dyDescent="0.55000000000000004">
      <c r="A41982" s="131"/>
    </row>
    <row r="41983" spans="1:1" x14ac:dyDescent="0.55000000000000004">
      <c r="A41983" s="131"/>
    </row>
    <row r="41986" spans="1:1" x14ac:dyDescent="0.55000000000000004">
      <c r="A41986" s="131"/>
    </row>
    <row r="41987" spans="1:1" x14ac:dyDescent="0.55000000000000004">
      <c r="A41987" s="131"/>
    </row>
    <row r="41990" spans="1:1" x14ac:dyDescent="0.55000000000000004">
      <c r="A41990" s="131"/>
    </row>
    <row r="41991" spans="1:1" x14ac:dyDescent="0.55000000000000004">
      <c r="A41991" s="131"/>
    </row>
    <row r="41994" spans="1:1" x14ac:dyDescent="0.55000000000000004">
      <c r="A41994" s="131"/>
    </row>
    <row r="41995" spans="1:1" x14ac:dyDescent="0.55000000000000004">
      <c r="A41995" s="131"/>
    </row>
    <row r="41998" spans="1:1" x14ac:dyDescent="0.55000000000000004">
      <c r="A41998" s="131"/>
    </row>
    <row r="41999" spans="1:1" x14ac:dyDescent="0.55000000000000004">
      <c r="A41999" s="131"/>
    </row>
    <row r="42002" spans="1:1" x14ac:dyDescent="0.55000000000000004">
      <c r="A42002" s="131"/>
    </row>
    <row r="42003" spans="1:1" x14ac:dyDescent="0.55000000000000004">
      <c r="A42003" s="131"/>
    </row>
    <row r="42006" spans="1:1" x14ac:dyDescent="0.55000000000000004">
      <c r="A42006" s="131"/>
    </row>
    <row r="42007" spans="1:1" x14ac:dyDescent="0.55000000000000004">
      <c r="A42007" s="131"/>
    </row>
    <row r="42010" spans="1:1" x14ac:dyDescent="0.55000000000000004">
      <c r="A42010" s="131"/>
    </row>
    <row r="42011" spans="1:1" x14ac:dyDescent="0.55000000000000004">
      <c r="A42011" s="131"/>
    </row>
    <row r="42014" spans="1:1" x14ac:dyDescent="0.55000000000000004">
      <c r="A42014" s="131"/>
    </row>
    <row r="42015" spans="1:1" x14ac:dyDescent="0.55000000000000004">
      <c r="A42015" s="131"/>
    </row>
    <row r="42018" spans="1:1" x14ac:dyDescent="0.55000000000000004">
      <c r="A42018" s="131"/>
    </row>
    <row r="42019" spans="1:1" x14ac:dyDescent="0.55000000000000004">
      <c r="A42019" s="131"/>
    </row>
    <row r="42022" spans="1:1" x14ac:dyDescent="0.55000000000000004">
      <c r="A42022" s="131"/>
    </row>
    <row r="42023" spans="1:1" x14ac:dyDescent="0.55000000000000004">
      <c r="A42023" s="131"/>
    </row>
    <row r="42026" spans="1:1" x14ac:dyDescent="0.55000000000000004">
      <c r="A42026" s="131"/>
    </row>
    <row r="42027" spans="1:1" x14ac:dyDescent="0.55000000000000004">
      <c r="A42027" s="131"/>
    </row>
    <row r="42030" spans="1:1" x14ac:dyDescent="0.55000000000000004">
      <c r="A42030" s="131"/>
    </row>
    <row r="42031" spans="1:1" x14ac:dyDescent="0.55000000000000004">
      <c r="A42031" s="131"/>
    </row>
    <row r="42034" spans="1:1" x14ac:dyDescent="0.55000000000000004">
      <c r="A42034" s="131"/>
    </row>
    <row r="42035" spans="1:1" x14ac:dyDescent="0.55000000000000004">
      <c r="A42035" s="131"/>
    </row>
    <row r="42038" spans="1:1" x14ac:dyDescent="0.55000000000000004">
      <c r="A42038" s="131"/>
    </row>
    <row r="42039" spans="1:1" x14ac:dyDescent="0.55000000000000004">
      <c r="A42039" s="131"/>
    </row>
    <row r="42042" spans="1:1" x14ac:dyDescent="0.55000000000000004">
      <c r="A42042" s="131"/>
    </row>
    <row r="42043" spans="1:1" x14ac:dyDescent="0.55000000000000004">
      <c r="A42043" s="131"/>
    </row>
    <row r="42046" spans="1:1" x14ac:dyDescent="0.55000000000000004">
      <c r="A42046" s="131"/>
    </row>
    <row r="42047" spans="1:1" x14ac:dyDescent="0.55000000000000004">
      <c r="A42047" s="131"/>
    </row>
    <row r="42050" spans="1:1" x14ac:dyDescent="0.55000000000000004">
      <c r="A42050" s="131"/>
    </row>
    <row r="42051" spans="1:1" x14ac:dyDescent="0.55000000000000004">
      <c r="A42051" s="131"/>
    </row>
    <row r="42054" spans="1:1" x14ac:dyDescent="0.55000000000000004">
      <c r="A42054" s="131"/>
    </row>
    <row r="42055" spans="1:1" x14ac:dyDescent="0.55000000000000004">
      <c r="A42055" s="131"/>
    </row>
    <row r="42058" spans="1:1" x14ac:dyDescent="0.55000000000000004">
      <c r="A42058" s="131"/>
    </row>
    <row r="42059" spans="1:1" x14ac:dyDescent="0.55000000000000004">
      <c r="A42059" s="131"/>
    </row>
    <row r="42062" spans="1:1" x14ac:dyDescent="0.55000000000000004">
      <c r="A42062" s="131"/>
    </row>
    <row r="42063" spans="1:1" x14ac:dyDescent="0.55000000000000004">
      <c r="A42063" s="131"/>
    </row>
    <row r="42066" spans="1:1" x14ac:dyDescent="0.55000000000000004">
      <c r="A42066" s="131"/>
    </row>
    <row r="42067" spans="1:1" x14ac:dyDescent="0.55000000000000004">
      <c r="A42067" s="131"/>
    </row>
    <row r="42070" spans="1:1" x14ac:dyDescent="0.55000000000000004">
      <c r="A42070" s="131"/>
    </row>
    <row r="42071" spans="1:1" x14ac:dyDescent="0.55000000000000004">
      <c r="A42071" s="131"/>
    </row>
    <row r="42074" spans="1:1" x14ac:dyDescent="0.55000000000000004">
      <c r="A42074" s="131"/>
    </row>
    <row r="42075" spans="1:1" x14ac:dyDescent="0.55000000000000004">
      <c r="A42075" s="131"/>
    </row>
    <row r="42078" spans="1:1" x14ac:dyDescent="0.55000000000000004">
      <c r="A42078" s="131"/>
    </row>
    <row r="42079" spans="1:1" x14ac:dyDescent="0.55000000000000004">
      <c r="A42079" s="131"/>
    </row>
    <row r="42082" spans="1:1" x14ac:dyDescent="0.55000000000000004">
      <c r="A42082" s="131"/>
    </row>
    <row r="42083" spans="1:1" x14ac:dyDescent="0.55000000000000004">
      <c r="A42083" s="131"/>
    </row>
    <row r="42086" spans="1:1" x14ac:dyDescent="0.55000000000000004">
      <c r="A42086" s="131"/>
    </row>
    <row r="42087" spans="1:1" x14ac:dyDescent="0.55000000000000004">
      <c r="A42087" s="131"/>
    </row>
    <row r="42090" spans="1:1" x14ac:dyDescent="0.55000000000000004">
      <c r="A42090" s="131"/>
    </row>
    <row r="42091" spans="1:1" x14ac:dyDescent="0.55000000000000004">
      <c r="A42091" s="131"/>
    </row>
    <row r="42094" spans="1:1" x14ac:dyDescent="0.55000000000000004">
      <c r="A42094" s="131"/>
    </row>
    <row r="42095" spans="1:1" x14ac:dyDescent="0.55000000000000004">
      <c r="A42095" s="131"/>
    </row>
    <row r="42098" spans="1:1" x14ac:dyDescent="0.55000000000000004">
      <c r="A42098" s="131"/>
    </row>
    <row r="42099" spans="1:1" x14ac:dyDescent="0.55000000000000004">
      <c r="A42099" s="131"/>
    </row>
    <row r="42102" spans="1:1" x14ac:dyDescent="0.55000000000000004">
      <c r="A42102" s="131"/>
    </row>
    <row r="42103" spans="1:1" x14ac:dyDescent="0.55000000000000004">
      <c r="A42103" s="131"/>
    </row>
    <row r="42106" spans="1:1" x14ac:dyDescent="0.55000000000000004">
      <c r="A42106" s="131"/>
    </row>
    <row r="42107" spans="1:1" x14ac:dyDescent="0.55000000000000004">
      <c r="A42107" s="131"/>
    </row>
    <row r="42110" spans="1:1" x14ac:dyDescent="0.55000000000000004">
      <c r="A42110" s="131"/>
    </row>
    <row r="42111" spans="1:1" x14ac:dyDescent="0.55000000000000004">
      <c r="A42111" s="131"/>
    </row>
    <row r="42114" spans="1:1" x14ac:dyDescent="0.55000000000000004">
      <c r="A42114" s="131"/>
    </row>
    <row r="42115" spans="1:1" x14ac:dyDescent="0.55000000000000004">
      <c r="A42115" s="131"/>
    </row>
    <row r="42118" spans="1:1" x14ac:dyDescent="0.55000000000000004">
      <c r="A42118" s="131"/>
    </row>
    <row r="42119" spans="1:1" x14ac:dyDescent="0.55000000000000004">
      <c r="A42119" s="131"/>
    </row>
    <row r="42122" spans="1:1" x14ac:dyDescent="0.55000000000000004">
      <c r="A42122" s="131"/>
    </row>
    <row r="42123" spans="1:1" x14ac:dyDescent="0.55000000000000004">
      <c r="A42123" s="131"/>
    </row>
    <row r="42126" spans="1:1" x14ac:dyDescent="0.55000000000000004">
      <c r="A42126" s="131"/>
    </row>
    <row r="42127" spans="1:1" x14ac:dyDescent="0.55000000000000004">
      <c r="A42127" s="131"/>
    </row>
    <row r="42130" spans="1:1" x14ac:dyDescent="0.55000000000000004">
      <c r="A42130" s="131"/>
    </row>
    <row r="42131" spans="1:1" x14ac:dyDescent="0.55000000000000004">
      <c r="A42131" s="131"/>
    </row>
    <row r="42134" spans="1:1" x14ac:dyDescent="0.55000000000000004">
      <c r="A42134" s="131"/>
    </row>
    <row r="42135" spans="1:1" x14ac:dyDescent="0.55000000000000004">
      <c r="A42135" s="131"/>
    </row>
    <row r="42138" spans="1:1" x14ac:dyDescent="0.55000000000000004">
      <c r="A42138" s="131"/>
    </row>
    <row r="42139" spans="1:1" x14ac:dyDescent="0.55000000000000004">
      <c r="A42139" s="131"/>
    </row>
    <row r="42142" spans="1:1" x14ac:dyDescent="0.55000000000000004">
      <c r="A42142" s="131"/>
    </row>
    <row r="42143" spans="1:1" x14ac:dyDescent="0.55000000000000004">
      <c r="A42143" s="131"/>
    </row>
    <row r="42146" spans="1:1" x14ac:dyDescent="0.55000000000000004">
      <c r="A42146" s="131"/>
    </row>
    <row r="42147" spans="1:1" x14ac:dyDescent="0.55000000000000004">
      <c r="A42147" s="131"/>
    </row>
    <row r="42150" spans="1:1" x14ac:dyDescent="0.55000000000000004">
      <c r="A42150" s="131"/>
    </row>
    <row r="42151" spans="1:1" x14ac:dyDescent="0.55000000000000004">
      <c r="A42151" s="131"/>
    </row>
    <row r="42154" spans="1:1" x14ac:dyDescent="0.55000000000000004">
      <c r="A42154" s="131"/>
    </row>
    <row r="42155" spans="1:1" x14ac:dyDescent="0.55000000000000004">
      <c r="A42155" s="131"/>
    </row>
    <row r="42158" spans="1:1" x14ac:dyDescent="0.55000000000000004">
      <c r="A42158" s="131"/>
    </row>
    <row r="42159" spans="1:1" x14ac:dyDescent="0.55000000000000004">
      <c r="A42159" s="131"/>
    </row>
    <row r="42162" spans="1:1" x14ac:dyDescent="0.55000000000000004">
      <c r="A42162" s="131"/>
    </row>
    <row r="42163" spans="1:1" x14ac:dyDescent="0.55000000000000004">
      <c r="A42163" s="131"/>
    </row>
    <row r="42166" spans="1:1" x14ac:dyDescent="0.55000000000000004">
      <c r="A42166" s="131"/>
    </row>
    <row r="42167" spans="1:1" x14ac:dyDescent="0.55000000000000004">
      <c r="A42167" s="131"/>
    </row>
    <row r="42170" spans="1:1" x14ac:dyDescent="0.55000000000000004">
      <c r="A42170" s="131"/>
    </row>
    <row r="42171" spans="1:1" x14ac:dyDescent="0.55000000000000004">
      <c r="A42171" s="131"/>
    </row>
    <row r="42174" spans="1:1" x14ac:dyDescent="0.55000000000000004">
      <c r="A42174" s="131"/>
    </row>
    <row r="42175" spans="1:1" x14ac:dyDescent="0.55000000000000004">
      <c r="A42175" s="131"/>
    </row>
    <row r="42178" spans="1:1" x14ac:dyDescent="0.55000000000000004">
      <c r="A42178" s="131"/>
    </row>
    <row r="42179" spans="1:1" x14ac:dyDescent="0.55000000000000004">
      <c r="A42179" s="131"/>
    </row>
    <row r="42182" spans="1:1" x14ac:dyDescent="0.55000000000000004">
      <c r="A42182" s="131"/>
    </row>
    <row r="42183" spans="1:1" x14ac:dyDescent="0.55000000000000004">
      <c r="A42183" s="131"/>
    </row>
    <row r="42186" spans="1:1" x14ac:dyDescent="0.55000000000000004">
      <c r="A42186" s="131"/>
    </row>
    <row r="42187" spans="1:1" x14ac:dyDescent="0.55000000000000004">
      <c r="A42187" s="131"/>
    </row>
    <row r="42190" spans="1:1" x14ac:dyDescent="0.55000000000000004">
      <c r="A42190" s="131"/>
    </row>
    <row r="42191" spans="1:1" x14ac:dyDescent="0.55000000000000004">
      <c r="A42191" s="131"/>
    </row>
    <row r="42194" spans="1:1" x14ac:dyDescent="0.55000000000000004">
      <c r="A42194" s="131"/>
    </row>
    <row r="42195" spans="1:1" x14ac:dyDescent="0.55000000000000004">
      <c r="A42195" s="131"/>
    </row>
    <row r="42198" spans="1:1" x14ac:dyDescent="0.55000000000000004">
      <c r="A42198" s="131"/>
    </row>
    <row r="42199" spans="1:1" x14ac:dyDescent="0.55000000000000004">
      <c r="A42199" s="131"/>
    </row>
    <row r="42202" spans="1:1" x14ac:dyDescent="0.55000000000000004">
      <c r="A42202" s="131"/>
    </row>
    <row r="42203" spans="1:1" x14ac:dyDescent="0.55000000000000004">
      <c r="A42203" s="131"/>
    </row>
    <row r="42206" spans="1:1" x14ac:dyDescent="0.55000000000000004">
      <c r="A42206" s="131"/>
    </row>
    <row r="42207" spans="1:1" x14ac:dyDescent="0.55000000000000004">
      <c r="A42207" s="131"/>
    </row>
    <row r="42210" spans="1:1" x14ac:dyDescent="0.55000000000000004">
      <c r="A42210" s="131"/>
    </row>
    <row r="42211" spans="1:1" x14ac:dyDescent="0.55000000000000004">
      <c r="A42211" s="131"/>
    </row>
    <row r="42214" spans="1:1" x14ac:dyDescent="0.55000000000000004">
      <c r="A42214" s="131"/>
    </row>
    <row r="42215" spans="1:1" x14ac:dyDescent="0.55000000000000004">
      <c r="A42215" s="131"/>
    </row>
    <row r="42218" spans="1:1" x14ac:dyDescent="0.55000000000000004">
      <c r="A42218" s="131"/>
    </row>
    <row r="42219" spans="1:1" x14ac:dyDescent="0.55000000000000004">
      <c r="A42219" s="131"/>
    </row>
    <row r="42222" spans="1:1" x14ac:dyDescent="0.55000000000000004">
      <c r="A42222" s="131"/>
    </row>
    <row r="42223" spans="1:1" x14ac:dyDescent="0.55000000000000004">
      <c r="A42223" s="131"/>
    </row>
    <row r="42226" spans="1:1" x14ac:dyDescent="0.55000000000000004">
      <c r="A42226" s="131"/>
    </row>
    <row r="42227" spans="1:1" x14ac:dyDescent="0.55000000000000004">
      <c r="A42227" s="131"/>
    </row>
    <row r="42230" spans="1:1" x14ac:dyDescent="0.55000000000000004">
      <c r="A42230" s="131"/>
    </row>
    <row r="42231" spans="1:1" x14ac:dyDescent="0.55000000000000004">
      <c r="A42231" s="131"/>
    </row>
    <row r="42234" spans="1:1" x14ac:dyDescent="0.55000000000000004">
      <c r="A42234" s="131"/>
    </row>
    <row r="42235" spans="1:1" x14ac:dyDescent="0.55000000000000004">
      <c r="A42235" s="131"/>
    </row>
    <row r="42238" spans="1:1" x14ac:dyDescent="0.55000000000000004">
      <c r="A42238" s="131"/>
    </row>
    <row r="42239" spans="1:1" x14ac:dyDescent="0.55000000000000004">
      <c r="A42239" s="131"/>
    </row>
    <row r="42242" spans="1:1" x14ac:dyDescent="0.55000000000000004">
      <c r="A42242" s="131"/>
    </row>
    <row r="42243" spans="1:1" x14ac:dyDescent="0.55000000000000004">
      <c r="A42243" s="131"/>
    </row>
    <row r="42246" spans="1:1" x14ac:dyDescent="0.55000000000000004">
      <c r="A42246" s="131"/>
    </row>
    <row r="42247" spans="1:1" x14ac:dyDescent="0.55000000000000004">
      <c r="A42247" s="131"/>
    </row>
    <row r="42250" spans="1:1" x14ac:dyDescent="0.55000000000000004">
      <c r="A42250" s="131"/>
    </row>
    <row r="42251" spans="1:1" x14ac:dyDescent="0.55000000000000004">
      <c r="A42251" s="131"/>
    </row>
    <row r="42254" spans="1:1" x14ac:dyDescent="0.55000000000000004">
      <c r="A42254" s="131"/>
    </row>
    <row r="42255" spans="1:1" x14ac:dyDescent="0.55000000000000004">
      <c r="A42255" s="131"/>
    </row>
    <row r="42258" spans="1:1" x14ac:dyDescent="0.55000000000000004">
      <c r="A42258" s="131"/>
    </row>
    <row r="42259" spans="1:1" x14ac:dyDescent="0.55000000000000004">
      <c r="A42259" s="131"/>
    </row>
    <row r="42262" spans="1:1" x14ac:dyDescent="0.55000000000000004">
      <c r="A42262" s="131"/>
    </row>
    <row r="42263" spans="1:1" x14ac:dyDescent="0.55000000000000004">
      <c r="A42263" s="131"/>
    </row>
    <row r="42266" spans="1:1" x14ac:dyDescent="0.55000000000000004">
      <c r="A42266" s="131"/>
    </row>
    <row r="42267" spans="1:1" x14ac:dyDescent="0.55000000000000004">
      <c r="A42267" s="131"/>
    </row>
    <row r="42270" spans="1:1" x14ac:dyDescent="0.55000000000000004">
      <c r="A42270" s="131"/>
    </row>
    <row r="42271" spans="1:1" x14ac:dyDescent="0.55000000000000004">
      <c r="A42271" s="131"/>
    </row>
    <row r="42274" spans="1:1" x14ac:dyDescent="0.55000000000000004">
      <c r="A42274" s="131"/>
    </row>
    <row r="42275" spans="1:1" x14ac:dyDescent="0.55000000000000004">
      <c r="A42275" s="131"/>
    </row>
    <row r="42278" spans="1:1" x14ac:dyDescent="0.55000000000000004">
      <c r="A42278" s="131"/>
    </row>
    <row r="42279" spans="1:1" x14ac:dyDescent="0.55000000000000004">
      <c r="A42279" s="131"/>
    </row>
    <row r="42282" spans="1:1" x14ac:dyDescent="0.55000000000000004">
      <c r="A42282" s="131"/>
    </row>
    <row r="42283" spans="1:1" x14ac:dyDescent="0.55000000000000004">
      <c r="A42283" s="131"/>
    </row>
    <row r="42286" spans="1:1" x14ac:dyDescent="0.55000000000000004">
      <c r="A42286" s="131"/>
    </row>
    <row r="42287" spans="1:1" x14ac:dyDescent="0.55000000000000004">
      <c r="A42287" s="131"/>
    </row>
    <row r="42290" spans="1:1" x14ac:dyDescent="0.55000000000000004">
      <c r="A42290" s="131"/>
    </row>
    <row r="42291" spans="1:1" x14ac:dyDescent="0.55000000000000004">
      <c r="A42291" s="131"/>
    </row>
    <row r="42294" spans="1:1" x14ac:dyDescent="0.55000000000000004">
      <c r="A42294" s="131"/>
    </row>
    <row r="42295" spans="1:1" x14ac:dyDescent="0.55000000000000004">
      <c r="A42295" s="131"/>
    </row>
    <row r="42298" spans="1:1" x14ac:dyDescent="0.55000000000000004">
      <c r="A42298" s="131"/>
    </row>
    <row r="42299" spans="1:1" x14ac:dyDescent="0.55000000000000004">
      <c r="A42299" s="131"/>
    </row>
    <row r="42302" spans="1:1" x14ac:dyDescent="0.55000000000000004">
      <c r="A42302" s="131"/>
    </row>
    <row r="42303" spans="1:1" x14ac:dyDescent="0.55000000000000004">
      <c r="A42303" s="131"/>
    </row>
    <row r="42306" spans="1:1" x14ac:dyDescent="0.55000000000000004">
      <c r="A42306" s="131"/>
    </row>
    <row r="42307" spans="1:1" x14ac:dyDescent="0.55000000000000004">
      <c r="A42307" s="131"/>
    </row>
    <row r="42310" spans="1:1" x14ac:dyDescent="0.55000000000000004">
      <c r="A42310" s="131"/>
    </row>
    <row r="42311" spans="1:1" x14ac:dyDescent="0.55000000000000004">
      <c r="A42311" s="131"/>
    </row>
    <row r="42314" spans="1:1" x14ac:dyDescent="0.55000000000000004">
      <c r="A42314" s="131"/>
    </row>
    <row r="42315" spans="1:1" x14ac:dyDescent="0.55000000000000004">
      <c r="A42315" s="131"/>
    </row>
    <row r="42318" spans="1:1" x14ac:dyDescent="0.55000000000000004">
      <c r="A42318" s="131"/>
    </row>
    <row r="42319" spans="1:1" x14ac:dyDescent="0.55000000000000004">
      <c r="A42319" s="131"/>
    </row>
    <row r="42322" spans="1:1" x14ac:dyDescent="0.55000000000000004">
      <c r="A42322" s="131"/>
    </row>
    <row r="42323" spans="1:1" x14ac:dyDescent="0.55000000000000004">
      <c r="A42323" s="131"/>
    </row>
    <row r="42326" spans="1:1" x14ac:dyDescent="0.55000000000000004">
      <c r="A42326" s="131"/>
    </row>
    <row r="42327" spans="1:1" x14ac:dyDescent="0.55000000000000004">
      <c r="A42327" s="131"/>
    </row>
    <row r="42330" spans="1:1" x14ac:dyDescent="0.55000000000000004">
      <c r="A42330" s="131"/>
    </row>
    <row r="42331" spans="1:1" x14ac:dyDescent="0.55000000000000004">
      <c r="A42331" s="131"/>
    </row>
    <row r="42334" spans="1:1" x14ac:dyDescent="0.55000000000000004">
      <c r="A42334" s="131"/>
    </row>
    <row r="42335" spans="1:1" x14ac:dyDescent="0.55000000000000004">
      <c r="A42335" s="131"/>
    </row>
    <row r="42338" spans="1:1" x14ac:dyDescent="0.55000000000000004">
      <c r="A42338" s="131"/>
    </row>
    <row r="42339" spans="1:1" x14ac:dyDescent="0.55000000000000004">
      <c r="A42339" s="131"/>
    </row>
    <row r="42342" spans="1:1" x14ac:dyDescent="0.55000000000000004">
      <c r="A42342" s="131"/>
    </row>
    <row r="42343" spans="1:1" x14ac:dyDescent="0.55000000000000004">
      <c r="A42343" s="131"/>
    </row>
    <row r="42346" spans="1:1" x14ac:dyDescent="0.55000000000000004">
      <c r="A42346" s="131"/>
    </row>
    <row r="42347" spans="1:1" x14ac:dyDescent="0.55000000000000004">
      <c r="A42347" s="131"/>
    </row>
    <row r="42350" spans="1:1" x14ac:dyDescent="0.55000000000000004">
      <c r="A42350" s="131"/>
    </row>
    <row r="42351" spans="1:1" x14ac:dyDescent="0.55000000000000004">
      <c r="A42351" s="131"/>
    </row>
    <row r="42354" spans="1:1" x14ac:dyDescent="0.55000000000000004">
      <c r="A42354" s="131"/>
    </row>
    <row r="42355" spans="1:1" x14ac:dyDescent="0.55000000000000004">
      <c r="A42355" s="131"/>
    </row>
    <row r="42358" spans="1:1" x14ac:dyDescent="0.55000000000000004">
      <c r="A42358" s="131"/>
    </row>
    <row r="42359" spans="1:1" x14ac:dyDescent="0.55000000000000004">
      <c r="A42359" s="131"/>
    </row>
    <row r="42362" spans="1:1" x14ac:dyDescent="0.55000000000000004">
      <c r="A42362" s="131"/>
    </row>
    <row r="42363" spans="1:1" x14ac:dyDescent="0.55000000000000004">
      <c r="A42363" s="131"/>
    </row>
    <row r="42366" spans="1:1" x14ac:dyDescent="0.55000000000000004">
      <c r="A42366" s="131"/>
    </row>
    <row r="42367" spans="1:1" x14ac:dyDescent="0.55000000000000004">
      <c r="A42367" s="131"/>
    </row>
    <row r="42370" spans="1:1" x14ac:dyDescent="0.55000000000000004">
      <c r="A42370" s="131"/>
    </row>
    <row r="42371" spans="1:1" x14ac:dyDescent="0.55000000000000004">
      <c r="A42371" s="131"/>
    </row>
    <row r="42374" spans="1:1" x14ac:dyDescent="0.55000000000000004">
      <c r="A42374" s="131"/>
    </row>
    <row r="42375" spans="1:1" x14ac:dyDescent="0.55000000000000004">
      <c r="A42375" s="131"/>
    </row>
    <row r="42378" spans="1:1" x14ac:dyDescent="0.55000000000000004">
      <c r="A42378" s="131"/>
    </row>
    <row r="42379" spans="1:1" x14ac:dyDescent="0.55000000000000004">
      <c r="A42379" s="131"/>
    </row>
    <row r="42382" spans="1:1" x14ac:dyDescent="0.55000000000000004">
      <c r="A42382" s="131"/>
    </row>
    <row r="42383" spans="1:1" x14ac:dyDescent="0.55000000000000004">
      <c r="A42383" s="131"/>
    </row>
    <row r="42386" spans="1:1" x14ac:dyDescent="0.55000000000000004">
      <c r="A42386" s="131"/>
    </row>
    <row r="42387" spans="1:1" x14ac:dyDescent="0.55000000000000004">
      <c r="A42387" s="131"/>
    </row>
    <row r="42390" spans="1:1" x14ac:dyDescent="0.55000000000000004">
      <c r="A42390" s="131"/>
    </row>
    <row r="42391" spans="1:1" x14ac:dyDescent="0.55000000000000004">
      <c r="A42391" s="131"/>
    </row>
    <row r="42394" spans="1:1" x14ac:dyDescent="0.55000000000000004">
      <c r="A42394" s="131"/>
    </row>
    <row r="42395" spans="1:1" x14ac:dyDescent="0.55000000000000004">
      <c r="A42395" s="131"/>
    </row>
    <row r="42398" spans="1:1" x14ac:dyDescent="0.55000000000000004">
      <c r="A42398" s="131"/>
    </row>
    <row r="42399" spans="1:1" x14ac:dyDescent="0.55000000000000004">
      <c r="A42399" s="131"/>
    </row>
    <row r="42402" spans="1:1" x14ac:dyDescent="0.55000000000000004">
      <c r="A42402" s="131"/>
    </row>
    <row r="42403" spans="1:1" x14ac:dyDescent="0.55000000000000004">
      <c r="A42403" s="131"/>
    </row>
    <row r="42406" spans="1:1" x14ac:dyDescent="0.55000000000000004">
      <c r="A42406" s="131"/>
    </row>
    <row r="42407" spans="1:1" x14ac:dyDescent="0.55000000000000004">
      <c r="A42407" s="131"/>
    </row>
    <row r="42410" spans="1:1" x14ac:dyDescent="0.55000000000000004">
      <c r="A42410" s="131"/>
    </row>
    <row r="42411" spans="1:1" x14ac:dyDescent="0.55000000000000004">
      <c r="A42411" s="131"/>
    </row>
    <row r="42414" spans="1:1" x14ac:dyDescent="0.55000000000000004">
      <c r="A42414" s="131"/>
    </row>
    <row r="42415" spans="1:1" x14ac:dyDescent="0.55000000000000004">
      <c r="A42415" s="131"/>
    </row>
    <row r="42418" spans="1:1" x14ac:dyDescent="0.55000000000000004">
      <c r="A42418" s="131"/>
    </row>
    <row r="42419" spans="1:1" x14ac:dyDescent="0.55000000000000004">
      <c r="A42419" s="131"/>
    </row>
    <row r="42422" spans="1:1" x14ac:dyDescent="0.55000000000000004">
      <c r="A42422" s="131"/>
    </row>
    <row r="42423" spans="1:1" x14ac:dyDescent="0.55000000000000004">
      <c r="A42423" s="131"/>
    </row>
    <row r="42426" spans="1:1" x14ac:dyDescent="0.55000000000000004">
      <c r="A42426" s="131"/>
    </row>
    <row r="42427" spans="1:1" x14ac:dyDescent="0.55000000000000004">
      <c r="A42427" s="131"/>
    </row>
    <row r="42430" spans="1:1" x14ac:dyDescent="0.55000000000000004">
      <c r="A42430" s="131"/>
    </row>
    <row r="42431" spans="1:1" x14ac:dyDescent="0.55000000000000004">
      <c r="A42431" s="131"/>
    </row>
    <row r="42434" spans="1:1" x14ac:dyDescent="0.55000000000000004">
      <c r="A42434" s="131"/>
    </row>
    <row r="42435" spans="1:1" x14ac:dyDescent="0.55000000000000004">
      <c r="A42435" s="131"/>
    </row>
    <row r="42438" spans="1:1" x14ac:dyDescent="0.55000000000000004">
      <c r="A42438" s="131"/>
    </row>
    <row r="42439" spans="1:1" x14ac:dyDescent="0.55000000000000004">
      <c r="A42439" s="131"/>
    </row>
    <row r="42442" spans="1:1" x14ac:dyDescent="0.55000000000000004">
      <c r="A42442" s="131"/>
    </row>
    <row r="42443" spans="1:1" x14ac:dyDescent="0.55000000000000004">
      <c r="A42443" s="131"/>
    </row>
    <row r="42446" spans="1:1" x14ac:dyDescent="0.55000000000000004">
      <c r="A42446" s="131"/>
    </row>
    <row r="42447" spans="1:1" x14ac:dyDescent="0.55000000000000004">
      <c r="A42447" s="131"/>
    </row>
    <row r="42450" spans="1:1" x14ac:dyDescent="0.55000000000000004">
      <c r="A42450" s="131"/>
    </row>
    <row r="42451" spans="1:1" x14ac:dyDescent="0.55000000000000004">
      <c r="A42451" s="131"/>
    </row>
    <row r="42454" spans="1:1" x14ac:dyDescent="0.55000000000000004">
      <c r="A42454" s="131"/>
    </row>
    <row r="42455" spans="1:1" x14ac:dyDescent="0.55000000000000004">
      <c r="A42455" s="131"/>
    </row>
    <row r="42458" spans="1:1" x14ac:dyDescent="0.55000000000000004">
      <c r="A42458" s="131"/>
    </row>
    <row r="42459" spans="1:1" x14ac:dyDescent="0.55000000000000004">
      <c r="A42459" s="131"/>
    </row>
    <row r="42462" spans="1:1" x14ac:dyDescent="0.55000000000000004">
      <c r="A42462" s="131"/>
    </row>
    <row r="42463" spans="1:1" x14ac:dyDescent="0.55000000000000004">
      <c r="A42463" s="131"/>
    </row>
    <row r="42466" spans="1:1" x14ac:dyDescent="0.55000000000000004">
      <c r="A42466" s="131"/>
    </row>
    <row r="42467" spans="1:1" x14ac:dyDescent="0.55000000000000004">
      <c r="A42467" s="131"/>
    </row>
    <row r="42470" spans="1:1" x14ac:dyDescent="0.55000000000000004">
      <c r="A42470" s="131"/>
    </row>
    <row r="42471" spans="1:1" x14ac:dyDescent="0.55000000000000004">
      <c r="A42471" s="131"/>
    </row>
    <row r="42474" spans="1:1" x14ac:dyDescent="0.55000000000000004">
      <c r="A42474" s="131"/>
    </row>
    <row r="42475" spans="1:1" x14ac:dyDescent="0.55000000000000004">
      <c r="A42475" s="131"/>
    </row>
    <row r="42478" spans="1:1" x14ac:dyDescent="0.55000000000000004">
      <c r="A42478" s="131"/>
    </row>
    <row r="42479" spans="1:1" x14ac:dyDescent="0.55000000000000004">
      <c r="A42479" s="131"/>
    </row>
    <row r="42482" spans="1:1" x14ac:dyDescent="0.55000000000000004">
      <c r="A42482" s="131"/>
    </row>
    <row r="42483" spans="1:1" x14ac:dyDescent="0.55000000000000004">
      <c r="A42483" s="131"/>
    </row>
    <row r="42486" spans="1:1" x14ac:dyDescent="0.55000000000000004">
      <c r="A42486" s="131"/>
    </row>
    <row r="42487" spans="1:1" x14ac:dyDescent="0.55000000000000004">
      <c r="A42487" s="131"/>
    </row>
    <row r="42490" spans="1:1" x14ac:dyDescent="0.55000000000000004">
      <c r="A42490" s="131"/>
    </row>
    <row r="42491" spans="1:1" x14ac:dyDescent="0.55000000000000004">
      <c r="A42491" s="131"/>
    </row>
    <row r="42494" spans="1:1" x14ac:dyDescent="0.55000000000000004">
      <c r="A42494" s="131"/>
    </row>
    <row r="42495" spans="1:1" x14ac:dyDescent="0.55000000000000004">
      <c r="A42495" s="131"/>
    </row>
    <row r="42498" spans="1:1" x14ac:dyDescent="0.55000000000000004">
      <c r="A42498" s="131"/>
    </row>
    <row r="42499" spans="1:1" x14ac:dyDescent="0.55000000000000004">
      <c r="A42499" s="131"/>
    </row>
    <row r="42502" spans="1:1" x14ac:dyDescent="0.55000000000000004">
      <c r="A42502" s="131"/>
    </row>
    <row r="42503" spans="1:1" x14ac:dyDescent="0.55000000000000004">
      <c r="A42503" s="131"/>
    </row>
    <row r="42506" spans="1:1" x14ac:dyDescent="0.55000000000000004">
      <c r="A42506" s="131"/>
    </row>
    <row r="42507" spans="1:1" x14ac:dyDescent="0.55000000000000004">
      <c r="A42507" s="131"/>
    </row>
    <row r="42510" spans="1:1" x14ac:dyDescent="0.55000000000000004">
      <c r="A42510" s="131"/>
    </row>
    <row r="42511" spans="1:1" x14ac:dyDescent="0.55000000000000004">
      <c r="A42511" s="131"/>
    </row>
    <row r="42514" spans="1:1" x14ac:dyDescent="0.55000000000000004">
      <c r="A42514" s="131"/>
    </row>
    <row r="42515" spans="1:1" x14ac:dyDescent="0.55000000000000004">
      <c r="A42515" s="131"/>
    </row>
    <row r="42518" spans="1:1" x14ac:dyDescent="0.55000000000000004">
      <c r="A42518" s="131"/>
    </row>
    <row r="42519" spans="1:1" x14ac:dyDescent="0.55000000000000004">
      <c r="A42519" s="131"/>
    </row>
    <row r="42522" spans="1:1" x14ac:dyDescent="0.55000000000000004">
      <c r="A42522" s="131"/>
    </row>
    <row r="42523" spans="1:1" x14ac:dyDescent="0.55000000000000004">
      <c r="A42523" s="131"/>
    </row>
    <row r="42526" spans="1:1" x14ac:dyDescent="0.55000000000000004">
      <c r="A42526" s="131"/>
    </row>
    <row r="42527" spans="1:1" x14ac:dyDescent="0.55000000000000004">
      <c r="A42527" s="131"/>
    </row>
    <row r="42530" spans="1:1" x14ac:dyDescent="0.55000000000000004">
      <c r="A42530" s="131"/>
    </row>
    <row r="42531" spans="1:1" x14ac:dyDescent="0.55000000000000004">
      <c r="A42531" s="131"/>
    </row>
    <row r="42534" spans="1:1" x14ac:dyDescent="0.55000000000000004">
      <c r="A42534" s="131"/>
    </row>
    <row r="42535" spans="1:1" x14ac:dyDescent="0.55000000000000004">
      <c r="A42535" s="131"/>
    </row>
    <row r="42538" spans="1:1" x14ac:dyDescent="0.55000000000000004">
      <c r="A42538" s="131"/>
    </row>
    <row r="42539" spans="1:1" x14ac:dyDescent="0.55000000000000004">
      <c r="A42539" s="131"/>
    </row>
    <row r="42542" spans="1:1" x14ac:dyDescent="0.55000000000000004">
      <c r="A42542" s="131"/>
    </row>
    <row r="42543" spans="1:1" x14ac:dyDescent="0.55000000000000004">
      <c r="A42543" s="131"/>
    </row>
    <row r="42546" spans="1:1" x14ac:dyDescent="0.55000000000000004">
      <c r="A42546" s="131"/>
    </row>
    <row r="42547" spans="1:1" x14ac:dyDescent="0.55000000000000004">
      <c r="A42547" s="131"/>
    </row>
    <row r="42550" spans="1:1" x14ac:dyDescent="0.55000000000000004">
      <c r="A42550" s="131"/>
    </row>
    <row r="42551" spans="1:1" x14ac:dyDescent="0.55000000000000004">
      <c r="A42551" s="131"/>
    </row>
    <row r="42554" spans="1:1" x14ac:dyDescent="0.55000000000000004">
      <c r="A42554" s="131"/>
    </row>
    <row r="42555" spans="1:1" x14ac:dyDescent="0.55000000000000004">
      <c r="A42555" s="131"/>
    </row>
    <row r="42558" spans="1:1" x14ac:dyDescent="0.55000000000000004">
      <c r="A42558" s="131"/>
    </row>
    <row r="42559" spans="1:1" x14ac:dyDescent="0.55000000000000004">
      <c r="A42559" s="131"/>
    </row>
    <row r="42562" spans="1:1" x14ac:dyDescent="0.55000000000000004">
      <c r="A42562" s="131"/>
    </row>
    <row r="42563" spans="1:1" x14ac:dyDescent="0.55000000000000004">
      <c r="A42563" s="131"/>
    </row>
    <row r="42566" spans="1:1" x14ac:dyDescent="0.55000000000000004">
      <c r="A42566" s="131"/>
    </row>
    <row r="42567" spans="1:1" x14ac:dyDescent="0.55000000000000004">
      <c r="A42567" s="131"/>
    </row>
    <row r="42570" spans="1:1" x14ac:dyDescent="0.55000000000000004">
      <c r="A42570" s="131"/>
    </row>
    <row r="42571" spans="1:1" x14ac:dyDescent="0.55000000000000004">
      <c r="A42571" s="131"/>
    </row>
    <row r="42574" spans="1:1" x14ac:dyDescent="0.55000000000000004">
      <c r="A42574" s="131"/>
    </row>
    <row r="42575" spans="1:1" x14ac:dyDescent="0.55000000000000004">
      <c r="A42575" s="131"/>
    </row>
    <row r="42578" spans="1:1" x14ac:dyDescent="0.55000000000000004">
      <c r="A42578" s="131"/>
    </row>
    <row r="42579" spans="1:1" x14ac:dyDescent="0.55000000000000004">
      <c r="A42579" s="131"/>
    </row>
    <row r="42582" spans="1:1" x14ac:dyDescent="0.55000000000000004">
      <c r="A42582" s="131"/>
    </row>
    <row r="42583" spans="1:1" x14ac:dyDescent="0.55000000000000004">
      <c r="A42583" s="131"/>
    </row>
    <row r="42586" spans="1:1" x14ac:dyDescent="0.55000000000000004">
      <c r="A42586" s="131"/>
    </row>
    <row r="42587" spans="1:1" x14ac:dyDescent="0.55000000000000004">
      <c r="A42587" s="131"/>
    </row>
    <row r="42590" spans="1:1" x14ac:dyDescent="0.55000000000000004">
      <c r="A42590" s="131"/>
    </row>
    <row r="42591" spans="1:1" x14ac:dyDescent="0.55000000000000004">
      <c r="A42591" s="131"/>
    </row>
    <row r="42594" spans="1:1" x14ac:dyDescent="0.55000000000000004">
      <c r="A42594" s="131"/>
    </row>
    <row r="42595" spans="1:1" x14ac:dyDescent="0.55000000000000004">
      <c r="A42595" s="131"/>
    </row>
    <row r="42598" spans="1:1" x14ac:dyDescent="0.55000000000000004">
      <c r="A42598" s="131"/>
    </row>
    <row r="42599" spans="1:1" x14ac:dyDescent="0.55000000000000004">
      <c r="A42599" s="131"/>
    </row>
    <row r="42602" spans="1:1" x14ac:dyDescent="0.55000000000000004">
      <c r="A42602" s="131"/>
    </row>
    <row r="42603" spans="1:1" x14ac:dyDescent="0.55000000000000004">
      <c r="A42603" s="131"/>
    </row>
    <row r="42606" spans="1:1" x14ac:dyDescent="0.55000000000000004">
      <c r="A42606" s="131"/>
    </row>
    <row r="42607" spans="1:1" x14ac:dyDescent="0.55000000000000004">
      <c r="A42607" s="131"/>
    </row>
    <row r="42610" spans="1:1" x14ac:dyDescent="0.55000000000000004">
      <c r="A42610" s="131"/>
    </row>
    <row r="42611" spans="1:1" x14ac:dyDescent="0.55000000000000004">
      <c r="A42611" s="131"/>
    </row>
    <row r="42614" spans="1:1" x14ac:dyDescent="0.55000000000000004">
      <c r="A42614" s="131"/>
    </row>
    <row r="42615" spans="1:1" x14ac:dyDescent="0.55000000000000004">
      <c r="A42615" s="131"/>
    </row>
    <row r="42618" spans="1:1" x14ac:dyDescent="0.55000000000000004">
      <c r="A42618" s="131"/>
    </row>
    <row r="42619" spans="1:1" x14ac:dyDescent="0.55000000000000004">
      <c r="A42619" s="131"/>
    </row>
    <row r="42622" spans="1:1" x14ac:dyDescent="0.55000000000000004">
      <c r="A42622" s="131"/>
    </row>
    <row r="42623" spans="1:1" x14ac:dyDescent="0.55000000000000004">
      <c r="A42623" s="131"/>
    </row>
    <row r="42626" spans="1:1" x14ac:dyDescent="0.55000000000000004">
      <c r="A42626" s="131"/>
    </row>
    <row r="42627" spans="1:1" x14ac:dyDescent="0.55000000000000004">
      <c r="A42627" s="131"/>
    </row>
    <row r="42630" spans="1:1" x14ac:dyDescent="0.55000000000000004">
      <c r="A42630" s="131"/>
    </row>
    <row r="42631" spans="1:1" x14ac:dyDescent="0.55000000000000004">
      <c r="A42631" s="131"/>
    </row>
    <row r="42634" spans="1:1" x14ac:dyDescent="0.55000000000000004">
      <c r="A42634" s="131"/>
    </row>
    <row r="42635" spans="1:1" x14ac:dyDescent="0.55000000000000004">
      <c r="A42635" s="131"/>
    </row>
    <row r="42638" spans="1:1" x14ac:dyDescent="0.55000000000000004">
      <c r="A42638" s="131"/>
    </row>
    <row r="42639" spans="1:1" x14ac:dyDescent="0.55000000000000004">
      <c r="A42639" s="131"/>
    </row>
    <row r="42642" spans="1:1" x14ac:dyDescent="0.55000000000000004">
      <c r="A42642" s="131"/>
    </row>
    <row r="42643" spans="1:1" x14ac:dyDescent="0.55000000000000004">
      <c r="A42643" s="131"/>
    </row>
    <row r="42646" spans="1:1" x14ac:dyDescent="0.55000000000000004">
      <c r="A42646" s="131"/>
    </row>
    <row r="42647" spans="1:1" x14ac:dyDescent="0.55000000000000004">
      <c r="A42647" s="131"/>
    </row>
    <row r="42650" spans="1:1" x14ac:dyDescent="0.55000000000000004">
      <c r="A42650" s="131"/>
    </row>
    <row r="42651" spans="1:1" x14ac:dyDescent="0.55000000000000004">
      <c r="A42651" s="131"/>
    </row>
    <row r="42654" spans="1:1" x14ac:dyDescent="0.55000000000000004">
      <c r="A42654" s="131"/>
    </row>
    <row r="42655" spans="1:1" x14ac:dyDescent="0.55000000000000004">
      <c r="A42655" s="131"/>
    </row>
    <row r="42658" spans="1:1" x14ac:dyDescent="0.55000000000000004">
      <c r="A42658" s="131"/>
    </row>
    <row r="42659" spans="1:1" x14ac:dyDescent="0.55000000000000004">
      <c r="A42659" s="131"/>
    </row>
    <row r="42662" spans="1:1" x14ac:dyDescent="0.55000000000000004">
      <c r="A42662" s="131"/>
    </row>
    <row r="42663" spans="1:1" x14ac:dyDescent="0.55000000000000004">
      <c r="A42663" s="131"/>
    </row>
    <row r="42666" spans="1:1" x14ac:dyDescent="0.55000000000000004">
      <c r="A42666" s="131"/>
    </row>
    <row r="42667" spans="1:1" x14ac:dyDescent="0.55000000000000004">
      <c r="A42667" s="131"/>
    </row>
    <row r="42670" spans="1:1" x14ac:dyDescent="0.55000000000000004">
      <c r="A42670" s="131"/>
    </row>
    <row r="42671" spans="1:1" x14ac:dyDescent="0.55000000000000004">
      <c r="A42671" s="131"/>
    </row>
    <row r="42674" spans="1:1" x14ac:dyDescent="0.55000000000000004">
      <c r="A42674" s="131"/>
    </row>
    <row r="42675" spans="1:1" x14ac:dyDescent="0.55000000000000004">
      <c r="A42675" s="131"/>
    </row>
    <row r="42678" spans="1:1" x14ac:dyDescent="0.55000000000000004">
      <c r="A42678" s="131"/>
    </row>
    <row r="42679" spans="1:1" x14ac:dyDescent="0.55000000000000004">
      <c r="A42679" s="131"/>
    </row>
    <row r="42682" spans="1:1" x14ac:dyDescent="0.55000000000000004">
      <c r="A42682" s="131"/>
    </row>
    <row r="42683" spans="1:1" x14ac:dyDescent="0.55000000000000004">
      <c r="A42683" s="131"/>
    </row>
    <row r="42686" spans="1:1" x14ac:dyDescent="0.55000000000000004">
      <c r="A42686" s="131"/>
    </row>
    <row r="42687" spans="1:1" x14ac:dyDescent="0.55000000000000004">
      <c r="A42687" s="131"/>
    </row>
    <row r="42690" spans="1:1" x14ac:dyDescent="0.55000000000000004">
      <c r="A42690" s="131"/>
    </row>
    <row r="42691" spans="1:1" x14ac:dyDescent="0.55000000000000004">
      <c r="A42691" s="131"/>
    </row>
    <row r="42694" spans="1:1" x14ac:dyDescent="0.55000000000000004">
      <c r="A42694" s="131"/>
    </row>
    <row r="42695" spans="1:1" x14ac:dyDescent="0.55000000000000004">
      <c r="A42695" s="131"/>
    </row>
    <row r="42698" spans="1:1" x14ac:dyDescent="0.55000000000000004">
      <c r="A42698" s="131"/>
    </row>
    <row r="42699" spans="1:1" x14ac:dyDescent="0.55000000000000004">
      <c r="A42699" s="131"/>
    </row>
    <row r="42702" spans="1:1" x14ac:dyDescent="0.55000000000000004">
      <c r="A42702" s="131"/>
    </row>
    <row r="42703" spans="1:1" x14ac:dyDescent="0.55000000000000004">
      <c r="A42703" s="131"/>
    </row>
    <row r="42706" spans="1:1" x14ac:dyDescent="0.55000000000000004">
      <c r="A42706" s="131"/>
    </row>
    <row r="42707" spans="1:1" x14ac:dyDescent="0.55000000000000004">
      <c r="A42707" s="131"/>
    </row>
    <row r="42710" spans="1:1" x14ac:dyDescent="0.55000000000000004">
      <c r="A42710" s="131"/>
    </row>
    <row r="42711" spans="1:1" x14ac:dyDescent="0.55000000000000004">
      <c r="A42711" s="131"/>
    </row>
    <row r="42714" spans="1:1" x14ac:dyDescent="0.55000000000000004">
      <c r="A42714" s="131"/>
    </row>
    <row r="42715" spans="1:1" x14ac:dyDescent="0.55000000000000004">
      <c r="A42715" s="131"/>
    </row>
    <row r="42718" spans="1:1" x14ac:dyDescent="0.55000000000000004">
      <c r="A42718" s="131"/>
    </row>
    <row r="42719" spans="1:1" x14ac:dyDescent="0.55000000000000004">
      <c r="A42719" s="131"/>
    </row>
    <row r="42722" spans="1:1" x14ac:dyDescent="0.55000000000000004">
      <c r="A42722" s="131"/>
    </row>
    <row r="42723" spans="1:1" x14ac:dyDescent="0.55000000000000004">
      <c r="A42723" s="131"/>
    </row>
    <row r="42726" spans="1:1" x14ac:dyDescent="0.55000000000000004">
      <c r="A42726" s="131"/>
    </row>
    <row r="42727" spans="1:1" x14ac:dyDescent="0.55000000000000004">
      <c r="A42727" s="131"/>
    </row>
    <row r="42730" spans="1:1" x14ac:dyDescent="0.55000000000000004">
      <c r="A42730" s="131"/>
    </row>
    <row r="42731" spans="1:1" x14ac:dyDescent="0.55000000000000004">
      <c r="A42731" s="131"/>
    </row>
    <row r="42734" spans="1:1" x14ac:dyDescent="0.55000000000000004">
      <c r="A42734" s="131"/>
    </row>
    <row r="42735" spans="1:1" x14ac:dyDescent="0.55000000000000004">
      <c r="A42735" s="131"/>
    </row>
    <row r="42738" spans="1:1" x14ac:dyDescent="0.55000000000000004">
      <c r="A42738" s="131"/>
    </row>
    <row r="42739" spans="1:1" x14ac:dyDescent="0.55000000000000004">
      <c r="A42739" s="131"/>
    </row>
    <row r="42742" spans="1:1" x14ac:dyDescent="0.55000000000000004">
      <c r="A42742" s="131"/>
    </row>
    <row r="42743" spans="1:1" x14ac:dyDescent="0.55000000000000004">
      <c r="A42743" s="131"/>
    </row>
    <row r="42746" spans="1:1" x14ac:dyDescent="0.55000000000000004">
      <c r="A42746" s="131"/>
    </row>
    <row r="42747" spans="1:1" x14ac:dyDescent="0.55000000000000004">
      <c r="A42747" s="131"/>
    </row>
    <row r="42750" spans="1:1" x14ac:dyDescent="0.55000000000000004">
      <c r="A42750" s="131"/>
    </row>
    <row r="42751" spans="1:1" x14ac:dyDescent="0.55000000000000004">
      <c r="A42751" s="131"/>
    </row>
    <row r="42754" spans="1:1" x14ac:dyDescent="0.55000000000000004">
      <c r="A42754" s="131"/>
    </row>
    <row r="42755" spans="1:1" x14ac:dyDescent="0.55000000000000004">
      <c r="A42755" s="131"/>
    </row>
    <row r="42758" spans="1:1" x14ac:dyDescent="0.55000000000000004">
      <c r="A42758" s="131"/>
    </row>
    <row r="42759" spans="1:1" x14ac:dyDescent="0.55000000000000004">
      <c r="A42759" s="131"/>
    </row>
    <row r="42762" spans="1:1" x14ac:dyDescent="0.55000000000000004">
      <c r="A42762" s="131"/>
    </row>
    <row r="42763" spans="1:1" x14ac:dyDescent="0.55000000000000004">
      <c r="A42763" s="131"/>
    </row>
    <row r="42766" spans="1:1" x14ac:dyDescent="0.55000000000000004">
      <c r="A42766" s="131"/>
    </row>
    <row r="42767" spans="1:1" x14ac:dyDescent="0.55000000000000004">
      <c r="A42767" s="131"/>
    </row>
    <row r="42770" spans="1:1" x14ac:dyDescent="0.55000000000000004">
      <c r="A42770" s="131"/>
    </row>
    <row r="42771" spans="1:1" x14ac:dyDescent="0.55000000000000004">
      <c r="A42771" s="131"/>
    </row>
    <row r="42774" spans="1:1" x14ac:dyDescent="0.55000000000000004">
      <c r="A42774" s="131"/>
    </row>
    <row r="42775" spans="1:1" x14ac:dyDescent="0.55000000000000004">
      <c r="A42775" s="131"/>
    </row>
    <row r="42778" spans="1:1" x14ac:dyDescent="0.55000000000000004">
      <c r="A42778" s="131"/>
    </row>
    <row r="42779" spans="1:1" x14ac:dyDescent="0.55000000000000004">
      <c r="A42779" s="131"/>
    </row>
    <row r="42782" spans="1:1" x14ac:dyDescent="0.55000000000000004">
      <c r="A42782" s="131"/>
    </row>
    <row r="42783" spans="1:1" x14ac:dyDescent="0.55000000000000004">
      <c r="A42783" s="131"/>
    </row>
    <row r="42786" spans="1:1" x14ac:dyDescent="0.55000000000000004">
      <c r="A42786" s="131"/>
    </row>
    <row r="42787" spans="1:1" x14ac:dyDescent="0.55000000000000004">
      <c r="A42787" s="131"/>
    </row>
    <row r="42790" spans="1:1" x14ac:dyDescent="0.55000000000000004">
      <c r="A42790" s="131"/>
    </row>
    <row r="42791" spans="1:1" x14ac:dyDescent="0.55000000000000004">
      <c r="A42791" s="131"/>
    </row>
    <row r="42794" spans="1:1" x14ac:dyDescent="0.55000000000000004">
      <c r="A42794" s="131"/>
    </row>
    <row r="42795" spans="1:1" x14ac:dyDescent="0.55000000000000004">
      <c r="A42795" s="131"/>
    </row>
    <row r="42798" spans="1:1" x14ac:dyDescent="0.55000000000000004">
      <c r="A42798" s="131"/>
    </row>
    <row r="42799" spans="1:1" x14ac:dyDescent="0.55000000000000004">
      <c r="A42799" s="131"/>
    </row>
    <row r="42802" spans="1:1" x14ac:dyDescent="0.55000000000000004">
      <c r="A42802" s="131"/>
    </row>
    <row r="42803" spans="1:1" x14ac:dyDescent="0.55000000000000004">
      <c r="A42803" s="131"/>
    </row>
    <row r="42806" spans="1:1" x14ac:dyDescent="0.55000000000000004">
      <c r="A42806" s="131"/>
    </row>
    <row r="42807" spans="1:1" x14ac:dyDescent="0.55000000000000004">
      <c r="A42807" s="131"/>
    </row>
    <row r="42810" spans="1:1" x14ac:dyDescent="0.55000000000000004">
      <c r="A42810" s="131"/>
    </row>
    <row r="42811" spans="1:1" x14ac:dyDescent="0.55000000000000004">
      <c r="A42811" s="131"/>
    </row>
    <row r="42814" spans="1:1" x14ac:dyDescent="0.55000000000000004">
      <c r="A42814" s="131"/>
    </row>
    <row r="42815" spans="1:1" x14ac:dyDescent="0.55000000000000004">
      <c r="A42815" s="131"/>
    </row>
    <row r="42818" spans="1:1" x14ac:dyDescent="0.55000000000000004">
      <c r="A42818" s="131"/>
    </row>
    <row r="42819" spans="1:1" x14ac:dyDescent="0.55000000000000004">
      <c r="A42819" s="131"/>
    </row>
    <row r="42822" spans="1:1" x14ac:dyDescent="0.55000000000000004">
      <c r="A42822" s="131"/>
    </row>
    <row r="42823" spans="1:1" x14ac:dyDescent="0.55000000000000004">
      <c r="A42823" s="131"/>
    </row>
    <row r="42826" spans="1:1" x14ac:dyDescent="0.55000000000000004">
      <c r="A42826" s="131"/>
    </row>
    <row r="42827" spans="1:1" x14ac:dyDescent="0.55000000000000004">
      <c r="A42827" s="131"/>
    </row>
    <row r="42830" spans="1:1" x14ac:dyDescent="0.55000000000000004">
      <c r="A42830" s="131"/>
    </row>
    <row r="42831" spans="1:1" x14ac:dyDescent="0.55000000000000004">
      <c r="A42831" s="131"/>
    </row>
    <row r="42834" spans="1:1" x14ac:dyDescent="0.55000000000000004">
      <c r="A42834" s="131"/>
    </row>
    <row r="42835" spans="1:1" x14ac:dyDescent="0.55000000000000004">
      <c r="A42835" s="131"/>
    </row>
    <row r="42838" spans="1:1" x14ac:dyDescent="0.55000000000000004">
      <c r="A42838" s="131"/>
    </row>
    <row r="42839" spans="1:1" x14ac:dyDescent="0.55000000000000004">
      <c r="A42839" s="131"/>
    </row>
    <row r="42842" spans="1:1" x14ac:dyDescent="0.55000000000000004">
      <c r="A42842" s="131"/>
    </row>
    <row r="42843" spans="1:1" x14ac:dyDescent="0.55000000000000004">
      <c r="A42843" s="131"/>
    </row>
    <row r="42846" spans="1:1" x14ac:dyDescent="0.55000000000000004">
      <c r="A42846" s="131"/>
    </row>
    <row r="42847" spans="1:1" x14ac:dyDescent="0.55000000000000004">
      <c r="A42847" s="131"/>
    </row>
    <row r="42850" spans="1:1" x14ac:dyDescent="0.55000000000000004">
      <c r="A42850" s="131"/>
    </row>
    <row r="42851" spans="1:1" x14ac:dyDescent="0.55000000000000004">
      <c r="A42851" s="131"/>
    </row>
    <row r="42854" spans="1:1" x14ac:dyDescent="0.55000000000000004">
      <c r="A42854" s="131"/>
    </row>
    <row r="42855" spans="1:1" x14ac:dyDescent="0.55000000000000004">
      <c r="A42855" s="131"/>
    </row>
    <row r="42858" spans="1:1" x14ac:dyDescent="0.55000000000000004">
      <c r="A42858" s="131"/>
    </row>
    <row r="42859" spans="1:1" x14ac:dyDescent="0.55000000000000004">
      <c r="A42859" s="131"/>
    </row>
    <row r="42862" spans="1:1" x14ac:dyDescent="0.55000000000000004">
      <c r="A42862" s="131"/>
    </row>
    <row r="42863" spans="1:1" x14ac:dyDescent="0.55000000000000004">
      <c r="A42863" s="131"/>
    </row>
    <row r="42866" spans="1:1" x14ac:dyDescent="0.55000000000000004">
      <c r="A42866" s="131"/>
    </row>
    <row r="42867" spans="1:1" x14ac:dyDescent="0.55000000000000004">
      <c r="A42867" s="131"/>
    </row>
    <row r="42870" spans="1:1" x14ac:dyDescent="0.55000000000000004">
      <c r="A42870" s="131"/>
    </row>
    <row r="42871" spans="1:1" x14ac:dyDescent="0.55000000000000004">
      <c r="A42871" s="131"/>
    </row>
    <row r="42874" spans="1:1" x14ac:dyDescent="0.55000000000000004">
      <c r="A42874" s="131"/>
    </row>
    <row r="42875" spans="1:1" x14ac:dyDescent="0.55000000000000004">
      <c r="A42875" s="131"/>
    </row>
    <row r="42878" spans="1:1" x14ac:dyDescent="0.55000000000000004">
      <c r="A42878" s="131"/>
    </row>
    <row r="42879" spans="1:1" x14ac:dyDescent="0.55000000000000004">
      <c r="A42879" s="131"/>
    </row>
    <row r="42882" spans="1:1" x14ac:dyDescent="0.55000000000000004">
      <c r="A42882" s="131"/>
    </row>
    <row r="42883" spans="1:1" x14ac:dyDescent="0.55000000000000004">
      <c r="A42883" s="131"/>
    </row>
    <row r="42886" spans="1:1" x14ac:dyDescent="0.55000000000000004">
      <c r="A42886" s="131"/>
    </row>
    <row r="42887" spans="1:1" x14ac:dyDescent="0.55000000000000004">
      <c r="A42887" s="131"/>
    </row>
    <row r="42890" spans="1:1" x14ac:dyDescent="0.55000000000000004">
      <c r="A42890" s="131"/>
    </row>
    <row r="42891" spans="1:1" x14ac:dyDescent="0.55000000000000004">
      <c r="A42891" s="131"/>
    </row>
    <row r="42894" spans="1:1" x14ac:dyDescent="0.55000000000000004">
      <c r="A42894" s="131"/>
    </row>
    <row r="42895" spans="1:1" x14ac:dyDescent="0.55000000000000004">
      <c r="A42895" s="131"/>
    </row>
    <row r="42898" spans="1:1" x14ac:dyDescent="0.55000000000000004">
      <c r="A42898" s="131"/>
    </row>
    <row r="42899" spans="1:1" x14ac:dyDescent="0.55000000000000004">
      <c r="A42899" s="131"/>
    </row>
    <row r="42902" spans="1:1" x14ac:dyDescent="0.55000000000000004">
      <c r="A42902" s="131"/>
    </row>
    <row r="42903" spans="1:1" x14ac:dyDescent="0.55000000000000004">
      <c r="A42903" s="131"/>
    </row>
    <row r="42906" spans="1:1" x14ac:dyDescent="0.55000000000000004">
      <c r="A42906" s="131"/>
    </row>
    <row r="42907" spans="1:1" x14ac:dyDescent="0.55000000000000004">
      <c r="A42907" s="131"/>
    </row>
    <row r="42910" spans="1:1" x14ac:dyDescent="0.55000000000000004">
      <c r="A42910" s="131"/>
    </row>
    <row r="42911" spans="1:1" x14ac:dyDescent="0.55000000000000004">
      <c r="A42911" s="131"/>
    </row>
    <row r="42914" spans="1:1" x14ac:dyDescent="0.55000000000000004">
      <c r="A42914" s="131"/>
    </row>
    <row r="42915" spans="1:1" x14ac:dyDescent="0.55000000000000004">
      <c r="A42915" s="131"/>
    </row>
    <row r="42918" spans="1:1" x14ac:dyDescent="0.55000000000000004">
      <c r="A42918" s="131"/>
    </row>
    <row r="42919" spans="1:1" x14ac:dyDescent="0.55000000000000004">
      <c r="A42919" s="131"/>
    </row>
    <row r="42922" spans="1:1" x14ac:dyDescent="0.55000000000000004">
      <c r="A42922" s="131"/>
    </row>
    <row r="42923" spans="1:1" x14ac:dyDescent="0.55000000000000004">
      <c r="A42923" s="131"/>
    </row>
    <row r="42926" spans="1:1" x14ac:dyDescent="0.55000000000000004">
      <c r="A42926" s="131"/>
    </row>
    <row r="42927" spans="1:1" x14ac:dyDescent="0.55000000000000004">
      <c r="A42927" s="131"/>
    </row>
    <row r="42930" spans="1:1" x14ac:dyDescent="0.55000000000000004">
      <c r="A42930" s="131"/>
    </row>
    <row r="42931" spans="1:1" x14ac:dyDescent="0.55000000000000004">
      <c r="A42931" s="131"/>
    </row>
    <row r="42934" spans="1:1" x14ac:dyDescent="0.55000000000000004">
      <c r="A42934" s="131"/>
    </row>
    <row r="42935" spans="1:1" x14ac:dyDescent="0.55000000000000004">
      <c r="A42935" s="131"/>
    </row>
    <row r="42938" spans="1:1" x14ac:dyDescent="0.55000000000000004">
      <c r="A42938" s="131"/>
    </row>
    <row r="42939" spans="1:1" x14ac:dyDescent="0.55000000000000004">
      <c r="A42939" s="131"/>
    </row>
    <row r="42942" spans="1:1" x14ac:dyDescent="0.55000000000000004">
      <c r="A42942" s="131"/>
    </row>
    <row r="42943" spans="1:1" x14ac:dyDescent="0.55000000000000004">
      <c r="A42943" s="131"/>
    </row>
    <row r="42946" spans="1:1" x14ac:dyDescent="0.55000000000000004">
      <c r="A42946" s="131"/>
    </row>
    <row r="42947" spans="1:1" x14ac:dyDescent="0.55000000000000004">
      <c r="A42947" s="131"/>
    </row>
    <row r="42950" spans="1:1" x14ac:dyDescent="0.55000000000000004">
      <c r="A42950" s="131"/>
    </row>
    <row r="42951" spans="1:1" x14ac:dyDescent="0.55000000000000004">
      <c r="A42951" s="131"/>
    </row>
    <row r="42954" spans="1:1" x14ac:dyDescent="0.55000000000000004">
      <c r="A42954" s="131"/>
    </row>
    <row r="42955" spans="1:1" x14ac:dyDescent="0.55000000000000004">
      <c r="A42955" s="131"/>
    </row>
    <row r="42958" spans="1:1" x14ac:dyDescent="0.55000000000000004">
      <c r="A42958" s="131"/>
    </row>
    <row r="42959" spans="1:1" x14ac:dyDescent="0.55000000000000004">
      <c r="A42959" s="131"/>
    </row>
    <row r="42962" spans="1:1" x14ac:dyDescent="0.55000000000000004">
      <c r="A42962" s="131"/>
    </row>
    <row r="42963" spans="1:1" x14ac:dyDescent="0.55000000000000004">
      <c r="A42963" s="131"/>
    </row>
    <row r="42966" spans="1:1" x14ac:dyDescent="0.55000000000000004">
      <c r="A42966" s="131"/>
    </row>
    <row r="42967" spans="1:1" x14ac:dyDescent="0.55000000000000004">
      <c r="A42967" s="131"/>
    </row>
    <row r="42970" spans="1:1" x14ac:dyDescent="0.55000000000000004">
      <c r="A42970" s="131"/>
    </row>
    <row r="42971" spans="1:1" x14ac:dyDescent="0.55000000000000004">
      <c r="A42971" s="131"/>
    </row>
    <row r="42974" spans="1:1" x14ac:dyDescent="0.55000000000000004">
      <c r="A42974" s="131"/>
    </row>
    <row r="42975" spans="1:1" x14ac:dyDescent="0.55000000000000004">
      <c r="A42975" s="131"/>
    </row>
    <row r="42978" spans="1:1" x14ac:dyDescent="0.55000000000000004">
      <c r="A42978" s="131"/>
    </row>
    <row r="42979" spans="1:1" x14ac:dyDescent="0.55000000000000004">
      <c r="A42979" s="131"/>
    </row>
    <row r="42982" spans="1:1" x14ac:dyDescent="0.55000000000000004">
      <c r="A42982" s="131"/>
    </row>
    <row r="42983" spans="1:1" x14ac:dyDescent="0.55000000000000004">
      <c r="A42983" s="131"/>
    </row>
    <row r="42986" spans="1:1" x14ac:dyDescent="0.55000000000000004">
      <c r="A42986" s="131"/>
    </row>
    <row r="42987" spans="1:1" x14ac:dyDescent="0.55000000000000004">
      <c r="A42987" s="131"/>
    </row>
    <row r="42990" spans="1:1" x14ac:dyDescent="0.55000000000000004">
      <c r="A42990" s="131"/>
    </row>
    <row r="42991" spans="1:1" x14ac:dyDescent="0.55000000000000004">
      <c r="A42991" s="131"/>
    </row>
    <row r="42994" spans="1:1" x14ac:dyDescent="0.55000000000000004">
      <c r="A42994" s="131"/>
    </row>
    <row r="42995" spans="1:1" x14ac:dyDescent="0.55000000000000004">
      <c r="A42995" s="131"/>
    </row>
    <row r="42998" spans="1:1" x14ac:dyDescent="0.55000000000000004">
      <c r="A42998" s="131"/>
    </row>
    <row r="42999" spans="1:1" x14ac:dyDescent="0.55000000000000004">
      <c r="A42999" s="131"/>
    </row>
    <row r="43002" spans="1:1" x14ac:dyDescent="0.55000000000000004">
      <c r="A43002" s="131"/>
    </row>
    <row r="43003" spans="1:1" x14ac:dyDescent="0.55000000000000004">
      <c r="A43003" s="131"/>
    </row>
    <row r="43006" spans="1:1" x14ac:dyDescent="0.55000000000000004">
      <c r="A43006" s="131"/>
    </row>
    <row r="43007" spans="1:1" x14ac:dyDescent="0.55000000000000004">
      <c r="A43007" s="131"/>
    </row>
    <row r="43010" spans="1:1" x14ac:dyDescent="0.55000000000000004">
      <c r="A43010" s="131"/>
    </row>
    <row r="43011" spans="1:1" x14ac:dyDescent="0.55000000000000004">
      <c r="A43011" s="131"/>
    </row>
    <row r="43014" spans="1:1" x14ac:dyDescent="0.55000000000000004">
      <c r="A43014" s="131"/>
    </row>
    <row r="43015" spans="1:1" x14ac:dyDescent="0.55000000000000004">
      <c r="A43015" s="131"/>
    </row>
    <row r="43018" spans="1:1" x14ac:dyDescent="0.55000000000000004">
      <c r="A43018" s="131"/>
    </row>
    <row r="43019" spans="1:1" x14ac:dyDescent="0.55000000000000004">
      <c r="A43019" s="131"/>
    </row>
    <row r="43022" spans="1:1" x14ac:dyDescent="0.55000000000000004">
      <c r="A43022" s="131"/>
    </row>
    <row r="43023" spans="1:1" x14ac:dyDescent="0.55000000000000004">
      <c r="A43023" s="131"/>
    </row>
    <row r="43026" spans="1:1" x14ac:dyDescent="0.55000000000000004">
      <c r="A43026" s="131"/>
    </row>
    <row r="43027" spans="1:1" x14ac:dyDescent="0.55000000000000004">
      <c r="A43027" s="131"/>
    </row>
    <row r="43030" spans="1:1" x14ac:dyDescent="0.55000000000000004">
      <c r="A43030" s="131"/>
    </row>
    <row r="43031" spans="1:1" x14ac:dyDescent="0.55000000000000004">
      <c r="A43031" s="131"/>
    </row>
    <row r="43034" spans="1:1" x14ac:dyDescent="0.55000000000000004">
      <c r="A43034" s="131"/>
    </row>
    <row r="43035" spans="1:1" x14ac:dyDescent="0.55000000000000004">
      <c r="A43035" s="131"/>
    </row>
    <row r="43038" spans="1:1" x14ac:dyDescent="0.55000000000000004">
      <c r="A43038" s="131"/>
    </row>
    <row r="43039" spans="1:1" x14ac:dyDescent="0.55000000000000004">
      <c r="A43039" s="131"/>
    </row>
    <row r="43042" spans="1:1" x14ac:dyDescent="0.55000000000000004">
      <c r="A43042" s="131"/>
    </row>
    <row r="43043" spans="1:1" x14ac:dyDescent="0.55000000000000004">
      <c r="A43043" s="131"/>
    </row>
    <row r="43046" spans="1:1" x14ac:dyDescent="0.55000000000000004">
      <c r="A43046" s="131"/>
    </row>
    <row r="43047" spans="1:1" x14ac:dyDescent="0.55000000000000004">
      <c r="A43047" s="131"/>
    </row>
    <row r="43050" spans="1:1" x14ac:dyDescent="0.55000000000000004">
      <c r="A43050" s="131"/>
    </row>
    <row r="43051" spans="1:1" x14ac:dyDescent="0.55000000000000004">
      <c r="A43051" s="131"/>
    </row>
    <row r="43054" spans="1:1" x14ac:dyDescent="0.55000000000000004">
      <c r="A43054" s="131"/>
    </row>
    <row r="43055" spans="1:1" x14ac:dyDescent="0.55000000000000004">
      <c r="A43055" s="131"/>
    </row>
    <row r="43058" spans="1:1" x14ac:dyDescent="0.55000000000000004">
      <c r="A43058" s="131"/>
    </row>
    <row r="43059" spans="1:1" x14ac:dyDescent="0.55000000000000004">
      <c r="A43059" s="131"/>
    </row>
    <row r="43062" spans="1:1" x14ac:dyDescent="0.55000000000000004">
      <c r="A43062" s="131"/>
    </row>
    <row r="43063" spans="1:1" x14ac:dyDescent="0.55000000000000004">
      <c r="A43063" s="131"/>
    </row>
    <row r="43066" spans="1:1" x14ac:dyDescent="0.55000000000000004">
      <c r="A43066" s="131"/>
    </row>
    <row r="43067" spans="1:1" x14ac:dyDescent="0.55000000000000004">
      <c r="A43067" s="131"/>
    </row>
    <row r="43070" spans="1:1" x14ac:dyDescent="0.55000000000000004">
      <c r="A43070" s="131"/>
    </row>
    <row r="43071" spans="1:1" x14ac:dyDescent="0.55000000000000004">
      <c r="A43071" s="131"/>
    </row>
    <row r="43074" spans="1:1" x14ac:dyDescent="0.55000000000000004">
      <c r="A43074" s="131"/>
    </row>
    <row r="43075" spans="1:1" x14ac:dyDescent="0.55000000000000004">
      <c r="A43075" s="131"/>
    </row>
    <row r="43078" spans="1:1" x14ac:dyDescent="0.55000000000000004">
      <c r="A43078" s="131"/>
    </row>
    <row r="43079" spans="1:1" x14ac:dyDescent="0.55000000000000004">
      <c r="A43079" s="131"/>
    </row>
    <row r="43082" spans="1:1" x14ac:dyDescent="0.55000000000000004">
      <c r="A43082" s="131"/>
    </row>
    <row r="43083" spans="1:1" x14ac:dyDescent="0.55000000000000004">
      <c r="A43083" s="131"/>
    </row>
    <row r="43086" spans="1:1" x14ac:dyDescent="0.55000000000000004">
      <c r="A43086" s="131"/>
    </row>
    <row r="43087" spans="1:1" x14ac:dyDescent="0.55000000000000004">
      <c r="A43087" s="131"/>
    </row>
    <row r="43090" spans="1:1" x14ac:dyDescent="0.55000000000000004">
      <c r="A43090" s="131"/>
    </row>
    <row r="43091" spans="1:1" x14ac:dyDescent="0.55000000000000004">
      <c r="A43091" s="131"/>
    </row>
    <row r="43094" spans="1:1" x14ac:dyDescent="0.55000000000000004">
      <c r="A43094" s="131"/>
    </row>
    <row r="43095" spans="1:1" x14ac:dyDescent="0.55000000000000004">
      <c r="A43095" s="131"/>
    </row>
    <row r="43098" spans="1:1" x14ac:dyDescent="0.55000000000000004">
      <c r="A43098" s="131"/>
    </row>
    <row r="43099" spans="1:1" x14ac:dyDescent="0.55000000000000004">
      <c r="A43099" s="131"/>
    </row>
    <row r="43102" spans="1:1" x14ac:dyDescent="0.55000000000000004">
      <c r="A43102" s="131"/>
    </row>
    <row r="43103" spans="1:1" x14ac:dyDescent="0.55000000000000004">
      <c r="A43103" s="131"/>
    </row>
    <row r="43106" spans="1:1" x14ac:dyDescent="0.55000000000000004">
      <c r="A43106" s="131"/>
    </row>
    <row r="43107" spans="1:1" x14ac:dyDescent="0.55000000000000004">
      <c r="A43107" s="131"/>
    </row>
    <row r="43110" spans="1:1" x14ac:dyDescent="0.55000000000000004">
      <c r="A43110" s="131"/>
    </row>
    <row r="43111" spans="1:1" x14ac:dyDescent="0.55000000000000004">
      <c r="A43111" s="131"/>
    </row>
    <row r="43114" spans="1:1" x14ac:dyDescent="0.55000000000000004">
      <c r="A43114" s="131"/>
    </row>
    <row r="43115" spans="1:1" x14ac:dyDescent="0.55000000000000004">
      <c r="A43115" s="131"/>
    </row>
    <row r="43118" spans="1:1" x14ac:dyDescent="0.55000000000000004">
      <c r="A43118" s="131"/>
    </row>
    <row r="43119" spans="1:1" x14ac:dyDescent="0.55000000000000004">
      <c r="A43119" s="131"/>
    </row>
    <row r="43122" spans="1:1" x14ac:dyDescent="0.55000000000000004">
      <c r="A43122" s="131"/>
    </row>
    <row r="43123" spans="1:1" x14ac:dyDescent="0.55000000000000004">
      <c r="A43123" s="131"/>
    </row>
    <row r="43126" spans="1:1" x14ac:dyDescent="0.55000000000000004">
      <c r="A43126" s="131"/>
    </row>
    <row r="43127" spans="1:1" x14ac:dyDescent="0.55000000000000004">
      <c r="A43127" s="131"/>
    </row>
    <row r="43130" spans="1:1" x14ac:dyDescent="0.55000000000000004">
      <c r="A43130" s="131"/>
    </row>
    <row r="43131" spans="1:1" x14ac:dyDescent="0.55000000000000004">
      <c r="A43131" s="131"/>
    </row>
    <row r="43134" spans="1:1" x14ac:dyDescent="0.55000000000000004">
      <c r="A43134" s="131"/>
    </row>
    <row r="43135" spans="1:1" x14ac:dyDescent="0.55000000000000004">
      <c r="A43135" s="131"/>
    </row>
    <row r="43138" spans="1:1" x14ac:dyDescent="0.55000000000000004">
      <c r="A43138" s="131"/>
    </row>
    <row r="43139" spans="1:1" x14ac:dyDescent="0.55000000000000004">
      <c r="A43139" s="131"/>
    </row>
    <row r="43142" spans="1:1" x14ac:dyDescent="0.55000000000000004">
      <c r="A43142" s="131"/>
    </row>
    <row r="43143" spans="1:1" x14ac:dyDescent="0.55000000000000004">
      <c r="A43143" s="131"/>
    </row>
    <row r="43146" spans="1:1" x14ac:dyDescent="0.55000000000000004">
      <c r="A43146" s="131"/>
    </row>
    <row r="43147" spans="1:1" x14ac:dyDescent="0.55000000000000004">
      <c r="A43147" s="131"/>
    </row>
    <row r="43150" spans="1:1" x14ac:dyDescent="0.55000000000000004">
      <c r="A43150" s="131"/>
    </row>
    <row r="43151" spans="1:1" x14ac:dyDescent="0.55000000000000004">
      <c r="A43151" s="131"/>
    </row>
    <row r="43154" spans="1:1" x14ac:dyDescent="0.55000000000000004">
      <c r="A43154" s="131"/>
    </row>
    <row r="43155" spans="1:1" x14ac:dyDescent="0.55000000000000004">
      <c r="A43155" s="131"/>
    </row>
    <row r="43158" spans="1:1" x14ac:dyDescent="0.55000000000000004">
      <c r="A43158" s="131"/>
    </row>
    <row r="43159" spans="1:1" x14ac:dyDescent="0.55000000000000004">
      <c r="A43159" s="131"/>
    </row>
    <row r="43162" spans="1:1" x14ac:dyDescent="0.55000000000000004">
      <c r="A43162" s="131"/>
    </row>
    <row r="43163" spans="1:1" x14ac:dyDescent="0.55000000000000004">
      <c r="A43163" s="131"/>
    </row>
    <row r="43166" spans="1:1" x14ac:dyDescent="0.55000000000000004">
      <c r="A43166" s="131"/>
    </row>
    <row r="43167" spans="1:1" x14ac:dyDescent="0.55000000000000004">
      <c r="A43167" s="131"/>
    </row>
    <row r="43170" spans="1:1" x14ac:dyDescent="0.55000000000000004">
      <c r="A43170" s="131"/>
    </row>
    <row r="43171" spans="1:1" x14ac:dyDescent="0.55000000000000004">
      <c r="A43171" s="131"/>
    </row>
    <row r="43174" spans="1:1" x14ac:dyDescent="0.55000000000000004">
      <c r="A43174" s="131"/>
    </row>
    <row r="43175" spans="1:1" x14ac:dyDescent="0.55000000000000004">
      <c r="A43175" s="131"/>
    </row>
    <row r="43178" spans="1:1" x14ac:dyDescent="0.55000000000000004">
      <c r="A43178" s="131"/>
    </row>
    <row r="43179" spans="1:1" x14ac:dyDescent="0.55000000000000004">
      <c r="A43179" s="131"/>
    </row>
    <row r="43182" spans="1:1" x14ac:dyDescent="0.55000000000000004">
      <c r="A43182" s="131"/>
    </row>
    <row r="43183" spans="1:1" x14ac:dyDescent="0.55000000000000004">
      <c r="A43183" s="131"/>
    </row>
    <row r="43186" spans="1:1" x14ac:dyDescent="0.55000000000000004">
      <c r="A43186" s="131"/>
    </row>
    <row r="43187" spans="1:1" x14ac:dyDescent="0.55000000000000004">
      <c r="A43187" s="131"/>
    </row>
    <row r="43190" spans="1:1" x14ac:dyDescent="0.55000000000000004">
      <c r="A43190" s="131"/>
    </row>
    <row r="43191" spans="1:1" x14ac:dyDescent="0.55000000000000004">
      <c r="A43191" s="131"/>
    </row>
    <row r="43194" spans="1:1" x14ac:dyDescent="0.55000000000000004">
      <c r="A43194" s="131"/>
    </row>
    <row r="43195" spans="1:1" x14ac:dyDescent="0.55000000000000004">
      <c r="A43195" s="131"/>
    </row>
    <row r="43198" spans="1:1" x14ac:dyDescent="0.55000000000000004">
      <c r="A43198" s="131"/>
    </row>
    <row r="43199" spans="1:1" x14ac:dyDescent="0.55000000000000004">
      <c r="A43199" s="131"/>
    </row>
    <row r="43202" spans="1:1" x14ac:dyDescent="0.55000000000000004">
      <c r="A43202" s="131"/>
    </row>
    <row r="43203" spans="1:1" x14ac:dyDescent="0.55000000000000004">
      <c r="A43203" s="131"/>
    </row>
    <row r="43206" spans="1:1" x14ac:dyDescent="0.55000000000000004">
      <c r="A43206" s="131"/>
    </row>
    <row r="43207" spans="1:1" x14ac:dyDescent="0.55000000000000004">
      <c r="A43207" s="131"/>
    </row>
    <row r="43210" spans="1:1" x14ac:dyDescent="0.55000000000000004">
      <c r="A43210" s="131"/>
    </row>
    <row r="43211" spans="1:1" x14ac:dyDescent="0.55000000000000004">
      <c r="A43211" s="131"/>
    </row>
    <row r="43214" spans="1:1" x14ac:dyDescent="0.55000000000000004">
      <c r="A43214" s="131"/>
    </row>
    <row r="43215" spans="1:1" x14ac:dyDescent="0.55000000000000004">
      <c r="A43215" s="131"/>
    </row>
    <row r="43218" spans="1:1" x14ac:dyDescent="0.55000000000000004">
      <c r="A43218" s="131"/>
    </row>
    <row r="43219" spans="1:1" x14ac:dyDescent="0.55000000000000004">
      <c r="A43219" s="131"/>
    </row>
    <row r="43222" spans="1:1" x14ac:dyDescent="0.55000000000000004">
      <c r="A43222" s="131"/>
    </row>
    <row r="43223" spans="1:1" x14ac:dyDescent="0.55000000000000004">
      <c r="A43223" s="131"/>
    </row>
    <row r="43226" spans="1:1" x14ac:dyDescent="0.55000000000000004">
      <c r="A43226" s="131"/>
    </row>
    <row r="43227" spans="1:1" x14ac:dyDescent="0.55000000000000004">
      <c r="A43227" s="131"/>
    </row>
    <row r="43230" spans="1:1" x14ac:dyDescent="0.55000000000000004">
      <c r="A43230" s="131"/>
    </row>
    <row r="43231" spans="1:1" x14ac:dyDescent="0.55000000000000004">
      <c r="A43231" s="131"/>
    </row>
    <row r="43234" spans="1:1" x14ac:dyDescent="0.55000000000000004">
      <c r="A43234" s="131"/>
    </row>
    <row r="43235" spans="1:1" x14ac:dyDescent="0.55000000000000004">
      <c r="A43235" s="131"/>
    </row>
    <row r="43238" spans="1:1" x14ac:dyDescent="0.55000000000000004">
      <c r="A43238" s="131"/>
    </row>
    <row r="43239" spans="1:1" x14ac:dyDescent="0.55000000000000004">
      <c r="A43239" s="131"/>
    </row>
    <row r="43242" spans="1:1" x14ac:dyDescent="0.55000000000000004">
      <c r="A43242" s="131"/>
    </row>
    <row r="43243" spans="1:1" x14ac:dyDescent="0.55000000000000004">
      <c r="A43243" s="131"/>
    </row>
    <row r="43246" spans="1:1" x14ac:dyDescent="0.55000000000000004">
      <c r="A43246" s="131"/>
    </row>
    <row r="43247" spans="1:1" x14ac:dyDescent="0.55000000000000004">
      <c r="A43247" s="131"/>
    </row>
    <row r="43250" spans="1:1" x14ac:dyDescent="0.55000000000000004">
      <c r="A43250" s="131"/>
    </row>
    <row r="43251" spans="1:1" x14ac:dyDescent="0.55000000000000004">
      <c r="A43251" s="131"/>
    </row>
    <row r="43254" spans="1:1" x14ac:dyDescent="0.55000000000000004">
      <c r="A43254" s="131"/>
    </row>
    <row r="43255" spans="1:1" x14ac:dyDescent="0.55000000000000004">
      <c r="A43255" s="131"/>
    </row>
    <row r="43258" spans="1:1" x14ac:dyDescent="0.55000000000000004">
      <c r="A43258" s="131"/>
    </row>
    <row r="43259" spans="1:1" x14ac:dyDescent="0.55000000000000004">
      <c r="A43259" s="131"/>
    </row>
    <row r="43262" spans="1:1" x14ac:dyDescent="0.55000000000000004">
      <c r="A43262" s="131"/>
    </row>
    <row r="43263" spans="1:1" x14ac:dyDescent="0.55000000000000004">
      <c r="A43263" s="131"/>
    </row>
    <row r="43266" spans="1:1" x14ac:dyDescent="0.55000000000000004">
      <c r="A43266" s="131"/>
    </row>
    <row r="43267" spans="1:1" x14ac:dyDescent="0.55000000000000004">
      <c r="A43267" s="131"/>
    </row>
    <row r="43270" spans="1:1" x14ac:dyDescent="0.55000000000000004">
      <c r="A43270" s="131"/>
    </row>
    <row r="43271" spans="1:1" x14ac:dyDescent="0.55000000000000004">
      <c r="A43271" s="131"/>
    </row>
    <row r="43274" spans="1:1" x14ac:dyDescent="0.55000000000000004">
      <c r="A43274" s="131"/>
    </row>
    <row r="43275" spans="1:1" x14ac:dyDescent="0.55000000000000004">
      <c r="A43275" s="131"/>
    </row>
    <row r="43278" spans="1:1" x14ac:dyDescent="0.55000000000000004">
      <c r="A43278" s="131"/>
    </row>
    <row r="43279" spans="1:1" x14ac:dyDescent="0.55000000000000004">
      <c r="A43279" s="131"/>
    </row>
    <row r="43282" spans="1:1" x14ac:dyDescent="0.55000000000000004">
      <c r="A43282" s="131"/>
    </row>
    <row r="43283" spans="1:1" x14ac:dyDescent="0.55000000000000004">
      <c r="A43283" s="131"/>
    </row>
    <row r="43286" spans="1:1" x14ac:dyDescent="0.55000000000000004">
      <c r="A43286" s="131"/>
    </row>
    <row r="43287" spans="1:1" x14ac:dyDescent="0.55000000000000004">
      <c r="A43287" s="131"/>
    </row>
    <row r="43290" spans="1:1" x14ac:dyDescent="0.55000000000000004">
      <c r="A43290" s="131"/>
    </row>
    <row r="43291" spans="1:1" x14ac:dyDescent="0.55000000000000004">
      <c r="A43291" s="131"/>
    </row>
    <row r="43294" spans="1:1" x14ac:dyDescent="0.55000000000000004">
      <c r="A43294" s="131"/>
    </row>
    <row r="43295" spans="1:1" x14ac:dyDescent="0.55000000000000004">
      <c r="A43295" s="131"/>
    </row>
    <row r="43298" spans="1:1" x14ac:dyDescent="0.55000000000000004">
      <c r="A43298" s="131"/>
    </row>
    <row r="43299" spans="1:1" x14ac:dyDescent="0.55000000000000004">
      <c r="A43299" s="131"/>
    </row>
    <row r="43302" spans="1:1" x14ac:dyDescent="0.55000000000000004">
      <c r="A43302" s="131"/>
    </row>
    <row r="43303" spans="1:1" x14ac:dyDescent="0.55000000000000004">
      <c r="A43303" s="131"/>
    </row>
    <row r="43306" spans="1:1" x14ac:dyDescent="0.55000000000000004">
      <c r="A43306" s="131"/>
    </row>
    <row r="43307" spans="1:1" x14ac:dyDescent="0.55000000000000004">
      <c r="A43307" s="131"/>
    </row>
    <row r="43310" spans="1:1" x14ac:dyDescent="0.55000000000000004">
      <c r="A43310" s="131"/>
    </row>
    <row r="43311" spans="1:1" x14ac:dyDescent="0.55000000000000004">
      <c r="A43311" s="131"/>
    </row>
    <row r="43314" spans="1:1" x14ac:dyDescent="0.55000000000000004">
      <c r="A43314" s="131"/>
    </row>
    <row r="43315" spans="1:1" x14ac:dyDescent="0.55000000000000004">
      <c r="A43315" s="131"/>
    </row>
    <row r="43318" spans="1:1" x14ac:dyDescent="0.55000000000000004">
      <c r="A43318" s="131"/>
    </row>
    <row r="43319" spans="1:1" x14ac:dyDescent="0.55000000000000004">
      <c r="A43319" s="131"/>
    </row>
    <row r="43322" spans="1:1" x14ac:dyDescent="0.55000000000000004">
      <c r="A43322" s="131"/>
    </row>
    <row r="43323" spans="1:1" x14ac:dyDescent="0.55000000000000004">
      <c r="A43323" s="131"/>
    </row>
    <row r="43326" spans="1:1" x14ac:dyDescent="0.55000000000000004">
      <c r="A43326" s="131"/>
    </row>
    <row r="43327" spans="1:1" x14ac:dyDescent="0.55000000000000004">
      <c r="A43327" s="131"/>
    </row>
    <row r="43330" spans="1:1" x14ac:dyDescent="0.55000000000000004">
      <c r="A43330" s="131"/>
    </row>
    <row r="43331" spans="1:1" x14ac:dyDescent="0.55000000000000004">
      <c r="A43331" s="131"/>
    </row>
    <row r="43334" spans="1:1" x14ac:dyDescent="0.55000000000000004">
      <c r="A43334" s="131"/>
    </row>
    <row r="43335" spans="1:1" x14ac:dyDescent="0.55000000000000004">
      <c r="A43335" s="131"/>
    </row>
    <row r="43338" spans="1:1" x14ac:dyDescent="0.55000000000000004">
      <c r="A43338" s="131"/>
    </row>
    <row r="43339" spans="1:1" x14ac:dyDescent="0.55000000000000004">
      <c r="A43339" s="131"/>
    </row>
    <row r="43342" spans="1:1" x14ac:dyDescent="0.55000000000000004">
      <c r="A43342" s="131"/>
    </row>
    <row r="43343" spans="1:1" x14ac:dyDescent="0.55000000000000004">
      <c r="A43343" s="131"/>
    </row>
    <row r="43346" spans="1:1" x14ac:dyDescent="0.55000000000000004">
      <c r="A43346" s="131"/>
    </row>
    <row r="43347" spans="1:1" x14ac:dyDescent="0.55000000000000004">
      <c r="A43347" s="131"/>
    </row>
    <row r="43350" spans="1:1" x14ac:dyDescent="0.55000000000000004">
      <c r="A43350" s="131"/>
    </row>
    <row r="43351" spans="1:1" x14ac:dyDescent="0.55000000000000004">
      <c r="A43351" s="131"/>
    </row>
    <row r="43354" spans="1:1" x14ac:dyDescent="0.55000000000000004">
      <c r="A43354" s="131"/>
    </row>
    <row r="43355" spans="1:1" x14ac:dyDescent="0.55000000000000004">
      <c r="A43355" s="131"/>
    </row>
    <row r="43358" spans="1:1" x14ac:dyDescent="0.55000000000000004">
      <c r="A43358" s="131"/>
    </row>
    <row r="43359" spans="1:1" x14ac:dyDescent="0.55000000000000004">
      <c r="A43359" s="131"/>
    </row>
    <row r="43362" spans="1:1" x14ac:dyDescent="0.55000000000000004">
      <c r="A43362" s="131"/>
    </row>
    <row r="43363" spans="1:1" x14ac:dyDescent="0.55000000000000004">
      <c r="A43363" s="131"/>
    </row>
    <row r="43366" spans="1:1" x14ac:dyDescent="0.55000000000000004">
      <c r="A43366" s="131"/>
    </row>
    <row r="43367" spans="1:1" x14ac:dyDescent="0.55000000000000004">
      <c r="A43367" s="131"/>
    </row>
    <row r="43370" spans="1:1" x14ac:dyDescent="0.55000000000000004">
      <c r="A43370" s="131"/>
    </row>
    <row r="43371" spans="1:1" x14ac:dyDescent="0.55000000000000004">
      <c r="A43371" s="131"/>
    </row>
    <row r="43374" spans="1:1" x14ac:dyDescent="0.55000000000000004">
      <c r="A43374" s="131"/>
    </row>
    <row r="43375" spans="1:1" x14ac:dyDescent="0.55000000000000004">
      <c r="A43375" s="131"/>
    </row>
    <row r="43378" spans="1:1" x14ac:dyDescent="0.55000000000000004">
      <c r="A43378" s="131"/>
    </row>
    <row r="43379" spans="1:1" x14ac:dyDescent="0.55000000000000004">
      <c r="A43379" s="131"/>
    </row>
    <row r="43382" spans="1:1" x14ac:dyDescent="0.55000000000000004">
      <c r="A43382" s="131"/>
    </row>
    <row r="43383" spans="1:1" x14ac:dyDescent="0.55000000000000004">
      <c r="A43383" s="131"/>
    </row>
    <row r="43386" spans="1:1" x14ac:dyDescent="0.55000000000000004">
      <c r="A43386" s="131"/>
    </row>
    <row r="43387" spans="1:1" x14ac:dyDescent="0.55000000000000004">
      <c r="A43387" s="131"/>
    </row>
    <row r="43390" spans="1:1" x14ac:dyDescent="0.55000000000000004">
      <c r="A43390" s="131"/>
    </row>
    <row r="43391" spans="1:1" x14ac:dyDescent="0.55000000000000004">
      <c r="A43391" s="131"/>
    </row>
    <row r="43394" spans="1:1" x14ac:dyDescent="0.55000000000000004">
      <c r="A43394" s="131"/>
    </row>
    <row r="43395" spans="1:1" x14ac:dyDescent="0.55000000000000004">
      <c r="A43395" s="131"/>
    </row>
    <row r="43398" spans="1:1" x14ac:dyDescent="0.55000000000000004">
      <c r="A43398" s="131"/>
    </row>
    <row r="43399" spans="1:1" x14ac:dyDescent="0.55000000000000004">
      <c r="A43399" s="131"/>
    </row>
    <row r="43402" spans="1:1" x14ac:dyDescent="0.55000000000000004">
      <c r="A43402" s="131"/>
    </row>
    <row r="43403" spans="1:1" x14ac:dyDescent="0.55000000000000004">
      <c r="A43403" s="131"/>
    </row>
    <row r="43406" spans="1:1" x14ac:dyDescent="0.55000000000000004">
      <c r="A43406" s="131"/>
    </row>
    <row r="43407" spans="1:1" x14ac:dyDescent="0.55000000000000004">
      <c r="A43407" s="131"/>
    </row>
    <row r="43410" spans="1:1" x14ac:dyDescent="0.55000000000000004">
      <c r="A43410" s="131"/>
    </row>
    <row r="43411" spans="1:1" x14ac:dyDescent="0.55000000000000004">
      <c r="A43411" s="131"/>
    </row>
    <row r="43414" spans="1:1" x14ac:dyDescent="0.55000000000000004">
      <c r="A43414" s="131"/>
    </row>
    <row r="43415" spans="1:1" x14ac:dyDescent="0.55000000000000004">
      <c r="A43415" s="131"/>
    </row>
    <row r="43418" spans="1:1" x14ac:dyDescent="0.55000000000000004">
      <c r="A43418" s="131"/>
    </row>
    <row r="43419" spans="1:1" x14ac:dyDescent="0.55000000000000004">
      <c r="A43419" s="131"/>
    </row>
    <row r="43422" spans="1:1" x14ac:dyDescent="0.55000000000000004">
      <c r="A43422" s="131"/>
    </row>
    <row r="43423" spans="1:1" x14ac:dyDescent="0.55000000000000004">
      <c r="A43423" s="131"/>
    </row>
    <row r="43426" spans="1:1" x14ac:dyDescent="0.55000000000000004">
      <c r="A43426" s="131"/>
    </row>
    <row r="43427" spans="1:1" x14ac:dyDescent="0.55000000000000004">
      <c r="A43427" s="131"/>
    </row>
    <row r="43430" spans="1:1" x14ac:dyDescent="0.55000000000000004">
      <c r="A43430" s="131"/>
    </row>
    <row r="43431" spans="1:1" x14ac:dyDescent="0.55000000000000004">
      <c r="A43431" s="131"/>
    </row>
    <row r="43434" spans="1:1" x14ac:dyDescent="0.55000000000000004">
      <c r="A43434" s="131"/>
    </row>
    <row r="43435" spans="1:1" x14ac:dyDescent="0.55000000000000004">
      <c r="A43435" s="131"/>
    </row>
    <row r="43438" spans="1:1" x14ac:dyDescent="0.55000000000000004">
      <c r="A43438" s="131"/>
    </row>
    <row r="43439" spans="1:1" x14ac:dyDescent="0.55000000000000004">
      <c r="A43439" s="131"/>
    </row>
    <row r="43442" spans="1:1" x14ac:dyDescent="0.55000000000000004">
      <c r="A43442" s="131"/>
    </row>
    <row r="43443" spans="1:1" x14ac:dyDescent="0.55000000000000004">
      <c r="A43443" s="131"/>
    </row>
    <row r="43446" spans="1:1" x14ac:dyDescent="0.55000000000000004">
      <c r="A43446" s="131"/>
    </row>
    <row r="43447" spans="1:1" x14ac:dyDescent="0.55000000000000004">
      <c r="A43447" s="131"/>
    </row>
    <row r="43450" spans="1:1" x14ac:dyDescent="0.55000000000000004">
      <c r="A43450" s="131"/>
    </row>
    <row r="43451" spans="1:1" x14ac:dyDescent="0.55000000000000004">
      <c r="A43451" s="131"/>
    </row>
    <row r="43454" spans="1:1" x14ac:dyDescent="0.55000000000000004">
      <c r="A43454" s="131"/>
    </row>
    <row r="43455" spans="1:1" x14ac:dyDescent="0.55000000000000004">
      <c r="A43455" s="131"/>
    </row>
    <row r="43458" spans="1:1" x14ac:dyDescent="0.55000000000000004">
      <c r="A43458" s="131"/>
    </row>
    <row r="43459" spans="1:1" x14ac:dyDescent="0.55000000000000004">
      <c r="A43459" s="131"/>
    </row>
    <row r="43462" spans="1:1" x14ac:dyDescent="0.55000000000000004">
      <c r="A43462" s="131"/>
    </row>
    <row r="43463" spans="1:1" x14ac:dyDescent="0.55000000000000004">
      <c r="A43463" s="131"/>
    </row>
    <row r="43466" spans="1:1" x14ac:dyDescent="0.55000000000000004">
      <c r="A43466" s="131"/>
    </row>
    <row r="43467" spans="1:1" x14ac:dyDescent="0.55000000000000004">
      <c r="A43467" s="131"/>
    </row>
    <row r="43470" spans="1:1" x14ac:dyDescent="0.55000000000000004">
      <c r="A43470" s="131"/>
    </row>
    <row r="43471" spans="1:1" x14ac:dyDescent="0.55000000000000004">
      <c r="A43471" s="131"/>
    </row>
    <row r="43474" spans="1:1" x14ac:dyDescent="0.55000000000000004">
      <c r="A43474" s="131"/>
    </row>
    <row r="43475" spans="1:1" x14ac:dyDescent="0.55000000000000004">
      <c r="A43475" s="131"/>
    </row>
    <row r="43478" spans="1:1" x14ac:dyDescent="0.55000000000000004">
      <c r="A43478" s="131"/>
    </row>
    <row r="43479" spans="1:1" x14ac:dyDescent="0.55000000000000004">
      <c r="A43479" s="131"/>
    </row>
    <row r="43482" spans="1:1" x14ac:dyDescent="0.55000000000000004">
      <c r="A43482" s="131"/>
    </row>
    <row r="43483" spans="1:1" x14ac:dyDescent="0.55000000000000004">
      <c r="A43483" s="131"/>
    </row>
    <row r="43486" spans="1:1" x14ac:dyDescent="0.55000000000000004">
      <c r="A43486" s="131"/>
    </row>
    <row r="43487" spans="1:1" x14ac:dyDescent="0.55000000000000004">
      <c r="A43487" s="131"/>
    </row>
    <row r="43490" spans="1:1" x14ac:dyDescent="0.55000000000000004">
      <c r="A43490" s="131"/>
    </row>
    <row r="43491" spans="1:1" x14ac:dyDescent="0.55000000000000004">
      <c r="A43491" s="131"/>
    </row>
    <row r="43494" spans="1:1" x14ac:dyDescent="0.55000000000000004">
      <c r="A43494" s="131"/>
    </row>
    <row r="43495" spans="1:1" x14ac:dyDescent="0.55000000000000004">
      <c r="A43495" s="131"/>
    </row>
    <row r="43498" spans="1:1" x14ac:dyDescent="0.55000000000000004">
      <c r="A43498" s="131"/>
    </row>
    <row r="43499" spans="1:1" x14ac:dyDescent="0.55000000000000004">
      <c r="A43499" s="131"/>
    </row>
    <row r="43502" spans="1:1" x14ac:dyDescent="0.55000000000000004">
      <c r="A43502" s="131"/>
    </row>
    <row r="43503" spans="1:1" x14ac:dyDescent="0.55000000000000004">
      <c r="A43503" s="131"/>
    </row>
    <row r="43506" spans="1:1" x14ac:dyDescent="0.55000000000000004">
      <c r="A43506" s="131"/>
    </row>
    <row r="43507" spans="1:1" x14ac:dyDescent="0.55000000000000004">
      <c r="A43507" s="131"/>
    </row>
    <row r="43510" spans="1:1" x14ac:dyDescent="0.55000000000000004">
      <c r="A43510" s="131"/>
    </row>
    <row r="43511" spans="1:1" x14ac:dyDescent="0.55000000000000004">
      <c r="A43511" s="131"/>
    </row>
    <row r="43514" spans="1:1" x14ac:dyDescent="0.55000000000000004">
      <c r="A43514" s="131"/>
    </row>
    <row r="43515" spans="1:1" x14ac:dyDescent="0.55000000000000004">
      <c r="A43515" s="131"/>
    </row>
    <row r="43518" spans="1:1" x14ac:dyDescent="0.55000000000000004">
      <c r="A43518" s="131"/>
    </row>
    <row r="43519" spans="1:1" x14ac:dyDescent="0.55000000000000004">
      <c r="A43519" s="131"/>
    </row>
    <row r="43522" spans="1:1" x14ac:dyDescent="0.55000000000000004">
      <c r="A43522" s="131"/>
    </row>
    <row r="43523" spans="1:1" x14ac:dyDescent="0.55000000000000004">
      <c r="A43523" s="131"/>
    </row>
    <row r="43526" spans="1:1" x14ac:dyDescent="0.55000000000000004">
      <c r="A43526" s="131"/>
    </row>
    <row r="43527" spans="1:1" x14ac:dyDescent="0.55000000000000004">
      <c r="A43527" s="131"/>
    </row>
    <row r="43530" spans="1:1" x14ac:dyDescent="0.55000000000000004">
      <c r="A43530" s="131"/>
    </row>
    <row r="43531" spans="1:1" x14ac:dyDescent="0.55000000000000004">
      <c r="A43531" s="131"/>
    </row>
    <row r="43534" spans="1:1" x14ac:dyDescent="0.55000000000000004">
      <c r="A43534" s="131"/>
    </row>
    <row r="43535" spans="1:1" x14ac:dyDescent="0.55000000000000004">
      <c r="A43535" s="131"/>
    </row>
    <row r="43538" spans="1:1" x14ac:dyDescent="0.55000000000000004">
      <c r="A43538" s="131"/>
    </row>
    <row r="43539" spans="1:1" x14ac:dyDescent="0.55000000000000004">
      <c r="A43539" s="131"/>
    </row>
    <row r="43542" spans="1:1" x14ac:dyDescent="0.55000000000000004">
      <c r="A43542" s="131"/>
    </row>
    <row r="43543" spans="1:1" x14ac:dyDescent="0.55000000000000004">
      <c r="A43543" s="131"/>
    </row>
    <row r="43546" spans="1:1" x14ac:dyDescent="0.55000000000000004">
      <c r="A43546" s="131"/>
    </row>
    <row r="43547" spans="1:1" x14ac:dyDescent="0.55000000000000004">
      <c r="A43547" s="131"/>
    </row>
    <row r="43550" spans="1:1" x14ac:dyDescent="0.55000000000000004">
      <c r="A43550" s="131"/>
    </row>
    <row r="43551" spans="1:1" x14ac:dyDescent="0.55000000000000004">
      <c r="A43551" s="131"/>
    </row>
    <row r="43554" spans="1:1" x14ac:dyDescent="0.55000000000000004">
      <c r="A43554" s="131"/>
    </row>
    <row r="43555" spans="1:1" x14ac:dyDescent="0.55000000000000004">
      <c r="A43555" s="131"/>
    </row>
    <row r="43558" spans="1:1" x14ac:dyDescent="0.55000000000000004">
      <c r="A43558" s="131"/>
    </row>
    <row r="43559" spans="1:1" x14ac:dyDescent="0.55000000000000004">
      <c r="A43559" s="131"/>
    </row>
    <row r="43562" spans="1:1" x14ac:dyDescent="0.55000000000000004">
      <c r="A43562" s="131"/>
    </row>
    <row r="43563" spans="1:1" x14ac:dyDescent="0.55000000000000004">
      <c r="A43563" s="131"/>
    </row>
    <row r="43566" spans="1:1" x14ac:dyDescent="0.55000000000000004">
      <c r="A43566" s="131"/>
    </row>
    <row r="43567" spans="1:1" x14ac:dyDescent="0.55000000000000004">
      <c r="A43567" s="131"/>
    </row>
    <row r="43570" spans="1:1" x14ac:dyDescent="0.55000000000000004">
      <c r="A43570" s="131"/>
    </row>
    <row r="43571" spans="1:1" x14ac:dyDescent="0.55000000000000004">
      <c r="A43571" s="131"/>
    </row>
    <row r="43574" spans="1:1" x14ac:dyDescent="0.55000000000000004">
      <c r="A43574" s="131"/>
    </row>
    <row r="43575" spans="1:1" x14ac:dyDescent="0.55000000000000004">
      <c r="A43575" s="131"/>
    </row>
    <row r="43578" spans="1:1" x14ac:dyDescent="0.55000000000000004">
      <c r="A43578" s="131"/>
    </row>
    <row r="43579" spans="1:1" x14ac:dyDescent="0.55000000000000004">
      <c r="A43579" s="131"/>
    </row>
    <row r="43582" spans="1:1" x14ac:dyDescent="0.55000000000000004">
      <c r="A43582" s="131"/>
    </row>
    <row r="43583" spans="1:1" x14ac:dyDescent="0.55000000000000004">
      <c r="A43583" s="131"/>
    </row>
    <row r="43586" spans="1:1" x14ac:dyDescent="0.55000000000000004">
      <c r="A43586" s="131"/>
    </row>
    <row r="43587" spans="1:1" x14ac:dyDescent="0.55000000000000004">
      <c r="A43587" s="131"/>
    </row>
    <row r="43590" spans="1:1" x14ac:dyDescent="0.55000000000000004">
      <c r="A43590" s="131"/>
    </row>
    <row r="43591" spans="1:1" x14ac:dyDescent="0.55000000000000004">
      <c r="A43591" s="131"/>
    </row>
    <row r="43594" spans="1:1" x14ac:dyDescent="0.55000000000000004">
      <c r="A43594" s="131"/>
    </row>
    <row r="43595" spans="1:1" x14ac:dyDescent="0.55000000000000004">
      <c r="A43595" s="131"/>
    </row>
    <row r="43598" spans="1:1" x14ac:dyDescent="0.55000000000000004">
      <c r="A43598" s="131"/>
    </row>
    <row r="43599" spans="1:1" x14ac:dyDescent="0.55000000000000004">
      <c r="A43599" s="131"/>
    </row>
    <row r="43602" spans="1:1" x14ac:dyDescent="0.55000000000000004">
      <c r="A43602" s="131"/>
    </row>
    <row r="43603" spans="1:1" x14ac:dyDescent="0.55000000000000004">
      <c r="A43603" s="131"/>
    </row>
    <row r="43606" spans="1:1" x14ac:dyDescent="0.55000000000000004">
      <c r="A43606" s="131"/>
    </row>
    <row r="43607" spans="1:1" x14ac:dyDescent="0.55000000000000004">
      <c r="A43607" s="131"/>
    </row>
    <row r="43610" spans="1:1" x14ac:dyDescent="0.55000000000000004">
      <c r="A43610" s="131"/>
    </row>
    <row r="43611" spans="1:1" x14ac:dyDescent="0.55000000000000004">
      <c r="A43611" s="131"/>
    </row>
    <row r="43614" spans="1:1" x14ac:dyDescent="0.55000000000000004">
      <c r="A43614" s="131"/>
    </row>
    <row r="43615" spans="1:1" x14ac:dyDescent="0.55000000000000004">
      <c r="A43615" s="131"/>
    </row>
    <row r="43618" spans="1:1" x14ac:dyDescent="0.55000000000000004">
      <c r="A43618" s="131"/>
    </row>
    <row r="43619" spans="1:1" x14ac:dyDescent="0.55000000000000004">
      <c r="A43619" s="131"/>
    </row>
    <row r="43622" spans="1:1" x14ac:dyDescent="0.55000000000000004">
      <c r="A43622" s="131"/>
    </row>
    <row r="43623" spans="1:1" x14ac:dyDescent="0.55000000000000004">
      <c r="A43623" s="131"/>
    </row>
    <row r="43626" spans="1:1" x14ac:dyDescent="0.55000000000000004">
      <c r="A43626" s="131"/>
    </row>
    <row r="43627" spans="1:1" x14ac:dyDescent="0.55000000000000004">
      <c r="A43627" s="131"/>
    </row>
    <row r="43630" spans="1:1" x14ac:dyDescent="0.55000000000000004">
      <c r="A43630" s="131"/>
    </row>
    <row r="43631" spans="1:1" x14ac:dyDescent="0.55000000000000004">
      <c r="A43631" s="131"/>
    </row>
    <row r="43634" spans="1:1" x14ac:dyDescent="0.55000000000000004">
      <c r="A43634" s="131"/>
    </row>
    <row r="43635" spans="1:1" x14ac:dyDescent="0.55000000000000004">
      <c r="A43635" s="131"/>
    </row>
    <row r="43638" spans="1:1" x14ac:dyDescent="0.55000000000000004">
      <c r="A43638" s="131"/>
    </row>
    <row r="43639" spans="1:1" x14ac:dyDescent="0.55000000000000004">
      <c r="A43639" s="131"/>
    </row>
    <row r="43642" spans="1:1" x14ac:dyDescent="0.55000000000000004">
      <c r="A43642" s="131"/>
    </row>
    <row r="43643" spans="1:1" x14ac:dyDescent="0.55000000000000004">
      <c r="A43643" s="131"/>
    </row>
    <row r="43646" spans="1:1" x14ac:dyDescent="0.55000000000000004">
      <c r="A43646" s="131"/>
    </row>
    <row r="43647" spans="1:1" x14ac:dyDescent="0.55000000000000004">
      <c r="A43647" s="131"/>
    </row>
    <row r="43650" spans="1:1" x14ac:dyDescent="0.55000000000000004">
      <c r="A43650" s="131"/>
    </row>
    <row r="43651" spans="1:1" x14ac:dyDescent="0.55000000000000004">
      <c r="A43651" s="131"/>
    </row>
    <row r="43654" spans="1:1" x14ac:dyDescent="0.55000000000000004">
      <c r="A43654" s="131"/>
    </row>
    <row r="43655" spans="1:1" x14ac:dyDescent="0.55000000000000004">
      <c r="A43655" s="131"/>
    </row>
    <row r="43658" spans="1:1" x14ac:dyDescent="0.55000000000000004">
      <c r="A43658" s="131"/>
    </row>
    <row r="43659" spans="1:1" x14ac:dyDescent="0.55000000000000004">
      <c r="A43659" s="131"/>
    </row>
    <row r="43662" spans="1:1" x14ac:dyDescent="0.55000000000000004">
      <c r="A43662" s="131"/>
    </row>
    <row r="43663" spans="1:1" x14ac:dyDescent="0.55000000000000004">
      <c r="A43663" s="131"/>
    </row>
    <row r="43666" spans="1:1" x14ac:dyDescent="0.55000000000000004">
      <c r="A43666" s="131"/>
    </row>
    <row r="43667" spans="1:1" x14ac:dyDescent="0.55000000000000004">
      <c r="A43667" s="131"/>
    </row>
    <row r="43670" spans="1:1" x14ac:dyDescent="0.55000000000000004">
      <c r="A43670" s="131"/>
    </row>
    <row r="43671" spans="1:1" x14ac:dyDescent="0.55000000000000004">
      <c r="A43671" s="131"/>
    </row>
    <row r="43674" spans="1:1" x14ac:dyDescent="0.55000000000000004">
      <c r="A43674" s="131"/>
    </row>
    <row r="43675" spans="1:1" x14ac:dyDescent="0.55000000000000004">
      <c r="A43675" s="131"/>
    </row>
    <row r="43678" spans="1:1" x14ac:dyDescent="0.55000000000000004">
      <c r="A43678" s="131"/>
    </row>
    <row r="43679" spans="1:1" x14ac:dyDescent="0.55000000000000004">
      <c r="A43679" s="131"/>
    </row>
    <row r="43682" spans="1:1" x14ac:dyDescent="0.55000000000000004">
      <c r="A43682" s="131"/>
    </row>
    <row r="43683" spans="1:1" x14ac:dyDescent="0.55000000000000004">
      <c r="A43683" s="131"/>
    </row>
    <row r="43686" spans="1:1" x14ac:dyDescent="0.55000000000000004">
      <c r="A43686" s="131"/>
    </row>
    <row r="43687" spans="1:1" x14ac:dyDescent="0.55000000000000004">
      <c r="A43687" s="131"/>
    </row>
    <row r="43690" spans="1:1" x14ac:dyDescent="0.55000000000000004">
      <c r="A43690" s="131"/>
    </row>
    <row r="43691" spans="1:1" x14ac:dyDescent="0.55000000000000004">
      <c r="A43691" s="131"/>
    </row>
    <row r="43694" spans="1:1" x14ac:dyDescent="0.55000000000000004">
      <c r="A43694" s="131"/>
    </row>
    <row r="43695" spans="1:1" x14ac:dyDescent="0.55000000000000004">
      <c r="A43695" s="131"/>
    </row>
    <row r="43698" spans="1:1" x14ac:dyDescent="0.55000000000000004">
      <c r="A43698" s="131"/>
    </row>
    <row r="43699" spans="1:1" x14ac:dyDescent="0.55000000000000004">
      <c r="A43699" s="131"/>
    </row>
    <row r="43702" spans="1:1" x14ac:dyDescent="0.55000000000000004">
      <c r="A43702" s="131"/>
    </row>
    <row r="43703" spans="1:1" x14ac:dyDescent="0.55000000000000004">
      <c r="A43703" s="131"/>
    </row>
    <row r="43706" spans="1:1" x14ac:dyDescent="0.55000000000000004">
      <c r="A43706" s="131"/>
    </row>
    <row r="43707" spans="1:1" x14ac:dyDescent="0.55000000000000004">
      <c r="A43707" s="131"/>
    </row>
    <row r="43710" spans="1:1" x14ac:dyDescent="0.55000000000000004">
      <c r="A43710" s="131"/>
    </row>
    <row r="43711" spans="1:1" x14ac:dyDescent="0.55000000000000004">
      <c r="A43711" s="131"/>
    </row>
    <row r="43714" spans="1:1" x14ac:dyDescent="0.55000000000000004">
      <c r="A43714" s="131"/>
    </row>
    <row r="43715" spans="1:1" x14ac:dyDescent="0.55000000000000004">
      <c r="A43715" s="131"/>
    </row>
    <row r="43718" spans="1:1" x14ac:dyDescent="0.55000000000000004">
      <c r="A43718" s="131"/>
    </row>
    <row r="43719" spans="1:1" x14ac:dyDescent="0.55000000000000004">
      <c r="A43719" s="131"/>
    </row>
    <row r="43722" spans="1:1" x14ac:dyDescent="0.55000000000000004">
      <c r="A43722" s="131"/>
    </row>
    <row r="43723" spans="1:1" x14ac:dyDescent="0.55000000000000004">
      <c r="A43723" s="131"/>
    </row>
    <row r="43726" spans="1:1" x14ac:dyDescent="0.55000000000000004">
      <c r="A43726" s="131"/>
    </row>
    <row r="43727" spans="1:1" x14ac:dyDescent="0.55000000000000004">
      <c r="A43727" s="131"/>
    </row>
    <row r="43730" spans="1:1" x14ac:dyDescent="0.55000000000000004">
      <c r="A43730" s="131"/>
    </row>
    <row r="43731" spans="1:1" x14ac:dyDescent="0.55000000000000004">
      <c r="A43731" s="131"/>
    </row>
    <row r="43734" spans="1:1" x14ac:dyDescent="0.55000000000000004">
      <c r="A43734" s="131"/>
    </row>
    <row r="43735" spans="1:1" x14ac:dyDescent="0.55000000000000004">
      <c r="A43735" s="131"/>
    </row>
    <row r="43738" spans="1:1" x14ac:dyDescent="0.55000000000000004">
      <c r="A43738" s="131"/>
    </row>
    <row r="43739" spans="1:1" x14ac:dyDescent="0.55000000000000004">
      <c r="A43739" s="131"/>
    </row>
    <row r="43742" spans="1:1" x14ac:dyDescent="0.55000000000000004">
      <c r="A43742" s="131"/>
    </row>
    <row r="43743" spans="1:1" x14ac:dyDescent="0.55000000000000004">
      <c r="A43743" s="131"/>
    </row>
    <row r="43746" spans="1:1" x14ac:dyDescent="0.55000000000000004">
      <c r="A43746" s="131"/>
    </row>
    <row r="43747" spans="1:1" x14ac:dyDescent="0.55000000000000004">
      <c r="A43747" s="131"/>
    </row>
    <row r="43750" spans="1:1" x14ac:dyDescent="0.55000000000000004">
      <c r="A43750" s="131"/>
    </row>
    <row r="43751" spans="1:1" x14ac:dyDescent="0.55000000000000004">
      <c r="A43751" s="131"/>
    </row>
    <row r="43754" spans="1:1" x14ac:dyDescent="0.55000000000000004">
      <c r="A43754" s="131"/>
    </row>
    <row r="43755" spans="1:1" x14ac:dyDescent="0.55000000000000004">
      <c r="A43755" s="131"/>
    </row>
    <row r="43758" spans="1:1" x14ac:dyDescent="0.55000000000000004">
      <c r="A43758" s="131"/>
    </row>
    <row r="43759" spans="1:1" x14ac:dyDescent="0.55000000000000004">
      <c r="A43759" s="131"/>
    </row>
    <row r="43762" spans="1:1" x14ac:dyDescent="0.55000000000000004">
      <c r="A43762" s="131"/>
    </row>
    <row r="43763" spans="1:1" x14ac:dyDescent="0.55000000000000004">
      <c r="A43763" s="131"/>
    </row>
    <row r="43766" spans="1:1" x14ac:dyDescent="0.55000000000000004">
      <c r="A43766" s="131"/>
    </row>
    <row r="43767" spans="1:1" x14ac:dyDescent="0.55000000000000004">
      <c r="A43767" s="131"/>
    </row>
    <row r="43770" spans="1:1" x14ac:dyDescent="0.55000000000000004">
      <c r="A43770" s="131"/>
    </row>
    <row r="43771" spans="1:1" x14ac:dyDescent="0.55000000000000004">
      <c r="A43771" s="131"/>
    </row>
    <row r="43774" spans="1:1" x14ac:dyDescent="0.55000000000000004">
      <c r="A43774" s="131"/>
    </row>
    <row r="43775" spans="1:1" x14ac:dyDescent="0.55000000000000004">
      <c r="A43775" s="131"/>
    </row>
    <row r="43778" spans="1:1" x14ac:dyDescent="0.55000000000000004">
      <c r="A43778" s="131"/>
    </row>
    <row r="43779" spans="1:1" x14ac:dyDescent="0.55000000000000004">
      <c r="A43779" s="131"/>
    </row>
    <row r="43782" spans="1:1" x14ac:dyDescent="0.55000000000000004">
      <c r="A43782" s="131"/>
    </row>
    <row r="43783" spans="1:1" x14ac:dyDescent="0.55000000000000004">
      <c r="A43783" s="131"/>
    </row>
    <row r="43786" spans="1:1" x14ac:dyDescent="0.55000000000000004">
      <c r="A43786" s="131"/>
    </row>
    <row r="43787" spans="1:1" x14ac:dyDescent="0.55000000000000004">
      <c r="A43787" s="131"/>
    </row>
    <row r="43790" spans="1:1" x14ac:dyDescent="0.55000000000000004">
      <c r="A43790" s="131"/>
    </row>
    <row r="43791" spans="1:1" x14ac:dyDescent="0.55000000000000004">
      <c r="A43791" s="131"/>
    </row>
    <row r="43794" spans="1:1" x14ac:dyDescent="0.55000000000000004">
      <c r="A43794" s="131"/>
    </row>
    <row r="43795" spans="1:1" x14ac:dyDescent="0.55000000000000004">
      <c r="A43795" s="131"/>
    </row>
    <row r="43798" spans="1:1" x14ac:dyDescent="0.55000000000000004">
      <c r="A43798" s="131"/>
    </row>
    <row r="43799" spans="1:1" x14ac:dyDescent="0.55000000000000004">
      <c r="A43799" s="131"/>
    </row>
    <row r="43802" spans="1:1" x14ac:dyDescent="0.55000000000000004">
      <c r="A43802" s="131"/>
    </row>
    <row r="43803" spans="1:1" x14ac:dyDescent="0.55000000000000004">
      <c r="A43803" s="131"/>
    </row>
    <row r="43806" spans="1:1" x14ac:dyDescent="0.55000000000000004">
      <c r="A43806" s="131"/>
    </row>
    <row r="43807" spans="1:1" x14ac:dyDescent="0.55000000000000004">
      <c r="A43807" s="131"/>
    </row>
    <row r="43810" spans="1:1" x14ac:dyDescent="0.55000000000000004">
      <c r="A43810" s="131"/>
    </row>
    <row r="43811" spans="1:1" x14ac:dyDescent="0.55000000000000004">
      <c r="A43811" s="131"/>
    </row>
    <row r="43814" spans="1:1" x14ac:dyDescent="0.55000000000000004">
      <c r="A43814" s="131"/>
    </row>
    <row r="43815" spans="1:1" x14ac:dyDescent="0.55000000000000004">
      <c r="A43815" s="131"/>
    </row>
    <row r="43818" spans="1:1" x14ac:dyDescent="0.55000000000000004">
      <c r="A43818" s="131"/>
    </row>
    <row r="43819" spans="1:1" x14ac:dyDescent="0.55000000000000004">
      <c r="A43819" s="131"/>
    </row>
    <row r="43822" spans="1:1" x14ac:dyDescent="0.55000000000000004">
      <c r="A43822" s="131"/>
    </row>
    <row r="43823" spans="1:1" x14ac:dyDescent="0.55000000000000004">
      <c r="A43823" s="131"/>
    </row>
    <row r="43826" spans="1:1" x14ac:dyDescent="0.55000000000000004">
      <c r="A43826" s="131"/>
    </row>
    <row r="43827" spans="1:1" x14ac:dyDescent="0.55000000000000004">
      <c r="A43827" s="131"/>
    </row>
    <row r="43830" spans="1:1" x14ac:dyDescent="0.55000000000000004">
      <c r="A43830" s="131"/>
    </row>
    <row r="43831" spans="1:1" x14ac:dyDescent="0.55000000000000004">
      <c r="A43831" s="131"/>
    </row>
    <row r="43834" spans="1:1" x14ac:dyDescent="0.55000000000000004">
      <c r="A43834" s="131"/>
    </row>
    <row r="43835" spans="1:1" x14ac:dyDescent="0.55000000000000004">
      <c r="A43835" s="131"/>
    </row>
    <row r="43838" spans="1:1" x14ac:dyDescent="0.55000000000000004">
      <c r="A43838" s="131"/>
    </row>
    <row r="43839" spans="1:1" x14ac:dyDescent="0.55000000000000004">
      <c r="A43839" s="131"/>
    </row>
    <row r="43842" spans="1:1" x14ac:dyDescent="0.55000000000000004">
      <c r="A43842" s="131"/>
    </row>
    <row r="43843" spans="1:1" x14ac:dyDescent="0.55000000000000004">
      <c r="A43843" s="131"/>
    </row>
    <row r="43846" spans="1:1" x14ac:dyDescent="0.55000000000000004">
      <c r="A43846" s="131"/>
    </row>
    <row r="43847" spans="1:1" x14ac:dyDescent="0.55000000000000004">
      <c r="A43847" s="131"/>
    </row>
    <row r="43850" spans="1:1" x14ac:dyDescent="0.55000000000000004">
      <c r="A43850" s="131"/>
    </row>
    <row r="43851" spans="1:1" x14ac:dyDescent="0.55000000000000004">
      <c r="A43851" s="131"/>
    </row>
    <row r="43854" spans="1:1" x14ac:dyDescent="0.55000000000000004">
      <c r="A43854" s="131"/>
    </row>
    <row r="43855" spans="1:1" x14ac:dyDescent="0.55000000000000004">
      <c r="A43855" s="131"/>
    </row>
    <row r="43858" spans="1:1" x14ac:dyDescent="0.55000000000000004">
      <c r="A43858" s="131"/>
    </row>
    <row r="43859" spans="1:1" x14ac:dyDescent="0.55000000000000004">
      <c r="A43859" s="131"/>
    </row>
    <row r="43862" spans="1:1" x14ac:dyDescent="0.55000000000000004">
      <c r="A43862" s="131"/>
    </row>
    <row r="43863" spans="1:1" x14ac:dyDescent="0.55000000000000004">
      <c r="A43863" s="131"/>
    </row>
    <row r="43866" spans="1:1" x14ac:dyDescent="0.55000000000000004">
      <c r="A43866" s="131"/>
    </row>
    <row r="43867" spans="1:1" x14ac:dyDescent="0.55000000000000004">
      <c r="A43867" s="131"/>
    </row>
    <row r="43870" spans="1:1" x14ac:dyDescent="0.55000000000000004">
      <c r="A43870" s="131"/>
    </row>
    <row r="43871" spans="1:1" x14ac:dyDescent="0.55000000000000004">
      <c r="A43871" s="131"/>
    </row>
    <row r="43874" spans="1:1" x14ac:dyDescent="0.55000000000000004">
      <c r="A43874" s="131"/>
    </row>
    <row r="43875" spans="1:1" x14ac:dyDescent="0.55000000000000004">
      <c r="A43875" s="131"/>
    </row>
    <row r="43878" spans="1:1" x14ac:dyDescent="0.55000000000000004">
      <c r="A43878" s="131"/>
    </row>
    <row r="43879" spans="1:1" x14ac:dyDescent="0.55000000000000004">
      <c r="A43879" s="131"/>
    </row>
    <row r="43882" spans="1:1" x14ac:dyDescent="0.55000000000000004">
      <c r="A43882" s="131"/>
    </row>
    <row r="43883" spans="1:1" x14ac:dyDescent="0.55000000000000004">
      <c r="A43883" s="131"/>
    </row>
    <row r="43886" spans="1:1" x14ac:dyDescent="0.55000000000000004">
      <c r="A43886" s="131"/>
    </row>
    <row r="43887" spans="1:1" x14ac:dyDescent="0.55000000000000004">
      <c r="A43887" s="131"/>
    </row>
    <row r="43890" spans="1:1" x14ac:dyDescent="0.55000000000000004">
      <c r="A43890" s="131"/>
    </row>
    <row r="43891" spans="1:1" x14ac:dyDescent="0.55000000000000004">
      <c r="A43891" s="131"/>
    </row>
    <row r="43894" spans="1:1" x14ac:dyDescent="0.55000000000000004">
      <c r="A43894" s="131"/>
    </row>
    <row r="43895" spans="1:1" x14ac:dyDescent="0.55000000000000004">
      <c r="A43895" s="131"/>
    </row>
    <row r="43898" spans="1:1" x14ac:dyDescent="0.55000000000000004">
      <c r="A43898" s="131"/>
    </row>
    <row r="43899" spans="1:1" x14ac:dyDescent="0.55000000000000004">
      <c r="A43899" s="131"/>
    </row>
    <row r="43902" spans="1:1" x14ac:dyDescent="0.55000000000000004">
      <c r="A43902" s="131"/>
    </row>
    <row r="43903" spans="1:1" x14ac:dyDescent="0.55000000000000004">
      <c r="A43903" s="131"/>
    </row>
    <row r="43906" spans="1:1" x14ac:dyDescent="0.55000000000000004">
      <c r="A43906" s="131"/>
    </row>
    <row r="43907" spans="1:1" x14ac:dyDescent="0.55000000000000004">
      <c r="A43907" s="131"/>
    </row>
    <row r="43910" spans="1:1" x14ac:dyDescent="0.55000000000000004">
      <c r="A43910" s="131"/>
    </row>
    <row r="43911" spans="1:1" x14ac:dyDescent="0.55000000000000004">
      <c r="A43911" s="131"/>
    </row>
    <row r="43914" spans="1:1" x14ac:dyDescent="0.55000000000000004">
      <c r="A43914" s="131"/>
    </row>
    <row r="43915" spans="1:1" x14ac:dyDescent="0.55000000000000004">
      <c r="A43915" s="131"/>
    </row>
    <row r="43918" spans="1:1" x14ac:dyDescent="0.55000000000000004">
      <c r="A43918" s="131"/>
    </row>
    <row r="43919" spans="1:1" x14ac:dyDescent="0.55000000000000004">
      <c r="A43919" s="131"/>
    </row>
    <row r="43922" spans="1:1" x14ac:dyDescent="0.55000000000000004">
      <c r="A43922" s="131"/>
    </row>
    <row r="43923" spans="1:1" x14ac:dyDescent="0.55000000000000004">
      <c r="A43923" s="131"/>
    </row>
    <row r="43926" spans="1:1" x14ac:dyDescent="0.55000000000000004">
      <c r="A43926" s="131"/>
    </row>
    <row r="43927" spans="1:1" x14ac:dyDescent="0.55000000000000004">
      <c r="A43927" s="131"/>
    </row>
    <row r="43930" spans="1:1" x14ac:dyDescent="0.55000000000000004">
      <c r="A43930" s="131"/>
    </row>
    <row r="43931" spans="1:1" x14ac:dyDescent="0.55000000000000004">
      <c r="A43931" s="131"/>
    </row>
    <row r="43934" spans="1:1" x14ac:dyDescent="0.55000000000000004">
      <c r="A43934" s="131"/>
    </row>
    <row r="43935" spans="1:1" x14ac:dyDescent="0.55000000000000004">
      <c r="A43935" s="131"/>
    </row>
    <row r="43938" spans="1:1" x14ac:dyDescent="0.55000000000000004">
      <c r="A43938" s="131"/>
    </row>
    <row r="43939" spans="1:1" x14ac:dyDescent="0.55000000000000004">
      <c r="A43939" s="131"/>
    </row>
    <row r="43942" spans="1:1" x14ac:dyDescent="0.55000000000000004">
      <c r="A43942" s="131"/>
    </row>
    <row r="43943" spans="1:1" x14ac:dyDescent="0.55000000000000004">
      <c r="A43943" s="131"/>
    </row>
    <row r="43946" spans="1:1" x14ac:dyDescent="0.55000000000000004">
      <c r="A43946" s="131"/>
    </row>
    <row r="43947" spans="1:1" x14ac:dyDescent="0.55000000000000004">
      <c r="A43947" s="131"/>
    </row>
    <row r="43950" spans="1:1" x14ac:dyDescent="0.55000000000000004">
      <c r="A43950" s="131"/>
    </row>
    <row r="43951" spans="1:1" x14ac:dyDescent="0.55000000000000004">
      <c r="A43951" s="131"/>
    </row>
    <row r="43954" spans="1:1" x14ac:dyDescent="0.55000000000000004">
      <c r="A43954" s="131"/>
    </row>
    <row r="43955" spans="1:1" x14ac:dyDescent="0.55000000000000004">
      <c r="A43955" s="131"/>
    </row>
    <row r="43958" spans="1:1" x14ac:dyDescent="0.55000000000000004">
      <c r="A43958" s="131"/>
    </row>
    <row r="43959" spans="1:1" x14ac:dyDescent="0.55000000000000004">
      <c r="A43959" s="131"/>
    </row>
    <row r="43962" spans="1:1" x14ac:dyDescent="0.55000000000000004">
      <c r="A43962" s="131"/>
    </row>
    <row r="43963" spans="1:1" x14ac:dyDescent="0.55000000000000004">
      <c r="A43963" s="131"/>
    </row>
    <row r="43966" spans="1:1" x14ac:dyDescent="0.55000000000000004">
      <c r="A43966" s="131"/>
    </row>
    <row r="43967" spans="1:1" x14ac:dyDescent="0.55000000000000004">
      <c r="A43967" s="131"/>
    </row>
    <row r="43970" spans="1:1" x14ac:dyDescent="0.55000000000000004">
      <c r="A43970" s="131"/>
    </row>
    <row r="43971" spans="1:1" x14ac:dyDescent="0.55000000000000004">
      <c r="A43971" s="131"/>
    </row>
    <row r="43974" spans="1:1" x14ac:dyDescent="0.55000000000000004">
      <c r="A43974" s="131"/>
    </row>
    <row r="43975" spans="1:1" x14ac:dyDescent="0.55000000000000004">
      <c r="A43975" s="131"/>
    </row>
    <row r="43978" spans="1:1" x14ac:dyDescent="0.55000000000000004">
      <c r="A43978" s="131"/>
    </row>
    <row r="43979" spans="1:1" x14ac:dyDescent="0.55000000000000004">
      <c r="A43979" s="131"/>
    </row>
    <row r="43982" spans="1:1" x14ac:dyDescent="0.55000000000000004">
      <c r="A43982" s="131"/>
    </row>
    <row r="43983" spans="1:1" x14ac:dyDescent="0.55000000000000004">
      <c r="A43983" s="131"/>
    </row>
    <row r="43986" spans="1:1" x14ac:dyDescent="0.55000000000000004">
      <c r="A43986" s="131"/>
    </row>
    <row r="43987" spans="1:1" x14ac:dyDescent="0.55000000000000004">
      <c r="A43987" s="131"/>
    </row>
    <row r="43990" spans="1:1" x14ac:dyDescent="0.55000000000000004">
      <c r="A43990" s="131"/>
    </row>
    <row r="43991" spans="1:1" x14ac:dyDescent="0.55000000000000004">
      <c r="A43991" s="131"/>
    </row>
    <row r="43994" spans="1:1" x14ac:dyDescent="0.55000000000000004">
      <c r="A43994" s="131"/>
    </row>
    <row r="43995" spans="1:1" x14ac:dyDescent="0.55000000000000004">
      <c r="A43995" s="131"/>
    </row>
    <row r="43998" spans="1:1" x14ac:dyDescent="0.55000000000000004">
      <c r="A43998" s="131"/>
    </row>
    <row r="43999" spans="1:1" x14ac:dyDescent="0.55000000000000004">
      <c r="A43999" s="131"/>
    </row>
    <row r="44002" spans="1:1" x14ac:dyDescent="0.55000000000000004">
      <c r="A44002" s="131"/>
    </row>
    <row r="44003" spans="1:1" x14ac:dyDescent="0.55000000000000004">
      <c r="A44003" s="131"/>
    </row>
    <row r="44006" spans="1:1" x14ac:dyDescent="0.55000000000000004">
      <c r="A44006" s="131"/>
    </row>
    <row r="44007" spans="1:1" x14ac:dyDescent="0.55000000000000004">
      <c r="A44007" s="131"/>
    </row>
    <row r="44010" spans="1:1" x14ac:dyDescent="0.55000000000000004">
      <c r="A44010" s="131"/>
    </row>
    <row r="44011" spans="1:1" x14ac:dyDescent="0.55000000000000004">
      <c r="A44011" s="131"/>
    </row>
    <row r="44014" spans="1:1" x14ac:dyDescent="0.55000000000000004">
      <c r="A44014" s="131"/>
    </row>
    <row r="44015" spans="1:1" x14ac:dyDescent="0.55000000000000004">
      <c r="A44015" s="131"/>
    </row>
    <row r="44018" spans="1:1" x14ac:dyDescent="0.55000000000000004">
      <c r="A44018" s="131"/>
    </row>
    <row r="44019" spans="1:1" x14ac:dyDescent="0.55000000000000004">
      <c r="A44019" s="131"/>
    </row>
    <row r="44022" spans="1:1" x14ac:dyDescent="0.55000000000000004">
      <c r="A44022" s="131"/>
    </row>
    <row r="44023" spans="1:1" x14ac:dyDescent="0.55000000000000004">
      <c r="A44023" s="131"/>
    </row>
    <row r="44026" spans="1:1" x14ac:dyDescent="0.55000000000000004">
      <c r="A44026" s="131"/>
    </row>
    <row r="44027" spans="1:1" x14ac:dyDescent="0.55000000000000004">
      <c r="A44027" s="131"/>
    </row>
    <row r="44030" spans="1:1" x14ac:dyDescent="0.55000000000000004">
      <c r="A44030" s="131"/>
    </row>
    <row r="44031" spans="1:1" x14ac:dyDescent="0.55000000000000004">
      <c r="A44031" s="131"/>
    </row>
    <row r="44034" spans="1:1" x14ac:dyDescent="0.55000000000000004">
      <c r="A44034" s="131"/>
    </row>
    <row r="44035" spans="1:1" x14ac:dyDescent="0.55000000000000004">
      <c r="A44035" s="131"/>
    </row>
    <row r="44038" spans="1:1" x14ac:dyDescent="0.55000000000000004">
      <c r="A44038" s="131"/>
    </row>
    <row r="44039" spans="1:1" x14ac:dyDescent="0.55000000000000004">
      <c r="A44039" s="131"/>
    </row>
    <row r="44042" spans="1:1" x14ac:dyDescent="0.55000000000000004">
      <c r="A44042" s="131"/>
    </row>
    <row r="44043" spans="1:1" x14ac:dyDescent="0.55000000000000004">
      <c r="A44043" s="131"/>
    </row>
    <row r="44046" spans="1:1" x14ac:dyDescent="0.55000000000000004">
      <c r="A44046" s="131"/>
    </row>
    <row r="44047" spans="1:1" x14ac:dyDescent="0.55000000000000004">
      <c r="A44047" s="131"/>
    </row>
    <row r="44050" spans="1:1" x14ac:dyDescent="0.55000000000000004">
      <c r="A44050" s="131"/>
    </row>
    <row r="44051" spans="1:1" x14ac:dyDescent="0.55000000000000004">
      <c r="A44051" s="131"/>
    </row>
    <row r="44054" spans="1:1" x14ac:dyDescent="0.55000000000000004">
      <c r="A44054" s="131"/>
    </row>
    <row r="44055" spans="1:1" x14ac:dyDescent="0.55000000000000004">
      <c r="A44055" s="131"/>
    </row>
    <row r="44058" spans="1:1" x14ac:dyDescent="0.55000000000000004">
      <c r="A44058" s="131"/>
    </row>
    <row r="44059" spans="1:1" x14ac:dyDescent="0.55000000000000004">
      <c r="A44059" s="131"/>
    </row>
    <row r="44062" spans="1:1" x14ac:dyDescent="0.55000000000000004">
      <c r="A44062" s="131"/>
    </row>
    <row r="44063" spans="1:1" x14ac:dyDescent="0.55000000000000004">
      <c r="A44063" s="131"/>
    </row>
    <row r="44066" spans="1:1" x14ac:dyDescent="0.55000000000000004">
      <c r="A44066" s="131"/>
    </row>
    <row r="44067" spans="1:1" x14ac:dyDescent="0.55000000000000004">
      <c r="A44067" s="131"/>
    </row>
    <row r="44070" spans="1:1" x14ac:dyDescent="0.55000000000000004">
      <c r="A44070" s="131"/>
    </row>
    <row r="44071" spans="1:1" x14ac:dyDescent="0.55000000000000004">
      <c r="A44071" s="131"/>
    </row>
    <row r="44074" spans="1:1" x14ac:dyDescent="0.55000000000000004">
      <c r="A44074" s="131"/>
    </row>
    <row r="44075" spans="1:1" x14ac:dyDescent="0.55000000000000004">
      <c r="A44075" s="131"/>
    </row>
    <row r="44078" spans="1:1" x14ac:dyDescent="0.55000000000000004">
      <c r="A44078" s="131"/>
    </row>
    <row r="44079" spans="1:1" x14ac:dyDescent="0.55000000000000004">
      <c r="A44079" s="131"/>
    </row>
    <row r="44082" spans="1:1" x14ac:dyDescent="0.55000000000000004">
      <c r="A44082" s="131"/>
    </row>
    <row r="44083" spans="1:1" x14ac:dyDescent="0.55000000000000004">
      <c r="A44083" s="131"/>
    </row>
    <row r="44086" spans="1:1" x14ac:dyDescent="0.55000000000000004">
      <c r="A44086" s="131"/>
    </row>
    <row r="44087" spans="1:1" x14ac:dyDescent="0.55000000000000004">
      <c r="A44087" s="131"/>
    </row>
    <row r="44090" spans="1:1" x14ac:dyDescent="0.55000000000000004">
      <c r="A44090" s="131"/>
    </row>
    <row r="44091" spans="1:1" x14ac:dyDescent="0.55000000000000004">
      <c r="A44091" s="131"/>
    </row>
    <row r="44094" spans="1:1" x14ac:dyDescent="0.55000000000000004">
      <c r="A44094" s="131"/>
    </row>
    <row r="44095" spans="1:1" x14ac:dyDescent="0.55000000000000004">
      <c r="A44095" s="131"/>
    </row>
    <row r="44098" spans="1:1" x14ac:dyDescent="0.55000000000000004">
      <c r="A44098" s="131"/>
    </row>
    <row r="44099" spans="1:1" x14ac:dyDescent="0.55000000000000004">
      <c r="A44099" s="131"/>
    </row>
    <row r="44102" spans="1:1" x14ac:dyDescent="0.55000000000000004">
      <c r="A44102" s="131"/>
    </row>
    <row r="44103" spans="1:1" x14ac:dyDescent="0.55000000000000004">
      <c r="A44103" s="131"/>
    </row>
    <row r="44106" spans="1:1" x14ac:dyDescent="0.55000000000000004">
      <c r="A44106" s="131"/>
    </row>
    <row r="44107" spans="1:1" x14ac:dyDescent="0.55000000000000004">
      <c r="A44107" s="131"/>
    </row>
    <row r="44110" spans="1:1" x14ac:dyDescent="0.55000000000000004">
      <c r="A44110" s="131"/>
    </row>
    <row r="44111" spans="1:1" x14ac:dyDescent="0.55000000000000004">
      <c r="A44111" s="131"/>
    </row>
    <row r="44114" spans="1:1" x14ac:dyDescent="0.55000000000000004">
      <c r="A44114" s="131"/>
    </row>
    <row r="44115" spans="1:1" x14ac:dyDescent="0.55000000000000004">
      <c r="A44115" s="131"/>
    </row>
    <row r="44118" spans="1:1" x14ac:dyDescent="0.55000000000000004">
      <c r="A44118" s="131"/>
    </row>
    <row r="44119" spans="1:1" x14ac:dyDescent="0.55000000000000004">
      <c r="A44119" s="131"/>
    </row>
    <row r="44122" spans="1:1" x14ac:dyDescent="0.55000000000000004">
      <c r="A44122" s="131"/>
    </row>
    <row r="44123" spans="1:1" x14ac:dyDescent="0.55000000000000004">
      <c r="A44123" s="131"/>
    </row>
    <row r="44126" spans="1:1" x14ac:dyDescent="0.55000000000000004">
      <c r="A44126" s="131"/>
    </row>
    <row r="44127" spans="1:1" x14ac:dyDescent="0.55000000000000004">
      <c r="A44127" s="131"/>
    </row>
    <row r="44130" spans="1:1" x14ac:dyDescent="0.55000000000000004">
      <c r="A44130" s="131"/>
    </row>
    <row r="44131" spans="1:1" x14ac:dyDescent="0.55000000000000004">
      <c r="A44131" s="131"/>
    </row>
    <row r="44134" spans="1:1" x14ac:dyDescent="0.55000000000000004">
      <c r="A44134" s="131"/>
    </row>
    <row r="44135" spans="1:1" x14ac:dyDescent="0.55000000000000004">
      <c r="A44135" s="131"/>
    </row>
    <row r="44138" spans="1:1" x14ac:dyDescent="0.55000000000000004">
      <c r="A44138" s="131"/>
    </row>
    <row r="44139" spans="1:1" x14ac:dyDescent="0.55000000000000004">
      <c r="A44139" s="131"/>
    </row>
    <row r="44142" spans="1:1" x14ac:dyDescent="0.55000000000000004">
      <c r="A44142" s="131"/>
    </row>
    <row r="44143" spans="1:1" x14ac:dyDescent="0.55000000000000004">
      <c r="A44143" s="131"/>
    </row>
    <row r="44146" spans="1:1" x14ac:dyDescent="0.55000000000000004">
      <c r="A44146" s="131"/>
    </row>
    <row r="44147" spans="1:1" x14ac:dyDescent="0.55000000000000004">
      <c r="A44147" s="131"/>
    </row>
    <row r="44150" spans="1:1" x14ac:dyDescent="0.55000000000000004">
      <c r="A44150" s="131"/>
    </row>
    <row r="44151" spans="1:1" x14ac:dyDescent="0.55000000000000004">
      <c r="A44151" s="131"/>
    </row>
    <row r="44154" spans="1:1" x14ac:dyDescent="0.55000000000000004">
      <c r="A44154" s="131"/>
    </row>
    <row r="44155" spans="1:1" x14ac:dyDescent="0.55000000000000004">
      <c r="A44155" s="131"/>
    </row>
    <row r="44158" spans="1:1" x14ac:dyDescent="0.55000000000000004">
      <c r="A44158" s="131"/>
    </row>
    <row r="44159" spans="1:1" x14ac:dyDescent="0.55000000000000004">
      <c r="A44159" s="131"/>
    </row>
    <row r="44162" spans="1:1" x14ac:dyDescent="0.55000000000000004">
      <c r="A44162" s="131"/>
    </row>
    <row r="44163" spans="1:1" x14ac:dyDescent="0.55000000000000004">
      <c r="A44163" s="131"/>
    </row>
    <row r="44166" spans="1:1" x14ac:dyDescent="0.55000000000000004">
      <c r="A44166" s="131"/>
    </row>
    <row r="44167" spans="1:1" x14ac:dyDescent="0.55000000000000004">
      <c r="A44167" s="131"/>
    </row>
    <row r="44170" spans="1:1" x14ac:dyDescent="0.55000000000000004">
      <c r="A44170" s="131"/>
    </row>
    <row r="44171" spans="1:1" x14ac:dyDescent="0.55000000000000004">
      <c r="A44171" s="131"/>
    </row>
    <row r="44174" spans="1:1" x14ac:dyDescent="0.55000000000000004">
      <c r="A44174" s="131"/>
    </row>
    <row r="44175" spans="1:1" x14ac:dyDescent="0.55000000000000004">
      <c r="A44175" s="131"/>
    </row>
    <row r="44178" spans="1:1" x14ac:dyDescent="0.55000000000000004">
      <c r="A44178" s="131"/>
    </row>
    <row r="44179" spans="1:1" x14ac:dyDescent="0.55000000000000004">
      <c r="A44179" s="131"/>
    </row>
    <row r="44182" spans="1:1" x14ac:dyDescent="0.55000000000000004">
      <c r="A44182" s="131"/>
    </row>
    <row r="44183" spans="1:1" x14ac:dyDescent="0.55000000000000004">
      <c r="A44183" s="131"/>
    </row>
    <row r="44186" spans="1:1" x14ac:dyDescent="0.55000000000000004">
      <c r="A44186" s="131"/>
    </row>
    <row r="44187" spans="1:1" x14ac:dyDescent="0.55000000000000004">
      <c r="A44187" s="131"/>
    </row>
    <row r="44190" spans="1:1" x14ac:dyDescent="0.55000000000000004">
      <c r="A44190" s="131"/>
    </row>
    <row r="44191" spans="1:1" x14ac:dyDescent="0.55000000000000004">
      <c r="A44191" s="131"/>
    </row>
    <row r="44194" spans="1:1" x14ac:dyDescent="0.55000000000000004">
      <c r="A44194" s="131"/>
    </row>
    <row r="44195" spans="1:1" x14ac:dyDescent="0.55000000000000004">
      <c r="A44195" s="131"/>
    </row>
    <row r="44198" spans="1:1" x14ac:dyDescent="0.55000000000000004">
      <c r="A44198" s="131"/>
    </row>
    <row r="44199" spans="1:1" x14ac:dyDescent="0.55000000000000004">
      <c r="A44199" s="131"/>
    </row>
    <row r="44202" spans="1:1" x14ac:dyDescent="0.55000000000000004">
      <c r="A44202" s="131"/>
    </row>
    <row r="44203" spans="1:1" x14ac:dyDescent="0.55000000000000004">
      <c r="A44203" s="131"/>
    </row>
    <row r="44206" spans="1:1" x14ac:dyDescent="0.55000000000000004">
      <c r="A44206" s="131"/>
    </row>
    <row r="44207" spans="1:1" x14ac:dyDescent="0.55000000000000004">
      <c r="A44207" s="131"/>
    </row>
    <row r="44210" spans="1:1" x14ac:dyDescent="0.55000000000000004">
      <c r="A44210" s="131"/>
    </row>
    <row r="44211" spans="1:1" x14ac:dyDescent="0.55000000000000004">
      <c r="A44211" s="131"/>
    </row>
    <row r="44214" spans="1:1" x14ac:dyDescent="0.55000000000000004">
      <c r="A44214" s="131"/>
    </row>
    <row r="44215" spans="1:1" x14ac:dyDescent="0.55000000000000004">
      <c r="A44215" s="131"/>
    </row>
    <row r="44218" spans="1:1" x14ac:dyDescent="0.55000000000000004">
      <c r="A44218" s="131"/>
    </row>
    <row r="44219" spans="1:1" x14ac:dyDescent="0.55000000000000004">
      <c r="A44219" s="131"/>
    </row>
    <row r="44222" spans="1:1" x14ac:dyDescent="0.55000000000000004">
      <c r="A44222" s="131"/>
    </row>
    <row r="44223" spans="1:1" x14ac:dyDescent="0.55000000000000004">
      <c r="A44223" s="131"/>
    </row>
    <row r="44226" spans="1:1" x14ac:dyDescent="0.55000000000000004">
      <c r="A44226" s="131"/>
    </row>
    <row r="44227" spans="1:1" x14ac:dyDescent="0.55000000000000004">
      <c r="A44227" s="131"/>
    </row>
    <row r="44230" spans="1:1" x14ac:dyDescent="0.55000000000000004">
      <c r="A44230" s="131"/>
    </row>
    <row r="44231" spans="1:1" x14ac:dyDescent="0.55000000000000004">
      <c r="A44231" s="131"/>
    </row>
    <row r="44234" spans="1:1" x14ac:dyDescent="0.55000000000000004">
      <c r="A44234" s="131"/>
    </row>
    <row r="44235" spans="1:1" x14ac:dyDescent="0.55000000000000004">
      <c r="A44235" s="131"/>
    </row>
    <row r="44238" spans="1:1" x14ac:dyDescent="0.55000000000000004">
      <c r="A44238" s="131"/>
    </row>
    <row r="44239" spans="1:1" x14ac:dyDescent="0.55000000000000004">
      <c r="A44239" s="131"/>
    </row>
    <row r="44242" spans="1:1" x14ac:dyDescent="0.55000000000000004">
      <c r="A44242" s="131"/>
    </row>
    <row r="44243" spans="1:1" x14ac:dyDescent="0.55000000000000004">
      <c r="A44243" s="131"/>
    </row>
    <row r="44246" spans="1:1" x14ac:dyDescent="0.55000000000000004">
      <c r="A44246" s="131"/>
    </row>
    <row r="44247" spans="1:1" x14ac:dyDescent="0.55000000000000004">
      <c r="A44247" s="131"/>
    </row>
    <row r="44250" spans="1:1" x14ac:dyDescent="0.55000000000000004">
      <c r="A44250" s="131"/>
    </row>
    <row r="44251" spans="1:1" x14ac:dyDescent="0.55000000000000004">
      <c r="A44251" s="131"/>
    </row>
    <row r="44254" spans="1:1" x14ac:dyDescent="0.55000000000000004">
      <c r="A44254" s="131"/>
    </row>
    <row r="44255" spans="1:1" x14ac:dyDescent="0.55000000000000004">
      <c r="A44255" s="131"/>
    </row>
    <row r="44258" spans="1:1" x14ac:dyDescent="0.55000000000000004">
      <c r="A44258" s="131"/>
    </row>
    <row r="44259" spans="1:1" x14ac:dyDescent="0.55000000000000004">
      <c r="A44259" s="131"/>
    </row>
    <row r="44262" spans="1:1" x14ac:dyDescent="0.55000000000000004">
      <c r="A44262" s="131"/>
    </row>
    <row r="44263" spans="1:1" x14ac:dyDescent="0.55000000000000004">
      <c r="A44263" s="131"/>
    </row>
    <row r="44266" spans="1:1" x14ac:dyDescent="0.55000000000000004">
      <c r="A44266" s="131"/>
    </row>
    <row r="44267" spans="1:1" x14ac:dyDescent="0.55000000000000004">
      <c r="A44267" s="131"/>
    </row>
    <row r="44270" spans="1:1" x14ac:dyDescent="0.55000000000000004">
      <c r="A44270" s="131"/>
    </row>
    <row r="44271" spans="1:1" x14ac:dyDescent="0.55000000000000004">
      <c r="A44271" s="131"/>
    </row>
    <row r="44274" spans="1:1" x14ac:dyDescent="0.55000000000000004">
      <c r="A44274" s="131"/>
    </row>
    <row r="44275" spans="1:1" x14ac:dyDescent="0.55000000000000004">
      <c r="A44275" s="131"/>
    </row>
    <row r="44278" spans="1:1" x14ac:dyDescent="0.55000000000000004">
      <c r="A44278" s="131"/>
    </row>
    <row r="44279" spans="1:1" x14ac:dyDescent="0.55000000000000004">
      <c r="A44279" s="131"/>
    </row>
    <row r="44282" spans="1:1" x14ac:dyDescent="0.55000000000000004">
      <c r="A44282" s="131"/>
    </row>
    <row r="44283" spans="1:1" x14ac:dyDescent="0.55000000000000004">
      <c r="A44283" s="131"/>
    </row>
    <row r="44286" spans="1:1" x14ac:dyDescent="0.55000000000000004">
      <c r="A44286" s="131"/>
    </row>
    <row r="44287" spans="1:1" x14ac:dyDescent="0.55000000000000004">
      <c r="A44287" s="131"/>
    </row>
    <row r="44290" spans="1:1" x14ac:dyDescent="0.55000000000000004">
      <c r="A44290" s="131"/>
    </row>
    <row r="44291" spans="1:1" x14ac:dyDescent="0.55000000000000004">
      <c r="A44291" s="131"/>
    </row>
    <row r="44294" spans="1:1" x14ac:dyDescent="0.55000000000000004">
      <c r="A44294" s="131"/>
    </row>
    <row r="44295" spans="1:1" x14ac:dyDescent="0.55000000000000004">
      <c r="A44295" s="131"/>
    </row>
    <row r="44298" spans="1:1" x14ac:dyDescent="0.55000000000000004">
      <c r="A44298" s="131"/>
    </row>
    <row r="44299" spans="1:1" x14ac:dyDescent="0.55000000000000004">
      <c r="A44299" s="131"/>
    </row>
    <row r="44302" spans="1:1" x14ac:dyDescent="0.55000000000000004">
      <c r="A44302" s="131"/>
    </row>
    <row r="44303" spans="1:1" x14ac:dyDescent="0.55000000000000004">
      <c r="A44303" s="131"/>
    </row>
    <row r="44306" spans="1:1" x14ac:dyDescent="0.55000000000000004">
      <c r="A44306" s="131"/>
    </row>
    <row r="44307" spans="1:1" x14ac:dyDescent="0.55000000000000004">
      <c r="A44307" s="131"/>
    </row>
    <row r="44310" spans="1:1" x14ac:dyDescent="0.55000000000000004">
      <c r="A44310" s="131"/>
    </row>
    <row r="44311" spans="1:1" x14ac:dyDescent="0.55000000000000004">
      <c r="A44311" s="131"/>
    </row>
    <row r="44314" spans="1:1" x14ac:dyDescent="0.55000000000000004">
      <c r="A44314" s="131"/>
    </row>
    <row r="44315" spans="1:1" x14ac:dyDescent="0.55000000000000004">
      <c r="A44315" s="131"/>
    </row>
    <row r="44318" spans="1:1" x14ac:dyDescent="0.55000000000000004">
      <c r="A44318" s="131"/>
    </row>
    <row r="44319" spans="1:1" x14ac:dyDescent="0.55000000000000004">
      <c r="A44319" s="131"/>
    </row>
    <row r="44322" spans="1:1" x14ac:dyDescent="0.55000000000000004">
      <c r="A44322" s="131"/>
    </row>
    <row r="44323" spans="1:1" x14ac:dyDescent="0.55000000000000004">
      <c r="A44323" s="131"/>
    </row>
    <row r="44326" spans="1:1" x14ac:dyDescent="0.55000000000000004">
      <c r="A44326" s="131"/>
    </row>
    <row r="44327" spans="1:1" x14ac:dyDescent="0.55000000000000004">
      <c r="A44327" s="131"/>
    </row>
    <row r="44330" spans="1:1" x14ac:dyDescent="0.55000000000000004">
      <c r="A44330" s="131"/>
    </row>
    <row r="44331" spans="1:1" x14ac:dyDescent="0.55000000000000004">
      <c r="A44331" s="131"/>
    </row>
    <row r="44334" spans="1:1" x14ac:dyDescent="0.55000000000000004">
      <c r="A44334" s="131"/>
    </row>
    <row r="44335" spans="1:1" x14ac:dyDescent="0.55000000000000004">
      <c r="A44335" s="131"/>
    </row>
    <row r="44338" spans="1:1" x14ac:dyDescent="0.55000000000000004">
      <c r="A44338" s="131"/>
    </row>
    <row r="44339" spans="1:1" x14ac:dyDescent="0.55000000000000004">
      <c r="A44339" s="131"/>
    </row>
    <row r="44342" spans="1:1" x14ac:dyDescent="0.55000000000000004">
      <c r="A44342" s="131"/>
    </row>
    <row r="44343" spans="1:1" x14ac:dyDescent="0.55000000000000004">
      <c r="A44343" s="131"/>
    </row>
    <row r="44346" spans="1:1" x14ac:dyDescent="0.55000000000000004">
      <c r="A44346" s="131"/>
    </row>
    <row r="44347" spans="1:1" x14ac:dyDescent="0.55000000000000004">
      <c r="A44347" s="131"/>
    </row>
    <row r="44350" spans="1:1" x14ac:dyDescent="0.55000000000000004">
      <c r="A44350" s="131"/>
    </row>
    <row r="44351" spans="1:1" x14ac:dyDescent="0.55000000000000004">
      <c r="A44351" s="131"/>
    </row>
    <row r="44354" spans="1:1" x14ac:dyDescent="0.55000000000000004">
      <c r="A44354" s="131"/>
    </row>
    <row r="44355" spans="1:1" x14ac:dyDescent="0.55000000000000004">
      <c r="A44355" s="131"/>
    </row>
    <row r="44358" spans="1:1" x14ac:dyDescent="0.55000000000000004">
      <c r="A44358" s="131"/>
    </row>
    <row r="44359" spans="1:1" x14ac:dyDescent="0.55000000000000004">
      <c r="A44359" s="131"/>
    </row>
    <row r="44362" spans="1:1" x14ac:dyDescent="0.55000000000000004">
      <c r="A44362" s="131"/>
    </row>
    <row r="44363" spans="1:1" x14ac:dyDescent="0.55000000000000004">
      <c r="A44363" s="131"/>
    </row>
    <row r="44366" spans="1:1" x14ac:dyDescent="0.55000000000000004">
      <c r="A44366" s="131"/>
    </row>
    <row r="44367" spans="1:1" x14ac:dyDescent="0.55000000000000004">
      <c r="A44367" s="131"/>
    </row>
    <row r="44370" spans="1:1" x14ac:dyDescent="0.55000000000000004">
      <c r="A44370" s="131"/>
    </row>
    <row r="44371" spans="1:1" x14ac:dyDescent="0.55000000000000004">
      <c r="A44371" s="131"/>
    </row>
    <row r="44374" spans="1:1" x14ac:dyDescent="0.55000000000000004">
      <c r="A44374" s="131"/>
    </row>
    <row r="44375" spans="1:1" x14ac:dyDescent="0.55000000000000004">
      <c r="A44375" s="131"/>
    </row>
    <row r="44378" spans="1:1" x14ac:dyDescent="0.55000000000000004">
      <c r="A44378" s="131"/>
    </row>
    <row r="44379" spans="1:1" x14ac:dyDescent="0.55000000000000004">
      <c r="A44379" s="131"/>
    </row>
    <row r="44382" spans="1:1" x14ac:dyDescent="0.55000000000000004">
      <c r="A44382" s="131"/>
    </row>
    <row r="44383" spans="1:1" x14ac:dyDescent="0.55000000000000004">
      <c r="A44383" s="131"/>
    </row>
    <row r="44386" spans="1:1" x14ac:dyDescent="0.55000000000000004">
      <c r="A44386" s="131"/>
    </row>
    <row r="44387" spans="1:1" x14ac:dyDescent="0.55000000000000004">
      <c r="A44387" s="131"/>
    </row>
    <row r="44390" spans="1:1" x14ac:dyDescent="0.55000000000000004">
      <c r="A44390" s="131"/>
    </row>
    <row r="44391" spans="1:1" x14ac:dyDescent="0.55000000000000004">
      <c r="A44391" s="131"/>
    </row>
    <row r="44394" spans="1:1" x14ac:dyDescent="0.55000000000000004">
      <c r="A44394" s="131"/>
    </row>
    <row r="44395" spans="1:1" x14ac:dyDescent="0.55000000000000004">
      <c r="A44395" s="131"/>
    </row>
    <row r="44398" spans="1:1" x14ac:dyDescent="0.55000000000000004">
      <c r="A44398" s="131"/>
    </row>
    <row r="44399" spans="1:1" x14ac:dyDescent="0.55000000000000004">
      <c r="A44399" s="131"/>
    </row>
    <row r="44402" spans="1:1" x14ac:dyDescent="0.55000000000000004">
      <c r="A44402" s="131"/>
    </row>
    <row r="44403" spans="1:1" x14ac:dyDescent="0.55000000000000004">
      <c r="A44403" s="131"/>
    </row>
    <row r="44406" spans="1:1" x14ac:dyDescent="0.55000000000000004">
      <c r="A44406" s="131"/>
    </row>
    <row r="44407" spans="1:1" x14ac:dyDescent="0.55000000000000004">
      <c r="A44407" s="131"/>
    </row>
    <row r="44410" spans="1:1" x14ac:dyDescent="0.55000000000000004">
      <c r="A44410" s="131"/>
    </row>
    <row r="44411" spans="1:1" x14ac:dyDescent="0.55000000000000004">
      <c r="A44411" s="131"/>
    </row>
    <row r="44414" spans="1:1" x14ac:dyDescent="0.55000000000000004">
      <c r="A44414" s="131"/>
    </row>
    <row r="44415" spans="1:1" x14ac:dyDescent="0.55000000000000004">
      <c r="A44415" s="131"/>
    </row>
    <row r="44418" spans="1:1" x14ac:dyDescent="0.55000000000000004">
      <c r="A44418" s="131"/>
    </row>
    <row r="44419" spans="1:1" x14ac:dyDescent="0.55000000000000004">
      <c r="A44419" s="131"/>
    </row>
    <row r="44422" spans="1:1" x14ac:dyDescent="0.55000000000000004">
      <c r="A44422" s="131"/>
    </row>
    <row r="44423" spans="1:1" x14ac:dyDescent="0.55000000000000004">
      <c r="A44423" s="131"/>
    </row>
    <row r="44426" spans="1:1" x14ac:dyDescent="0.55000000000000004">
      <c r="A44426" s="131"/>
    </row>
    <row r="44427" spans="1:1" x14ac:dyDescent="0.55000000000000004">
      <c r="A44427" s="131"/>
    </row>
    <row r="44430" spans="1:1" x14ac:dyDescent="0.55000000000000004">
      <c r="A44430" s="131"/>
    </row>
    <row r="44431" spans="1:1" x14ac:dyDescent="0.55000000000000004">
      <c r="A44431" s="131"/>
    </row>
    <row r="44434" spans="1:1" x14ac:dyDescent="0.55000000000000004">
      <c r="A44434" s="131"/>
    </row>
    <row r="44435" spans="1:1" x14ac:dyDescent="0.55000000000000004">
      <c r="A44435" s="131"/>
    </row>
    <row r="44438" spans="1:1" x14ac:dyDescent="0.55000000000000004">
      <c r="A44438" s="131"/>
    </row>
    <row r="44439" spans="1:1" x14ac:dyDescent="0.55000000000000004">
      <c r="A44439" s="131"/>
    </row>
    <row r="44442" spans="1:1" x14ac:dyDescent="0.55000000000000004">
      <c r="A44442" s="131"/>
    </row>
    <row r="44443" spans="1:1" x14ac:dyDescent="0.55000000000000004">
      <c r="A44443" s="131"/>
    </row>
    <row r="44446" spans="1:1" x14ac:dyDescent="0.55000000000000004">
      <c r="A44446" s="131"/>
    </row>
    <row r="44447" spans="1:1" x14ac:dyDescent="0.55000000000000004">
      <c r="A44447" s="131"/>
    </row>
    <row r="44450" spans="1:1" x14ac:dyDescent="0.55000000000000004">
      <c r="A44450" s="131"/>
    </row>
    <row r="44451" spans="1:1" x14ac:dyDescent="0.55000000000000004">
      <c r="A44451" s="131"/>
    </row>
    <row r="44454" spans="1:1" x14ac:dyDescent="0.55000000000000004">
      <c r="A44454" s="131"/>
    </row>
    <row r="44455" spans="1:1" x14ac:dyDescent="0.55000000000000004">
      <c r="A44455" s="131"/>
    </row>
    <row r="44458" spans="1:1" x14ac:dyDescent="0.55000000000000004">
      <c r="A44458" s="131"/>
    </row>
    <row r="44459" spans="1:1" x14ac:dyDescent="0.55000000000000004">
      <c r="A44459" s="131"/>
    </row>
    <row r="44462" spans="1:1" x14ac:dyDescent="0.55000000000000004">
      <c r="A44462" s="131"/>
    </row>
    <row r="44463" spans="1:1" x14ac:dyDescent="0.55000000000000004">
      <c r="A44463" s="131"/>
    </row>
    <row r="44466" spans="1:1" x14ac:dyDescent="0.55000000000000004">
      <c r="A44466" s="131"/>
    </row>
    <row r="44467" spans="1:1" x14ac:dyDescent="0.55000000000000004">
      <c r="A44467" s="131"/>
    </row>
    <row r="44470" spans="1:1" x14ac:dyDescent="0.55000000000000004">
      <c r="A44470" s="131"/>
    </row>
    <row r="44471" spans="1:1" x14ac:dyDescent="0.55000000000000004">
      <c r="A44471" s="131"/>
    </row>
    <row r="44474" spans="1:1" x14ac:dyDescent="0.55000000000000004">
      <c r="A44474" s="131"/>
    </row>
    <row r="44475" spans="1:1" x14ac:dyDescent="0.55000000000000004">
      <c r="A44475" s="131"/>
    </row>
    <row r="44478" spans="1:1" x14ac:dyDescent="0.55000000000000004">
      <c r="A44478" s="131"/>
    </row>
    <row r="44479" spans="1:1" x14ac:dyDescent="0.55000000000000004">
      <c r="A44479" s="131"/>
    </row>
    <row r="44482" spans="1:1" x14ac:dyDescent="0.55000000000000004">
      <c r="A44482" s="131"/>
    </row>
    <row r="44483" spans="1:1" x14ac:dyDescent="0.55000000000000004">
      <c r="A44483" s="131"/>
    </row>
    <row r="44486" spans="1:1" x14ac:dyDescent="0.55000000000000004">
      <c r="A44486" s="131"/>
    </row>
    <row r="44487" spans="1:1" x14ac:dyDescent="0.55000000000000004">
      <c r="A44487" s="131"/>
    </row>
    <row r="44490" spans="1:1" x14ac:dyDescent="0.55000000000000004">
      <c r="A44490" s="131"/>
    </row>
    <row r="44491" spans="1:1" x14ac:dyDescent="0.55000000000000004">
      <c r="A44491" s="131"/>
    </row>
    <row r="44494" spans="1:1" x14ac:dyDescent="0.55000000000000004">
      <c r="A44494" s="131"/>
    </row>
    <row r="44495" spans="1:1" x14ac:dyDescent="0.55000000000000004">
      <c r="A44495" s="131"/>
    </row>
    <row r="44498" spans="1:1" x14ac:dyDescent="0.55000000000000004">
      <c r="A44498" s="131"/>
    </row>
    <row r="44499" spans="1:1" x14ac:dyDescent="0.55000000000000004">
      <c r="A44499" s="131"/>
    </row>
    <row r="44502" spans="1:1" x14ac:dyDescent="0.55000000000000004">
      <c r="A44502" s="131"/>
    </row>
    <row r="44503" spans="1:1" x14ac:dyDescent="0.55000000000000004">
      <c r="A44503" s="131"/>
    </row>
    <row r="44506" spans="1:1" x14ac:dyDescent="0.55000000000000004">
      <c r="A44506" s="131"/>
    </row>
    <row r="44507" spans="1:1" x14ac:dyDescent="0.55000000000000004">
      <c r="A44507" s="131"/>
    </row>
    <row r="44510" spans="1:1" x14ac:dyDescent="0.55000000000000004">
      <c r="A44510" s="131"/>
    </row>
    <row r="44511" spans="1:1" x14ac:dyDescent="0.55000000000000004">
      <c r="A44511" s="131"/>
    </row>
    <row r="44514" spans="1:1" x14ac:dyDescent="0.55000000000000004">
      <c r="A44514" s="131"/>
    </row>
    <row r="44515" spans="1:1" x14ac:dyDescent="0.55000000000000004">
      <c r="A44515" s="131"/>
    </row>
    <row r="44518" spans="1:1" x14ac:dyDescent="0.55000000000000004">
      <c r="A44518" s="131"/>
    </row>
    <row r="44519" spans="1:1" x14ac:dyDescent="0.55000000000000004">
      <c r="A44519" s="131"/>
    </row>
    <row r="44522" spans="1:1" x14ac:dyDescent="0.55000000000000004">
      <c r="A44522" s="131"/>
    </row>
    <row r="44523" spans="1:1" x14ac:dyDescent="0.55000000000000004">
      <c r="A44523" s="131"/>
    </row>
    <row r="44526" spans="1:1" x14ac:dyDescent="0.55000000000000004">
      <c r="A44526" s="131"/>
    </row>
    <row r="44527" spans="1:1" x14ac:dyDescent="0.55000000000000004">
      <c r="A44527" s="131"/>
    </row>
    <row r="44530" spans="1:1" x14ac:dyDescent="0.55000000000000004">
      <c r="A44530" s="131"/>
    </row>
    <row r="44531" spans="1:1" x14ac:dyDescent="0.55000000000000004">
      <c r="A44531" s="131"/>
    </row>
    <row r="44534" spans="1:1" x14ac:dyDescent="0.55000000000000004">
      <c r="A44534" s="131"/>
    </row>
    <row r="44535" spans="1:1" x14ac:dyDescent="0.55000000000000004">
      <c r="A44535" s="131"/>
    </row>
    <row r="44538" spans="1:1" x14ac:dyDescent="0.55000000000000004">
      <c r="A44538" s="131"/>
    </row>
    <row r="44539" spans="1:1" x14ac:dyDescent="0.55000000000000004">
      <c r="A44539" s="131"/>
    </row>
    <row r="44542" spans="1:1" x14ac:dyDescent="0.55000000000000004">
      <c r="A44542" s="131"/>
    </row>
    <row r="44543" spans="1:1" x14ac:dyDescent="0.55000000000000004">
      <c r="A44543" s="131"/>
    </row>
    <row r="44546" spans="1:1" x14ac:dyDescent="0.55000000000000004">
      <c r="A44546" s="131"/>
    </row>
    <row r="44547" spans="1:1" x14ac:dyDescent="0.55000000000000004">
      <c r="A44547" s="131"/>
    </row>
    <row r="44550" spans="1:1" x14ac:dyDescent="0.55000000000000004">
      <c r="A44550" s="131"/>
    </row>
    <row r="44551" spans="1:1" x14ac:dyDescent="0.55000000000000004">
      <c r="A44551" s="131"/>
    </row>
    <row r="44554" spans="1:1" x14ac:dyDescent="0.55000000000000004">
      <c r="A44554" s="131"/>
    </row>
    <row r="44555" spans="1:1" x14ac:dyDescent="0.55000000000000004">
      <c r="A44555" s="131"/>
    </row>
    <row r="44558" spans="1:1" x14ac:dyDescent="0.55000000000000004">
      <c r="A44558" s="131"/>
    </row>
    <row r="44559" spans="1:1" x14ac:dyDescent="0.55000000000000004">
      <c r="A44559" s="131"/>
    </row>
    <row r="44562" spans="1:1" x14ac:dyDescent="0.55000000000000004">
      <c r="A44562" s="131"/>
    </row>
    <row r="44563" spans="1:1" x14ac:dyDescent="0.55000000000000004">
      <c r="A44563" s="131"/>
    </row>
    <row r="44566" spans="1:1" x14ac:dyDescent="0.55000000000000004">
      <c r="A44566" s="131"/>
    </row>
    <row r="44567" spans="1:1" x14ac:dyDescent="0.55000000000000004">
      <c r="A44567" s="131"/>
    </row>
    <row r="44570" spans="1:1" x14ac:dyDescent="0.55000000000000004">
      <c r="A44570" s="131"/>
    </row>
    <row r="44571" spans="1:1" x14ac:dyDescent="0.55000000000000004">
      <c r="A44571" s="131"/>
    </row>
    <row r="44574" spans="1:1" x14ac:dyDescent="0.55000000000000004">
      <c r="A44574" s="131"/>
    </row>
    <row r="44575" spans="1:1" x14ac:dyDescent="0.55000000000000004">
      <c r="A44575" s="131"/>
    </row>
    <row r="44578" spans="1:1" x14ac:dyDescent="0.55000000000000004">
      <c r="A44578" s="131"/>
    </row>
    <row r="44579" spans="1:1" x14ac:dyDescent="0.55000000000000004">
      <c r="A44579" s="131"/>
    </row>
    <row r="44582" spans="1:1" x14ac:dyDescent="0.55000000000000004">
      <c r="A44582" s="131"/>
    </row>
    <row r="44583" spans="1:1" x14ac:dyDescent="0.55000000000000004">
      <c r="A44583" s="131"/>
    </row>
    <row r="44586" spans="1:1" x14ac:dyDescent="0.55000000000000004">
      <c r="A44586" s="131"/>
    </row>
    <row r="44587" spans="1:1" x14ac:dyDescent="0.55000000000000004">
      <c r="A44587" s="131"/>
    </row>
    <row r="44590" spans="1:1" x14ac:dyDescent="0.55000000000000004">
      <c r="A44590" s="131"/>
    </row>
    <row r="44591" spans="1:1" x14ac:dyDescent="0.55000000000000004">
      <c r="A44591" s="131"/>
    </row>
    <row r="44594" spans="1:1" x14ac:dyDescent="0.55000000000000004">
      <c r="A44594" s="131"/>
    </row>
    <row r="44595" spans="1:1" x14ac:dyDescent="0.55000000000000004">
      <c r="A44595" s="131"/>
    </row>
    <row r="44598" spans="1:1" x14ac:dyDescent="0.55000000000000004">
      <c r="A44598" s="131"/>
    </row>
    <row r="44599" spans="1:1" x14ac:dyDescent="0.55000000000000004">
      <c r="A44599" s="131"/>
    </row>
    <row r="44602" spans="1:1" x14ac:dyDescent="0.55000000000000004">
      <c r="A44602" s="131"/>
    </row>
    <row r="44603" spans="1:1" x14ac:dyDescent="0.55000000000000004">
      <c r="A44603" s="131"/>
    </row>
    <row r="44606" spans="1:1" x14ac:dyDescent="0.55000000000000004">
      <c r="A44606" s="131"/>
    </row>
    <row r="44607" spans="1:1" x14ac:dyDescent="0.55000000000000004">
      <c r="A44607" s="131"/>
    </row>
    <row r="44610" spans="1:1" x14ac:dyDescent="0.55000000000000004">
      <c r="A44610" s="131"/>
    </row>
    <row r="44611" spans="1:1" x14ac:dyDescent="0.55000000000000004">
      <c r="A44611" s="131"/>
    </row>
    <row r="44614" spans="1:1" x14ac:dyDescent="0.55000000000000004">
      <c r="A44614" s="131"/>
    </row>
    <row r="44615" spans="1:1" x14ac:dyDescent="0.55000000000000004">
      <c r="A44615" s="131"/>
    </row>
    <row r="44618" spans="1:1" x14ac:dyDescent="0.55000000000000004">
      <c r="A44618" s="131"/>
    </row>
    <row r="44619" spans="1:1" x14ac:dyDescent="0.55000000000000004">
      <c r="A44619" s="131"/>
    </row>
    <row r="44622" spans="1:1" x14ac:dyDescent="0.55000000000000004">
      <c r="A44622" s="131"/>
    </row>
    <row r="44623" spans="1:1" x14ac:dyDescent="0.55000000000000004">
      <c r="A44623" s="131"/>
    </row>
    <row r="44626" spans="1:1" x14ac:dyDescent="0.55000000000000004">
      <c r="A44626" s="131"/>
    </row>
    <row r="44627" spans="1:1" x14ac:dyDescent="0.55000000000000004">
      <c r="A44627" s="131"/>
    </row>
    <row r="44630" spans="1:1" x14ac:dyDescent="0.55000000000000004">
      <c r="A44630" s="131"/>
    </row>
    <row r="44631" spans="1:1" x14ac:dyDescent="0.55000000000000004">
      <c r="A44631" s="131"/>
    </row>
    <row r="44634" spans="1:1" x14ac:dyDescent="0.55000000000000004">
      <c r="A44634" s="131"/>
    </row>
    <row r="44635" spans="1:1" x14ac:dyDescent="0.55000000000000004">
      <c r="A44635" s="131"/>
    </row>
    <row r="44638" spans="1:1" x14ac:dyDescent="0.55000000000000004">
      <c r="A44638" s="131"/>
    </row>
    <row r="44639" spans="1:1" x14ac:dyDescent="0.55000000000000004">
      <c r="A44639" s="131"/>
    </row>
    <row r="44642" spans="1:1" x14ac:dyDescent="0.55000000000000004">
      <c r="A44642" s="131"/>
    </row>
    <row r="44643" spans="1:1" x14ac:dyDescent="0.55000000000000004">
      <c r="A44643" s="131"/>
    </row>
    <row r="44646" spans="1:1" x14ac:dyDescent="0.55000000000000004">
      <c r="A44646" s="131"/>
    </row>
    <row r="44647" spans="1:1" x14ac:dyDescent="0.55000000000000004">
      <c r="A44647" s="131"/>
    </row>
    <row r="44650" spans="1:1" x14ac:dyDescent="0.55000000000000004">
      <c r="A44650" s="131"/>
    </row>
    <row r="44651" spans="1:1" x14ac:dyDescent="0.55000000000000004">
      <c r="A44651" s="131"/>
    </row>
    <row r="44654" spans="1:1" x14ac:dyDescent="0.55000000000000004">
      <c r="A44654" s="131"/>
    </row>
    <row r="44655" spans="1:1" x14ac:dyDescent="0.55000000000000004">
      <c r="A44655" s="131"/>
    </row>
    <row r="44658" spans="1:1" x14ac:dyDescent="0.55000000000000004">
      <c r="A44658" s="131"/>
    </row>
    <row r="44659" spans="1:1" x14ac:dyDescent="0.55000000000000004">
      <c r="A44659" s="131"/>
    </row>
    <row r="44662" spans="1:1" x14ac:dyDescent="0.55000000000000004">
      <c r="A44662" s="131"/>
    </row>
    <row r="44663" spans="1:1" x14ac:dyDescent="0.55000000000000004">
      <c r="A44663" s="131"/>
    </row>
    <row r="44666" spans="1:1" x14ac:dyDescent="0.55000000000000004">
      <c r="A44666" s="131"/>
    </row>
    <row r="44667" spans="1:1" x14ac:dyDescent="0.55000000000000004">
      <c r="A44667" s="131"/>
    </row>
    <row r="44670" spans="1:1" x14ac:dyDescent="0.55000000000000004">
      <c r="A44670" s="131"/>
    </row>
    <row r="44671" spans="1:1" x14ac:dyDescent="0.55000000000000004">
      <c r="A44671" s="131"/>
    </row>
    <row r="44674" spans="1:1" x14ac:dyDescent="0.55000000000000004">
      <c r="A44674" s="131"/>
    </row>
    <row r="44675" spans="1:1" x14ac:dyDescent="0.55000000000000004">
      <c r="A44675" s="131"/>
    </row>
    <row r="44678" spans="1:1" x14ac:dyDescent="0.55000000000000004">
      <c r="A44678" s="131"/>
    </row>
    <row r="44679" spans="1:1" x14ac:dyDescent="0.55000000000000004">
      <c r="A44679" s="131"/>
    </row>
    <row r="44682" spans="1:1" x14ac:dyDescent="0.55000000000000004">
      <c r="A44682" s="131"/>
    </row>
    <row r="44683" spans="1:1" x14ac:dyDescent="0.55000000000000004">
      <c r="A44683" s="131"/>
    </row>
    <row r="44686" spans="1:1" x14ac:dyDescent="0.55000000000000004">
      <c r="A44686" s="131"/>
    </row>
    <row r="44687" spans="1:1" x14ac:dyDescent="0.55000000000000004">
      <c r="A44687" s="131"/>
    </row>
    <row r="44690" spans="1:1" x14ac:dyDescent="0.55000000000000004">
      <c r="A44690" s="131"/>
    </row>
    <row r="44691" spans="1:1" x14ac:dyDescent="0.55000000000000004">
      <c r="A44691" s="131"/>
    </row>
    <row r="44694" spans="1:1" x14ac:dyDescent="0.55000000000000004">
      <c r="A44694" s="131"/>
    </row>
    <row r="44695" spans="1:1" x14ac:dyDescent="0.55000000000000004">
      <c r="A44695" s="131"/>
    </row>
    <row r="44698" spans="1:1" x14ac:dyDescent="0.55000000000000004">
      <c r="A44698" s="131"/>
    </row>
    <row r="44699" spans="1:1" x14ac:dyDescent="0.55000000000000004">
      <c r="A44699" s="131"/>
    </row>
    <row r="44702" spans="1:1" x14ac:dyDescent="0.55000000000000004">
      <c r="A44702" s="131"/>
    </row>
    <row r="44703" spans="1:1" x14ac:dyDescent="0.55000000000000004">
      <c r="A44703" s="131"/>
    </row>
    <row r="44706" spans="1:1" x14ac:dyDescent="0.55000000000000004">
      <c r="A44706" s="131"/>
    </row>
    <row r="44707" spans="1:1" x14ac:dyDescent="0.55000000000000004">
      <c r="A44707" s="131"/>
    </row>
    <row r="44710" spans="1:1" x14ac:dyDescent="0.55000000000000004">
      <c r="A44710" s="131"/>
    </row>
    <row r="44711" spans="1:1" x14ac:dyDescent="0.55000000000000004">
      <c r="A44711" s="131"/>
    </row>
    <row r="44714" spans="1:1" x14ac:dyDescent="0.55000000000000004">
      <c r="A44714" s="131"/>
    </row>
    <row r="44715" spans="1:1" x14ac:dyDescent="0.55000000000000004">
      <c r="A44715" s="131"/>
    </row>
    <row r="44718" spans="1:1" x14ac:dyDescent="0.55000000000000004">
      <c r="A44718" s="131"/>
    </row>
    <row r="44719" spans="1:1" x14ac:dyDescent="0.55000000000000004">
      <c r="A44719" s="131"/>
    </row>
    <row r="44722" spans="1:1" x14ac:dyDescent="0.55000000000000004">
      <c r="A44722" s="131"/>
    </row>
    <row r="44723" spans="1:1" x14ac:dyDescent="0.55000000000000004">
      <c r="A44723" s="131"/>
    </row>
    <row r="44726" spans="1:1" x14ac:dyDescent="0.55000000000000004">
      <c r="A44726" s="131"/>
    </row>
    <row r="44727" spans="1:1" x14ac:dyDescent="0.55000000000000004">
      <c r="A44727" s="131"/>
    </row>
    <row r="44730" spans="1:1" x14ac:dyDescent="0.55000000000000004">
      <c r="A44730" s="131"/>
    </row>
    <row r="44731" spans="1:1" x14ac:dyDescent="0.55000000000000004">
      <c r="A44731" s="131"/>
    </row>
    <row r="44734" spans="1:1" x14ac:dyDescent="0.55000000000000004">
      <c r="A44734" s="131"/>
    </row>
    <row r="44735" spans="1:1" x14ac:dyDescent="0.55000000000000004">
      <c r="A44735" s="131"/>
    </row>
    <row r="44738" spans="1:1" x14ac:dyDescent="0.55000000000000004">
      <c r="A44738" s="131"/>
    </row>
    <row r="44739" spans="1:1" x14ac:dyDescent="0.55000000000000004">
      <c r="A44739" s="131"/>
    </row>
    <row r="44742" spans="1:1" x14ac:dyDescent="0.55000000000000004">
      <c r="A44742" s="131"/>
    </row>
    <row r="44743" spans="1:1" x14ac:dyDescent="0.55000000000000004">
      <c r="A44743" s="131"/>
    </row>
    <row r="44746" spans="1:1" x14ac:dyDescent="0.55000000000000004">
      <c r="A44746" s="131"/>
    </row>
    <row r="44747" spans="1:1" x14ac:dyDescent="0.55000000000000004">
      <c r="A44747" s="131"/>
    </row>
    <row r="44750" spans="1:1" x14ac:dyDescent="0.55000000000000004">
      <c r="A44750" s="131"/>
    </row>
    <row r="44751" spans="1:1" x14ac:dyDescent="0.55000000000000004">
      <c r="A44751" s="131"/>
    </row>
    <row r="44754" spans="1:1" x14ac:dyDescent="0.55000000000000004">
      <c r="A44754" s="131"/>
    </row>
    <row r="44755" spans="1:1" x14ac:dyDescent="0.55000000000000004">
      <c r="A44755" s="131"/>
    </row>
    <row r="44758" spans="1:1" x14ac:dyDescent="0.55000000000000004">
      <c r="A44758" s="131"/>
    </row>
    <row r="44759" spans="1:1" x14ac:dyDescent="0.55000000000000004">
      <c r="A44759" s="131"/>
    </row>
    <row r="44762" spans="1:1" x14ac:dyDescent="0.55000000000000004">
      <c r="A44762" s="131"/>
    </row>
    <row r="44763" spans="1:1" x14ac:dyDescent="0.55000000000000004">
      <c r="A44763" s="131"/>
    </row>
    <row r="44766" spans="1:1" x14ac:dyDescent="0.55000000000000004">
      <c r="A44766" s="131"/>
    </row>
    <row r="44767" spans="1:1" x14ac:dyDescent="0.55000000000000004">
      <c r="A44767" s="131"/>
    </row>
    <row r="44770" spans="1:1" x14ac:dyDescent="0.55000000000000004">
      <c r="A44770" s="131"/>
    </row>
    <row r="44771" spans="1:1" x14ac:dyDescent="0.55000000000000004">
      <c r="A44771" s="131"/>
    </row>
    <row r="44774" spans="1:1" x14ac:dyDescent="0.55000000000000004">
      <c r="A44774" s="131"/>
    </row>
    <row r="44775" spans="1:1" x14ac:dyDescent="0.55000000000000004">
      <c r="A44775" s="131"/>
    </row>
    <row r="44778" spans="1:1" x14ac:dyDescent="0.55000000000000004">
      <c r="A44778" s="131"/>
    </row>
    <row r="44779" spans="1:1" x14ac:dyDescent="0.55000000000000004">
      <c r="A44779" s="131"/>
    </row>
    <row r="44782" spans="1:1" x14ac:dyDescent="0.55000000000000004">
      <c r="A44782" s="131"/>
    </row>
    <row r="44783" spans="1:1" x14ac:dyDescent="0.55000000000000004">
      <c r="A44783" s="131"/>
    </row>
    <row r="44786" spans="1:1" x14ac:dyDescent="0.55000000000000004">
      <c r="A44786" s="131"/>
    </row>
    <row r="44787" spans="1:1" x14ac:dyDescent="0.55000000000000004">
      <c r="A44787" s="131"/>
    </row>
    <row r="44790" spans="1:1" x14ac:dyDescent="0.55000000000000004">
      <c r="A44790" s="131"/>
    </row>
    <row r="44791" spans="1:1" x14ac:dyDescent="0.55000000000000004">
      <c r="A44791" s="131"/>
    </row>
    <row r="44794" spans="1:1" x14ac:dyDescent="0.55000000000000004">
      <c r="A44794" s="131"/>
    </row>
    <row r="44795" spans="1:1" x14ac:dyDescent="0.55000000000000004">
      <c r="A44795" s="131"/>
    </row>
    <row r="44798" spans="1:1" x14ac:dyDescent="0.55000000000000004">
      <c r="A44798" s="131"/>
    </row>
    <row r="44799" spans="1:1" x14ac:dyDescent="0.55000000000000004">
      <c r="A44799" s="131"/>
    </row>
    <row r="44802" spans="1:1" x14ac:dyDescent="0.55000000000000004">
      <c r="A44802" s="131"/>
    </row>
    <row r="44803" spans="1:1" x14ac:dyDescent="0.55000000000000004">
      <c r="A44803" s="131"/>
    </row>
    <row r="44806" spans="1:1" x14ac:dyDescent="0.55000000000000004">
      <c r="A44806" s="131"/>
    </row>
    <row r="44807" spans="1:1" x14ac:dyDescent="0.55000000000000004">
      <c r="A44807" s="131"/>
    </row>
    <row r="44810" spans="1:1" x14ac:dyDescent="0.55000000000000004">
      <c r="A44810" s="131"/>
    </row>
    <row r="44811" spans="1:1" x14ac:dyDescent="0.55000000000000004">
      <c r="A44811" s="131"/>
    </row>
    <row r="44814" spans="1:1" x14ac:dyDescent="0.55000000000000004">
      <c r="A44814" s="131"/>
    </row>
    <row r="44815" spans="1:1" x14ac:dyDescent="0.55000000000000004">
      <c r="A44815" s="131"/>
    </row>
    <row r="44818" spans="1:1" x14ac:dyDescent="0.55000000000000004">
      <c r="A44818" s="131"/>
    </row>
    <row r="44819" spans="1:1" x14ac:dyDescent="0.55000000000000004">
      <c r="A44819" s="131"/>
    </row>
    <row r="44822" spans="1:1" x14ac:dyDescent="0.55000000000000004">
      <c r="A44822" s="131"/>
    </row>
    <row r="44823" spans="1:1" x14ac:dyDescent="0.55000000000000004">
      <c r="A44823" s="131"/>
    </row>
    <row r="44826" spans="1:1" x14ac:dyDescent="0.55000000000000004">
      <c r="A44826" s="131"/>
    </row>
    <row r="44827" spans="1:1" x14ac:dyDescent="0.55000000000000004">
      <c r="A44827" s="131"/>
    </row>
    <row r="44830" spans="1:1" x14ac:dyDescent="0.55000000000000004">
      <c r="A44830" s="131"/>
    </row>
    <row r="44831" spans="1:1" x14ac:dyDescent="0.55000000000000004">
      <c r="A44831" s="131"/>
    </row>
    <row r="44834" spans="1:1" x14ac:dyDescent="0.55000000000000004">
      <c r="A44834" s="131"/>
    </row>
    <row r="44835" spans="1:1" x14ac:dyDescent="0.55000000000000004">
      <c r="A44835" s="131"/>
    </row>
    <row r="44838" spans="1:1" x14ac:dyDescent="0.55000000000000004">
      <c r="A44838" s="131"/>
    </row>
    <row r="44839" spans="1:1" x14ac:dyDescent="0.55000000000000004">
      <c r="A44839" s="131"/>
    </row>
    <row r="44842" spans="1:1" x14ac:dyDescent="0.55000000000000004">
      <c r="A44842" s="131"/>
    </row>
    <row r="44843" spans="1:1" x14ac:dyDescent="0.55000000000000004">
      <c r="A44843" s="131"/>
    </row>
    <row r="44846" spans="1:1" x14ac:dyDescent="0.55000000000000004">
      <c r="A44846" s="131"/>
    </row>
    <row r="44847" spans="1:1" x14ac:dyDescent="0.55000000000000004">
      <c r="A44847" s="131"/>
    </row>
    <row r="44850" spans="1:1" x14ac:dyDescent="0.55000000000000004">
      <c r="A44850" s="131"/>
    </row>
    <row r="44851" spans="1:1" x14ac:dyDescent="0.55000000000000004">
      <c r="A44851" s="131"/>
    </row>
    <row r="44854" spans="1:1" x14ac:dyDescent="0.55000000000000004">
      <c r="A44854" s="131"/>
    </row>
    <row r="44855" spans="1:1" x14ac:dyDescent="0.55000000000000004">
      <c r="A44855" s="131"/>
    </row>
    <row r="44858" spans="1:1" x14ac:dyDescent="0.55000000000000004">
      <c r="A44858" s="131"/>
    </row>
    <row r="44859" spans="1:1" x14ac:dyDescent="0.55000000000000004">
      <c r="A44859" s="131"/>
    </row>
    <row r="44862" spans="1:1" x14ac:dyDescent="0.55000000000000004">
      <c r="A44862" s="131"/>
    </row>
    <row r="44863" spans="1:1" x14ac:dyDescent="0.55000000000000004">
      <c r="A44863" s="131"/>
    </row>
    <row r="44866" spans="1:1" x14ac:dyDescent="0.55000000000000004">
      <c r="A44866" s="131"/>
    </row>
    <row r="44867" spans="1:1" x14ac:dyDescent="0.55000000000000004">
      <c r="A44867" s="131"/>
    </row>
    <row r="44870" spans="1:1" x14ac:dyDescent="0.55000000000000004">
      <c r="A44870" s="131"/>
    </row>
    <row r="44871" spans="1:1" x14ac:dyDescent="0.55000000000000004">
      <c r="A44871" s="131"/>
    </row>
    <row r="44874" spans="1:1" x14ac:dyDescent="0.55000000000000004">
      <c r="A44874" s="131"/>
    </row>
    <row r="44875" spans="1:1" x14ac:dyDescent="0.55000000000000004">
      <c r="A44875" s="131"/>
    </row>
    <row r="44878" spans="1:1" x14ac:dyDescent="0.55000000000000004">
      <c r="A44878" s="131"/>
    </row>
    <row r="44879" spans="1:1" x14ac:dyDescent="0.55000000000000004">
      <c r="A44879" s="131"/>
    </row>
    <row r="44882" spans="1:1" x14ac:dyDescent="0.55000000000000004">
      <c r="A44882" s="131"/>
    </row>
    <row r="44883" spans="1:1" x14ac:dyDescent="0.55000000000000004">
      <c r="A44883" s="131"/>
    </row>
    <row r="44886" spans="1:1" x14ac:dyDescent="0.55000000000000004">
      <c r="A44886" s="131"/>
    </row>
    <row r="44887" spans="1:1" x14ac:dyDescent="0.55000000000000004">
      <c r="A44887" s="131"/>
    </row>
    <row r="44890" spans="1:1" x14ac:dyDescent="0.55000000000000004">
      <c r="A44890" s="131"/>
    </row>
    <row r="44891" spans="1:1" x14ac:dyDescent="0.55000000000000004">
      <c r="A44891" s="131"/>
    </row>
    <row r="44894" spans="1:1" x14ac:dyDescent="0.55000000000000004">
      <c r="A44894" s="131"/>
    </row>
    <row r="44895" spans="1:1" x14ac:dyDescent="0.55000000000000004">
      <c r="A44895" s="131"/>
    </row>
    <row r="44898" spans="1:1" x14ac:dyDescent="0.55000000000000004">
      <c r="A44898" s="131"/>
    </row>
    <row r="44899" spans="1:1" x14ac:dyDescent="0.55000000000000004">
      <c r="A44899" s="131"/>
    </row>
    <row r="44902" spans="1:1" x14ac:dyDescent="0.55000000000000004">
      <c r="A44902" s="131"/>
    </row>
    <row r="44903" spans="1:1" x14ac:dyDescent="0.55000000000000004">
      <c r="A44903" s="131"/>
    </row>
    <row r="44906" spans="1:1" x14ac:dyDescent="0.55000000000000004">
      <c r="A44906" s="131"/>
    </row>
    <row r="44907" spans="1:1" x14ac:dyDescent="0.55000000000000004">
      <c r="A44907" s="131"/>
    </row>
    <row r="44910" spans="1:1" x14ac:dyDescent="0.55000000000000004">
      <c r="A44910" s="131"/>
    </row>
    <row r="44911" spans="1:1" x14ac:dyDescent="0.55000000000000004">
      <c r="A44911" s="131"/>
    </row>
    <row r="44914" spans="1:1" x14ac:dyDescent="0.55000000000000004">
      <c r="A44914" s="131"/>
    </row>
    <row r="44915" spans="1:1" x14ac:dyDescent="0.55000000000000004">
      <c r="A44915" s="131"/>
    </row>
    <row r="44918" spans="1:1" x14ac:dyDescent="0.55000000000000004">
      <c r="A44918" s="131"/>
    </row>
    <row r="44919" spans="1:1" x14ac:dyDescent="0.55000000000000004">
      <c r="A44919" s="131"/>
    </row>
    <row r="44922" spans="1:1" x14ac:dyDescent="0.55000000000000004">
      <c r="A44922" s="131"/>
    </row>
    <row r="44923" spans="1:1" x14ac:dyDescent="0.55000000000000004">
      <c r="A44923" s="131"/>
    </row>
    <row r="44926" spans="1:1" x14ac:dyDescent="0.55000000000000004">
      <c r="A44926" s="131"/>
    </row>
    <row r="44927" spans="1:1" x14ac:dyDescent="0.55000000000000004">
      <c r="A44927" s="131"/>
    </row>
    <row r="44930" spans="1:1" x14ac:dyDescent="0.55000000000000004">
      <c r="A44930" s="131"/>
    </row>
    <row r="44931" spans="1:1" x14ac:dyDescent="0.55000000000000004">
      <c r="A44931" s="131"/>
    </row>
    <row r="44934" spans="1:1" x14ac:dyDescent="0.55000000000000004">
      <c r="A44934" s="131"/>
    </row>
    <row r="44935" spans="1:1" x14ac:dyDescent="0.55000000000000004">
      <c r="A44935" s="131"/>
    </row>
    <row r="44938" spans="1:1" x14ac:dyDescent="0.55000000000000004">
      <c r="A44938" s="131"/>
    </row>
    <row r="44939" spans="1:1" x14ac:dyDescent="0.55000000000000004">
      <c r="A44939" s="131"/>
    </row>
    <row r="44942" spans="1:1" x14ac:dyDescent="0.55000000000000004">
      <c r="A44942" s="131"/>
    </row>
    <row r="44943" spans="1:1" x14ac:dyDescent="0.55000000000000004">
      <c r="A44943" s="131"/>
    </row>
    <row r="44946" spans="1:1" x14ac:dyDescent="0.55000000000000004">
      <c r="A44946" s="131"/>
    </row>
    <row r="44947" spans="1:1" x14ac:dyDescent="0.55000000000000004">
      <c r="A44947" s="131"/>
    </row>
    <row r="44950" spans="1:1" x14ac:dyDescent="0.55000000000000004">
      <c r="A44950" s="131"/>
    </row>
    <row r="44951" spans="1:1" x14ac:dyDescent="0.55000000000000004">
      <c r="A44951" s="131"/>
    </row>
    <row r="44954" spans="1:1" x14ac:dyDescent="0.55000000000000004">
      <c r="A44954" s="131"/>
    </row>
    <row r="44955" spans="1:1" x14ac:dyDescent="0.55000000000000004">
      <c r="A44955" s="131"/>
    </row>
    <row r="44958" spans="1:1" x14ac:dyDescent="0.55000000000000004">
      <c r="A44958" s="131"/>
    </row>
    <row r="44959" spans="1:1" x14ac:dyDescent="0.55000000000000004">
      <c r="A44959" s="131"/>
    </row>
    <row r="44962" spans="1:1" x14ac:dyDescent="0.55000000000000004">
      <c r="A44962" s="131"/>
    </row>
    <row r="44963" spans="1:1" x14ac:dyDescent="0.55000000000000004">
      <c r="A44963" s="131"/>
    </row>
    <row r="44966" spans="1:1" x14ac:dyDescent="0.55000000000000004">
      <c r="A44966" s="131"/>
    </row>
    <row r="44967" spans="1:1" x14ac:dyDescent="0.55000000000000004">
      <c r="A44967" s="131"/>
    </row>
    <row r="44970" spans="1:1" x14ac:dyDescent="0.55000000000000004">
      <c r="A44970" s="131"/>
    </row>
    <row r="44971" spans="1:1" x14ac:dyDescent="0.55000000000000004">
      <c r="A44971" s="131"/>
    </row>
    <row r="44974" spans="1:1" x14ac:dyDescent="0.55000000000000004">
      <c r="A44974" s="131"/>
    </row>
    <row r="44975" spans="1:1" x14ac:dyDescent="0.55000000000000004">
      <c r="A44975" s="131"/>
    </row>
    <row r="44978" spans="1:1" x14ac:dyDescent="0.55000000000000004">
      <c r="A44978" s="131"/>
    </row>
    <row r="44979" spans="1:1" x14ac:dyDescent="0.55000000000000004">
      <c r="A44979" s="131"/>
    </row>
    <row r="44982" spans="1:1" x14ac:dyDescent="0.55000000000000004">
      <c r="A44982" s="131"/>
    </row>
    <row r="44983" spans="1:1" x14ac:dyDescent="0.55000000000000004">
      <c r="A44983" s="131"/>
    </row>
    <row r="44986" spans="1:1" x14ac:dyDescent="0.55000000000000004">
      <c r="A44986" s="131"/>
    </row>
    <row r="44987" spans="1:1" x14ac:dyDescent="0.55000000000000004">
      <c r="A44987" s="131"/>
    </row>
    <row r="44990" spans="1:1" x14ac:dyDescent="0.55000000000000004">
      <c r="A44990" s="131"/>
    </row>
    <row r="44991" spans="1:1" x14ac:dyDescent="0.55000000000000004">
      <c r="A44991" s="131"/>
    </row>
    <row r="44994" spans="1:1" x14ac:dyDescent="0.55000000000000004">
      <c r="A44994" s="131"/>
    </row>
    <row r="44995" spans="1:1" x14ac:dyDescent="0.55000000000000004">
      <c r="A44995" s="131"/>
    </row>
    <row r="44998" spans="1:1" x14ac:dyDescent="0.55000000000000004">
      <c r="A44998" s="131"/>
    </row>
    <row r="44999" spans="1:1" x14ac:dyDescent="0.55000000000000004">
      <c r="A44999" s="131"/>
    </row>
    <row r="45002" spans="1:1" x14ac:dyDescent="0.55000000000000004">
      <c r="A45002" s="131"/>
    </row>
    <row r="45003" spans="1:1" x14ac:dyDescent="0.55000000000000004">
      <c r="A45003" s="131"/>
    </row>
    <row r="45006" spans="1:1" x14ac:dyDescent="0.55000000000000004">
      <c r="A45006" s="131"/>
    </row>
    <row r="45007" spans="1:1" x14ac:dyDescent="0.55000000000000004">
      <c r="A45007" s="131"/>
    </row>
    <row r="45010" spans="1:1" x14ac:dyDescent="0.55000000000000004">
      <c r="A45010" s="131"/>
    </row>
    <row r="45011" spans="1:1" x14ac:dyDescent="0.55000000000000004">
      <c r="A45011" s="131"/>
    </row>
    <row r="45014" spans="1:1" x14ac:dyDescent="0.55000000000000004">
      <c r="A45014" s="131"/>
    </row>
    <row r="45015" spans="1:1" x14ac:dyDescent="0.55000000000000004">
      <c r="A45015" s="131"/>
    </row>
    <row r="45018" spans="1:1" x14ac:dyDescent="0.55000000000000004">
      <c r="A45018" s="131"/>
    </row>
    <row r="45019" spans="1:1" x14ac:dyDescent="0.55000000000000004">
      <c r="A45019" s="131"/>
    </row>
    <row r="45022" spans="1:1" x14ac:dyDescent="0.55000000000000004">
      <c r="A45022" s="131"/>
    </row>
    <row r="45023" spans="1:1" x14ac:dyDescent="0.55000000000000004">
      <c r="A45023" s="131"/>
    </row>
    <row r="45026" spans="1:1" x14ac:dyDescent="0.55000000000000004">
      <c r="A45026" s="131"/>
    </row>
    <row r="45027" spans="1:1" x14ac:dyDescent="0.55000000000000004">
      <c r="A45027" s="131"/>
    </row>
    <row r="45030" spans="1:1" x14ac:dyDescent="0.55000000000000004">
      <c r="A45030" s="131"/>
    </row>
    <row r="45031" spans="1:1" x14ac:dyDescent="0.55000000000000004">
      <c r="A45031" s="131"/>
    </row>
    <row r="45034" spans="1:1" x14ac:dyDescent="0.55000000000000004">
      <c r="A45034" s="131"/>
    </row>
    <row r="45035" spans="1:1" x14ac:dyDescent="0.55000000000000004">
      <c r="A45035" s="131"/>
    </row>
    <row r="45038" spans="1:1" x14ac:dyDescent="0.55000000000000004">
      <c r="A45038" s="131"/>
    </row>
    <row r="45039" spans="1:1" x14ac:dyDescent="0.55000000000000004">
      <c r="A45039" s="131"/>
    </row>
    <row r="45042" spans="1:1" x14ac:dyDescent="0.55000000000000004">
      <c r="A45042" s="131"/>
    </row>
    <row r="45043" spans="1:1" x14ac:dyDescent="0.55000000000000004">
      <c r="A45043" s="131"/>
    </row>
    <row r="45046" spans="1:1" x14ac:dyDescent="0.55000000000000004">
      <c r="A45046" s="131"/>
    </row>
    <row r="45047" spans="1:1" x14ac:dyDescent="0.55000000000000004">
      <c r="A45047" s="131"/>
    </row>
    <row r="45050" spans="1:1" x14ac:dyDescent="0.55000000000000004">
      <c r="A45050" s="131"/>
    </row>
    <row r="45051" spans="1:1" x14ac:dyDescent="0.55000000000000004">
      <c r="A45051" s="131"/>
    </row>
    <row r="45054" spans="1:1" x14ac:dyDescent="0.55000000000000004">
      <c r="A45054" s="131"/>
    </row>
    <row r="45055" spans="1:1" x14ac:dyDescent="0.55000000000000004">
      <c r="A45055" s="131"/>
    </row>
    <row r="45058" spans="1:1" x14ac:dyDescent="0.55000000000000004">
      <c r="A45058" s="131"/>
    </row>
    <row r="45059" spans="1:1" x14ac:dyDescent="0.55000000000000004">
      <c r="A45059" s="131"/>
    </row>
    <row r="45062" spans="1:1" x14ac:dyDescent="0.55000000000000004">
      <c r="A45062" s="131"/>
    </row>
    <row r="45063" spans="1:1" x14ac:dyDescent="0.55000000000000004">
      <c r="A45063" s="131"/>
    </row>
    <row r="45066" spans="1:1" x14ac:dyDescent="0.55000000000000004">
      <c r="A45066" s="131"/>
    </row>
    <row r="45067" spans="1:1" x14ac:dyDescent="0.55000000000000004">
      <c r="A45067" s="131"/>
    </row>
    <row r="45070" spans="1:1" x14ac:dyDescent="0.55000000000000004">
      <c r="A45070" s="131"/>
    </row>
    <row r="45071" spans="1:1" x14ac:dyDescent="0.55000000000000004">
      <c r="A45071" s="131"/>
    </row>
    <row r="45074" spans="1:1" x14ac:dyDescent="0.55000000000000004">
      <c r="A45074" s="131"/>
    </row>
    <row r="45075" spans="1:1" x14ac:dyDescent="0.55000000000000004">
      <c r="A45075" s="131"/>
    </row>
    <row r="45078" spans="1:1" x14ac:dyDescent="0.55000000000000004">
      <c r="A45078" s="131"/>
    </row>
    <row r="45079" spans="1:1" x14ac:dyDescent="0.55000000000000004">
      <c r="A45079" s="131"/>
    </row>
    <row r="45082" spans="1:1" x14ac:dyDescent="0.55000000000000004">
      <c r="A45082" s="131"/>
    </row>
    <row r="45083" spans="1:1" x14ac:dyDescent="0.55000000000000004">
      <c r="A45083" s="131"/>
    </row>
    <row r="45086" spans="1:1" x14ac:dyDescent="0.55000000000000004">
      <c r="A45086" s="131"/>
    </row>
    <row r="45087" spans="1:1" x14ac:dyDescent="0.55000000000000004">
      <c r="A45087" s="131"/>
    </row>
    <row r="45090" spans="1:1" x14ac:dyDescent="0.55000000000000004">
      <c r="A45090" s="131"/>
    </row>
    <row r="45091" spans="1:1" x14ac:dyDescent="0.55000000000000004">
      <c r="A45091" s="131"/>
    </row>
    <row r="45094" spans="1:1" x14ac:dyDescent="0.55000000000000004">
      <c r="A45094" s="131"/>
    </row>
    <row r="45095" spans="1:1" x14ac:dyDescent="0.55000000000000004">
      <c r="A45095" s="131"/>
    </row>
    <row r="45098" spans="1:1" x14ac:dyDescent="0.55000000000000004">
      <c r="A45098" s="131"/>
    </row>
    <row r="45099" spans="1:1" x14ac:dyDescent="0.55000000000000004">
      <c r="A45099" s="131"/>
    </row>
    <row r="45102" spans="1:1" x14ac:dyDescent="0.55000000000000004">
      <c r="A45102" s="131"/>
    </row>
    <row r="45103" spans="1:1" x14ac:dyDescent="0.55000000000000004">
      <c r="A45103" s="131"/>
    </row>
    <row r="45106" spans="1:1" x14ac:dyDescent="0.55000000000000004">
      <c r="A45106" s="131"/>
    </row>
    <row r="45107" spans="1:1" x14ac:dyDescent="0.55000000000000004">
      <c r="A45107" s="131"/>
    </row>
    <row r="45110" spans="1:1" x14ac:dyDescent="0.55000000000000004">
      <c r="A45110" s="131"/>
    </row>
    <row r="45111" spans="1:1" x14ac:dyDescent="0.55000000000000004">
      <c r="A45111" s="131"/>
    </row>
    <row r="45114" spans="1:1" x14ac:dyDescent="0.55000000000000004">
      <c r="A45114" s="131"/>
    </row>
    <row r="45115" spans="1:1" x14ac:dyDescent="0.55000000000000004">
      <c r="A45115" s="131"/>
    </row>
    <row r="45118" spans="1:1" x14ac:dyDescent="0.55000000000000004">
      <c r="A45118" s="131"/>
    </row>
    <row r="45119" spans="1:1" x14ac:dyDescent="0.55000000000000004">
      <c r="A45119" s="131"/>
    </row>
    <row r="45122" spans="1:1" x14ac:dyDescent="0.55000000000000004">
      <c r="A45122" s="131"/>
    </row>
    <row r="45123" spans="1:1" x14ac:dyDescent="0.55000000000000004">
      <c r="A45123" s="131"/>
    </row>
    <row r="45126" spans="1:1" x14ac:dyDescent="0.55000000000000004">
      <c r="A45126" s="131"/>
    </row>
    <row r="45127" spans="1:1" x14ac:dyDescent="0.55000000000000004">
      <c r="A45127" s="131"/>
    </row>
    <row r="45130" spans="1:1" x14ac:dyDescent="0.55000000000000004">
      <c r="A45130" s="131"/>
    </row>
    <row r="45131" spans="1:1" x14ac:dyDescent="0.55000000000000004">
      <c r="A45131" s="131"/>
    </row>
    <row r="45134" spans="1:1" x14ac:dyDescent="0.55000000000000004">
      <c r="A45134" s="131"/>
    </row>
    <row r="45135" spans="1:1" x14ac:dyDescent="0.55000000000000004">
      <c r="A45135" s="131"/>
    </row>
    <row r="45138" spans="1:1" x14ac:dyDescent="0.55000000000000004">
      <c r="A45138" s="131"/>
    </row>
    <row r="45139" spans="1:1" x14ac:dyDescent="0.55000000000000004">
      <c r="A45139" s="131"/>
    </row>
    <row r="45142" spans="1:1" x14ac:dyDescent="0.55000000000000004">
      <c r="A45142" s="131"/>
    </row>
    <row r="45143" spans="1:1" x14ac:dyDescent="0.55000000000000004">
      <c r="A45143" s="131"/>
    </row>
    <row r="45146" spans="1:1" x14ac:dyDescent="0.55000000000000004">
      <c r="A45146" s="131"/>
    </row>
    <row r="45147" spans="1:1" x14ac:dyDescent="0.55000000000000004">
      <c r="A45147" s="131"/>
    </row>
    <row r="45150" spans="1:1" x14ac:dyDescent="0.55000000000000004">
      <c r="A45150" s="131"/>
    </row>
    <row r="45151" spans="1:1" x14ac:dyDescent="0.55000000000000004">
      <c r="A45151" s="131"/>
    </row>
    <row r="45154" spans="1:1" x14ac:dyDescent="0.55000000000000004">
      <c r="A45154" s="131"/>
    </row>
    <row r="45155" spans="1:1" x14ac:dyDescent="0.55000000000000004">
      <c r="A45155" s="131"/>
    </row>
    <row r="45158" spans="1:1" x14ac:dyDescent="0.55000000000000004">
      <c r="A45158" s="131"/>
    </row>
    <row r="45159" spans="1:1" x14ac:dyDescent="0.55000000000000004">
      <c r="A45159" s="131"/>
    </row>
    <row r="45162" spans="1:1" x14ac:dyDescent="0.55000000000000004">
      <c r="A45162" s="131"/>
    </row>
    <row r="45163" spans="1:1" x14ac:dyDescent="0.55000000000000004">
      <c r="A45163" s="131"/>
    </row>
    <row r="45166" spans="1:1" x14ac:dyDescent="0.55000000000000004">
      <c r="A45166" s="131"/>
    </row>
    <row r="45167" spans="1:1" x14ac:dyDescent="0.55000000000000004">
      <c r="A45167" s="131"/>
    </row>
    <row r="45170" spans="1:1" x14ac:dyDescent="0.55000000000000004">
      <c r="A45170" s="131"/>
    </row>
    <row r="45171" spans="1:1" x14ac:dyDescent="0.55000000000000004">
      <c r="A45171" s="131"/>
    </row>
    <row r="45174" spans="1:1" x14ac:dyDescent="0.55000000000000004">
      <c r="A45174" s="131"/>
    </row>
    <row r="45175" spans="1:1" x14ac:dyDescent="0.55000000000000004">
      <c r="A45175" s="131"/>
    </row>
    <row r="45178" spans="1:1" x14ac:dyDescent="0.55000000000000004">
      <c r="A45178" s="131"/>
    </row>
    <row r="45179" spans="1:1" x14ac:dyDescent="0.55000000000000004">
      <c r="A45179" s="131"/>
    </row>
    <row r="45182" spans="1:1" x14ac:dyDescent="0.55000000000000004">
      <c r="A45182" s="131"/>
    </row>
    <row r="45183" spans="1:1" x14ac:dyDescent="0.55000000000000004">
      <c r="A45183" s="131"/>
    </row>
    <row r="45186" spans="1:1" x14ac:dyDescent="0.55000000000000004">
      <c r="A45186" s="131"/>
    </row>
    <row r="45187" spans="1:1" x14ac:dyDescent="0.55000000000000004">
      <c r="A45187" s="131"/>
    </row>
    <row r="45190" spans="1:1" x14ac:dyDescent="0.55000000000000004">
      <c r="A45190" s="131"/>
    </row>
    <row r="45191" spans="1:1" x14ac:dyDescent="0.55000000000000004">
      <c r="A45191" s="131"/>
    </row>
    <row r="45194" spans="1:1" x14ac:dyDescent="0.55000000000000004">
      <c r="A45194" s="131"/>
    </row>
    <row r="45195" spans="1:1" x14ac:dyDescent="0.55000000000000004">
      <c r="A45195" s="131"/>
    </row>
    <row r="45198" spans="1:1" x14ac:dyDescent="0.55000000000000004">
      <c r="A45198" s="131"/>
    </row>
    <row r="45199" spans="1:1" x14ac:dyDescent="0.55000000000000004">
      <c r="A45199" s="131"/>
    </row>
    <row r="45202" spans="1:1" x14ac:dyDescent="0.55000000000000004">
      <c r="A45202" s="131"/>
    </row>
    <row r="45203" spans="1:1" x14ac:dyDescent="0.55000000000000004">
      <c r="A45203" s="131"/>
    </row>
    <row r="45206" spans="1:1" x14ac:dyDescent="0.55000000000000004">
      <c r="A45206" s="131"/>
    </row>
    <row r="45207" spans="1:1" x14ac:dyDescent="0.55000000000000004">
      <c r="A45207" s="131"/>
    </row>
    <row r="45210" spans="1:1" x14ac:dyDescent="0.55000000000000004">
      <c r="A45210" s="131"/>
    </row>
    <row r="45211" spans="1:1" x14ac:dyDescent="0.55000000000000004">
      <c r="A45211" s="131"/>
    </row>
    <row r="45214" spans="1:1" x14ac:dyDescent="0.55000000000000004">
      <c r="A45214" s="131"/>
    </row>
    <row r="45215" spans="1:1" x14ac:dyDescent="0.55000000000000004">
      <c r="A45215" s="131"/>
    </row>
    <row r="45218" spans="1:1" x14ac:dyDescent="0.55000000000000004">
      <c r="A45218" s="131"/>
    </row>
    <row r="45219" spans="1:1" x14ac:dyDescent="0.55000000000000004">
      <c r="A45219" s="131"/>
    </row>
    <row r="45222" spans="1:1" x14ac:dyDescent="0.55000000000000004">
      <c r="A45222" s="131"/>
    </row>
    <row r="45223" spans="1:1" x14ac:dyDescent="0.55000000000000004">
      <c r="A45223" s="131"/>
    </row>
    <row r="45226" spans="1:1" x14ac:dyDescent="0.55000000000000004">
      <c r="A45226" s="131"/>
    </row>
    <row r="45227" spans="1:1" x14ac:dyDescent="0.55000000000000004">
      <c r="A45227" s="131"/>
    </row>
    <row r="45230" spans="1:1" x14ac:dyDescent="0.55000000000000004">
      <c r="A45230" s="131"/>
    </row>
    <row r="45231" spans="1:1" x14ac:dyDescent="0.55000000000000004">
      <c r="A45231" s="131"/>
    </row>
    <row r="45234" spans="1:1" x14ac:dyDescent="0.55000000000000004">
      <c r="A45234" s="131"/>
    </row>
    <row r="45235" spans="1:1" x14ac:dyDescent="0.55000000000000004">
      <c r="A45235" s="131"/>
    </row>
    <row r="45238" spans="1:1" x14ac:dyDescent="0.55000000000000004">
      <c r="A45238" s="131"/>
    </row>
    <row r="45239" spans="1:1" x14ac:dyDescent="0.55000000000000004">
      <c r="A45239" s="131"/>
    </row>
    <row r="45242" spans="1:1" x14ac:dyDescent="0.55000000000000004">
      <c r="A45242" s="131"/>
    </row>
    <row r="45243" spans="1:1" x14ac:dyDescent="0.55000000000000004">
      <c r="A45243" s="131"/>
    </row>
    <row r="45246" spans="1:1" x14ac:dyDescent="0.55000000000000004">
      <c r="A45246" s="131"/>
    </row>
    <row r="45247" spans="1:1" x14ac:dyDescent="0.55000000000000004">
      <c r="A45247" s="131"/>
    </row>
    <row r="45250" spans="1:1" x14ac:dyDescent="0.55000000000000004">
      <c r="A45250" s="131"/>
    </row>
    <row r="45251" spans="1:1" x14ac:dyDescent="0.55000000000000004">
      <c r="A45251" s="131"/>
    </row>
    <row r="45254" spans="1:1" x14ac:dyDescent="0.55000000000000004">
      <c r="A45254" s="131"/>
    </row>
    <row r="45255" spans="1:1" x14ac:dyDescent="0.55000000000000004">
      <c r="A45255" s="131"/>
    </row>
    <row r="45258" spans="1:1" x14ac:dyDescent="0.55000000000000004">
      <c r="A45258" s="131"/>
    </row>
    <row r="45259" spans="1:1" x14ac:dyDescent="0.55000000000000004">
      <c r="A45259" s="131"/>
    </row>
    <row r="45262" spans="1:1" x14ac:dyDescent="0.55000000000000004">
      <c r="A45262" s="131"/>
    </row>
    <row r="45263" spans="1:1" x14ac:dyDescent="0.55000000000000004">
      <c r="A45263" s="131"/>
    </row>
    <row r="45266" spans="1:1" x14ac:dyDescent="0.55000000000000004">
      <c r="A45266" s="131"/>
    </row>
    <row r="45267" spans="1:1" x14ac:dyDescent="0.55000000000000004">
      <c r="A45267" s="131"/>
    </row>
    <row r="45270" spans="1:1" x14ac:dyDescent="0.55000000000000004">
      <c r="A45270" s="131"/>
    </row>
    <row r="45271" spans="1:1" x14ac:dyDescent="0.55000000000000004">
      <c r="A45271" s="131"/>
    </row>
    <row r="45274" spans="1:1" x14ac:dyDescent="0.55000000000000004">
      <c r="A45274" s="131"/>
    </row>
    <row r="45275" spans="1:1" x14ac:dyDescent="0.55000000000000004">
      <c r="A45275" s="131"/>
    </row>
    <row r="45278" spans="1:1" x14ac:dyDescent="0.55000000000000004">
      <c r="A45278" s="131"/>
    </row>
    <row r="45279" spans="1:1" x14ac:dyDescent="0.55000000000000004">
      <c r="A45279" s="131"/>
    </row>
    <row r="45282" spans="1:1" x14ac:dyDescent="0.55000000000000004">
      <c r="A45282" s="131"/>
    </row>
    <row r="45283" spans="1:1" x14ac:dyDescent="0.55000000000000004">
      <c r="A45283" s="131"/>
    </row>
    <row r="45286" spans="1:1" x14ac:dyDescent="0.55000000000000004">
      <c r="A45286" s="131"/>
    </row>
    <row r="45287" spans="1:1" x14ac:dyDescent="0.55000000000000004">
      <c r="A45287" s="131"/>
    </row>
    <row r="45290" spans="1:1" x14ac:dyDescent="0.55000000000000004">
      <c r="A45290" s="131"/>
    </row>
    <row r="45291" spans="1:1" x14ac:dyDescent="0.55000000000000004">
      <c r="A45291" s="131"/>
    </row>
    <row r="45294" spans="1:1" x14ac:dyDescent="0.55000000000000004">
      <c r="A45294" s="131"/>
    </row>
    <row r="45295" spans="1:1" x14ac:dyDescent="0.55000000000000004">
      <c r="A45295" s="131"/>
    </row>
    <row r="45298" spans="1:1" x14ac:dyDescent="0.55000000000000004">
      <c r="A45298" s="131"/>
    </row>
    <row r="45299" spans="1:1" x14ac:dyDescent="0.55000000000000004">
      <c r="A45299" s="131"/>
    </row>
    <row r="45302" spans="1:1" x14ac:dyDescent="0.55000000000000004">
      <c r="A45302" s="131"/>
    </row>
    <row r="45303" spans="1:1" x14ac:dyDescent="0.55000000000000004">
      <c r="A45303" s="131"/>
    </row>
    <row r="45306" spans="1:1" x14ac:dyDescent="0.55000000000000004">
      <c r="A45306" s="131"/>
    </row>
    <row r="45307" spans="1:1" x14ac:dyDescent="0.55000000000000004">
      <c r="A45307" s="131"/>
    </row>
    <row r="45310" spans="1:1" x14ac:dyDescent="0.55000000000000004">
      <c r="A45310" s="131"/>
    </row>
    <row r="45311" spans="1:1" x14ac:dyDescent="0.55000000000000004">
      <c r="A45311" s="131"/>
    </row>
    <row r="45314" spans="1:1" x14ac:dyDescent="0.55000000000000004">
      <c r="A45314" s="131"/>
    </row>
    <row r="45315" spans="1:1" x14ac:dyDescent="0.55000000000000004">
      <c r="A45315" s="131"/>
    </row>
    <row r="45318" spans="1:1" x14ac:dyDescent="0.55000000000000004">
      <c r="A45318" s="131"/>
    </row>
    <row r="45319" spans="1:1" x14ac:dyDescent="0.55000000000000004">
      <c r="A45319" s="131"/>
    </row>
    <row r="45322" spans="1:1" x14ac:dyDescent="0.55000000000000004">
      <c r="A45322" s="131"/>
    </row>
    <row r="45323" spans="1:1" x14ac:dyDescent="0.55000000000000004">
      <c r="A45323" s="131"/>
    </row>
    <row r="45326" spans="1:1" x14ac:dyDescent="0.55000000000000004">
      <c r="A45326" s="131"/>
    </row>
    <row r="45327" spans="1:1" x14ac:dyDescent="0.55000000000000004">
      <c r="A45327" s="131"/>
    </row>
    <row r="45330" spans="1:1" x14ac:dyDescent="0.55000000000000004">
      <c r="A45330" s="131"/>
    </row>
    <row r="45331" spans="1:1" x14ac:dyDescent="0.55000000000000004">
      <c r="A45331" s="131"/>
    </row>
    <row r="45334" spans="1:1" x14ac:dyDescent="0.55000000000000004">
      <c r="A45334" s="131"/>
    </row>
    <row r="45335" spans="1:1" x14ac:dyDescent="0.55000000000000004">
      <c r="A45335" s="131"/>
    </row>
    <row r="45338" spans="1:1" x14ac:dyDescent="0.55000000000000004">
      <c r="A45338" s="131"/>
    </row>
    <row r="45339" spans="1:1" x14ac:dyDescent="0.55000000000000004">
      <c r="A45339" s="131"/>
    </row>
    <row r="45342" spans="1:1" x14ac:dyDescent="0.55000000000000004">
      <c r="A45342" s="131"/>
    </row>
    <row r="45343" spans="1:1" x14ac:dyDescent="0.55000000000000004">
      <c r="A45343" s="131"/>
    </row>
    <row r="45346" spans="1:1" x14ac:dyDescent="0.55000000000000004">
      <c r="A45346" s="131"/>
    </row>
    <row r="45347" spans="1:1" x14ac:dyDescent="0.55000000000000004">
      <c r="A45347" s="131"/>
    </row>
    <row r="45350" spans="1:1" x14ac:dyDescent="0.55000000000000004">
      <c r="A45350" s="131"/>
    </row>
    <row r="45351" spans="1:1" x14ac:dyDescent="0.55000000000000004">
      <c r="A45351" s="131"/>
    </row>
    <row r="45354" spans="1:1" x14ac:dyDescent="0.55000000000000004">
      <c r="A45354" s="131"/>
    </row>
    <row r="45355" spans="1:1" x14ac:dyDescent="0.55000000000000004">
      <c r="A45355" s="131"/>
    </row>
    <row r="45358" spans="1:1" x14ac:dyDescent="0.55000000000000004">
      <c r="A45358" s="131"/>
    </row>
    <row r="45359" spans="1:1" x14ac:dyDescent="0.55000000000000004">
      <c r="A45359" s="131"/>
    </row>
    <row r="45362" spans="1:1" x14ac:dyDescent="0.55000000000000004">
      <c r="A45362" s="131"/>
    </row>
    <row r="45363" spans="1:1" x14ac:dyDescent="0.55000000000000004">
      <c r="A45363" s="131"/>
    </row>
    <row r="45366" spans="1:1" x14ac:dyDescent="0.55000000000000004">
      <c r="A45366" s="131"/>
    </row>
    <row r="45367" spans="1:1" x14ac:dyDescent="0.55000000000000004">
      <c r="A45367" s="131"/>
    </row>
    <row r="45370" spans="1:1" x14ac:dyDescent="0.55000000000000004">
      <c r="A45370" s="131"/>
    </row>
    <row r="45371" spans="1:1" x14ac:dyDescent="0.55000000000000004">
      <c r="A45371" s="131"/>
    </row>
    <row r="45374" spans="1:1" x14ac:dyDescent="0.55000000000000004">
      <c r="A45374" s="131"/>
    </row>
    <row r="45375" spans="1:1" x14ac:dyDescent="0.55000000000000004">
      <c r="A45375" s="131"/>
    </row>
    <row r="45378" spans="1:1" x14ac:dyDescent="0.55000000000000004">
      <c r="A45378" s="131"/>
    </row>
    <row r="45379" spans="1:1" x14ac:dyDescent="0.55000000000000004">
      <c r="A45379" s="131"/>
    </row>
    <row r="45382" spans="1:1" x14ac:dyDescent="0.55000000000000004">
      <c r="A45382" s="131"/>
    </row>
    <row r="45383" spans="1:1" x14ac:dyDescent="0.55000000000000004">
      <c r="A45383" s="131"/>
    </row>
    <row r="45386" spans="1:1" x14ac:dyDescent="0.55000000000000004">
      <c r="A45386" s="131"/>
    </row>
    <row r="45387" spans="1:1" x14ac:dyDescent="0.55000000000000004">
      <c r="A45387" s="131"/>
    </row>
    <row r="45390" spans="1:1" x14ac:dyDescent="0.55000000000000004">
      <c r="A45390" s="131"/>
    </row>
    <row r="45391" spans="1:1" x14ac:dyDescent="0.55000000000000004">
      <c r="A45391" s="131"/>
    </row>
    <row r="45394" spans="1:1" x14ac:dyDescent="0.55000000000000004">
      <c r="A45394" s="131"/>
    </row>
    <row r="45395" spans="1:1" x14ac:dyDescent="0.55000000000000004">
      <c r="A45395" s="131"/>
    </row>
    <row r="45398" spans="1:1" x14ac:dyDescent="0.55000000000000004">
      <c r="A45398" s="131"/>
    </row>
    <row r="45399" spans="1:1" x14ac:dyDescent="0.55000000000000004">
      <c r="A45399" s="131"/>
    </row>
    <row r="45402" spans="1:1" x14ac:dyDescent="0.55000000000000004">
      <c r="A45402" s="131"/>
    </row>
    <row r="45403" spans="1:1" x14ac:dyDescent="0.55000000000000004">
      <c r="A45403" s="131"/>
    </row>
    <row r="45406" spans="1:1" x14ac:dyDescent="0.55000000000000004">
      <c r="A45406" s="131"/>
    </row>
    <row r="45407" spans="1:1" x14ac:dyDescent="0.55000000000000004">
      <c r="A45407" s="131"/>
    </row>
    <row r="45410" spans="1:1" x14ac:dyDescent="0.55000000000000004">
      <c r="A45410" s="131"/>
    </row>
    <row r="45411" spans="1:1" x14ac:dyDescent="0.55000000000000004">
      <c r="A45411" s="131"/>
    </row>
    <row r="45414" spans="1:1" x14ac:dyDescent="0.55000000000000004">
      <c r="A45414" s="131"/>
    </row>
    <row r="45415" spans="1:1" x14ac:dyDescent="0.55000000000000004">
      <c r="A45415" s="131"/>
    </row>
    <row r="45418" spans="1:1" x14ac:dyDescent="0.55000000000000004">
      <c r="A45418" s="131"/>
    </row>
    <row r="45419" spans="1:1" x14ac:dyDescent="0.55000000000000004">
      <c r="A45419" s="131"/>
    </row>
    <row r="45422" spans="1:1" x14ac:dyDescent="0.55000000000000004">
      <c r="A45422" s="131"/>
    </row>
    <row r="45423" spans="1:1" x14ac:dyDescent="0.55000000000000004">
      <c r="A45423" s="131"/>
    </row>
    <row r="45426" spans="1:1" x14ac:dyDescent="0.55000000000000004">
      <c r="A45426" s="131"/>
    </row>
    <row r="45427" spans="1:1" x14ac:dyDescent="0.55000000000000004">
      <c r="A45427" s="131"/>
    </row>
    <row r="45430" spans="1:1" x14ac:dyDescent="0.55000000000000004">
      <c r="A45430" s="131"/>
    </row>
    <row r="45431" spans="1:1" x14ac:dyDescent="0.55000000000000004">
      <c r="A45431" s="131"/>
    </row>
    <row r="45434" spans="1:1" x14ac:dyDescent="0.55000000000000004">
      <c r="A45434" s="131"/>
    </row>
    <row r="45435" spans="1:1" x14ac:dyDescent="0.55000000000000004">
      <c r="A45435" s="131"/>
    </row>
    <row r="45438" spans="1:1" x14ac:dyDescent="0.55000000000000004">
      <c r="A45438" s="131"/>
    </row>
    <row r="45439" spans="1:1" x14ac:dyDescent="0.55000000000000004">
      <c r="A45439" s="131"/>
    </row>
    <row r="45442" spans="1:1" x14ac:dyDescent="0.55000000000000004">
      <c r="A45442" s="131"/>
    </row>
    <row r="45443" spans="1:1" x14ac:dyDescent="0.55000000000000004">
      <c r="A45443" s="131"/>
    </row>
    <row r="45446" spans="1:1" x14ac:dyDescent="0.55000000000000004">
      <c r="A45446" s="131"/>
    </row>
    <row r="45447" spans="1:1" x14ac:dyDescent="0.55000000000000004">
      <c r="A45447" s="131"/>
    </row>
    <row r="45450" spans="1:1" x14ac:dyDescent="0.55000000000000004">
      <c r="A45450" s="131"/>
    </row>
    <row r="45451" spans="1:1" x14ac:dyDescent="0.55000000000000004">
      <c r="A45451" s="131"/>
    </row>
    <row r="45454" spans="1:1" x14ac:dyDescent="0.55000000000000004">
      <c r="A45454" s="131"/>
    </row>
    <row r="45455" spans="1:1" x14ac:dyDescent="0.55000000000000004">
      <c r="A45455" s="131"/>
    </row>
    <row r="45458" spans="1:1" x14ac:dyDescent="0.55000000000000004">
      <c r="A45458" s="131"/>
    </row>
    <row r="45459" spans="1:1" x14ac:dyDescent="0.55000000000000004">
      <c r="A45459" s="131"/>
    </row>
    <row r="45462" spans="1:1" x14ac:dyDescent="0.55000000000000004">
      <c r="A45462" s="131"/>
    </row>
    <row r="45463" spans="1:1" x14ac:dyDescent="0.55000000000000004">
      <c r="A45463" s="131"/>
    </row>
    <row r="45466" spans="1:1" x14ac:dyDescent="0.55000000000000004">
      <c r="A45466" s="131"/>
    </row>
    <row r="45467" spans="1:1" x14ac:dyDescent="0.55000000000000004">
      <c r="A45467" s="131"/>
    </row>
    <row r="45470" spans="1:1" x14ac:dyDescent="0.55000000000000004">
      <c r="A45470" s="131"/>
    </row>
    <row r="45471" spans="1:1" x14ac:dyDescent="0.55000000000000004">
      <c r="A45471" s="131"/>
    </row>
    <row r="45474" spans="1:1" x14ac:dyDescent="0.55000000000000004">
      <c r="A45474" s="131"/>
    </row>
    <row r="45475" spans="1:1" x14ac:dyDescent="0.55000000000000004">
      <c r="A45475" s="131"/>
    </row>
    <row r="45478" spans="1:1" x14ac:dyDescent="0.55000000000000004">
      <c r="A45478" s="131"/>
    </row>
    <row r="45479" spans="1:1" x14ac:dyDescent="0.55000000000000004">
      <c r="A45479" s="131"/>
    </row>
    <row r="45482" spans="1:1" x14ac:dyDescent="0.55000000000000004">
      <c r="A45482" s="131"/>
    </row>
    <row r="45483" spans="1:1" x14ac:dyDescent="0.55000000000000004">
      <c r="A45483" s="131"/>
    </row>
    <row r="45486" spans="1:1" x14ac:dyDescent="0.55000000000000004">
      <c r="A45486" s="131"/>
    </row>
    <row r="45487" spans="1:1" x14ac:dyDescent="0.55000000000000004">
      <c r="A45487" s="131"/>
    </row>
    <row r="45490" spans="1:1" x14ac:dyDescent="0.55000000000000004">
      <c r="A45490" s="131"/>
    </row>
    <row r="45491" spans="1:1" x14ac:dyDescent="0.55000000000000004">
      <c r="A45491" s="131"/>
    </row>
    <row r="45494" spans="1:1" x14ac:dyDescent="0.55000000000000004">
      <c r="A45494" s="131"/>
    </row>
    <row r="45495" spans="1:1" x14ac:dyDescent="0.55000000000000004">
      <c r="A45495" s="131"/>
    </row>
    <row r="45498" spans="1:1" x14ac:dyDescent="0.55000000000000004">
      <c r="A45498" s="131"/>
    </row>
    <row r="45499" spans="1:1" x14ac:dyDescent="0.55000000000000004">
      <c r="A45499" s="131"/>
    </row>
    <row r="45502" spans="1:1" x14ac:dyDescent="0.55000000000000004">
      <c r="A45502" s="131"/>
    </row>
    <row r="45503" spans="1:1" x14ac:dyDescent="0.55000000000000004">
      <c r="A45503" s="131"/>
    </row>
    <row r="45506" spans="1:1" x14ac:dyDescent="0.55000000000000004">
      <c r="A45506" s="131"/>
    </row>
    <row r="45507" spans="1:1" x14ac:dyDescent="0.55000000000000004">
      <c r="A45507" s="131"/>
    </row>
    <row r="45510" spans="1:1" x14ac:dyDescent="0.55000000000000004">
      <c r="A45510" s="131"/>
    </row>
    <row r="45511" spans="1:1" x14ac:dyDescent="0.55000000000000004">
      <c r="A45511" s="131"/>
    </row>
    <row r="45514" spans="1:1" x14ac:dyDescent="0.55000000000000004">
      <c r="A45514" s="131"/>
    </row>
    <row r="45515" spans="1:1" x14ac:dyDescent="0.55000000000000004">
      <c r="A45515" s="131"/>
    </row>
    <row r="45518" spans="1:1" x14ac:dyDescent="0.55000000000000004">
      <c r="A45518" s="131"/>
    </row>
    <row r="45519" spans="1:1" x14ac:dyDescent="0.55000000000000004">
      <c r="A45519" s="131"/>
    </row>
    <row r="45522" spans="1:1" x14ac:dyDescent="0.55000000000000004">
      <c r="A45522" s="131"/>
    </row>
    <row r="45523" spans="1:1" x14ac:dyDescent="0.55000000000000004">
      <c r="A45523" s="131"/>
    </row>
    <row r="45526" spans="1:1" x14ac:dyDescent="0.55000000000000004">
      <c r="A45526" s="131"/>
    </row>
    <row r="45527" spans="1:1" x14ac:dyDescent="0.55000000000000004">
      <c r="A45527" s="131"/>
    </row>
    <row r="45530" spans="1:1" x14ac:dyDescent="0.55000000000000004">
      <c r="A45530" s="131"/>
    </row>
    <row r="45531" spans="1:1" x14ac:dyDescent="0.55000000000000004">
      <c r="A45531" s="131"/>
    </row>
    <row r="45534" spans="1:1" x14ac:dyDescent="0.55000000000000004">
      <c r="A45534" s="131"/>
    </row>
    <row r="45535" spans="1:1" x14ac:dyDescent="0.55000000000000004">
      <c r="A45535" s="131"/>
    </row>
    <row r="45538" spans="1:1" x14ac:dyDescent="0.55000000000000004">
      <c r="A45538" s="131"/>
    </row>
    <row r="45539" spans="1:1" x14ac:dyDescent="0.55000000000000004">
      <c r="A45539" s="131"/>
    </row>
    <row r="45542" spans="1:1" x14ac:dyDescent="0.55000000000000004">
      <c r="A45542" s="131"/>
    </row>
    <row r="45543" spans="1:1" x14ac:dyDescent="0.55000000000000004">
      <c r="A45543" s="131"/>
    </row>
    <row r="45546" spans="1:1" x14ac:dyDescent="0.55000000000000004">
      <c r="A45546" s="131"/>
    </row>
    <row r="45547" spans="1:1" x14ac:dyDescent="0.55000000000000004">
      <c r="A45547" s="131"/>
    </row>
    <row r="45550" spans="1:1" x14ac:dyDescent="0.55000000000000004">
      <c r="A45550" s="131"/>
    </row>
    <row r="45551" spans="1:1" x14ac:dyDescent="0.55000000000000004">
      <c r="A45551" s="131"/>
    </row>
    <row r="45554" spans="1:1" x14ac:dyDescent="0.55000000000000004">
      <c r="A45554" s="131"/>
    </row>
    <row r="45555" spans="1:1" x14ac:dyDescent="0.55000000000000004">
      <c r="A45555" s="131"/>
    </row>
    <row r="45558" spans="1:1" x14ac:dyDescent="0.55000000000000004">
      <c r="A45558" s="131"/>
    </row>
    <row r="45559" spans="1:1" x14ac:dyDescent="0.55000000000000004">
      <c r="A45559" s="131"/>
    </row>
    <row r="45562" spans="1:1" x14ac:dyDescent="0.55000000000000004">
      <c r="A45562" s="131"/>
    </row>
    <row r="45563" spans="1:1" x14ac:dyDescent="0.55000000000000004">
      <c r="A45563" s="131"/>
    </row>
    <row r="45566" spans="1:1" x14ac:dyDescent="0.55000000000000004">
      <c r="A45566" s="131"/>
    </row>
    <row r="45567" spans="1:1" x14ac:dyDescent="0.55000000000000004">
      <c r="A45567" s="131"/>
    </row>
    <row r="45570" spans="1:1" x14ac:dyDescent="0.55000000000000004">
      <c r="A45570" s="131"/>
    </row>
    <row r="45571" spans="1:1" x14ac:dyDescent="0.55000000000000004">
      <c r="A45571" s="131"/>
    </row>
    <row r="45574" spans="1:1" x14ac:dyDescent="0.55000000000000004">
      <c r="A45574" s="131"/>
    </row>
    <row r="45575" spans="1:1" x14ac:dyDescent="0.55000000000000004">
      <c r="A45575" s="131"/>
    </row>
    <row r="45578" spans="1:1" x14ac:dyDescent="0.55000000000000004">
      <c r="A45578" s="131"/>
    </row>
    <row r="45579" spans="1:1" x14ac:dyDescent="0.55000000000000004">
      <c r="A45579" s="131"/>
    </row>
    <row r="45582" spans="1:1" x14ac:dyDescent="0.55000000000000004">
      <c r="A45582" s="131"/>
    </row>
    <row r="45583" spans="1:1" x14ac:dyDescent="0.55000000000000004">
      <c r="A45583" s="131"/>
    </row>
    <row r="45586" spans="1:1" x14ac:dyDescent="0.55000000000000004">
      <c r="A45586" s="131"/>
    </row>
    <row r="45587" spans="1:1" x14ac:dyDescent="0.55000000000000004">
      <c r="A45587" s="131"/>
    </row>
    <row r="45590" spans="1:1" x14ac:dyDescent="0.55000000000000004">
      <c r="A45590" s="131"/>
    </row>
    <row r="45591" spans="1:1" x14ac:dyDescent="0.55000000000000004">
      <c r="A45591" s="131"/>
    </row>
    <row r="45594" spans="1:1" x14ac:dyDescent="0.55000000000000004">
      <c r="A45594" s="131"/>
    </row>
    <row r="45595" spans="1:1" x14ac:dyDescent="0.55000000000000004">
      <c r="A45595" s="131"/>
    </row>
    <row r="45598" spans="1:1" x14ac:dyDescent="0.55000000000000004">
      <c r="A45598" s="131"/>
    </row>
    <row r="45599" spans="1:1" x14ac:dyDescent="0.55000000000000004">
      <c r="A45599" s="131"/>
    </row>
    <row r="45602" spans="1:1" x14ac:dyDescent="0.55000000000000004">
      <c r="A45602" s="131"/>
    </row>
    <row r="45603" spans="1:1" x14ac:dyDescent="0.55000000000000004">
      <c r="A45603" s="131"/>
    </row>
    <row r="45606" spans="1:1" x14ac:dyDescent="0.55000000000000004">
      <c r="A45606" s="131"/>
    </row>
    <row r="45607" spans="1:1" x14ac:dyDescent="0.55000000000000004">
      <c r="A45607" s="131"/>
    </row>
    <row r="45610" spans="1:1" x14ac:dyDescent="0.55000000000000004">
      <c r="A45610" s="131"/>
    </row>
    <row r="45611" spans="1:1" x14ac:dyDescent="0.55000000000000004">
      <c r="A45611" s="131"/>
    </row>
    <row r="45614" spans="1:1" x14ac:dyDescent="0.55000000000000004">
      <c r="A45614" s="131"/>
    </row>
    <row r="45615" spans="1:1" x14ac:dyDescent="0.55000000000000004">
      <c r="A45615" s="131"/>
    </row>
    <row r="45618" spans="1:1" x14ac:dyDescent="0.55000000000000004">
      <c r="A45618" s="131"/>
    </row>
    <row r="45619" spans="1:1" x14ac:dyDescent="0.55000000000000004">
      <c r="A45619" s="131"/>
    </row>
    <row r="45622" spans="1:1" x14ac:dyDescent="0.55000000000000004">
      <c r="A45622" s="131"/>
    </row>
    <row r="45623" spans="1:1" x14ac:dyDescent="0.55000000000000004">
      <c r="A45623" s="131"/>
    </row>
    <row r="45626" spans="1:1" x14ac:dyDescent="0.55000000000000004">
      <c r="A45626" s="131"/>
    </row>
    <row r="45627" spans="1:1" x14ac:dyDescent="0.55000000000000004">
      <c r="A45627" s="131"/>
    </row>
    <row r="45630" spans="1:1" x14ac:dyDescent="0.55000000000000004">
      <c r="A45630" s="131"/>
    </row>
    <row r="45631" spans="1:1" x14ac:dyDescent="0.55000000000000004">
      <c r="A45631" s="131"/>
    </row>
    <row r="45634" spans="1:1" x14ac:dyDescent="0.55000000000000004">
      <c r="A45634" s="131"/>
    </row>
    <row r="45635" spans="1:1" x14ac:dyDescent="0.55000000000000004">
      <c r="A45635" s="131"/>
    </row>
    <row r="45638" spans="1:1" x14ac:dyDescent="0.55000000000000004">
      <c r="A45638" s="131"/>
    </row>
    <row r="45639" spans="1:1" x14ac:dyDescent="0.55000000000000004">
      <c r="A45639" s="131"/>
    </row>
    <row r="45642" spans="1:1" x14ac:dyDescent="0.55000000000000004">
      <c r="A45642" s="131"/>
    </row>
    <row r="45643" spans="1:1" x14ac:dyDescent="0.55000000000000004">
      <c r="A45643" s="131"/>
    </row>
    <row r="45646" spans="1:1" x14ac:dyDescent="0.55000000000000004">
      <c r="A45646" s="131"/>
    </row>
    <row r="45647" spans="1:1" x14ac:dyDescent="0.55000000000000004">
      <c r="A45647" s="131"/>
    </row>
    <row r="45650" spans="1:1" x14ac:dyDescent="0.55000000000000004">
      <c r="A45650" s="131"/>
    </row>
    <row r="45651" spans="1:1" x14ac:dyDescent="0.55000000000000004">
      <c r="A45651" s="131"/>
    </row>
    <row r="45654" spans="1:1" x14ac:dyDescent="0.55000000000000004">
      <c r="A45654" s="131"/>
    </row>
    <row r="45655" spans="1:1" x14ac:dyDescent="0.55000000000000004">
      <c r="A45655" s="131"/>
    </row>
    <row r="45658" spans="1:1" x14ac:dyDescent="0.55000000000000004">
      <c r="A45658" s="131"/>
    </row>
    <row r="45659" spans="1:1" x14ac:dyDescent="0.55000000000000004">
      <c r="A45659" s="131"/>
    </row>
    <row r="45662" spans="1:1" x14ac:dyDescent="0.55000000000000004">
      <c r="A45662" s="131"/>
    </row>
    <row r="45663" spans="1:1" x14ac:dyDescent="0.55000000000000004">
      <c r="A45663" s="131"/>
    </row>
    <row r="45666" spans="1:1" x14ac:dyDescent="0.55000000000000004">
      <c r="A45666" s="131"/>
    </row>
    <row r="45667" spans="1:1" x14ac:dyDescent="0.55000000000000004">
      <c r="A45667" s="131"/>
    </row>
    <row r="45670" spans="1:1" x14ac:dyDescent="0.55000000000000004">
      <c r="A45670" s="131"/>
    </row>
    <row r="45671" spans="1:1" x14ac:dyDescent="0.55000000000000004">
      <c r="A45671" s="131"/>
    </row>
    <row r="45674" spans="1:1" x14ac:dyDescent="0.55000000000000004">
      <c r="A45674" s="131"/>
    </row>
    <row r="45675" spans="1:1" x14ac:dyDescent="0.55000000000000004">
      <c r="A45675" s="131"/>
    </row>
    <row r="45678" spans="1:1" x14ac:dyDescent="0.55000000000000004">
      <c r="A45678" s="131"/>
    </row>
    <row r="45679" spans="1:1" x14ac:dyDescent="0.55000000000000004">
      <c r="A45679" s="131"/>
    </row>
    <row r="45682" spans="1:1" x14ac:dyDescent="0.55000000000000004">
      <c r="A45682" s="131"/>
    </row>
    <row r="45683" spans="1:1" x14ac:dyDescent="0.55000000000000004">
      <c r="A45683" s="131"/>
    </row>
    <row r="45686" spans="1:1" x14ac:dyDescent="0.55000000000000004">
      <c r="A45686" s="131"/>
    </row>
    <row r="45687" spans="1:1" x14ac:dyDescent="0.55000000000000004">
      <c r="A45687" s="131"/>
    </row>
    <row r="45690" spans="1:1" x14ac:dyDescent="0.55000000000000004">
      <c r="A45690" s="131"/>
    </row>
    <row r="45691" spans="1:1" x14ac:dyDescent="0.55000000000000004">
      <c r="A45691" s="131"/>
    </row>
    <row r="45694" spans="1:1" x14ac:dyDescent="0.55000000000000004">
      <c r="A45694" s="131"/>
    </row>
    <row r="45695" spans="1:1" x14ac:dyDescent="0.55000000000000004">
      <c r="A45695" s="131"/>
    </row>
    <row r="45698" spans="1:1" x14ac:dyDescent="0.55000000000000004">
      <c r="A45698" s="131"/>
    </row>
    <row r="45699" spans="1:1" x14ac:dyDescent="0.55000000000000004">
      <c r="A45699" s="131"/>
    </row>
    <row r="45702" spans="1:1" x14ac:dyDescent="0.55000000000000004">
      <c r="A45702" s="131"/>
    </row>
    <row r="45703" spans="1:1" x14ac:dyDescent="0.55000000000000004">
      <c r="A45703" s="131"/>
    </row>
    <row r="45706" spans="1:1" x14ac:dyDescent="0.55000000000000004">
      <c r="A45706" s="131"/>
    </row>
    <row r="45707" spans="1:1" x14ac:dyDescent="0.55000000000000004">
      <c r="A45707" s="131"/>
    </row>
    <row r="45710" spans="1:1" x14ac:dyDescent="0.55000000000000004">
      <c r="A45710" s="131"/>
    </row>
    <row r="45711" spans="1:1" x14ac:dyDescent="0.55000000000000004">
      <c r="A45711" s="131"/>
    </row>
    <row r="45714" spans="1:1" x14ac:dyDescent="0.55000000000000004">
      <c r="A45714" s="131"/>
    </row>
    <row r="45715" spans="1:1" x14ac:dyDescent="0.55000000000000004">
      <c r="A45715" s="131"/>
    </row>
    <row r="45718" spans="1:1" x14ac:dyDescent="0.55000000000000004">
      <c r="A45718" s="131"/>
    </row>
    <row r="45719" spans="1:1" x14ac:dyDescent="0.55000000000000004">
      <c r="A45719" s="131"/>
    </row>
    <row r="45722" spans="1:1" x14ac:dyDescent="0.55000000000000004">
      <c r="A45722" s="131"/>
    </row>
    <row r="45723" spans="1:1" x14ac:dyDescent="0.55000000000000004">
      <c r="A45723" s="131"/>
    </row>
    <row r="45726" spans="1:1" x14ac:dyDescent="0.55000000000000004">
      <c r="A45726" s="131"/>
    </row>
    <row r="45727" spans="1:1" x14ac:dyDescent="0.55000000000000004">
      <c r="A45727" s="131"/>
    </row>
    <row r="45730" spans="1:1" x14ac:dyDescent="0.55000000000000004">
      <c r="A45730" s="131"/>
    </row>
    <row r="45731" spans="1:1" x14ac:dyDescent="0.55000000000000004">
      <c r="A45731" s="131"/>
    </row>
    <row r="45734" spans="1:1" x14ac:dyDescent="0.55000000000000004">
      <c r="A45734" s="131"/>
    </row>
    <row r="45735" spans="1:1" x14ac:dyDescent="0.55000000000000004">
      <c r="A45735" s="131"/>
    </row>
    <row r="45738" spans="1:1" x14ac:dyDescent="0.55000000000000004">
      <c r="A45738" s="131"/>
    </row>
    <row r="45739" spans="1:1" x14ac:dyDescent="0.55000000000000004">
      <c r="A45739" s="131"/>
    </row>
    <row r="45742" spans="1:1" x14ac:dyDescent="0.55000000000000004">
      <c r="A45742" s="131"/>
    </row>
    <row r="45743" spans="1:1" x14ac:dyDescent="0.55000000000000004">
      <c r="A45743" s="131"/>
    </row>
    <row r="45746" spans="1:1" x14ac:dyDescent="0.55000000000000004">
      <c r="A45746" s="131"/>
    </row>
    <row r="45747" spans="1:1" x14ac:dyDescent="0.55000000000000004">
      <c r="A45747" s="131"/>
    </row>
    <row r="45750" spans="1:1" x14ac:dyDescent="0.55000000000000004">
      <c r="A45750" s="131"/>
    </row>
    <row r="45751" spans="1:1" x14ac:dyDescent="0.55000000000000004">
      <c r="A45751" s="131"/>
    </row>
    <row r="45754" spans="1:1" x14ac:dyDescent="0.55000000000000004">
      <c r="A45754" s="131"/>
    </row>
    <row r="45755" spans="1:1" x14ac:dyDescent="0.55000000000000004">
      <c r="A45755" s="131"/>
    </row>
    <row r="45758" spans="1:1" x14ac:dyDescent="0.55000000000000004">
      <c r="A45758" s="131"/>
    </row>
    <row r="45759" spans="1:1" x14ac:dyDescent="0.55000000000000004">
      <c r="A45759" s="131"/>
    </row>
    <row r="45762" spans="1:1" x14ac:dyDescent="0.55000000000000004">
      <c r="A45762" s="131"/>
    </row>
    <row r="45763" spans="1:1" x14ac:dyDescent="0.55000000000000004">
      <c r="A45763" s="131"/>
    </row>
    <row r="45766" spans="1:1" x14ac:dyDescent="0.55000000000000004">
      <c r="A45766" s="131"/>
    </row>
    <row r="45767" spans="1:1" x14ac:dyDescent="0.55000000000000004">
      <c r="A45767" s="131"/>
    </row>
    <row r="45770" spans="1:1" x14ac:dyDescent="0.55000000000000004">
      <c r="A45770" s="131"/>
    </row>
    <row r="45771" spans="1:1" x14ac:dyDescent="0.55000000000000004">
      <c r="A45771" s="131"/>
    </row>
    <row r="45774" spans="1:1" x14ac:dyDescent="0.55000000000000004">
      <c r="A45774" s="131"/>
    </row>
    <row r="45775" spans="1:1" x14ac:dyDescent="0.55000000000000004">
      <c r="A45775" s="131"/>
    </row>
    <row r="45778" spans="1:1" x14ac:dyDescent="0.55000000000000004">
      <c r="A45778" s="131"/>
    </row>
    <row r="45779" spans="1:1" x14ac:dyDescent="0.55000000000000004">
      <c r="A45779" s="131"/>
    </row>
    <row r="45782" spans="1:1" x14ac:dyDescent="0.55000000000000004">
      <c r="A45782" s="131"/>
    </row>
    <row r="45783" spans="1:1" x14ac:dyDescent="0.55000000000000004">
      <c r="A45783" s="131"/>
    </row>
    <row r="45786" spans="1:1" x14ac:dyDescent="0.55000000000000004">
      <c r="A45786" s="131"/>
    </row>
    <row r="45787" spans="1:1" x14ac:dyDescent="0.55000000000000004">
      <c r="A45787" s="131"/>
    </row>
    <row r="45790" spans="1:1" x14ac:dyDescent="0.55000000000000004">
      <c r="A45790" s="131"/>
    </row>
    <row r="45791" spans="1:1" x14ac:dyDescent="0.55000000000000004">
      <c r="A45791" s="131"/>
    </row>
    <row r="45794" spans="1:1" x14ac:dyDescent="0.55000000000000004">
      <c r="A45794" s="131"/>
    </row>
    <row r="45795" spans="1:1" x14ac:dyDescent="0.55000000000000004">
      <c r="A45795" s="131"/>
    </row>
    <row r="45798" spans="1:1" x14ac:dyDescent="0.55000000000000004">
      <c r="A45798" s="131"/>
    </row>
    <row r="45799" spans="1:1" x14ac:dyDescent="0.55000000000000004">
      <c r="A45799" s="131"/>
    </row>
    <row r="45802" spans="1:1" x14ac:dyDescent="0.55000000000000004">
      <c r="A45802" s="131"/>
    </row>
    <row r="45803" spans="1:1" x14ac:dyDescent="0.55000000000000004">
      <c r="A45803" s="131"/>
    </row>
    <row r="45806" spans="1:1" x14ac:dyDescent="0.55000000000000004">
      <c r="A45806" s="131"/>
    </row>
    <row r="45807" spans="1:1" x14ac:dyDescent="0.55000000000000004">
      <c r="A45807" s="131"/>
    </row>
    <row r="45810" spans="1:1" x14ac:dyDescent="0.55000000000000004">
      <c r="A45810" s="131"/>
    </row>
    <row r="45811" spans="1:1" x14ac:dyDescent="0.55000000000000004">
      <c r="A45811" s="131"/>
    </row>
    <row r="45814" spans="1:1" x14ac:dyDescent="0.55000000000000004">
      <c r="A45814" s="131"/>
    </row>
    <row r="45815" spans="1:1" x14ac:dyDescent="0.55000000000000004">
      <c r="A45815" s="131"/>
    </row>
    <row r="45818" spans="1:1" x14ac:dyDescent="0.55000000000000004">
      <c r="A45818" s="131"/>
    </row>
    <row r="45819" spans="1:1" x14ac:dyDescent="0.55000000000000004">
      <c r="A45819" s="131"/>
    </row>
    <row r="45822" spans="1:1" x14ac:dyDescent="0.55000000000000004">
      <c r="A45822" s="131"/>
    </row>
    <row r="45823" spans="1:1" x14ac:dyDescent="0.55000000000000004">
      <c r="A45823" s="131"/>
    </row>
    <row r="45826" spans="1:1" x14ac:dyDescent="0.55000000000000004">
      <c r="A45826" s="131"/>
    </row>
    <row r="45827" spans="1:1" x14ac:dyDescent="0.55000000000000004">
      <c r="A45827" s="131"/>
    </row>
    <row r="45830" spans="1:1" x14ac:dyDescent="0.55000000000000004">
      <c r="A45830" s="131"/>
    </row>
    <row r="45831" spans="1:1" x14ac:dyDescent="0.55000000000000004">
      <c r="A45831" s="131"/>
    </row>
    <row r="45834" spans="1:1" x14ac:dyDescent="0.55000000000000004">
      <c r="A45834" s="131"/>
    </row>
    <row r="45835" spans="1:1" x14ac:dyDescent="0.55000000000000004">
      <c r="A45835" s="131"/>
    </row>
    <row r="45838" spans="1:1" x14ac:dyDescent="0.55000000000000004">
      <c r="A45838" s="131"/>
    </row>
    <row r="45839" spans="1:1" x14ac:dyDescent="0.55000000000000004">
      <c r="A45839" s="131"/>
    </row>
    <row r="45842" spans="1:1" x14ac:dyDescent="0.55000000000000004">
      <c r="A45842" s="131"/>
    </row>
    <row r="45843" spans="1:1" x14ac:dyDescent="0.55000000000000004">
      <c r="A45843" s="131"/>
    </row>
    <row r="45846" spans="1:1" x14ac:dyDescent="0.55000000000000004">
      <c r="A45846" s="131"/>
    </row>
    <row r="45847" spans="1:1" x14ac:dyDescent="0.55000000000000004">
      <c r="A45847" s="131"/>
    </row>
    <row r="45850" spans="1:1" x14ac:dyDescent="0.55000000000000004">
      <c r="A45850" s="131"/>
    </row>
    <row r="45851" spans="1:1" x14ac:dyDescent="0.55000000000000004">
      <c r="A45851" s="131"/>
    </row>
    <row r="45854" spans="1:1" x14ac:dyDescent="0.55000000000000004">
      <c r="A45854" s="131"/>
    </row>
    <row r="45855" spans="1:1" x14ac:dyDescent="0.55000000000000004">
      <c r="A45855" s="131"/>
    </row>
    <row r="45858" spans="1:1" x14ac:dyDescent="0.55000000000000004">
      <c r="A45858" s="131"/>
    </row>
    <row r="45859" spans="1:1" x14ac:dyDescent="0.55000000000000004">
      <c r="A45859" s="131"/>
    </row>
    <row r="45862" spans="1:1" x14ac:dyDescent="0.55000000000000004">
      <c r="A45862" s="131"/>
    </row>
    <row r="45863" spans="1:1" x14ac:dyDescent="0.55000000000000004">
      <c r="A45863" s="131"/>
    </row>
    <row r="45866" spans="1:1" x14ac:dyDescent="0.55000000000000004">
      <c r="A45866" s="131"/>
    </row>
    <row r="45867" spans="1:1" x14ac:dyDescent="0.55000000000000004">
      <c r="A45867" s="131"/>
    </row>
    <row r="45870" spans="1:1" x14ac:dyDescent="0.55000000000000004">
      <c r="A45870" s="131"/>
    </row>
    <row r="45871" spans="1:1" x14ac:dyDescent="0.55000000000000004">
      <c r="A45871" s="131"/>
    </row>
    <row r="45874" spans="1:1" x14ac:dyDescent="0.55000000000000004">
      <c r="A45874" s="131"/>
    </row>
    <row r="45875" spans="1:1" x14ac:dyDescent="0.55000000000000004">
      <c r="A45875" s="131"/>
    </row>
    <row r="45878" spans="1:1" x14ac:dyDescent="0.55000000000000004">
      <c r="A45878" s="131"/>
    </row>
    <row r="45879" spans="1:1" x14ac:dyDescent="0.55000000000000004">
      <c r="A45879" s="131"/>
    </row>
    <row r="45882" spans="1:1" x14ac:dyDescent="0.55000000000000004">
      <c r="A45882" s="131"/>
    </row>
    <row r="45883" spans="1:1" x14ac:dyDescent="0.55000000000000004">
      <c r="A45883" s="131"/>
    </row>
    <row r="45886" spans="1:1" x14ac:dyDescent="0.55000000000000004">
      <c r="A45886" s="131"/>
    </row>
    <row r="45887" spans="1:1" x14ac:dyDescent="0.55000000000000004">
      <c r="A45887" s="131"/>
    </row>
    <row r="45890" spans="1:1" x14ac:dyDescent="0.55000000000000004">
      <c r="A45890" s="131"/>
    </row>
    <row r="45891" spans="1:1" x14ac:dyDescent="0.55000000000000004">
      <c r="A45891" s="131"/>
    </row>
    <row r="45894" spans="1:1" x14ac:dyDescent="0.55000000000000004">
      <c r="A45894" s="131"/>
    </row>
    <row r="45895" spans="1:1" x14ac:dyDescent="0.55000000000000004">
      <c r="A45895" s="131"/>
    </row>
    <row r="45898" spans="1:1" x14ac:dyDescent="0.55000000000000004">
      <c r="A45898" s="131"/>
    </row>
    <row r="45899" spans="1:1" x14ac:dyDescent="0.55000000000000004">
      <c r="A45899" s="131"/>
    </row>
    <row r="45902" spans="1:1" x14ac:dyDescent="0.55000000000000004">
      <c r="A45902" s="131"/>
    </row>
    <row r="45903" spans="1:1" x14ac:dyDescent="0.55000000000000004">
      <c r="A45903" s="131"/>
    </row>
    <row r="45906" spans="1:1" x14ac:dyDescent="0.55000000000000004">
      <c r="A45906" s="131"/>
    </row>
    <row r="45907" spans="1:1" x14ac:dyDescent="0.55000000000000004">
      <c r="A45907" s="131"/>
    </row>
    <row r="45910" spans="1:1" x14ac:dyDescent="0.55000000000000004">
      <c r="A45910" s="131"/>
    </row>
    <row r="45911" spans="1:1" x14ac:dyDescent="0.55000000000000004">
      <c r="A45911" s="131"/>
    </row>
    <row r="45914" spans="1:1" x14ac:dyDescent="0.55000000000000004">
      <c r="A45914" s="131"/>
    </row>
    <row r="45915" spans="1:1" x14ac:dyDescent="0.55000000000000004">
      <c r="A45915" s="131"/>
    </row>
    <row r="45918" spans="1:1" x14ac:dyDescent="0.55000000000000004">
      <c r="A45918" s="131"/>
    </row>
    <row r="45919" spans="1:1" x14ac:dyDescent="0.55000000000000004">
      <c r="A45919" s="131"/>
    </row>
    <row r="45922" spans="1:1" x14ac:dyDescent="0.55000000000000004">
      <c r="A45922" s="131"/>
    </row>
    <row r="45923" spans="1:1" x14ac:dyDescent="0.55000000000000004">
      <c r="A45923" s="131"/>
    </row>
    <row r="45926" spans="1:1" x14ac:dyDescent="0.55000000000000004">
      <c r="A45926" s="131"/>
    </row>
    <row r="45927" spans="1:1" x14ac:dyDescent="0.55000000000000004">
      <c r="A45927" s="131"/>
    </row>
    <row r="45930" spans="1:1" x14ac:dyDescent="0.55000000000000004">
      <c r="A45930" s="131"/>
    </row>
    <row r="45931" spans="1:1" x14ac:dyDescent="0.55000000000000004">
      <c r="A45931" s="131"/>
    </row>
    <row r="45934" spans="1:1" x14ac:dyDescent="0.55000000000000004">
      <c r="A45934" s="131"/>
    </row>
    <row r="45935" spans="1:1" x14ac:dyDescent="0.55000000000000004">
      <c r="A45935" s="131"/>
    </row>
    <row r="45938" spans="1:1" x14ac:dyDescent="0.55000000000000004">
      <c r="A45938" s="131"/>
    </row>
    <row r="45939" spans="1:1" x14ac:dyDescent="0.55000000000000004">
      <c r="A45939" s="131"/>
    </row>
    <row r="45942" spans="1:1" x14ac:dyDescent="0.55000000000000004">
      <c r="A45942" s="131"/>
    </row>
    <row r="45943" spans="1:1" x14ac:dyDescent="0.55000000000000004">
      <c r="A45943" s="131"/>
    </row>
    <row r="45946" spans="1:1" x14ac:dyDescent="0.55000000000000004">
      <c r="A45946" s="131"/>
    </row>
    <row r="45947" spans="1:1" x14ac:dyDescent="0.55000000000000004">
      <c r="A45947" s="131"/>
    </row>
    <row r="45950" spans="1:1" x14ac:dyDescent="0.55000000000000004">
      <c r="A45950" s="131"/>
    </row>
    <row r="45951" spans="1:1" x14ac:dyDescent="0.55000000000000004">
      <c r="A45951" s="131"/>
    </row>
    <row r="45954" spans="1:1" x14ac:dyDescent="0.55000000000000004">
      <c r="A45954" s="131"/>
    </row>
    <row r="45955" spans="1:1" x14ac:dyDescent="0.55000000000000004">
      <c r="A45955" s="131"/>
    </row>
    <row r="45958" spans="1:1" x14ac:dyDescent="0.55000000000000004">
      <c r="A45958" s="131"/>
    </row>
    <row r="45959" spans="1:1" x14ac:dyDescent="0.55000000000000004">
      <c r="A45959" s="131"/>
    </row>
    <row r="45962" spans="1:1" x14ac:dyDescent="0.55000000000000004">
      <c r="A45962" s="131"/>
    </row>
    <row r="45963" spans="1:1" x14ac:dyDescent="0.55000000000000004">
      <c r="A45963" s="131"/>
    </row>
    <row r="45966" spans="1:1" x14ac:dyDescent="0.55000000000000004">
      <c r="A45966" s="131"/>
    </row>
    <row r="45967" spans="1:1" x14ac:dyDescent="0.55000000000000004">
      <c r="A45967" s="131"/>
    </row>
    <row r="45970" spans="1:1" x14ac:dyDescent="0.55000000000000004">
      <c r="A45970" s="131"/>
    </row>
    <row r="45971" spans="1:1" x14ac:dyDescent="0.55000000000000004">
      <c r="A45971" s="131"/>
    </row>
    <row r="45974" spans="1:1" x14ac:dyDescent="0.55000000000000004">
      <c r="A45974" s="131"/>
    </row>
    <row r="45975" spans="1:1" x14ac:dyDescent="0.55000000000000004">
      <c r="A45975" s="131"/>
    </row>
    <row r="45978" spans="1:1" x14ac:dyDescent="0.55000000000000004">
      <c r="A45978" s="131"/>
    </row>
    <row r="45979" spans="1:1" x14ac:dyDescent="0.55000000000000004">
      <c r="A45979" s="131"/>
    </row>
    <row r="45982" spans="1:1" x14ac:dyDescent="0.55000000000000004">
      <c r="A45982" s="131"/>
    </row>
    <row r="45983" spans="1:1" x14ac:dyDescent="0.55000000000000004">
      <c r="A45983" s="131"/>
    </row>
    <row r="45986" spans="1:1" x14ac:dyDescent="0.55000000000000004">
      <c r="A45986" s="131"/>
    </row>
    <row r="45987" spans="1:1" x14ac:dyDescent="0.55000000000000004">
      <c r="A45987" s="131"/>
    </row>
    <row r="45990" spans="1:1" x14ac:dyDescent="0.55000000000000004">
      <c r="A45990" s="131"/>
    </row>
    <row r="45991" spans="1:1" x14ac:dyDescent="0.55000000000000004">
      <c r="A45991" s="131"/>
    </row>
    <row r="45994" spans="1:1" x14ac:dyDescent="0.55000000000000004">
      <c r="A45994" s="131"/>
    </row>
    <row r="45995" spans="1:1" x14ac:dyDescent="0.55000000000000004">
      <c r="A45995" s="131"/>
    </row>
    <row r="45998" spans="1:1" x14ac:dyDescent="0.55000000000000004">
      <c r="A45998" s="131"/>
    </row>
    <row r="45999" spans="1:1" x14ac:dyDescent="0.55000000000000004">
      <c r="A45999" s="131"/>
    </row>
    <row r="46002" spans="1:1" x14ac:dyDescent="0.55000000000000004">
      <c r="A46002" s="131"/>
    </row>
    <row r="46003" spans="1:1" x14ac:dyDescent="0.55000000000000004">
      <c r="A46003" s="131"/>
    </row>
    <row r="46006" spans="1:1" x14ac:dyDescent="0.55000000000000004">
      <c r="A46006" s="131"/>
    </row>
    <row r="46007" spans="1:1" x14ac:dyDescent="0.55000000000000004">
      <c r="A46007" s="131"/>
    </row>
    <row r="46010" spans="1:1" x14ac:dyDescent="0.55000000000000004">
      <c r="A46010" s="131"/>
    </row>
    <row r="46011" spans="1:1" x14ac:dyDescent="0.55000000000000004">
      <c r="A46011" s="131"/>
    </row>
    <row r="46014" spans="1:1" x14ac:dyDescent="0.55000000000000004">
      <c r="A46014" s="131"/>
    </row>
    <row r="46015" spans="1:1" x14ac:dyDescent="0.55000000000000004">
      <c r="A46015" s="131"/>
    </row>
    <row r="46018" spans="1:1" x14ac:dyDescent="0.55000000000000004">
      <c r="A46018" s="131"/>
    </row>
    <row r="46019" spans="1:1" x14ac:dyDescent="0.55000000000000004">
      <c r="A46019" s="131"/>
    </row>
    <row r="46022" spans="1:1" x14ac:dyDescent="0.55000000000000004">
      <c r="A46022" s="131"/>
    </row>
    <row r="46023" spans="1:1" x14ac:dyDescent="0.55000000000000004">
      <c r="A46023" s="131"/>
    </row>
    <row r="46026" spans="1:1" x14ac:dyDescent="0.55000000000000004">
      <c r="A46026" s="131"/>
    </row>
    <row r="46027" spans="1:1" x14ac:dyDescent="0.55000000000000004">
      <c r="A46027" s="131"/>
    </row>
    <row r="46030" spans="1:1" x14ac:dyDescent="0.55000000000000004">
      <c r="A46030" s="131"/>
    </row>
    <row r="46031" spans="1:1" x14ac:dyDescent="0.55000000000000004">
      <c r="A46031" s="131"/>
    </row>
    <row r="46034" spans="1:1" x14ac:dyDescent="0.55000000000000004">
      <c r="A46034" s="131"/>
    </row>
    <row r="46035" spans="1:1" x14ac:dyDescent="0.55000000000000004">
      <c r="A46035" s="131"/>
    </row>
    <row r="46038" spans="1:1" x14ac:dyDescent="0.55000000000000004">
      <c r="A46038" s="131"/>
    </row>
    <row r="46039" spans="1:1" x14ac:dyDescent="0.55000000000000004">
      <c r="A46039" s="131"/>
    </row>
    <row r="46042" spans="1:1" x14ac:dyDescent="0.55000000000000004">
      <c r="A46042" s="131"/>
    </row>
    <row r="46043" spans="1:1" x14ac:dyDescent="0.55000000000000004">
      <c r="A46043" s="131"/>
    </row>
    <row r="46046" spans="1:1" x14ac:dyDescent="0.55000000000000004">
      <c r="A46046" s="131"/>
    </row>
    <row r="46047" spans="1:1" x14ac:dyDescent="0.55000000000000004">
      <c r="A46047" s="131"/>
    </row>
    <row r="46050" spans="1:1" x14ac:dyDescent="0.55000000000000004">
      <c r="A46050" s="131"/>
    </row>
    <row r="46051" spans="1:1" x14ac:dyDescent="0.55000000000000004">
      <c r="A46051" s="131"/>
    </row>
    <row r="46054" spans="1:1" x14ac:dyDescent="0.55000000000000004">
      <c r="A46054" s="131"/>
    </row>
    <row r="46055" spans="1:1" x14ac:dyDescent="0.55000000000000004">
      <c r="A46055" s="131"/>
    </row>
    <row r="46058" spans="1:1" x14ac:dyDescent="0.55000000000000004">
      <c r="A46058" s="131"/>
    </row>
    <row r="46059" spans="1:1" x14ac:dyDescent="0.55000000000000004">
      <c r="A46059" s="131"/>
    </row>
    <row r="46062" spans="1:1" x14ac:dyDescent="0.55000000000000004">
      <c r="A46062" s="131"/>
    </row>
    <row r="46063" spans="1:1" x14ac:dyDescent="0.55000000000000004">
      <c r="A46063" s="131"/>
    </row>
    <row r="46066" spans="1:1" x14ac:dyDescent="0.55000000000000004">
      <c r="A46066" s="131"/>
    </row>
    <row r="46067" spans="1:1" x14ac:dyDescent="0.55000000000000004">
      <c r="A46067" s="131"/>
    </row>
    <row r="46070" spans="1:1" x14ac:dyDescent="0.55000000000000004">
      <c r="A46070" s="131"/>
    </row>
    <row r="46071" spans="1:1" x14ac:dyDescent="0.55000000000000004">
      <c r="A46071" s="131"/>
    </row>
    <row r="46074" spans="1:1" x14ac:dyDescent="0.55000000000000004">
      <c r="A46074" s="131"/>
    </row>
    <row r="46075" spans="1:1" x14ac:dyDescent="0.55000000000000004">
      <c r="A46075" s="131"/>
    </row>
    <row r="46078" spans="1:1" x14ac:dyDescent="0.55000000000000004">
      <c r="A46078" s="131"/>
    </row>
    <row r="46079" spans="1:1" x14ac:dyDescent="0.55000000000000004">
      <c r="A46079" s="131"/>
    </row>
    <row r="46082" spans="1:1" x14ac:dyDescent="0.55000000000000004">
      <c r="A46082" s="131"/>
    </row>
    <row r="46083" spans="1:1" x14ac:dyDescent="0.55000000000000004">
      <c r="A46083" s="131"/>
    </row>
    <row r="46086" spans="1:1" x14ac:dyDescent="0.55000000000000004">
      <c r="A46086" s="131"/>
    </row>
    <row r="46087" spans="1:1" x14ac:dyDescent="0.55000000000000004">
      <c r="A46087" s="131"/>
    </row>
    <row r="46090" spans="1:1" x14ac:dyDescent="0.55000000000000004">
      <c r="A46090" s="131"/>
    </row>
    <row r="46091" spans="1:1" x14ac:dyDescent="0.55000000000000004">
      <c r="A46091" s="131"/>
    </row>
    <row r="46094" spans="1:1" x14ac:dyDescent="0.55000000000000004">
      <c r="A46094" s="131"/>
    </row>
    <row r="46095" spans="1:1" x14ac:dyDescent="0.55000000000000004">
      <c r="A46095" s="131"/>
    </row>
    <row r="46098" spans="1:1" x14ac:dyDescent="0.55000000000000004">
      <c r="A46098" s="131"/>
    </row>
    <row r="46099" spans="1:1" x14ac:dyDescent="0.55000000000000004">
      <c r="A46099" s="131"/>
    </row>
    <row r="46102" spans="1:1" x14ac:dyDescent="0.55000000000000004">
      <c r="A46102" s="131"/>
    </row>
    <row r="46103" spans="1:1" x14ac:dyDescent="0.55000000000000004">
      <c r="A46103" s="131"/>
    </row>
    <row r="46106" spans="1:1" x14ac:dyDescent="0.55000000000000004">
      <c r="A46106" s="131"/>
    </row>
    <row r="46107" spans="1:1" x14ac:dyDescent="0.55000000000000004">
      <c r="A46107" s="131"/>
    </row>
    <row r="46110" spans="1:1" x14ac:dyDescent="0.55000000000000004">
      <c r="A46110" s="131"/>
    </row>
    <row r="46111" spans="1:1" x14ac:dyDescent="0.55000000000000004">
      <c r="A46111" s="131"/>
    </row>
    <row r="46114" spans="1:1" x14ac:dyDescent="0.55000000000000004">
      <c r="A46114" s="131"/>
    </row>
    <row r="46115" spans="1:1" x14ac:dyDescent="0.55000000000000004">
      <c r="A46115" s="131"/>
    </row>
    <row r="46118" spans="1:1" x14ac:dyDescent="0.55000000000000004">
      <c r="A46118" s="131"/>
    </row>
    <row r="46119" spans="1:1" x14ac:dyDescent="0.55000000000000004">
      <c r="A46119" s="131"/>
    </row>
    <row r="46122" spans="1:1" x14ac:dyDescent="0.55000000000000004">
      <c r="A46122" s="131"/>
    </row>
    <row r="46123" spans="1:1" x14ac:dyDescent="0.55000000000000004">
      <c r="A46123" s="131"/>
    </row>
    <row r="46126" spans="1:1" x14ac:dyDescent="0.55000000000000004">
      <c r="A46126" s="131"/>
    </row>
    <row r="46127" spans="1:1" x14ac:dyDescent="0.55000000000000004">
      <c r="A46127" s="131"/>
    </row>
    <row r="46130" spans="1:1" x14ac:dyDescent="0.55000000000000004">
      <c r="A46130" s="131"/>
    </row>
    <row r="46131" spans="1:1" x14ac:dyDescent="0.55000000000000004">
      <c r="A46131" s="131"/>
    </row>
    <row r="46134" spans="1:1" x14ac:dyDescent="0.55000000000000004">
      <c r="A46134" s="131"/>
    </row>
    <row r="46135" spans="1:1" x14ac:dyDescent="0.55000000000000004">
      <c r="A46135" s="131"/>
    </row>
    <row r="46138" spans="1:1" x14ac:dyDescent="0.55000000000000004">
      <c r="A46138" s="131"/>
    </row>
    <row r="46139" spans="1:1" x14ac:dyDescent="0.55000000000000004">
      <c r="A46139" s="131"/>
    </row>
    <row r="46142" spans="1:1" x14ac:dyDescent="0.55000000000000004">
      <c r="A46142" s="131"/>
    </row>
    <row r="46143" spans="1:1" x14ac:dyDescent="0.55000000000000004">
      <c r="A46143" s="131"/>
    </row>
    <row r="46146" spans="1:1" x14ac:dyDescent="0.55000000000000004">
      <c r="A46146" s="131"/>
    </row>
    <row r="46147" spans="1:1" x14ac:dyDescent="0.55000000000000004">
      <c r="A46147" s="131"/>
    </row>
    <row r="46150" spans="1:1" x14ac:dyDescent="0.55000000000000004">
      <c r="A46150" s="131"/>
    </row>
    <row r="46151" spans="1:1" x14ac:dyDescent="0.55000000000000004">
      <c r="A46151" s="131"/>
    </row>
    <row r="46154" spans="1:1" x14ac:dyDescent="0.55000000000000004">
      <c r="A46154" s="131"/>
    </row>
    <row r="46155" spans="1:1" x14ac:dyDescent="0.55000000000000004">
      <c r="A46155" s="131"/>
    </row>
    <row r="46158" spans="1:1" x14ac:dyDescent="0.55000000000000004">
      <c r="A46158" s="131"/>
    </row>
    <row r="46159" spans="1:1" x14ac:dyDescent="0.55000000000000004">
      <c r="A46159" s="131"/>
    </row>
    <row r="46162" spans="1:1" x14ac:dyDescent="0.55000000000000004">
      <c r="A46162" s="131"/>
    </row>
    <row r="46163" spans="1:1" x14ac:dyDescent="0.55000000000000004">
      <c r="A46163" s="131"/>
    </row>
    <row r="46166" spans="1:1" x14ac:dyDescent="0.55000000000000004">
      <c r="A46166" s="131"/>
    </row>
    <row r="46167" spans="1:1" x14ac:dyDescent="0.55000000000000004">
      <c r="A46167" s="131"/>
    </row>
    <row r="46170" spans="1:1" x14ac:dyDescent="0.55000000000000004">
      <c r="A46170" s="131"/>
    </row>
    <row r="46171" spans="1:1" x14ac:dyDescent="0.55000000000000004">
      <c r="A46171" s="131"/>
    </row>
    <row r="46174" spans="1:1" x14ac:dyDescent="0.55000000000000004">
      <c r="A46174" s="131"/>
    </row>
    <row r="46175" spans="1:1" x14ac:dyDescent="0.55000000000000004">
      <c r="A46175" s="131"/>
    </row>
    <row r="46178" spans="1:1" x14ac:dyDescent="0.55000000000000004">
      <c r="A46178" s="131"/>
    </row>
    <row r="46179" spans="1:1" x14ac:dyDescent="0.55000000000000004">
      <c r="A46179" s="131"/>
    </row>
    <row r="46182" spans="1:1" x14ac:dyDescent="0.55000000000000004">
      <c r="A46182" s="131"/>
    </row>
    <row r="46183" spans="1:1" x14ac:dyDescent="0.55000000000000004">
      <c r="A46183" s="131"/>
    </row>
    <row r="46186" spans="1:1" x14ac:dyDescent="0.55000000000000004">
      <c r="A46186" s="131"/>
    </row>
    <row r="46187" spans="1:1" x14ac:dyDescent="0.55000000000000004">
      <c r="A46187" s="131"/>
    </row>
    <row r="46190" spans="1:1" x14ac:dyDescent="0.55000000000000004">
      <c r="A46190" s="131"/>
    </row>
    <row r="46191" spans="1:1" x14ac:dyDescent="0.55000000000000004">
      <c r="A46191" s="131"/>
    </row>
    <row r="46194" spans="1:1" x14ac:dyDescent="0.55000000000000004">
      <c r="A46194" s="131"/>
    </row>
    <row r="46195" spans="1:1" x14ac:dyDescent="0.55000000000000004">
      <c r="A46195" s="131"/>
    </row>
    <row r="46198" spans="1:1" x14ac:dyDescent="0.55000000000000004">
      <c r="A46198" s="131"/>
    </row>
    <row r="46199" spans="1:1" x14ac:dyDescent="0.55000000000000004">
      <c r="A46199" s="131"/>
    </row>
    <row r="46202" spans="1:1" x14ac:dyDescent="0.55000000000000004">
      <c r="A46202" s="131"/>
    </row>
    <row r="46203" spans="1:1" x14ac:dyDescent="0.55000000000000004">
      <c r="A46203" s="131"/>
    </row>
    <row r="46206" spans="1:1" x14ac:dyDescent="0.55000000000000004">
      <c r="A46206" s="131"/>
    </row>
    <row r="46207" spans="1:1" x14ac:dyDescent="0.55000000000000004">
      <c r="A46207" s="131"/>
    </row>
    <row r="46210" spans="1:1" x14ac:dyDescent="0.55000000000000004">
      <c r="A46210" s="131"/>
    </row>
    <row r="46211" spans="1:1" x14ac:dyDescent="0.55000000000000004">
      <c r="A46211" s="131"/>
    </row>
    <row r="46214" spans="1:1" x14ac:dyDescent="0.55000000000000004">
      <c r="A46214" s="131"/>
    </row>
    <row r="46215" spans="1:1" x14ac:dyDescent="0.55000000000000004">
      <c r="A46215" s="131"/>
    </row>
    <row r="46218" spans="1:1" x14ac:dyDescent="0.55000000000000004">
      <c r="A46218" s="131"/>
    </row>
    <row r="46219" spans="1:1" x14ac:dyDescent="0.55000000000000004">
      <c r="A46219" s="131"/>
    </row>
    <row r="46222" spans="1:1" x14ac:dyDescent="0.55000000000000004">
      <c r="A46222" s="131"/>
    </row>
    <row r="46223" spans="1:1" x14ac:dyDescent="0.55000000000000004">
      <c r="A46223" s="131"/>
    </row>
    <row r="46226" spans="1:1" x14ac:dyDescent="0.55000000000000004">
      <c r="A46226" s="131"/>
    </row>
    <row r="46227" spans="1:1" x14ac:dyDescent="0.55000000000000004">
      <c r="A46227" s="131"/>
    </row>
    <row r="46230" spans="1:1" x14ac:dyDescent="0.55000000000000004">
      <c r="A46230" s="131"/>
    </row>
    <row r="46231" spans="1:1" x14ac:dyDescent="0.55000000000000004">
      <c r="A46231" s="131"/>
    </row>
    <row r="46234" spans="1:1" x14ac:dyDescent="0.55000000000000004">
      <c r="A46234" s="131"/>
    </row>
    <row r="46235" spans="1:1" x14ac:dyDescent="0.55000000000000004">
      <c r="A46235" s="131"/>
    </row>
    <row r="46238" spans="1:1" x14ac:dyDescent="0.55000000000000004">
      <c r="A46238" s="131"/>
    </row>
    <row r="46239" spans="1:1" x14ac:dyDescent="0.55000000000000004">
      <c r="A46239" s="131"/>
    </row>
    <row r="46242" spans="1:1" x14ac:dyDescent="0.55000000000000004">
      <c r="A46242" s="131"/>
    </row>
    <row r="46243" spans="1:1" x14ac:dyDescent="0.55000000000000004">
      <c r="A46243" s="131"/>
    </row>
    <row r="46246" spans="1:1" x14ac:dyDescent="0.55000000000000004">
      <c r="A46246" s="131"/>
    </row>
    <row r="46247" spans="1:1" x14ac:dyDescent="0.55000000000000004">
      <c r="A46247" s="131"/>
    </row>
    <row r="46250" spans="1:1" x14ac:dyDescent="0.55000000000000004">
      <c r="A46250" s="131"/>
    </row>
    <row r="46251" spans="1:1" x14ac:dyDescent="0.55000000000000004">
      <c r="A46251" s="131"/>
    </row>
    <row r="46254" spans="1:1" x14ac:dyDescent="0.55000000000000004">
      <c r="A46254" s="131"/>
    </row>
    <row r="46255" spans="1:1" x14ac:dyDescent="0.55000000000000004">
      <c r="A46255" s="131"/>
    </row>
    <row r="46258" spans="1:1" x14ac:dyDescent="0.55000000000000004">
      <c r="A46258" s="131"/>
    </row>
    <row r="46259" spans="1:1" x14ac:dyDescent="0.55000000000000004">
      <c r="A46259" s="131"/>
    </row>
    <row r="46262" spans="1:1" x14ac:dyDescent="0.55000000000000004">
      <c r="A46262" s="131"/>
    </row>
    <row r="46263" spans="1:1" x14ac:dyDescent="0.55000000000000004">
      <c r="A46263" s="131"/>
    </row>
    <row r="46266" spans="1:1" x14ac:dyDescent="0.55000000000000004">
      <c r="A46266" s="131"/>
    </row>
    <row r="46267" spans="1:1" x14ac:dyDescent="0.55000000000000004">
      <c r="A46267" s="131"/>
    </row>
    <row r="46270" spans="1:1" x14ac:dyDescent="0.55000000000000004">
      <c r="A46270" s="131"/>
    </row>
    <row r="46271" spans="1:1" x14ac:dyDescent="0.55000000000000004">
      <c r="A46271" s="131"/>
    </row>
    <row r="46274" spans="1:1" x14ac:dyDescent="0.55000000000000004">
      <c r="A46274" s="131"/>
    </row>
    <row r="46275" spans="1:1" x14ac:dyDescent="0.55000000000000004">
      <c r="A46275" s="131"/>
    </row>
    <row r="46278" spans="1:1" x14ac:dyDescent="0.55000000000000004">
      <c r="A46278" s="131"/>
    </row>
    <row r="46279" spans="1:1" x14ac:dyDescent="0.55000000000000004">
      <c r="A46279" s="131"/>
    </row>
    <row r="46282" spans="1:1" x14ac:dyDescent="0.55000000000000004">
      <c r="A46282" s="131"/>
    </row>
    <row r="46283" spans="1:1" x14ac:dyDescent="0.55000000000000004">
      <c r="A46283" s="131"/>
    </row>
    <row r="46286" spans="1:1" x14ac:dyDescent="0.55000000000000004">
      <c r="A46286" s="131"/>
    </row>
    <row r="46287" spans="1:1" x14ac:dyDescent="0.55000000000000004">
      <c r="A46287" s="131"/>
    </row>
    <row r="46290" spans="1:1" x14ac:dyDescent="0.55000000000000004">
      <c r="A46290" s="131"/>
    </row>
    <row r="46291" spans="1:1" x14ac:dyDescent="0.55000000000000004">
      <c r="A46291" s="131"/>
    </row>
    <row r="46294" spans="1:1" x14ac:dyDescent="0.55000000000000004">
      <c r="A46294" s="131"/>
    </row>
    <row r="46295" spans="1:1" x14ac:dyDescent="0.55000000000000004">
      <c r="A46295" s="131"/>
    </row>
    <row r="46298" spans="1:1" x14ac:dyDescent="0.55000000000000004">
      <c r="A46298" s="131"/>
    </row>
    <row r="46299" spans="1:1" x14ac:dyDescent="0.55000000000000004">
      <c r="A46299" s="131"/>
    </row>
    <row r="46302" spans="1:1" x14ac:dyDescent="0.55000000000000004">
      <c r="A46302" s="131"/>
    </row>
    <row r="46303" spans="1:1" x14ac:dyDescent="0.55000000000000004">
      <c r="A46303" s="131"/>
    </row>
    <row r="46306" spans="1:1" x14ac:dyDescent="0.55000000000000004">
      <c r="A46306" s="131"/>
    </row>
    <row r="46307" spans="1:1" x14ac:dyDescent="0.55000000000000004">
      <c r="A46307" s="131"/>
    </row>
    <row r="46310" spans="1:1" x14ac:dyDescent="0.55000000000000004">
      <c r="A46310" s="131"/>
    </row>
    <row r="46311" spans="1:1" x14ac:dyDescent="0.55000000000000004">
      <c r="A46311" s="131"/>
    </row>
    <row r="46314" spans="1:1" x14ac:dyDescent="0.55000000000000004">
      <c r="A46314" s="131"/>
    </row>
    <row r="46315" spans="1:1" x14ac:dyDescent="0.55000000000000004">
      <c r="A46315" s="131"/>
    </row>
    <row r="46318" spans="1:1" x14ac:dyDescent="0.55000000000000004">
      <c r="A46318" s="131"/>
    </row>
    <row r="46319" spans="1:1" x14ac:dyDescent="0.55000000000000004">
      <c r="A46319" s="131"/>
    </row>
    <row r="46322" spans="1:1" x14ac:dyDescent="0.55000000000000004">
      <c r="A46322" s="131"/>
    </row>
    <row r="46323" spans="1:1" x14ac:dyDescent="0.55000000000000004">
      <c r="A46323" s="131"/>
    </row>
    <row r="46326" spans="1:1" x14ac:dyDescent="0.55000000000000004">
      <c r="A46326" s="131"/>
    </row>
    <row r="46327" spans="1:1" x14ac:dyDescent="0.55000000000000004">
      <c r="A46327" s="131"/>
    </row>
    <row r="46330" spans="1:1" x14ac:dyDescent="0.55000000000000004">
      <c r="A46330" s="131"/>
    </row>
    <row r="46331" spans="1:1" x14ac:dyDescent="0.55000000000000004">
      <c r="A46331" s="131"/>
    </row>
    <row r="46334" spans="1:1" x14ac:dyDescent="0.55000000000000004">
      <c r="A46334" s="131"/>
    </row>
    <row r="46335" spans="1:1" x14ac:dyDescent="0.55000000000000004">
      <c r="A46335" s="131"/>
    </row>
    <row r="46338" spans="1:1" x14ac:dyDescent="0.55000000000000004">
      <c r="A46338" s="131"/>
    </row>
    <row r="46339" spans="1:1" x14ac:dyDescent="0.55000000000000004">
      <c r="A46339" s="131"/>
    </row>
    <row r="46342" spans="1:1" x14ac:dyDescent="0.55000000000000004">
      <c r="A46342" s="131"/>
    </row>
    <row r="46343" spans="1:1" x14ac:dyDescent="0.55000000000000004">
      <c r="A46343" s="131"/>
    </row>
    <row r="46346" spans="1:1" x14ac:dyDescent="0.55000000000000004">
      <c r="A46346" s="131"/>
    </row>
    <row r="46347" spans="1:1" x14ac:dyDescent="0.55000000000000004">
      <c r="A46347" s="131"/>
    </row>
    <row r="46350" spans="1:1" x14ac:dyDescent="0.55000000000000004">
      <c r="A46350" s="131"/>
    </row>
    <row r="46351" spans="1:1" x14ac:dyDescent="0.55000000000000004">
      <c r="A46351" s="131"/>
    </row>
    <row r="46354" spans="1:1" x14ac:dyDescent="0.55000000000000004">
      <c r="A46354" s="131"/>
    </row>
    <row r="46355" spans="1:1" x14ac:dyDescent="0.55000000000000004">
      <c r="A46355" s="131"/>
    </row>
    <row r="46358" spans="1:1" x14ac:dyDescent="0.55000000000000004">
      <c r="A46358" s="131"/>
    </row>
    <row r="46359" spans="1:1" x14ac:dyDescent="0.55000000000000004">
      <c r="A46359" s="131"/>
    </row>
    <row r="46362" spans="1:1" x14ac:dyDescent="0.55000000000000004">
      <c r="A46362" s="131"/>
    </row>
    <row r="46363" spans="1:1" x14ac:dyDescent="0.55000000000000004">
      <c r="A46363" s="131"/>
    </row>
    <row r="46366" spans="1:1" x14ac:dyDescent="0.55000000000000004">
      <c r="A46366" s="131"/>
    </row>
    <row r="46367" spans="1:1" x14ac:dyDescent="0.55000000000000004">
      <c r="A46367" s="131"/>
    </row>
    <row r="46370" spans="1:1" x14ac:dyDescent="0.55000000000000004">
      <c r="A46370" s="131"/>
    </row>
    <row r="46371" spans="1:1" x14ac:dyDescent="0.55000000000000004">
      <c r="A46371" s="131"/>
    </row>
    <row r="46374" spans="1:1" x14ac:dyDescent="0.55000000000000004">
      <c r="A46374" s="131"/>
    </row>
    <row r="46375" spans="1:1" x14ac:dyDescent="0.55000000000000004">
      <c r="A46375" s="131"/>
    </row>
    <row r="46378" spans="1:1" x14ac:dyDescent="0.55000000000000004">
      <c r="A46378" s="131"/>
    </row>
    <row r="46379" spans="1:1" x14ac:dyDescent="0.55000000000000004">
      <c r="A46379" s="131"/>
    </row>
    <row r="46382" spans="1:1" x14ac:dyDescent="0.55000000000000004">
      <c r="A46382" s="131"/>
    </row>
    <row r="46383" spans="1:1" x14ac:dyDescent="0.55000000000000004">
      <c r="A46383" s="131"/>
    </row>
    <row r="46386" spans="1:1" x14ac:dyDescent="0.55000000000000004">
      <c r="A46386" s="131"/>
    </row>
    <row r="46387" spans="1:1" x14ac:dyDescent="0.55000000000000004">
      <c r="A46387" s="131"/>
    </row>
    <row r="46390" spans="1:1" x14ac:dyDescent="0.55000000000000004">
      <c r="A46390" s="131"/>
    </row>
    <row r="46391" spans="1:1" x14ac:dyDescent="0.55000000000000004">
      <c r="A46391" s="131"/>
    </row>
    <row r="46394" spans="1:1" x14ac:dyDescent="0.55000000000000004">
      <c r="A46394" s="131"/>
    </row>
    <row r="46395" spans="1:1" x14ac:dyDescent="0.55000000000000004">
      <c r="A46395" s="131"/>
    </row>
    <row r="46398" spans="1:1" x14ac:dyDescent="0.55000000000000004">
      <c r="A46398" s="131"/>
    </row>
    <row r="46399" spans="1:1" x14ac:dyDescent="0.55000000000000004">
      <c r="A46399" s="131"/>
    </row>
    <row r="46402" spans="1:1" x14ac:dyDescent="0.55000000000000004">
      <c r="A46402" s="131"/>
    </row>
    <row r="46403" spans="1:1" x14ac:dyDescent="0.55000000000000004">
      <c r="A46403" s="131"/>
    </row>
    <row r="46406" spans="1:1" x14ac:dyDescent="0.55000000000000004">
      <c r="A46406" s="131"/>
    </row>
    <row r="46407" spans="1:1" x14ac:dyDescent="0.55000000000000004">
      <c r="A46407" s="131"/>
    </row>
    <row r="46410" spans="1:1" x14ac:dyDescent="0.55000000000000004">
      <c r="A46410" s="131"/>
    </row>
    <row r="46411" spans="1:1" x14ac:dyDescent="0.55000000000000004">
      <c r="A46411" s="131"/>
    </row>
    <row r="46414" spans="1:1" x14ac:dyDescent="0.55000000000000004">
      <c r="A46414" s="131"/>
    </row>
    <row r="46415" spans="1:1" x14ac:dyDescent="0.55000000000000004">
      <c r="A46415" s="131"/>
    </row>
    <row r="46418" spans="1:1" x14ac:dyDescent="0.55000000000000004">
      <c r="A46418" s="131"/>
    </row>
    <row r="46419" spans="1:1" x14ac:dyDescent="0.55000000000000004">
      <c r="A46419" s="131"/>
    </row>
    <row r="46422" spans="1:1" x14ac:dyDescent="0.55000000000000004">
      <c r="A46422" s="131"/>
    </row>
    <row r="46423" spans="1:1" x14ac:dyDescent="0.55000000000000004">
      <c r="A46423" s="131"/>
    </row>
    <row r="46426" spans="1:1" x14ac:dyDescent="0.55000000000000004">
      <c r="A46426" s="131"/>
    </row>
    <row r="46427" spans="1:1" x14ac:dyDescent="0.55000000000000004">
      <c r="A46427" s="131"/>
    </row>
    <row r="46430" spans="1:1" x14ac:dyDescent="0.55000000000000004">
      <c r="A46430" s="131"/>
    </row>
    <row r="46431" spans="1:1" x14ac:dyDescent="0.55000000000000004">
      <c r="A46431" s="131"/>
    </row>
    <row r="46434" spans="1:1" x14ac:dyDescent="0.55000000000000004">
      <c r="A46434" s="131"/>
    </row>
    <row r="46435" spans="1:1" x14ac:dyDescent="0.55000000000000004">
      <c r="A46435" s="131"/>
    </row>
    <row r="46438" spans="1:1" x14ac:dyDescent="0.55000000000000004">
      <c r="A46438" s="131"/>
    </row>
    <row r="46439" spans="1:1" x14ac:dyDescent="0.55000000000000004">
      <c r="A46439" s="131"/>
    </row>
    <row r="46442" spans="1:1" x14ac:dyDescent="0.55000000000000004">
      <c r="A46442" s="131"/>
    </row>
    <row r="46443" spans="1:1" x14ac:dyDescent="0.55000000000000004">
      <c r="A46443" s="131"/>
    </row>
    <row r="46446" spans="1:1" x14ac:dyDescent="0.55000000000000004">
      <c r="A46446" s="131"/>
    </row>
    <row r="46447" spans="1:1" x14ac:dyDescent="0.55000000000000004">
      <c r="A46447" s="131"/>
    </row>
    <row r="46450" spans="1:1" x14ac:dyDescent="0.55000000000000004">
      <c r="A46450" s="131"/>
    </row>
    <row r="46451" spans="1:1" x14ac:dyDescent="0.55000000000000004">
      <c r="A46451" s="131"/>
    </row>
    <row r="46454" spans="1:1" x14ac:dyDescent="0.55000000000000004">
      <c r="A46454" s="131"/>
    </row>
    <row r="46455" spans="1:1" x14ac:dyDescent="0.55000000000000004">
      <c r="A46455" s="131"/>
    </row>
    <row r="46458" spans="1:1" x14ac:dyDescent="0.55000000000000004">
      <c r="A46458" s="131"/>
    </row>
    <row r="46459" spans="1:1" x14ac:dyDescent="0.55000000000000004">
      <c r="A46459" s="131"/>
    </row>
    <row r="46462" spans="1:1" x14ac:dyDescent="0.55000000000000004">
      <c r="A46462" s="131"/>
    </row>
    <row r="46463" spans="1:1" x14ac:dyDescent="0.55000000000000004">
      <c r="A46463" s="131"/>
    </row>
    <row r="46466" spans="1:1" x14ac:dyDescent="0.55000000000000004">
      <c r="A46466" s="131"/>
    </row>
    <row r="46467" spans="1:1" x14ac:dyDescent="0.55000000000000004">
      <c r="A46467" s="131"/>
    </row>
    <row r="46470" spans="1:1" x14ac:dyDescent="0.55000000000000004">
      <c r="A46470" s="131"/>
    </row>
    <row r="46471" spans="1:1" x14ac:dyDescent="0.55000000000000004">
      <c r="A46471" s="131"/>
    </row>
    <row r="46474" spans="1:1" x14ac:dyDescent="0.55000000000000004">
      <c r="A46474" s="131"/>
    </row>
    <row r="46475" spans="1:1" x14ac:dyDescent="0.55000000000000004">
      <c r="A46475" s="131"/>
    </row>
    <row r="46478" spans="1:1" x14ac:dyDescent="0.55000000000000004">
      <c r="A46478" s="131"/>
    </row>
    <row r="46479" spans="1:1" x14ac:dyDescent="0.55000000000000004">
      <c r="A46479" s="131"/>
    </row>
    <row r="46482" spans="1:1" x14ac:dyDescent="0.55000000000000004">
      <c r="A46482" s="131"/>
    </row>
    <row r="46483" spans="1:1" x14ac:dyDescent="0.55000000000000004">
      <c r="A46483" s="131"/>
    </row>
    <row r="46486" spans="1:1" x14ac:dyDescent="0.55000000000000004">
      <c r="A46486" s="131"/>
    </row>
    <row r="46487" spans="1:1" x14ac:dyDescent="0.55000000000000004">
      <c r="A46487" s="131"/>
    </row>
    <row r="46490" spans="1:1" x14ac:dyDescent="0.55000000000000004">
      <c r="A46490" s="131"/>
    </row>
    <row r="46491" spans="1:1" x14ac:dyDescent="0.55000000000000004">
      <c r="A46491" s="131"/>
    </row>
    <row r="46494" spans="1:1" x14ac:dyDescent="0.55000000000000004">
      <c r="A46494" s="131"/>
    </row>
    <row r="46495" spans="1:1" x14ac:dyDescent="0.55000000000000004">
      <c r="A46495" s="131"/>
    </row>
    <row r="46498" spans="1:1" x14ac:dyDescent="0.55000000000000004">
      <c r="A46498" s="131"/>
    </row>
    <row r="46499" spans="1:1" x14ac:dyDescent="0.55000000000000004">
      <c r="A46499" s="131"/>
    </row>
    <row r="46502" spans="1:1" x14ac:dyDescent="0.55000000000000004">
      <c r="A46502" s="131"/>
    </row>
    <row r="46503" spans="1:1" x14ac:dyDescent="0.55000000000000004">
      <c r="A46503" s="131"/>
    </row>
    <row r="46506" spans="1:1" x14ac:dyDescent="0.55000000000000004">
      <c r="A46506" s="131"/>
    </row>
    <row r="46507" spans="1:1" x14ac:dyDescent="0.55000000000000004">
      <c r="A46507" s="131"/>
    </row>
    <row r="46510" spans="1:1" x14ac:dyDescent="0.55000000000000004">
      <c r="A46510" s="131"/>
    </row>
    <row r="46511" spans="1:1" x14ac:dyDescent="0.55000000000000004">
      <c r="A46511" s="131"/>
    </row>
    <row r="46514" spans="1:1" x14ac:dyDescent="0.55000000000000004">
      <c r="A46514" s="131"/>
    </row>
    <row r="46515" spans="1:1" x14ac:dyDescent="0.55000000000000004">
      <c r="A46515" s="131"/>
    </row>
    <row r="46518" spans="1:1" x14ac:dyDescent="0.55000000000000004">
      <c r="A46518" s="131"/>
    </row>
    <row r="46519" spans="1:1" x14ac:dyDescent="0.55000000000000004">
      <c r="A46519" s="131"/>
    </row>
    <row r="46522" spans="1:1" x14ac:dyDescent="0.55000000000000004">
      <c r="A46522" s="131"/>
    </row>
    <row r="46523" spans="1:1" x14ac:dyDescent="0.55000000000000004">
      <c r="A46523" s="131"/>
    </row>
    <row r="46526" spans="1:1" x14ac:dyDescent="0.55000000000000004">
      <c r="A46526" s="131"/>
    </row>
    <row r="46527" spans="1:1" x14ac:dyDescent="0.55000000000000004">
      <c r="A46527" s="131"/>
    </row>
    <row r="46530" spans="1:1" x14ac:dyDescent="0.55000000000000004">
      <c r="A46530" s="131"/>
    </row>
    <row r="46531" spans="1:1" x14ac:dyDescent="0.55000000000000004">
      <c r="A46531" s="131"/>
    </row>
    <row r="46534" spans="1:1" x14ac:dyDescent="0.55000000000000004">
      <c r="A46534" s="131"/>
    </row>
    <row r="46535" spans="1:1" x14ac:dyDescent="0.55000000000000004">
      <c r="A46535" s="131"/>
    </row>
    <row r="46538" spans="1:1" x14ac:dyDescent="0.55000000000000004">
      <c r="A46538" s="131"/>
    </row>
    <row r="46539" spans="1:1" x14ac:dyDescent="0.55000000000000004">
      <c r="A46539" s="131"/>
    </row>
    <row r="46542" spans="1:1" x14ac:dyDescent="0.55000000000000004">
      <c r="A46542" s="131"/>
    </row>
    <row r="46543" spans="1:1" x14ac:dyDescent="0.55000000000000004">
      <c r="A46543" s="131"/>
    </row>
    <row r="46546" spans="1:1" x14ac:dyDescent="0.55000000000000004">
      <c r="A46546" s="131"/>
    </row>
    <row r="46547" spans="1:1" x14ac:dyDescent="0.55000000000000004">
      <c r="A46547" s="131"/>
    </row>
    <row r="46550" spans="1:1" x14ac:dyDescent="0.55000000000000004">
      <c r="A46550" s="131"/>
    </row>
    <row r="46551" spans="1:1" x14ac:dyDescent="0.55000000000000004">
      <c r="A46551" s="131"/>
    </row>
    <row r="46554" spans="1:1" x14ac:dyDescent="0.55000000000000004">
      <c r="A46554" s="131"/>
    </row>
    <row r="46555" spans="1:1" x14ac:dyDescent="0.55000000000000004">
      <c r="A46555" s="131"/>
    </row>
    <row r="46558" spans="1:1" x14ac:dyDescent="0.55000000000000004">
      <c r="A46558" s="131"/>
    </row>
    <row r="46559" spans="1:1" x14ac:dyDescent="0.55000000000000004">
      <c r="A46559" s="131"/>
    </row>
    <row r="46562" spans="1:1" x14ac:dyDescent="0.55000000000000004">
      <c r="A46562" s="131"/>
    </row>
    <row r="46563" spans="1:1" x14ac:dyDescent="0.55000000000000004">
      <c r="A46563" s="131"/>
    </row>
    <row r="46566" spans="1:1" x14ac:dyDescent="0.55000000000000004">
      <c r="A46566" s="131"/>
    </row>
    <row r="46567" spans="1:1" x14ac:dyDescent="0.55000000000000004">
      <c r="A46567" s="131"/>
    </row>
    <row r="46570" spans="1:1" x14ac:dyDescent="0.55000000000000004">
      <c r="A46570" s="131"/>
    </row>
    <row r="46571" spans="1:1" x14ac:dyDescent="0.55000000000000004">
      <c r="A46571" s="131"/>
    </row>
    <row r="46574" spans="1:1" x14ac:dyDescent="0.55000000000000004">
      <c r="A46574" s="131"/>
    </row>
    <row r="46575" spans="1:1" x14ac:dyDescent="0.55000000000000004">
      <c r="A46575" s="131"/>
    </row>
    <row r="46578" spans="1:1" x14ac:dyDescent="0.55000000000000004">
      <c r="A46578" s="131"/>
    </row>
    <row r="46579" spans="1:1" x14ac:dyDescent="0.55000000000000004">
      <c r="A46579" s="131"/>
    </row>
    <row r="46582" spans="1:1" x14ac:dyDescent="0.55000000000000004">
      <c r="A46582" s="131"/>
    </row>
    <row r="46583" spans="1:1" x14ac:dyDescent="0.55000000000000004">
      <c r="A46583" s="131"/>
    </row>
    <row r="46586" spans="1:1" x14ac:dyDescent="0.55000000000000004">
      <c r="A46586" s="131"/>
    </row>
    <row r="46587" spans="1:1" x14ac:dyDescent="0.55000000000000004">
      <c r="A46587" s="131"/>
    </row>
    <row r="46590" spans="1:1" x14ac:dyDescent="0.55000000000000004">
      <c r="A46590" s="131"/>
    </row>
    <row r="46591" spans="1:1" x14ac:dyDescent="0.55000000000000004">
      <c r="A46591" s="131"/>
    </row>
    <row r="46594" spans="1:1" x14ac:dyDescent="0.55000000000000004">
      <c r="A46594" s="131"/>
    </row>
    <row r="46595" spans="1:1" x14ac:dyDescent="0.55000000000000004">
      <c r="A46595" s="131"/>
    </row>
    <row r="46598" spans="1:1" x14ac:dyDescent="0.55000000000000004">
      <c r="A46598" s="131"/>
    </row>
    <row r="46599" spans="1:1" x14ac:dyDescent="0.55000000000000004">
      <c r="A46599" s="131"/>
    </row>
    <row r="46602" spans="1:1" x14ac:dyDescent="0.55000000000000004">
      <c r="A46602" s="131"/>
    </row>
    <row r="46603" spans="1:1" x14ac:dyDescent="0.55000000000000004">
      <c r="A46603" s="131"/>
    </row>
    <row r="46606" spans="1:1" x14ac:dyDescent="0.55000000000000004">
      <c r="A46606" s="131"/>
    </row>
    <row r="46607" spans="1:1" x14ac:dyDescent="0.55000000000000004">
      <c r="A46607" s="131"/>
    </row>
    <row r="46610" spans="1:1" x14ac:dyDescent="0.55000000000000004">
      <c r="A46610" s="131"/>
    </row>
    <row r="46611" spans="1:1" x14ac:dyDescent="0.55000000000000004">
      <c r="A46611" s="131"/>
    </row>
    <row r="46614" spans="1:1" x14ac:dyDescent="0.55000000000000004">
      <c r="A46614" s="131"/>
    </row>
    <row r="46615" spans="1:1" x14ac:dyDescent="0.55000000000000004">
      <c r="A46615" s="131"/>
    </row>
    <row r="46618" spans="1:1" x14ac:dyDescent="0.55000000000000004">
      <c r="A46618" s="131"/>
    </row>
    <row r="46619" spans="1:1" x14ac:dyDescent="0.55000000000000004">
      <c r="A46619" s="131"/>
    </row>
    <row r="46622" spans="1:1" x14ac:dyDescent="0.55000000000000004">
      <c r="A46622" s="131"/>
    </row>
    <row r="46623" spans="1:1" x14ac:dyDescent="0.55000000000000004">
      <c r="A46623" s="131"/>
    </row>
    <row r="46626" spans="1:1" x14ac:dyDescent="0.55000000000000004">
      <c r="A46626" s="131"/>
    </row>
    <row r="46627" spans="1:1" x14ac:dyDescent="0.55000000000000004">
      <c r="A46627" s="131"/>
    </row>
    <row r="46630" spans="1:1" x14ac:dyDescent="0.55000000000000004">
      <c r="A46630" s="131"/>
    </row>
    <row r="46631" spans="1:1" x14ac:dyDescent="0.55000000000000004">
      <c r="A46631" s="131"/>
    </row>
    <row r="46634" spans="1:1" x14ac:dyDescent="0.55000000000000004">
      <c r="A46634" s="131"/>
    </row>
    <row r="46635" spans="1:1" x14ac:dyDescent="0.55000000000000004">
      <c r="A46635" s="131"/>
    </row>
    <row r="46638" spans="1:1" x14ac:dyDescent="0.55000000000000004">
      <c r="A46638" s="131"/>
    </row>
    <row r="46639" spans="1:1" x14ac:dyDescent="0.55000000000000004">
      <c r="A46639" s="131"/>
    </row>
    <row r="46642" spans="1:1" x14ac:dyDescent="0.55000000000000004">
      <c r="A46642" s="131"/>
    </row>
    <row r="46643" spans="1:1" x14ac:dyDescent="0.55000000000000004">
      <c r="A46643" s="131"/>
    </row>
    <row r="46646" spans="1:1" x14ac:dyDescent="0.55000000000000004">
      <c r="A46646" s="131"/>
    </row>
    <row r="46647" spans="1:1" x14ac:dyDescent="0.55000000000000004">
      <c r="A46647" s="131"/>
    </row>
    <row r="46650" spans="1:1" x14ac:dyDescent="0.55000000000000004">
      <c r="A46650" s="131"/>
    </row>
    <row r="46651" spans="1:1" x14ac:dyDescent="0.55000000000000004">
      <c r="A46651" s="131"/>
    </row>
    <row r="46654" spans="1:1" x14ac:dyDescent="0.55000000000000004">
      <c r="A46654" s="131"/>
    </row>
    <row r="46655" spans="1:1" x14ac:dyDescent="0.55000000000000004">
      <c r="A46655" s="131"/>
    </row>
    <row r="46658" spans="1:1" x14ac:dyDescent="0.55000000000000004">
      <c r="A46658" s="131"/>
    </row>
    <row r="46659" spans="1:1" x14ac:dyDescent="0.55000000000000004">
      <c r="A46659" s="131"/>
    </row>
    <row r="46662" spans="1:1" x14ac:dyDescent="0.55000000000000004">
      <c r="A46662" s="131"/>
    </row>
    <row r="46663" spans="1:1" x14ac:dyDescent="0.55000000000000004">
      <c r="A46663" s="131"/>
    </row>
    <row r="46666" spans="1:1" x14ac:dyDescent="0.55000000000000004">
      <c r="A46666" s="131"/>
    </row>
    <row r="46667" spans="1:1" x14ac:dyDescent="0.55000000000000004">
      <c r="A46667" s="131"/>
    </row>
    <row r="46670" spans="1:1" x14ac:dyDescent="0.55000000000000004">
      <c r="A46670" s="131"/>
    </row>
    <row r="46671" spans="1:1" x14ac:dyDescent="0.55000000000000004">
      <c r="A46671" s="131"/>
    </row>
    <row r="46674" spans="1:1" x14ac:dyDescent="0.55000000000000004">
      <c r="A46674" s="131"/>
    </row>
    <row r="46675" spans="1:1" x14ac:dyDescent="0.55000000000000004">
      <c r="A46675" s="131"/>
    </row>
    <row r="46678" spans="1:1" x14ac:dyDescent="0.55000000000000004">
      <c r="A46678" s="131"/>
    </row>
    <row r="46679" spans="1:1" x14ac:dyDescent="0.55000000000000004">
      <c r="A46679" s="131"/>
    </row>
    <row r="46682" spans="1:1" x14ac:dyDescent="0.55000000000000004">
      <c r="A46682" s="131"/>
    </row>
    <row r="46683" spans="1:1" x14ac:dyDescent="0.55000000000000004">
      <c r="A46683" s="131"/>
    </row>
    <row r="46686" spans="1:1" x14ac:dyDescent="0.55000000000000004">
      <c r="A46686" s="131"/>
    </row>
    <row r="46687" spans="1:1" x14ac:dyDescent="0.55000000000000004">
      <c r="A46687" s="131"/>
    </row>
    <row r="46690" spans="1:1" x14ac:dyDescent="0.55000000000000004">
      <c r="A46690" s="131"/>
    </row>
    <row r="46691" spans="1:1" x14ac:dyDescent="0.55000000000000004">
      <c r="A46691" s="131"/>
    </row>
    <row r="46694" spans="1:1" x14ac:dyDescent="0.55000000000000004">
      <c r="A46694" s="131"/>
    </row>
    <row r="46695" spans="1:1" x14ac:dyDescent="0.55000000000000004">
      <c r="A46695" s="131"/>
    </row>
    <row r="46698" spans="1:1" x14ac:dyDescent="0.55000000000000004">
      <c r="A46698" s="131"/>
    </row>
    <row r="46699" spans="1:1" x14ac:dyDescent="0.55000000000000004">
      <c r="A46699" s="131"/>
    </row>
    <row r="46702" spans="1:1" x14ac:dyDescent="0.55000000000000004">
      <c r="A46702" s="131"/>
    </row>
    <row r="46703" spans="1:1" x14ac:dyDescent="0.55000000000000004">
      <c r="A46703" s="131"/>
    </row>
    <row r="46706" spans="1:1" x14ac:dyDescent="0.55000000000000004">
      <c r="A46706" s="131"/>
    </row>
    <row r="46707" spans="1:1" x14ac:dyDescent="0.55000000000000004">
      <c r="A46707" s="131"/>
    </row>
    <row r="46710" spans="1:1" x14ac:dyDescent="0.55000000000000004">
      <c r="A46710" s="131"/>
    </row>
    <row r="46711" spans="1:1" x14ac:dyDescent="0.55000000000000004">
      <c r="A46711" s="131"/>
    </row>
    <row r="46714" spans="1:1" x14ac:dyDescent="0.55000000000000004">
      <c r="A46714" s="131"/>
    </row>
    <row r="46715" spans="1:1" x14ac:dyDescent="0.55000000000000004">
      <c r="A46715" s="131"/>
    </row>
    <row r="46718" spans="1:1" x14ac:dyDescent="0.55000000000000004">
      <c r="A46718" s="131"/>
    </row>
    <row r="46719" spans="1:1" x14ac:dyDescent="0.55000000000000004">
      <c r="A46719" s="131"/>
    </row>
    <row r="46722" spans="1:1" x14ac:dyDescent="0.55000000000000004">
      <c r="A46722" s="131"/>
    </row>
    <row r="46723" spans="1:1" x14ac:dyDescent="0.55000000000000004">
      <c r="A46723" s="131"/>
    </row>
    <row r="46726" spans="1:1" x14ac:dyDescent="0.55000000000000004">
      <c r="A46726" s="131"/>
    </row>
    <row r="46727" spans="1:1" x14ac:dyDescent="0.55000000000000004">
      <c r="A46727" s="131"/>
    </row>
    <row r="46730" spans="1:1" x14ac:dyDescent="0.55000000000000004">
      <c r="A46730" s="131"/>
    </row>
    <row r="46731" spans="1:1" x14ac:dyDescent="0.55000000000000004">
      <c r="A46731" s="131"/>
    </row>
    <row r="46734" spans="1:1" x14ac:dyDescent="0.55000000000000004">
      <c r="A46734" s="131"/>
    </row>
    <row r="46735" spans="1:1" x14ac:dyDescent="0.55000000000000004">
      <c r="A46735" s="131"/>
    </row>
    <row r="46738" spans="1:1" x14ac:dyDescent="0.55000000000000004">
      <c r="A46738" s="131"/>
    </row>
    <row r="46739" spans="1:1" x14ac:dyDescent="0.55000000000000004">
      <c r="A46739" s="131"/>
    </row>
    <row r="46742" spans="1:1" x14ac:dyDescent="0.55000000000000004">
      <c r="A46742" s="131"/>
    </row>
    <row r="46743" spans="1:1" x14ac:dyDescent="0.55000000000000004">
      <c r="A46743" s="131"/>
    </row>
    <row r="46746" spans="1:1" x14ac:dyDescent="0.55000000000000004">
      <c r="A46746" s="131"/>
    </row>
    <row r="46747" spans="1:1" x14ac:dyDescent="0.55000000000000004">
      <c r="A46747" s="131"/>
    </row>
    <row r="46750" spans="1:1" x14ac:dyDescent="0.55000000000000004">
      <c r="A46750" s="131"/>
    </row>
    <row r="46751" spans="1:1" x14ac:dyDescent="0.55000000000000004">
      <c r="A46751" s="131"/>
    </row>
    <row r="46754" spans="1:1" x14ac:dyDescent="0.55000000000000004">
      <c r="A46754" s="131"/>
    </row>
    <row r="46755" spans="1:1" x14ac:dyDescent="0.55000000000000004">
      <c r="A46755" s="131"/>
    </row>
    <row r="46758" spans="1:1" x14ac:dyDescent="0.55000000000000004">
      <c r="A46758" s="131"/>
    </row>
    <row r="46759" spans="1:1" x14ac:dyDescent="0.55000000000000004">
      <c r="A46759" s="131"/>
    </row>
    <row r="46762" spans="1:1" x14ac:dyDescent="0.55000000000000004">
      <c r="A46762" s="131"/>
    </row>
    <row r="46763" spans="1:1" x14ac:dyDescent="0.55000000000000004">
      <c r="A46763" s="131"/>
    </row>
    <row r="46766" spans="1:1" x14ac:dyDescent="0.55000000000000004">
      <c r="A46766" s="131"/>
    </row>
    <row r="46767" spans="1:1" x14ac:dyDescent="0.55000000000000004">
      <c r="A46767" s="131"/>
    </row>
    <row r="46770" spans="1:1" x14ac:dyDescent="0.55000000000000004">
      <c r="A46770" s="131"/>
    </row>
    <row r="46771" spans="1:1" x14ac:dyDescent="0.55000000000000004">
      <c r="A46771" s="131"/>
    </row>
    <row r="46774" spans="1:1" x14ac:dyDescent="0.55000000000000004">
      <c r="A46774" s="131"/>
    </row>
    <row r="46775" spans="1:1" x14ac:dyDescent="0.55000000000000004">
      <c r="A46775" s="131"/>
    </row>
    <row r="46778" spans="1:1" x14ac:dyDescent="0.55000000000000004">
      <c r="A46778" s="131"/>
    </row>
    <row r="46779" spans="1:1" x14ac:dyDescent="0.55000000000000004">
      <c r="A46779" s="131"/>
    </row>
    <row r="46782" spans="1:1" x14ac:dyDescent="0.55000000000000004">
      <c r="A46782" s="131"/>
    </row>
    <row r="46783" spans="1:1" x14ac:dyDescent="0.55000000000000004">
      <c r="A46783" s="131"/>
    </row>
    <row r="46786" spans="1:1" x14ac:dyDescent="0.55000000000000004">
      <c r="A46786" s="131"/>
    </row>
    <row r="46787" spans="1:1" x14ac:dyDescent="0.55000000000000004">
      <c r="A46787" s="131"/>
    </row>
    <row r="46790" spans="1:1" x14ac:dyDescent="0.55000000000000004">
      <c r="A46790" s="131"/>
    </row>
    <row r="46791" spans="1:1" x14ac:dyDescent="0.55000000000000004">
      <c r="A46791" s="131"/>
    </row>
    <row r="46794" spans="1:1" x14ac:dyDescent="0.55000000000000004">
      <c r="A46794" s="131"/>
    </row>
    <row r="46795" spans="1:1" x14ac:dyDescent="0.55000000000000004">
      <c r="A46795" s="131"/>
    </row>
    <row r="46798" spans="1:1" x14ac:dyDescent="0.55000000000000004">
      <c r="A46798" s="131"/>
    </row>
    <row r="46799" spans="1:1" x14ac:dyDescent="0.55000000000000004">
      <c r="A46799" s="131"/>
    </row>
    <row r="46802" spans="1:1" x14ac:dyDescent="0.55000000000000004">
      <c r="A46802" s="131"/>
    </row>
    <row r="46803" spans="1:1" x14ac:dyDescent="0.55000000000000004">
      <c r="A46803" s="131"/>
    </row>
    <row r="46806" spans="1:1" x14ac:dyDescent="0.55000000000000004">
      <c r="A46806" s="131"/>
    </row>
    <row r="46807" spans="1:1" x14ac:dyDescent="0.55000000000000004">
      <c r="A46807" s="131"/>
    </row>
    <row r="46810" spans="1:1" x14ac:dyDescent="0.55000000000000004">
      <c r="A46810" s="131"/>
    </row>
    <row r="46811" spans="1:1" x14ac:dyDescent="0.55000000000000004">
      <c r="A46811" s="131"/>
    </row>
    <row r="46814" spans="1:1" x14ac:dyDescent="0.55000000000000004">
      <c r="A46814" s="131"/>
    </row>
    <row r="46815" spans="1:1" x14ac:dyDescent="0.55000000000000004">
      <c r="A46815" s="131"/>
    </row>
    <row r="46818" spans="1:1" x14ac:dyDescent="0.55000000000000004">
      <c r="A46818" s="131"/>
    </row>
    <row r="46819" spans="1:1" x14ac:dyDescent="0.55000000000000004">
      <c r="A46819" s="131"/>
    </row>
    <row r="46822" spans="1:1" x14ac:dyDescent="0.55000000000000004">
      <c r="A46822" s="131"/>
    </row>
    <row r="46823" spans="1:1" x14ac:dyDescent="0.55000000000000004">
      <c r="A46823" s="131"/>
    </row>
    <row r="46826" spans="1:1" x14ac:dyDescent="0.55000000000000004">
      <c r="A46826" s="131"/>
    </row>
    <row r="46827" spans="1:1" x14ac:dyDescent="0.55000000000000004">
      <c r="A46827" s="131"/>
    </row>
    <row r="46830" spans="1:1" x14ac:dyDescent="0.55000000000000004">
      <c r="A46830" s="131"/>
    </row>
    <row r="46831" spans="1:1" x14ac:dyDescent="0.55000000000000004">
      <c r="A46831" s="131"/>
    </row>
    <row r="46834" spans="1:1" x14ac:dyDescent="0.55000000000000004">
      <c r="A46834" s="131"/>
    </row>
    <row r="46835" spans="1:1" x14ac:dyDescent="0.55000000000000004">
      <c r="A46835" s="131"/>
    </row>
    <row r="46838" spans="1:1" x14ac:dyDescent="0.55000000000000004">
      <c r="A46838" s="131"/>
    </row>
    <row r="46839" spans="1:1" x14ac:dyDescent="0.55000000000000004">
      <c r="A46839" s="131"/>
    </row>
    <row r="46842" spans="1:1" x14ac:dyDescent="0.55000000000000004">
      <c r="A46842" s="131"/>
    </row>
    <row r="46843" spans="1:1" x14ac:dyDescent="0.55000000000000004">
      <c r="A46843" s="131"/>
    </row>
    <row r="46846" spans="1:1" x14ac:dyDescent="0.55000000000000004">
      <c r="A46846" s="131"/>
    </row>
    <row r="46847" spans="1:1" x14ac:dyDescent="0.55000000000000004">
      <c r="A46847" s="131"/>
    </row>
    <row r="46850" spans="1:1" x14ac:dyDescent="0.55000000000000004">
      <c r="A46850" s="131"/>
    </row>
    <row r="46851" spans="1:1" x14ac:dyDescent="0.55000000000000004">
      <c r="A46851" s="131"/>
    </row>
    <row r="46854" spans="1:1" x14ac:dyDescent="0.55000000000000004">
      <c r="A46854" s="131"/>
    </row>
    <row r="46855" spans="1:1" x14ac:dyDescent="0.55000000000000004">
      <c r="A46855" s="131"/>
    </row>
    <row r="46858" spans="1:1" x14ac:dyDescent="0.55000000000000004">
      <c r="A46858" s="131"/>
    </row>
    <row r="46859" spans="1:1" x14ac:dyDescent="0.55000000000000004">
      <c r="A46859" s="131"/>
    </row>
    <row r="46862" spans="1:1" x14ac:dyDescent="0.55000000000000004">
      <c r="A46862" s="131"/>
    </row>
    <row r="46863" spans="1:1" x14ac:dyDescent="0.55000000000000004">
      <c r="A46863" s="131"/>
    </row>
    <row r="46866" spans="1:1" x14ac:dyDescent="0.55000000000000004">
      <c r="A46866" s="131"/>
    </row>
    <row r="46867" spans="1:1" x14ac:dyDescent="0.55000000000000004">
      <c r="A46867" s="131"/>
    </row>
    <row r="46870" spans="1:1" x14ac:dyDescent="0.55000000000000004">
      <c r="A46870" s="131"/>
    </row>
    <row r="46871" spans="1:1" x14ac:dyDescent="0.55000000000000004">
      <c r="A46871" s="131"/>
    </row>
    <row r="46874" spans="1:1" x14ac:dyDescent="0.55000000000000004">
      <c r="A46874" s="131"/>
    </row>
    <row r="46875" spans="1:1" x14ac:dyDescent="0.55000000000000004">
      <c r="A46875" s="131"/>
    </row>
    <row r="46878" spans="1:1" x14ac:dyDescent="0.55000000000000004">
      <c r="A46878" s="131"/>
    </row>
    <row r="46879" spans="1:1" x14ac:dyDescent="0.55000000000000004">
      <c r="A46879" s="131"/>
    </row>
    <row r="46882" spans="1:1" x14ac:dyDescent="0.55000000000000004">
      <c r="A46882" s="131"/>
    </row>
    <row r="46883" spans="1:1" x14ac:dyDescent="0.55000000000000004">
      <c r="A46883" s="131"/>
    </row>
    <row r="46886" spans="1:1" x14ac:dyDescent="0.55000000000000004">
      <c r="A46886" s="131"/>
    </row>
    <row r="46887" spans="1:1" x14ac:dyDescent="0.55000000000000004">
      <c r="A46887" s="131"/>
    </row>
    <row r="46890" spans="1:1" x14ac:dyDescent="0.55000000000000004">
      <c r="A46890" s="131"/>
    </row>
    <row r="46891" spans="1:1" x14ac:dyDescent="0.55000000000000004">
      <c r="A46891" s="131"/>
    </row>
    <row r="46894" spans="1:1" x14ac:dyDescent="0.55000000000000004">
      <c r="A46894" s="131"/>
    </row>
    <row r="46895" spans="1:1" x14ac:dyDescent="0.55000000000000004">
      <c r="A46895" s="131"/>
    </row>
    <row r="46898" spans="1:1" x14ac:dyDescent="0.55000000000000004">
      <c r="A46898" s="131"/>
    </row>
    <row r="46899" spans="1:1" x14ac:dyDescent="0.55000000000000004">
      <c r="A46899" s="131"/>
    </row>
    <row r="46902" spans="1:1" x14ac:dyDescent="0.55000000000000004">
      <c r="A46902" s="131"/>
    </row>
    <row r="46903" spans="1:1" x14ac:dyDescent="0.55000000000000004">
      <c r="A46903" s="131"/>
    </row>
    <row r="46906" spans="1:1" x14ac:dyDescent="0.55000000000000004">
      <c r="A46906" s="131"/>
    </row>
    <row r="46907" spans="1:1" x14ac:dyDescent="0.55000000000000004">
      <c r="A46907" s="131"/>
    </row>
    <row r="46910" spans="1:1" x14ac:dyDescent="0.55000000000000004">
      <c r="A46910" s="131"/>
    </row>
    <row r="46911" spans="1:1" x14ac:dyDescent="0.55000000000000004">
      <c r="A46911" s="131"/>
    </row>
    <row r="46914" spans="1:1" x14ac:dyDescent="0.55000000000000004">
      <c r="A46914" s="131"/>
    </row>
    <row r="46915" spans="1:1" x14ac:dyDescent="0.55000000000000004">
      <c r="A46915" s="131"/>
    </row>
    <row r="46918" spans="1:1" x14ac:dyDescent="0.55000000000000004">
      <c r="A46918" s="131"/>
    </row>
    <row r="46919" spans="1:1" x14ac:dyDescent="0.55000000000000004">
      <c r="A46919" s="131"/>
    </row>
    <row r="46922" spans="1:1" x14ac:dyDescent="0.55000000000000004">
      <c r="A46922" s="131"/>
    </row>
    <row r="46923" spans="1:1" x14ac:dyDescent="0.55000000000000004">
      <c r="A46923" s="131"/>
    </row>
    <row r="46926" spans="1:1" x14ac:dyDescent="0.55000000000000004">
      <c r="A46926" s="131"/>
    </row>
    <row r="46927" spans="1:1" x14ac:dyDescent="0.55000000000000004">
      <c r="A46927" s="131"/>
    </row>
    <row r="46930" spans="1:1" x14ac:dyDescent="0.55000000000000004">
      <c r="A46930" s="131"/>
    </row>
    <row r="46931" spans="1:1" x14ac:dyDescent="0.55000000000000004">
      <c r="A46931" s="131"/>
    </row>
    <row r="46934" spans="1:1" x14ac:dyDescent="0.55000000000000004">
      <c r="A46934" s="131"/>
    </row>
    <row r="46935" spans="1:1" x14ac:dyDescent="0.55000000000000004">
      <c r="A46935" s="131"/>
    </row>
    <row r="46938" spans="1:1" x14ac:dyDescent="0.55000000000000004">
      <c r="A46938" s="131"/>
    </row>
    <row r="46939" spans="1:1" x14ac:dyDescent="0.55000000000000004">
      <c r="A46939" s="131"/>
    </row>
    <row r="46942" spans="1:1" x14ac:dyDescent="0.55000000000000004">
      <c r="A46942" s="131"/>
    </row>
    <row r="46943" spans="1:1" x14ac:dyDescent="0.55000000000000004">
      <c r="A46943" s="131"/>
    </row>
    <row r="46946" spans="1:1" x14ac:dyDescent="0.55000000000000004">
      <c r="A46946" s="131"/>
    </row>
    <row r="46947" spans="1:1" x14ac:dyDescent="0.55000000000000004">
      <c r="A46947" s="131"/>
    </row>
    <row r="46950" spans="1:1" x14ac:dyDescent="0.55000000000000004">
      <c r="A46950" s="131"/>
    </row>
    <row r="46951" spans="1:1" x14ac:dyDescent="0.55000000000000004">
      <c r="A46951" s="131"/>
    </row>
    <row r="46954" spans="1:1" x14ac:dyDescent="0.55000000000000004">
      <c r="A46954" s="131"/>
    </row>
    <row r="46955" spans="1:1" x14ac:dyDescent="0.55000000000000004">
      <c r="A46955" s="131"/>
    </row>
    <row r="46958" spans="1:1" x14ac:dyDescent="0.55000000000000004">
      <c r="A46958" s="131"/>
    </row>
    <row r="46959" spans="1:1" x14ac:dyDescent="0.55000000000000004">
      <c r="A46959" s="131"/>
    </row>
    <row r="46962" spans="1:1" x14ac:dyDescent="0.55000000000000004">
      <c r="A46962" s="131"/>
    </row>
    <row r="46963" spans="1:1" x14ac:dyDescent="0.55000000000000004">
      <c r="A46963" s="131"/>
    </row>
    <row r="46966" spans="1:1" x14ac:dyDescent="0.55000000000000004">
      <c r="A46966" s="131"/>
    </row>
    <row r="46967" spans="1:1" x14ac:dyDescent="0.55000000000000004">
      <c r="A46967" s="131"/>
    </row>
    <row r="46970" spans="1:1" x14ac:dyDescent="0.55000000000000004">
      <c r="A46970" s="131"/>
    </row>
    <row r="46971" spans="1:1" x14ac:dyDescent="0.55000000000000004">
      <c r="A46971" s="131"/>
    </row>
    <row r="46974" spans="1:1" x14ac:dyDescent="0.55000000000000004">
      <c r="A46974" s="131"/>
    </row>
    <row r="46975" spans="1:1" x14ac:dyDescent="0.55000000000000004">
      <c r="A46975" s="131"/>
    </row>
    <row r="46978" spans="1:1" x14ac:dyDescent="0.55000000000000004">
      <c r="A46978" s="131"/>
    </row>
    <row r="46979" spans="1:1" x14ac:dyDescent="0.55000000000000004">
      <c r="A46979" s="131"/>
    </row>
    <row r="46982" spans="1:1" x14ac:dyDescent="0.55000000000000004">
      <c r="A46982" s="131"/>
    </row>
    <row r="46983" spans="1:1" x14ac:dyDescent="0.55000000000000004">
      <c r="A46983" s="131"/>
    </row>
    <row r="46986" spans="1:1" x14ac:dyDescent="0.55000000000000004">
      <c r="A46986" s="131"/>
    </row>
    <row r="46987" spans="1:1" x14ac:dyDescent="0.55000000000000004">
      <c r="A46987" s="131"/>
    </row>
    <row r="46990" spans="1:1" x14ac:dyDescent="0.55000000000000004">
      <c r="A46990" s="131"/>
    </row>
    <row r="46991" spans="1:1" x14ac:dyDescent="0.55000000000000004">
      <c r="A46991" s="131"/>
    </row>
    <row r="46994" spans="1:1" x14ac:dyDescent="0.55000000000000004">
      <c r="A46994" s="131"/>
    </row>
    <row r="46995" spans="1:1" x14ac:dyDescent="0.55000000000000004">
      <c r="A46995" s="131"/>
    </row>
    <row r="46998" spans="1:1" x14ac:dyDescent="0.55000000000000004">
      <c r="A46998" s="131"/>
    </row>
    <row r="46999" spans="1:1" x14ac:dyDescent="0.55000000000000004">
      <c r="A46999" s="131"/>
    </row>
    <row r="47002" spans="1:1" x14ac:dyDescent="0.55000000000000004">
      <c r="A47002" s="131"/>
    </row>
    <row r="47003" spans="1:1" x14ac:dyDescent="0.55000000000000004">
      <c r="A47003" s="131"/>
    </row>
    <row r="47006" spans="1:1" x14ac:dyDescent="0.55000000000000004">
      <c r="A47006" s="131"/>
    </row>
    <row r="47007" spans="1:1" x14ac:dyDescent="0.55000000000000004">
      <c r="A47007" s="131"/>
    </row>
    <row r="47010" spans="1:1" x14ac:dyDescent="0.55000000000000004">
      <c r="A47010" s="131"/>
    </row>
    <row r="47011" spans="1:1" x14ac:dyDescent="0.55000000000000004">
      <c r="A47011" s="131"/>
    </row>
    <row r="47014" spans="1:1" x14ac:dyDescent="0.55000000000000004">
      <c r="A47014" s="131"/>
    </row>
    <row r="47015" spans="1:1" x14ac:dyDescent="0.55000000000000004">
      <c r="A47015" s="131"/>
    </row>
    <row r="47018" spans="1:1" x14ac:dyDescent="0.55000000000000004">
      <c r="A47018" s="131"/>
    </row>
    <row r="47019" spans="1:1" x14ac:dyDescent="0.55000000000000004">
      <c r="A47019" s="131"/>
    </row>
    <row r="47022" spans="1:1" x14ac:dyDescent="0.55000000000000004">
      <c r="A47022" s="131"/>
    </row>
    <row r="47023" spans="1:1" x14ac:dyDescent="0.55000000000000004">
      <c r="A47023" s="131"/>
    </row>
    <row r="47026" spans="1:1" x14ac:dyDescent="0.55000000000000004">
      <c r="A47026" s="131"/>
    </row>
    <row r="47027" spans="1:1" x14ac:dyDescent="0.55000000000000004">
      <c r="A47027" s="131"/>
    </row>
    <row r="47030" spans="1:1" x14ac:dyDescent="0.55000000000000004">
      <c r="A47030" s="131"/>
    </row>
    <row r="47031" spans="1:1" x14ac:dyDescent="0.55000000000000004">
      <c r="A47031" s="131"/>
    </row>
    <row r="47034" spans="1:1" x14ac:dyDescent="0.55000000000000004">
      <c r="A47034" s="131"/>
    </row>
    <row r="47035" spans="1:1" x14ac:dyDescent="0.55000000000000004">
      <c r="A47035" s="131"/>
    </row>
    <row r="47038" spans="1:1" x14ac:dyDescent="0.55000000000000004">
      <c r="A47038" s="131"/>
    </row>
    <row r="47039" spans="1:1" x14ac:dyDescent="0.55000000000000004">
      <c r="A47039" s="131"/>
    </row>
    <row r="47042" spans="1:1" x14ac:dyDescent="0.55000000000000004">
      <c r="A47042" s="131"/>
    </row>
    <row r="47043" spans="1:1" x14ac:dyDescent="0.55000000000000004">
      <c r="A47043" s="131"/>
    </row>
    <row r="47046" spans="1:1" x14ac:dyDescent="0.55000000000000004">
      <c r="A47046" s="131"/>
    </row>
    <row r="47047" spans="1:1" x14ac:dyDescent="0.55000000000000004">
      <c r="A47047" s="131"/>
    </row>
    <row r="47050" spans="1:1" x14ac:dyDescent="0.55000000000000004">
      <c r="A47050" s="131"/>
    </row>
    <row r="47051" spans="1:1" x14ac:dyDescent="0.55000000000000004">
      <c r="A47051" s="131"/>
    </row>
    <row r="47054" spans="1:1" x14ac:dyDescent="0.55000000000000004">
      <c r="A47054" s="131"/>
    </row>
    <row r="47055" spans="1:1" x14ac:dyDescent="0.55000000000000004">
      <c r="A47055" s="131"/>
    </row>
    <row r="47058" spans="1:1" x14ac:dyDescent="0.55000000000000004">
      <c r="A47058" s="131"/>
    </row>
    <row r="47059" spans="1:1" x14ac:dyDescent="0.55000000000000004">
      <c r="A47059" s="131"/>
    </row>
    <row r="47062" spans="1:1" x14ac:dyDescent="0.55000000000000004">
      <c r="A47062" s="131"/>
    </row>
    <row r="47063" spans="1:1" x14ac:dyDescent="0.55000000000000004">
      <c r="A47063" s="131"/>
    </row>
    <row r="47066" spans="1:1" x14ac:dyDescent="0.55000000000000004">
      <c r="A47066" s="131"/>
    </row>
    <row r="47067" spans="1:1" x14ac:dyDescent="0.55000000000000004">
      <c r="A47067" s="131"/>
    </row>
    <row r="47070" spans="1:1" x14ac:dyDescent="0.55000000000000004">
      <c r="A47070" s="131"/>
    </row>
    <row r="47071" spans="1:1" x14ac:dyDescent="0.55000000000000004">
      <c r="A47071" s="131"/>
    </row>
    <row r="47074" spans="1:1" x14ac:dyDescent="0.55000000000000004">
      <c r="A47074" s="131"/>
    </row>
    <row r="47075" spans="1:1" x14ac:dyDescent="0.55000000000000004">
      <c r="A47075" s="131"/>
    </row>
    <row r="47078" spans="1:1" x14ac:dyDescent="0.55000000000000004">
      <c r="A47078" s="131"/>
    </row>
    <row r="47079" spans="1:1" x14ac:dyDescent="0.55000000000000004">
      <c r="A47079" s="131"/>
    </row>
    <row r="47082" spans="1:1" x14ac:dyDescent="0.55000000000000004">
      <c r="A47082" s="131"/>
    </row>
    <row r="47083" spans="1:1" x14ac:dyDescent="0.55000000000000004">
      <c r="A47083" s="131"/>
    </row>
    <row r="47086" spans="1:1" x14ac:dyDescent="0.55000000000000004">
      <c r="A47086" s="131"/>
    </row>
    <row r="47087" spans="1:1" x14ac:dyDescent="0.55000000000000004">
      <c r="A47087" s="131"/>
    </row>
    <row r="47090" spans="1:1" x14ac:dyDescent="0.55000000000000004">
      <c r="A47090" s="131"/>
    </row>
    <row r="47091" spans="1:1" x14ac:dyDescent="0.55000000000000004">
      <c r="A47091" s="131"/>
    </row>
    <row r="47094" spans="1:1" x14ac:dyDescent="0.55000000000000004">
      <c r="A47094" s="131"/>
    </row>
    <row r="47095" spans="1:1" x14ac:dyDescent="0.55000000000000004">
      <c r="A47095" s="131"/>
    </row>
    <row r="47098" spans="1:1" x14ac:dyDescent="0.55000000000000004">
      <c r="A47098" s="131"/>
    </row>
    <row r="47099" spans="1:1" x14ac:dyDescent="0.55000000000000004">
      <c r="A47099" s="131"/>
    </row>
    <row r="47102" spans="1:1" x14ac:dyDescent="0.55000000000000004">
      <c r="A47102" s="131"/>
    </row>
    <row r="47103" spans="1:1" x14ac:dyDescent="0.55000000000000004">
      <c r="A47103" s="131"/>
    </row>
    <row r="47106" spans="1:1" x14ac:dyDescent="0.55000000000000004">
      <c r="A47106" s="131"/>
    </row>
    <row r="47107" spans="1:1" x14ac:dyDescent="0.55000000000000004">
      <c r="A47107" s="131"/>
    </row>
    <row r="47110" spans="1:1" x14ac:dyDescent="0.55000000000000004">
      <c r="A47110" s="131"/>
    </row>
    <row r="47111" spans="1:1" x14ac:dyDescent="0.55000000000000004">
      <c r="A47111" s="131"/>
    </row>
    <row r="47114" spans="1:1" x14ac:dyDescent="0.55000000000000004">
      <c r="A47114" s="131"/>
    </row>
    <row r="47115" spans="1:1" x14ac:dyDescent="0.55000000000000004">
      <c r="A47115" s="131"/>
    </row>
    <row r="47118" spans="1:1" x14ac:dyDescent="0.55000000000000004">
      <c r="A47118" s="131"/>
    </row>
    <row r="47119" spans="1:1" x14ac:dyDescent="0.55000000000000004">
      <c r="A47119" s="131"/>
    </row>
    <row r="47122" spans="1:1" x14ac:dyDescent="0.55000000000000004">
      <c r="A47122" s="131"/>
    </row>
    <row r="47123" spans="1:1" x14ac:dyDescent="0.55000000000000004">
      <c r="A47123" s="131"/>
    </row>
    <row r="47126" spans="1:1" x14ac:dyDescent="0.55000000000000004">
      <c r="A47126" s="131"/>
    </row>
    <row r="47127" spans="1:1" x14ac:dyDescent="0.55000000000000004">
      <c r="A47127" s="131"/>
    </row>
    <row r="47130" spans="1:1" x14ac:dyDescent="0.55000000000000004">
      <c r="A47130" s="131"/>
    </row>
    <row r="47131" spans="1:1" x14ac:dyDescent="0.55000000000000004">
      <c r="A47131" s="131"/>
    </row>
    <row r="47134" spans="1:1" x14ac:dyDescent="0.55000000000000004">
      <c r="A47134" s="131"/>
    </row>
    <row r="47135" spans="1:1" x14ac:dyDescent="0.55000000000000004">
      <c r="A47135" s="131"/>
    </row>
    <row r="47138" spans="1:1" x14ac:dyDescent="0.55000000000000004">
      <c r="A47138" s="131"/>
    </row>
    <row r="47139" spans="1:1" x14ac:dyDescent="0.55000000000000004">
      <c r="A47139" s="131"/>
    </row>
    <row r="47142" spans="1:1" x14ac:dyDescent="0.55000000000000004">
      <c r="A47142" s="131"/>
    </row>
    <row r="47143" spans="1:1" x14ac:dyDescent="0.55000000000000004">
      <c r="A47143" s="131"/>
    </row>
    <row r="47146" spans="1:1" x14ac:dyDescent="0.55000000000000004">
      <c r="A47146" s="131"/>
    </row>
    <row r="47147" spans="1:1" x14ac:dyDescent="0.55000000000000004">
      <c r="A47147" s="131"/>
    </row>
    <row r="47150" spans="1:1" x14ac:dyDescent="0.55000000000000004">
      <c r="A47150" s="131"/>
    </row>
    <row r="47151" spans="1:1" x14ac:dyDescent="0.55000000000000004">
      <c r="A47151" s="131"/>
    </row>
    <row r="47154" spans="1:1" x14ac:dyDescent="0.55000000000000004">
      <c r="A47154" s="131"/>
    </row>
    <row r="47155" spans="1:1" x14ac:dyDescent="0.55000000000000004">
      <c r="A47155" s="131"/>
    </row>
    <row r="47158" spans="1:1" x14ac:dyDescent="0.55000000000000004">
      <c r="A47158" s="131"/>
    </row>
    <row r="47159" spans="1:1" x14ac:dyDescent="0.55000000000000004">
      <c r="A47159" s="131"/>
    </row>
    <row r="47162" spans="1:1" x14ac:dyDescent="0.55000000000000004">
      <c r="A47162" s="131"/>
    </row>
    <row r="47163" spans="1:1" x14ac:dyDescent="0.55000000000000004">
      <c r="A47163" s="131"/>
    </row>
    <row r="47166" spans="1:1" x14ac:dyDescent="0.55000000000000004">
      <c r="A47166" s="131"/>
    </row>
    <row r="47167" spans="1:1" x14ac:dyDescent="0.55000000000000004">
      <c r="A47167" s="131"/>
    </row>
    <row r="47170" spans="1:1" x14ac:dyDescent="0.55000000000000004">
      <c r="A47170" s="131"/>
    </row>
    <row r="47171" spans="1:1" x14ac:dyDescent="0.55000000000000004">
      <c r="A47171" s="131"/>
    </row>
    <row r="47174" spans="1:1" x14ac:dyDescent="0.55000000000000004">
      <c r="A47174" s="131"/>
    </row>
    <row r="47175" spans="1:1" x14ac:dyDescent="0.55000000000000004">
      <c r="A47175" s="131"/>
    </row>
    <row r="47178" spans="1:1" x14ac:dyDescent="0.55000000000000004">
      <c r="A47178" s="131"/>
    </row>
    <row r="47179" spans="1:1" x14ac:dyDescent="0.55000000000000004">
      <c r="A47179" s="131"/>
    </row>
    <row r="47182" spans="1:1" x14ac:dyDescent="0.55000000000000004">
      <c r="A47182" s="131"/>
    </row>
    <row r="47183" spans="1:1" x14ac:dyDescent="0.55000000000000004">
      <c r="A47183" s="131"/>
    </row>
    <row r="47186" spans="1:1" x14ac:dyDescent="0.55000000000000004">
      <c r="A47186" s="131"/>
    </row>
    <row r="47187" spans="1:1" x14ac:dyDescent="0.55000000000000004">
      <c r="A47187" s="131"/>
    </row>
    <row r="47190" spans="1:1" x14ac:dyDescent="0.55000000000000004">
      <c r="A47190" s="131"/>
    </row>
    <row r="47191" spans="1:1" x14ac:dyDescent="0.55000000000000004">
      <c r="A47191" s="131"/>
    </row>
    <row r="47194" spans="1:1" x14ac:dyDescent="0.55000000000000004">
      <c r="A47194" s="131"/>
    </row>
    <row r="47195" spans="1:1" x14ac:dyDescent="0.55000000000000004">
      <c r="A47195" s="131"/>
    </row>
    <row r="47198" spans="1:1" x14ac:dyDescent="0.55000000000000004">
      <c r="A47198" s="131"/>
    </row>
    <row r="47199" spans="1:1" x14ac:dyDescent="0.55000000000000004">
      <c r="A47199" s="131"/>
    </row>
    <row r="47202" spans="1:1" x14ac:dyDescent="0.55000000000000004">
      <c r="A47202" s="131"/>
    </row>
    <row r="47203" spans="1:1" x14ac:dyDescent="0.55000000000000004">
      <c r="A47203" s="131"/>
    </row>
    <row r="47206" spans="1:1" x14ac:dyDescent="0.55000000000000004">
      <c r="A47206" s="131"/>
    </row>
    <row r="47207" spans="1:1" x14ac:dyDescent="0.55000000000000004">
      <c r="A47207" s="131"/>
    </row>
    <row r="47210" spans="1:1" x14ac:dyDescent="0.55000000000000004">
      <c r="A47210" s="131"/>
    </row>
    <row r="47211" spans="1:1" x14ac:dyDescent="0.55000000000000004">
      <c r="A47211" s="131"/>
    </row>
    <row r="47214" spans="1:1" x14ac:dyDescent="0.55000000000000004">
      <c r="A47214" s="131"/>
    </row>
    <row r="47215" spans="1:1" x14ac:dyDescent="0.55000000000000004">
      <c r="A47215" s="131"/>
    </row>
    <row r="47218" spans="1:1" x14ac:dyDescent="0.55000000000000004">
      <c r="A47218" s="131"/>
    </row>
    <row r="47219" spans="1:1" x14ac:dyDescent="0.55000000000000004">
      <c r="A47219" s="131"/>
    </row>
    <row r="47222" spans="1:1" x14ac:dyDescent="0.55000000000000004">
      <c r="A47222" s="131"/>
    </row>
    <row r="47223" spans="1:1" x14ac:dyDescent="0.55000000000000004">
      <c r="A47223" s="131"/>
    </row>
    <row r="47226" spans="1:1" x14ac:dyDescent="0.55000000000000004">
      <c r="A47226" s="131"/>
    </row>
    <row r="47227" spans="1:1" x14ac:dyDescent="0.55000000000000004">
      <c r="A47227" s="131"/>
    </row>
    <row r="47230" spans="1:1" x14ac:dyDescent="0.55000000000000004">
      <c r="A47230" s="131"/>
    </row>
    <row r="47231" spans="1:1" x14ac:dyDescent="0.55000000000000004">
      <c r="A47231" s="131"/>
    </row>
    <row r="47234" spans="1:1" x14ac:dyDescent="0.55000000000000004">
      <c r="A47234" s="131"/>
    </row>
    <row r="47235" spans="1:1" x14ac:dyDescent="0.55000000000000004">
      <c r="A47235" s="131"/>
    </row>
    <row r="47238" spans="1:1" x14ac:dyDescent="0.55000000000000004">
      <c r="A47238" s="131"/>
    </row>
    <row r="47239" spans="1:1" x14ac:dyDescent="0.55000000000000004">
      <c r="A47239" s="131"/>
    </row>
    <row r="47242" spans="1:1" x14ac:dyDescent="0.55000000000000004">
      <c r="A47242" s="131"/>
    </row>
    <row r="47243" spans="1:1" x14ac:dyDescent="0.55000000000000004">
      <c r="A47243" s="131"/>
    </row>
    <row r="47246" spans="1:1" x14ac:dyDescent="0.55000000000000004">
      <c r="A47246" s="131"/>
    </row>
    <row r="47247" spans="1:1" x14ac:dyDescent="0.55000000000000004">
      <c r="A47247" s="131"/>
    </row>
    <row r="47250" spans="1:1" x14ac:dyDescent="0.55000000000000004">
      <c r="A47250" s="131"/>
    </row>
    <row r="47251" spans="1:1" x14ac:dyDescent="0.55000000000000004">
      <c r="A47251" s="131"/>
    </row>
    <row r="47254" spans="1:1" x14ac:dyDescent="0.55000000000000004">
      <c r="A47254" s="131"/>
    </row>
    <row r="47255" spans="1:1" x14ac:dyDescent="0.55000000000000004">
      <c r="A47255" s="131"/>
    </row>
    <row r="47258" spans="1:1" x14ac:dyDescent="0.55000000000000004">
      <c r="A47258" s="131"/>
    </row>
    <row r="47259" spans="1:1" x14ac:dyDescent="0.55000000000000004">
      <c r="A47259" s="131"/>
    </row>
    <row r="47262" spans="1:1" x14ac:dyDescent="0.55000000000000004">
      <c r="A47262" s="131"/>
    </row>
    <row r="47263" spans="1:1" x14ac:dyDescent="0.55000000000000004">
      <c r="A47263" s="131"/>
    </row>
    <row r="47266" spans="1:1" x14ac:dyDescent="0.55000000000000004">
      <c r="A47266" s="131"/>
    </row>
    <row r="47267" spans="1:1" x14ac:dyDescent="0.55000000000000004">
      <c r="A47267" s="131"/>
    </row>
    <row r="47270" spans="1:1" x14ac:dyDescent="0.55000000000000004">
      <c r="A47270" s="131"/>
    </row>
    <row r="47271" spans="1:1" x14ac:dyDescent="0.55000000000000004">
      <c r="A47271" s="131"/>
    </row>
    <row r="47274" spans="1:1" x14ac:dyDescent="0.55000000000000004">
      <c r="A47274" s="131"/>
    </row>
    <row r="47275" spans="1:1" x14ac:dyDescent="0.55000000000000004">
      <c r="A47275" s="131"/>
    </row>
    <row r="47278" spans="1:1" x14ac:dyDescent="0.55000000000000004">
      <c r="A47278" s="131"/>
    </row>
    <row r="47279" spans="1:1" x14ac:dyDescent="0.55000000000000004">
      <c r="A47279" s="131"/>
    </row>
    <row r="47282" spans="1:1" x14ac:dyDescent="0.55000000000000004">
      <c r="A47282" s="131"/>
    </row>
    <row r="47283" spans="1:1" x14ac:dyDescent="0.55000000000000004">
      <c r="A47283" s="131"/>
    </row>
    <row r="47286" spans="1:1" x14ac:dyDescent="0.55000000000000004">
      <c r="A47286" s="131"/>
    </row>
    <row r="47287" spans="1:1" x14ac:dyDescent="0.55000000000000004">
      <c r="A47287" s="131"/>
    </row>
    <row r="47290" spans="1:1" x14ac:dyDescent="0.55000000000000004">
      <c r="A47290" s="131"/>
    </row>
    <row r="47291" spans="1:1" x14ac:dyDescent="0.55000000000000004">
      <c r="A47291" s="131"/>
    </row>
    <row r="47294" spans="1:1" x14ac:dyDescent="0.55000000000000004">
      <c r="A47294" s="131"/>
    </row>
    <row r="47295" spans="1:1" x14ac:dyDescent="0.55000000000000004">
      <c r="A47295" s="131"/>
    </row>
    <row r="47298" spans="1:1" x14ac:dyDescent="0.55000000000000004">
      <c r="A47298" s="131"/>
    </row>
    <row r="47299" spans="1:1" x14ac:dyDescent="0.55000000000000004">
      <c r="A47299" s="131"/>
    </row>
    <row r="47302" spans="1:1" x14ac:dyDescent="0.55000000000000004">
      <c r="A47302" s="131"/>
    </row>
    <row r="47303" spans="1:1" x14ac:dyDescent="0.55000000000000004">
      <c r="A47303" s="131"/>
    </row>
    <row r="47306" spans="1:1" x14ac:dyDescent="0.55000000000000004">
      <c r="A47306" s="131"/>
    </row>
    <row r="47307" spans="1:1" x14ac:dyDescent="0.55000000000000004">
      <c r="A47307" s="131"/>
    </row>
    <row r="47310" spans="1:1" x14ac:dyDescent="0.55000000000000004">
      <c r="A47310" s="131"/>
    </row>
    <row r="47311" spans="1:1" x14ac:dyDescent="0.55000000000000004">
      <c r="A47311" s="131"/>
    </row>
    <row r="47314" spans="1:1" x14ac:dyDescent="0.55000000000000004">
      <c r="A47314" s="131"/>
    </row>
    <row r="47315" spans="1:1" x14ac:dyDescent="0.55000000000000004">
      <c r="A47315" s="131"/>
    </row>
    <row r="47318" spans="1:1" x14ac:dyDescent="0.55000000000000004">
      <c r="A47318" s="131"/>
    </row>
    <row r="47319" spans="1:1" x14ac:dyDescent="0.55000000000000004">
      <c r="A47319" s="131"/>
    </row>
    <row r="47322" spans="1:1" x14ac:dyDescent="0.55000000000000004">
      <c r="A47322" s="131"/>
    </row>
    <row r="47323" spans="1:1" x14ac:dyDescent="0.55000000000000004">
      <c r="A47323" s="131"/>
    </row>
    <row r="47326" spans="1:1" x14ac:dyDescent="0.55000000000000004">
      <c r="A47326" s="131"/>
    </row>
    <row r="47327" spans="1:1" x14ac:dyDescent="0.55000000000000004">
      <c r="A47327" s="131"/>
    </row>
    <row r="47330" spans="1:1" x14ac:dyDescent="0.55000000000000004">
      <c r="A47330" s="131"/>
    </row>
    <row r="47331" spans="1:1" x14ac:dyDescent="0.55000000000000004">
      <c r="A47331" s="131"/>
    </row>
    <row r="47334" spans="1:1" x14ac:dyDescent="0.55000000000000004">
      <c r="A47334" s="131"/>
    </row>
    <row r="47335" spans="1:1" x14ac:dyDescent="0.55000000000000004">
      <c r="A47335" s="131"/>
    </row>
    <row r="47338" spans="1:1" x14ac:dyDescent="0.55000000000000004">
      <c r="A47338" s="131"/>
    </row>
    <row r="47339" spans="1:1" x14ac:dyDescent="0.55000000000000004">
      <c r="A47339" s="131"/>
    </row>
    <row r="47342" spans="1:1" x14ac:dyDescent="0.55000000000000004">
      <c r="A47342" s="131"/>
    </row>
    <row r="47343" spans="1:1" x14ac:dyDescent="0.55000000000000004">
      <c r="A47343" s="131"/>
    </row>
    <row r="47346" spans="1:1" x14ac:dyDescent="0.55000000000000004">
      <c r="A47346" s="131"/>
    </row>
    <row r="47347" spans="1:1" x14ac:dyDescent="0.55000000000000004">
      <c r="A47347" s="131"/>
    </row>
    <row r="47350" spans="1:1" x14ac:dyDescent="0.55000000000000004">
      <c r="A47350" s="131"/>
    </row>
    <row r="47351" spans="1:1" x14ac:dyDescent="0.55000000000000004">
      <c r="A47351" s="131"/>
    </row>
    <row r="47354" spans="1:1" x14ac:dyDescent="0.55000000000000004">
      <c r="A47354" s="131"/>
    </row>
    <row r="47355" spans="1:1" x14ac:dyDescent="0.55000000000000004">
      <c r="A47355" s="131"/>
    </row>
    <row r="47358" spans="1:1" x14ac:dyDescent="0.55000000000000004">
      <c r="A47358" s="131"/>
    </row>
    <row r="47359" spans="1:1" x14ac:dyDescent="0.55000000000000004">
      <c r="A47359" s="131"/>
    </row>
    <row r="47362" spans="1:1" x14ac:dyDescent="0.55000000000000004">
      <c r="A47362" s="131"/>
    </row>
    <row r="47363" spans="1:1" x14ac:dyDescent="0.55000000000000004">
      <c r="A47363" s="131"/>
    </row>
    <row r="47366" spans="1:1" x14ac:dyDescent="0.55000000000000004">
      <c r="A47366" s="131"/>
    </row>
    <row r="47367" spans="1:1" x14ac:dyDescent="0.55000000000000004">
      <c r="A47367" s="131"/>
    </row>
    <row r="47370" spans="1:1" x14ac:dyDescent="0.55000000000000004">
      <c r="A47370" s="131"/>
    </row>
    <row r="47371" spans="1:1" x14ac:dyDescent="0.55000000000000004">
      <c r="A47371" s="131"/>
    </row>
    <row r="47374" spans="1:1" x14ac:dyDescent="0.55000000000000004">
      <c r="A47374" s="131"/>
    </row>
    <row r="47375" spans="1:1" x14ac:dyDescent="0.55000000000000004">
      <c r="A47375" s="131"/>
    </row>
    <row r="47378" spans="1:1" x14ac:dyDescent="0.55000000000000004">
      <c r="A47378" s="131"/>
    </row>
    <row r="47379" spans="1:1" x14ac:dyDescent="0.55000000000000004">
      <c r="A47379" s="131"/>
    </row>
    <row r="47382" spans="1:1" x14ac:dyDescent="0.55000000000000004">
      <c r="A47382" s="131"/>
    </row>
    <row r="47383" spans="1:1" x14ac:dyDescent="0.55000000000000004">
      <c r="A47383" s="131"/>
    </row>
    <row r="47386" spans="1:1" x14ac:dyDescent="0.55000000000000004">
      <c r="A47386" s="131"/>
    </row>
    <row r="47387" spans="1:1" x14ac:dyDescent="0.55000000000000004">
      <c r="A47387" s="131"/>
    </row>
    <row r="47390" spans="1:1" x14ac:dyDescent="0.55000000000000004">
      <c r="A47390" s="131"/>
    </row>
    <row r="47391" spans="1:1" x14ac:dyDescent="0.55000000000000004">
      <c r="A47391" s="131"/>
    </row>
    <row r="47394" spans="1:1" x14ac:dyDescent="0.55000000000000004">
      <c r="A47394" s="131"/>
    </row>
    <row r="47395" spans="1:1" x14ac:dyDescent="0.55000000000000004">
      <c r="A47395" s="131"/>
    </row>
    <row r="47398" spans="1:1" x14ac:dyDescent="0.55000000000000004">
      <c r="A47398" s="131"/>
    </row>
    <row r="47399" spans="1:1" x14ac:dyDescent="0.55000000000000004">
      <c r="A47399" s="131"/>
    </row>
    <row r="47402" spans="1:1" x14ac:dyDescent="0.55000000000000004">
      <c r="A47402" s="131"/>
    </row>
    <row r="47403" spans="1:1" x14ac:dyDescent="0.55000000000000004">
      <c r="A47403" s="131"/>
    </row>
    <row r="47406" spans="1:1" x14ac:dyDescent="0.55000000000000004">
      <c r="A47406" s="131"/>
    </row>
    <row r="47407" spans="1:1" x14ac:dyDescent="0.55000000000000004">
      <c r="A47407" s="131"/>
    </row>
    <row r="47410" spans="1:1" x14ac:dyDescent="0.55000000000000004">
      <c r="A47410" s="131"/>
    </row>
    <row r="47411" spans="1:1" x14ac:dyDescent="0.55000000000000004">
      <c r="A47411" s="131"/>
    </row>
    <row r="47414" spans="1:1" x14ac:dyDescent="0.55000000000000004">
      <c r="A47414" s="131"/>
    </row>
    <row r="47415" spans="1:1" x14ac:dyDescent="0.55000000000000004">
      <c r="A47415" s="131"/>
    </row>
    <row r="47418" spans="1:1" x14ac:dyDescent="0.55000000000000004">
      <c r="A47418" s="131"/>
    </row>
    <row r="47419" spans="1:1" x14ac:dyDescent="0.55000000000000004">
      <c r="A47419" s="131"/>
    </row>
    <row r="47422" spans="1:1" x14ac:dyDescent="0.55000000000000004">
      <c r="A47422" s="131"/>
    </row>
    <row r="47423" spans="1:1" x14ac:dyDescent="0.55000000000000004">
      <c r="A47423" s="131"/>
    </row>
    <row r="47426" spans="1:1" x14ac:dyDescent="0.55000000000000004">
      <c r="A47426" s="131"/>
    </row>
    <row r="47427" spans="1:1" x14ac:dyDescent="0.55000000000000004">
      <c r="A47427" s="131"/>
    </row>
    <row r="47430" spans="1:1" x14ac:dyDescent="0.55000000000000004">
      <c r="A47430" s="131"/>
    </row>
    <row r="47431" spans="1:1" x14ac:dyDescent="0.55000000000000004">
      <c r="A47431" s="131"/>
    </row>
    <row r="47434" spans="1:1" x14ac:dyDescent="0.55000000000000004">
      <c r="A47434" s="131"/>
    </row>
    <row r="47435" spans="1:1" x14ac:dyDescent="0.55000000000000004">
      <c r="A47435" s="131"/>
    </row>
    <row r="47438" spans="1:1" x14ac:dyDescent="0.55000000000000004">
      <c r="A47438" s="131"/>
    </row>
    <row r="47439" spans="1:1" x14ac:dyDescent="0.55000000000000004">
      <c r="A47439" s="131"/>
    </row>
    <row r="47442" spans="1:1" x14ac:dyDescent="0.55000000000000004">
      <c r="A47442" s="131"/>
    </row>
    <row r="47443" spans="1:1" x14ac:dyDescent="0.55000000000000004">
      <c r="A47443" s="131"/>
    </row>
    <row r="47446" spans="1:1" x14ac:dyDescent="0.55000000000000004">
      <c r="A47446" s="131"/>
    </row>
    <row r="47447" spans="1:1" x14ac:dyDescent="0.55000000000000004">
      <c r="A47447" s="131"/>
    </row>
    <row r="47450" spans="1:1" x14ac:dyDescent="0.55000000000000004">
      <c r="A47450" s="131"/>
    </row>
    <row r="47451" spans="1:1" x14ac:dyDescent="0.55000000000000004">
      <c r="A47451" s="131"/>
    </row>
    <row r="47454" spans="1:1" x14ac:dyDescent="0.55000000000000004">
      <c r="A47454" s="131"/>
    </row>
    <row r="47455" spans="1:1" x14ac:dyDescent="0.55000000000000004">
      <c r="A47455" s="131"/>
    </row>
    <row r="47458" spans="1:1" x14ac:dyDescent="0.55000000000000004">
      <c r="A47458" s="131"/>
    </row>
    <row r="47459" spans="1:1" x14ac:dyDescent="0.55000000000000004">
      <c r="A47459" s="131"/>
    </row>
    <row r="47462" spans="1:1" x14ac:dyDescent="0.55000000000000004">
      <c r="A47462" s="131"/>
    </row>
    <row r="47463" spans="1:1" x14ac:dyDescent="0.55000000000000004">
      <c r="A47463" s="131"/>
    </row>
    <row r="47466" spans="1:1" x14ac:dyDescent="0.55000000000000004">
      <c r="A47466" s="131"/>
    </row>
    <row r="47467" spans="1:1" x14ac:dyDescent="0.55000000000000004">
      <c r="A47467" s="131"/>
    </row>
    <row r="47470" spans="1:1" x14ac:dyDescent="0.55000000000000004">
      <c r="A47470" s="131"/>
    </row>
    <row r="47471" spans="1:1" x14ac:dyDescent="0.55000000000000004">
      <c r="A47471" s="131"/>
    </row>
    <row r="47474" spans="1:1" x14ac:dyDescent="0.55000000000000004">
      <c r="A47474" s="131"/>
    </row>
    <row r="47475" spans="1:1" x14ac:dyDescent="0.55000000000000004">
      <c r="A47475" s="131"/>
    </row>
    <row r="47478" spans="1:1" x14ac:dyDescent="0.55000000000000004">
      <c r="A47478" s="131"/>
    </row>
    <row r="47479" spans="1:1" x14ac:dyDescent="0.55000000000000004">
      <c r="A47479" s="131"/>
    </row>
    <row r="47482" spans="1:1" x14ac:dyDescent="0.55000000000000004">
      <c r="A47482" s="131"/>
    </row>
    <row r="47483" spans="1:1" x14ac:dyDescent="0.55000000000000004">
      <c r="A47483" s="131"/>
    </row>
    <row r="47486" spans="1:1" x14ac:dyDescent="0.55000000000000004">
      <c r="A47486" s="131"/>
    </row>
    <row r="47487" spans="1:1" x14ac:dyDescent="0.55000000000000004">
      <c r="A47487" s="131"/>
    </row>
    <row r="47490" spans="1:1" x14ac:dyDescent="0.55000000000000004">
      <c r="A47490" s="131"/>
    </row>
    <row r="47491" spans="1:1" x14ac:dyDescent="0.55000000000000004">
      <c r="A47491" s="131"/>
    </row>
    <row r="47494" spans="1:1" x14ac:dyDescent="0.55000000000000004">
      <c r="A47494" s="131"/>
    </row>
    <row r="47495" spans="1:1" x14ac:dyDescent="0.55000000000000004">
      <c r="A47495" s="131"/>
    </row>
    <row r="47498" spans="1:1" x14ac:dyDescent="0.55000000000000004">
      <c r="A47498" s="131"/>
    </row>
    <row r="47499" spans="1:1" x14ac:dyDescent="0.55000000000000004">
      <c r="A47499" s="131"/>
    </row>
    <row r="47502" spans="1:1" x14ac:dyDescent="0.55000000000000004">
      <c r="A47502" s="131"/>
    </row>
    <row r="47503" spans="1:1" x14ac:dyDescent="0.55000000000000004">
      <c r="A47503" s="131"/>
    </row>
    <row r="47506" spans="1:1" x14ac:dyDescent="0.55000000000000004">
      <c r="A47506" s="131"/>
    </row>
    <row r="47507" spans="1:1" x14ac:dyDescent="0.55000000000000004">
      <c r="A47507" s="131"/>
    </row>
    <row r="47510" spans="1:1" x14ac:dyDescent="0.55000000000000004">
      <c r="A47510" s="131"/>
    </row>
    <row r="47511" spans="1:1" x14ac:dyDescent="0.55000000000000004">
      <c r="A47511" s="131"/>
    </row>
    <row r="47514" spans="1:1" x14ac:dyDescent="0.55000000000000004">
      <c r="A47514" s="131"/>
    </row>
    <row r="47515" spans="1:1" x14ac:dyDescent="0.55000000000000004">
      <c r="A47515" s="131"/>
    </row>
    <row r="47518" spans="1:1" x14ac:dyDescent="0.55000000000000004">
      <c r="A47518" s="131"/>
    </row>
    <row r="47519" spans="1:1" x14ac:dyDescent="0.55000000000000004">
      <c r="A47519" s="131"/>
    </row>
    <row r="47522" spans="1:1" x14ac:dyDescent="0.55000000000000004">
      <c r="A47522" s="131"/>
    </row>
    <row r="47523" spans="1:1" x14ac:dyDescent="0.55000000000000004">
      <c r="A47523" s="131"/>
    </row>
    <row r="47526" spans="1:1" x14ac:dyDescent="0.55000000000000004">
      <c r="A47526" s="131"/>
    </row>
    <row r="47527" spans="1:1" x14ac:dyDescent="0.55000000000000004">
      <c r="A47527" s="131"/>
    </row>
    <row r="47530" spans="1:1" x14ac:dyDescent="0.55000000000000004">
      <c r="A47530" s="131"/>
    </row>
    <row r="47531" spans="1:1" x14ac:dyDescent="0.55000000000000004">
      <c r="A47531" s="131"/>
    </row>
    <row r="47534" spans="1:1" x14ac:dyDescent="0.55000000000000004">
      <c r="A47534" s="131"/>
    </row>
    <row r="47535" spans="1:1" x14ac:dyDescent="0.55000000000000004">
      <c r="A47535" s="131"/>
    </row>
    <row r="47538" spans="1:1" x14ac:dyDescent="0.55000000000000004">
      <c r="A47538" s="131"/>
    </row>
    <row r="47539" spans="1:1" x14ac:dyDescent="0.55000000000000004">
      <c r="A47539" s="131"/>
    </row>
    <row r="47542" spans="1:1" x14ac:dyDescent="0.55000000000000004">
      <c r="A47542" s="131"/>
    </row>
    <row r="47543" spans="1:1" x14ac:dyDescent="0.55000000000000004">
      <c r="A47543" s="131"/>
    </row>
    <row r="47546" spans="1:1" x14ac:dyDescent="0.55000000000000004">
      <c r="A47546" s="131"/>
    </row>
    <row r="47547" spans="1:1" x14ac:dyDescent="0.55000000000000004">
      <c r="A47547" s="131"/>
    </row>
    <row r="47550" spans="1:1" x14ac:dyDescent="0.55000000000000004">
      <c r="A47550" s="131"/>
    </row>
    <row r="47551" spans="1:1" x14ac:dyDescent="0.55000000000000004">
      <c r="A47551" s="131"/>
    </row>
    <row r="47554" spans="1:1" x14ac:dyDescent="0.55000000000000004">
      <c r="A47554" s="131"/>
    </row>
    <row r="47555" spans="1:1" x14ac:dyDescent="0.55000000000000004">
      <c r="A47555" s="131"/>
    </row>
    <row r="47558" spans="1:1" x14ac:dyDescent="0.55000000000000004">
      <c r="A47558" s="131"/>
    </row>
    <row r="47559" spans="1:1" x14ac:dyDescent="0.55000000000000004">
      <c r="A47559" s="131"/>
    </row>
    <row r="47562" spans="1:1" x14ac:dyDescent="0.55000000000000004">
      <c r="A47562" s="131"/>
    </row>
    <row r="47563" spans="1:1" x14ac:dyDescent="0.55000000000000004">
      <c r="A47563" s="131"/>
    </row>
    <row r="47566" spans="1:1" x14ac:dyDescent="0.55000000000000004">
      <c r="A47566" s="131"/>
    </row>
    <row r="47567" spans="1:1" x14ac:dyDescent="0.55000000000000004">
      <c r="A47567" s="131"/>
    </row>
    <row r="47570" spans="1:1" x14ac:dyDescent="0.55000000000000004">
      <c r="A47570" s="131"/>
    </row>
    <row r="47571" spans="1:1" x14ac:dyDescent="0.55000000000000004">
      <c r="A47571" s="131"/>
    </row>
    <row r="47574" spans="1:1" x14ac:dyDescent="0.55000000000000004">
      <c r="A47574" s="131"/>
    </row>
    <row r="47575" spans="1:1" x14ac:dyDescent="0.55000000000000004">
      <c r="A47575" s="131"/>
    </row>
    <row r="47578" spans="1:1" x14ac:dyDescent="0.55000000000000004">
      <c r="A47578" s="131"/>
    </row>
    <row r="47579" spans="1:1" x14ac:dyDescent="0.55000000000000004">
      <c r="A47579" s="131"/>
    </row>
    <row r="47582" spans="1:1" x14ac:dyDescent="0.55000000000000004">
      <c r="A47582" s="131"/>
    </row>
    <row r="47583" spans="1:1" x14ac:dyDescent="0.55000000000000004">
      <c r="A47583" s="131"/>
    </row>
    <row r="47586" spans="1:1" x14ac:dyDescent="0.55000000000000004">
      <c r="A47586" s="131"/>
    </row>
    <row r="47587" spans="1:1" x14ac:dyDescent="0.55000000000000004">
      <c r="A47587" s="131"/>
    </row>
    <row r="47590" spans="1:1" x14ac:dyDescent="0.55000000000000004">
      <c r="A47590" s="131"/>
    </row>
    <row r="47591" spans="1:1" x14ac:dyDescent="0.55000000000000004">
      <c r="A47591" s="131"/>
    </row>
    <row r="47594" spans="1:1" x14ac:dyDescent="0.55000000000000004">
      <c r="A47594" s="131"/>
    </row>
    <row r="47595" spans="1:1" x14ac:dyDescent="0.55000000000000004">
      <c r="A47595" s="131"/>
    </row>
    <row r="47598" spans="1:1" x14ac:dyDescent="0.55000000000000004">
      <c r="A47598" s="131"/>
    </row>
    <row r="47599" spans="1:1" x14ac:dyDescent="0.55000000000000004">
      <c r="A47599" s="131"/>
    </row>
    <row r="47602" spans="1:1" x14ac:dyDescent="0.55000000000000004">
      <c r="A47602" s="131"/>
    </row>
    <row r="47603" spans="1:1" x14ac:dyDescent="0.55000000000000004">
      <c r="A47603" s="131"/>
    </row>
    <row r="47606" spans="1:1" x14ac:dyDescent="0.55000000000000004">
      <c r="A47606" s="131"/>
    </row>
    <row r="47607" spans="1:1" x14ac:dyDescent="0.55000000000000004">
      <c r="A47607" s="131"/>
    </row>
    <row r="47610" spans="1:1" x14ac:dyDescent="0.55000000000000004">
      <c r="A47610" s="131"/>
    </row>
    <row r="47611" spans="1:1" x14ac:dyDescent="0.55000000000000004">
      <c r="A47611" s="131"/>
    </row>
    <row r="47614" spans="1:1" x14ac:dyDescent="0.55000000000000004">
      <c r="A47614" s="131"/>
    </row>
    <row r="47615" spans="1:1" x14ac:dyDescent="0.55000000000000004">
      <c r="A47615" s="131"/>
    </row>
    <row r="47618" spans="1:1" x14ac:dyDescent="0.55000000000000004">
      <c r="A47618" s="131"/>
    </row>
    <row r="47619" spans="1:1" x14ac:dyDescent="0.55000000000000004">
      <c r="A47619" s="131"/>
    </row>
    <row r="47622" spans="1:1" x14ac:dyDescent="0.55000000000000004">
      <c r="A47622" s="131"/>
    </row>
    <row r="47623" spans="1:1" x14ac:dyDescent="0.55000000000000004">
      <c r="A47623" s="131"/>
    </row>
    <row r="47626" spans="1:1" x14ac:dyDescent="0.55000000000000004">
      <c r="A47626" s="131"/>
    </row>
    <row r="47627" spans="1:1" x14ac:dyDescent="0.55000000000000004">
      <c r="A47627" s="131"/>
    </row>
    <row r="47630" spans="1:1" x14ac:dyDescent="0.55000000000000004">
      <c r="A47630" s="131"/>
    </row>
    <row r="47631" spans="1:1" x14ac:dyDescent="0.55000000000000004">
      <c r="A47631" s="131"/>
    </row>
    <row r="47634" spans="1:1" x14ac:dyDescent="0.55000000000000004">
      <c r="A47634" s="131"/>
    </row>
    <row r="47635" spans="1:1" x14ac:dyDescent="0.55000000000000004">
      <c r="A47635" s="131"/>
    </row>
    <row r="47638" spans="1:1" x14ac:dyDescent="0.55000000000000004">
      <c r="A47638" s="131"/>
    </row>
    <row r="47639" spans="1:1" x14ac:dyDescent="0.55000000000000004">
      <c r="A47639" s="131"/>
    </row>
    <row r="47642" spans="1:1" x14ac:dyDescent="0.55000000000000004">
      <c r="A47642" s="131"/>
    </row>
    <row r="47643" spans="1:1" x14ac:dyDescent="0.55000000000000004">
      <c r="A47643" s="131"/>
    </row>
    <row r="47646" spans="1:1" x14ac:dyDescent="0.55000000000000004">
      <c r="A47646" s="131"/>
    </row>
    <row r="47647" spans="1:1" x14ac:dyDescent="0.55000000000000004">
      <c r="A47647" s="131"/>
    </row>
    <row r="47650" spans="1:1" x14ac:dyDescent="0.55000000000000004">
      <c r="A47650" s="131"/>
    </row>
    <row r="47651" spans="1:1" x14ac:dyDescent="0.55000000000000004">
      <c r="A47651" s="131"/>
    </row>
    <row r="47654" spans="1:1" x14ac:dyDescent="0.55000000000000004">
      <c r="A47654" s="131"/>
    </row>
    <row r="47655" spans="1:1" x14ac:dyDescent="0.55000000000000004">
      <c r="A47655" s="131"/>
    </row>
    <row r="47658" spans="1:1" x14ac:dyDescent="0.55000000000000004">
      <c r="A47658" s="131"/>
    </row>
    <row r="47659" spans="1:1" x14ac:dyDescent="0.55000000000000004">
      <c r="A47659" s="131"/>
    </row>
    <row r="47662" spans="1:1" x14ac:dyDescent="0.55000000000000004">
      <c r="A47662" s="131"/>
    </row>
    <row r="47663" spans="1:1" x14ac:dyDescent="0.55000000000000004">
      <c r="A47663" s="131"/>
    </row>
    <row r="47666" spans="1:1" x14ac:dyDescent="0.55000000000000004">
      <c r="A47666" s="131"/>
    </row>
    <row r="47667" spans="1:1" x14ac:dyDescent="0.55000000000000004">
      <c r="A47667" s="131"/>
    </row>
    <row r="47670" spans="1:1" x14ac:dyDescent="0.55000000000000004">
      <c r="A47670" s="131"/>
    </row>
    <row r="47671" spans="1:1" x14ac:dyDescent="0.55000000000000004">
      <c r="A47671" s="131"/>
    </row>
    <row r="47674" spans="1:1" x14ac:dyDescent="0.55000000000000004">
      <c r="A47674" s="131"/>
    </row>
    <row r="47675" spans="1:1" x14ac:dyDescent="0.55000000000000004">
      <c r="A47675" s="131"/>
    </row>
    <row r="47678" spans="1:1" x14ac:dyDescent="0.55000000000000004">
      <c r="A47678" s="131"/>
    </row>
    <row r="47679" spans="1:1" x14ac:dyDescent="0.55000000000000004">
      <c r="A47679" s="131"/>
    </row>
    <row r="47682" spans="1:1" x14ac:dyDescent="0.55000000000000004">
      <c r="A47682" s="131"/>
    </row>
    <row r="47683" spans="1:1" x14ac:dyDescent="0.55000000000000004">
      <c r="A47683" s="131"/>
    </row>
    <row r="47686" spans="1:1" x14ac:dyDescent="0.55000000000000004">
      <c r="A47686" s="131"/>
    </row>
    <row r="47687" spans="1:1" x14ac:dyDescent="0.55000000000000004">
      <c r="A47687" s="131"/>
    </row>
    <row r="47690" spans="1:1" x14ac:dyDescent="0.55000000000000004">
      <c r="A47690" s="131"/>
    </row>
    <row r="47691" spans="1:1" x14ac:dyDescent="0.55000000000000004">
      <c r="A47691" s="131"/>
    </row>
    <row r="47694" spans="1:1" x14ac:dyDescent="0.55000000000000004">
      <c r="A47694" s="131"/>
    </row>
    <row r="47695" spans="1:1" x14ac:dyDescent="0.55000000000000004">
      <c r="A47695" s="131"/>
    </row>
    <row r="47698" spans="1:1" x14ac:dyDescent="0.55000000000000004">
      <c r="A47698" s="131"/>
    </row>
    <row r="47699" spans="1:1" x14ac:dyDescent="0.55000000000000004">
      <c r="A47699" s="131"/>
    </row>
    <row r="47702" spans="1:1" x14ac:dyDescent="0.55000000000000004">
      <c r="A47702" s="131"/>
    </row>
    <row r="47703" spans="1:1" x14ac:dyDescent="0.55000000000000004">
      <c r="A47703" s="131"/>
    </row>
    <row r="47706" spans="1:1" x14ac:dyDescent="0.55000000000000004">
      <c r="A47706" s="131"/>
    </row>
    <row r="47707" spans="1:1" x14ac:dyDescent="0.55000000000000004">
      <c r="A47707" s="131"/>
    </row>
    <row r="47710" spans="1:1" x14ac:dyDescent="0.55000000000000004">
      <c r="A47710" s="131"/>
    </row>
    <row r="47711" spans="1:1" x14ac:dyDescent="0.55000000000000004">
      <c r="A47711" s="131"/>
    </row>
    <row r="47714" spans="1:1" x14ac:dyDescent="0.55000000000000004">
      <c r="A47714" s="131"/>
    </row>
    <row r="47715" spans="1:1" x14ac:dyDescent="0.55000000000000004">
      <c r="A47715" s="131"/>
    </row>
    <row r="47718" spans="1:1" x14ac:dyDescent="0.55000000000000004">
      <c r="A47718" s="131"/>
    </row>
    <row r="47719" spans="1:1" x14ac:dyDescent="0.55000000000000004">
      <c r="A47719" s="131"/>
    </row>
    <row r="47722" spans="1:1" x14ac:dyDescent="0.55000000000000004">
      <c r="A47722" s="131"/>
    </row>
    <row r="47723" spans="1:1" x14ac:dyDescent="0.55000000000000004">
      <c r="A47723" s="131"/>
    </row>
    <row r="47726" spans="1:1" x14ac:dyDescent="0.55000000000000004">
      <c r="A47726" s="131"/>
    </row>
    <row r="47727" spans="1:1" x14ac:dyDescent="0.55000000000000004">
      <c r="A47727" s="131"/>
    </row>
    <row r="47730" spans="1:1" x14ac:dyDescent="0.55000000000000004">
      <c r="A47730" s="131"/>
    </row>
    <row r="47731" spans="1:1" x14ac:dyDescent="0.55000000000000004">
      <c r="A47731" s="131"/>
    </row>
    <row r="47734" spans="1:1" x14ac:dyDescent="0.55000000000000004">
      <c r="A47734" s="131"/>
    </row>
    <row r="47735" spans="1:1" x14ac:dyDescent="0.55000000000000004">
      <c r="A47735" s="131"/>
    </row>
    <row r="47738" spans="1:1" x14ac:dyDescent="0.55000000000000004">
      <c r="A47738" s="131"/>
    </row>
    <row r="47739" spans="1:1" x14ac:dyDescent="0.55000000000000004">
      <c r="A47739" s="131"/>
    </row>
    <row r="47742" spans="1:1" x14ac:dyDescent="0.55000000000000004">
      <c r="A47742" s="131"/>
    </row>
    <row r="47743" spans="1:1" x14ac:dyDescent="0.55000000000000004">
      <c r="A47743" s="131"/>
    </row>
    <row r="47746" spans="1:1" x14ac:dyDescent="0.55000000000000004">
      <c r="A47746" s="131"/>
    </row>
    <row r="47747" spans="1:1" x14ac:dyDescent="0.55000000000000004">
      <c r="A47747" s="131"/>
    </row>
    <row r="47750" spans="1:1" x14ac:dyDescent="0.55000000000000004">
      <c r="A47750" s="131"/>
    </row>
    <row r="47751" spans="1:1" x14ac:dyDescent="0.55000000000000004">
      <c r="A47751" s="131"/>
    </row>
    <row r="47754" spans="1:1" x14ac:dyDescent="0.55000000000000004">
      <c r="A47754" s="131"/>
    </row>
    <row r="47755" spans="1:1" x14ac:dyDescent="0.55000000000000004">
      <c r="A47755" s="131"/>
    </row>
    <row r="47758" spans="1:1" x14ac:dyDescent="0.55000000000000004">
      <c r="A47758" s="131"/>
    </row>
    <row r="47759" spans="1:1" x14ac:dyDescent="0.55000000000000004">
      <c r="A47759" s="131"/>
    </row>
    <row r="47762" spans="1:1" x14ac:dyDescent="0.55000000000000004">
      <c r="A47762" s="131"/>
    </row>
    <row r="47763" spans="1:1" x14ac:dyDescent="0.55000000000000004">
      <c r="A47763" s="131"/>
    </row>
    <row r="47766" spans="1:1" x14ac:dyDescent="0.55000000000000004">
      <c r="A47766" s="131"/>
    </row>
    <row r="47767" spans="1:1" x14ac:dyDescent="0.55000000000000004">
      <c r="A47767" s="131"/>
    </row>
    <row r="47770" spans="1:1" x14ac:dyDescent="0.55000000000000004">
      <c r="A47770" s="131"/>
    </row>
    <row r="47771" spans="1:1" x14ac:dyDescent="0.55000000000000004">
      <c r="A47771" s="131"/>
    </row>
    <row r="47774" spans="1:1" x14ac:dyDescent="0.55000000000000004">
      <c r="A47774" s="131"/>
    </row>
    <row r="47775" spans="1:1" x14ac:dyDescent="0.55000000000000004">
      <c r="A47775" s="131"/>
    </row>
    <row r="47778" spans="1:1" x14ac:dyDescent="0.55000000000000004">
      <c r="A47778" s="131"/>
    </row>
    <row r="47779" spans="1:1" x14ac:dyDescent="0.55000000000000004">
      <c r="A47779" s="131"/>
    </row>
    <row r="47782" spans="1:1" x14ac:dyDescent="0.55000000000000004">
      <c r="A47782" s="131"/>
    </row>
    <row r="47783" spans="1:1" x14ac:dyDescent="0.55000000000000004">
      <c r="A47783" s="131"/>
    </row>
    <row r="47786" spans="1:1" x14ac:dyDescent="0.55000000000000004">
      <c r="A47786" s="131"/>
    </row>
    <row r="47787" spans="1:1" x14ac:dyDescent="0.55000000000000004">
      <c r="A47787" s="131"/>
    </row>
    <row r="47790" spans="1:1" x14ac:dyDescent="0.55000000000000004">
      <c r="A47790" s="131"/>
    </row>
    <row r="47791" spans="1:1" x14ac:dyDescent="0.55000000000000004">
      <c r="A47791" s="131"/>
    </row>
    <row r="47794" spans="1:1" x14ac:dyDescent="0.55000000000000004">
      <c r="A47794" s="131"/>
    </row>
    <row r="47795" spans="1:1" x14ac:dyDescent="0.55000000000000004">
      <c r="A47795" s="131"/>
    </row>
    <row r="47798" spans="1:1" x14ac:dyDescent="0.55000000000000004">
      <c r="A47798" s="131"/>
    </row>
    <row r="47799" spans="1:1" x14ac:dyDescent="0.55000000000000004">
      <c r="A47799" s="131"/>
    </row>
    <row r="47802" spans="1:1" x14ac:dyDescent="0.55000000000000004">
      <c r="A47802" s="131"/>
    </row>
    <row r="47803" spans="1:1" x14ac:dyDescent="0.55000000000000004">
      <c r="A47803" s="131"/>
    </row>
    <row r="47806" spans="1:1" x14ac:dyDescent="0.55000000000000004">
      <c r="A47806" s="131"/>
    </row>
    <row r="47807" spans="1:1" x14ac:dyDescent="0.55000000000000004">
      <c r="A47807" s="131"/>
    </row>
    <row r="47810" spans="1:1" x14ac:dyDescent="0.55000000000000004">
      <c r="A47810" s="131"/>
    </row>
    <row r="47811" spans="1:1" x14ac:dyDescent="0.55000000000000004">
      <c r="A47811" s="131"/>
    </row>
    <row r="47814" spans="1:1" x14ac:dyDescent="0.55000000000000004">
      <c r="A47814" s="131"/>
    </row>
    <row r="47815" spans="1:1" x14ac:dyDescent="0.55000000000000004">
      <c r="A47815" s="131"/>
    </row>
    <row r="47818" spans="1:1" x14ac:dyDescent="0.55000000000000004">
      <c r="A47818" s="131"/>
    </row>
    <row r="47819" spans="1:1" x14ac:dyDescent="0.55000000000000004">
      <c r="A47819" s="131"/>
    </row>
    <row r="47822" spans="1:1" x14ac:dyDescent="0.55000000000000004">
      <c r="A47822" s="131"/>
    </row>
    <row r="47823" spans="1:1" x14ac:dyDescent="0.55000000000000004">
      <c r="A47823" s="131"/>
    </row>
    <row r="47826" spans="1:1" x14ac:dyDescent="0.55000000000000004">
      <c r="A47826" s="131"/>
    </row>
    <row r="47827" spans="1:1" x14ac:dyDescent="0.55000000000000004">
      <c r="A47827" s="131"/>
    </row>
    <row r="47830" spans="1:1" x14ac:dyDescent="0.55000000000000004">
      <c r="A47830" s="131"/>
    </row>
    <row r="47831" spans="1:1" x14ac:dyDescent="0.55000000000000004">
      <c r="A47831" s="131"/>
    </row>
    <row r="47834" spans="1:1" x14ac:dyDescent="0.55000000000000004">
      <c r="A47834" s="131"/>
    </row>
    <row r="47835" spans="1:1" x14ac:dyDescent="0.55000000000000004">
      <c r="A47835" s="131"/>
    </row>
    <row r="47838" spans="1:1" x14ac:dyDescent="0.55000000000000004">
      <c r="A47838" s="131"/>
    </row>
    <row r="47839" spans="1:1" x14ac:dyDescent="0.55000000000000004">
      <c r="A47839" s="131"/>
    </row>
    <row r="47842" spans="1:1" x14ac:dyDescent="0.55000000000000004">
      <c r="A47842" s="131"/>
    </row>
    <row r="47843" spans="1:1" x14ac:dyDescent="0.55000000000000004">
      <c r="A47843" s="131"/>
    </row>
    <row r="47846" spans="1:1" x14ac:dyDescent="0.55000000000000004">
      <c r="A47846" s="131"/>
    </row>
    <row r="47847" spans="1:1" x14ac:dyDescent="0.55000000000000004">
      <c r="A47847" s="131"/>
    </row>
    <row r="47850" spans="1:1" x14ac:dyDescent="0.55000000000000004">
      <c r="A47850" s="131"/>
    </row>
    <row r="47851" spans="1:1" x14ac:dyDescent="0.55000000000000004">
      <c r="A47851" s="131"/>
    </row>
    <row r="47854" spans="1:1" x14ac:dyDescent="0.55000000000000004">
      <c r="A47854" s="131"/>
    </row>
    <row r="47855" spans="1:1" x14ac:dyDescent="0.55000000000000004">
      <c r="A47855" s="131"/>
    </row>
    <row r="47858" spans="1:1" x14ac:dyDescent="0.55000000000000004">
      <c r="A47858" s="131"/>
    </row>
    <row r="47859" spans="1:1" x14ac:dyDescent="0.55000000000000004">
      <c r="A47859" s="131"/>
    </row>
    <row r="47862" spans="1:1" x14ac:dyDescent="0.55000000000000004">
      <c r="A47862" s="131"/>
    </row>
    <row r="47863" spans="1:1" x14ac:dyDescent="0.55000000000000004">
      <c r="A47863" s="131"/>
    </row>
    <row r="47866" spans="1:1" x14ac:dyDescent="0.55000000000000004">
      <c r="A47866" s="131"/>
    </row>
    <row r="47867" spans="1:1" x14ac:dyDescent="0.55000000000000004">
      <c r="A47867" s="131"/>
    </row>
    <row r="47870" spans="1:1" x14ac:dyDescent="0.55000000000000004">
      <c r="A47870" s="131"/>
    </row>
    <row r="47871" spans="1:1" x14ac:dyDescent="0.55000000000000004">
      <c r="A47871" s="131"/>
    </row>
    <row r="47874" spans="1:1" x14ac:dyDescent="0.55000000000000004">
      <c r="A47874" s="131"/>
    </row>
    <row r="47875" spans="1:1" x14ac:dyDescent="0.55000000000000004">
      <c r="A47875" s="131"/>
    </row>
    <row r="47878" spans="1:1" x14ac:dyDescent="0.55000000000000004">
      <c r="A47878" s="131"/>
    </row>
    <row r="47879" spans="1:1" x14ac:dyDescent="0.55000000000000004">
      <c r="A47879" s="131"/>
    </row>
    <row r="47882" spans="1:1" x14ac:dyDescent="0.55000000000000004">
      <c r="A47882" s="131"/>
    </row>
    <row r="47883" spans="1:1" x14ac:dyDescent="0.55000000000000004">
      <c r="A47883" s="131"/>
    </row>
    <row r="47886" spans="1:1" x14ac:dyDescent="0.55000000000000004">
      <c r="A47886" s="131"/>
    </row>
    <row r="47887" spans="1:1" x14ac:dyDescent="0.55000000000000004">
      <c r="A47887" s="131"/>
    </row>
    <row r="47890" spans="1:1" x14ac:dyDescent="0.55000000000000004">
      <c r="A47890" s="131"/>
    </row>
    <row r="47891" spans="1:1" x14ac:dyDescent="0.55000000000000004">
      <c r="A47891" s="131"/>
    </row>
    <row r="47894" spans="1:1" x14ac:dyDescent="0.55000000000000004">
      <c r="A47894" s="131"/>
    </row>
    <row r="47895" spans="1:1" x14ac:dyDescent="0.55000000000000004">
      <c r="A47895" s="131"/>
    </row>
    <row r="47898" spans="1:1" x14ac:dyDescent="0.55000000000000004">
      <c r="A47898" s="131"/>
    </row>
    <row r="47899" spans="1:1" x14ac:dyDescent="0.55000000000000004">
      <c r="A47899" s="131"/>
    </row>
    <row r="47902" spans="1:1" x14ac:dyDescent="0.55000000000000004">
      <c r="A47902" s="131"/>
    </row>
    <row r="47903" spans="1:1" x14ac:dyDescent="0.55000000000000004">
      <c r="A47903" s="131"/>
    </row>
    <row r="47906" spans="1:1" x14ac:dyDescent="0.55000000000000004">
      <c r="A47906" s="131"/>
    </row>
    <row r="47907" spans="1:1" x14ac:dyDescent="0.55000000000000004">
      <c r="A47907" s="131"/>
    </row>
    <row r="47910" spans="1:1" x14ac:dyDescent="0.55000000000000004">
      <c r="A47910" s="131"/>
    </row>
    <row r="47911" spans="1:1" x14ac:dyDescent="0.55000000000000004">
      <c r="A47911" s="131"/>
    </row>
    <row r="47914" spans="1:1" x14ac:dyDescent="0.55000000000000004">
      <c r="A47914" s="131"/>
    </row>
    <row r="47915" spans="1:1" x14ac:dyDescent="0.55000000000000004">
      <c r="A47915" s="131"/>
    </row>
    <row r="47918" spans="1:1" x14ac:dyDescent="0.55000000000000004">
      <c r="A47918" s="131"/>
    </row>
    <row r="47919" spans="1:1" x14ac:dyDescent="0.55000000000000004">
      <c r="A47919" s="131"/>
    </row>
    <row r="47922" spans="1:1" x14ac:dyDescent="0.55000000000000004">
      <c r="A47922" s="131"/>
    </row>
    <row r="47923" spans="1:1" x14ac:dyDescent="0.55000000000000004">
      <c r="A47923" s="131"/>
    </row>
    <row r="47926" spans="1:1" x14ac:dyDescent="0.55000000000000004">
      <c r="A47926" s="131"/>
    </row>
    <row r="47927" spans="1:1" x14ac:dyDescent="0.55000000000000004">
      <c r="A47927" s="131"/>
    </row>
    <row r="47930" spans="1:1" x14ac:dyDescent="0.55000000000000004">
      <c r="A47930" s="131"/>
    </row>
    <row r="47931" spans="1:1" x14ac:dyDescent="0.55000000000000004">
      <c r="A47931" s="131"/>
    </row>
    <row r="47934" spans="1:1" x14ac:dyDescent="0.55000000000000004">
      <c r="A47934" s="131"/>
    </row>
    <row r="47935" spans="1:1" x14ac:dyDescent="0.55000000000000004">
      <c r="A47935" s="131"/>
    </row>
    <row r="47938" spans="1:1" x14ac:dyDescent="0.55000000000000004">
      <c r="A47938" s="131"/>
    </row>
    <row r="47939" spans="1:1" x14ac:dyDescent="0.55000000000000004">
      <c r="A47939" s="131"/>
    </row>
    <row r="47942" spans="1:1" x14ac:dyDescent="0.55000000000000004">
      <c r="A47942" s="131"/>
    </row>
    <row r="47943" spans="1:1" x14ac:dyDescent="0.55000000000000004">
      <c r="A47943" s="131"/>
    </row>
    <row r="47946" spans="1:1" x14ac:dyDescent="0.55000000000000004">
      <c r="A47946" s="131"/>
    </row>
    <row r="47947" spans="1:1" x14ac:dyDescent="0.55000000000000004">
      <c r="A47947" s="131"/>
    </row>
    <row r="47950" spans="1:1" x14ac:dyDescent="0.55000000000000004">
      <c r="A47950" s="131"/>
    </row>
    <row r="47951" spans="1:1" x14ac:dyDescent="0.55000000000000004">
      <c r="A47951" s="131"/>
    </row>
    <row r="47954" spans="1:1" x14ac:dyDescent="0.55000000000000004">
      <c r="A47954" s="131"/>
    </row>
    <row r="47955" spans="1:1" x14ac:dyDescent="0.55000000000000004">
      <c r="A47955" s="131"/>
    </row>
    <row r="47958" spans="1:1" x14ac:dyDescent="0.55000000000000004">
      <c r="A47958" s="131"/>
    </row>
    <row r="47959" spans="1:1" x14ac:dyDescent="0.55000000000000004">
      <c r="A47959" s="131"/>
    </row>
    <row r="47962" spans="1:1" x14ac:dyDescent="0.55000000000000004">
      <c r="A47962" s="131"/>
    </row>
    <row r="47963" spans="1:1" x14ac:dyDescent="0.55000000000000004">
      <c r="A47963" s="131"/>
    </row>
    <row r="47966" spans="1:1" x14ac:dyDescent="0.55000000000000004">
      <c r="A47966" s="131"/>
    </row>
    <row r="47967" spans="1:1" x14ac:dyDescent="0.55000000000000004">
      <c r="A47967" s="131"/>
    </row>
    <row r="47970" spans="1:1" x14ac:dyDescent="0.55000000000000004">
      <c r="A47970" s="131"/>
    </row>
    <row r="47971" spans="1:1" x14ac:dyDescent="0.55000000000000004">
      <c r="A47971" s="131"/>
    </row>
    <row r="47974" spans="1:1" x14ac:dyDescent="0.55000000000000004">
      <c r="A47974" s="131"/>
    </row>
    <row r="47975" spans="1:1" x14ac:dyDescent="0.55000000000000004">
      <c r="A47975" s="131"/>
    </row>
    <row r="47978" spans="1:1" x14ac:dyDescent="0.55000000000000004">
      <c r="A47978" s="131"/>
    </row>
    <row r="47979" spans="1:1" x14ac:dyDescent="0.55000000000000004">
      <c r="A47979" s="131"/>
    </row>
    <row r="47982" spans="1:1" x14ac:dyDescent="0.55000000000000004">
      <c r="A47982" s="131"/>
    </row>
    <row r="47983" spans="1:1" x14ac:dyDescent="0.55000000000000004">
      <c r="A47983" s="131"/>
    </row>
    <row r="47986" spans="1:1" x14ac:dyDescent="0.55000000000000004">
      <c r="A47986" s="131"/>
    </row>
    <row r="47987" spans="1:1" x14ac:dyDescent="0.55000000000000004">
      <c r="A47987" s="131"/>
    </row>
    <row r="47990" spans="1:1" x14ac:dyDescent="0.55000000000000004">
      <c r="A47990" s="131"/>
    </row>
    <row r="47991" spans="1:1" x14ac:dyDescent="0.55000000000000004">
      <c r="A47991" s="131"/>
    </row>
    <row r="47994" spans="1:1" x14ac:dyDescent="0.55000000000000004">
      <c r="A47994" s="131"/>
    </row>
    <row r="47995" spans="1:1" x14ac:dyDescent="0.55000000000000004">
      <c r="A47995" s="131"/>
    </row>
    <row r="47998" spans="1:1" x14ac:dyDescent="0.55000000000000004">
      <c r="A47998" s="131"/>
    </row>
    <row r="47999" spans="1:1" x14ac:dyDescent="0.55000000000000004">
      <c r="A47999" s="131"/>
    </row>
    <row r="48002" spans="1:1" x14ac:dyDescent="0.55000000000000004">
      <c r="A48002" s="131"/>
    </row>
    <row r="48003" spans="1:1" x14ac:dyDescent="0.55000000000000004">
      <c r="A48003" s="131"/>
    </row>
    <row r="48006" spans="1:1" x14ac:dyDescent="0.55000000000000004">
      <c r="A48006" s="131"/>
    </row>
    <row r="48007" spans="1:1" x14ac:dyDescent="0.55000000000000004">
      <c r="A48007" s="131"/>
    </row>
    <row r="48010" spans="1:1" x14ac:dyDescent="0.55000000000000004">
      <c r="A48010" s="131"/>
    </row>
    <row r="48011" spans="1:1" x14ac:dyDescent="0.55000000000000004">
      <c r="A48011" s="131"/>
    </row>
    <row r="48014" spans="1:1" x14ac:dyDescent="0.55000000000000004">
      <c r="A48014" s="131"/>
    </row>
    <row r="48015" spans="1:1" x14ac:dyDescent="0.55000000000000004">
      <c r="A48015" s="131"/>
    </row>
    <row r="48018" spans="1:1" x14ac:dyDescent="0.55000000000000004">
      <c r="A48018" s="131"/>
    </row>
    <row r="48019" spans="1:1" x14ac:dyDescent="0.55000000000000004">
      <c r="A48019" s="131"/>
    </row>
    <row r="48022" spans="1:1" x14ac:dyDescent="0.55000000000000004">
      <c r="A48022" s="131"/>
    </row>
    <row r="48023" spans="1:1" x14ac:dyDescent="0.55000000000000004">
      <c r="A48023" s="131"/>
    </row>
    <row r="48026" spans="1:1" x14ac:dyDescent="0.55000000000000004">
      <c r="A48026" s="131"/>
    </row>
    <row r="48027" spans="1:1" x14ac:dyDescent="0.55000000000000004">
      <c r="A48027" s="131"/>
    </row>
    <row r="48030" spans="1:1" x14ac:dyDescent="0.55000000000000004">
      <c r="A48030" s="131"/>
    </row>
    <row r="48031" spans="1:1" x14ac:dyDescent="0.55000000000000004">
      <c r="A48031" s="131"/>
    </row>
    <row r="48034" spans="1:1" x14ac:dyDescent="0.55000000000000004">
      <c r="A48034" s="131"/>
    </row>
    <row r="48035" spans="1:1" x14ac:dyDescent="0.55000000000000004">
      <c r="A48035" s="131"/>
    </row>
    <row r="48038" spans="1:1" x14ac:dyDescent="0.55000000000000004">
      <c r="A48038" s="131"/>
    </row>
    <row r="48039" spans="1:1" x14ac:dyDescent="0.55000000000000004">
      <c r="A48039" s="131"/>
    </row>
    <row r="48042" spans="1:1" x14ac:dyDescent="0.55000000000000004">
      <c r="A48042" s="131"/>
    </row>
    <row r="48043" spans="1:1" x14ac:dyDescent="0.55000000000000004">
      <c r="A48043" s="131"/>
    </row>
    <row r="48046" spans="1:1" x14ac:dyDescent="0.55000000000000004">
      <c r="A48046" s="131"/>
    </row>
    <row r="48047" spans="1:1" x14ac:dyDescent="0.55000000000000004">
      <c r="A48047" s="131"/>
    </row>
    <row r="48050" spans="1:1" x14ac:dyDescent="0.55000000000000004">
      <c r="A48050" s="131"/>
    </row>
    <row r="48051" spans="1:1" x14ac:dyDescent="0.55000000000000004">
      <c r="A48051" s="131"/>
    </row>
    <row r="48054" spans="1:1" x14ac:dyDescent="0.55000000000000004">
      <c r="A48054" s="131"/>
    </row>
    <row r="48055" spans="1:1" x14ac:dyDescent="0.55000000000000004">
      <c r="A48055" s="131"/>
    </row>
    <row r="48058" spans="1:1" x14ac:dyDescent="0.55000000000000004">
      <c r="A48058" s="131"/>
    </row>
    <row r="48059" spans="1:1" x14ac:dyDescent="0.55000000000000004">
      <c r="A48059" s="131"/>
    </row>
    <row r="48062" spans="1:1" x14ac:dyDescent="0.55000000000000004">
      <c r="A48062" s="131"/>
    </row>
    <row r="48063" spans="1:1" x14ac:dyDescent="0.55000000000000004">
      <c r="A48063" s="131"/>
    </row>
    <row r="48066" spans="1:1" x14ac:dyDescent="0.55000000000000004">
      <c r="A48066" s="131"/>
    </row>
    <row r="48067" spans="1:1" x14ac:dyDescent="0.55000000000000004">
      <c r="A48067" s="131"/>
    </row>
    <row r="48070" spans="1:1" x14ac:dyDescent="0.55000000000000004">
      <c r="A48070" s="131"/>
    </row>
    <row r="48071" spans="1:1" x14ac:dyDescent="0.55000000000000004">
      <c r="A48071" s="131"/>
    </row>
    <row r="48074" spans="1:1" x14ac:dyDescent="0.55000000000000004">
      <c r="A48074" s="131"/>
    </row>
    <row r="48075" spans="1:1" x14ac:dyDescent="0.55000000000000004">
      <c r="A48075" s="131"/>
    </row>
    <row r="48078" spans="1:1" x14ac:dyDescent="0.55000000000000004">
      <c r="A48078" s="131"/>
    </row>
    <row r="48079" spans="1:1" x14ac:dyDescent="0.55000000000000004">
      <c r="A48079" s="131"/>
    </row>
    <row r="48082" spans="1:1" x14ac:dyDescent="0.55000000000000004">
      <c r="A48082" s="131"/>
    </row>
    <row r="48083" spans="1:1" x14ac:dyDescent="0.55000000000000004">
      <c r="A48083" s="131"/>
    </row>
    <row r="48086" spans="1:1" x14ac:dyDescent="0.55000000000000004">
      <c r="A48086" s="131"/>
    </row>
    <row r="48087" spans="1:1" x14ac:dyDescent="0.55000000000000004">
      <c r="A48087" s="131"/>
    </row>
    <row r="48090" spans="1:1" x14ac:dyDescent="0.55000000000000004">
      <c r="A48090" s="131"/>
    </row>
    <row r="48091" spans="1:1" x14ac:dyDescent="0.55000000000000004">
      <c r="A48091" s="131"/>
    </row>
    <row r="48094" spans="1:1" x14ac:dyDescent="0.55000000000000004">
      <c r="A48094" s="131"/>
    </row>
    <row r="48095" spans="1:1" x14ac:dyDescent="0.55000000000000004">
      <c r="A48095" s="131"/>
    </row>
    <row r="48098" spans="1:1" x14ac:dyDescent="0.55000000000000004">
      <c r="A48098" s="131"/>
    </row>
    <row r="48099" spans="1:1" x14ac:dyDescent="0.55000000000000004">
      <c r="A48099" s="131"/>
    </row>
    <row r="48102" spans="1:1" x14ac:dyDescent="0.55000000000000004">
      <c r="A48102" s="131"/>
    </row>
    <row r="48103" spans="1:1" x14ac:dyDescent="0.55000000000000004">
      <c r="A48103" s="131"/>
    </row>
    <row r="48106" spans="1:1" x14ac:dyDescent="0.55000000000000004">
      <c r="A48106" s="131"/>
    </row>
    <row r="48107" spans="1:1" x14ac:dyDescent="0.55000000000000004">
      <c r="A48107" s="131"/>
    </row>
    <row r="48110" spans="1:1" x14ac:dyDescent="0.55000000000000004">
      <c r="A48110" s="131"/>
    </row>
    <row r="48111" spans="1:1" x14ac:dyDescent="0.55000000000000004">
      <c r="A48111" s="131"/>
    </row>
    <row r="48114" spans="1:1" x14ac:dyDescent="0.55000000000000004">
      <c r="A48114" s="131"/>
    </row>
    <row r="48115" spans="1:1" x14ac:dyDescent="0.55000000000000004">
      <c r="A48115" s="131"/>
    </row>
    <row r="48118" spans="1:1" x14ac:dyDescent="0.55000000000000004">
      <c r="A48118" s="131"/>
    </row>
    <row r="48119" spans="1:1" x14ac:dyDescent="0.55000000000000004">
      <c r="A48119" s="131"/>
    </row>
    <row r="48122" spans="1:1" x14ac:dyDescent="0.55000000000000004">
      <c r="A48122" s="131"/>
    </row>
    <row r="48123" spans="1:1" x14ac:dyDescent="0.55000000000000004">
      <c r="A48123" s="131"/>
    </row>
    <row r="48126" spans="1:1" x14ac:dyDescent="0.55000000000000004">
      <c r="A48126" s="131"/>
    </row>
    <row r="48127" spans="1:1" x14ac:dyDescent="0.55000000000000004">
      <c r="A48127" s="131"/>
    </row>
    <row r="48130" spans="1:1" x14ac:dyDescent="0.55000000000000004">
      <c r="A48130" s="131"/>
    </row>
    <row r="48131" spans="1:1" x14ac:dyDescent="0.55000000000000004">
      <c r="A48131" s="131"/>
    </row>
    <row r="48134" spans="1:1" x14ac:dyDescent="0.55000000000000004">
      <c r="A48134" s="131"/>
    </row>
    <row r="48135" spans="1:1" x14ac:dyDescent="0.55000000000000004">
      <c r="A48135" s="131"/>
    </row>
    <row r="48138" spans="1:1" x14ac:dyDescent="0.55000000000000004">
      <c r="A48138" s="131"/>
    </row>
    <row r="48139" spans="1:1" x14ac:dyDescent="0.55000000000000004">
      <c r="A48139" s="131"/>
    </row>
    <row r="48142" spans="1:1" x14ac:dyDescent="0.55000000000000004">
      <c r="A48142" s="131"/>
    </row>
    <row r="48143" spans="1:1" x14ac:dyDescent="0.55000000000000004">
      <c r="A48143" s="131"/>
    </row>
    <row r="48146" spans="1:1" x14ac:dyDescent="0.55000000000000004">
      <c r="A48146" s="131"/>
    </row>
    <row r="48147" spans="1:1" x14ac:dyDescent="0.55000000000000004">
      <c r="A48147" s="131"/>
    </row>
    <row r="48150" spans="1:1" x14ac:dyDescent="0.55000000000000004">
      <c r="A48150" s="131"/>
    </row>
    <row r="48151" spans="1:1" x14ac:dyDescent="0.55000000000000004">
      <c r="A48151" s="131"/>
    </row>
    <row r="48154" spans="1:1" x14ac:dyDescent="0.55000000000000004">
      <c r="A48154" s="131"/>
    </row>
    <row r="48155" spans="1:1" x14ac:dyDescent="0.55000000000000004">
      <c r="A48155" s="131"/>
    </row>
    <row r="48158" spans="1:1" x14ac:dyDescent="0.55000000000000004">
      <c r="A48158" s="131"/>
    </row>
    <row r="48159" spans="1:1" x14ac:dyDescent="0.55000000000000004">
      <c r="A48159" s="131"/>
    </row>
    <row r="48162" spans="1:1" x14ac:dyDescent="0.55000000000000004">
      <c r="A48162" s="131"/>
    </row>
    <row r="48163" spans="1:1" x14ac:dyDescent="0.55000000000000004">
      <c r="A48163" s="131"/>
    </row>
    <row r="48166" spans="1:1" x14ac:dyDescent="0.55000000000000004">
      <c r="A48166" s="131"/>
    </row>
    <row r="48167" spans="1:1" x14ac:dyDescent="0.55000000000000004">
      <c r="A48167" s="131"/>
    </row>
    <row r="48170" spans="1:1" x14ac:dyDescent="0.55000000000000004">
      <c r="A48170" s="131"/>
    </row>
    <row r="48171" spans="1:1" x14ac:dyDescent="0.55000000000000004">
      <c r="A48171" s="131"/>
    </row>
    <row r="48174" spans="1:1" x14ac:dyDescent="0.55000000000000004">
      <c r="A48174" s="131"/>
    </row>
    <row r="48175" spans="1:1" x14ac:dyDescent="0.55000000000000004">
      <c r="A48175" s="131"/>
    </row>
    <row r="48178" spans="1:1" x14ac:dyDescent="0.55000000000000004">
      <c r="A48178" s="131"/>
    </row>
    <row r="48179" spans="1:1" x14ac:dyDescent="0.55000000000000004">
      <c r="A48179" s="131"/>
    </row>
    <row r="48182" spans="1:1" x14ac:dyDescent="0.55000000000000004">
      <c r="A48182" s="131"/>
    </row>
    <row r="48183" spans="1:1" x14ac:dyDescent="0.55000000000000004">
      <c r="A48183" s="131"/>
    </row>
    <row r="48186" spans="1:1" x14ac:dyDescent="0.55000000000000004">
      <c r="A48186" s="131"/>
    </row>
    <row r="48187" spans="1:1" x14ac:dyDescent="0.55000000000000004">
      <c r="A48187" s="131"/>
    </row>
    <row r="48190" spans="1:1" x14ac:dyDescent="0.55000000000000004">
      <c r="A48190" s="131"/>
    </row>
    <row r="48191" spans="1:1" x14ac:dyDescent="0.55000000000000004">
      <c r="A48191" s="131"/>
    </row>
    <row r="48194" spans="1:1" x14ac:dyDescent="0.55000000000000004">
      <c r="A48194" s="131"/>
    </row>
    <row r="48195" spans="1:1" x14ac:dyDescent="0.55000000000000004">
      <c r="A48195" s="131"/>
    </row>
    <row r="48198" spans="1:1" x14ac:dyDescent="0.55000000000000004">
      <c r="A48198" s="131"/>
    </row>
    <row r="48199" spans="1:1" x14ac:dyDescent="0.55000000000000004">
      <c r="A48199" s="131"/>
    </row>
    <row r="48202" spans="1:1" x14ac:dyDescent="0.55000000000000004">
      <c r="A48202" s="131"/>
    </row>
    <row r="48203" spans="1:1" x14ac:dyDescent="0.55000000000000004">
      <c r="A48203" s="131"/>
    </row>
    <row r="48206" spans="1:1" x14ac:dyDescent="0.55000000000000004">
      <c r="A48206" s="131"/>
    </row>
    <row r="48207" spans="1:1" x14ac:dyDescent="0.55000000000000004">
      <c r="A48207" s="131"/>
    </row>
    <row r="48210" spans="1:1" x14ac:dyDescent="0.55000000000000004">
      <c r="A48210" s="131"/>
    </row>
    <row r="48211" spans="1:1" x14ac:dyDescent="0.55000000000000004">
      <c r="A48211" s="131"/>
    </row>
    <row r="48214" spans="1:1" x14ac:dyDescent="0.55000000000000004">
      <c r="A48214" s="131"/>
    </row>
    <row r="48215" spans="1:1" x14ac:dyDescent="0.55000000000000004">
      <c r="A48215" s="131"/>
    </row>
    <row r="48218" spans="1:1" x14ac:dyDescent="0.55000000000000004">
      <c r="A48218" s="131"/>
    </row>
    <row r="48219" spans="1:1" x14ac:dyDescent="0.55000000000000004">
      <c r="A48219" s="131"/>
    </row>
    <row r="48222" spans="1:1" x14ac:dyDescent="0.55000000000000004">
      <c r="A48222" s="131"/>
    </row>
    <row r="48223" spans="1:1" x14ac:dyDescent="0.55000000000000004">
      <c r="A48223" s="131"/>
    </row>
    <row r="48226" spans="1:1" x14ac:dyDescent="0.55000000000000004">
      <c r="A48226" s="131"/>
    </row>
    <row r="48227" spans="1:1" x14ac:dyDescent="0.55000000000000004">
      <c r="A48227" s="131"/>
    </row>
    <row r="48230" spans="1:1" x14ac:dyDescent="0.55000000000000004">
      <c r="A48230" s="131"/>
    </row>
    <row r="48231" spans="1:1" x14ac:dyDescent="0.55000000000000004">
      <c r="A48231" s="131"/>
    </row>
    <row r="48234" spans="1:1" x14ac:dyDescent="0.55000000000000004">
      <c r="A48234" s="131"/>
    </row>
    <row r="48235" spans="1:1" x14ac:dyDescent="0.55000000000000004">
      <c r="A48235" s="131"/>
    </row>
    <row r="48238" spans="1:1" x14ac:dyDescent="0.55000000000000004">
      <c r="A48238" s="131"/>
    </row>
    <row r="48239" spans="1:1" x14ac:dyDescent="0.55000000000000004">
      <c r="A48239" s="131"/>
    </row>
    <row r="48242" spans="1:1" x14ac:dyDescent="0.55000000000000004">
      <c r="A48242" s="131"/>
    </row>
    <row r="48243" spans="1:1" x14ac:dyDescent="0.55000000000000004">
      <c r="A48243" s="131"/>
    </row>
    <row r="48246" spans="1:1" x14ac:dyDescent="0.55000000000000004">
      <c r="A48246" s="131"/>
    </row>
    <row r="48247" spans="1:1" x14ac:dyDescent="0.55000000000000004">
      <c r="A48247" s="131"/>
    </row>
    <row r="48250" spans="1:1" x14ac:dyDescent="0.55000000000000004">
      <c r="A48250" s="131"/>
    </row>
    <row r="48251" spans="1:1" x14ac:dyDescent="0.55000000000000004">
      <c r="A48251" s="131"/>
    </row>
    <row r="48254" spans="1:1" x14ac:dyDescent="0.55000000000000004">
      <c r="A48254" s="131"/>
    </row>
    <row r="48255" spans="1:1" x14ac:dyDescent="0.55000000000000004">
      <c r="A48255" s="131"/>
    </row>
    <row r="48258" spans="1:1" x14ac:dyDescent="0.55000000000000004">
      <c r="A48258" s="131"/>
    </row>
    <row r="48259" spans="1:1" x14ac:dyDescent="0.55000000000000004">
      <c r="A48259" s="131"/>
    </row>
    <row r="48262" spans="1:1" x14ac:dyDescent="0.55000000000000004">
      <c r="A48262" s="131"/>
    </row>
    <row r="48263" spans="1:1" x14ac:dyDescent="0.55000000000000004">
      <c r="A48263" s="131"/>
    </row>
    <row r="48266" spans="1:1" x14ac:dyDescent="0.55000000000000004">
      <c r="A48266" s="131"/>
    </row>
    <row r="48267" spans="1:1" x14ac:dyDescent="0.55000000000000004">
      <c r="A48267" s="131"/>
    </row>
    <row r="48270" spans="1:1" x14ac:dyDescent="0.55000000000000004">
      <c r="A48270" s="131"/>
    </row>
    <row r="48271" spans="1:1" x14ac:dyDescent="0.55000000000000004">
      <c r="A48271" s="131"/>
    </row>
    <row r="48274" spans="1:1" x14ac:dyDescent="0.55000000000000004">
      <c r="A48274" s="131"/>
    </row>
    <row r="48275" spans="1:1" x14ac:dyDescent="0.55000000000000004">
      <c r="A48275" s="131"/>
    </row>
    <row r="48278" spans="1:1" x14ac:dyDescent="0.55000000000000004">
      <c r="A48278" s="131"/>
    </row>
    <row r="48279" spans="1:1" x14ac:dyDescent="0.55000000000000004">
      <c r="A48279" s="131"/>
    </row>
    <row r="48282" spans="1:1" x14ac:dyDescent="0.55000000000000004">
      <c r="A48282" s="131"/>
    </row>
    <row r="48283" spans="1:1" x14ac:dyDescent="0.55000000000000004">
      <c r="A48283" s="131"/>
    </row>
    <row r="48286" spans="1:1" x14ac:dyDescent="0.55000000000000004">
      <c r="A48286" s="131"/>
    </row>
    <row r="48287" spans="1:1" x14ac:dyDescent="0.55000000000000004">
      <c r="A48287" s="131"/>
    </row>
    <row r="48290" spans="1:1" x14ac:dyDescent="0.55000000000000004">
      <c r="A48290" s="131"/>
    </row>
    <row r="48291" spans="1:1" x14ac:dyDescent="0.55000000000000004">
      <c r="A48291" s="131"/>
    </row>
    <row r="48294" spans="1:1" x14ac:dyDescent="0.55000000000000004">
      <c r="A48294" s="131"/>
    </row>
    <row r="48295" spans="1:1" x14ac:dyDescent="0.55000000000000004">
      <c r="A48295" s="131"/>
    </row>
    <row r="48298" spans="1:1" x14ac:dyDescent="0.55000000000000004">
      <c r="A48298" s="131"/>
    </row>
    <row r="48299" spans="1:1" x14ac:dyDescent="0.55000000000000004">
      <c r="A48299" s="131"/>
    </row>
    <row r="48302" spans="1:1" x14ac:dyDescent="0.55000000000000004">
      <c r="A48302" s="131"/>
    </row>
    <row r="48303" spans="1:1" x14ac:dyDescent="0.55000000000000004">
      <c r="A48303" s="131"/>
    </row>
    <row r="48306" spans="1:1" x14ac:dyDescent="0.55000000000000004">
      <c r="A48306" s="131"/>
    </row>
    <row r="48307" spans="1:1" x14ac:dyDescent="0.55000000000000004">
      <c r="A48307" s="131"/>
    </row>
    <row r="48310" spans="1:1" x14ac:dyDescent="0.55000000000000004">
      <c r="A48310" s="131"/>
    </row>
    <row r="48311" spans="1:1" x14ac:dyDescent="0.55000000000000004">
      <c r="A48311" s="131"/>
    </row>
    <row r="48314" spans="1:1" x14ac:dyDescent="0.55000000000000004">
      <c r="A48314" s="131"/>
    </row>
    <row r="48315" spans="1:1" x14ac:dyDescent="0.55000000000000004">
      <c r="A48315" s="131"/>
    </row>
    <row r="48318" spans="1:1" x14ac:dyDescent="0.55000000000000004">
      <c r="A48318" s="131"/>
    </row>
    <row r="48319" spans="1:1" x14ac:dyDescent="0.55000000000000004">
      <c r="A48319" s="131"/>
    </row>
    <row r="48322" spans="1:1" x14ac:dyDescent="0.55000000000000004">
      <c r="A48322" s="131"/>
    </row>
    <row r="48323" spans="1:1" x14ac:dyDescent="0.55000000000000004">
      <c r="A48323" s="131"/>
    </row>
    <row r="48326" spans="1:1" x14ac:dyDescent="0.55000000000000004">
      <c r="A48326" s="131"/>
    </row>
    <row r="48327" spans="1:1" x14ac:dyDescent="0.55000000000000004">
      <c r="A48327" s="131"/>
    </row>
    <row r="48330" spans="1:1" x14ac:dyDescent="0.55000000000000004">
      <c r="A48330" s="131"/>
    </row>
    <row r="48331" spans="1:1" x14ac:dyDescent="0.55000000000000004">
      <c r="A48331" s="131"/>
    </row>
    <row r="48334" spans="1:1" x14ac:dyDescent="0.55000000000000004">
      <c r="A48334" s="131"/>
    </row>
    <row r="48335" spans="1:1" x14ac:dyDescent="0.55000000000000004">
      <c r="A48335" s="131"/>
    </row>
    <row r="48338" spans="1:1" x14ac:dyDescent="0.55000000000000004">
      <c r="A48338" s="131"/>
    </row>
    <row r="48339" spans="1:1" x14ac:dyDescent="0.55000000000000004">
      <c r="A48339" s="131"/>
    </row>
    <row r="48342" spans="1:1" x14ac:dyDescent="0.55000000000000004">
      <c r="A48342" s="131"/>
    </row>
    <row r="48343" spans="1:1" x14ac:dyDescent="0.55000000000000004">
      <c r="A48343" s="131"/>
    </row>
    <row r="48346" spans="1:1" x14ac:dyDescent="0.55000000000000004">
      <c r="A48346" s="131"/>
    </row>
    <row r="48347" spans="1:1" x14ac:dyDescent="0.55000000000000004">
      <c r="A48347" s="131"/>
    </row>
    <row r="48350" spans="1:1" x14ac:dyDescent="0.55000000000000004">
      <c r="A48350" s="131"/>
    </row>
    <row r="48351" spans="1:1" x14ac:dyDescent="0.55000000000000004">
      <c r="A48351" s="131"/>
    </row>
    <row r="48354" spans="1:1" x14ac:dyDescent="0.55000000000000004">
      <c r="A48354" s="131"/>
    </row>
    <row r="48355" spans="1:1" x14ac:dyDescent="0.55000000000000004">
      <c r="A48355" s="131"/>
    </row>
    <row r="48358" spans="1:1" x14ac:dyDescent="0.55000000000000004">
      <c r="A48358" s="131"/>
    </row>
    <row r="48359" spans="1:1" x14ac:dyDescent="0.55000000000000004">
      <c r="A48359" s="131"/>
    </row>
    <row r="48362" spans="1:1" x14ac:dyDescent="0.55000000000000004">
      <c r="A48362" s="131"/>
    </row>
    <row r="48363" spans="1:1" x14ac:dyDescent="0.55000000000000004">
      <c r="A48363" s="131"/>
    </row>
    <row r="48366" spans="1:1" x14ac:dyDescent="0.55000000000000004">
      <c r="A48366" s="131"/>
    </row>
    <row r="48367" spans="1:1" x14ac:dyDescent="0.55000000000000004">
      <c r="A48367" s="131"/>
    </row>
    <row r="48370" spans="1:1" x14ac:dyDescent="0.55000000000000004">
      <c r="A48370" s="131"/>
    </row>
    <row r="48371" spans="1:1" x14ac:dyDescent="0.55000000000000004">
      <c r="A48371" s="131"/>
    </row>
    <row r="48374" spans="1:1" x14ac:dyDescent="0.55000000000000004">
      <c r="A48374" s="131"/>
    </row>
    <row r="48375" spans="1:1" x14ac:dyDescent="0.55000000000000004">
      <c r="A48375" s="131"/>
    </row>
    <row r="48378" spans="1:1" x14ac:dyDescent="0.55000000000000004">
      <c r="A48378" s="131"/>
    </row>
    <row r="48379" spans="1:1" x14ac:dyDescent="0.55000000000000004">
      <c r="A48379" s="131"/>
    </row>
    <row r="48382" spans="1:1" x14ac:dyDescent="0.55000000000000004">
      <c r="A48382" s="131"/>
    </row>
    <row r="48383" spans="1:1" x14ac:dyDescent="0.55000000000000004">
      <c r="A48383" s="131"/>
    </row>
    <row r="48386" spans="1:1" x14ac:dyDescent="0.55000000000000004">
      <c r="A48386" s="131"/>
    </row>
    <row r="48387" spans="1:1" x14ac:dyDescent="0.55000000000000004">
      <c r="A48387" s="131"/>
    </row>
    <row r="48390" spans="1:1" x14ac:dyDescent="0.55000000000000004">
      <c r="A48390" s="131"/>
    </row>
    <row r="48391" spans="1:1" x14ac:dyDescent="0.55000000000000004">
      <c r="A48391" s="131"/>
    </row>
    <row r="48394" spans="1:1" x14ac:dyDescent="0.55000000000000004">
      <c r="A48394" s="131"/>
    </row>
    <row r="48395" spans="1:1" x14ac:dyDescent="0.55000000000000004">
      <c r="A48395" s="131"/>
    </row>
    <row r="48398" spans="1:1" x14ac:dyDescent="0.55000000000000004">
      <c r="A48398" s="131"/>
    </row>
    <row r="48399" spans="1:1" x14ac:dyDescent="0.55000000000000004">
      <c r="A48399" s="131"/>
    </row>
    <row r="48402" spans="1:1" x14ac:dyDescent="0.55000000000000004">
      <c r="A48402" s="131"/>
    </row>
    <row r="48403" spans="1:1" x14ac:dyDescent="0.55000000000000004">
      <c r="A48403" s="131"/>
    </row>
    <row r="48406" spans="1:1" x14ac:dyDescent="0.55000000000000004">
      <c r="A48406" s="131"/>
    </row>
    <row r="48407" spans="1:1" x14ac:dyDescent="0.55000000000000004">
      <c r="A48407" s="131"/>
    </row>
    <row r="48410" spans="1:1" x14ac:dyDescent="0.55000000000000004">
      <c r="A48410" s="131"/>
    </row>
    <row r="48411" spans="1:1" x14ac:dyDescent="0.55000000000000004">
      <c r="A48411" s="131"/>
    </row>
    <row r="48414" spans="1:1" x14ac:dyDescent="0.55000000000000004">
      <c r="A48414" s="131"/>
    </row>
    <row r="48415" spans="1:1" x14ac:dyDescent="0.55000000000000004">
      <c r="A48415" s="131"/>
    </row>
    <row r="48418" spans="1:1" x14ac:dyDescent="0.55000000000000004">
      <c r="A48418" s="131"/>
    </row>
    <row r="48419" spans="1:1" x14ac:dyDescent="0.55000000000000004">
      <c r="A48419" s="131"/>
    </row>
    <row r="48422" spans="1:1" x14ac:dyDescent="0.55000000000000004">
      <c r="A48422" s="131"/>
    </row>
    <row r="48423" spans="1:1" x14ac:dyDescent="0.55000000000000004">
      <c r="A48423" s="131"/>
    </row>
    <row r="48426" spans="1:1" x14ac:dyDescent="0.55000000000000004">
      <c r="A48426" s="131"/>
    </row>
    <row r="48427" spans="1:1" x14ac:dyDescent="0.55000000000000004">
      <c r="A48427" s="131"/>
    </row>
    <row r="48430" spans="1:1" x14ac:dyDescent="0.55000000000000004">
      <c r="A48430" s="131"/>
    </row>
    <row r="48431" spans="1:1" x14ac:dyDescent="0.55000000000000004">
      <c r="A48431" s="131"/>
    </row>
    <row r="48434" spans="1:1" x14ac:dyDescent="0.55000000000000004">
      <c r="A48434" s="131"/>
    </row>
    <row r="48435" spans="1:1" x14ac:dyDescent="0.55000000000000004">
      <c r="A48435" s="131"/>
    </row>
    <row r="48438" spans="1:1" x14ac:dyDescent="0.55000000000000004">
      <c r="A48438" s="131"/>
    </row>
    <row r="48439" spans="1:1" x14ac:dyDescent="0.55000000000000004">
      <c r="A48439" s="131"/>
    </row>
    <row r="48442" spans="1:1" x14ac:dyDescent="0.55000000000000004">
      <c r="A48442" s="131"/>
    </row>
    <row r="48443" spans="1:1" x14ac:dyDescent="0.55000000000000004">
      <c r="A48443" s="131"/>
    </row>
    <row r="48446" spans="1:1" x14ac:dyDescent="0.55000000000000004">
      <c r="A48446" s="131"/>
    </row>
    <row r="48447" spans="1:1" x14ac:dyDescent="0.55000000000000004">
      <c r="A48447" s="131"/>
    </row>
    <row r="48450" spans="1:1" x14ac:dyDescent="0.55000000000000004">
      <c r="A48450" s="131"/>
    </row>
    <row r="48451" spans="1:1" x14ac:dyDescent="0.55000000000000004">
      <c r="A48451" s="131"/>
    </row>
    <row r="48454" spans="1:1" x14ac:dyDescent="0.55000000000000004">
      <c r="A48454" s="131"/>
    </row>
    <row r="48455" spans="1:1" x14ac:dyDescent="0.55000000000000004">
      <c r="A48455" s="131"/>
    </row>
    <row r="48458" spans="1:1" x14ac:dyDescent="0.55000000000000004">
      <c r="A48458" s="131"/>
    </row>
    <row r="48459" spans="1:1" x14ac:dyDescent="0.55000000000000004">
      <c r="A48459" s="131"/>
    </row>
    <row r="48462" spans="1:1" x14ac:dyDescent="0.55000000000000004">
      <c r="A48462" s="131"/>
    </row>
    <row r="48463" spans="1:1" x14ac:dyDescent="0.55000000000000004">
      <c r="A48463" s="131"/>
    </row>
    <row r="48466" spans="1:1" x14ac:dyDescent="0.55000000000000004">
      <c r="A48466" s="131"/>
    </row>
    <row r="48467" spans="1:1" x14ac:dyDescent="0.55000000000000004">
      <c r="A48467" s="131"/>
    </row>
    <row r="48470" spans="1:1" x14ac:dyDescent="0.55000000000000004">
      <c r="A48470" s="131"/>
    </row>
    <row r="48471" spans="1:1" x14ac:dyDescent="0.55000000000000004">
      <c r="A48471" s="131"/>
    </row>
    <row r="48474" spans="1:1" x14ac:dyDescent="0.55000000000000004">
      <c r="A48474" s="131"/>
    </row>
    <row r="48475" spans="1:1" x14ac:dyDescent="0.55000000000000004">
      <c r="A48475" s="131"/>
    </row>
    <row r="48478" spans="1:1" x14ac:dyDescent="0.55000000000000004">
      <c r="A48478" s="131"/>
    </row>
    <row r="48479" spans="1:1" x14ac:dyDescent="0.55000000000000004">
      <c r="A48479" s="131"/>
    </row>
    <row r="48482" spans="1:1" x14ac:dyDescent="0.55000000000000004">
      <c r="A48482" s="131"/>
    </row>
    <row r="48483" spans="1:1" x14ac:dyDescent="0.55000000000000004">
      <c r="A48483" s="131"/>
    </row>
    <row r="48486" spans="1:1" x14ac:dyDescent="0.55000000000000004">
      <c r="A48486" s="131"/>
    </row>
    <row r="48487" spans="1:1" x14ac:dyDescent="0.55000000000000004">
      <c r="A48487" s="131"/>
    </row>
    <row r="48490" spans="1:1" x14ac:dyDescent="0.55000000000000004">
      <c r="A48490" s="131"/>
    </row>
    <row r="48491" spans="1:1" x14ac:dyDescent="0.55000000000000004">
      <c r="A48491" s="131"/>
    </row>
    <row r="48494" spans="1:1" x14ac:dyDescent="0.55000000000000004">
      <c r="A48494" s="131"/>
    </row>
    <row r="48495" spans="1:1" x14ac:dyDescent="0.55000000000000004">
      <c r="A48495" s="131"/>
    </row>
    <row r="48498" spans="1:1" x14ac:dyDescent="0.55000000000000004">
      <c r="A48498" s="131"/>
    </row>
    <row r="48499" spans="1:1" x14ac:dyDescent="0.55000000000000004">
      <c r="A48499" s="131"/>
    </row>
    <row r="48502" spans="1:1" x14ac:dyDescent="0.55000000000000004">
      <c r="A48502" s="131"/>
    </row>
    <row r="48503" spans="1:1" x14ac:dyDescent="0.55000000000000004">
      <c r="A48503" s="131"/>
    </row>
    <row r="48506" spans="1:1" x14ac:dyDescent="0.55000000000000004">
      <c r="A48506" s="131"/>
    </row>
    <row r="48507" spans="1:1" x14ac:dyDescent="0.55000000000000004">
      <c r="A48507" s="131"/>
    </row>
    <row r="48510" spans="1:1" x14ac:dyDescent="0.55000000000000004">
      <c r="A48510" s="131"/>
    </row>
    <row r="48511" spans="1:1" x14ac:dyDescent="0.55000000000000004">
      <c r="A48511" s="131"/>
    </row>
    <row r="48514" spans="1:1" x14ac:dyDescent="0.55000000000000004">
      <c r="A48514" s="131"/>
    </row>
    <row r="48515" spans="1:1" x14ac:dyDescent="0.55000000000000004">
      <c r="A48515" s="131"/>
    </row>
    <row r="48518" spans="1:1" x14ac:dyDescent="0.55000000000000004">
      <c r="A48518" s="131"/>
    </row>
    <row r="48519" spans="1:1" x14ac:dyDescent="0.55000000000000004">
      <c r="A48519" s="131"/>
    </row>
    <row r="48522" spans="1:1" x14ac:dyDescent="0.55000000000000004">
      <c r="A48522" s="131"/>
    </row>
    <row r="48523" spans="1:1" x14ac:dyDescent="0.55000000000000004">
      <c r="A48523" s="131"/>
    </row>
    <row r="48526" spans="1:1" x14ac:dyDescent="0.55000000000000004">
      <c r="A48526" s="131"/>
    </row>
    <row r="48527" spans="1:1" x14ac:dyDescent="0.55000000000000004">
      <c r="A48527" s="131"/>
    </row>
    <row r="48530" spans="1:1" x14ac:dyDescent="0.55000000000000004">
      <c r="A48530" s="131"/>
    </row>
    <row r="48531" spans="1:1" x14ac:dyDescent="0.55000000000000004">
      <c r="A48531" s="131"/>
    </row>
    <row r="48534" spans="1:1" x14ac:dyDescent="0.55000000000000004">
      <c r="A48534" s="131"/>
    </row>
    <row r="48535" spans="1:1" x14ac:dyDescent="0.55000000000000004">
      <c r="A48535" s="131"/>
    </row>
    <row r="48538" spans="1:1" x14ac:dyDescent="0.55000000000000004">
      <c r="A48538" s="131"/>
    </row>
    <row r="48539" spans="1:1" x14ac:dyDescent="0.55000000000000004">
      <c r="A48539" s="131"/>
    </row>
    <row r="48542" spans="1:1" x14ac:dyDescent="0.55000000000000004">
      <c r="A48542" s="131"/>
    </row>
    <row r="48543" spans="1:1" x14ac:dyDescent="0.55000000000000004">
      <c r="A48543" s="131"/>
    </row>
    <row r="48546" spans="1:1" x14ac:dyDescent="0.55000000000000004">
      <c r="A48546" s="131"/>
    </row>
    <row r="48547" spans="1:1" x14ac:dyDescent="0.55000000000000004">
      <c r="A48547" s="131"/>
    </row>
    <row r="48550" spans="1:1" x14ac:dyDescent="0.55000000000000004">
      <c r="A48550" s="131"/>
    </row>
    <row r="48551" spans="1:1" x14ac:dyDescent="0.55000000000000004">
      <c r="A48551" s="131"/>
    </row>
    <row r="48554" spans="1:1" x14ac:dyDescent="0.55000000000000004">
      <c r="A48554" s="131"/>
    </row>
    <row r="48555" spans="1:1" x14ac:dyDescent="0.55000000000000004">
      <c r="A48555" s="131"/>
    </row>
    <row r="48558" spans="1:1" x14ac:dyDescent="0.55000000000000004">
      <c r="A48558" s="131"/>
    </row>
    <row r="48559" spans="1:1" x14ac:dyDescent="0.55000000000000004">
      <c r="A48559" s="131"/>
    </row>
    <row r="48562" spans="1:1" x14ac:dyDescent="0.55000000000000004">
      <c r="A48562" s="131"/>
    </row>
    <row r="48563" spans="1:1" x14ac:dyDescent="0.55000000000000004">
      <c r="A48563" s="131"/>
    </row>
    <row r="48566" spans="1:1" x14ac:dyDescent="0.55000000000000004">
      <c r="A48566" s="131"/>
    </row>
    <row r="48567" spans="1:1" x14ac:dyDescent="0.55000000000000004">
      <c r="A48567" s="131"/>
    </row>
    <row r="48570" spans="1:1" x14ac:dyDescent="0.55000000000000004">
      <c r="A48570" s="131"/>
    </row>
    <row r="48571" spans="1:1" x14ac:dyDescent="0.55000000000000004">
      <c r="A48571" s="131"/>
    </row>
    <row r="48574" spans="1:1" x14ac:dyDescent="0.55000000000000004">
      <c r="A48574" s="131"/>
    </row>
    <row r="48575" spans="1:1" x14ac:dyDescent="0.55000000000000004">
      <c r="A48575" s="131"/>
    </row>
    <row r="48578" spans="1:1" x14ac:dyDescent="0.55000000000000004">
      <c r="A48578" s="131"/>
    </row>
    <row r="48579" spans="1:1" x14ac:dyDescent="0.55000000000000004">
      <c r="A48579" s="131"/>
    </row>
    <row r="48582" spans="1:1" x14ac:dyDescent="0.55000000000000004">
      <c r="A48582" s="131"/>
    </row>
    <row r="48583" spans="1:1" x14ac:dyDescent="0.55000000000000004">
      <c r="A48583" s="131"/>
    </row>
    <row r="48586" spans="1:1" x14ac:dyDescent="0.55000000000000004">
      <c r="A48586" s="131"/>
    </row>
    <row r="48587" spans="1:1" x14ac:dyDescent="0.55000000000000004">
      <c r="A48587" s="131"/>
    </row>
    <row r="48590" spans="1:1" x14ac:dyDescent="0.55000000000000004">
      <c r="A48590" s="131"/>
    </row>
    <row r="48591" spans="1:1" x14ac:dyDescent="0.55000000000000004">
      <c r="A48591" s="131"/>
    </row>
    <row r="48594" spans="1:1" x14ac:dyDescent="0.55000000000000004">
      <c r="A48594" s="131"/>
    </row>
    <row r="48595" spans="1:1" x14ac:dyDescent="0.55000000000000004">
      <c r="A48595" s="131"/>
    </row>
    <row r="48598" spans="1:1" x14ac:dyDescent="0.55000000000000004">
      <c r="A48598" s="131"/>
    </row>
    <row r="48599" spans="1:1" x14ac:dyDescent="0.55000000000000004">
      <c r="A48599" s="131"/>
    </row>
    <row r="48602" spans="1:1" x14ac:dyDescent="0.55000000000000004">
      <c r="A48602" s="131"/>
    </row>
    <row r="48603" spans="1:1" x14ac:dyDescent="0.55000000000000004">
      <c r="A48603" s="131"/>
    </row>
    <row r="48606" spans="1:1" x14ac:dyDescent="0.55000000000000004">
      <c r="A48606" s="131"/>
    </row>
    <row r="48607" spans="1:1" x14ac:dyDescent="0.55000000000000004">
      <c r="A48607" s="131"/>
    </row>
    <row r="48610" spans="1:1" x14ac:dyDescent="0.55000000000000004">
      <c r="A48610" s="131"/>
    </row>
    <row r="48611" spans="1:1" x14ac:dyDescent="0.55000000000000004">
      <c r="A48611" s="131"/>
    </row>
    <row r="48614" spans="1:1" x14ac:dyDescent="0.55000000000000004">
      <c r="A48614" s="131"/>
    </row>
    <row r="48615" spans="1:1" x14ac:dyDescent="0.55000000000000004">
      <c r="A48615" s="131"/>
    </row>
    <row r="48618" spans="1:1" x14ac:dyDescent="0.55000000000000004">
      <c r="A48618" s="131"/>
    </row>
    <row r="48619" spans="1:1" x14ac:dyDescent="0.55000000000000004">
      <c r="A48619" s="131"/>
    </row>
    <row r="48622" spans="1:1" x14ac:dyDescent="0.55000000000000004">
      <c r="A48622" s="131"/>
    </row>
    <row r="48623" spans="1:1" x14ac:dyDescent="0.55000000000000004">
      <c r="A48623" s="131"/>
    </row>
    <row r="48626" spans="1:1" x14ac:dyDescent="0.55000000000000004">
      <c r="A48626" s="131"/>
    </row>
    <row r="48627" spans="1:1" x14ac:dyDescent="0.55000000000000004">
      <c r="A48627" s="131"/>
    </row>
    <row r="48630" spans="1:1" x14ac:dyDescent="0.55000000000000004">
      <c r="A48630" s="131"/>
    </row>
    <row r="48631" spans="1:1" x14ac:dyDescent="0.55000000000000004">
      <c r="A48631" s="131"/>
    </row>
    <row r="48634" spans="1:1" x14ac:dyDescent="0.55000000000000004">
      <c r="A48634" s="131"/>
    </row>
    <row r="48635" spans="1:1" x14ac:dyDescent="0.55000000000000004">
      <c r="A48635" s="131"/>
    </row>
    <row r="48638" spans="1:1" x14ac:dyDescent="0.55000000000000004">
      <c r="A48638" s="131"/>
    </row>
    <row r="48639" spans="1:1" x14ac:dyDescent="0.55000000000000004">
      <c r="A48639" s="131"/>
    </row>
    <row r="48642" spans="1:1" x14ac:dyDescent="0.55000000000000004">
      <c r="A48642" s="131"/>
    </row>
    <row r="48643" spans="1:1" x14ac:dyDescent="0.55000000000000004">
      <c r="A48643" s="131"/>
    </row>
    <row r="48646" spans="1:1" x14ac:dyDescent="0.55000000000000004">
      <c r="A48646" s="131"/>
    </row>
    <row r="48647" spans="1:1" x14ac:dyDescent="0.55000000000000004">
      <c r="A48647" s="131"/>
    </row>
    <row r="48650" spans="1:1" x14ac:dyDescent="0.55000000000000004">
      <c r="A48650" s="131"/>
    </row>
    <row r="48651" spans="1:1" x14ac:dyDescent="0.55000000000000004">
      <c r="A48651" s="131"/>
    </row>
    <row r="48654" spans="1:1" x14ac:dyDescent="0.55000000000000004">
      <c r="A48654" s="131"/>
    </row>
    <row r="48655" spans="1:1" x14ac:dyDescent="0.55000000000000004">
      <c r="A48655" s="131"/>
    </row>
    <row r="48658" spans="1:1" x14ac:dyDescent="0.55000000000000004">
      <c r="A48658" s="131"/>
    </row>
    <row r="48659" spans="1:1" x14ac:dyDescent="0.55000000000000004">
      <c r="A48659" s="131"/>
    </row>
    <row r="48662" spans="1:1" x14ac:dyDescent="0.55000000000000004">
      <c r="A48662" s="131"/>
    </row>
    <row r="48663" spans="1:1" x14ac:dyDescent="0.55000000000000004">
      <c r="A48663" s="131"/>
    </row>
    <row r="48666" spans="1:1" x14ac:dyDescent="0.55000000000000004">
      <c r="A48666" s="131"/>
    </row>
    <row r="48667" spans="1:1" x14ac:dyDescent="0.55000000000000004">
      <c r="A48667" s="131"/>
    </row>
    <row r="48670" spans="1:1" x14ac:dyDescent="0.55000000000000004">
      <c r="A48670" s="131"/>
    </row>
    <row r="48671" spans="1:1" x14ac:dyDescent="0.55000000000000004">
      <c r="A48671" s="131"/>
    </row>
    <row r="48674" spans="1:1" x14ac:dyDescent="0.55000000000000004">
      <c r="A48674" s="131"/>
    </row>
    <row r="48675" spans="1:1" x14ac:dyDescent="0.55000000000000004">
      <c r="A48675" s="131"/>
    </row>
    <row r="48678" spans="1:1" x14ac:dyDescent="0.55000000000000004">
      <c r="A48678" s="131"/>
    </row>
    <row r="48679" spans="1:1" x14ac:dyDescent="0.55000000000000004">
      <c r="A48679" s="131"/>
    </row>
    <row r="48682" spans="1:1" x14ac:dyDescent="0.55000000000000004">
      <c r="A48682" s="131"/>
    </row>
    <row r="48683" spans="1:1" x14ac:dyDescent="0.55000000000000004">
      <c r="A48683" s="131"/>
    </row>
    <row r="48686" spans="1:1" x14ac:dyDescent="0.55000000000000004">
      <c r="A48686" s="131"/>
    </row>
    <row r="48687" spans="1:1" x14ac:dyDescent="0.55000000000000004">
      <c r="A48687" s="131"/>
    </row>
    <row r="48690" spans="1:1" x14ac:dyDescent="0.55000000000000004">
      <c r="A48690" s="131"/>
    </row>
    <row r="48691" spans="1:1" x14ac:dyDescent="0.55000000000000004">
      <c r="A48691" s="131"/>
    </row>
    <row r="48694" spans="1:1" x14ac:dyDescent="0.55000000000000004">
      <c r="A48694" s="131"/>
    </row>
    <row r="48695" spans="1:1" x14ac:dyDescent="0.55000000000000004">
      <c r="A48695" s="131"/>
    </row>
    <row r="48698" spans="1:1" x14ac:dyDescent="0.55000000000000004">
      <c r="A48698" s="131"/>
    </row>
    <row r="48699" spans="1:1" x14ac:dyDescent="0.55000000000000004">
      <c r="A48699" s="131"/>
    </row>
    <row r="48702" spans="1:1" x14ac:dyDescent="0.55000000000000004">
      <c r="A48702" s="131"/>
    </row>
    <row r="48703" spans="1:1" x14ac:dyDescent="0.55000000000000004">
      <c r="A48703" s="131"/>
    </row>
    <row r="48706" spans="1:1" x14ac:dyDescent="0.55000000000000004">
      <c r="A48706" s="131"/>
    </row>
    <row r="48707" spans="1:1" x14ac:dyDescent="0.55000000000000004">
      <c r="A48707" s="131"/>
    </row>
    <row r="48710" spans="1:1" x14ac:dyDescent="0.55000000000000004">
      <c r="A48710" s="131"/>
    </row>
    <row r="48711" spans="1:1" x14ac:dyDescent="0.55000000000000004">
      <c r="A48711" s="131"/>
    </row>
    <row r="48714" spans="1:1" x14ac:dyDescent="0.55000000000000004">
      <c r="A48714" s="131"/>
    </row>
    <row r="48715" spans="1:1" x14ac:dyDescent="0.55000000000000004">
      <c r="A48715" s="131"/>
    </row>
    <row r="48718" spans="1:1" x14ac:dyDescent="0.55000000000000004">
      <c r="A48718" s="131"/>
    </row>
    <row r="48719" spans="1:1" x14ac:dyDescent="0.55000000000000004">
      <c r="A48719" s="131"/>
    </row>
    <row r="48722" spans="1:1" x14ac:dyDescent="0.55000000000000004">
      <c r="A48722" s="131"/>
    </row>
    <row r="48723" spans="1:1" x14ac:dyDescent="0.55000000000000004">
      <c r="A48723" s="131"/>
    </row>
    <row r="48726" spans="1:1" x14ac:dyDescent="0.55000000000000004">
      <c r="A48726" s="131"/>
    </row>
    <row r="48727" spans="1:1" x14ac:dyDescent="0.55000000000000004">
      <c r="A48727" s="131"/>
    </row>
    <row r="48730" spans="1:1" x14ac:dyDescent="0.55000000000000004">
      <c r="A48730" s="131"/>
    </row>
    <row r="48731" spans="1:1" x14ac:dyDescent="0.55000000000000004">
      <c r="A48731" s="131"/>
    </row>
    <row r="48734" spans="1:1" x14ac:dyDescent="0.55000000000000004">
      <c r="A48734" s="131"/>
    </row>
    <row r="48735" spans="1:1" x14ac:dyDescent="0.55000000000000004">
      <c r="A48735" s="131"/>
    </row>
    <row r="48738" spans="1:1" x14ac:dyDescent="0.55000000000000004">
      <c r="A48738" s="131"/>
    </row>
    <row r="48739" spans="1:1" x14ac:dyDescent="0.55000000000000004">
      <c r="A48739" s="131"/>
    </row>
    <row r="48742" spans="1:1" x14ac:dyDescent="0.55000000000000004">
      <c r="A48742" s="131"/>
    </row>
    <row r="48743" spans="1:1" x14ac:dyDescent="0.55000000000000004">
      <c r="A48743" s="131"/>
    </row>
    <row r="48746" spans="1:1" x14ac:dyDescent="0.55000000000000004">
      <c r="A48746" s="131"/>
    </row>
    <row r="48747" spans="1:1" x14ac:dyDescent="0.55000000000000004">
      <c r="A48747" s="131"/>
    </row>
    <row r="48750" spans="1:1" x14ac:dyDescent="0.55000000000000004">
      <c r="A48750" s="131"/>
    </row>
    <row r="48751" spans="1:1" x14ac:dyDescent="0.55000000000000004">
      <c r="A48751" s="131"/>
    </row>
    <row r="48754" spans="1:1" x14ac:dyDescent="0.55000000000000004">
      <c r="A48754" s="131"/>
    </row>
    <row r="48755" spans="1:1" x14ac:dyDescent="0.55000000000000004">
      <c r="A48755" s="131"/>
    </row>
    <row r="48758" spans="1:1" x14ac:dyDescent="0.55000000000000004">
      <c r="A48758" s="131"/>
    </row>
    <row r="48759" spans="1:1" x14ac:dyDescent="0.55000000000000004">
      <c r="A48759" s="131"/>
    </row>
    <row r="48762" spans="1:1" x14ac:dyDescent="0.55000000000000004">
      <c r="A48762" s="131"/>
    </row>
    <row r="48763" spans="1:1" x14ac:dyDescent="0.55000000000000004">
      <c r="A48763" s="131"/>
    </row>
    <row r="48766" spans="1:1" x14ac:dyDescent="0.55000000000000004">
      <c r="A48766" s="131"/>
    </row>
    <row r="48767" spans="1:1" x14ac:dyDescent="0.55000000000000004">
      <c r="A48767" s="131"/>
    </row>
    <row r="48770" spans="1:1" x14ac:dyDescent="0.55000000000000004">
      <c r="A48770" s="131"/>
    </row>
    <row r="48771" spans="1:1" x14ac:dyDescent="0.55000000000000004">
      <c r="A48771" s="131"/>
    </row>
    <row r="48774" spans="1:1" x14ac:dyDescent="0.55000000000000004">
      <c r="A48774" s="131"/>
    </row>
    <row r="48775" spans="1:1" x14ac:dyDescent="0.55000000000000004">
      <c r="A48775" s="131"/>
    </row>
    <row r="48778" spans="1:1" x14ac:dyDescent="0.55000000000000004">
      <c r="A48778" s="131"/>
    </row>
    <row r="48779" spans="1:1" x14ac:dyDescent="0.55000000000000004">
      <c r="A48779" s="131"/>
    </row>
    <row r="48782" spans="1:1" x14ac:dyDescent="0.55000000000000004">
      <c r="A48782" s="131"/>
    </row>
    <row r="48783" spans="1:1" x14ac:dyDescent="0.55000000000000004">
      <c r="A48783" s="131"/>
    </row>
    <row r="48786" spans="1:1" x14ac:dyDescent="0.55000000000000004">
      <c r="A48786" s="131"/>
    </row>
    <row r="48787" spans="1:1" x14ac:dyDescent="0.55000000000000004">
      <c r="A48787" s="131"/>
    </row>
    <row r="48790" spans="1:1" x14ac:dyDescent="0.55000000000000004">
      <c r="A48790" s="131"/>
    </row>
    <row r="48791" spans="1:1" x14ac:dyDescent="0.55000000000000004">
      <c r="A48791" s="131"/>
    </row>
    <row r="48794" spans="1:1" x14ac:dyDescent="0.55000000000000004">
      <c r="A48794" s="131"/>
    </row>
    <row r="48795" spans="1:1" x14ac:dyDescent="0.55000000000000004">
      <c r="A48795" s="131"/>
    </row>
    <row r="48798" spans="1:1" x14ac:dyDescent="0.55000000000000004">
      <c r="A48798" s="131"/>
    </row>
    <row r="48799" spans="1:1" x14ac:dyDescent="0.55000000000000004">
      <c r="A48799" s="131"/>
    </row>
    <row r="48802" spans="1:1" x14ac:dyDescent="0.55000000000000004">
      <c r="A48802" s="131"/>
    </row>
    <row r="48803" spans="1:1" x14ac:dyDescent="0.55000000000000004">
      <c r="A48803" s="131"/>
    </row>
    <row r="48806" spans="1:1" x14ac:dyDescent="0.55000000000000004">
      <c r="A48806" s="131"/>
    </row>
    <row r="48807" spans="1:1" x14ac:dyDescent="0.55000000000000004">
      <c r="A48807" s="131"/>
    </row>
    <row r="48810" spans="1:1" x14ac:dyDescent="0.55000000000000004">
      <c r="A48810" s="131"/>
    </row>
    <row r="48811" spans="1:1" x14ac:dyDescent="0.55000000000000004">
      <c r="A48811" s="131"/>
    </row>
    <row r="48814" spans="1:1" x14ac:dyDescent="0.55000000000000004">
      <c r="A48814" s="131"/>
    </row>
    <row r="48815" spans="1:1" x14ac:dyDescent="0.55000000000000004">
      <c r="A48815" s="131"/>
    </row>
    <row r="48818" spans="1:1" x14ac:dyDescent="0.55000000000000004">
      <c r="A48818" s="131"/>
    </row>
    <row r="48819" spans="1:1" x14ac:dyDescent="0.55000000000000004">
      <c r="A48819" s="131"/>
    </row>
    <row r="48822" spans="1:1" x14ac:dyDescent="0.55000000000000004">
      <c r="A48822" s="131"/>
    </row>
    <row r="48823" spans="1:1" x14ac:dyDescent="0.55000000000000004">
      <c r="A48823" s="131"/>
    </row>
    <row r="48826" spans="1:1" x14ac:dyDescent="0.55000000000000004">
      <c r="A48826" s="131"/>
    </row>
    <row r="48827" spans="1:1" x14ac:dyDescent="0.55000000000000004">
      <c r="A48827" s="131"/>
    </row>
    <row r="48830" spans="1:1" x14ac:dyDescent="0.55000000000000004">
      <c r="A48830" s="131"/>
    </row>
    <row r="48831" spans="1:1" x14ac:dyDescent="0.55000000000000004">
      <c r="A48831" s="131"/>
    </row>
    <row r="48834" spans="1:1" x14ac:dyDescent="0.55000000000000004">
      <c r="A48834" s="131"/>
    </row>
    <row r="48835" spans="1:1" x14ac:dyDescent="0.55000000000000004">
      <c r="A48835" s="131"/>
    </row>
    <row r="48838" spans="1:1" x14ac:dyDescent="0.55000000000000004">
      <c r="A48838" s="131"/>
    </row>
    <row r="48839" spans="1:1" x14ac:dyDescent="0.55000000000000004">
      <c r="A48839" s="131"/>
    </row>
    <row r="48842" spans="1:1" x14ac:dyDescent="0.55000000000000004">
      <c r="A48842" s="131"/>
    </row>
    <row r="48843" spans="1:1" x14ac:dyDescent="0.55000000000000004">
      <c r="A48843" s="131"/>
    </row>
    <row r="48846" spans="1:1" x14ac:dyDescent="0.55000000000000004">
      <c r="A48846" s="131"/>
    </row>
    <row r="48847" spans="1:1" x14ac:dyDescent="0.55000000000000004">
      <c r="A48847" s="131"/>
    </row>
    <row r="48850" spans="1:1" x14ac:dyDescent="0.55000000000000004">
      <c r="A48850" s="131"/>
    </row>
    <row r="48851" spans="1:1" x14ac:dyDescent="0.55000000000000004">
      <c r="A48851" s="131"/>
    </row>
    <row r="48854" spans="1:1" x14ac:dyDescent="0.55000000000000004">
      <c r="A48854" s="131"/>
    </row>
    <row r="48855" spans="1:1" x14ac:dyDescent="0.55000000000000004">
      <c r="A48855" s="131"/>
    </row>
    <row r="48858" spans="1:1" x14ac:dyDescent="0.55000000000000004">
      <c r="A48858" s="131"/>
    </row>
    <row r="48859" spans="1:1" x14ac:dyDescent="0.55000000000000004">
      <c r="A48859" s="131"/>
    </row>
    <row r="48862" spans="1:1" x14ac:dyDescent="0.55000000000000004">
      <c r="A48862" s="131"/>
    </row>
    <row r="48863" spans="1:1" x14ac:dyDescent="0.55000000000000004">
      <c r="A48863" s="131"/>
    </row>
    <row r="48866" spans="1:1" x14ac:dyDescent="0.55000000000000004">
      <c r="A48866" s="131"/>
    </row>
    <row r="48867" spans="1:1" x14ac:dyDescent="0.55000000000000004">
      <c r="A48867" s="131"/>
    </row>
    <row r="48870" spans="1:1" x14ac:dyDescent="0.55000000000000004">
      <c r="A48870" s="131"/>
    </row>
    <row r="48871" spans="1:1" x14ac:dyDescent="0.55000000000000004">
      <c r="A48871" s="131"/>
    </row>
    <row r="48874" spans="1:1" x14ac:dyDescent="0.55000000000000004">
      <c r="A48874" s="131"/>
    </row>
    <row r="48875" spans="1:1" x14ac:dyDescent="0.55000000000000004">
      <c r="A48875" s="131"/>
    </row>
    <row r="48878" spans="1:1" x14ac:dyDescent="0.55000000000000004">
      <c r="A48878" s="131"/>
    </row>
    <row r="48879" spans="1:1" x14ac:dyDescent="0.55000000000000004">
      <c r="A48879" s="131"/>
    </row>
    <row r="48882" spans="1:1" x14ac:dyDescent="0.55000000000000004">
      <c r="A48882" s="131"/>
    </row>
    <row r="48883" spans="1:1" x14ac:dyDescent="0.55000000000000004">
      <c r="A48883" s="131"/>
    </row>
    <row r="48886" spans="1:1" x14ac:dyDescent="0.55000000000000004">
      <c r="A48886" s="131"/>
    </row>
    <row r="48887" spans="1:1" x14ac:dyDescent="0.55000000000000004">
      <c r="A48887" s="131"/>
    </row>
    <row r="48890" spans="1:1" x14ac:dyDescent="0.55000000000000004">
      <c r="A48890" s="131"/>
    </row>
    <row r="48891" spans="1:1" x14ac:dyDescent="0.55000000000000004">
      <c r="A48891" s="131"/>
    </row>
    <row r="48894" spans="1:1" x14ac:dyDescent="0.55000000000000004">
      <c r="A48894" s="131"/>
    </row>
    <row r="48895" spans="1:1" x14ac:dyDescent="0.55000000000000004">
      <c r="A48895" s="131"/>
    </row>
    <row r="48898" spans="1:1" x14ac:dyDescent="0.55000000000000004">
      <c r="A48898" s="131"/>
    </row>
    <row r="48899" spans="1:1" x14ac:dyDescent="0.55000000000000004">
      <c r="A48899" s="131"/>
    </row>
    <row r="48902" spans="1:1" x14ac:dyDescent="0.55000000000000004">
      <c r="A48902" s="131"/>
    </row>
    <row r="48903" spans="1:1" x14ac:dyDescent="0.55000000000000004">
      <c r="A48903" s="131"/>
    </row>
    <row r="48906" spans="1:1" x14ac:dyDescent="0.55000000000000004">
      <c r="A48906" s="131"/>
    </row>
    <row r="48907" spans="1:1" x14ac:dyDescent="0.55000000000000004">
      <c r="A48907" s="131"/>
    </row>
    <row r="48910" spans="1:1" x14ac:dyDescent="0.55000000000000004">
      <c r="A48910" s="131"/>
    </row>
    <row r="48911" spans="1:1" x14ac:dyDescent="0.55000000000000004">
      <c r="A48911" s="131"/>
    </row>
    <row r="48914" spans="1:1" x14ac:dyDescent="0.55000000000000004">
      <c r="A48914" s="131"/>
    </row>
    <row r="48915" spans="1:1" x14ac:dyDescent="0.55000000000000004">
      <c r="A48915" s="131"/>
    </row>
    <row r="48918" spans="1:1" x14ac:dyDescent="0.55000000000000004">
      <c r="A48918" s="131"/>
    </row>
    <row r="48919" spans="1:1" x14ac:dyDescent="0.55000000000000004">
      <c r="A48919" s="131"/>
    </row>
    <row r="48922" spans="1:1" x14ac:dyDescent="0.55000000000000004">
      <c r="A48922" s="131"/>
    </row>
    <row r="48923" spans="1:1" x14ac:dyDescent="0.55000000000000004">
      <c r="A48923" s="131"/>
    </row>
    <row r="48926" spans="1:1" x14ac:dyDescent="0.55000000000000004">
      <c r="A48926" s="131"/>
    </row>
    <row r="48927" spans="1:1" x14ac:dyDescent="0.55000000000000004">
      <c r="A48927" s="131"/>
    </row>
    <row r="48930" spans="1:1" x14ac:dyDescent="0.55000000000000004">
      <c r="A48930" s="131"/>
    </row>
    <row r="48931" spans="1:1" x14ac:dyDescent="0.55000000000000004">
      <c r="A48931" s="131"/>
    </row>
    <row r="48934" spans="1:1" x14ac:dyDescent="0.55000000000000004">
      <c r="A48934" s="131"/>
    </row>
    <row r="48935" spans="1:1" x14ac:dyDescent="0.55000000000000004">
      <c r="A48935" s="131"/>
    </row>
    <row r="48938" spans="1:1" x14ac:dyDescent="0.55000000000000004">
      <c r="A48938" s="131"/>
    </row>
    <row r="48939" spans="1:1" x14ac:dyDescent="0.55000000000000004">
      <c r="A48939" s="131"/>
    </row>
    <row r="48942" spans="1:1" x14ac:dyDescent="0.55000000000000004">
      <c r="A48942" s="131"/>
    </row>
    <row r="48943" spans="1:1" x14ac:dyDescent="0.55000000000000004">
      <c r="A48943" s="131"/>
    </row>
    <row r="48946" spans="1:1" x14ac:dyDescent="0.55000000000000004">
      <c r="A48946" s="131"/>
    </row>
    <row r="48947" spans="1:1" x14ac:dyDescent="0.55000000000000004">
      <c r="A48947" s="131"/>
    </row>
    <row r="48950" spans="1:1" x14ac:dyDescent="0.55000000000000004">
      <c r="A48950" s="131"/>
    </row>
    <row r="48951" spans="1:1" x14ac:dyDescent="0.55000000000000004">
      <c r="A48951" s="131"/>
    </row>
    <row r="48954" spans="1:1" x14ac:dyDescent="0.55000000000000004">
      <c r="A48954" s="131"/>
    </row>
    <row r="48955" spans="1:1" x14ac:dyDescent="0.55000000000000004">
      <c r="A48955" s="131"/>
    </row>
    <row r="48958" spans="1:1" x14ac:dyDescent="0.55000000000000004">
      <c r="A48958" s="131"/>
    </row>
    <row r="48959" spans="1:1" x14ac:dyDescent="0.55000000000000004">
      <c r="A48959" s="131"/>
    </row>
    <row r="48962" spans="1:1" x14ac:dyDescent="0.55000000000000004">
      <c r="A48962" s="131"/>
    </row>
    <row r="48963" spans="1:1" x14ac:dyDescent="0.55000000000000004">
      <c r="A48963" s="131"/>
    </row>
    <row r="48966" spans="1:1" x14ac:dyDescent="0.55000000000000004">
      <c r="A48966" s="131"/>
    </row>
    <row r="48967" spans="1:1" x14ac:dyDescent="0.55000000000000004">
      <c r="A48967" s="131"/>
    </row>
    <row r="48970" spans="1:1" x14ac:dyDescent="0.55000000000000004">
      <c r="A48970" s="131"/>
    </row>
    <row r="48971" spans="1:1" x14ac:dyDescent="0.55000000000000004">
      <c r="A48971" s="131"/>
    </row>
    <row r="48974" spans="1:1" x14ac:dyDescent="0.55000000000000004">
      <c r="A48974" s="131"/>
    </row>
    <row r="48975" spans="1:1" x14ac:dyDescent="0.55000000000000004">
      <c r="A48975" s="131"/>
    </row>
    <row r="48978" spans="1:1" x14ac:dyDescent="0.55000000000000004">
      <c r="A48978" s="131"/>
    </row>
    <row r="48979" spans="1:1" x14ac:dyDescent="0.55000000000000004">
      <c r="A48979" s="131"/>
    </row>
    <row r="48982" spans="1:1" x14ac:dyDescent="0.55000000000000004">
      <c r="A48982" s="131"/>
    </row>
    <row r="48983" spans="1:1" x14ac:dyDescent="0.55000000000000004">
      <c r="A48983" s="131"/>
    </row>
    <row r="48986" spans="1:1" x14ac:dyDescent="0.55000000000000004">
      <c r="A48986" s="131"/>
    </row>
    <row r="48987" spans="1:1" x14ac:dyDescent="0.55000000000000004">
      <c r="A48987" s="131"/>
    </row>
    <row r="48990" spans="1:1" x14ac:dyDescent="0.55000000000000004">
      <c r="A48990" s="131"/>
    </row>
    <row r="48991" spans="1:1" x14ac:dyDescent="0.55000000000000004">
      <c r="A48991" s="131"/>
    </row>
    <row r="48994" spans="1:1" x14ac:dyDescent="0.55000000000000004">
      <c r="A48994" s="131"/>
    </row>
    <row r="48995" spans="1:1" x14ac:dyDescent="0.55000000000000004">
      <c r="A48995" s="131"/>
    </row>
    <row r="48998" spans="1:1" x14ac:dyDescent="0.55000000000000004">
      <c r="A48998" s="131"/>
    </row>
    <row r="48999" spans="1:1" x14ac:dyDescent="0.55000000000000004">
      <c r="A48999" s="131"/>
    </row>
    <row r="49002" spans="1:1" x14ac:dyDescent="0.55000000000000004">
      <c r="A49002" s="131"/>
    </row>
    <row r="49003" spans="1:1" x14ac:dyDescent="0.55000000000000004">
      <c r="A49003" s="131"/>
    </row>
    <row r="49006" spans="1:1" x14ac:dyDescent="0.55000000000000004">
      <c r="A49006" s="131"/>
    </row>
    <row r="49007" spans="1:1" x14ac:dyDescent="0.55000000000000004">
      <c r="A49007" s="131"/>
    </row>
    <row r="49010" spans="1:1" x14ac:dyDescent="0.55000000000000004">
      <c r="A49010" s="131"/>
    </row>
    <row r="49011" spans="1:1" x14ac:dyDescent="0.55000000000000004">
      <c r="A49011" s="131"/>
    </row>
    <row r="49014" spans="1:1" x14ac:dyDescent="0.55000000000000004">
      <c r="A49014" s="131"/>
    </row>
    <row r="49015" spans="1:1" x14ac:dyDescent="0.55000000000000004">
      <c r="A49015" s="131"/>
    </row>
    <row r="49018" spans="1:1" x14ac:dyDescent="0.55000000000000004">
      <c r="A49018" s="131"/>
    </row>
    <row r="49019" spans="1:1" x14ac:dyDescent="0.55000000000000004">
      <c r="A49019" s="131"/>
    </row>
    <row r="49022" spans="1:1" x14ac:dyDescent="0.55000000000000004">
      <c r="A49022" s="131"/>
    </row>
    <row r="49023" spans="1:1" x14ac:dyDescent="0.55000000000000004">
      <c r="A49023" s="131"/>
    </row>
    <row r="49026" spans="1:1" x14ac:dyDescent="0.55000000000000004">
      <c r="A49026" s="131"/>
    </row>
    <row r="49027" spans="1:1" x14ac:dyDescent="0.55000000000000004">
      <c r="A49027" s="131"/>
    </row>
    <row r="49030" spans="1:1" x14ac:dyDescent="0.55000000000000004">
      <c r="A49030" s="131"/>
    </row>
    <row r="49031" spans="1:1" x14ac:dyDescent="0.55000000000000004">
      <c r="A49031" s="131"/>
    </row>
    <row r="49034" spans="1:1" x14ac:dyDescent="0.55000000000000004">
      <c r="A49034" s="131"/>
    </row>
    <row r="49035" spans="1:1" x14ac:dyDescent="0.55000000000000004">
      <c r="A49035" s="131"/>
    </row>
    <row r="49038" spans="1:1" x14ac:dyDescent="0.55000000000000004">
      <c r="A49038" s="131"/>
    </row>
    <row r="49039" spans="1:1" x14ac:dyDescent="0.55000000000000004">
      <c r="A49039" s="131"/>
    </row>
    <row r="49042" spans="1:1" x14ac:dyDescent="0.55000000000000004">
      <c r="A49042" s="131"/>
    </row>
    <row r="49043" spans="1:1" x14ac:dyDescent="0.55000000000000004">
      <c r="A49043" s="131"/>
    </row>
    <row r="49046" spans="1:1" x14ac:dyDescent="0.55000000000000004">
      <c r="A49046" s="131"/>
    </row>
    <row r="49047" spans="1:1" x14ac:dyDescent="0.55000000000000004">
      <c r="A49047" s="131"/>
    </row>
    <row r="49050" spans="1:1" x14ac:dyDescent="0.55000000000000004">
      <c r="A49050" s="131"/>
    </row>
    <row r="49051" spans="1:1" x14ac:dyDescent="0.55000000000000004">
      <c r="A49051" s="131"/>
    </row>
    <row r="49054" spans="1:1" x14ac:dyDescent="0.55000000000000004">
      <c r="A49054" s="131"/>
    </row>
    <row r="49055" spans="1:1" x14ac:dyDescent="0.55000000000000004">
      <c r="A49055" s="131"/>
    </row>
    <row r="49058" spans="1:1" x14ac:dyDescent="0.55000000000000004">
      <c r="A49058" s="131"/>
    </row>
    <row r="49059" spans="1:1" x14ac:dyDescent="0.55000000000000004">
      <c r="A49059" s="131"/>
    </row>
    <row r="49062" spans="1:1" x14ac:dyDescent="0.55000000000000004">
      <c r="A49062" s="131"/>
    </row>
    <row r="49063" spans="1:1" x14ac:dyDescent="0.55000000000000004">
      <c r="A49063" s="131"/>
    </row>
    <row r="49066" spans="1:1" x14ac:dyDescent="0.55000000000000004">
      <c r="A49066" s="131"/>
    </row>
    <row r="49067" spans="1:1" x14ac:dyDescent="0.55000000000000004">
      <c r="A49067" s="131"/>
    </row>
    <row r="49070" spans="1:1" x14ac:dyDescent="0.55000000000000004">
      <c r="A49070" s="131"/>
    </row>
    <row r="49071" spans="1:1" x14ac:dyDescent="0.55000000000000004">
      <c r="A49071" s="131"/>
    </row>
    <row r="49074" spans="1:1" x14ac:dyDescent="0.55000000000000004">
      <c r="A49074" s="131"/>
    </row>
    <row r="49075" spans="1:1" x14ac:dyDescent="0.55000000000000004">
      <c r="A49075" s="131"/>
    </row>
    <row r="49078" spans="1:1" x14ac:dyDescent="0.55000000000000004">
      <c r="A49078" s="131"/>
    </row>
    <row r="49079" spans="1:1" x14ac:dyDescent="0.55000000000000004">
      <c r="A49079" s="131"/>
    </row>
    <row r="49082" spans="1:1" x14ac:dyDescent="0.55000000000000004">
      <c r="A49082" s="131"/>
    </row>
    <row r="49083" spans="1:1" x14ac:dyDescent="0.55000000000000004">
      <c r="A49083" s="131"/>
    </row>
    <row r="49086" spans="1:1" x14ac:dyDescent="0.55000000000000004">
      <c r="A49086" s="131"/>
    </row>
    <row r="49087" spans="1:1" x14ac:dyDescent="0.55000000000000004">
      <c r="A49087" s="131"/>
    </row>
    <row r="49090" spans="1:1" x14ac:dyDescent="0.55000000000000004">
      <c r="A49090" s="131"/>
    </row>
    <row r="49091" spans="1:1" x14ac:dyDescent="0.55000000000000004">
      <c r="A49091" s="131"/>
    </row>
    <row r="49094" spans="1:1" x14ac:dyDescent="0.55000000000000004">
      <c r="A49094" s="131"/>
    </row>
    <row r="49095" spans="1:1" x14ac:dyDescent="0.55000000000000004">
      <c r="A49095" s="131"/>
    </row>
    <row r="49098" spans="1:1" x14ac:dyDescent="0.55000000000000004">
      <c r="A49098" s="131"/>
    </row>
    <row r="49099" spans="1:1" x14ac:dyDescent="0.55000000000000004">
      <c r="A49099" s="131"/>
    </row>
    <row r="49102" spans="1:1" x14ac:dyDescent="0.55000000000000004">
      <c r="A49102" s="131"/>
    </row>
    <row r="49103" spans="1:1" x14ac:dyDescent="0.55000000000000004">
      <c r="A49103" s="131"/>
    </row>
    <row r="49106" spans="1:1" x14ac:dyDescent="0.55000000000000004">
      <c r="A49106" s="131"/>
    </row>
    <row r="49107" spans="1:1" x14ac:dyDescent="0.55000000000000004">
      <c r="A49107" s="131"/>
    </row>
    <row r="49110" spans="1:1" x14ac:dyDescent="0.55000000000000004">
      <c r="A49110" s="131"/>
    </row>
    <row r="49111" spans="1:1" x14ac:dyDescent="0.55000000000000004">
      <c r="A49111" s="131"/>
    </row>
    <row r="49114" spans="1:1" x14ac:dyDescent="0.55000000000000004">
      <c r="A49114" s="131"/>
    </row>
    <row r="49115" spans="1:1" x14ac:dyDescent="0.55000000000000004">
      <c r="A49115" s="131"/>
    </row>
    <row r="49118" spans="1:1" x14ac:dyDescent="0.55000000000000004">
      <c r="A49118" s="131"/>
    </row>
    <row r="49119" spans="1:1" x14ac:dyDescent="0.55000000000000004">
      <c r="A49119" s="131"/>
    </row>
    <row r="49122" spans="1:1" x14ac:dyDescent="0.55000000000000004">
      <c r="A49122" s="131"/>
    </row>
    <row r="49123" spans="1:1" x14ac:dyDescent="0.55000000000000004">
      <c r="A49123" s="131"/>
    </row>
    <row r="49126" spans="1:1" x14ac:dyDescent="0.55000000000000004">
      <c r="A49126" s="131"/>
    </row>
    <row r="49127" spans="1:1" x14ac:dyDescent="0.55000000000000004">
      <c r="A49127" s="131"/>
    </row>
    <row r="49130" spans="1:1" x14ac:dyDescent="0.55000000000000004">
      <c r="A49130" s="131"/>
    </row>
    <row r="49131" spans="1:1" x14ac:dyDescent="0.55000000000000004">
      <c r="A49131" s="131"/>
    </row>
    <row r="49134" spans="1:1" x14ac:dyDescent="0.55000000000000004">
      <c r="A49134" s="131"/>
    </row>
    <row r="49135" spans="1:1" x14ac:dyDescent="0.55000000000000004">
      <c r="A49135" s="131"/>
    </row>
    <row r="49138" spans="1:1" x14ac:dyDescent="0.55000000000000004">
      <c r="A49138" s="131"/>
    </row>
    <row r="49139" spans="1:1" x14ac:dyDescent="0.55000000000000004">
      <c r="A49139" s="131"/>
    </row>
    <row r="49142" spans="1:1" x14ac:dyDescent="0.55000000000000004">
      <c r="A49142" s="131"/>
    </row>
    <row r="49143" spans="1:1" x14ac:dyDescent="0.55000000000000004">
      <c r="A49143" s="131"/>
    </row>
    <row r="49146" spans="1:1" x14ac:dyDescent="0.55000000000000004">
      <c r="A49146" s="131"/>
    </row>
    <row r="49147" spans="1:1" x14ac:dyDescent="0.55000000000000004">
      <c r="A49147" s="131"/>
    </row>
    <row r="49150" spans="1:1" x14ac:dyDescent="0.55000000000000004">
      <c r="A49150" s="131"/>
    </row>
    <row r="49151" spans="1:1" x14ac:dyDescent="0.55000000000000004">
      <c r="A49151" s="131"/>
    </row>
    <row r="49154" spans="1:1" x14ac:dyDescent="0.55000000000000004">
      <c r="A49154" s="131"/>
    </row>
    <row r="49155" spans="1:1" x14ac:dyDescent="0.55000000000000004">
      <c r="A49155" s="131"/>
    </row>
    <row r="49158" spans="1:1" x14ac:dyDescent="0.55000000000000004">
      <c r="A49158" s="131"/>
    </row>
    <row r="49159" spans="1:1" x14ac:dyDescent="0.55000000000000004">
      <c r="A49159" s="131"/>
    </row>
    <row r="49162" spans="1:1" x14ac:dyDescent="0.55000000000000004">
      <c r="A49162" s="131"/>
    </row>
    <row r="49163" spans="1:1" x14ac:dyDescent="0.55000000000000004">
      <c r="A49163" s="131"/>
    </row>
    <row r="49166" spans="1:1" x14ac:dyDescent="0.55000000000000004">
      <c r="A49166" s="131"/>
    </row>
    <row r="49167" spans="1:1" x14ac:dyDescent="0.55000000000000004">
      <c r="A49167" s="131"/>
    </row>
    <row r="49170" spans="1:1" x14ac:dyDescent="0.55000000000000004">
      <c r="A49170" s="131"/>
    </row>
    <row r="49171" spans="1:1" x14ac:dyDescent="0.55000000000000004">
      <c r="A49171" s="131"/>
    </row>
    <row r="49174" spans="1:1" x14ac:dyDescent="0.55000000000000004">
      <c r="A49174" s="131"/>
    </row>
    <row r="49175" spans="1:1" x14ac:dyDescent="0.55000000000000004">
      <c r="A49175" s="131"/>
    </row>
    <row r="49178" spans="1:1" x14ac:dyDescent="0.55000000000000004">
      <c r="A49178" s="131"/>
    </row>
    <row r="49179" spans="1:1" x14ac:dyDescent="0.55000000000000004">
      <c r="A49179" s="131"/>
    </row>
    <row r="49182" spans="1:1" x14ac:dyDescent="0.55000000000000004">
      <c r="A49182" s="131"/>
    </row>
    <row r="49183" spans="1:1" x14ac:dyDescent="0.55000000000000004">
      <c r="A49183" s="131"/>
    </row>
    <row r="49186" spans="1:1" x14ac:dyDescent="0.55000000000000004">
      <c r="A49186" s="131"/>
    </row>
    <row r="49187" spans="1:1" x14ac:dyDescent="0.55000000000000004">
      <c r="A49187" s="131"/>
    </row>
    <row r="49190" spans="1:1" x14ac:dyDescent="0.55000000000000004">
      <c r="A49190" s="131"/>
    </row>
    <row r="49191" spans="1:1" x14ac:dyDescent="0.55000000000000004">
      <c r="A49191" s="131"/>
    </row>
    <row r="49194" spans="1:1" x14ac:dyDescent="0.55000000000000004">
      <c r="A49194" s="131"/>
    </row>
    <row r="49195" spans="1:1" x14ac:dyDescent="0.55000000000000004">
      <c r="A49195" s="131"/>
    </row>
    <row r="49198" spans="1:1" x14ac:dyDescent="0.55000000000000004">
      <c r="A49198" s="131"/>
    </row>
    <row r="49199" spans="1:1" x14ac:dyDescent="0.55000000000000004">
      <c r="A49199" s="131"/>
    </row>
    <row r="49202" spans="1:1" x14ac:dyDescent="0.55000000000000004">
      <c r="A49202" s="131"/>
    </row>
    <row r="49203" spans="1:1" x14ac:dyDescent="0.55000000000000004">
      <c r="A49203" s="131"/>
    </row>
    <row r="49206" spans="1:1" x14ac:dyDescent="0.55000000000000004">
      <c r="A49206" s="131"/>
    </row>
    <row r="49207" spans="1:1" x14ac:dyDescent="0.55000000000000004">
      <c r="A49207" s="131"/>
    </row>
    <row r="49210" spans="1:1" x14ac:dyDescent="0.55000000000000004">
      <c r="A49210" s="131"/>
    </row>
    <row r="49211" spans="1:1" x14ac:dyDescent="0.55000000000000004">
      <c r="A49211" s="131"/>
    </row>
    <row r="49214" spans="1:1" x14ac:dyDescent="0.55000000000000004">
      <c r="A49214" s="131"/>
    </row>
    <row r="49215" spans="1:1" x14ac:dyDescent="0.55000000000000004">
      <c r="A49215" s="131"/>
    </row>
    <row r="49218" spans="1:1" x14ac:dyDescent="0.55000000000000004">
      <c r="A49218" s="131"/>
    </row>
    <row r="49219" spans="1:1" x14ac:dyDescent="0.55000000000000004">
      <c r="A49219" s="131"/>
    </row>
    <row r="49222" spans="1:1" x14ac:dyDescent="0.55000000000000004">
      <c r="A49222" s="131"/>
    </row>
    <row r="49223" spans="1:1" x14ac:dyDescent="0.55000000000000004">
      <c r="A49223" s="131"/>
    </row>
    <row r="49226" spans="1:1" x14ac:dyDescent="0.55000000000000004">
      <c r="A49226" s="131"/>
    </row>
    <row r="49227" spans="1:1" x14ac:dyDescent="0.55000000000000004">
      <c r="A49227" s="131"/>
    </row>
    <row r="49230" spans="1:1" x14ac:dyDescent="0.55000000000000004">
      <c r="A49230" s="131"/>
    </row>
    <row r="49231" spans="1:1" x14ac:dyDescent="0.55000000000000004">
      <c r="A49231" s="131"/>
    </row>
    <row r="49234" spans="1:1" x14ac:dyDescent="0.55000000000000004">
      <c r="A49234" s="131"/>
    </row>
    <row r="49235" spans="1:1" x14ac:dyDescent="0.55000000000000004">
      <c r="A49235" s="131"/>
    </row>
    <row r="49238" spans="1:1" x14ac:dyDescent="0.55000000000000004">
      <c r="A49238" s="131"/>
    </row>
    <row r="49239" spans="1:1" x14ac:dyDescent="0.55000000000000004">
      <c r="A49239" s="131"/>
    </row>
    <row r="49242" spans="1:1" x14ac:dyDescent="0.55000000000000004">
      <c r="A49242" s="131"/>
    </row>
    <row r="49243" spans="1:1" x14ac:dyDescent="0.55000000000000004">
      <c r="A49243" s="131"/>
    </row>
    <row r="49246" spans="1:1" x14ac:dyDescent="0.55000000000000004">
      <c r="A49246" s="131"/>
    </row>
    <row r="49247" spans="1:1" x14ac:dyDescent="0.55000000000000004">
      <c r="A49247" s="131"/>
    </row>
    <row r="49250" spans="1:1" x14ac:dyDescent="0.55000000000000004">
      <c r="A49250" s="131"/>
    </row>
    <row r="49251" spans="1:1" x14ac:dyDescent="0.55000000000000004">
      <c r="A49251" s="131"/>
    </row>
    <row r="49254" spans="1:1" x14ac:dyDescent="0.55000000000000004">
      <c r="A49254" s="131"/>
    </row>
    <row r="49255" spans="1:1" x14ac:dyDescent="0.55000000000000004">
      <c r="A49255" s="131"/>
    </row>
    <row r="49258" spans="1:1" x14ac:dyDescent="0.55000000000000004">
      <c r="A49258" s="131"/>
    </row>
    <row r="49259" spans="1:1" x14ac:dyDescent="0.55000000000000004">
      <c r="A49259" s="131"/>
    </row>
    <row r="49262" spans="1:1" x14ac:dyDescent="0.55000000000000004">
      <c r="A49262" s="131"/>
    </row>
    <row r="49263" spans="1:1" x14ac:dyDescent="0.55000000000000004">
      <c r="A49263" s="131"/>
    </row>
    <row r="49266" spans="1:1" x14ac:dyDescent="0.55000000000000004">
      <c r="A49266" s="131"/>
    </row>
    <row r="49267" spans="1:1" x14ac:dyDescent="0.55000000000000004">
      <c r="A49267" s="131"/>
    </row>
    <row r="49270" spans="1:1" x14ac:dyDescent="0.55000000000000004">
      <c r="A49270" s="131"/>
    </row>
    <row r="49271" spans="1:1" x14ac:dyDescent="0.55000000000000004">
      <c r="A49271" s="131"/>
    </row>
    <row r="49274" spans="1:1" x14ac:dyDescent="0.55000000000000004">
      <c r="A49274" s="131"/>
    </row>
    <row r="49275" spans="1:1" x14ac:dyDescent="0.55000000000000004">
      <c r="A49275" s="131"/>
    </row>
    <row r="49278" spans="1:1" x14ac:dyDescent="0.55000000000000004">
      <c r="A49278" s="131"/>
    </row>
    <row r="49279" spans="1:1" x14ac:dyDescent="0.55000000000000004">
      <c r="A49279" s="131"/>
    </row>
    <row r="49282" spans="1:1" x14ac:dyDescent="0.55000000000000004">
      <c r="A49282" s="131"/>
    </row>
    <row r="49283" spans="1:1" x14ac:dyDescent="0.55000000000000004">
      <c r="A49283" s="131"/>
    </row>
    <row r="49286" spans="1:1" x14ac:dyDescent="0.55000000000000004">
      <c r="A49286" s="131"/>
    </row>
    <row r="49287" spans="1:1" x14ac:dyDescent="0.55000000000000004">
      <c r="A49287" s="131"/>
    </row>
    <row r="49290" spans="1:1" x14ac:dyDescent="0.55000000000000004">
      <c r="A49290" s="131"/>
    </row>
    <row r="49291" spans="1:1" x14ac:dyDescent="0.55000000000000004">
      <c r="A49291" s="131"/>
    </row>
    <row r="49294" spans="1:1" x14ac:dyDescent="0.55000000000000004">
      <c r="A49294" s="131"/>
    </row>
    <row r="49295" spans="1:1" x14ac:dyDescent="0.55000000000000004">
      <c r="A49295" s="131"/>
    </row>
    <row r="49298" spans="1:1" x14ac:dyDescent="0.55000000000000004">
      <c r="A49298" s="131"/>
    </row>
    <row r="49299" spans="1:1" x14ac:dyDescent="0.55000000000000004">
      <c r="A49299" s="131"/>
    </row>
    <row r="49302" spans="1:1" x14ac:dyDescent="0.55000000000000004">
      <c r="A49302" s="131"/>
    </row>
    <row r="49303" spans="1:1" x14ac:dyDescent="0.55000000000000004">
      <c r="A49303" s="131"/>
    </row>
    <row r="49306" spans="1:1" x14ac:dyDescent="0.55000000000000004">
      <c r="A49306" s="131"/>
    </row>
    <row r="49307" spans="1:1" x14ac:dyDescent="0.55000000000000004">
      <c r="A49307" s="131"/>
    </row>
    <row r="49310" spans="1:1" x14ac:dyDescent="0.55000000000000004">
      <c r="A49310" s="131"/>
    </row>
    <row r="49311" spans="1:1" x14ac:dyDescent="0.55000000000000004">
      <c r="A49311" s="131"/>
    </row>
    <row r="49314" spans="1:1" x14ac:dyDescent="0.55000000000000004">
      <c r="A49314" s="131"/>
    </row>
    <row r="49315" spans="1:1" x14ac:dyDescent="0.55000000000000004">
      <c r="A49315" s="131"/>
    </row>
    <row r="49318" spans="1:1" x14ac:dyDescent="0.55000000000000004">
      <c r="A49318" s="131"/>
    </row>
    <row r="49319" spans="1:1" x14ac:dyDescent="0.55000000000000004">
      <c r="A49319" s="131"/>
    </row>
    <row r="49322" spans="1:1" x14ac:dyDescent="0.55000000000000004">
      <c r="A49322" s="131"/>
    </row>
    <row r="49323" spans="1:1" x14ac:dyDescent="0.55000000000000004">
      <c r="A49323" s="131"/>
    </row>
    <row r="49326" spans="1:1" x14ac:dyDescent="0.55000000000000004">
      <c r="A49326" s="131"/>
    </row>
    <row r="49327" spans="1:1" x14ac:dyDescent="0.55000000000000004">
      <c r="A49327" s="131"/>
    </row>
    <row r="49330" spans="1:1" x14ac:dyDescent="0.55000000000000004">
      <c r="A49330" s="131"/>
    </row>
    <row r="49331" spans="1:1" x14ac:dyDescent="0.55000000000000004">
      <c r="A49331" s="131"/>
    </row>
    <row r="49334" spans="1:1" x14ac:dyDescent="0.55000000000000004">
      <c r="A49334" s="131"/>
    </row>
    <row r="49335" spans="1:1" x14ac:dyDescent="0.55000000000000004">
      <c r="A49335" s="131"/>
    </row>
    <row r="49338" spans="1:1" x14ac:dyDescent="0.55000000000000004">
      <c r="A49338" s="131"/>
    </row>
    <row r="49339" spans="1:1" x14ac:dyDescent="0.55000000000000004">
      <c r="A49339" s="131"/>
    </row>
    <row r="49342" spans="1:1" x14ac:dyDescent="0.55000000000000004">
      <c r="A49342" s="131"/>
    </row>
    <row r="49343" spans="1:1" x14ac:dyDescent="0.55000000000000004">
      <c r="A49343" s="131"/>
    </row>
    <row r="49346" spans="1:1" x14ac:dyDescent="0.55000000000000004">
      <c r="A49346" s="131"/>
    </row>
    <row r="49347" spans="1:1" x14ac:dyDescent="0.55000000000000004">
      <c r="A49347" s="131"/>
    </row>
    <row r="49350" spans="1:1" x14ac:dyDescent="0.55000000000000004">
      <c r="A49350" s="131"/>
    </row>
    <row r="49351" spans="1:1" x14ac:dyDescent="0.55000000000000004">
      <c r="A49351" s="131"/>
    </row>
    <row r="49354" spans="1:1" x14ac:dyDescent="0.55000000000000004">
      <c r="A49354" s="131"/>
    </row>
    <row r="49355" spans="1:1" x14ac:dyDescent="0.55000000000000004">
      <c r="A49355" s="131"/>
    </row>
    <row r="49358" spans="1:1" x14ac:dyDescent="0.55000000000000004">
      <c r="A49358" s="131"/>
    </row>
    <row r="49359" spans="1:1" x14ac:dyDescent="0.55000000000000004">
      <c r="A49359" s="131"/>
    </row>
    <row r="49362" spans="1:1" x14ac:dyDescent="0.55000000000000004">
      <c r="A49362" s="131"/>
    </row>
    <row r="49363" spans="1:1" x14ac:dyDescent="0.55000000000000004">
      <c r="A49363" s="131"/>
    </row>
    <row r="49366" spans="1:1" x14ac:dyDescent="0.55000000000000004">
      <c r="A49366" s="131"/>
    </row>
    <row r="49367" spans="1:1" x14ac:dyDescent="0.55000000000000004">
      <c r="A49367" s="131"/>
    </row>
    <row r="49370" spans="1:1" x14ac:dyDescent="0.55000000000000004">
      <c r="A49370" s="131"/>
    </row>
    <row r="49371" spans="1:1" x14ac:dyDescent="0.55000000000000004">
      <c r="A49371" s="131"/>
    </row>
    <row r="49374" spans="1:1" x14ac:dyDescent="0.55000000000000004">
      <c r="A49374" s="131"/>
    </row>
    <row r="49375" spans="1:1" x14ac:dyDescent="0.55000000000000004">
      <c r="A49375" s="131"/>
    </row>
    <row r="49378" spans="1:1" x14ac:dyDescent="0.55000000000000004">
      <c r="A49378" s="131"/>
    </row>
    <row r="49379" spans="1:1" x14ac:dyDescent="0.55000000000000004">
      <c r="A49379" s="131"/>
    </row>
    <row r="49382" spans="1:1" x14ac:dyDescent="0.55000000000000004">
      <c r="A49382" s="131"/>
    </row>
    <row r="49383" spans="1:1" x14ac:dyDescent="0.55000000000000004">
      <c r="A49383" s="131"/>
    </row>
    <row r="49386" spans="1:1" x14ac:dyDescent="0.55000000000000004">
      <c r="A49386" s="131"/>
    </row>
    <row r="49387" spans="1:1" x14ac:dyDescent="0.55000000000000004">
      <c r="A49387" s="131"/>
    </row>
    <row r="49390" spans="1:1" x14ac:dyDescent="0.55000000000000004">
      <c r="A49390" s="131"/>
    </row>
    <row r="49391" spans="1:1" x14ac:dyDescent="0.55000000000000004">
      <c r="A49391" s="131"/>
    </row>
    <row r="49394" spans="1:1" x14ac:dyDescent="0.55000000000000004">
      <c r="A49394" s="131"/>
    </row>
    <row r="49395" spans="1:1" x14ac:dyDescent="0.55000000000000004">
      <c r="A49395" s="131"/>
    </row>
    <row r="49398" spans="1:1" x14ac:dyDescent="0.55000000000000004">
      <c r="A49398" s="131"/>
    </row>
    <row r="49399" spans="1:1" x14ac:dyDescent="0.55000000000000004">
      <c r="A49399" s="131"/>
    </row>
    <row r="49402" spans="1:1" x14ac:dyDescent="0.55000000000000004">
      <c r="A49402" s="131"/>
    </row>
    <row r="49403" spans="1:1" x14ac:dyDescent="0.55000000000000004">
      <c r="A49403" s="131"/>
    </row>
    <row r="49406" spans="1:1" x14ac:dyDescent="0.55000000000000004">
      <c r="A49406" s="131"/>
    </row>
    <row r="49407" spans="1:1" x14ac:dyDescent="0.55000000000000004">
      <c r="A49407" s="131"/>
    </row>
    <row r="49410" spans="1:1" x14ac:dyDescent="0.55000000000000004">
      <c r="A49410" s="131"/>
    </row>
    <row r="49411" spans="1:1" x14ac:dyDescent="0.55000000000000004">
      <c r="A49411" s="131"/>
    </row>
    <row r="49414" spans="1:1" x14ac:dyDescent="0.55000000000000004">
      <c r="A49414" s="131"/>
    </row>
    <row r="49415" spans="1:1" x14ac:dyDescent="0.55000000000000004">
      <c r="A49415" s="131"/>
    </row>
    <row r="49418" spans="1:1" x14ac:dyDescent="0.55000000000000004">
      <c r="A49418" s="131"/>
    </row>
    <row r="49419" spans="1:1" x14ac:dyDescent="0.55000000000000004">
      <c r="A49419" s="131"/>
    </row>
    <row r="49422" spans="1:1" x14ac:dyDescent="0.55000000000000004">
      <c r="A49422" s="131"/>
    </row>
    <row r="49423" spans="1:1" x14ac:dyDescent="0.55000000000000004">
      <c r="A49423" s="131"/>
    </row>
    <row r="49426" spans="1:1" x14ac:dyDescent="0.55000000000000004">
      <c r="A49426" s="131"/>
    </row>
    <row r="49427" spans="1:1" x14ac:dyDescent="0.55000000000000004">
      <c r="A49427" s="131"/>
    </row>
    <row r="49430" spans="1:1" x14ac:dyDescent="0.55000000000000004">
      <c r="A49430" s="131"/>
    </row>
    <row r="49431" spans="1:1" x14ac:dyDescent="0.55000000000000004">
      <c r="A49431" s="131"/>
    </row>
    <row r="49434" spans="1:1" x14ac:dyDescent="0.55000000000000004">
      <c r="A49434" s="131"/>
    </row>
    <row r="49435" spans="1:1" x14ac:dyDescent="0.55000000000000004">
      <c r="A49435" s="131"/>
    </row>
    <row r="49438" spans="1:1" x14ac:dyDescent="0.55000000000000004">
      <c r="A49438" s="131"/>
    </row>
    <row r="49439" spans="1:1" x14ac:dyDescent="0.55000000000000004">
      <c r="A49439" s="131"/>
    </row>
    <row r="49442" spans="1:1" x14ac:dyDescent="0.55000000000000004">
      <c r="A49442" s="131"/>
    </row>
    <row r="49443" spans="1:1" x14ac:dyDescent="0.55000000000000004">
      <c r="A49443" s="131"/>
    </row>
    <row r="49446" spans="1:1" x14ac:dyDescent="0.55000000000000004">
      <c r="A49446" s="131"/>
    </row>
    <row r="49447" spans="1:1" x14ac:dyDescent="0.55000000000000004">
      <c r="A49447" s="131"/>
    </row>
    <row r="49450" spans="1:1" x14ac:dyDescent="0.55000000000000004">
      <c r="A49450" s="131"/>
    </row>
    <row r="49451" spans="1:1" x14ac:dyDescent="0.55000000000000004">
      <c r="A49451" s="131"/>
    </row>
    <row r="49454" spans="1:1" x14ac:dyDescent="0.55000000000000004">
      <c r="A49454" s="131"/>
    </row>
    <row r="49455" spans="1:1" x14ac:dyDescent="0.55000000000000004">
      <c r="A49455" s="131"/>
    </row>
    <row r="49458" spans="1:1" x14ac:dyDescent="0.55000000000000004">
      <c r="A49458" s="131"/>
    </row>
    <row r="49459" spans="1:1" x14ac:dyDescent="0.55000000000000004">
      <c r="A49459" s="131"/>
    </row>
    <row r="49462" spans="1:1" x14ac:dyDescent="0.55000000000000004">
      <c r="A49462" s="131"/>
    </row>
    <row r="49463" spans="1:1" x14ac:dyDescent="0.55000000000000004">
      <c r="A49463" s="131"/>
    </row>
    <row r="49466" spans="1:1" x14ac:dyDescent="0.55000000000000004">
      <c r="A49466" s="131"/>
    </row>
    <row r="49467" spans="1:1" x14ac:dyDescent="0.55000000000000004">
      <c r="A49467" s="131"/>
    </row>
    <row r="49470" spans="1:1" x14ac:dyDescent="0.55000000000000004">
      <c r="A49470" s="131"/>
    </row>
    <row r="49471" spans="1:1" x14ac:dyDescent="0.55000000000000004">
      <c r="A49471" s="131"/>
    </row>
    <row r="49474" spans="1:1" x14ac:dyDescent="0.55000000000000004">
      <c r="A49474" s="131"/>
    </row>
    <row r="49475" spans="1:1" x14ac:dyDescent="0.55000000000000004">
      <c r="A49475" s="131"/>
    </row>
    <row r="49478" spans="1:1" x14ac:dyDescent="0.55000000000000004">
      <c r="A49478" s="131"/>
    </row>
    <row r="49479" spans="1:1" x14ac:dyDescent="0.55000000000000004">
      <c r="A49479" s="131"/>
    </row>
    <row r="49482" spans="1:1" x14ac:dyDescent="0.55000000000000004">
      <c r="A49482" s="131"/>
    </row>
    <row r="49483" spans="1:1" x14ac:dyDescent="0.55000000000000004">
      <c r="A49483" s="131"/>
    </row>
    <row r="49486" spans="1:1" x14ac:dyDescent="0.55000000000000004">
      <c r="A49486" s="131"/>
    </row>
    <row r="49487" spans="1:1" x14ac:dyDescent="0.55000000000000004">
      <c r="A49487" s="131"/>
    </row>
    <row r="49490" spans="1:1" x14ac:dyDescent="0.55000000000000004">
      <c r="A49490" s="131"/>
    </row>
    <row r="49491" spans="1:1" x14ac:dyDescent="0.55000000000000004">
      <c r="A49491" s="131"/>
    </row>
    <row r="49494" spans="1:1" x14ac:dyDescent="0.55000000000000004">
      <c r="A49494" s="131"/>
    </row>
    <row r="49495" spans="1:1" x14ac:dyDescent="0.55000000000000004">
      <c r="A49495" s="131"/>
    </row>
    <row r="49498" spans="1:1" x14ac:dyDescent="0.55000000000000004">
      <c r="A49498" s="131"/>
    </row>
    <row r="49499" spans="1:1" x14ac:dyDescent="0.55000000000000004">
      <c r="A49499" s="131"/>
    </row>
    <row r="49502" spans="1:1" x14ac:dyDescent="0.55000000000000004">
      <c r="A49502" s="131"/>
    </row>
    <row r="49503" spans="1:1" x14ac:dyDescent="0.55000000000000004">
      <c r="A49503" s="131"/>
    </row>
    <row r="49506" spans="1:1" x14ac:dyDescent="0.55000000000000004">
      <c r="A49506" s="131"/>
    </row>
    <row r="49507" spans="1:1" x14ac:dyDescent="0.55000000000000004">
      <c r="A49507" s="131"/>
    </row>
    <row r="49510" spans="1:1" x14ac:dyDescent="0.55000000000000004">
      <c r="A49510" s="131"/>
    </row>
    <row r="49511" spans="1:1" x14ac:dyDescent="0.55000000000000004">
      <c r="A49511" s="131"/>
    </row>
    <row r="49514" spans="1:1" x14ac:dyDescent="0.55000000000000004">
      <c r="A49514" s="131"/>
    </row>
    <row r="49515" spans="1:1" x14ac:dyDescent="0.55000000000000004">
      <c r="A49515" s="131"/>
    </row>
    <row r="49518" spans="1:1" x14ac:dyDescent="0.55000000000000004">
      <c r="A49518" s="131"/>
    </row>
    <row r="49519" spans="1:1" x14ac:dyDescent="0.55000000000000004">
      <c r="A49519" s="131"/>
    </row>
    <row r="49522" spans="1:1" x14ac:dyDescent="0.55000000000000004">
      <c r="A49522" s="131"/>
    </row>
    <row r="49523" spans="1:1" x14ac:dyDescent="0.55000000000000004">
      <c r="A49523" s="131"/>
    </row>
    <row r="49526" spans="1:1" x14ac:dyDescent="0.55000000000000004">
      <c r="A49526" s="131"/>
    </row>
    <row r="49527" spans="1:1" x14ac:dyDescent="0.55000000000000004">
      <c r="A49527" s="131"/>
    </row>
    <row r="49530" spans="1:1" x14ac:dyDescent="0.55000000000000004">
      <c r="A49530" s="131"/>
    </row>
    <row r="49531" spans="1:1" x14ac:dyDescent="0.55000000000000004">
      <c r="A49531" s="131"/>
    </row>
    <row r="49534" spans="1:1" x14ac:dyDescent="0.55000000000000004">
      <c r="A49534" s="131"/>
    </row>
    <row r="49535" spans="1:1" x14ac:dyDescent="0.55000000000000004">
      <c r="A49535" s="131"/>
    </row>
    <row r="49538" spans="1:1" x14ac:dyDescent="0.55000000000000004">
      <c r="A49538" s="131"/>
    </row>
    <row r="49539" spans="1:1" x14ac:dyDescent="0.55000000000000004">
      <c r="A49539" s="131"/>
    </row>
    <row r="49542" spans="1:1" x14ac:dyDescent="0.55000000000000004">
      <c r="A49542" s="131"/>
    </row>
    <row r="49543" spans="1:1" x14ac:dyDescent="0.55000000000000004">
      <c r="A49543" s="131"/>
    </row>
    <row r="49546" spans="1:1" x14ac:dyDescent="0.55000000000000004">
      <c r="A49546" s="131"/>
    </row>
    <row r="49547" spans="1:1" x14ac:dyDescent="0.55000000000000004">
      <c r="A49547" s="131"/>
    </row>
    <row r="49550" spans="1:1" x14ac:dyDescent="0.55000000000000004">
      <c r="A49550" s="131"/>
    </row>
    <row r="49551" spans="1:1" x14ac:dyDescent="0.55000000000000004">
      <c r="A49551" s="131"/>
    </row>
    <row r="49554" spans="1:1" x14ac:dyDescent="0.55000000000000004">
      <c r="A49554" s="131"/>
    </row>
    <row r="49555" spans="1:1" x14ac:dyDescent="0.55000000000000004">
      <c r="A49555" s="131"/>
    </row>
    <row r="49558" spans="1:1" x14ac:dyDescent="0.55000000000000004">
      <c r="A49558" s="131"/>
    </row>
    <row r="49559" spans="1:1" x14ac:dyDescent="0.55000000000000004">
      <c r="A49559" s="131"/>
    </row>
    <row r="49562" spans="1:1" x14ac:dyDescent="0.55000000000000004">
      <c r="A49562" s="131"/>
    </row>
    <row r="49563" spans="1:1" x14ac:dyDescent="0.55000000000000004">
      <c r="A49563" s="131"/>
    </row>
    <row r="49566" spans="1:1" x14ac:dyDescent="0.55000000000000004">
      <c r="A49566" s="131"/>
    </row>
    <row r="49567" spans="1:1" x14ac:dyDescent="0.55000000000000004">
      <c r="A49567" s="131"/>
    </row>
    <row r="49570" spans="1:1" x14ac:dyDescent="0.55000000000000004">
      <c r="A49570" s="131"/>
    </row>
    <row r="49571" spans="1:1" x14ac:dyDescent="0.55000000000000004">
      <c r="A49571" s="131"/>
    </row>
    <row r="49574" spans="1:1" x14ac:dyDescent="0.55000000000000004">
      <c r="A49574" s="131"/>
    </row>
    <row r="49575" spans="1:1" x14ac:dyDescent="0.55000000000000004">
      <c r="A49575" s="131"/>
    </row>
    <row r="49578" spans="1:1" x14ac:dyDescent="0.55000000000000004">
      <c r="A49578" s="131"/>
    </row>
    <row r="49579" spans="1:1" x14ac:dyDescent="0.55000000000000004">
      <c r="A49579" s="131"/>
    </row>
    <row r="49582" spans="1:1" x14ac:dyDescent="0.55000000000000004">
      <c r="A49582" s="131"/>
    </row>
    <row r="49583" spans="1:1" x14ac:dyDescent="0.55000000000000004">
      <c r="A49583" s="131"/>
    </row>
    <row r="49586" spans="1:1" x14ac:dyDescent="0.55000000000000004">
      <c r="A49586" s="131"/>
    </row>
    <row r="49587" spans="1:1" x14ac:dyDescent="0.55000000000000004">
      <c r="A49587" s="131"/>
    </row>
    <row r="49590" spans="1:1" x14ac:dyDescent="0.55000000000000004">
      <c r="A49590" s="131"/>
    </row>
    <row r="49591" spans="1:1" x14ac:dyDescent="0.55000000000000004">
      <c r="A49591" s="131"/>
    </row>
    <row r="49594" spans="1:1" x14ac:dyDescent="0.55000000000000004">
      <c r="A49594" s="131"/>
    </row>
    <row r="49595" spans="1:1" x14ac:dyDescent="0.55000000000000004">
      <c r="A49595" s="131"/>
    </row>
    <row r="49598" spans="1:1" x14ac:dyDescent="0.55000000000000004">
      <c r="A49598" s="131"/>
    </row>
    <row r="49599" spans="1:1" x14ac:dyDescent="0.55000000000000004">
      <c r="A49599" s="131"/>
    </row>
    <row r="49602" spans="1:1" x14ac:dyDescent="0.55000000000000004">
      <c r="A49602" s="131"/>
    </row>
    <row r="49603" spans="1:1" x14ac:dyDescent="0.55000000000000004">
      <c r="A49603" s="131"/>
    </row>
    <row r="49606" spans="1:1" x14ac:dyDescent="0.55000000000000004">
      <c r="A49606" s="131"/>
    </row>
    <row r="49607" spans="1:1" x14ac:dyDescent="0.55000000000000004">
      <c r="A49607" s="131"/>
    </row>
    <row r="49610" spans="1:1" x14ac:dyDescent="0.55000000000000004">
      <c r="A49610" s="131"/>
    </row>
    <row r="49611" spans="1:1" x14ac:dyDescent="0.55000000000000004">
      <c r="A49611" s="131"/>
    </row>
    <row r="49614" spans="1:1" x14ac:dyDescent="0.55000000000000004">
      <c r="A49614" s="131"/>
    </row>
    <row r="49615" spans="1:1" x14ac:dyDescent="0.55000000000000004">
      <c r="A49615" s="131"/>
    </row>
    <row r="49618" spans="1:1" x14ac:dyDescent="0.55000000000000004">
      <c r="A49618" s="131"/>
    </row>
    <row r="49619" spans="1:1" x14ac:dyDescent="0.55000000000000004">
      <c r="A49619" s="131"/>
    </row>
    <row r="49622" spans="1:1" x14ac:dyDescent="0.55000000000000004">
      <c r="A49622" s="131"/>
    </row>
    <row r="49623" spans="1:1" x14ac:dyDescent="0.55000000000000004">
      <c r="A49623" s="131"/>
    </row>
    <row r="49626" spans="1:1" x14ac:dyDescent="0.55000000000000004">
      <c r="A49626" s="131"/>
    </row>
    <row r="49627" spans="1:1" x14ac:dyDescent="0.55000000000000004">
      <c r="A49627" s="131"/>
    </row>
    <row r="49630" spans="1:1" x14ac:dyDescent="0.55000000000000004">
      <c r="A49630" s="131"/>
    </row>
    <row r="49631" spans="1:1" x14ac:dyDescent="0.55000000000000004">
      <c r="A49631" s="131"/>
    </row>
    <row r="49634" spans="1:1" x14ac:dyDescent="0.55000000000000004">
      <c r="A49634" s="131"/>
    </row>
    <row r="49635" spans="1:1" x14ac:dyDescent="0.55000000000000004">
      <c r="A49635" s="131"/>
    </row>
    <row r="49638" spans="1:1" x14ac:dyDescent="0.55000000000000004">
      <c r="A49638" s="131"/>
    </row>
    <row r="49639" spans="1:1" x14ac:dyDescent="0.55000000000000004">
      <c r="A49639" s="131"/>
    </row>
    <row r="49642" spans="1:1" x14ac:dyDescent="0.55000000000000004">
      <c r="A49642" s="131"/>
    </row>
    <row r="49643" spans="1:1" x14ac:dyDescent="0.55000000000000004">
      <c r="A49643" s="131"/>
    </row>
    <row r="49646" spans="1:1" x14ac:dyDescent="0.55000000000000004">
      <c r="A49646" s="131"/>
    </row>
    <row r="49647" spans="1:1" x14ac:dyDescent="0.55000000000000004">
      <c r="A49647" s="131"/>
    </row>
    <row r="49650" spans="1:1" x14ac:dyDescent="0.55000000000000004">
      <c r="A49650" s="131"/>
    </row>
    <row r="49651" spans="1:1" x14ac:dyDescent="0.55000000000000004">
      <c r="A49651" s="131"/>
    </row>
    <row r="49654" spans="1:1" x14ac:dyDescent="0.55000000000000004">
      <c r="A49654" s="131"/>
    </row>
    <row r="49655" spans="1:1" x14ac:dyDescent="0.55000000000000004">
      <c r="A49655" s="131"/>
    </row>
    <row r="49658" spans="1:1" x14ac:dyDescent="0.55000000000000004">
      <c r="A49658" s="131"/>
    </row>
    <row r="49659" spans="1:1" x14ac:dyDescent="0.55000000000000004">
      <c r="A49659" s="131"/>
    </row>
    <row r="49662" spans="1:1" x14ac:dyDescent="0.55000000000000004">
      <c r="A49662" s="131"/>
    </row>
    <row r="49663" spans="1:1" x14ac:dyDescent="0.55000000000000004">
      <c r="A49663" s="131"/>
    </row>
    <row r="49666" spans="1:1" x14ac:dyDescent="0.55000000000000004">
      <c r="A49666" s="131"/>
    </row>
    <row r="49667" spans="1:1" x14ac:dyDescent="0.55000000000000004">
      <c r="A49667" s="131"/>
    </row>
    <row r="49670" spans="1:1" x14ac:dyDescent="0.55000000000000004">
      <c r="A49670" s="131"/>
    </row>
    <row r="49671" spans="1:1" x14ac:dyDescent="0.55000000000000004">
      <c r="A49671" s="131"/>
    </row>
    <row r="49674" spans="1:1" x14ac:dyDescent="0.55000000000000004">
      <c r="A49674" s="131"/>
    </row>
    <row r="49675" spans="1:1" x14ac:dyDescent="0.55000000000000004">
      <c r="A49675" s="131"/>
    </row>
    <row r="49678" spans="1:1" x14ac:dyDescent="0.55000000000000004">
      <c r="A49678" s="131"/>
    </row>
    <row r="49679" spans="1:1" x14ac:dyDescent="0.55000000000000004">
      <c r="A49679" s="131"/>
    </row>
    <row r="49682" spans="1:1" x14ac:dyDescent="0.55000000000000004">
      <c r="A49682" s="131"/>
    </row>
    <row r="49683" spans="1:1" x14ac:dyDescent="0.55000000000000004">
      <c r="A49683" s="131"/>
    </row>
    <row r="49686" spans="1:1" x14ac:dyDescent="0.55000000000000004">
      <c r="A49686" s="131"/>
    </row>
    <row r="49687" spans="1:1" x14ac:dyDescent="0.55000000000000004">
      <c r="A49687" s="131"/>
    </row>
    <row r="49690" spans="1:1" x14ac:dyDescent="0.55000000000000004">
      <c r="A49690" s="131"/>
    </row>
    <row r="49691" spans="1:1" x14ac:dyDescent="0.55000000000000004">
      <c r="A49691" s="131"/>
    </row>
    <row r="49694" spans="1:1" x14ac:dyDescent="0.55000000000000004">
      <c r="A49694" s="131"/>
    </row>
    <row r="49695" spans="1:1" x14ac:dyDescent="0.55000000000000004">
      <c r="A49695" s="131"/>
    </row>
    <row r="49698" spans="1:1" x14ac:dyDescent="0.55000000000000004">
      <c r="A49698" s="131"/>
    </row>
    <row r="49699" spans="1:1" x14ac:dyDescent="0.55000000000000004">
      <c r="A49699" s="131"/>
    </row>
    <row r="49702" spans="1:1" x14ac:dyDescent="0.55000000000000004">
      <c r="A49702" s="131"/>
    </row>
    <row r="49703" spans="1:1" x14ac:dyDescent="0.55000000000000004">
      <c r="A49703" s="131"/>
    </row>
    <row r="49706" spans="1:1" x14ac:dyDescent="0.55000000000000004">
      <c r="A49706" s="131"/>
    </row>
    <row r="49707" spans="1:1" x14ac:dyDescent="0.55000000000000004">
      <c r="A49707" s="131"/>
    </row>
    <row r="49710" spans="1:1" x14ac:dyDescent="0.55000000000000004">
      <c r="A49710" s="131"/>
    </row>
    <row r="49711" spans="1:1" x14ac:dyDescent="0.55000000000000004">
      <c r="A49711" s="131"/>
    </row>
    <row r="49714" spans="1:1" x14ac:dyDescent="0.55000000000000004">
      <c r="A49714" s="131"/>
    </row>
    <row r="49715" spans="1:1" x14ac:dyDescent="0.55000000000000004">
      <c r="A49715" s="131"/>
    </row>
    <row r="49718" spans="1:1" x14ac:dyDescent="0.55000000000000004">
      <c r="A49718" s="131"/>
    </row>
    <row r="49719" spans="1:1" x14ac:dyDescent="0.55000000000000004">
      <c r="A49719" s="131"/>
    </row>
    <row r="49722" spans="1:1" x14ac:dyDescent="0.55000000000000004">
      <c r="A49722" s="131"/>
    </row>
    <row r="49723" spans="1:1" x14ac:dyDescent="0.55000000000000004">
      <c r="A49723" s="131"/>
    </row>
    <row r="49726" spans="1:1" x14ac:dyDescent="0.55000000000000004">
      <c r="A49726" s="131"/>
    </row>
    <row r="49727" spans="1:1" x14ac:dyDescent="0.55000000000000004">
      <c r="A49727" s="131"/>
    </row>
    <row r="49730" spans="1:1" x14ac:dyDescent="0.55000000000000004">
      <c r="A49730" s="131"/>
    </row>
    <row r="49731" spans="1:1" x14ac:dyDescent="0.55000000000000004">
      <c r="A49731" s="131"/>
    </row>
    <row r="49734" spans="1:1" x14ac:dyDescent="0.55000000000000004">
      <c r="A49734" s="131"/>
    </row>
    <row r="49735" spans="1:1" x14ac:dyDescent="0.55000000000000004">
      <c r="A49735" s="131"/>
    </row>
    <row r="49738" spans="1:1" x14ac:dyDescent="0.55000000000000004">
      <c r="A49738" s="131"/>
    </row>
    <row r="49739" spans="1:1" x14ac:dyDescent="0.55000000000000004">
      <c r="A49739" s="131"/>
    </row>
    <row r="49742" spans="1:1" x14ac:dyDescent="0.55000000000000004">
      <c r="A49742" s="131"/>
    </row>
    <row r="49743" spans="1:1" x14ac:dyDescent="0.55000000000000004">
      <c r="A49743" s="131"/>
    </row>
    <row r="49746" spans="1:1" x14ac:dyDescent="0.55000000000000004">
      <c r="A49746" s="131"/>
    </row>
    <row r="49747" spans="1:1" x14ac:dyDescent="0.55000000000000004">
      <c r="A49747" s="131"/>
    </row>
    <row r="49750" spans="1:1" x14ac:dyDescent="0.55000000000000004">
      <c r="A49750" s="131"/>
    </row>
    <row r="49751" spans="1:1" x14ac:dyDescent="0.55000000000000004">
      <c r="A49751" s="131"/>
    </row>
    <row r="49754" spans="1:1" x14ac:dyDescent="0.55000000000000004">
      <c r="A49754" s="131"/>
    </row>
    <row r="49755" spans="1:1" x14ac:dyDescent="0.55000000000000004">
      <c r="A49755" s="131"/>
    </row>
    <row r="49758" spans="1:1" x14ac:dyDescent="0.55000000000000004">
      <c r="A49758" s="131"/>
    </row>
    <row r="49759" spans="1:1" x14ac:dyDescent="0.55000000000000004">
      <c r="A49759" s="131"/>
    </row>
    <row r="49762" spans="1:1" x14ac:dyDescent="0.55000000000000004">
      <c r="A49762" s="131"/>
    </row>
    <row r="49763" spans="1:1" x14ac:dyDescent="0.55000000000000004">
      <c r="A49763" s="131"/>
    </row>
    <row r="49766" spans="1:1" x14ac:dyDescent="0.55000000000000004">
      <c r="A49766" s="131"/>
    </row>
    <row r="49767" spans="1:1" x14ac:dyDescent="0.55000000000000004">
      <c r="A49767" s="131"/>
    </row>
    <row r="49770" spans="1:1" x14ac:dyDescent="0.55000000000000004">
      <c r="A49770" s="131"/>
    </row>
    <row r="49771" spans="1:1" x14ac:dyDescent="0.55000000000000004">
      <c r="A49771" s="131"/>
    </row>
    <row r="49774" spans="1:1" x14ac:dyDescent="0.55000000000000004">
      <c r="A49774" s="131"/>
    </row>
    <row r="49775" spans="1:1" x14ac:dyDescent="0.55000000000000004">
      <c r="A49775" s="131"/>
    </row>
    <row r="49778" spans="1:1" x14ac:dyDescent="0.55000000000000004">
      <c r="A49778" s="131"/>
    </row>
    <row r="49779" spans="1:1" x14ac:dyDescent="0.55000000000000004">
      <c r="A49779" s="131"/>
    </row>
    <row r="49782" spans="1:1" x14ac:dyDescent="0.55000000000000004">
      <c r="A49782" s="131"/>
    </row>
    <row r="49783" spans="1:1" x14ac:dyDescent="0.55000000000000004">
      <c r="A49783" s="131"/>
    </row>
    <row r="49786" spans="1:1" x14ac:dyDescent="0.55000000000000004">
      <c r="A49786" s="131"/>
    </row>
    <row r="49787" spans="1:1" x14ac:dyDescent="0.55000000000000004">
      <c r="A49787" s="131"/>
    </row>
    <row r="49790" spans="1:1" x14ac:dyDescent="0.55000000000000004">
      <c r="A49790" s="131"/>
    </row>
    <row r="49791" spans="1:1" x14ac:dyDescent="0.55000000000000004">
      <c r="A49791" s="131"/>
    </row>
    <row r="49794" spans="1:1" x14ac:dyDescent="0.55000000000000004">
      <c r="A49794" s="131"/>
    </row>
    <row r="49795" spans="1:1" x14ac:dyDescent="0.55000000000000004">
      <c r="A49795" s="131"/>
    </row>
    <row r="49798" spans="1:1" x14ac:dyDescent="0.55000000000000004">
      <c r="A49798" s="131"/>
    </row>
    <row r="49799" spans="1:1" x14ac:dyDescent="0.55000000000000004">
      <c r="A49799" s="131"/>
    </row>
    <row r="49802" spans="1:1" x14ac:dyDescent="0.55000000000000004">
      <c r="A49802" s="131"/>
    </row>
    <row r="49803" spans="1:1" x14ac:dyDescent="0.55000000000000004">
      <c r="A49803" s="131"/>
    </row>
    <row r="49806" spans="1:1" x14ac:dyDescent="0.55000000000000004">
      <c r="A49806" s="131"/>
    </row>
    <row r="49807" spans="1:1" x14ac:dyDescent="0.55000000000000004">
      <c r="A49807" s="131"/>
    </row>
    <row r="49810" spans="1:1" x14ac:dyDescent="0.55000000000000004">
      <c r="A49810" s="131"/>
    </row>
    <row r="49811" spans="1:1" x14ac:dyDescent="0.55000000000000004">
      <c r="A49811" s="131"/>
    </row>
    <row r="49814" spans="1:1" x14ac:dyDescent="0.55000000000000004">
      <c r="A49814" s="131"/>
    </row>
    <row r="49815" spans="1:1" x14ac:dyDescent="0.55000000000000004">
      <c r="A49815" s="131"/>
    </row>
    <row r="49818" spans="1:1" x14ac:dyDescent="0.55000000000000004">
      <c r="A49818" s="131"/>
    </row>
    <row r="49819" spans="1:1" x14ac:dyDescent="0.55000000000000004">
      <c r="A49819" s="131"/>
    </row>
    <row r="49822" spans="1:1" x14ac:dyDescent="0.55000000000000004">
      <c r="A49822" s="131"/>
    </row>
    <row r="49823" spans="1:1" x14ac:dyDescent="0.55000000000000004">
      <c r="A49823" s="131"/>
    </row>
    <row r="49826" spans="1:1" x14ac:dyDescent="0.55000000000000004">
      <c r="A49826" s="131"/>
    </row>
    <row r="49827" spans="1:1" x14ac:dyDescent="0.55000000000000004">
      <c r="A49827" s="131"/>
    </row>
    <row r="49830" spans="1:1" x14ac:dyDescent="0.55000000000000004">
      <c r="A49830" s="131"/>
    </row>
    <row r="49831" spans="1:1" x14ac:dyDescent="0.55000000000000004">
      <c r="A49831" s="131"/>
    </row>
    <row r="49834" spans="1:1" x14ac:dyDescent="0.55000000000000004">
      <c r="A49834" s="131"/>
    </row>
    <row r="49835" spans="1:1" x14ac:dyDescent="0.55000000000000004">
      <c r="A49835" s="131"/>
    </row>
    <row r="49838" spans="1:1" x14ac:dyDescent="0.55000000000000004">
      <c r="A49838" s="131"/>
    </row>
    <row r="49839" spans="1:1" x14ac:dyDescent="0.55000000000000004">
      <c r="A49839" s="131"/>
    </row>
    <row r="49842" spans="1:1" x14ac:dyDescent="0.55000000000000004">
      <c r="A49842" s="131"/>
    </row>
    <row r="49843" spans="1:1" x14ac:dyDescent="0.55000000000000004">
      <c r="A49843" s="131"/>
    </row>
    <row r="49846" spans="1:1" x14ac:dyDescent="0.55000000000000004">
      <c r="A49846" s="131"/>
    </row>
    <row r="49847" spans="1:1" x14ac:dyDescent="0.55000000000000004">
      <c r="A49847" s="131"/>
    </row>
    <row r="49850" spans="1:1" x14ac:dyDescent="0.55000000000000004">
      <c r="A49850" s="131"/>
    </row>
    <row r="49851" spans="1:1" x14ac:dyDescent="0.55000000000000004">
      <c r="A49851" s="131"/>
    </row>
    <row r="49854" spans="1:1" x14ac:dyDescent="0.55000000000000004">
      <c r="A49854" s="131"/>
    </row>
    <row r="49855" spans="1:1" x14ac:dyDescent="0.55000000000000004">
      <c r="A49855" s="131"/>
    </row>
    <row r="49858" spans="1:1" x14ac:dyDescent="0.55000000000000004">
      <c r="A49858" s="131"/>
    </row>
    <row r="49859" spans="1:1" x14ac:dyDescent="0.55000000000000004">
      <c r="A49859" s="131"/>
    </row>
    <row r="49862" spans="1:1" x14ac:dyDescent="0.55000000000000004">
      <c r="A49862" s="131"/>
    </row>
    <row r="49863" spans="1:1" x14ac:dyDescent="0.55000000000000004">
      <c r="A49863" s="131"/>
    </row>
    <row r="49866" spans="1:1" x14ac:dyDescent="0.55000000000000004">
      <c r="A49866" s="131"/>
    </row>
    <row r="49867" spans="1:1" x14ac:dyDescent="0.55000000000000004">
      <c r="A49867" s="131"/>
    </row>
    <row r="49870" spans="1:1" x14ac:dyDescent="0.55000000000000004">
      <c r="A49870" s="131"/>
    </row>
    <row r="49871" spans="1:1" x14ac:dyDescent="0.55000000000000004">
      <c r="A49871" s="131"/>
    </row>
    <row r="49874" spans="1:1" x14ac:dyDescent="0.55000000000000004">
      <c r="A49874" s="131"/>
    </row>
    <row r="49875" spans="1:1" x14ac:dyDescent="0.55000000000000004">
      <c r="A49875" s="131"/>
    </row>
    <row r="49878" spans="1:1" x14ac:dyDescent="0.55000000000000004">
      <c r="A49878" s="131"/>
    </row>
    <row r="49879" spans="1:1" x14ac:dyDescent="0.55000000000000004">
      <c r="A49879" s="131"/>
    </row>
    <row r="49882" spans="1:1" x14ac:dyDescent="0.55000000000000004">
      <c r="A49882" s="131"/>
    </row>
    <row r="49883" spans="1:1" x14ac:dyDescent="0.55000000000000004">
      <c r="A49883" s="131"/>
    </row>
    <row r="49886" spans="1:1" x14ac:dyDescent="0.55000000000000004">
      <c r="A49886" s="131"/>
    </row>
    <row r="49887" spans="1:1" x14ac:dyDescent="0.55000000000000004">
      <c r="A49887" s="131"/>
    </row>
    <row r="49890" spans="1:1" x14ac:dyDescent="0.55000000000000004">
      <c r="A49890" s="131"/>
    </row>
    <row r="49891" spans="1:1" x14ac:dyDescent="0.55000000000000004">
      <c r="A49891" s="131"/>
    </row>
    <row r="49894" spans="1:1" x14ac:dyDescent="0.55000000000000004">
      <c r="A49894" s="131"/>
    </row>
    <row r="49895" spans="1:1" x14ac:dyDescent="0.55000000000000004">
      <c r="A49895" s="131"/>
    </row>
    <row r="49898" spans="1:1" x14ac:dyDescent="0.55000000000000004">
      <c r="A49898" s="131"/>
    </row>
    <row r="49899" spans="1:1" x14ac:dyDescent="0.55000000000000004">
      <c r="A49899" s="131"/>
    </row>
    <row r="49902" spans="1:1" x14ac:dyDescent="0.55000000000000004">
      <c r="A49902" s="131"/>
    </row>
    <row r="49903" spans="1:1" x14ac:dyDescent="0.55000000000000004">
      <c r="A49903" s="131"/>
    </row>
    <row r="49906" spans="1:1" x14ac:dyDescent="0.55000000000000004">
      <c r="A49906" s="131"/>
    </row>
    <row r="49907" spans="1:1" x14ac:dyDescent="0.55000000000000004">
      <c r="A49907" s="131"/>
    </row>
    <row r="49910" spans="1:1" x14ac:dyDescent="0.55000000000000004">
      <c r="A49910" s="131"/>
    </row>
    <row r="49911" spans="1:1" x14ac:dyDescent="0.55000000000000004">
      <c r="A49911" s="131"/>
    </row>
    <row r="49914" spans="1:1" x14ac:dyDescent="0.55000000000000004">
      <c r="A49914" s="131"/>
    </row>
    <row r="49915" spans="1:1" x14ac:dyDescent="0.55000000000000004">
      <c r="A49915" s="131"/>
    </row>
    <row r="49918" spans="1:1" x14ac:dyDescent="0.55000000000000004">
      <c r="A49918" s="131"/>
    </row>
    <row r="49919" spans="1:1" x14ac:dyDescent="0.55000000000000004">
      <c r="A49919" s="131"/>
    </row>
    <row r="49922" spans="1:1" x14ac:dyDescent="0.55000000000000004">
      <c r="A49922" s="131"/>
    </row>
    <row r="49923" spans="1:1" x14ac:dyDescent="0.55000000000000004">
      <c r="A49923" s="131"/>
    </row>
    <row r="49926" spans="1:1" x14ac:dyDescent="0.55000000000000004">
      <c r="A49926" s="131"/>
    </row>
    <row r="49927" spans="1:1" x14ac:dyDescent="0.55000000000000004">
      <c r="A49927" s="131"/>
    </row>
    <row r="49930" spans="1:1" x14ac:dyDescent="0.55000000000000004">
      <c r="A49930" s="131"/>
    </row>
    <row r="49931" spans="1:1" x14ac:dyDescent="0.55000000000000004">
      <c r="A49931" s="131"/>
    </row>
    <row r="49934" spans="1:1" x14ac:dyDescent="0.55000000000000004">
      <c r="A49934" s="131"/>
    </row>
    <row r="49935" spans="1:1" x14ac:dyDescent="0.55000000000000004">
      <c r="A49935" s="131"/>
    </row>
    <row r="49938" spans="1:1" x14ac:dyDescent="0.55000000000000004">
      <c r="A49938" s="131"/>
    </row>
    <row r="49939" spans="1:1" x14ac:dyDescent="0.55000000000000004">
      <c r="A49939" s="131"/>
    </row>
    <row r="49942" spans="1:1" x14ac:dyDescent="0.55000000000000004">
      <c r="A49942" s="131"/>
    </row>
    <row r="49943" spans="1:1" x14ac:dyDescent="0.55000000000000004">
      <c r="A49943" s="131"/>
    </row>
    <row r="49946" spans="1:1" x14ac:dyDescent="0.55000000000000004">
      <c r="A49946" s="131"/>
    </row>
    <row r="49947" spans="1:1" x14ac:dyDescent="0.55000000000000004">
      <c r="A49947" s="131"/>
    </row>
    <row r="49950" spans="1:1" x14ac:dyDescent="0.55000000000000004">
      <c r="A49950" s="131"/>
    </row>
    <row r="49951" spans="1:1" x14ac:dyDescent="0.55000000000000004">
      <c r="A49951" s="131"/>
    </row>
    <row r="49954" spans="1:1" x14ac:dyDescent="0.55000000000000004">
      <c r="A49954" s="131"/>
    </row>
    <row r="49955" spans="1:1" x14ac:dyDescent="0.55000000000000004">
      <c r="A49955" s="131"/>
    </row>
    <row r="49958" spans="1:1" x14ac:dyDescent="0.55000000000000004">
      <c r="A49958" s="131"/>
    </row>
    <row r="49959" spans="1:1" x14ac:dyDescent="0.55000000000000004">
      <c r="A49959" s="131"/>
    </row>
    <row r="49962" spans="1:1" x14ac:dyDescent="0.55000000000000004">
      <c r="A49962" s="131"/>
    </row>
    <row r="49963" spans="1:1" x14ac:dyDescent="0.55000000000000004">
      <c r="A49963" s="131"/>
    </row>
    <row r="49966" spans="1:1" x14ac:dyDescent="0.55000000000000004">
      <c r="A49966" s="131"/>
    </row>
    <row r="49967" spans="1:1" x14ac:dyDescent="0.55000000000000004">
      <c r="A49967" s="131"/>
    </row>
    <row r="49970" spans="1:1" x14ac:dyDescent="0.55000000000000004">
      <c r="A49970" s="131"/>
    </row>
    <row r="49971" spans="1:1" x14ac:dyDescent="0.55000000000000004">
      <c r="A49971" s="131"/>
    </row>
    <row r="49974" spans="1:1" x14ac:dyDescent="0.55000000000000004">
      <c r="A49974" s="131"/>
    </row>
    <row r="49975" spans="1:1" x14ac:dyDescent="0.55000000000000004">
      <c r="A49975" s="131"/>
    </row>
    <row r="49978" spans="1:1" x14ac:dyDescent="0.55000000000000004">
      <c r="A49978" s="131"/>
    </row>
    <row r="49979" spans="1:1" x14ac:dyDescent="0.55000000000000004">
      <c r="A49979" s="131"/>
    </row>
    <row r="49982" spans="1:1" x14ac:dyDescent="0.55000000000000004">
      <c r="A49982" s="131"/>
    </row>
    <row r="49983" spans="1:1" x14ac:dyDescent="0.55000000000000004">
      <c r="A49983" s="131"/>
    </row>
    <row r="49986" spans="1:1" x14ac:dyDescent="0.55000000000000004">
      <c r="A49986" s="131"/>
    </row>
    <row r="49987" spans="1:1" x14ac:dyDescent="0.55000000000000004">
      <c r="A49987" s="131"/>
    </row>
    <row r="49990" spans="1:1" x14ac:dyDescent="0.55000000000000004">
      <c r="A49990" s="131"/>
    </row>
    <row r="49991" spans="1:1" x14ac:dyDescent="0.55000000000000004">
      <c r="A49991" s="131"/>
    </row>
    <row r="49994" spans="1:1" x14ac:dyDescent="0.55000000000000004">
      <c r="A49994" s="131"/>
    </row>
    <row r="49995" spans="1:1" x14ac:dyDescent="0.55000000000000004">
      <c r="A49995" s="131"/>
    </row>
    <row r="49998" spans="1:1" x14ac:dyDescent="0.55000000000000004">
      <c r="A49998" s="131"/>
    </row>
    <row r="49999" spans="1:1" x14ac:dyDescent="0.55000000000000004">
      <c r="A49999" s="131"/>
    </row>
    <row r="50002" spans="1:1" x14ac:dyDescent="0.55000000000000004">
      <c r="A50002" s="131"/>
    </row>
    <row r="50003" spans="1:1" x14ac:dyDescent="0.55000000000000004">
      <c r="A50003" s="131"/>
    </row>
    <row r="50006" spans="1:1" x14ac:dyDescent="0.55000000000000004">
      <c r="A50006" s="131"/>
    </row>
    <row r="50007" spans="1:1" x14ac:dyDescent="0.55000000000000004">
      <c r="A50007" s="131"/>
    </row>
    <row r="50010" spans="1:1" x14ac:dyDescent="0.55000000000000004">
      <c r="A50010" s="131"/>
    </row>
    <row r="50011" spans="1:1" x14ac:dyDescent="0.55000000000000004">
      <c r="A50011" s="131"/>
    </row>
    <row r="50014" spans="1:1" x14ac:dyDescent="0.55000000000000004">
      <c r="A50014" s="131"/>
    </row>
    <row r="50015" spans="1:1" x14ac:dyDescent="0.55000000000000004">
      <c r="A50015" s="131"/>
    </row>
    <row r="50018" spans="1:1" x14ac:dyDescent="0.55000000000000004">
      <c r="A50018" s="131"/>
    </row>
    <row r="50019" spans="1:1" x14ac:dyDescent="0.55000000000000004">
      <c r="A50019" s="131"/>
    </row>
    <row r="50022" spans="1:1" x14ac:dyDescent="0.55000000000000004">
      <c r="A50022" s="131"/>
    </row>
    <row r="50023" spans="1:1" x14ac:dyDescent="0.55000000000000004">
      <c r="A50023" s="131"/>
    </row>
    <row r="50026" spans="1:1" x14ac:dyDescent="0.55000000000000004">
      <c r="A50026" s="131"/>
    </row>
    <row r="50027" spans="1:1" x14ac:dyDescent="0.55000000000000004">
      <c r="A50027" s="131"/>
    </row>
    <row r="50030" spans="1:1" x14ac:dyDescent="0.55000000000000004">
      <c r="A50030" s="131"/>
    </row>
    <row r="50031" spans="1:1" x14ac:dyDescent="0.55000000000000004">
      <c r="A50031" s="131"/>
    </row>
    <row r="50034" spans="1:1" x14ac:dyDescent="0.55000000000000004">
      <c r="A50034" s="131"/>
    </row>
    <row r="50035" spans="1:1" x14ac:dyDescent="0.55000000000000004">
      <c r="A50035" s="131"/>
    </row>
    <row r="50038" spans="1:1" x14ac:dyDescent="0.55000000000000004">
      <c r="A50038" s="131"/>
    </row>
    <row r="50039" spans="1:1" x14ac:dyDescent="0.55000000000000004">
      <c r="A50039" s="131"/>
    </row>
    <row r="50042" spans="1:1" x14ac:dyDescent="0.55000000000000004">
      <c r="A50042" s="131"/>
    </row>
    <row r="50043" spans="1:1" x14ac:dyDescent="0.55000000000000004">
      <c r="A50043" s="131"/>
    </row>
    <row r="50046" spans="1:1" x14ac:dyDescent="0.55000000000000004">
      <c r="A50046" s="131"/>
    </row>
    <row r="50047" spans="1:1" x14ac:dyDescent="0.55000000000000004">
      <c r="A50047" s="131"/>
    </row>
    <row r="50050" spans="1:1" x14ac:dyDescent="0.55000000000000004">
      <c r="A50050" s="131"/>
    </row>
    <row r="50051" spans="1:1" x14ac:dyDescent="0.55000000000000004">
      <c r="A50051" s="131"/>
    </row>
    <row r="50054" spans="1:1" x14ac:dyDescent="0.55000000000000004">
      <c r="A50054" s="131"/>
    </row>
    <row r="50055" spans="1:1" x14ac:dyDescent="0.55000000000000004">
      <c r="A50055" s="131"/>
    </row>
    <row r="50058" spans="1:1" x14ac:dyDescent="0.55000000000000004">
      <c r="A50058" s="131"/>
    </row>
    <row r="50059" spans="1:1" x14ac:dyDescent="0.55000000000000004">
      <c r="A50059" s="131"/>
    </row>
    <row r="50062" spans="1:1" x14ac:dyDescent="0.55000000000000004">
      <c r="A50062" s="131"/>
    </row>
    <row r="50063" spans="1:1" x14ac:dyDescent="0.55000000000000004">
      <c r="A50063" s="131"/>
    </row>
    <row r="50066" spans="1:1" x14ac:dyDescent="0.55000000000000004">
      <c r="A50066" s="131"/>
    </row>
    <row r="50067" spans="1:1" x14ac:dyDescent="0.55000000000000004">
      <c r="A50067" s="131"/>
    </row>
    <row r="50070" spans="1:1" x14ac:dyDescent="0.55000000000000004">
      <c r="A50070" s="131"/>
    </row>
    <row r="50071" spans="1:1" x14ac:dyDescent="0.55000000000000004">
      <c r="A50071" s="131"/>
    </row>
    <row r="50074" spans="1:1" x14ac:dyDescent="0.55000000000000004">
      <c r="A50074" s="131"/>
    </row>
    <row r="50075" spans="1:1" x14ac:dyDescent="0.55000000000000004">
      <c r="A50075" s="131"/>
    </row>
    <row r="50078" spans="1:1" x14ac:dyDescent="0.55000000000000004">
      <c r="A50078" s="131"/>
    </row>
    <row r="50079" spans="1:1" x14ac:dyDescent="0.55000000000000004">
      <c r="A50079" s="131"/>
    </row>
    <row r="50082" spans="1:1" x14ac:dyDescent="0.55000000000000004">
      <c r="A50082" s="131"/>
    </row>
    <row r="50083" spans="1:1" x14ac:dyDescent="0.55000000000000004">
      <c r="A50083" s="131"/>
    </row>
    <row r="50086" spans="1:1" x14ac:dyDescent="0.55000000000000004">
      <c r="A50086" s="131"/>
    </row>
    <row r="50087" spans="1:1" x14ac:dyDescent="0.55000000000000004">
      <c r="A50087" s="131"/>
    </row>
    <row r="50090" spans="1:1" x14ac:dyDescent="0.55000000000000004">
      <c r="A50090" s="131"/>
    </row>
    <row r="50091" spans="1:1" x14ac:dyDescent="0.55000000000000004">
      <c r="A50091" s="131"/>
    </row>
    <row r="50094" spans="1:1" x14ac:dyDescent="0.55000000000000004">
      <c r="A50094" s="131"/>
    </row>
    <row r="50095" spans="1:1" x14ac:dyDescent="0.55000000000000004">
      <c r="A50095" s="131"/>
    </row>
    <row r="50098" spans="1:1" x14ac:dyDescent="0.55000000000000004">
      <c r="A50098" s="131"/>
    </row>
    <row r="50099" spans="1:1" x14ac:dyDescent="0.55000000000000004">
      <c r="A50099" s="131"/>
    </row>
    <row r="50102" spans="1:1" x14ac:dyDescent="0.55000000000000004">
      <c r="A50102" s="131"/>
    </row>
    <row r="50103" spans="1:1" x14ac:dyDescent="0.55000000000000004">
      <c r="A50103" s="131"/>
    </row>
    <row r="50106" spans="1:1" x14ac:dyDescent="0.55000000000000004">
      <c r="A50106" s="131"/>
    </row>
    <row r="50107" spans="1:1" x14ac:dyDescent="0.55000000000000004">
      <c r="A50107" s="131"/>
    </row>
    <row r="50110" spans="1:1" x14ac:dyDescent="0.55000000000000004">
      <c r="A50110" s="131"/>
    </row>
    <row r="50111" spans="1:1" x14ac:dyDescent="0.55000000000000004">
      <c r="A50111" s="131"/>
    </row>
    <row r="50114" spans="1:1" x14ac:dyDescent="0.55000000000000004">
      <c r="A50114" s="131"/>
    </row>
    <row r="50115" spans="1:1" x14ac:dyDescent="0.55000000000000004">
      <c r="A50115" s="131"/>
    </row>
    <row r="50118" spans="1:1" x14ac:dyDescent="0.55000000000000004">
      <c r="A50118" s="131"/>
    </row>
    <row r="50119" spans="1:1" x14ac:dyDescent="0.55000000000000004">
      <c r="A50119" s="131"/>
    </row>
    <row r="50122" spans="1:1" x14ac:dyDescent="0.55000000000000004">
      <c r="A50122" s="131"/>
    </row>
    <row r="50123" spans="1:1" x14ac:dyDescent="0.55000000000000004">
      <c r="A50123" s="131"/>
    </row>
    <row r="50126" spans="1:1" x14ac:dyDescent="0.55000000000000004">
      <c r="A50126" s="131"/>
    </row>
    <row r="50127" spans="1:1" x14ac:dyDescent="0.55000000000000004">
      <c r="A50127" s="131"/>
    </row>
    <row r="50130" spans="1:1" x14ac:dyDescent="0.55000000000000004">
      <c r="A50130" s="131"/>
    </row>
    <row r="50131" spans="1:1" x14ac:dyDescent="0.55000000000000004">
      <c r="A50131" s="131"/>
    </row>
    <row r="50134" spans="1:1" x14ac:dyDescent="0.55000000000000004">
      <c r="A50134" s="131"/>
    </row>
    <row r="50135" spans="1:1" x14ac:dyDescent="0.55000000000000004">
      <c r="A50135" s="131"/>
    </row>
    <row r="50138" spans="1:1" x14ac:dyDescent="0.55000000000000004">
      <c r="A50138" s="131"/>
    </row>
    <row r="50139" spans="1:1" x14ac:dyDescent="0.55000000000000004">
      <c r="A50139" s="131"/>
    </row>
    <row r="50142" spans="1:1" x14ac:dyDescent="0.55000000000000004">
      <c r="A50142" s="131"/>
    </row>
    <row r="50143" spans="1:1" x14ac:dyDescent="0.55000000000000004">
      <c r="A50143" s="131"/>
    </row>
    <row r="50146" spans="1:1" x14ac:dyDescent="0.55000000000000004">
      <c r="A50146" s="131"/>
    </row>
    <row r="50147" spans="1:1" x14ac:dyDescent="0.55000000000000004">
      <c r="A50147" s="131"/>
    </row>
    <row r="50150" spans="1:1" x14ac:dyDescent="0.55000000000000004">
      <c r="A50150" s="131"/>
    </row>
    <row r="50151" spans="1:1" x14ac:dyDescent="0.55000000000000004">
      <c r="A50151" s="131"/>
    </row>
    <row r="50154" spans="1:1" x14ac:dyDescent="0.55000000000000004">
      <c r="A50154" s="131"/>
    </row>
    <row r="50155" spans="1:1" x14ac:dyDescent="0.55000000000000004">
      <c r="A50155" s="131"/>
    </row>
    <row r="50158" spans="1:1" x14ac:dyDescent="0.55000000000000004">
      <c r="A50158" s="131"/>
    </row>
    <row r="50159" spans="1:1" x14ac:dyDescent="0.55000000000000004">
      <c r="A50159" s="131"/>
    </row>
    <row r="50162" spans="1:1" x14ac:dyDescent="0.55000000000000004">
      <c r="A50162" s="131"/>
    </row>
    <row r="50163" spans="1:1" x14ac:dyDescent="0.55000000000000004">
      <c r="A50163" s="131"/>
    </row>
    <row r="50166" spans="1:1" x14ac:dyDescent="0.55000000000000004">
      <c r="A50166" s="131"/>
    </row>
    <row r="50167" spans="1:1" x14ac:dyDescent="0.55000000000000004">
      <c r="A50167" s="131"/>
    </row>
    <row r="50170" spans="1:1" x14ac:dyDescent="0.55000000000000004">
      <c r="A50170" s="131"/>
    </row>
    <row r="50171" spans="1:1" x14ac:dyDescent="0.55000000000000004">
      <c r="A50171" s="131"/>
    </row>
    <row r="50174" spans="1:1" x14ac:dyDescent="0.55000000000000004">
      <c r="A50174" s="131"/>
    </row>
    <row r="50175" spans="1:1" x14ac:dyDescent="0.55000000000000004">
      <c r="A50175" s="131"/>
    </row>
    <row r="50178" spans="1:1" x14ac:dyDescent="0.55000000000000004">
      <c r="A50178" s="131"/>
    </row>
    <row r="50179" spans="1:1" x14ac:dyDescent="0.55000000000000004">
      <c r="A50179" s="131"/>
    </row>
    <row r="50182" spans="1:1" x14ac:dyDescent="0.55000000000000004">
      <c r="A50182" s="131"/>
    </row>
    <row r="50183" spans="1:1" x14ac:dyDescent="0.55000000000000004">
      <c r="A50183" s="131"/>
    </row>
    <row r="50186" spans="1:1" x14ac:dyDescent="0.55000000000000004">
      <c r="A50186" s="131"/>
    </row>
    <row r="50187" spans="1:1" x14ac:dyDescent="0.55000000000000004">
      <c r="A50187" s="131"/>
    </row>
    <row r="50190" spans="1:1" x14ac:dyDescent="0.55000000000000004">
      <c r="A50190" s="131"/>
    </row>
    <row r="50191" spans="1:1" x14ac:dyDescent="0.55000000000000004">
      <c r="A50191" s="131"/>
    </row>
    <row r="50194" spans="1:1" x14ac:dyDescent="0.55000000000000004">
      <c r="A50194" s="131"/>
    </row>
    <row r="50195" spans="1:1" x14ac:dyDescent="0.55000000000000004">
      <c r="A50195" s="131"/>
    </row>
    <row r="50198" spans="1:1" x14ac:dyDescent="0.55000000000000004">
      <c r="A50198" s="131"/>
    </row>
    <row r="50199" spans="1:1" x14ac:dyDescent="0.55000000000000004">
      <c r="A50199" s="131"/>
    </row>
    <row r="50202" spans="1:1" x14ac:dyDescent="0.55000000000000004">
      <c r="A50202" s="131"/>
    </row>
    <row r="50203" spans="1:1" x14ac:dyDescent="0.55000000000000004">
      <c r="A50203" s="131"/>
    </row>
    <row r="50206" spans="1:1" x14ac:dyDescent="0.55000000000000004">
      <c r="A50206" s="131"/>
    </row>
    <row r="50207" spans="1:1" x14ac:dyDescent="0.55000000000000004">
      <c r="A50207" s="131"/>
    </row>
    <row r="50210" spans="1:1" x14ac:dyDescent="0.55000000000000004">
      <c r="A50210" s="131"/>
    </row>
    <row r="50211" spans="1:1" x14ac:dyDescent="0.55000000000000004">
      <c r="A50211" s="131"/>
    </row>
    <row r="50214" spans="1:1" x14ac:dyDescent="0.55000000000000004">
      <c r="A50214" s="131"/>
    </row>
    <row r="50215" spans="1:1" x14ac:dyDescent="0.55000000000000004">
      <c r="A50215" s="131"/>
    </row>
    <row r="50218" spans="1:1" x14ac:dyDescent="0.55000000000000004">
      <c r="A50218" s="131"/>
    </row>
    <row r="50219" spans="1:1" x14ac:dyDescent="0.55000000000000004">
      <c r="A50219" s="131"/>
    </row>
    <row r="50222" spans="1:1" x14ac:dyDescent="0.55000000000000004">
      <c r="A50222" s="131"/>
    </row>
    <row r="50223" spans="1:1" x14ac:dyDescent="0.55000000000000004">
      <c r="A50223" s="131"/>
    </row>
    <row r="50226" spans="1:1" x14ac:dyDescent="0.55000000000000004">
      <c r="A50226" s="131"/>
    </row>
    <row r="50227" spans="1:1" x14ac:dyDescent="0.55000000000000004">
      <c r="A50227" s="131"/>
    </row>
    <row r="50230" spans="1:1" x14ac:dyDescent="0.55000000000000004">
      <c r="A50230" s="131"/>
    </row>
    <row r="50231" spans="1:1" x14ac:dyDescent="0.55000000000000004">
      <c r="A50231" s="131"/>
    </row>
    <row r="50234" spans="1:1" x14ac:dyDescent="0.55000000000000004">
      <c r="A50234" s="131"/>
    </row>
    <row r="50235" spans="1:1" x14ac:dyDescent="0.55000000000000004">
      <c r="A50235" s="131"/>
    </row>
    <row r="50238" spans="1:1" x14ac:dyDescent="0.55000000000000004">
      <c r="A50238" s="131"/>
    </row>
    <row r="50239" spans="1:1" x14ac:dyDescent="0.55000000000000004">
      <c r="A50239" s="131"/>
    </row>
    <row r="50242" spans="1:1" x14ac:dyDescent="0.55000000000000004">
      <c r="A50242" s="131"/>
    </row>
    <row r="50243" spans="1:1" x14ac:dyDescent="0.55000000000000004">
      <c r="A50243" s="131"/>
    </row>
    <row r="50246" spans="1:1" x14ac:dyDescent="0.55000000000000004">
      <c r="A50246" s="131"/>
    </row>
    <row r="50247" spans="1:1" x14ac:dyDescent="0.55000000000000004">
      <c r="A50247" s="131"/>
    </row>
    <row r="50250" spans="1:1" x14ac:dyDescent="0.55000000000000004">
      <c r="A50250" s="131"/>
    </row>
    <row r="50251" spans="1:1" x14ac:dyDescent="0.55000000000000004">
      <c r="A50251" s="131"/>
    </row>
    <row r="50254" spans="1:1" x14ac:dyDescent="0.55000000000000004">
      <c r="A50254" s="131"/>
    </row>
    <row r="50255" spans="1:1" x14ac:dyDescent="0.55000000000000004">
      <c r="A50255" s="131"/>
    </row>
    <row r="50258" spans="1:1" x14ac:dyDescent="0.55000000000000004">
      <c r="A50258" s="131"/>
    </row>
    <row r="50259" spans="1:1" x14ac:dyDescent="0.55000000000000004">
      <c r="A50259" s="131"/>
    </row>
    <row r="50262" spans="1:1" x14ac:dyDescent="0.55000000000000004">
      <c r="A50262" s="131"/>
    </row>
    <row r="50263" spans="1:1" x14ac:dyDescent="0.55000000000000004">
      <c r="A50263" s="131"/>
    </row>
    <row r="50266" spans="1:1" x14ac:dyDescent="0.55000000000000004">
      <c r="A50266" s="131"/>
    </row>
    <row r="50267" spans="1:1" x14ac:dyDescent="0.55000000000000004">
      <c r="A50267" s="131"/>
    </row>
    <row r="50270" spans="1:1" x14ac:dyDescent="0.55000000000000004">
      <c r="A50270" s="131"/>
    </row>
    <row r="50271" spans="1:1" x14ac:dyDescent="0.55000000000000004">
      <c r="A50271" s="131"/>
    </row>
    <row r="50274" spans="1:1" x14ac:dyDescent="0.55000000000000004">
      <c r="A50274" s="131"/>
    </row>
    <row r="50275" spans="1:1" x14ac:dyDescent="0.55000000000000004">
      <c r="A50275" s="131"/>
    </row>
    <row r="50278" spans="1:1" x14ac:dyDescent="0.55000000000000004">
      <c r="A50278" s="131"/>
    </row>
    <row r="50279" spans="1:1" x14ac:dyDescent="0.55000000000000004">
      <c r="A50279" s="131"/>
    </row>
    <row r="50282" spans="1:1" x14ac:dyDescent="0.55000000000000004">
      <c r="A50282" s="131"/>
    </row>
    <row r="50283" spans="1:1" x14ac:dyDescent="0.55000000000000004">
      <c r="A50283" s="131"/>
    </row>
    <row r="50286" spans="1:1" x14ac:dyDescent="0.55000000000000004">
      <c r="A50286" s="131"/>
    </row>
    <row r="50287" spans="1:1" x14ac:dyDescent="0.55000000000000004">
      <c r="A50287" s="131"/>
    </row>
    <row r="50290" spans="1:1" x14ac:dyDescent="0.55000000000000004">
      <c r="A50290" s="131"/>
    </row>
    <row r="50291" spans="1:1" x14ac:dyDescent="0.55000000000000004">
      <c r="A50291" s="131"/>
    </row>
    <row r="50294" spans="1:1" x14ac:dyDescent="0.55000000000000004">
      <c r="A50294" s="131"/>
    </row>
    <row r="50295" spans="1:1" x14ac:dyDescent="0.55000000000000004">
      <c r="A50295" s="131"/>
    </row>
    <row r="50298" spans="1:1" x14ac:dyDescent="0.55000000000000004">
      <c r="A50298" s="131"/>
    </row>
    <row r="50299" spans="1:1" x14ac:dyDescent="0.55000000000000004">
      <c r="A50299" s="131"/>
    </row>
    <row r="50302" spans="1:1" x14ac:dyDescent="0.55000000000000004">
      <c r="A50302" s="131"/>
    </row>
    <row r="50303" spans="1:1" x14ac:dyDescent="0.55000000000000004">
      <c r="A50303" s="131"/>
    </row>
    <row r="50306" spans="1:1" x14ac:dyDescent="0.55000000000000004">
      <c r="A50306" s="131"/>
    </row>
    <row r="50307" spans="1:1" x14ac:dyDescent="0.55000000000000004">
      <c r="A50307" s="131"/>
    </row>
    <row r="50310" spans="1:1" x14ac:dyDescent="0.55000000000000004">
      <c r="A50310" s="131"/>
    </row>
    <row r="50311" spans="1:1" x14ac:dyDescent="0.55000000000000004">
      <c r="A50311" s="131"/>
    </row>
    <row r="50314" spans="1:1" x14ac:dyDescent="0.55000000000000004">
      <c r="A50314" s="131"/>
    </row>
    <row r="50315" spans="1:1" x14ac:dyDescent="0.55000000000000004">
      <c r="A50315" s="131"/>
    </row>
    <row r="50318" spans="1:1" x14ac:dyDescent="0.55000000000000004">
      <c r="A50318" s="131"/>
    </row>
    <row r="50319" spans="1:1" x14ac:dyDescent="0.55000000000000004">
      <c r="A50319" s="131"/>
    </row>
    <row r="50322" spans="1:1" x14ac:dyDescent="0.55000000000000004">
      <c r="A50322" s="131"/>
    </row>
    <row r="50323" spans="1:1" x14ac:dyDescent="0.55000000000000004">
      <c r="A50323" s="131"/>
    </row>
    <row r="50326" spans="1:1" x14ac:dyDescent="0.55000000000000004">
      <c r="A50326" s="131"/>
    </row>
    <row r="50327" spans="1:1" x14ac:dyDescent="0.55000000000000004">
      <c r="A50327" s="131"/>
    </row>
    <row r="50330" spans="1:1" x14ac:dyDescent="0.55000000000000004">
      <c r="A50330" s="131"/>
    </row>
    <row r="50331" spans="1:1" x14ac:dyDescent="0.55000000000000004">
      <c r="A50331" s="131"/>
    </row>
    <row r="50334" spans="1:1" x14ac:dyDescent="0.55000000000000004">
      <c r="A50334" s="131"/>
    </row>
    <row r="50335" spans="1:1" x14ac:dyDescent="0.55000000000000004">
      <c r="A50335" s="131"/>
    </row>
    <row r="50338" spans="1:1" x14ac:dyDescent="0.55000000000000004">
      <c r="A50338" s="131"/>
    </row>
    <row r="50339" spans="1:1" x14ac:dyDescent="0.55000000000000004">
      <c r="A50339" s="131"/>
    </row>
    <row r="50342" spans="1:1" x14ac:dyDescent="0.55000000000000004">
      <c r="A50342" s="131"/>
    </row>
    <row r="50343" spans="1:1" x14ac:dyDescent="0.55000000000000004">
      <c r="A50343" s="131"/>
    </row>
    <row r="50346" spans="1:1" x14ac:dyDescent="0.55000000000000004">
      <c r="A50346" s="131"/>
    </row>
    <row r="50347" spans="1:1" x14ac:dyDescent="0.55000000000000004">
      <c r="A50347" s="131"/>
    </row>
    <row r="50350" spans="1:1" x14ac:dyDescent="0.55000000000000004">
      <c r="A50350" s="131"/>
    </row>
    <row r="50351" spans="1:1" x14ac:dyDescent="0.55000000000000004">
      <c r="A50351" s="131"/>
    </row>
    <row r="50354" spans="1:1" x14ac:dyDescent="0.55000000000000004">
      <c r="A50354" s="131"/>
    </row>
    <row r="50355" spans="1:1" x14ac:dyDescent="0.55000000000000004">
      <c r="A50355" s="131"/>
    </row>
    <row r="50358" spans="1:1" x14ac:dyDescent="0.55000000000000004">
      <c r="A50358" s="131"/>
    </row>
    <row r="50359" spans="1:1" x14ac:dyDescent="0.55000000000000004">
      <c r="A50359" s="131"/>
    </row>
    <row r="50362" spans="1:1" x14ac:dyDescent="0.55000000000000004">
      <c r="A50362" s="131"/>
    </row>
    <row r="50363" spans="1:1" x14ac:dyDescent="0.55000000000000004">
      <c r="A50363" s="131"/>
    </row>
    <row r="50366" spans="1:1" x14ac:dyDescent="0.55000000000000004">
      <c r="A50366" s="131"/>
    </row>
    <row r="50367" spans="1:1" x14ac:dyDescent="0.55000000000000004">
      <c r="A50367" s="131"/>
    </row>
    <row r="50370" spans="1:1" x14ac:dyDescent="0.55000000000000004">
      <c r="A50370" s="131"/>
    </row>
    <row r="50371" spans="1:1" x14ac:dyDescent="0.55000000000000004">
      <c r="A50371" s="131"/>
    </row>
    <row r="50374" spans="1:1" x14ac:dyDescent="0.55000000000000004">
      <c r="A50374" s="131"/>
    </row>
    <row r="50375" spans="1:1" x14ac:dyDescent="0.55000000000000004">
      <c r="A50375" s="131"/>
    </row>
    <row r="50378" spans="1:1" x14ac:dyDescent="0.55000000000000004">
      <c r="A50378" s="131"/>
    </row>
    <row r="50379" spans="1:1" x14ac:dyDescent="0.55000000000000004">
      <c r="A50379" s="131"/>
    </row>
    <row r="50382" spans="1:1" x14ac:dyDescent="0.55000000000000004">
      <c r="A50382" s="131"/>
    </row>
    <row r="50383" spans="1:1" x14ac:dyDescent="0.55000000000000004">
      <c r="A50383" s="131"/>
    </row>
    <row r="50386" spans="1:1" x14ac:dyDescent="0.55000000000000004">
      <c r="A50386" s="131"/>
    </row>
    <row r="50387" spans="1:1" x14ac:dyDescent="0.55000000000000004">
      <c r="A50387" s="131"/>
    </row>
    <row r="50390" spans="1:1" x14ac:dyDescent="0.55000000000000004">
      <c r="A50390" s="131"/>
    </row>
    <row r="50391" spans="1:1" x14ac:dyDescent="0.55000000000000004">
      <c r="A50391" s="131"/>
    </row>
    <row r="50394" spans="1:1" x14ac:dyDescent="0.55000000000000004">
      <c r="A50394" s="131"/>
    </row>
    <row r="50395" spans="1:1" x14ac:dyDescent="0.55000000000000004">
      <c r="A50395" s="131"/>
    </row>
    <row r="50398" spans="1:1" x14ac:dyDescent="0.55000000000000004">
      <c r="A50398" s="131"/>
    </row>
    <row r="50399" spans="1:1" x14ac:dyDescent="0.55000000000000004">
      <c r="A50399" s="131"/>
    </row>
    <row r="50402" spans="1:1" x14ac:dyDescent="0.55000000000000004">
      <c r="A50402" s="131"/>
    </row>
    <row r="50403" spans="1:1" x14ac:dyDescent="0.55000000000000004">
      <c r="A50403" s="131"/>
    </row>
    <row r="50406" spans="1:1" x14ac:dyDescent="0.55000000000000004">
      <c r="A50406" s="131"/>
    </row>
    <row r="50407" spans="1:1" x14ac:dyDescent="0.55000000000000004">
      <c r="A50407" s="131"/>
    </row>
    <row r="50410" spans="1:1" x14ac:dyDescent="0.55000000000000004">
      <c r="A50410" s="131"/>
    </row>
    <row r="50411" spans="1:1" x14ac:dyDescent="0.55000000000000004">
      <c r="A50411" s="131"/>
    </row>
    <row r="50414" spans="1:1" x14ac:dyDescent="0.55000000000000004">
      <c r="A50414" s="131"/>
    </row>
    <row r="50415" spans="1:1" x14ac:dyDescent="0.55000000000000004">
      <c r="A50415" s="131"/>
    </row>
    <row r="50418" spans="1:1" x14ac:dyDescent="0.55000000000000004">
      <c r="A50418" s="131"/>
    </row>
    <row r="50419" spans="1:1" x14ac:dyDescent="0.55000000000000004">
      <c r="A50419" s="131"/>
    </row>
    <row r="50422" spans="1:1" x14ac:dyDescent="0.55000000000000004">
      <c r="A50422" s="131"/>
    </row>
    <row r="50423" spans="1:1" x14ac:dyDescent="0.55000000000000004">
      <c r="A50423" s="131"/>
    </row>
    <row r="50426" spans="1:1" x14ac:dyDescent="0.55000000000000004">
      <c r="A50426" s="131"/>
    </row>
    <row r="50427" spans="1:1" x14ac:dyDescent="0.55000000000000004">
      <c r="A50427" s="131"/>
    </row>
    <row r="50430" spans="1:1" x14ac:dyDescent="0.55000000000000004">
      <c r="A50430" s="131"/>
    </row>
    <row r="50431" spans="1:1" x14ac:dyDescent="0.55000000000000004">
      <c r="A50431" s="131"/>
    </row>
    <row r="50434" spans="1:1" x14ac:dyDescent="0.55000000000000004">
      <c r="A50434" s="131"/>
    </row>
    <row r="50435" spans="1:1" x14ac:dyDescent="0.55000000000000004">
      <c r="A50435" s="131"/>
    </row>
    <row r="50438" spans="1:1" x14ac:dyDescent="0.55000000000000004">
      <c r="A50438" s="131"/>
    </row>
    <row r="50439" spans="1:1" x14ac:dyDescent="0.55000000000000004">
      <c r="A50439" s="131"/>
    </row>
    <row r="50442" spans="1:1" x14ac:dyDescent="0.55000000000000004">
      <c r="A50442" s="131"/>
    </row>
    <row r="50443" spans="1:1" x14ac:dyDescent="0.55000000000000004">
      <c r="A50443" s="131"/>
    </row>
    <row r="50446" spans="1:1" x14ac:dyDescent="0.55000000000000004">
      <c r="A50446" s="131"/>
    </row>
    <row r="50447" spans="1:1" x14ac:dyDescent="0.55000000000000004">
      <c r="A50447" s="131"/>
    </row>
    <row r="50450" spans="1:1" x14ac:dyDescent="0.55000000000000004">
      <c r="A50450" s="131"/>
    </row>
    <row r="50451" spans="1:1" x14ac:dyDescent="0.55000000000000004">
      <c r="A50451" s="131"/>
    </row>
    <row r="50454" spans="1:1" x14ac:dyDescent="0.55000000000000004">
      <c r="A50454" s="131"/>
    </row>
    <row r="50455" spans="1:1" x14ac:dyDescent="0.55000000000000004">
      <c r="A50455" s="131"/>
    </row>
    <row r="50458" spans="1:1" x14ac:dyDescent="0.55000000000000004">
      <c r="A50458" s="131"/>
    </row>
    <row r="50459" spans="1:1" x14ac:dyDescent="0.55000000000000004">
      <c r="A50459" s="131"/>
    </row>
    <row r="50462" spans="1:1" x14ac:dyDescent="0.55000000000000004">
      <c r="A50462" s="131"/>
    </row>
    <row r="50463" spans="1:1" x14ac:dyDescent="0.55000000000000004">
      <c r="A50463" s="131"/>
    </row>
    <row r="50466" spans="1:1" x14ac:dyDescent="0.55000000000000004">
      <c r="A50466" s="131"/>
    </row>
    <row r="50467" spans="1:1" x14ac:dyDescent="0.55000000000000004">
      <c r="A50467" s="131"/>
    </row>
    <row r="50470" spans="1:1" x14ac:dyDescent="0.55000000000000004">
      <c r="A50470" s="131"/>
    </row>
    <row r="50471" spans="1:1" x14ac:dyDescent="0.55000000000000004">
      <c r="A50471" s="131"/>
    </row>
    <row r="50474" spans="1:1" x14ac:dyDescent="0.55000000000000004">
      <c r="A50474" s="131"/>
    </row>
    <row r="50475" spans="1:1" x14ac:dyDescent="0.55000000000000004">
      <c r="A50475" s="131"/>
    </row>
    <row r="50478" spans="1:1" x14ac:dyDescent="0.55000000000000004">
      <c r="A50478" s="131"/>
    </row>
    <row r="50479" spans="1:1" x14ac:dyDescent="0.55000000000000004">
      <c r="A50479" s="131"/>
    </row>
    <row r="50482" spans="1:1" x14ac:dyDescent="0.55000000000000004">
      <c r="A50482" s="131"/>
    </row>
    <row r="50483" spans="1:1" x14ac:dyDescent="0.55000000000000004">
      <c r="A50483" s="131"/>
    </row>
    <row r="50486" spans="1:1" x14ac:dyDescent="0.55000000000000004">
      <c r="A50486" s="131"/>
    </row>
    <row r="50487" spans="1:1" x14ac:dyDescent="0.55000000000000004">
      <c r="A50487" s="131"/>
    </row>
    <row r="50490" spans="1:1" x14ac:dyDescent="0.55000000000000004">
      <c r="A50490" s="131"/>
    </row>
    <row r="50491" spans="1:1" x14ac:dyDescent="0.55000000000000004">
      <c r="A50491" s="131"/>
    </row>
    <row r="50494" spans="1:1" x14ac:dyDescent="0.55000000000000004">
      <c r="A50494" s="131"/>
    </row>
    <row r="50495" spans="1:1" x14ac:dyDescent="0.55000000000000004">
      <c r="A50495" s="131"/>
    </row>
    <row r="50498" spans="1:1" x14ac:dyDescent="0.55000000000000004">
      <c r="A50498" s="131"/>
    </row>
    <row r="50499" spans="1:1" x14ac:dyDescent="0.55000000000000004">
      <c r="A50499" s="131"/>
    </row>
    <row r="50502" spans="1:1" x14ac:dyDescent="0.55000000000000004">
      <c r="A50502" s="131"/>
    </row>
    <row r="50503" spans="1:1" x14ac:dyDescent="0.55000000000000004">
      <c r="A50503" s="131"/>
    </row>
    <row r="50506" spans="1:1" x14ac:dyDescent="0.55000000000000004">
      <c r="A50506" s="131"/>
    </row>
    <row r="50507" spans="1:1" x14ac:dyDescent="0.55000000000000004">
      <c r="A50507" s="131"/>
    </row>
    <row r="50510" spans="1:1" x14ac:dyDescent="0.55000000000000004">
      <c r="A50510" s="131"/>
    </row>
    <row r="50511" spans="1:1" x14ac:dyDescent="0.55000000000000004">
      <c r="A50511" s="131"/>
    </row>
    <row r="50514" spans="1:1" x14ac:dyDescent="0.55000000000000004">
      <c r="A50514" s="131"/>
    </row>
    <row r="50515" spans="1:1" x14ac:dyDescent="0.55000000000000004">
      <c r="A50515" s="131"/>
    </row>
    <row r="50518" spans="1:1" x14ac:dyDescent="0.55000000000000004">
      <c r="A50518" s="131"/>
    </row>
    <row r="50519" spans="1:1" x14ac:dyDescent="0.55000000000000004">
      <c r="A50519" s="131"/>
    </row>
    <row r="50522" spans="1:1" x14ac:dyDescent="0.55000000000000004">
      <c r="A50522" s="131"/>
    </row>
    <row r="50523" spans="1:1" x14ac:dyDescent="0.55000000000000004">
      <c r="A50523" s="131"/>
    </row>
    <row r="50526" spans="1:1" x14ac:dyDescent="0.55000000000000004">
      <c r="A50526" s="131"/>
    </row>
    <row r="50527" spans="1:1" x14ac:dyDescent="0.55000000000000004">
      <c r="A50527" s="131"/>
    </row>
    <row r="50530" spans="1:1" x14ac:dyDescent="0.55000000000000004">
      <c r="A50530" s="131"/>
    </row>
    <row r="50531" spans="1:1" x14ac:dyDescent="0.55000000000000004">
      <c r="A50531" s="131"/>
    </row>
    <row r="50534" spans="1:1" x14ac:dyDescent="0.55000000000000004">
      <c r="A50534" s="131"/>
    </row>
    <row r="50535" spans="1:1" x14ac:dyDescent="0.55000000000000004">
      <c r="A50535" s="131"/>
    </row>
    <row r="50538" spans="1:1" x14ac:dyDescent="0.55000000000000004">
      <c r="A50538" s="131"/>
    </row>
    <row r="50539" spans="1:1" x14ac:dyDescent="0.55000000000000004">
      <c r="A50539" s="131"/>
    </row>
    <row r="50542" spans="1:1" x14ac:dyDescent="0.55000000000000004">
      <c r="A50542" s="131"/>
    </row>
    <row r="50543" spans="1:1" x14ac:dyDescent="0.55000000000000004">
      <c r="A50543" s="131"/>
    </row>
    <row r="50546" spans="1:1" x14ac:dyDescent="0.55000000000000004">
      <c r="A50546" s="131"/>
    </row>
    <row r="50547" spans="1:1" x14ac:dyDescent="0.55000000000000004">
      <c r="A50547" s="131"/>
    </row>
    <row r="50550" spans="1:1" x14ac:dyDescent="0.55000000000000004">
      <c r="A50550" s="131"/>
    </row>
    <row r="50551" spans="1:1" x14ac:dyDescent="0.55000000000000004">
      <c r="A50551" s="131"/>
    </row>
    <row r="50554" spans="1:1" x14ac:dyDescent="0.55000000000000004">
      <c r="A50554" s="131"/>
    </row>
    <row r="50555" spans="1:1" x14ac:dyDescent="0.55000000000000004">
      <c r="A50555" s="131"/>
    </row>
    <row r="50558" spans="1:1" x14ac:dyDescent="0.55000000000000004">
      <c r="A50558" s="131"/>
    </row>
    <row r="50559" spans="1:1" x14ac:dyDescent="0.55000000000000004">
      <c r="A50559" s="131"/>
    </row>
    <row r="50562" spans="1:1" x14ac:dyDescent="0.55000000000000004">
      <c r="A50562" s="131"/>
    </row>
    <row r="50563" spans="1:1" x14ac:dyDescent="0.55000000000000004">
      <c r="A50563" s="131"/>
    </row>
    <row r="50566" spans="1:1" x14ac:dyDescent="0.55000000000000004">
      <c r="A50566" s="131"/>
    </row>
    <row r="50567" spans="1:1" x14ac:dyDescent="0.55000000000000004">
      <c r="A50567" s="131"/>
    </row>
    <row r="50570" spans="1:1" x14ac:dyDescent="0.55000000000000004">
      <c r="A50570" s="131"/>
    </row>
    <row r="50571" spans="1:1" x14ac:dyDescent="0.55000000000000004">
      <c r="A50571" s="131"/>
    </row>
    <row r="50574" spans="1:1" x14ac:dyDescent="0.55000000000000004">
      <c r="A50574" s="131"/>
    </row>
    <row r="50575" spans="1:1" x14ac:dyDescent="0.55000000000000004">
      <c r="A50575" s="131"/>
    </row>
    <row r="50578" spans="1:1" x14ac:dyDescent="0.55000000000000004">
      <c r="A50578" s="131"/>
    </row>
    <row r="50579" spans="1:1" x14ac:dyDescent="0.55000000000000004">
      <c r="A50579" s="131"/>
    </row>
    <row r="50582" spans="1:1" x14ac:dyDescent="0.55000000000000004">
      <c r="A50582" s="131"/>
    </row>
    <row r="50583" spans="1:1" x14ac:dyDescent="0.55000000000000004">
      <c r="A50583" s="131"/>
    </row>
    <row r="50586" spans="1:1" x14ac:dyDescent="0.55000000000000004">
      <c r="A50586" s="131"/>
    </row>
    <row r="50587" spans="1:1" x14ac:dyDescent="0.55000000000000004">
      <c r="A50587" s="131"/>
    </row>
    <row r="50590" spans="1:1" x14ac:dyDescent="0.55000000000000004">
      <c r="A50590" s="131"/>
    </row>
    <row r="50591" spans="1:1" x14ac:dyDescent="0.55000000000000004">
      <c r="A50591" s="131"/>
    </row>
    <row r="50594" spans="1:1" x14ac:dyDescent="0.55000000000000004">
      <c r="A50594" s="131"/>
    </row>
    <row r="50595" spans="1:1" x14ac:dyDescent="0.55000000000000004">
      <c r="A50595" s="131"/>
    </row>
    <row r="50598" spans="1:1" x14ac:dyDescent="0.55000000000000004">
      <c r="A50598" s="131"/>
    </row>
    <row r="50599" spans="1:1" x14ac:dyDescent="0.55000000000000004">
      <c r="A50599" s="131"/>
    </row>
    <row r="50602" spans="1:1" x14ac:dyDescent="0.55000000000000004">
      <c r="A50602" s="131"/>
    </row>
    <row r="50603" spans="1:1" x14ac:dyDescent="0.55000000000000004">
      <c r="A50603" s="131"/>
    </row>
    <row r="50606" spans="1:1" x14ac:dyDescent="0.55000000000000004">
      <c r="A50606" s="131"/>
    </row>
    <row r="50607" spans="1:1" x14ac:dyDescent="0.55000000000000004">
      <c r="A50607" s="131"/>
    </row>
    <row r="50610" spans="1:1" x14ac:dyDescent="0.55000000000000004">
      <c r="A50610" s="131"/>
    </row>
    <row r="50611" spans="1:1" x14ac:dyDescent="0.55000000000000004">
      <c r="A50611" s="131"/>
    </row>
    <row r="50614" spans="1:1" x14ac:dyDescent="0.55000000000000004">
      <c r="A50614" s="131"/>
    </row>
    <row r="50615" spans="1:1" x14ac:dyDescent="0.55000000000000004">
      <c r="A50615" s="131"/>
    </row>
    <row r="50618" spans="1:1" x14ac:dyDescent="0.55000000000000004">
      <c r="A50618" s="131"/>
    </row>
    <row r="50619" spans="1:1" x14ac:dyDescent="0.55000000000000004">
      <c r="A50619" s="131"/>
    </row>
    <row r="50622" spans="1:1" x14ac:dyDescent="0.55000000000000004">
      <c r="A50622" s="131"/>
    </row>
    <row r="50623" spans="1:1" x14ac:dyDescent="0.55000000000000004">
      <c r="A50623" s="131"/>
    </row>
    <row r="50626" spans="1:1" x14ac:dyDescent="0.55000000000000004">
      <c r="A50626" s="131"/>
    </row>
    <row r="50627" spans="1:1" x14ac:dyDescent="0.55000000000000004">
      <c r="A50627" s="131"/>
    </row>
    <row r="50630" spans="1:1" x14ac:dyDescent="0.55000000000000004">
      <c r="A50630" s="131"/>
    </row>
    <row r="50631" spans="1:1" x14ac:dyDescent="0.55000000000000004">
      <c r="A50631" s="131"/>
    </row>
    <row r="50634" spans="1:1" x14ac:dyDescent="0.55000000000000004">
      <c r="A50634" s="131"/>
    </row>
    <row r="50635" spans="1:1" x14ac:dyDescent="0.55000000000000004">
      <c r="A50635" s="131"/>
    </row>
    <row r="50638" spans="1:1" x14ac:dyDescent="0.55000000000000004">
      <c r="A50638" s="131"/>
    </row>
    <row r="50639" spans="1:1" x14ac:dyDescent="0.55000000000000004">
      <c r="A50639" s="131"/>
    </row>
    <row r="50642" spans="1:1" x14ac:dyDescent="0.55000000000000004">
      <c r="A50642" s="131"/>
    </row>
    <row r="50643" spans="1:1" x14ac:dyDescent="0.55000000000000004">
      <c r="A50643" s="131"/>
    </row>
    <row r="50646" spans="1:1" x14ac:dyDescent="0.55000000000000004">
      <c r="A50646" s="131"/>
    </row>
    <row r="50647" spans="1:1" x14ac:dyDescent="0.55000000000000004">
      <c r="A50647" s="131"/>
    </row>
    <row r="50650" spans="1:1" x14ac:dyDescent="0.55000000000000004">
      <c r="A50650" s="131"/>
    </row>
    <row r="50651" spans="1:1" x14ac:dyDescent="0.55000000000000004">
      <c r="A50651" s="131"/>
    </row>
    <row r="50654" spans="1:1" x14ac:dyDescent="0.55000000000000004">
      <c r="A50654" s="131"/>
    </row>
    <row r="50655" spans="1:1" x14ac:dyDescent="0.55000000000000004">
      <c r="A50655" s="131"/>
    </row>
    <row r="50658" spans="1:1" x14ac:dyDescent="0.55000000000000004">
      <c r="A50658" s="131"/>
    </row>
    <row r="50659" spans="1:1" x14ac:dyDescent="0.55000000000000004">
      <c r="A50659" s="131"/>
    </row>
    <row r="50662" spans="1:1" x14ac:dyDescent="0.55000000000000004">
      <c r="A50662" s="131"/>
    </row>
    <row r="50663" spans="1:1" x14ac:dyDescent="0.55000000000000004">
      <c r="A50663" s="131"/>
    </row>
    <row r="50666" spans="1:1" x14ac:dyDescent="0.55000000000000004">
      <c r="A50666" s="131"/>
    </row>
    <row r="50667" spans="1:1" x14ac:dyDescent="0.55000000000000004">
      <c r="A50667" s="131"/>
    </row>
    <row r="50670" spans="1:1" x14ac:dyDescent="0.55000000000000004">
      <c r="A50670" s="131"/>
    </row>
    <row r="50671" spans="1:1" x14ac:dyDescent="0.55000000000000004">
      <c r="A50671" s="131"/>
    </row>
    <row r="50674" spans="1:1" x14ac:dyDescent="0.55000000000000004">
      <c r="A50674" s="131"/>
    </row>
    <row r="50675" spans="1:1" x14ac:dyDescent="0.55000000000000004">
      <c r="A50675" s="131"/>
    </row>
    <row r="50678" spans="1:1" x14ac:dyDescent="0.55000000000000004">
      <c r="A50678" s="131"/>
    </row>
    <row r="50679" spans="1:1" x14ac:dyDescent="0.55000000000000004">
      <c r="A50679" s="131"/>
    </row>
    <row r="50682" spans="1:1" x14ac:dyDescent="0.55000000000000004">
      <c r="A50682" s="131"/>
    </row>
    <row r="50683" spans="1:1" x14ac:dyDescent="0.55000000000000004">
      <c r="A50683" s="131"/>
    </row>
    <row r="50686" spans="1:1" x14ac:dyDescent="0.55000000000000004">
      <c r="A50686" s="131"/>
    </row>
    <row r="50687" spans="1:1" x14ac:dyDescent="0.55000000000000004">
      <c r="A50687" s="131"/>
    </row>
    <row r="50690" spans="1:1" x14ac:dyDescent="0.55000000000000004">
      <c r="A50690" s="131"/>
    </row>
    <row r="50691" spans="1:1" x14ac:dyDescent="0.55000000000000004">
      <c r="A50691" s="131"/>
    </row>
    <row r="50694" spans="1:1" x14ac:dyDescent="0.55000000000000004">
      <c r="A50694" s="131"/>
    </row>
    <row r="50695" spans="1:1" x14ac:dyDescent="0.55000000000000004">
      <c r="A50695" s="131"/>
    </row>
    <row r="50698" spans="1:1" x14ac:dyDescent="0.55000000000000004">
      <c r="A50698" s="131"/>
    </row>
    <row r="50699" spans="1:1" x14ac:dyDescent="0.55000000000000004">
      <c r="A50699" s="131"/>
    </row>
    <row r="50702" spans="1:1" x14ac:dyDescent="0.55000000000000004">
      <c r="A50702" s="131"/>
    </row>
    <row r="50703" spans="1:1" x14ac:dyDescent="0.55000000000000004">
      <c r="A50703" s="131"/>
    </row>
    <row r="50706" spans="1:1" x14ac:dyDescent="0.55000000000000004">
      <c r="A50706" s="131"/>
    </row>
    <row r="50707" spans="1:1" x14ac:dyDescent="0.55000000000000004">
      <c r="A50707" s="131"/>
    </row>
    <row r="50710" spans="1:1" x14ac:dyDescent="0.55000000000000004">
      <c r="A50710" s="131"/>
    </row>
    <row r="50711" spans="1:1" x14ac:dyDescent="0.55000000000000004">
      <c r="A50711" s="131"/>
    </row>
    <row r="50714" spans="1:1" x14ac:dyDescent="0.55000000000000004">
      <c r="A50714" s="131"/>
    </row>
    <row r="50715" spans="1:1" x14ac:dyDescent="0.55000000000000004">
      <c r="A50715" s="131"/>
    </row>
    <row r="50718" spans="1:1" x14ac:dyDescent="0.55000000000000004">
      <c r="A50718" s="131"/>
    </row>
    <row r="50719" spans="1:1" x14ac:dyDescent="0.55000000000000004">
      <c r="A50719" s="131"/>
    </row>
    <row r="50722" spans="1:1" x14ac:dyDescent="0.55000000000000004">
      <c r="A50722" s="131"/>
    </row>
    <row r="50723" spans="1:1" x14ac:dyDescent="0.55000000000000004">
      <c r="A50723" s="131"/>
    </row>
    <row r="50726" spans="1:1" x14ac:dyDescent="0.55000000000000004">
      <c r="A50726" s="131"/>
    </row>
    <row r="50727" spans="1:1" x14ac:dyDescent="0.55000000000000004">
      <c r="A50727" s="131"/>
    </row>
    <row r="50730" spans="1:1" x14ac:dyDescent="0.55000000000000004">
      <c r="A50730" s="131"/>
    </row>
    <row r="50731" spans="1:1" x14ac:dyDescent="0.55000000000000004">
      <c r="A50731" s="131"/>
    </row>
    <row r="50734" spans="1:1" x14ac:dyDescent="0.55000000000000004">
      <c r="A50734" s="131"/>
    </row>
    <row r="50735" spans="1:1" x14ac:dyDescent="0.55000000000000004">
      <c r="A50735" s="131"/>
    </row>
    <row r="50738" spans="1:1" x14ac:dyDescent="0.55000000000000004">
      <c r="A50738" s="131"/>
    </row>
    <row r="50739" spans="1:1" x14ac:dyDescent="0.55000000000000004">
      <c r="A50739" s="131"/>
    </row>
    <row r="50742" spans="1:1" x14ac:dyDescent="0.55000000000000004">
      <c r="A50742" s="131"/>
    </row>
    <row r="50743" spans="1:1" x14ac:dyDescent="0.55000000000000004">
      <c r="A50743" s="131"/>
    </row>
    <row r="50746" spans="1:1" x14ac:dyDescent="0.55000000000000004">
      <c r="A50746" s="131"/>
    </row>
    <row r="50747" spans="1:1" x14ac:dyDescent="0.55000000000000004">
      <c r="A50747" s="131"/>
    </row>
    <row r="50750" spans="1:1" x14ac:dyDescent="0.55000000000000004">
      <c r="A50750" s="131"/>
    </row>
    <row r="50751" spans="1:1" x14ac:dyDescent="0.55000000000000004">
      <c r="A50751" s="131"/>
    </row>
    <row r="50754" spans="1:1" x14ac:dyDescent="0.55000000000000004">
      <c r="A50754" s="131"/>
    </row>
    <row r="50755" spans="1:1" x14ac:dyDescent="0.55000000000000004">
      <c r="A50755" s="131"/>
    </row>
    <row r="50758" spans="1:1" x14ac:dyDescent="0.55000000000000004">
      <c r="A50758" s="131"/>
    </row>
    <row r="50759" spans="1:1" x14ac:dyDescent="0.55000000000000004">
      <c r="A50759" s="131"/>
    </row>
    <row r="50762" spans="1:1" x14ac:dyDescent="0.55000000000000004">
      <c r="A50762" s="131"/>
    </row>
    <row r="50763" spans="1:1" x14ac:dyDescent="0.55000000000000004">
      <c r="A50763" s="131"/>
    </row>
    <row r="50766" spans="1:1" x14ac:dyDescent="0.55000000000000004">
      <c r="A50766" s="131"/>
    </row>
    <row r="50767" spans="1:1" x14ac:dyDescent="0.55000000000000004">
      <c r="A50767" s="131"/>
    </row>
    <row r="50770" spans="1:1" x14ac:dyDescent="0.55000000000000004">
      <c r="A50770" s="131"/>
    </row>
    <row r="50771" spans="1:1" x14ac:dyDescent="0.55000000000000004">
      <c r="A50771" s="131"/>
    </row>
    <row r="50774" spans="1:1" x14ac:dyDescent="0.55000000000000004">
      <c r="A50774" s="131"/>
    </row>
    <row r="50775" spans="1:1" x14ac:dyDescent="0.55000000000000004">
      <c r="A50775" s="131"/>
    </row>
    <row r="50778" spans="1:1" x14ac:dyDescent="0.55000000000000004">
      <c r="A50778" s="131"/>
    </row>
    <row r="50779" spans="1:1" x14ac:dyDescent="0.55000000000000004">
      <c r="A50779" s="131"/>
    </row>
    <row r="50782" spans="1:1" x14ac:dyDescent="0.55000000000000004">
      <c r="A50782" s="131"/>
    </row>
    <row r="50783" spans="1:1" x14ac:dyDescent="0.55000000000000004">
      <c r="A50783" s="131"/>
    </row>
    <row r="50786" spans="1:1" x14ac:dyDescent="0.55000000000000004">
      <c r="A50786" s="131"/>
    </row>
    <row r="50787" spans="1:1" x14ac:dyDescent="0.55000000000000004">
      <c r="A50787" s="131"/>
    </row>
    <row r="50790" spans="1:1" x14ac:dyDescent="0.55000000000000004">
      <c r="A50790" s="131"/>
    </row>
    <row r="50791" spans="1:1" x14ac:dyDescent="0.55000000000000004">
      <c r="A50791" s="131"/>
    </row>
    <row r="50794" spans="1:1" x14ac:dyDescent="0.55000000000000004">
      <c r="A50794" s="131"/>
    </row>
    <row r="50795" spans="1:1" x14ac:dyDescent="0.55000000000000004">
      <c r="A50795" s="131"/>
    </row>
    <row r="50798" spans="1:1" x14ac:dyDescent="0.55000000000000004">
      <c r="A50798" s="131"/>
    </row>
    <row r="50799" spans="1:1" x14ac:dyDescent="0.55000000000000004">
      <c r="A50799" s="131"/>
    </row>
    <row r="50802" spans="1:1" x14ac:dyDescent="0.55000000000000004">
      <c r="A50802" s="131"/>
    </row>
    <row r="50803" spans="1:1" x14ac:dyDescent="0.55000000000000004">
      <c r="A50803" s="131"/>
    </row>
    <row r="50806" spans="1:1" x14ac:dyDescent="0.55000000000000004">
      <c r="A50806" s="131"/>
    </row>
    <row r="50807" spans="1:1" x14ac:dyDescent="0.55000000000000004">
      <c r="A50807" s="131"/>
    </row>
    <row r="50810" spans="1:1" x14ac:dyDescent="0.55000000000000004">
      <c r="A50810" s="131"/>
    </row>
    <row r="50811" spans="1:1" x14ac:dyDescent="0.55000000000000004">
      <c r="A50811" s="131"/>
    </row>
    <row r="50814" spans="1:1" x14ac:dyDescent="0.55000000000000004">
      <c r="A50814" s="131"/>
    </row>
    <row r="50815" spans="1:1" x14ac:dyDescent="0.55000000000000004">
      <c r="A50815" s="131"/>
    </row>
    <row r="50818" spans="1:1" x14ac:dyDescent="0.55000000000000004">
      <c r="A50818" s="131"/>
    </row>
    <row r="50819" spans="1:1" x14ac:dyDescent="0.55000000000000004">
      <c r="A50819" s="131"/>
    </row>
    <row r="50822" spans="1:1" x14ac:dyDescent="0.55000000000000004">
      <c r="A50822" s="131"/>
    </row>
    <row r="50823" spans="1:1" x14ac:dyDescent="0.55000000000000004">
      <c r="A50823" s="131"/>
    </row>
    <row r="50826" spans="1:1" x14ac:dyDescent="0.55000000000000004">
      <c r="A50826" s="131"/>
    </row>
    <row r="50827" spans="1:1" x14ac:dyDescent="0.55000000000000004">
      <c r="A50827" s="131"/>
    </row>
    <row r="50830" spans="1:1" x14ac:dyDescent="0.55000000000000004">
      <c r="A50830" s="131"/>
    </row>
    <row r="50831" spans="1:1" x14ac:dyDescent="0.55000000000000004">
      <c r="A50831" s="131"/>
    </row>
    <row r="50834" spans="1:1" x14ac:dyDescent="0.55000000000000004">
      <c r="A50834" s="131"/>
    </row>
    <row r="50835" spans="1:1" x14ac:dyDescent="0.55000000000000004">
      <c r="A50835" s="131"/>
    </row>
    <row r="50838" spans="1:1" x14ac:dyDescent="0.55000000000000004">
      <c r="A50838" s="131"/>
    </row>
    <row r="50839" spans="1:1" x14ac:dyDescent="0.55000000000000004">
      <c r="A50839" s="131"/>
    </row>
    <row r="50842" spans="1:1" x14ac:dyDescent="0.55000000000000004">
      <c r="A50842" s="131"/>
    </row>
    <row r="50843" spans="1:1" x14ac:dyDescent="0.55000000000000004">
      <c r="A50843" s="131"/>
    </row>
    <row r="50846" spans="1:1" x14ac:dyDescent="0.55000000000000004">
      <c r="A50846" s="131"/>
    </row>
    <row r="50847" spans="1:1" x14ac:dyDescent="0.55000000000000004">
      <c r="A50847" s="131"/>
    </row>
    <row r="50850" spans="1:1" x14ac:dyDescent="0.55000000000000004">
      <c r="A50850" s="131"/>
    </row>
    <row r="50851" spans="1:1" x14ac:dyDescent="0.55000000000000004">
      <c r="A50851" s="131"/>
    </row>
    <row r="50854" spans="1:1" x14ac:dyDescent="0.55000000000000004">
      <c r="A50854" s="131"/>
    </row>
    <row r="50855" spans="1:1" x14ac:dyDescent="0.55000000000000004">
      <c r="A50855" s="131"/>
    </row>
    <row r="50858" spans="1:1" x14ac:dyDescent="0.55000000000000004">
      <c r="A50858" s="131"/>
    </row>
    <row r="50859" spans="1:1" x14ac:dyDescent="0.55000000000000004">
      <c r="A50859" s="131"/>
    </row>
    <row r="50862" spans="1:1" x14ac:dyDescent="0.55000000000000004">
      <c r="A50862" s="131"/>
    </row>
    <row r="50863" spans="1:1" x14ac:dyDescent="0.55000000000000004">
      <c r="A50863" s="131"/>
    </row>
    <row r="50866" spans="1:1" x14ac:dyDescent="0.55000000000000004">
      <c r="A50866" s="131"/>
    </row>
    <row r="50867" spans="1:1" x14ac:dyDescent="0.55000000000000004">
      <c r="A50867" s="131"/>
    </row>
    <row r="50870" spans="1:1" x14ac:dyDescent="0.55000000000000004">
      <c r="A50870" s="131"/>
    </row>
    <row r="50871" spans="1:1" x14ac:dyDescent="0.55000000000000004">
      <c r="A50871" s="131"/>
    </row>
    <row r="50874" spans="1:1" x14ac:dyDescent="0.55000000000000004">
      <c r="A50874" s="131"/>
    </row>
    <row r="50875" spans="1:1" x14ac:dyDescent="0.55000000000000004">
      <c r="A50875" s="131"/>
    </row>
    <row r="50878" spans="1:1" x14ac:dyDescent="0.55000000000000004">
      <c r="A50878" s="131"/>
    </row>
    <row r="50879" spans="1:1" x14ac:dyDescent="0.55000000000000004">
      <c r="A50879" s="131"/>
    </row>
    <row r="50882" spans="1:1" x14ac:dyDescent="0.55000000000000004">
      <c r="A50882" s="131"/>
    </row>
    <row r="50883" spans="1:1" x14ac:dyDescent="0.55000000000000004">
      <c r="A50883" s="131"/>
    </row>
    <row r="50886" spans="1:1" x14ac:dyDescent="0.55000000000000004">
      <c r="A50886" s="131"/>
    </row>
    <row r="50887" spans="1:1" x14ac:dyDescent="0.55000000000000004">
      <c r="A50887" s="131"/>
    </row>
    <row r="50890" spans="1:1" x14ac:dyDescent="0.55000000000000004">
      <c r="A50890" s="131"/>
    </row>
    <row r="50891" spans="1:1" x14ac:dyDescent="0.55000000000000004">
      <c r="A50891" s="131"/>
    </row>
    <row r="50894" spans="1:1" x14ac:dyDescent="0.55000000000000004">
      <c r="A50894" s="131"/>
    </row>
    <row r="50895" spans="1:1" x14ac:dyDescent="0.55000000000000004">
      <c r="A50895" s="131"/>
    </row>
    <row r="50898" spans="1:1" x14ac:dyDescent="0.55000000000000004">
      <c r="A50898" s="131"/>
    </row>
    <row r="50899" spans="1:1" x14ac:dyDescent="0.55000000000000004">
      <c r="A50899" s="131"/>
    </row>
    <row r="50902" spans="1:1" x14ac:dyDescent="0.55000000000000004">
      <c r="A50902" s="131"/>
    </row>
    <row r="50903" spans="1:1" x14ac:dyDescent="0.55000000000000004">
      <c r="A50903" s="131"/>
    </row>
    <row r="50906" spans="1:1" x14ac:dyDescent="0.55000000000000004">
      <c r="A50906" s="131"/>
    </row>
    <row r="50907" spans="1:1" x14ac:dyDescent="0.55000000000000004">
      <c r="A50907" s="131"/>
    </row>
    <row r="50910" spans="1:1" x14ac:dyDescent="0.55000000000000004">
      <c r="A50910" s="131"/>
    </row>
    <row r="50911" spans="1:1" x14ac:dyDescent="0.55000000000000004">
      <c r="A50911" s="131"/>
    </row>
    <row r="50914" spans="1:1" x14ac:dyDescent="0.55000000000000004">
      <c r="A50914" s="131"/>
    </row>
    <row r="50915" spans="1:1" x14ac:dyDescent="0.55000000000000004">
      <c r="A50915" s="131"/>
    </row>
    <row r="50918" spans="1:1" x14ac:dyDescent="0.55000000000000004">
      <c r="A50918" s="131"/>
    </row>
    <row r="50919" spans="1:1" x14ac:dyDescent="0.55000000000000004">
      <c r="A50919" s="131"/>
    </row>
    <row r="50922" spans="1:1" x14ac:dyDescent="0.55000000000000004">
      <c r="A50922" s="131"/>
    </row>
    <row r="50923" spans="1:1" x14ac:dyDescent="0.55000000000000004">
      <c r="A50923" s="131"/>
    </row>
    <row r="50926" spans="1:1" x14ac:dyDescent="0.55000000000000004">
      <c r="A50926" s="131"/>
    </row>
    <row r="50927" spans="1:1" x14ac:dyDescent="0.55000000000000004">
      <c r="A50927" s="131"/>
    </row>
    <row r="50930" spans="1:1" x14ac:dyDescent="0.55000000000000004">
      <c r="A50930" s="131"/>
    </row>
    <row r="50931" spans="1:1" x14ac:dyDescent="0.55000000000000004">
      <c r="A50931" s="131"/>
    </row>
    <row r="50934" spans="1:1" x14ac:dyDescent="0.55000000000000004">
      <c r="A50934" s="131"/>
    </row>
    <row r="50935" spans="1:1" x14ac:dyDescent="0.55000000000000004">
      <c r="A50935" s="131"/>
    </row>
    <row r="50938" spans="1:1" x14ac:dyDescent="0.55000000000000004">
      <c r="A50938" s="131"/>
    </row>
    <row r="50939" spans="1:1" x14ac:dyDescent="0.55000000000000004">
      <c r="A50939" s="131"/>
    </row>
    <row r="50942" spans="1:1" x14ac:dyDescent="0.55000000000000004">
      <c r="A50942" s="131"/>
    </row>
    <row r="50943" spans="1:1" x14ac:dyDescent="0.55000000000000004">
      <c r="A50943" s="131"/>
    </row>
    <row r="50946" spans="1:1" x14ac:dyDescent="0.55000000000000004">
      <c r="A50946" s="131"/>
    </row>
    <row r="50947" spans="1:1" x14ac:dyDescent="0.55000000000000004">
      <c r="A50947" s="131"/>
    </row>
    <row r="50950" spans="1:1" x14ac:dyDescent="0.55000000000000004">
      <c r="A50950" s="131"/>
    </row>
    <row r="50951" spans="1:1" x14ac:dyDescent="0.55000000000000004">
      <c r="A50951" s="131"/>
    </row>
    <row r="50954" spans="1:1" x14ac:dyDescent="0.55000000000000004">
      <c r="A50954" s="131"/>
    </row>
    <row r="50955" spans="1:1" x14ac:dyDescent="0.55000000000000004">
      <c r="A50955" s="131"/>
    </row>
    <row r="50958" spans="1:1" x14ac:dyDescent="0.55000000000000004">
      <c r="A50958" s="131"/>
    </row>
    <row r="50959" spans="1:1" x14ac:dyDescent="0.55000000000000004">
      <c r="A50959" s="131"/>
    </row>
    <row r="50962" spans="1:1" x14ac:dyDescent="0.55000000000000004">
      <c r="A50962" s="131"/>
    </row>
    <row r="50963" spans="1:1" x14ac:dyDescent="0.55000000000000004">
      <c r="A50963" s="131"/>
    </row>
    <row r="50966" spans="1:1" x14ac:dyDescent="0.55000000000000004">
      <c r="A50966" s="131"/>
    </row>
    <row r="50967" spans="1:1" x14ac:dyDescent="0.55000000000000004">
      <c r="A50967" s="131"/>
    </row>
    <row r="50970" spans="1:1" x14ac:dyDescent="0.55000000000000004">
      <c r="A50970" s="131"/>
    </row>
    <row r="50971" spans="1:1" x14ac:dyDescent="0.55000000000000004">
      <c r="A50971" s="131"/>
    </row>
    <row r="50974" spans="1:1" x14ac:dyDescent="0.55000000000000004">
      <c r="A50974" s="131"/>
    </row>
    <row r="50975" spans="1:1" x14ac:dyDescent="0.55000000000000004">
      <c r="A50975" s="131"/>
    </row>
    <row r="50978" spans="1:1" x14ac:dyDescent="0.55000000000000004">
      <c r="A50978" s="131"/>
    </row>
    <row r="50979" spans="1:1" x14ac:dyDescent="0.55000000000000004">
      <c r="A50979" s="131"/>
    </row>
    <row r="50982" spans="1:1" x14ac:dyDescent="0.55000000000000004">
      <c r="A50982" s="131"/>
    </row>
    <row r="50983" spans="1:1" x14ac:dyDescent="0.55000000000000004">
      <c r="A50983" s="131"/>
    </row>
    <row r="50986" spans="1:1" x14ac:dyDescent="0.55000000000000004">
      <c r="A50986" s="131"/>
    </row>
    <row r="50987" spans="1:1" x14ac:dyDescent="0.55000000000000004">
      <c r="A50987" s="131"/>
    </row>
    <row r="50990" spans="1:1" x14ac:dyDescent="0.55000000000000004">
      <c r="A50990" s="131"/>
    </row>
    <row r="50991" spans="1:1" x14ac:dyDescent="0.55000000000000004">
      <c r="A50991" s="131"/>
    </row>
    <row r="50994" spans="1:1" x14ac:dyDescent="0.55000000000000004">
      <c r="A50994" s="131"/>
    </row>
    <row r="50995" spans="1:1" x14ac:dyDescent="0.55000000000000004">
      <c r="A50995" s="131"/>
    </row>
    <row r="50998" spans="1:1" x14ac:dyDescent="0.55000000000000004">
      <c r="A50998" s="131"/>
    </row>
    <row r="50999" spans="1:1" x14ac:dyDescent="0.55000000000000004">
      <c r="A50999" s="131"/>
    </row>
    <row r="51002" spans="1:1" x14ac:dyDescent="0.55000000000000004">
      <c r="A51002" s="131"/>
    </row>
    <row r="51003" spans="1:1" x14ac:dyDescent="0.55000000000000004">
      <c r="A51003" s="131"/>
    </row>
    <row r="51006" spans="1:1" x14ac:dyDescent="0.55000000000000004">
      <c r="A51006" s="131"/>
    </row>
    <row r="51007" spans="1:1" x14ac:dyDescent="0.55000000000000004">
      <c r="A51007" s="131"/>
    </row>
    <row r="51010" spans="1:1" x14ac:dyDescent="0.55000000000000004">
      <c r="A51010" s="131"/>
    </row>
    <row r="51011" spans="1:1" x14ac:dyDescent="0.55000000000000004">
      <c r="A51011" s="131"/>
    </row>
    <row r="51014" spans="1:1" x14ac:dyDescent="0.55000000000000004">
      <c r="A51014" s="131"/>
    </row>
    <row r="51015" spans="1:1" x14ac:dyDescent="0.55000000000000004">
      <c r="A51015" s="131"/>
    </row>
    <row r="51018" spans="1:1" x14ac:dyDescent="0.55000000000000004">
      <c r="A51018" s="131"/>
    </row>
    <row r="51019" spans="1:1" x14ac:dyDescent="0.55000000000000004">
      <c r="A51019" s="131"/>
    </row>
    <row r="51022" spans="1:1" x14ac:dyDescent="0.55000000000000004">
      <c r="A51022" s="131"/>
    </row>
    <row r="51023" spans="1:1" x14ac:dyDescent="0.55000000000000004">
      <c r="A51023" s="131"/>
    </row>
    <row r="51026" spans="1:1" x14ac:dyDescent="0.55000000000000004">
      <c r="A51026" s="131"/>
    </row>
    <row r="51027" spans="1:1" x14ac:dyDescent="0.55000000000000004">
      <c r="A51027" s="131"/>
    </row>
    <row r="51030" spans="1:1" x14ac:dyDescent="0.55000000000000004">
      <c r="A51030" s="131"/>
    </row>
    <row r="51031" spans="1:1" x14ac:dyDescent="0.55000000000000004">
      <c r="A51031" s="131"/>
    </row>
    <row r="51034" spans="1:1" x14ac:dyDescent="0.55000000000000004">
      <c r="A51034" s="131"/>
    </row>
    <row r="51035" spans="1:1" x14ac:dyDescent="0.55000000000000004">
      <c r="A51035" s="131"/>
    </row>
    <row r="51038" spans="1:1" x14ac:dyDescent="0.55000000000000004">
      <c r="A51038" s="131"/>
    </row>
    <row r="51039" spans="1:1" x14ac:dyDescent="0.55000000000000004">
      <c r="A51039" s="131"/>
    </row>
    <row r="51042" spans="1:1" x14ac:dyDescent="0.55000000000000004">
      <c r="A51042" s="131"/>
    </row>
    <row r="51043" spans="1:1" x14ac:dyDescent="0.55000000000000004">
      <c r="A51043" s="131"/>
    </row>
    <row r="51046" spans="1:1" x14ac:dyDescent="0.55000000000000004">
      <c r="A51046" s="131"/>
    </row>
    <row r="51047" spans="1:1" x14ac:dyDescent="0.55000000000000004">
      <c r="A51047" s="131"/>
    </row>
    <row r="51050" spans="1:1" x14ac:dyDescent="0.55000000000000004">
      <c r="A51050" s="131"/>
    </row>
    <row r="51051" spans="1:1" x14ac:dyDescent="0.55000000000000004">
      <c r="A51051" s="131"/>
    </row>
    <row r="51054" spans="1:1" x14ac:dyDescent="0.55000000000000004">
      <c r="A51054" s="131"/>
    </row>
    <row r="51055" spans="1:1" x14ac:dyDescent="0.55000000000000004">
      <c r="A51055" s="131"/>
    </row>
    <row r="51058" spans="1:1" x14ac:dyDescent="0.55000000000000004">
      <c r="A51058" s="131"/>
    </row>
    <row r="51059" spans="1:1" x14ac:dyDescent="0.55000000000000004">
      <c r="A51059" s="131"/>
    </row>
    <row r="51062" spans="1:1" x14ac:dyDescent="0.55000000000000004">
      <c r="A51062" s="131"/>
    </row>
    <row r="51063" spans="1:1" x14ac:dyDescent="0.55000000000000004">
      <c r="A51063" s="131"/>
    </row>
    <row r="51066" spans="1:1" x14ac:dyDescent="0.55000000000000004">
      <c r="A51066" s="131"/>
    </row>
    <row r="51067" spans="1:1" x14ac:dyDescent="0.55000000000000004">
      <c r="A51067" s="131"/>
    </row>
    <row r="51070" spans="1:1" x14ac:dyDescent="0.55000000000000004">
      <c r="A51070" s="131"/>
    </row>
    <row r="51071" spans="1:1" x14ac:dyDescent="0.55000000000000004">
      <c r="A51071" s="131"/>
    </row>
    <row r="51074" spans="1:1" x14ac:dyDescent="0.55000000000000004">
      <c r="A51074" s="131"/>
    </row>
    <row r="51075" spans="1:1" x14ac:dyDescent="0.55000000000000004">
      <c r="A51075" s="131"/>
    </row>
    <row r="51078" spans="1:1" x14ac:dyDescent="0.55000000000000004">
      <c r="A51078" s="131"/>
    </row>
    <row r="51079" spans="1:1" x14ac:dyDescent="0.55000000000000004">
      <c r="A51079" s="131"/>
    </row>
    <row r="51082" spans="1:1" x14ac:dyDescent="0.55000000000000004">
      <c r="A51082" s="131"/>
    </row>
    <row r="51083" spans="1:1" x14ac:dyDescent="0.55000000000000004">
      <c r="A51083" s="131"/>
    </row>
    <row r="51086" spans="1:1" x14ac:dyDescent="0.55000000000000004">
      <c r="A51086" s="131"/>
    </row>
    <row r="51087" spans="1:1" x14ac:dyDescent="0.55000000000000004">
      <c r="A51087" s="131"/>
    </row>
    <row r="51090" spans="1:1" x14ac:dyDescent="0.55000000000000004">
      <c r="A51090" s="131"/>
    </row>
    <row r="51091" spans="1:1" x14ac:dyDescent="0.55000000000000004">
      <c r="A51091" s="131"/>
    </row>
    <row r="51094" spans="1:1" x14ac:dyDescent="0.55000000000000004">
      <c r="A51094" s="131"/>
    </row>
    <row r="51095" spans="1:1" x14ac:dyDescent="0.55000000000000004">
      <c r="A51095" s="131"/>
    </row>
    <row r="51098" spans="1:1" x14ac:dyDescent="0.55000000000000004">
      <c r="A51098" s="131"/>
    </row>
    <row r="51099" spans="1:1" x14ac:dyDescent="0.55000000000000004">
      <c r="A51099" s="131"/>
    </row>
    <row r="51102" spans="1:1" x14ac:dyDescent="0.55000000000000004">
      <c r="A51102" s="131"/>
    </row>
    <row r="51103" spans="1:1" x14ac:dyDescent="0.55000000000000004">
      <c r="A51103" s="131"/>
    </row>
    <row r="51106" spans="1:1" x14ac:dyDescent="0.55000000000000004">
      <c r="A51106" s="131"/>
    </row>
    <row r="51107" spans="1:1" x14ac:dyDescent="0.55000000000000004">
      <c r="A51107" s="131"/>
    </row>
    <row r="51110" spans="1:1" x14ac:dyDescent="0.55000000000000004">
      <c r="A51110" s="131"/>
    </row>
    <row r="51111" spans="1:1" x14ac:dyDescent="0.55000000000000004">
      <c r="A51111" s="131"/>
    </row>
    <row r="51114" spans="1:1" x14ac:dyDescent="0.55000000000000004">
      <c r="A51114" s="131"/>
    </row>
    <row r="51115" spans="1:1" x14ac:dyDescent="0.55000000000000004">
      <c r="A51115" s="131"/>
    </row>
    <row r="51118" spans="1:1" x14ac:dyDescent="0.55000000000000004">
      <c r="A51118" s="131"/>
    </row>
    <row r="51119" spans="1:1" x14ac:dyDescent="0.55000000000000004">
      <c r="A51119" s="131"/>
    </row>
    <row r="51122" spans="1:1" x14ac:dyDescent="0.55000000000000004">
      <c r="A51122" s="131"/>
    </row>
    <row r="51123" spans="1:1" x14ac:dyDescent="0.55000000000000004">
      <c r="A51123" s="131"/>
    </row>
    <row r="51126" spans="1:1" x14ac:dyDescent="0.55000000000000004">
      <c r="A51126" s="131"/>
    </row>
    <row r="51127" spans="1:1" x14ac:dyDescent="0.55000000000000004">
      <c r="A51127" s="131"/>
    </row>
    <row r="51130" spans="1:1" x14ac:dyDescent="0.55000000000000004">
      <c r="A51130" s="131"/>
    </row>
    <row r="51131" spans="1:1" x14ac:dyDescent="0.55000000000000004">
      <c r="A51131" s="131"/>
    </row>
    <row r="51134" spans="1:1" x14ac:dyDescent="0.55000000000000004">
      <c r="A51134" s="131"/>
    </row>
    <row r="51135" spans="1:1" x14ac:dyDescent="0.55000000000000004">
      <c r="A51135" s="131"/>
    </row>
    <row r="51138" spans="1:1" x14ac:dyDescent="0.55000000000000004">
      <c r="A51138" s="131"/>
    </row>
    <row r="51139" spans="1:1" x14ac:dyDescent="0.55000000000000004">
      <c r="A51139" s="131"/>
    </row>
    <row r="51142" spans="1:1" x14ac:dyDescent="0.55000000000000004">
      <c r="A51142" s="131"/>
    </row>
    <row r="51143" spans="1:1" x14ac:dyDescent="0.55000000000000004">
      <c r="A51143" s="131"/>
    </row>
    <row r="51146" spans="1:1" x14ac:dyDescent="0.55000000000000004">
      <c r="A51146" s="131"/>
    </row>
    <row r="51147" spans="1:1" x14ac:dyDescent="0.55000000000000004">
      <c r="A51147" s="131"/>
    </row>
    <row r="51150" spans="1:1" x14ac:dyDescent="0.55000000000000004">
      <c r="A51150" s="131"/>
    </row>
    <row r="51151" spans="1:1" x14ac:dyDescent="0.55000000000000004">
      <c r="A51151" s="131"/>
    </row>
    <row r="51154" spans="1:1" x14ac:dyDescent="0.55000000000000004">
      <c r="A51154" s="131"/>
    </row>
    <row r="51155" spans="1:1" x14ac:dyDescent="0.55000000000000004">
      <c r="A51155" s="131"/>
    </row>
    <row r="51158" spans="1:1" x14ac:dyDescent="0.55000000000000004">
      <c r="A51158" s="131"/>
    </row>
    <row r="51159" spans="1:1" x14ac:dyDescent="0.55000000000000004">
      <c r="A51159" s="131"/>
    </row>
    <row r="51162" spans="1:1" x14ac:dyDescent="0.55000000000000004">
      <c r="A51162" s="131"/>
    </row>
    <row r="51163" spans="1:1" x14ac:dyDescent="0.55000000000000004">
      <c r="A51163" s="131"/>
    </row>
    <row r="51166" spans="1:1" x14ac:dyDescent="0.55000000000000004">
      <c r="A51166" s="131"/>
    </row>
    <row r="51167" spans="1:1" x14ac:dyDescent="0.55000000000000004">
      <c r="A51167" s="131"/>
    </row>
    <row r="51170" spans="1:1" x14ac:dyDescent="0.55000000000000004">
      <c r="A51170" s="131"/>
    </row>
    <row r="51171" spans="1:1" x14ac:dyDescent="0.55000000000000004">
      <c r="A51171" s="131"/>
    </row>
    <row r="51174" spans="1:1" x14ac:dyDescent="0.55000000000000004">
      <c r="A51174" s="131"/>
    </row>
    <row r="51175" spans="1:1" x14ac:dyDescent="0.55000000000000004">
      <c r="A51175" s="131"/>
    </row>
    <row r="51178" spans="1:1" x14ac:dyDescent="0.55000000000000004">
      <c r="A51178" s="131"/>
    </row>
    <row r="51179" spans="1:1" x14ac:dyDescent="0.55000000000000004">
      <c r="A51179" s="131"/>
    </row>
    <row r="51182" spans="1:1" x14ac:dyDescent="0.55000000000000004">
      <c r="A51182" s="131"/>
    </row>
    <row r="51183" spans="1:1" x14ac:dyDescent="0.55000000000000004">
      <c r="A51183" s="131"/>
    </row>
    <row r="51186" spans="1:1" x14ac:dyDescent="0.55000000000000004">
      <c r="A51186" s="131"/>
    </row>
    <row r="51187" spans="1:1" x14ac:dyDescent="0.55000000000000004">
      <c r="A51187" s="131"/>
    </row>
    <row r="51190" spans="1:1" x14ac:dyDescent="0.55000000000000004">
      <c r="A51190" s="131"/>
    </row>
    <row r="51191" spans="1:1" x14ac:dyDescent="0.55000000000000004">
      <c r="A51191" s="131"/>
    </row>
    <row r="51194" spans="1:1" x14ac:dyDescent="0.55000000000000004">
      <c r="A51194" s="131"/>
    </row>
    <row r="51195" spans="1:1" x14ac:dyDescent="0.55000000000000004">
      <c r="A51195" s="131"/>
    </row>
    <row r="51198" spans="1:1" x14ac:dyDescent="0.55000000000000004">
      <c r="A51198" s="131"/>
    </row>
    <row r="51199" spans="1:1" x14ac:dyDescent="0.55000000000000004">
      <c r="A51199" s="131"/>
    </row>
    <row r="51202" spans="1:1" x14ac:dyDescent="0.55000000000000004">
      <c r="A51202" s="131"/>
    </row>
    <row r="51203" spans="1:1" x14ac:dyDescent="0.55000000000000004">
      <c r="A51203" s="131"/>
    </row>
    <row r="51206" spans="1:1" x14ac:dyDescent="0.55000000000000004">
      <c r="A51206" s="131"/>
    </row>
    <row r="51207" spans="1:1" x14ac:dyDescent="0.55000000000000004">
      <c r="A51207" s="131"/>
    </row>
    <row r="51210" spans="1:1" x14ac:dyDescent="0.55000000000000004">
      <c r="A51210" s="131"/>
    </row>
    <row r="51211" spans="1:1" x14ac:dyDescent="0.55000000000000004">
      <c r="A51211" s="131"/>
    </row>
    <row r="51214" spans="1:1" x14ac:dyDescent="0.55000000000000004">
      <c r="A51214" s="131"/>
    </row>
    <row r="51215" spans="1:1" x14ac:dyDescent="0.55000000000000004">
      <c r="A51215" s="131"/>
    </row>
    <row r="51218" spans="1:1" x14ac:dyDescent="0.55000000000000004">
      <c r="A51218" s="131"/>
    </row>
    <row r="51219" spans="1:1" x14ac:dyDescent="0.55000000000000004">
      <c r="A51219" s="131"/>
    </row>
    <row r="51222" spans="1:1" x14ac:dyDescent="0.55000000000000004">
      <c r="A51222" s="131"/>
    </row>
    <row r="51223" spans="1:1" x14ac:dyDescent="0.55000000000000004">
      <c r="A51223" s="131"/>
    </row>
    <row r="51226" spans="1:1" x14ac:dyDescent="0.55000000000000004">
      <c r="A51226" s="131"/>
    </row>
    <row r="51227" spans="1:1" x14ac:dyDescent="0.55000000000000004">
      <c r="A51227" s="131"/>
    </row>
    <row r="51230" spans="1:1" x14ac:dyDescent="0.55000000000000004">
      <c r="A51230" s="131"/>
    </row>
    <row r="51231" spans="1:1" x14ac:dyDescent="0.55000000000000004">
      <c r="A51231" s="131"/>
    </row>
    <row r="51234" spans="1:1" x14ac:dyDescent="0.55000000000000004">
      <c r="A51234" s="131"/>
    </row>
    <row r="51235" spans="1:1" x14ac:dyDescent="0.55000000000000004">
      <c r="A51235" s="131"/>
    </row>
    <row r="51238" spans="1:1" x14ac:dyDescent="0.55000000000000004">
      <c r="A51238" s="131"/>
    </row>
    <row r="51239" spans="1:1" x14ac:dyDescent="0.55000000000000004">
      <c r="A51239" s="131"/>
    </row>
    <row r="51242" spans="1:1" x14ac:dyDescent="0.55000000000000004">
      <c r="A51242" s="131"/>
    </row>
    <row r="51243" spans="1:1" x14ac:dyDescent="0.55000000000000004">
      <c r="A51243" s="131"/>
    </row>
    <row r="51246" spans="1:1" x14ac:dyDescent="0.55000000000000004">
      <c r="A51246" s="131"/>
    </row>
    <row r="51247" spans="1:1" x14ac:dyDescent="0.55000000000000004">
      <c r="A51247" s="131"/>
    </row>
    <row r="51250" spans="1:1" x14ac:dyDescent="0.55000000000000004">
      <c r="A51250" s="131"/>
    </row>
    <row r="51251" spans="1:1" x14ac:dyDescent="0.55000000000000004">
      <c r="A51251" s="131"/>
    </row>
    <row r="51254" spans="1:1" x14ac:dyDescent="0.55000000000000004">
      <c r="A51254" s="131"/>
    </row>
    <row r="51255" spans="1:1" x14ac:dyDescent="0.55000000000000004">
      <c r="A51255" s="131"/>
    </row>
    <row r="51258" spans="1:1" x14ac:dyDescent="0.55000000000000004">
      <c r="A51258" s="131"/>
    </row>
    <row r="51259" spans="1:1" x14ac:dyDescent="0.55000000000000004">
      <c r="A51259" s="131"/>
    </row>
    <row r="51262" spans="1:1" x14ac:dyDescent="0.55000000000000004">
      <c r="A51262" s="131"/>
    </row>
    <row r="51263" spans="1:1" x14ac:dyDescent="0.55000000000000004">
      <c r="A51263" s="131"/>
    </row>
    <row r="51266" spans="1:1" x14ac:dyDescent="0.55000000000000004">
      <c r="A51266" s="131"/>
    </row>
    <row r="51267" spans="1:1" x14ac:dyDescent="0.55000000000000004">
      <c r="A51267" s="131"/>
    </row>
    <row r="51270" spans="1:1" x14ac:dyDescent="0.55000000000000004">
      <c r="A51270" s="131"/>
    </row>
    <row r="51271" spans="1:1" x14ac:dyDescent="0.55000000000000004">
      <c r="A51271" s="131"/>
    </row>
    <row r="51274" spans="1:1" x14ac:dyDescent="0.55000000000000004">
      <c r="A51274" s="131"/>
    </row>
    <row r="51275" spans="1:1" x14ac:dyDescent="0.55000000000000004">
      <c r="A51275" s="131"/>
    </row>
    <row r="51278" spans="1:1" x14ac:dyDescent="0.55000000000000004">
      <c r="A51278" s="131"/>
    </row>
    <row r="51279" spans="1:1" x14ac:dyDescent="0.55000000000000004">
      <c r="A51279" s="131"/>
    </row>
    <row r="51282" spans="1:1" x14ac:dyDescent="0.55000000000000004">
      <c r="A51282" s="131"/>
    </row>
    <row r="51283" spans="1:1" x14ac:dyDescent="0.55000000000000004">
      <c r="A51283" s="131"/>
    </row>
    <row r="51286" spans="1:1" x14ac:dyDescent="0.55000000000000004">
      <c r="A51286" s="131"/>
    </row>
    <row r="51287" spans="1:1" x14ac:dyDescent="0.55000000000000004">
      <c r="A51287" s="131"/>
    </row>
    <row r="51290" spans="1:1" x14ac:dyDescent="0.55000000000000004">
      <c r="A51290" s="131"/>
    </row>
    <row r="51291" spans="1:1" x14ac:dyDescent="0.55000000000000004">
      <c r="A51291" s="131"/>
    </row>
    <row r="51294" spans="1:1" x14ac:dyDescent="0.55000000000000004">
      <c r="A51294" s="131"/>
    </row>
    <row r="51295" spans="1:1" x14ac:dyDescent="0.55000000000000004">
      <c r="A51295" s="131"/>
    </row>
    <row r="51298" spans="1:1" x14ac:dyDescent="0.55000000000000004">
      <c r="A51298" s="131"/>
    </row>
    <row r="51299" spans="1:1" x14ac:dyDescent="0.55000000000000004">
      <c r="A51299" s="131"/>
    </row>
    <row r="51302" spans="1:1" x14ac:dyDescent="0.55000000000000004">
      <c r="A51302" s="131"/>
    </row>
    <row r="51303" spans="1:1" x14ac:dyDescent="0.55000000000000004">
      <c r="A51303" s="131"/>
    </row>
    <row r="51306" spans="1:1" x14ac:dyDescent="0.55000000000000004">
      <c r="A51306" s="131"/>
    </row>
    <row r="51307" spans="1:1" x14ac:dyDescent="0.55000000000000004">
      <c r="A51307" s="131"/>
    </row>
    <row r="51310" spans="1:1" x14ac:dyDescent="0.55000000000000004">
      <c r="A51310" s="131"/>
    </row>
    <row r="51311" spans="1:1" x14ac:dyDescent="0.55000000000000004">
      <c r="A51311" s="131"/>
    </row>
    <row r="51314" spans="1:1" x14ac:dyDescent="0.55000000000000004">
      <c r="A51314" s="131"/>
    </row>
    <row r="51315" spans="1:1" x14ac:dyDescent="0.55000000000000004">
      <c r="A51315" s="131"/>
    </row>
    <row r="51318" spans="1:1" x14ac:dyDescent="0.55000000000000004">
      <c r="A51318" s="131"/>
    </row>
    <row r="51319" spans="1:1" x14ac:dyDescent="0.55000000000000004">
      <c r="A51319" s="131"/>
    </row>
    <row r="51322" spans="1:1" x14ac:dyDescent="0.55000000000000004">
      <c r="A51322" s="131"/>
    </row>
    <row r="51323" spans="1:1" x14ac:dyDescent="0.55000000000000004">
      <c r="A51323" s="131"/>
    </row>
    <row r="51326" spans="1:1" x14ac:dyDescent="0.55000000000000004">
      <c r="A51326" s="131"/>
    </row>
    <row r="51327" spans="1:1" x14ac:dyDescent="0.55000000000000004">
      <c r="A51327" s="131"/>
    </row>
    <row r="51330" spans="1:1" x14ac:dyDescent="0.55000000000000004">
      <c r="A51330" s="131"/>
    </row>
    <row r="51331" spans="1:1" x14ac:dyDescent="0.55000000000000004">
      <c r="A51331" s="131"/>
    </row>
    <row r="51334" spans="1:1" x14ac:dyDescent="0.55000000000000004">
      <c r="A51334" s="131"/>
    </row>
    <row r="51335" spans="1:1" x14ac:dyDescent="0.55000000000000004">
      <c r="A51335" s="131"/>
    </row>
    <row r="51338" spans="1:1" x14ac:dyDescent="0.55000000000000004">
      <c r="A51338" s="131"/>
    </row>
    <row r="51339" spans="1:1" x14ac:dyDescent="0.55000000000000004">
      <c r="A51339" s="131"/>
    </row>
    <row r="51342" spans="1:1" x14ac:dyDescent="0.55000000000000004">
      <c r="A51342" s="131"/>
    </row>
    <row r="51343" spans="1:1" x14ac:dyDescent="0.55000000000000004">
      <c r="A51343" s="131"/>
    </row>
    <row r="51346" spans="1:1" x14ac:dyDescent="0.55000000000000004">
      <c r="A51346" s="131"/>
    </row>
    <row r="51347" spans="1:1" x14ac:dyDescent="0.55000000000000004">
      <c r="A51347" s="131"/>
    </row>
    <row r="51350" spans="1:1" x14ac:dyDescent="0.55000000000000004">
      <c r="A51350" s="131"/>
    </row>
    <row r="51351" spans="1:1" x14ac:dyDescent="0.55000000000000004">
      <c r="A51351" s="131"/>
    </row>
    <row r="51354" spans="1:1" x14ac:dyDescent="0.55000000000000004">
      <c r="A51354" s="131"/>
    </row>
    <row r="51355" spans="1:1" x14ac:dyDescent="0.55000000000000004">
      <c r="A51355" s="131"/>
    </row>
    <row r="51358" spans="1:1" x14ac:dyDescent="0.55000000000000004">
      <c r="A51358" s="131"/>
    </row>
    <row r="51359" spans="1:1" x14ac:dyDescent="0.55000000000000004">
      <c r="A51359" s="131"/>
    </row>
    <row r="51362" spans="1:1" x14ac:dyDescent="0.55000000000000004">
      <c r="A51362" s="131"/>
    </row>
    <row r="51363" spans="1:1" x14ac:dyDescent="0.55000000000000004">
      <c r="A51363" s="131"/>
    </row>
    <row r="51366" spans="1:1" x14ac:dyDescent="0.55000000000000004">
      <c r="A51366" s="131"/>
    </row>
    <row r="51367" spans="1:1" x14ac:dyDescent="0.55000000000000004">
      <c r="A51367" s="131"/>
    </row>
    <row r="51370" spans="1:1" x14ac:dyDescent="0.55000000000000004">
      <c r="A51370" s="131"/>
    </row>
    <row r="51371" spans="1:1" x14ac:dyDescent="0.55000000000000004">
      <c r="A51371" s="131"/>
    </row>
    <row r="51374" spans="1:1" x14ac:dyDescent="0.55000000000000004">
      <c r="A51374" s="131"/>
    </row>
    <row r="51375" spans="1:1" x14ac:dyDescent="0.55000000000000004">
      <c r="A51375" s="131"/>
    </row>
    <row r="51378" spans="1:1" x14ac:dyDescent="0.55000000000000004">
      <c r="A51378" s="131"/>
    </row>
    <row r="51379" spans="1:1" x14ac:dyDescent="0.55000000000000004">
      <c r="A51379" s="131"/>
    </row>
    <row r="51382" spans="1:1" x14ac:dyDescent="0.55000000000000004">
      <c r="A51382" s="131"/>
    </row>
    <row r="51383" spans="1:1" x14ac:dyDescent="0.55000000000000004">
      <c r="A51383" s="131"/>
    </row>
    <row r="51386" spans="1:1" x14ac:dyDescent="0.55000000000000004">
      <c r="A51386" s="131"/>
    </row>
    <row r="51387" spans="1:1" x14ac:dyDescent="0.55000000000000004">
      <c r="A51387" s="131"/>
    </row>
    <row r="51390" spans="1:1" x14ac:dyDescent="0.55000000000000004">
      <c r="A51390" s="131"/>
    </row>
    <row r="51391" spans="1:1" x14ac:dyDescent="0.55000000000000004">
      <c r="A51391" s="131"/>
    </row>
    <row r="51394" spans="1:1" x14ac:dyDescent="0.55000000000000004">
      <c r="A51394" s="131"/>
    </row>
    <row r="51395" spans="1:1" x14ac:dyDescent="0.55000000000000004">
      <c r="A51395" s="131"/>
    </row>
    <row r="51398" spans="1:1" x14ac:dyDescent="0.55000000000000004">
      <c r="A51398" s="131"/>
    </row>
    <row r="51399" spans="1:1" x14ac:dyDescent="0.55000000000000004">
      <c r="A51399" s="131"/>
    </row>
    <row r="51402" spans="1:1" x14ac:dyDescent="0.55000000000000004">
      <c r="A51402" s="131"/>
    </row>
    <row r="51403" spans="1:1" x14ac:dyDescent="0.55000000000000004">
      <c r="A51403" s="131"/>
    </row>
    <row r="51406" spans="1:1" x14ac:dyDescent="0.55000000000000004">
      <c r="A51406" s="131"/>
    </row>
    <row r="51407" spans="1:1" x14ac:dyDescent="0.55000000000000004">
      <c r="A51407" s="131"/>
    </row>
    <row r="51410" spans="1:1" x14ac:dyDescent="0.55000000000000004">
      <c r="A51410" s="131"/>
    </row>
    <row r="51411" spans="1:1" x14ac:dyDescent="0.55000000000000004">
      <c r="A51411" s="131"/>
    </row>
    <row r="51414" spans="1:1" x14ac:dyDescent="0.55000000000000004">
      <c r="A51414" s="131"/>
    </row>
    <row r="51415" spans="1:1" x14ac:dyDescent="0.55000000000000004">
      <c r="A51415" s="131"/>
    </row>
    <row r="51418" spans="1:1" x14ac:dyDescent="0.55000000000000004">
      <c r="A51418" s="131"/>
    </row>
    <row r="51419" spans="1:1" x14ac:dyDescent="0.55000000000000004">
      <c r="A51419" s="131"/>
    </row>
    <row r="51422" spans="1:1" x14ac:dyDescent="0.55000000000000004">
      <c r="A51422" s="131"/>
    </row>
    <row r="51423" spans="1:1" x14ac:dyDescent="0.55000000000000004">
      <c r="A51423" s="131"/>
    </row>
    <row r="51426" spans="1:1" x14ac:dyDescent="0.55000000000000004">
      <c r="A51426" s="131"/>
    </row>
    <row r="51427" spans="1:1" x14ac:dyDescent="0.55000000000000004">
      <c r="A51427" s="131"/>
    </row>
    <row r="51430" spans="1:1" x14ac:dyDescent="0.55000000000000004">
      <c r="A51430" s="131"/>
    </row>
    <row r="51431" spans="1:1" x14ac:dyDescent="0.55000000000000004">
      <c r="A51431" s="131"/>
    </row>
    <row r="51434" spans="1:1" x14ac:dyDescent="0.55000000000000004">
      <c r="A51434" s="131"/>
    </row>
    <row r="51435" spans="1:1" x14ac:dyDescent="0.55000000000000004">
      <c r="A51435" s="131"/>
    </row>
    <row r="51438" spans="1:1" x14ac:dyDescent="0.55000000000000004">
      <c r="A51438" s="131"/>
    </row>
    <row r="51439" spans="1:1" x14ac:dyDescent="0.55000000000000004">
      <c r="A51439" s="131"/>
    </row>
    <row r="51442" spans="1:1" x14ac:dyDescent="0.55000000000000004">
      <c r="A51442" s="131"/>
    </row>
    <row r="51443" spans="1:1" x14ac:dyDescent="0.55000000000000004">
      <c r="A51443" s="131"/>
    </row>
    <row r="51446" spans="1:1" x14ac:dyDescent="0.55000000000000004">
      <c r="A51446" s="131"/>
    </row>
    <row r="51447" spans="1:1" x14ac:dyDescent="0.55000000000000004">
      <c r="A51447" s="131"/>
    </row>
    <row r="51450" spans="1:1" x14ac:dyDescent="0.55000000000000004">
      <c r="A51450" s="131"/>
    </row>
    <row r="51451" spans="1:1" x14ac:dyDescent="0.55000000000000004">
      <c r="A51451" s="131"/>
    </row>
    <row r="51454" spans="1:1" x14ac:dyDescent="0.55000000000000004">
      <c r="A51454" s="131"/>
    </row>
    <row r="51455" spans="1:1" x14ac:dyDescent="0.55000000000000004">
      <c r="A51455" s="131"/>
    </row>
    <row r="51458" spans="1:1" x14ac:dyDescent="0.55000000000000004">
      <c r="A51458" s="131"/>
    </row>
    <row r="51459" spans="1:1" x14ac:dyDescent="0.55000000000000004">
      <c r="A51459" s="131"/>
    </row>
    <row r="51462" spans="1:1" x14ac:dyDescent="0.55000000000000004">
      <c r="A51462" s="131"/>
    </row>
    <row r="51463" spans="1:1" x14ac:dyDescent="0.55000000000000004">
      <c r="A51463" s="131"/>
    </row>
    <row r="51466" spans="1:1" x14ac:dyDescent="0.55000000000000004">
      <c r="A51466" s="131"/>
    </row>
    <row r="51467" spans="1:1" x14ac:dyDescent="0.55000000000000004">
      <c r="A51467" s="131"/>
    </row>
    <row r="51470" spans="1:1" x14ac:dyDescent="0.55000000000000004">
      <c r="A51470" s="131"/>
    </row>
    <row r="51471" spans="1:1" x14ac:dyDescent="0.55000000000000004">
      <c r="A51471" s="131"/>
    </row>
    <row r="51474" spans="1:1" x14ac:dyDescent="0.55000000000000004">
      <c r="A51474" s="131"/>
    </row>
    <row r="51475" spans="1:1" x14ac:dyDescent="0.55000000000000004">
      <c r="A51475" s="131"/>
    </row>
    <row r="51478" spans="1:1" x14ac:dyDescent="0.55000000000000004">
      <c r="A51478" s="131"/>
    </row>
    <row r="51479" spans="1:1" x14ac:dyDescent="0.55000000000000004">
      <c r="A51479" s="131"/>
    </row>
    <row r="51482" spans="1:1" x14ac:dyDescent="0.55000000000000004">
      <c r="A51482" s="131"/>
    </row>
    <row r="51483" spans="1:1" x14ac:dyDescent="0.55000000000000004">
      <c r="A51483" s="131"/>
    </row>
    <row r="51486" spans="1:1" x14ac:dyDescent="0.55000000000000004">
      <c r="A51486" s="131"/>
    </row>
    <row r="51487" spans="1:1" x14ac:dyDescent="0.55000000000000004">
      <c r="A51487" s="131"/>
    </row>
    <row r="51490" spans="1:1" x14ac:dyDescent="0.55000000000000004">
      <c r="A51490" s="131"/>
    </row>
    <row r="51491" spans="1:1" x14ac:dyDescent="0.55000000000000004">
      <c r="A51491" s="131"/>
    </row>
    <row r="51494" spans="1:1" x14ac:dyDescent="0.55000000000000004">
      <c r="A51494" s="131"/>
    </row>
    <row r="51495" spans="1:1" x14ac:dyDescent="0.55000000000000004">
      <c r="A51495" s="131"/>
    </row>
    <row r="51498" spans="1:1" x14ac:dyDescent="0.55000000000000004">
      <c r="A51498" s="131"/>
    </row>
    <row r="51499" spans="1:1" x14ac:dyDescent="0.55000000000000004">
      <c r="A51499" s="131"/>
    </row>
    <row r="51502" spans="1:1" x14ac:dyDescent="0.55000000000000004">
      <c r="A51502" s="131"/>
    </row>
    <row r="51503" spans="1:1" x14ac:dyDescent="0.55000000000000004">
      <c r="A51503" s="131"/>
    </row>
    <row r="51506" spans="1:1" x14ac:dyDescent="0.55000000000000004">
      <c r="A51506" s="131"/>
    </row>
    <row r="51507" spans="1:1" x14ac:dyDescent="0.55000000000000004">
      <c r="A51507" s="131"/>
    </row>
    <row r="51510" spans="1:1" x14ac:dyDescent="0.55000000000000004">
      <c r="A51510" s="131"/>
    </row>
    <row r="51511" spans="1:1" x14ac:dyDescent="0.55000000000000004">
      <c r="A51511" s="131"/>
    </row>
    <row r="51514" spans="1:1" x14ac:dyDescent="0.55000000000000004">
      <c r="A51514" s="131"/>
    </row>
    <row r="51515" spans="1:1" x14ac:dyDescent="0.55000000000000004">
      <c r="A51515" s="131"/>
    </row>
    <row r="51518" spans="1:1" x14ac:dyDescent="0.55000000000000004">
      <c r="A51518" s="131"/>
    </row>
    <row r="51519" spans="1:1" x14ac:dyDescent="0.55000000000000004">
      <c r="A51519" s="131"/>
    </row>
    <row r="51522" spans="1:1" x14ac:dyDescent="0.55000000000000004">
      <c r="A51522" s="131"/>
    </row>
    <row r="51523" spans="1:1" x14ac:dyDescent="0.55000000000000004">
      <c r="A51523" s="131"/>
    </row>
    <row r="51526" spans="1:1" x14ac:dyDescent="0.55000000000000004">
      <c r="A51526" s="131"/>
    </row>
    <row r="51527" spans="1:1" x14ac:dyDescent="0.55000000000000004">
      <c r="A51527" s="131"/>
    </row>
    <row r="51530" spans="1:1" x14ac:dyDescent="0.55000000000000004">
      <c r="A51530" s="131"/>
    </row>
    <row r="51531" spans="1:1" x14ac:dyDescent="0.55000000000000004">
      <c r="A51531" s="131"/>
    </row>
    <row r="51534" spans="1:1" x14ac:dyDescent="0.55000000000000004">
      <c r="A51534" s="131"/>
    </row>
    <row r="51535" spans="1:1" x14ac:dyDescent="0.55000000000000004">
      <c r="A51535" s="131"/>
    </row>
    <row r="51538" spans="1:1" x14ac:dyDescent="0.55000000000000004">
      <c r="A51538" s="131"/>
    </row>
    <row r="51539" spans="1:1" x14ac:dyDescent="0.55000000000000004">
      <c r="A51539" s="131"/>
    </row>
    <row r="51542" spans="1:1" x14ac:dyDescent="0.55000000000000004">
      <c r="A51542" s="131"/>
    </row>
    <row r="51543" spans="1:1" x14ac:dyDescent="0.55000000000000004">
      <c r="A51543" s="131"/>
    </row>
    <row r="51546" spans="1:1" x14ac:dyDescent="0.55000000000000004">
      <c r="A51546" s="131"/>
    </row>
    <row r="51547" spans="1:1" x14ac:dyDescent="0.55000000000000004">
      <c r="A51547" s="131"/>
    </row>
    <row r="51550" spans="1:1" x14ac:dyDescent="0.55000000000000004">
      <c r="A51550" s="131"/>
    </row>
    <row r="51551" spans="1:1" x14ac:dyDescent="0.55000000000000004">
      <c r="A51551" s="131"/>
    </row>
    <row r="51554" spans="1:1" x14ac:dyDescent="0.55000000000000004">
      <c r="A51554" s="131"/>
    </row>
    <row r="51555" spans="1:1" x14ac:dyDescent="0.55000000000000004">
      <c r="A51555" s="131"/>
    </row>
    <row r="51558" spans="1:1" x14ac:dyDescent="0.55000000000000004">
      <c r="A51558" s="131"/>
    </row>
    <row r="51559" spans="1:1" x14ac:dyDescent="0.55000000000000004">
      <c r="A51559" s="131"/>
    </row>
    <row r="51562" spans="1:1" x14ac:dyDescent="0.55000000000000004">
      <c r="A51562" s="131"/>
    </row>
    <row r="51563" spans="1:1" x14ac:dyDescent="0.55000000000000004">
      <c r="A51563" s="131"/>
    </row>
    <row r="51566" spans="1:1" x14ac:dyDescent="0.55000000000000004">
      <c r="A51566" s="131"/>
    </row>
    <row r="51567" spans="1:1" x14ac:dyDescent="0.55000000000000004">
      <c r="A51567" s="131"/>
    </row>
    <row r="51570" spans="1:1" x14ac:dyDescent="0.55000000000000004">
      <c r="A51570" s="131"/>
    </row>
    <row r="51571" spans="1:1" x14ac:dyDescent="0.55000000000000004">
      <c r="A51571" s="131"/>
    </row>
    <row r="51574" spans="1:1" x14ac:dyDescent="0.55000000000000004">
      <c r="A51574" s="131"/>
    </row>
    <row r="51575" spans="1:1" x14ac:dyDescent="0.55000000000000004">
      <c r="A51575" s="131"/>
    </row>
    <row r="51578" spans="1:1" x14ac:dyDescent="0.55000000000000004">
      <c r="A51578" s="131"/>
    </row>
    <row r="51579" spans="1:1" x14ac:dyDescent="0.55000000000000004">
      <c r="A51579" s="131"/>
    </row>
    <row r="51582" spans="1:1" x14ac:dyDescent="0.55000000000000004">
      <c r="A51582" s="131"/>
    </row>
    <row r="51583" spans="1:1" x14ac:dyDescent="0.55000000000000004">
      <c r="A51583" s="131"/>
    </row>
    <row r="51586" spans="1:1" x14ac:dyDescent="0.55000000000000004">
      <c r="A51586" s="131"/>
    </row>
    <row r="51587" spans="1:1" x14ac:dyDescent="0.55000000000000004">
      <c r="A51587" s="131"/>
    </row>
    <row r="51590" spans="1:1" x14ac:dyDescent="0.55000000000000004">
      <c r="A51590" s="131"/>
    </row>
    <row r="51591" spans="1:1" x14ac:dyDescent="0.55000000000000004">
      <c r="A51591" s="131"/>
    </row>
    <row r="51594" spans="1:1" x14ac:dyDescent="0.55000000000000004">
      <c r="A51594" s="131"/>
    </row>
    <row r="51595" spans="1:1" x14ac:dyDescent="0.55000000000000004">
      <c r="A51595" s="131"/>
    </row>
    <row r="51598" spans="1:1" x14ac:dyDescent="0.55000000000000004">
      <c r="A51598" s="131"/>
    </row>
    <row r="51599" spans="1:1" x14ac:dyDescent="0.55000000000000004">
      <c r="A51599" s="131"/>
    </row>
    <row r="51602" spans="1:1" x14ac:dyDescent="0.55000000000000004">
      <c r="A51602" s="131"/>
    </row>
    <row r="51603" spans="1:1" x14ac:dyDescent="0.55000000000000004">
      <c r="A51603" s="131"/>
    </row>
    <row r="51606" spans="1:1" x14ac:dyDescent="0.55000000000000004">
      <c r="A51606" s="131"/>
    </row>
    <row r="51607" spans="1:1" x14ac:dyDescent="0.55000000000000004">
      <c r="A51607" s="131"/>
    </row>
    <row r="51610" spans="1:1" x14ac:dyDescent="0.55000000000000004">
      <c r="A51610" s="131"/>
    </row>
    <row r="51611" spans="1:1" x14ac:dyDescent="0.55000000000000004">
      <c r="A51611" s="131"/>
    </row>
    <row r="51614" spans="1:1" x14ac:dyDescent="0.55000000000000004">
      <c r="A51614" s="131"/>
    </row>
    <row r="51615" spans="1:1" x14ac:dyDescent="0.55000000000000004">
      <c r="A51615" s="131"/>
    </row>
    <row r="51618" spans="1:1" x14ac:dyDescent="0.55000000000000004">
      <c r="A51618" s="131"/>
    </row>
    <row r="51619" spans="1:1" x14ac:dyDescent="0.55000000000000004">
      <c r="A51619" s="131"/>
    </row>
    <row r="51622" spans="1:1" x14ac:dyDescent="0.55000000000000004">
      <c r="A51622" s="131"/>
    </row>
    <row r="51623" spans="1:1" x14ac:dyDescent="0.55000000000000004">
      <c r="A51623" s="131"/>
    </row>
    <row r="51626" spans="1:1" x14ac:dyDescent="0.55000000000000004">
      <c r="A51626" s="131"/>
    </row>
    <row r="51627" spans="1:1" x14ac:dyDescent="0.55000000000000004">
      <c r="A51627" s="131"/>
    </row>
    <row r="51630" spans="1:1" x14ac:dyDescent="0.55000000000000004">
      <c r="A51630" s="131"/>
    </row>
    <row r="51631" spans="1:1" x14ac:dyDescent="0.55000000000000004">
      <c r="A51631" s="131"/>
    </row>
    <row r="51634" spans="1:1" x14ac:dyDescent="0.55000000000000004">
      <c r="A51634" s="131"/>
    </row>
    <row r="51635" spans="1:1" x14ac:dyDescent="0.55000000000000004">
      <c r="A51635" s="131"/>
    </row>
    <row r="51638" spans="1:1" x14ac:dyDescent="0.55000000000000004">
      <c r="A51638" s="131"/>
    </row>
    <row r="51639" spans="1:1" x14ac:dyDescent="0.55000000000000004">
      <c r="A51639" s="131"/>
    </row>
    <row r="51642" spans="1:1" x14ac:dyDescent="0.55000000000000004">
      <c r="A51642" s="131"/>
    </row>
    <row r="51643" spans="1:1" x14ac:dyDescent="0.55000000000000004">
      <c r="A51643" s="131"/>
    </row>
    <row r="51646" spans="1:1" x14ac:dyDescent="0.55000000000000004">
      <c r="A51646" s="131"/>
    </row>
    <row r="51647" spans="1:1" x14ac:dyDescent="0.55000000000000004">
      <c r="A51647" s="131"/>
    </row>
    <row r="51650" spans="1:1" x14ac:dyDescent="0.55000000000000004">
      <c r="A51650" s="131"/>
    </row>
    <row r="51651" spans="1:1" x14ac:dyDescent="0.55000000000000004">
      <c r="A51651" s="131"/>
    </row>
    <row r="51654" spans="1:1" x14ac:dyDescent="0.55000000000000004">
      <c r="A51654" s="131"/>
    </row>
    <row r="51655" spans="1:1" x14ac:dyDescent="0.55000000000000004">
      <c r="A51655" s="131"/>
    </row>
    <row r="51658" spans="1:1" x14ac:dyDescent="0.55000000000000004">
      <c r="A51658" s="131"/>
    </row>
    <row r="51659" spans="1:1" x14ac:dyDescent="0.55000000000000004">
      <c r="A51659" s="131"/>
    </row>
    <row r="51662" spans="1:1" x14ac:dyDescent="0.55000000000000004">
      <c r="A51662" s="131"/>
    </row>
    <row r="51663" spans="1:1" x14ac:dyDescent="0.55000000000000004">
      <c r="A51663" s="131"/>
    </row>
    <row r="51666" spans="1:1" x14ac:dyDescent="0.55000000000000004">
      <c r="A51666" s="131"/>
    </row>
    <row r="51667" spans="1:1" x14ac:dyDescent="0.55000000000000004">
      <c r="A51667" s="131"/>
    </row>
    <row r="51670" spans="1:1" x14ac:dyDescent="0.55000000000000004">
      <c r="A51670" s="131"/>
    </row>
    <row r="51671" spans="1:1" x14ac:dyDescent="0.55000000000000004">
      <c r="A51671" s="131"/>
    </row>
    <row r="51674" spans="1:1" x14ac:dyDescent="0.55000000000000004">
      <c r="A51674" s="131"/>
    </row>
    <row r="51675" spans="1:1" x14ac:dyDescent="0.55000000000000004">
      <c r="A51675" s="131"/>
    </row>
    <row r="51678" spans="1:1" x14ac:dyDescent="0.55000000000000004">
      <c r="A51678" s="131"/>
    </row>
    <row r="51679" spans="1:1" x14ac:dyDescent="0.55000000000000004">
      <c r="A51679" s="131"/>
    </row>
    <row r="51682" spans="1:1" x14ac:dyDescent="0.55000000000000004">
      <c r="A51682" s="131"/>
    </row>
    <row r="51683" spans="1:1" x14ac:dyDescent="0.55000000000000004">
      <c r="A51683" s="131"/>
    </row>
    <row r="51686" spans="1:1" x14ac:dyDescent="0.55000000000000004">
      <c r="A51686" s="131"/>
    </row>
    <row r="51687" spans="1:1" x14ac:dyDescent="0.55000000000000004">
      <c r="A51687" s="131"/>
    </row>
    <row r="51690" spans="1:1" x14ac:dyDescent="0.55000000000000004">
      <c r="A51690" s="131"/>
    </row>
    <row r="51691" spans="1:1" x14ac:dyDescent="0.55000000000000004">
      <c r="A51691" s="131"/>
    </row>
    <row r="51694" spans="1:1" x14ac:dyDescent="0.55000000000000004">
      <c r="A51694" s="131"/>
    </row>
    <row r="51695" spans="1:1" x14ac:dyDescent="0.55000000000000004">
      <c r="A51695" s="131"/>
    </row>
    <row r="51698" spans="1:1" x14ac:dyDescent="0.55000000000000004">
      <c r="A51698" s="131"/>
    </row>
    <row r="51699" spans="1:1" x14ac:dyDescent="0.55000000000000004">
      <c r="A51699" s="131"/>
    </row>
    <row r="51702" spans="1:1" x14ac:dyDescent="0.55000000000000004">
      <c r="A51702" s="131"/>
    </row>
    <row r="51703" spans="1:1" x14ac:dyDescent="0.55000000000000004">
      <c r="A51703" s="131"/>
    </row>
    <row r="51706" spans="1:1" x14ac:dyDescent="0.55000000000000004">
      <c r="A51706" s="131"/>
    </row>
    <row r="51707" spans="1:1" x14ac:dyDescent="0.55000000000000004">
      <c r="A51707" s="131"/>
    </row>
    <row r="51710" spans="1:1" x14ac:dyDescent="0.55000000000000004">
      <c r="A51710" s="131"/>
    </row>
    <row r="51711" spans="1:1" x14ac:dyDescent="0.55000000000000004">
      <c r="A51711" s="131"/>
    </row>
    <row r="51714" spans="1:1" x14ac:dyDescent="0.55000000000000004">
      <c r="A51714" s="131"/>
    </row>
    <row r="51715" spans="1:1" x14ac:dyDescent="0.55000000000000004">
      <c r="A51715" s="131"/>
    </row>
    <row r="51718" spans="1:1" x14ac:dyDescent="0.55000000000000004">
      <c r="A51718" s="131"/>
    </row>
    <row r="51719" spans="1:1" x14ac:dyDescent="0.55000000000000004">
      <c r="A51719" s="131"/>
    </row>
    <row r="51722" spans="1:1" x14ac:dyDescent="0.55000000000000004">
      <c r="A51722" s="131"/>
    </row>
    <row r="51723" spans="1:1" x14ac:dyDescent="0.55000000000000004">
      <c r="A51723" s="131"/>
    </row>
    <row r="51726" spans="1:1" x14ac:dyDescent="0.55000000000000004">
      <c r="A51726" s="131"/>
    </row>
    <row r="51727" spans="1:1" x14ac:dyDescent="0.55000000000000004">
      <c r="A51727" s="131"/>
    </row>
    <row r="51730" spans="1:1" x14ac:dyDescent="0.55000000000000004">
      <c r="A51730" s="131"/>
    </row>
    <row r="51731" spans="1:1" x14ac:dyDescent="0.55000000000000004">
      <c r="A51731" s="131"/>
    </row>
    <row r="51734" spans="1:1" x14ac:dyDescent="0.55000000000000004">
      <c r="A51734" s="131"/>
    </row>
    <row r="51735" spans="1:1" x14ac:dyDescent="0.55000000000000004">
      <c r="A51735" s="131"/>
    </row>
    <row r="51738" spans="1:1" x14ac:dyDescent="0.55000000000000004">
      <c r="A51738" s="131"/>
    </row>
    <row r="51739" spans="1:1" x14ac:dyDescent="0.55000000000000004">
      <c r="A51739" s="131"/>
    </row>
    <row r="51742" spans="1:1" x14ac:dyDescent="0.55000000000000004">
      <c r="A51742" s="131"/>
    </row>
    <row r="51743" spans="1:1" x14ac:dyDescent="0.55000000000000004">
      <c r="A51743" s="131"/>
    </row>
    <row r="51746" spans="1:1" x14ac:dyDescent="0.55000000000000004">
      <c r="A51746" s="131"/>
    </row>
    <row r="51747" spans="1:1" x14ac:dyDescent="0.55000000000000004">
      <c r="A51747" s="131"/>
    </row>
    <row r="51750" spans="1:1" x14ac:dyDescent="0.55000000000000004">
      <c r="A51750" s="131"/>
    </row>
    <row r="51751" spans="1:1" x14ac:dyDescent="0.55000000000000004">
      <c r="A51751" s="131"/>
    </row>
    <row r="51754" spans="1:1" x14ac:dyDescent="0.55000000000000004">
      <c r="A51754" s="131"/>
    </row>
    <row r="51755" spans="1:1" x14ac:dyDescent="0.55000000000000004">
      <c r="A51755" s="131"/>
    </row>
    <row r="51758" spans="1:1" x14ac:dyDescent="0.55000000000000004">
      <c r="A51758" s="131"/>
    </row>
    <row r="51759" spans="1:1" x14ac:dyDescent="0.55000000000000004">
      <c r="A51759" s="131"/>
    </row>
    <row r="51762" spans="1:1" x14ac:dyDescent="0.55000000000000004">
      <c r="A51762" s="131"/>
    </row>
    <row r="51763" spans="1:1" x14ac:dyDescent="0.55000000000000004">
      <c r="A51763" s="131"/>
    </row>
    <row r="51766" spans="1:1" x14ac:dyDescent="0.55000000000000004">
      <c r="A51766" s="131"/>
    </row>
    <row r="51767" spans="1:1" x14ac:dyDescent="0.55000000000000004">
      <c r="A51767" s="131"/>
    </row>
    <row r="51770" spans="1:1" x14ac:dyDescent="0.55000000000000004">
      <c r="A51770" s="131"/>
    </row>
    <row r="51771" spans="1:1" x14ac:dyDescent="0.55000000000000004">
      <c r="A51771" s="131"/>
    </row>
    <row r="51774" spans="1:1" x14ac:dyDescent="0.55000000000000004">
      <c r="A51774" s="131"/>
    </row>
    <row r="51775" spans="1:1" x14ac:dyDescent="0.55000000000000004">
      <c r="A51775" s="131"/>
    </row>
    <row r="51778" spans="1:1" x14ac:dyDescent="0.55000000000000004">
      <c r="A51778" s="131"/>
    </row>
    <row r="51779" spans="1:1" x14ac:dyDescent="0.55000000000000004">
      <c r="A51779" s="131"/>
    </row>
    <row r="51782" spans="1:1" x14ac:dyDescent="0.55000000000000004">
      <c r="A51782" s="131"/>
    </row>
    <row r="51783" spans="1:1" x14ac:dyDescent="0.55000000000000004">
      <c r="A51783" s="131"/>
    </row>
    <row r="51786" spans="1:1" x14ac:dyDescent="0.55000000000000004">
      <c r="A51786" s="131"/>
    </row>
    <row r="51787" spans="1:1" x14ac:dyDescent="0.55000000000000004">
      <c r="A51787" s="131"/>
    </row>
    <row r="51790" spans="1:1" x14ac:dyDescent="0.55000000000000004">
      <c r="A51790" s="131"/>
    </row>
    <row r="51791" spans="1:1" x14ac:dyDescent="0.55000000000000004">
      <c r="A51791" s="131"/>
    </row>
    <row r="51794" spans="1:1" x14ac:dyDescent="0.55000000000000004">
      <c r="A51794" s="131"/>
    </row>
    <row r="51795" spans="1:1" x14ac:dyDescent="0.55000000000000004">
      <c r="A51795" s="131"/>
    </row>
    <row r="51798" spans="1:1" x14ac:dyDescent="0.55000000000000004">
      <c r="A51798" s="131"/>
    </row>
    <row r="51799" spans="1:1" x14ac:dyDescent="0.55000000000000004">
      <c r="A51799" s="131"/>
    </row>
    <row r="51802" spans="1:1" x14ac:dyDescent="0.55000000000000004">
      <c r="A51802" s="131"/>
    </row>
    <row r="51803" spans="1:1" x14ac:dyDescent="0.55000000000000004">
      <c r="A51803" s="131"/>
    </row>
    <row r="51806" spans="1:1" x14ac:dyDescent="0.55000000000000004">
      <c r="A51806" s="131"/>
    </row>
    <row r="51807" spans="1:1" x14ac:dyDescent="0.55000000000000004">
      <c r="A51807" s="131"/>
    </row>
    <row r="51810" spans="1:1" x14ac:dyDescent="0.55000000000000004">
      <c r="A51810" s="131"/>
    </row>
    <row r="51811" spans="1:1" x14ac:dyDescent="0.55000000000000004">
      <c r="A51811" s="131"/>
    </row>
    <row r="51814" spans="1:1" x14ac:dyDescent="0.55000000000000004">
      <c r="A51814" s="131"/>
    </row>
    <row r="51815" spans="1:1" x14ac:dyDescent="0.55000000000000004">
      <c r="A51815" s="131"/>
    </row>
    <row r="51818" spans="1:1" x14ac:dyDescent="0.55000000000000004">
      <c r="A51818" s="131"/>
    </row>
    <row r="51819" spans="1:1" x14ac:dyDescent="0.55000000000000004">
      <c r="A51819" s="131"/>
    </row>
    <row r="51822" spans="1:1" x14ac:dyDescent="0.55000000000000004">
      <c r="A51822" s="131"/>
    </row>
    <row r="51823" spans="1:1" x14ac:dyDescent="0.55000000000000004">
      <c r="A51823" s="131"/>
    </row>
    <row r="51826" spans="1:1" x14ac:dyDescent="0.55000000000000004">
      <c r="A51826" s="131"/>
    </row>
    <row r="51827" spans="1:1" x14ac:dyDescent="0.55000000000000004">
      <c r="A51827" s="131"/>
    </row>
    <row r="51830" spans="1:1" x14ac:dyDescent="0.55000000000000004">
      <c r="A51830" s="131"/>
    </row>
    <row r="51831" spans="1:1" x14ac:dyDescent="0.55000000000000004">
      <c r="A51831" s="131"/>
    </row>
    <row r="51834" spans="1:1" x14ac:dyDescent="0.55000000000000004">
      <c r="A51834" s="131"/>
    </row>
    <row r="51835" spans="1:1" x14ac:dyDescent="0.55000000000000004">
      <c r="A51835" s="131"/>
    </row>
    <row r="51838" spans="1:1" x14ac:dyDescent="0.55000000000000004">
      <c r="A51838" s="131"/>
    </row>
    <row r="51839" spans="1:1" x14ac:dyDescent="0.55000000000000004">
      <c r="A51839" s="131"/>
    </row>
    <row r="51842" spans="1:1" x14ac:dyDescent="0.55000000000000004">
      <c r="A51842" s="131"/>
    </row>
    <row r="51843" spans="1:1" x14ac:dyDescent="0.55000000000000004">
      <c r="A51843" s="131"/>
    </row>
    <row r="51846" spans="1:1" x14ac:dyDescent="0.55000000000000004">
      <c r="A51846" s="131"/>
    </row>
    <row r="51847" spans="1:1" x14ac:dyDescent="0.55000000000000004">
      <c r="A51847" s="131"/>
    </row>
    <row r="51850" spans="1:1" x14ac:dyDescent="0.55000000000000004">
      <c r="A51850" s="131"/>
    </row>
    <row r="51851" spans="1:1" x14ac:dyDescent="0.55000000000000004">
      <c r="A51851" s="131"/>
    </row>
    <row r="51854" spans="1:1" x14ac:dyDescent="0.55000000000000004">
      <c r="A51854" s="131"/>
    </row>
    <row r="51855" spans="1:1" x14ac:dyDescent="0.55000000000000004">
      <c r="A51855" s="131"/>
    </row>
    <row r="51858" spans="1:1" x14ac:dyDescent="0.55000000000000004">
      <c r="A51858" s="131"/>
    </row>
    <row r="51859" spans="1:1" x14ac:dyDescent="0.55000000000000004">
      <c r="A51859" s="131"/>
    </row>
    <row r="51862" spans="1:1" x14ac:dyDescent="0.55000000000000004">
      <c r="A51862" s="131"/>
    </row>
    <row r="51863" spans="1:1" x14ac:dyDescent="0.55000000000000004">
      <c r="A51863" s="131"/>
    </row>
    <row r="51866" spans="1:1" x14ac:dyDescent="0.55000000000000004">
      <c r="A51866" s="131"/>
    </row>
    <row r="51867" spans="1:1" x14ac:dyDescent="0.55000000000000004">
      <c r="A51867" s="131"/>
    </row>
    <row r="51870" spans="1:1" x14ac:dyDescent="0.55000000000000004">
      <c r="A51870" s="131"/>
    </row>
    <row r="51871" spans="1:1" x14ac:dyDescent="0.55000000000000004">
      <c r="A51871" s="131"/>
    </row>
    <row r="51874" spans="1:1" x14ac:dyDescent="0.55000000000000004">
      <c r="A51874" s="131"/>
    </row>
    <row r="51875" spans="1:1" x14ac:dyDescent="0.55000000000000004">
      <c r="A51875" s="131"/>
    </row>
    <row r="51878" spans="1:1" x14ac:dyDescent="0.55000000000000004">
      <c r="A51878" s="131"/>
    </row>
    <row r="51879" spans="1:1" x14ac:dyDescent="0.55000000000000004">
      <c r="A51879" s="131"/>
    </row>
    <row r="51882" spans="1:1" x14ac:dyDescent="0.55000000000000004">
      <c r="A51882" s="131"/>
    </row>
    <row r="51883" spans="1:1" x14ac:dyDescent="0.55000000000000004">
      <c r="A51883" s="131"/>
    </row>
    <row r="51886" spans="1:1" x14ac:dyDescent="0.55000000000000004">
      <c r="A51886" s="131"/>
    </row>
    <row r="51887" spans="1:1" x14ac:dyDescent="0.55000000000000004">
      <c r="A51887" s="131"/>
    </row>
    <row r="51890" spans="1:1" x14ac:dyDescent="0.55000000000000004">
      <c r="A51890" s="131"/>
    </row>
    <row r="51891" spans="1:1" x14ac:dyDescent="0.55000000000000004">
      <c r="A51891" s="131"/>
    </row>
    <row r="51894" spans="1:1" x14ac:dyDescent="0.55000000000000004">
      <c r="A51894" s="131"/>
    </row>
    <row r="51895" spans="1:1" x14ac:dyDescent="0.55000000000000004">
      <c r="A51895" s="131"/>
    </row>
    <row r="51898" spans="1:1" x14ac:dyDescent="0.55000000000000004">
      <c r="A51898" s="131"/>
    </row>
    <row r="51899" spans="1:1" x14ac:dyDescent="0.55000000000000004">
      <c r="A51899" s="131"/>
    </row>
    <row r="51902" spans="1:1" x14ac:dyDescent="0.55000000000000004">
      <c r="A51902" s="131"/>
    </row>
    <row r="51903" spans="1:1" x14ac:dyDescent="0.55000000000000004">
      <c r="A51903" s="131"/>
    </row>
    <row r="51906" spans="1:1" x14ac:dyDescent="0.55000000000000004">
      <c r="A51906" s="131"/>
    </row>
    <row r="51907" spans="1:1" x14ac:dyDescent="0.55000000000000004">
      <c r="A51907" s="131"/>
    </row>
    <row r="51910" spans="1:1" x14ac:dyDescent="0.55000000000000004">
      <c r="A51910" s="131"/>
    </row>
    <row r="51911" spans="1:1" x14ac:dyDescent="0.55000000000000004">
      <c r="A51911" s="131"/>
    </row>
    <row r="51914" spans="1:1" x14ac:dyDescent="0.55000000000000004">
      <c r="A51914" s="131"/>
    </row>
    <row r="51915" spans="1:1" x14ac:dyDescent="0.55000000000000004">
      <c r="A51915" s="131"/>
    </row>
    <row r="51918" spans="1:1" x14ac:dyDescent="0.55000000000000004">
      <c r="A51918" s="131"/>
    </row>
    <row r="51919" spans="1:1" x14ac:dyDescent="0.55000000000000004">
      <c r="A51919" s="131"/>
    </row>
    <row r="51922" spans="1:1" x14ac:dyDescent="0.55000000000000004">
      <c r="A51922" s="131"/>
    </row>
    <row r="51923" spans="1:1" x14ac:dyDescent="0.55000000000000004">
      <c r="A51923" s="131"/>
    </row>
    <row r="51926" spans="1:1" x14ac:dyDescent="0.55000000000000004">
      <c r="A51926" s="131"/>
    </row>
    <row r="51927" spans="1:1" x14ac:dyDescent="0.55000000000000004">
      <c r="A51927" s="131"/>
    </row>
    <row r="51930" spans="1:1" x14ac:dyDescent="0.55000000000000004">
      <c r="A51930" s="131"/>
    </row>
    <row r="51931" spans="1:1" x14ac:dyDescent="0.55000000000000004">
      <c r="A51931" s="131"/>
    </row>
    <row r="51934" spans="1:1" x14ac:dyDescent="0.55000000000000004">
      <c r="A51934" s="131"/>
    </row>
    <row r="51935" spans="1:1" x14ac:dyDescent="0.55000000000000004">
      <c r="A51935" s="131"/>
    </row>
    <row r="51938" spans="1:1" x14ac:dyDescent="0.55000000000000004">
      <c r="A51938" s="131"/>
    </row>
    <row r="51939" spans="1:1" x14ac:dyDescent="0.55000000000000004">
      <c r="A51939" s="131"/>
    </row>
    <row r="51942" spans="1:1" x14ac:dyDescent="0.55000000000000004">
      <c r="A51942" s="131"/>
    </row>
    <row r="51943" spans="1:1" x14ac:dyDescent="0.55000000000000004">
      <c r="A51943" s="131"/>
    </row>
    <row r="51946" spans="1:1" x14ac:dyDescent="0.55000000000000004">
      <c r="A51946" s="131"/>
    </row>
    <row r="51947" spans="1:1" x14ac:dyDescent="0.55000000000000004">
      <c r="A51947" s="131"/>
    </row>
    <row r="51950" spans="1:1" x14ac:dyDescent="0.55000000000000004">
      <c r="A51950" s="131"/>
    </row>
    <row r="51951" spans="1:1" x14ac:dyDescent="0.55000000000000004">
      <c r="A51951" s="131"/>
    </row>
    <row r="51954" spans="1:1" x14ac:dyDescent="0.55000000000000004">
      <c r="A51954" s="131"/>
    </row>
    <row r="51955" spans="1:1" x14ac:dyDescent="0.55000000000000004">
      <c r="A51955" s="131"/>
    </row>
    <row r="51958" spans="1:1" x14ac:dyDescent="0.55000000000000004">
      <c r="A51958" s="131"/>
    </row>
    <row r="51959" spans="1:1" x14ac:dyDescent="0.55000000000000004">
      <c r="A51959" s="131"/>
    </row>
    <row r="51962" spans="1:1" x14ac:dyDescent="0.55000000000000004">
      <c r="A51962" s="131"/>
    </row>
    <row r="51963" spans="1:1" x14ac:dyDescent="0.55000000000000004">
      <c r="A51963" s="131"/>
    </row>
    <row r="51966" spans="1:1" x14ac:dyDescent="0.55000000000000004">
      <c r="A51966" s="131"/>
    </row>
    <row r="51967" spans="1:1" x14ac:dyDescent="0.55000000000000004">
      <c r="A51967" s="131"/>
    </row>
    <row r="51970" spans="1:1" x14ac:dyDescent="0.55000000000000004">
      <c r="A51970" s="131"/>
    </row>
    <row r="51971" spans="1:1" x14ac:dyDescent="0.55000000000000004">
      <c r="A51971" s="131"/>
    </row>
    <row r="51974" spans="1:1" x14ac:dyDescent="0.55000000000000004">
      <c r="A51974" s="131"/>
    </row>
    <row r="51975" spans="1:1" x14ac:dyDescent="0.55000000000000004">
      <c r="A51975" s="131"/>
    </row>
    <row r="51978" spans="1:1" x14ac:dyDescent="0.55000000000000004">
      <c r="A51978" s="131"/>
    </row>
    <row r="51979" spans="1:1" x14ac:dyDescent="0.55000000000000004">
      <c r="A51979" s="131"/>
    </row>
    <row r="51982" spans="1:1" x14ac:dyDescent="0.55000000000000004">
      <c r="A51982" s="131"/>
    </row>
    <row r="51983" spans="1:1" x14ac:dyDescent="0.55000000000000004">
      <c r="A51983" s="131"/>
    </row>
    <row r="51986" spans="1:1" x14ac:dyDescent="0.55000000000000004">
      <c r="A51986" s="131"/>
    </row>
    <row r="51987" spans="1:1" x14ac:dyDescent="0.55000000000000004">
      <c r="A51987" s="131"/>
    </row>
    <row r="51990" spans="1:1" x14ac:dyDescent="0.55000000000000004">
      <c r="A51990" s="131"/>
    </row>
    <row r="51991" spans="1:1" x14ac:dyDescent="0.55000000000000004">
      <c r="A51991" s="131"/>
    </row>
    <row r="51994" spans="1:1" x14ac:dyDescent="0.55000000000000004">
      <c r="A51994" s="131"/>
    </row>
    <row r="51995" spans="1:1" x14ac:dyDescent="0.55000000000000004">
      <c r="A51995" s="131"/>
    </row>
    <row r="51998" spans="1:1" x14ac:dyDescent="0.55000000000000004">
      <c r="A51998" s="131"/>
    </row>
    <row r="51999" spans="1:1" x14ac:dyDescent="0.55000000000000004">
      <c r="A51999" s="131"/>
    </row>
    <row r="52002" spans="1:1" x14ac:dyDescent="0.55000000000000004">
      <c r="A52002" s="131"/>
    </row>
    <row r="52003" spans="1:1" x14ac:dyDescent="0.55000000000000004">
      <c r="A52003" s="131"/>
    </row>
    <row r="52006" spans="1:1" x14ac:dyDescent="0.55000000000000004">
      <c r="A52006" s="131"/>
    </row>
    <row r="52007" spans="1:1" x14ac:dyDescent="0.55000000000000004">
      <c r="A52007" s="131"/>
    </row>
    <row r="52010" spans="1:1" x14ac:dyDescent="0.55000000000000004">
      <c r="A52010" s="131"/>
    </row>
    <row r="52011" spans="1:1" x14ac:dyDescent="0.55000000000000004">
      <c r="A52011" s="131"/>
    </row>
    <row r="52014" spans="1:1" x14ac:dyDescent="0.55000000000000004">
      <c r="A52014" s="131"/>
    </row>
    <row r="52015" spans="1:1" x14ac:dyDescent="0.55000000000000004">
      <c r="A52015" s="131"/>
    </row>
    <row r="52018" spans="1:1" x14ac:dyDescent="0.55000000000000004">
      <c r="A52018" s="131"/>
    </row>
    <row r="52019" spans="1:1" x14ac:dyDescent="0.55000000000000004">
      <c r="A52019" s="131"/>
    </row>
    <row r="52022" spans="1:1" x14ac:dyDescent="0.55000000000000004">
      <c r="A52022" s="131"/>
    </row>
    <row r="52023" spans="1:1" x14ac:dyDescent="0.55000000000000004">
      <c r="A52023" s="131"/>
    </row>
    <row r="52026" spans="1:1" x14ac:dyDescent="0.55000000000000004">
      <c r="A52026" s="131"/>
    </row>
    <row r="52027" spans="1:1" x14ac:dyDescent="0.55000000000000004">
      <c r="A52027" s="131"/>
    </row>
    <row r="52030" spans="1:1" x14ac:dyDescent="0.55000000000000004">
      <c r="A52030" s="131"/>
    </row>
    <row r="52031" spans="1:1" x14ac:dyDescent="0.55000000000000004">
      <c r="A52031" s="131"/>
    </row>
    <row r="52034" spans="1:1" x14ac:dyDescent="0.55000000000000004">
      <c r="A52034" s="131"/>
    </row>
    <row r="52035" spans="1:1" x14ac:dyDescent="0.55000000000000004">
      <c r="A52035" s="131"/>
    </row>
    <row r="52038" spans="1:1" x14ac:dyDescent="0.55000000000000004">
      <c r="A52038" s="131"/>
    </row>
    <row r="52039" spans="1:1" x14ac:dyDescent="0.55000000000000004">
      <c r="A52039" s="131"/>
    </row>
    <row r="52042" spans="1:1" x14ac:dyDescent="0.55000000000000004">
      <c r="A52042" s="131"/>
    </row>
    <row r="52043" spans="1:1" x14ac:dyDescent="0.55000000000000004">
      <c r="A52043" s="131"/>
    </row>
    <row r="52046" spans="1:1" x14ac:dyDescent="0.55000000000000004">
      <c r="A52046" s="131"/>
    </row>
    <row r="52047" spans="1:1" x14ac:dyDescent="0.55000000000000004">
      <c r="A52047" s="131"/>
    </row>
    <row r="52050" spans="1:1" x14ac:dyDescent="0.55000000000000004">
      <c r="A52050" s="131"/>
    </row>
    <row r="52051" spans="1:1" x14ac:dyDescent="0.55000000000000004">
      <c r="A52051" s="131"/>
    </row>
    <row r="52054" spans="1:1" x14ac:dyDescent="0.55000000000000004">
      <c r="A52054" s="131"/>
    </row>
    <row r="52055" spans="1:1" x14ac:dyDescent="0.55000000000000004">
      <c r="A52055" s="131"/>
    </row>
    <row r="52058" spans="1:1" x14ac:dyDescent="0.55000000000000004">
      <c r="A52058" s="131"/>
    </row>
    <row r="52059" spans="1:1" x14ac:dyDescent="0.55000000000000004">
      <c r="A52059" s="131"/>
    </row>
    <row r="52062" spans="1:1" x14ac:dyDescent="0.55000000000000004">
      <c r="A52062" s="131"/>
    </row>
    <row r="52063" spans="1:1" x14ac:dyDescent="0.55000000000000004">
      <c r="A52063" s="131"/>
    </row>
    <row r="52066" spans="1:1" x14ac:dyDescent="0.55000000000000004">
      <c r="A52066" s="131"/>
    </row>
    <row r="52067" spans="1:1" x14ac:dyDescent="0.55000000000000004">
      <c r="A52067" s="131"/>
    </row>
    <row r="52070" spans="1:1" x14ac:dyDescent="0.55000000000000004">
      <c r="A52070" s="131"/>
    </row>
    <row r="52071" spans="1:1" x14ac:dyDescent="0.55000000000000004">
      <c r="A52071" s="131"/>
    </row>
    <row r="52074" spans="1:1" x14ac:dyDescent="0.55000000000000004">
      <c r="A52074" s="131"/>
    </row>
    <row r="52075" spans="1:1" x14ac:dyDescent="0.55000000000000004">
      <c r="A52075" s="131"/>
    </row>
    <row r="52078" spans="1:1" x14ac:dyDescent="0.55000000000000004">
      <c r="A52078" s="131"/>
    </row>
    <row r="52079" spans="1:1" x14ac:dyDescent="0.55000000000000004">
      <c r="A52079" s="131"/>
    </row>
    <row r="52082" spans="1:1" x14ac:dyDescent="0.55000000000000004">
      <c r="A52082" s="131"/>
    </row>
    <row r="52083" spans="1:1" x14ac:dyDescent="0.55000000000000004">
      <c r="A52083" s="131"/>
    </row>
    <row r="52086" spans="1:1" x14ac:dyDescent="0.55000000000000004">
      <c r="A52086" s="131"/>
    </row>
    <row r="52087" spans="1:1" x14ac:dyDescent="0.55000000000000004">
      <c r="A52087" s="131"/>
    </row>
    <row r="52090" spans="1:1" x14ac:dyDescent="0.55000000000000004">
      <c r="A52090" s="131"/>
    </row>
    <row r="52091" spans="1:1" x14ac:dyDescent="0.55000000000000004">
      <c r="A52091" s="131"/>
    </row>
    <row r="52094" spans="1:1" x14ac:dyDescent="0.55000000000000004">
      <c r="A52094" s="131"/>
    </row>
    <row r="52095" spans="1:1" x14ac:dyDescent="0.55000000000000004">
      <c r="A52095" s="131"/>
    </row>
    <row r="52098" spans="1:1" x14ac:dyDescent="0.55000000000000004">
      <c r="A52098" s="131"/>
    </row>
    <row r="52099" spans="1:1" x14ac:dyDescent="0.55000000000000004">
      <c r="A52099" s="131"/>
    </row>
    <row r="52102" spans="1:1" x14ac:dyDescent="0.55000000000000004">
      <c r="A52102" s="131"/>
    </row>
    <row r="52103" spans="1:1" x14ac:dyDescent="0.55000000000000004">
      <c r="A52103" s="131"/>
    </row>
    <row r="52106" spans="1:1" x14ac:dyDescent="0.55000000000000004">
      <c r="A52106" s="131"/>
    </row>
    <row r="52107" spans="1:1" x14ac:dyDescent="0.55000000000000004">
      <c r="A52107" s="131"/>
    </row>
    <row r="52110" spans="1:1" x14ac:dyDescent="0.55000000000000004">
      <c r="A52110" s="131"/>
    </row>
    <row r="52111" spans="1:1" x14ac:dyDescent="0.55000000000000004">
      <c r="A52111" s="131"/>
    </row>
    <row r="52114" spans="1:1" x14ac:dyDescent="0.55000000000000004">
      <c r="A52114" s="131"/>
    </row>
    <row r="52115" spans="1:1" x14ac:dyDescent="0.55000000000000004">
      <c r="A52115" s="131"/>
    </row>
    <row r="52118" spans="1:1" x14ac:dyDescent="0.55000000000000004">
      <c r="A52118" s="131"/>
    </row>
    <row r="52119" spans="1:1" x14ac:dyDescent="0.55000000000000004">
      <c r="A52119" s="131"/>
    </row>
    <row r="52122" spans="1:1" x14ac:dyDescent="0.55000000000000004">
      <c r="A52122" s="131"/>
    </row>
    <row r="52123" spans="1:1" x14ac:dyDescent="0.55000000000000004">
      <c r="A52123" s="131"/>
    </row>
    <row r="52126" spans="1:1" x14ac:dyDescent="0.55000000000000004">
      <c r="A52126" s="131"/>
    </row>
    <row r="52127" spans="1:1" x14ac:dyDescent="0.55000000000000004">
      <c r="A52127" s="131"/>
    </row>
    <row r="52130" spans="1:1" x14ac:dyDescent="0.55000000000000004">
      <c r="A52130" s="131"/>
    </row>
    <row r="52131" spans="1:1" x14ac:dyDescent="0.55000000000000004">
      <c r="A52131" s="131"/>
    </row>
    <row r="52134" spans="1:1" x14ac:dyDescent="0.55000000000000004">
      <c r="A52134" s="131"/>
    </row>
    <row r="52135" spans="1:1" x14ac:dyDescent="0.55000000000000004">
      <c r="A52135" s="131"/>
    </row>
    <row r="52138" spans="1:1" x14ac:dyDescent="0.55000000000000004">
      <c r="A52138" s="131"/>
    </row>
    <row r="52139" spans="1:1" x14ac:dyDescent="0.55000000000000004">
      <c r="A52139" s="131"/>
    </row>
    <row r="52142" spans="1:1" x14ac:dyDescent="0.55000000000000004">
      <c r="A52142" s="131"/>
    </row>
    <row r="52143" spans="1:1" x14ac:dyDescent="0.55000000000000004">
      <c r="A52143" s="131"/>
    </row>
    <row r="52146" spans="1:1" x14ac:dyDescent="0.55000000000000004">
      <c r="A52146" s="131"/>
    </row>
    <row r="52147" spans="1:1" x14ac:dyDescent="0.55000000000000004">
      <c r="A52147" s="131"/>
    </row>
    <row r="52150" spans="1:1" x14ac:dyDescent="0.55000000000000004">
      <c r="A52150" s="131"/>
    </row>
    <row r="52151" spans="1:1" x14ac:dyDescent="0.55000000000000004">
      <c r="A52151" s="131"/>
    </row>
    <row r="52154" spans="1:1" x14ac:dyDescent="0.55000000000000004">
      <c r="A52154" s="131"/>
    </row>
    <row r="52155" spans="1:1" x14ac:dyDescent="0.55000000000000004">
      <c r="A52155" s="131"/>
    </row>
    <row r="52158" spans="1:1" x14ac:dyDescent="0.55000000000000004">
      <c r="A52158" s="131"/>
    </row>
    <row r="52159" spans="1:1" x14ac:dyDescent="0.55000000000000004">
      <c r="A52159" s="131"/>
    </row>
    <row r="52162" spans="1:1" x14ac:dyDescent="0.55000000000000004">
      <c r="A52162" s="131"/>
    </row>
    <row r="52163" spans="1:1" x14ac:dyDescent="0.55000000000000004">
      <c r="A52163" s="131"/>
    </row>
    <row r="52166" spans="1:1" x14ac:dyDescent="0.55000000000000004">
      <c r="A52166" s="131"/>
    </row>
    <row r="52167" spans="1:1" x14ac:dyDescent="0.55000000000000004">
      <c r="A52167" s="131"/>
    </row>
    <row r="52170" spans="1:1" x14ac:dyDescent="0.55000000000000004">
      <c r="A52170" s="131"/>
    </row>
    <row r="52171" spans="1:1" x14ac:dyDescent="0.55000000000000004">
      <c r="A52171" s="131"/>
    </row>
    <row r="52174" spans="1:1" x14ac:dyDescent="0.55000000000000004">
      <c r="A52174" s="131"/>
    </row>
    <row r="52175" spans="1:1" x14ac:dyDescent="0.55000000000000004">
      <c r="A52175" s="131"/>
    </row>
    <row r="52178" spans="1:1" x14ac:dyDescent="0.55000000000000004">
      <c r="A52178" s="131"/>
    </row>
    <row r="52179" spans="1:1" x14ac:dyDescent="0.55000000000000004">
      <c r="A52179" s="131"/>
    </row>
    <row r="52182" spans="1:1" x14ac:dyDescent="0.55000000000000004">
      <c r="A52182" s="131"/>
    </row>
    <row r="52183" spans="1:1" x14ac:dyDescent="0.55000000000000004">
      <c r="A52183" s="131"/>
    </row>
    <row r="52186" spans="1:1" x14ac:dyDescent="0.55000000000000004">
      <c r="A52186" s="131"/>
    </row>
    <row r="52187" spans="1:1" x14ac:dyDescent="0.55000000000000004">
      <c r="A52187" s="131"/>
    </row>
    <row r="52190" spans="1:1" x14ac:dyDescent="0.55000000000000004">
      <c r="A52190" s="131"/>
    </row>
    <row r="52191" spans="1:1" x14ac:dyDescent="0.55000000000000004">
      <c r="A52191" s="131"/>
    </row>
    <row r="52194" spans="1:1" x14ac:dyDescent="0.55000000000000004">
      <c r="A52194" s="131"/>
    </row>
    <row r="52195" spans="1:1" x14ac:dyDescent="0.55000000000000004">
      <c r="A52195" s="131"/>
    </row>
    <row r="52198" spans="1:1" x14ac:dyDescent="0.55000000000000004">
      <c r="A52198" s="131"/>
    </row>
    <row r="52199" spans="1:1" x14ac:dyDescent="0.55000000000000004">
      <c r="A52199" s="131"/>
    </row>
    <row r="52202" spans="1:1" x14ac:dyDescent="0.55000000000000004">
      <c r="A52202" s="131"/>
    </row>
    <row r="52203" spans="1:1" x14ac:dyDescent="0.55000000000000004">
      <c r="A52203" s="131"/>
    </row>
    <row r="52206" spans="1:1" x14ac:dyDescent="0.55000000000000004">
      <c r="A52206" s="131"/>
    </row>
    <row r="52207" spans="1:1" x14ac:dyDescent="0.55000000000000004">
      <c r="A52207" s="131"/>
    </row>
    <row r="52210" spans="1:1" x14ac:dyDescent="0.55000000000000004">
      <c r="A52210" s="131"/>
    </row>
    <row r="52211" spans="1:1" x14ac:dyDescent="0.55000000000000004">
      <c r="A52211" s="131"/>
    </row>
    <row r="52214" spans="1:1" x14ac:dyDescent="0.55000000000000004">
      <c r="A52214" s="131"/>
    </row>
    <row r="52215" spans="1:1" x14ac:dyDescent="0.55000000000000004">
      <c r="A52215" s="131"/>
    </row>
    <row r="52218" spans="1:1" x14ac:dyDescent="0.55000000000000004">
      <c r="A52218" s="131"/>
    </row>
    <row r="52219" spans="1:1" x14ac:dyDescent="0.55000000000000004">
      <c r="A52219" s="131"/>
    </row>
    <row r="52222" spans="1:1" x14ac:dyDescent="0.55000000000000004">
      <c r="A52222" s="131"/>
    </row>
    <row r="52223" spans="1:1" x14ac:dyDescent="0.55000000000000004">
      <c r="A52223" s="131"/>
    </row>
    <row r="52226" spans="1:1" x14ac:dyDescent="0.55000000000000004">
      <c r="A52226" s="131"/>
    </row>
    <row r="52227" spans="1:1" x14ac:dyDescent="0.55000000000000004">
      <c r="A52227" s="131"/>
    </row>
    <row r="52230" spans="1:1" x14ac:dyDescent="0.55000000000000004">
      <c r="A52230" s="131"/>
    </row>
    <row r="52231" spans="1:1" x14ac:dyDescent="0.55000000000000004">
      <c r="A52231" s="131"/>
    </row>
    <row r="52234" spans="1:1" x14ac:dyDescent="0.55000000000000004">
      <c r="A52234" s="131"/>
    </row>
    <row r="52235" spans="1:1" x14ac:dyDescent="0.55000000000000004">
      <c r="A52235" s="131"/>
    </row>
    <row r="52238" spans="1:1" x14ac:dyDescent="0.55000000000000004">
      <c r="A52238" s="131"/>
    </row>
    <row r="52239" spans="1:1" x14ac:dyDescent="0.55000000000000004">
      <c r="A52239" s="131"/>
    </row>
    <row r="52242" spans="1:1" x14ac:dyDescent="0.55000000000000004">
      <c r="A52242" s="131"/>
    </row>
    <row r="52243" spans="1:1" x14ac:dyDescent="0.55000000000000004">
      <c r="A52243" s="131"/>
    </row>
    <row r="52246" spans="1:1" x14ac:dyDescent="0.55000000000000004">
      <c r="A52246" s="131"/>
    </row>
    <row r="52247" spans="1:1" x14ac:dyDescent="0.55000000000000004">
      <c r="A52247" s="131"/>
    </row>
    <row r="52250" spans="1:1" x14ac:dyDescent="0.55000000000000004">
      <c r="A52250" s="131"/>
    </row>
    <row r="52251" spans="1:1" x14ac:dyDescent="0.55000000000000004">
      <c r="A52251" s="131"/>
    </row>
    <row r="52254" spans="1:1" x14ac:dyDescent="0.55000000000000004">
      <c r="A52254" s="131"/>
    </row>
    <row r="52255" spans="1:1" x14ac:dyDescent="0.55000000000000004">
      <c r="A52255" s="131"/>
    </row>
    <row r="52258" spans="1:1" x14ac:dyDescent="0.55000000000000004">
      <c r="A52258" s="131"/>
    </row>
    <row r="52259" spans="1:1" x14ac:dyDescent="0.55000000000000004">
      <c r="A52259" s="131"/>
    </row>
    <row r="52262" spans="1:1" x14ac:dyDescent="0.55000000000000004">
      <c r="A52262" s="131"/>
    </row>
    <row r="52263" spans="1:1" x14ac:dyDescent="0.55000000000000004">
      <c r="A52263" s="131"/>
    </row>
    <row r="52266" spans="1:1" x14ac:dyDescent="0.55000000000000004">
      <c r="A52266" s="131"/>
    </row>
    <row r="52267" spans="1:1" x14ac:dyDescent="0.55000000000000004">
      <c r="A52267" s="131"/>
    </row>
    <row r="52270" spans="1:1" x14ac:dyDescent="0.55000000000000004">
      <c r="A52270" s="131"/>
    </row>
    <row r="52271" spans="1:1" x14ac:dyDescent="0.55000000000000004">
      <c r="A52271" s="131"/>
    </row>
    <row r="52274" spans="1:1" x14ac:dyDescent="0.55000000000000004">
      <c r="A52274" s="131"/>
    </row>
    <row r="52275" spans="1:1" x14ac:dyDescent="0.55000000000000004">
      <c r="A52275" s="131"/>
    </row>
    <row r="52278" spans="1:1" x14ac:dyDescent="0.55000000000000004">
      <c r="A52278" s="131"/>
    </row>
    <row r="52279" spans="1:1" x14ac:dyDescent="0.55000000000000004">
      <c r="A52279" s="131"/>
    </row>
    <row r="52282" spans="1:1" x14ac:dyDescent="0.55000000000000004">
      <c r="A52282" s="131"/>
    </row>
    <row r="52283" spans="1:1" x14ac:dyDescent="0.55000000000000004">
      <c r="A52283" s="131"/>
    </row>
    <row r="52286" spans="1:1" x14ac:dyDescent="0.55000000000000004">
      <c r="A52286" s="131"/>
    </row>
    <row r="52287" spans="1:1" x14ac:dyDescent="0.55000000000000004">
      <c r="A52287" s="131"/>
    </row>
    <row r="52290" spans="1:1" x14ac:dyDescent="0.55000000000000004">
      <c r="A52290" s="131"/>
    </row>
    <row r="52291" spans="1:1" x14ac:dyDescent="0.55000000000000004">
      <c r="A52291" s="131"/>
    </row>
    <row r="52294" spans="1:1" x14ac:dyDescent="0.55000000000000004">
      <c r="A52294" s="131"/>
    </row>
    <row r="52295" spans="1:1" x14ac:dyDescent="0.55000000000000004">
      <c r="A52295" s="131"/>
    </row>
    <row r="52298" spans="1:1" x14ac:dyDescent="0.55000000000000004">
      <c r="A52298" s="131"/>
    </row>
    <row r="52299" spans="1:1" x14ac:dyDescent="0.55000000000000004">
      <c r="A52299" s="131"/>
    </row>
    <row r="52302" spans="1:1" x14ac:dyDescent="0.55000000000000004">
      <c r="A52302" s="131"/>
    </row>
    <row r="52303" spans="1:1" x14ac:dyDescent="0.55000000000000004">
      <c r="A52303" s="131"/>
    </row>
    <row r="52306" spans="1:1" x14ac:dyDescent="0.55000000000000004">
      <c r="A52306" s="131"/>
    </row>
    <row r="52307" spans="1:1" x14ac:dyDescent="0.55000000000000004">
      <c r="A52307" s="131"/>
    </row>
    <row r="52310" spans="1:1" x14ac:dyDescent="0.55000000000000004">
      <c r="A52310" s="131"/>
    </row>
    <row r="52311" spans="1:1" x14ac:dyDescent="0.55000000000000004">
      <c r="A52311" s="131"/>
    </row>
    <row r="52314" spans="1:1" x14ac:dyDescent="0.55000000000000004">
      <c r="A52314" s="131"/>
    </row>
    <row r="52315" spans="1:1" x14ac:dyDescent="0.55000000000000004">
      <c r="A52315" s="131"/>
    </row>
    <row r="52318" spans="1:1" x14ac:dyDescent="0.55000000000000004">
      <c r="A52318" s="131"/>
    </row>
    <row r="52319" spans="1:1" x14ac:dyDescent="0.55000000000000004">
      <c r="A52319" s="131"/>
    </row>
    <row r="52322" spans="1:1" x14ac:dyDescent="0.55000000000000004">
      <c r="A52322" s="131"/>
    </row>
    <row r="52323" spans="1:1" x14ac:dyDescent="0.55000000000000004">
      <c r="A52323" s="131"/>
    </row>
    <row r="52326" spans="1:1" x14ac:dyDescent="0.55000000000000004">
      <c r="A52326" s="131"/>
    </row>
    <row r="52327" spans="1:1" x14ac:dyDescent="0.55000000000000004">
      <c r="A52327" s="131"/>
    </row>
    <row r="52330" spans="1:1" x14ac:dyDescent="0.55000000000000004">
      <c r="A52330" s="131"/>
    </row>
    <row r="52331" spans="1:1" x14ac:dyDescent="0.55000000000000004">
      <c r="A52331" s="131"/>
    </row>
    <row r="52334" spans="1:1" x14ac:dyDescent="0.55000000000000004">
      <c r="A52334" s="131"/>
    </row>
    <row r="52335" spans="1:1" x14ac:dyDescent="0.55000000000000004">
      <c r="A52335" s="131"/>
    </row>
    <row r="52338" spans="1:1" x14ac:dyDescent="0.55000000000000004">
      <c r="A52338" s="131"/>
    </row>
    <row r="52339" spans="1:1" x14ac:dyDescent="0.55000000000000004">
      <c r="A52339" s="131"/>
    </row>
    <row r="52342" spans="1:1" x14ac:dyDescent="0.55000000000000004">
      <c r="A52342" s="131"/>
    </row>
    <row r="52343" spans="1:1" x14ac:dyDescent="0.55000000000000004">
      <c r="A52343" s="131"/>
    </row>
    <row r="52346" spans="1:1" x14ac:dyDescent="0.55000000000000004">
      <c r="A52346" s="131"/>
    </row>
    <row r="52347" spans="1:1" x14ac:dyDescent="0.55000000000000004">
      <c r="A52347" s="131"/>
    </row>
    <row r="52350" spans="1:1" x14ac:dyDescent="0.55000000000000004">
      <c r="A52350" s="131"/>
    </row>
    <row r="52351" spans="1:1" x14ac:dyDescent="0.55000000000000004">
      <c r="A52351" s="131"/>
    </row>
    <row r="52354" spans="1:1" x14ac:dyDescent="0.55000000000000004">
      <c r="A52354" s="131"/>
    </row>
    <row r="52355" spans="1:1" x14ac:dyDescent="0.55000000000000004">
      <c r="A52355" s="131"/>
    </row>
    <row r="52358" spans="1:1" x14ac:dyDescent="0.55000000000000004">
      <c r="A52358" s="131"/>
    </row>
    <row r="52359" spans="1:1" x14ac:dyDescent="0.55000000000000004">
      <c r="A52359" s="131"/>
    </row>
    <row r="52362" spans="1:1" x14ac:dyDescent="0.55000000000000004">
      <c r="A52362" s="131"/>
    </row>
    <row r="52363" spans="1:1" x14ac:dyDescent="0.55000000000000004">
      <c r="A52363" s="131"/>
    </row>
    <row r="52366" spans="1:1" x14ac:dyDescent="0.55000000000000004">
      <c r="A52366" s="131"/>
    </row>
    <row r="52367" spans="1:1" x14ac:dyDescent="0.55000000000000004">
      <c r="A52367" s="131"/>
    </row>
    <row r="52370" spans="1:1" x14ac:dyDescent="0.55000000000000004">
      <c r="A52370" s="131"/>
    </row>
    <row r="52371" spans="1:1" x14ac:dyDescent="0.55000000000000004">
      <c r="A52371" s="131"/>
    </row>
    <row r="52374" spans="1:1" x14ac:dyDescent="0.55000000000000004">
      <c r="A52374" s="131"/>
    </row>
    <row r="52375" spans="1:1" x14ac:dyDescent="0.55000000000000004">
      <c r="A52375" s="131"/>
    </row>
    <row r="52378" spans="1:1" x14ac:dyDescent="0.55000000000000004">
      <c r="A52378" s="131"/>
    </row>
    <row r="52379" spans="1:1" x14ac:dyDescent="0.55000000000000004">
      <c r="A52379" s="131"/>
    </row>
    <row r="52382" spans="1:1" x14ac:dyDescent="0.55000000000000004">
      <c r="A52382" s="131"/>
    </row>
    <row r="52383" spans="1:1" x14ac:dyDescent="0.55000000000000004">
      <c r="A52383" s="131"/>
    </row>
    <row r="52386" spans="1:1" x14ac:dyDescent="0.55000000000000004">
      <c r="A52386" s="131"/>
    </row>
    <row r="52387" spans="1:1" x14ac:dyDescent="0.55000000000000004">
      <c r="A52387" s="131"/>
    </row>
    <row r="52390" spans="1:1" x14ac:dyDescent="0.55000000000000004">
      <c r="A52390" s="131"/>
    </row>
    <row r="52391" spans="1:1" x14ac:dyDescent="0.55000000000000004">
      <c r="A52391" s="131"/>
    </row>
    <row r="52394" spans="1:1" x14ac:dyDescent="0.55000000000000004">
      <c r="A52394" s="131"/>
    </row>
    <row r="52395" spans="1:1" x14ac:dyDescent="0.55000000000000004">
      <c r="A52395" s="131"/>
    </row>
    <row r="52398" spans="1:1" x14ac:dyDescent="0.55000000000000004">
      <c r="A52398" s="131"/>
    </row>
    <row r="52399" spans="1:1" x14ac:dyDescent="0.55000000000000004">
      <c r="A52399" s="131"/>
    </row>
    <row r="52402" spans="1:1" x14ac:dyDescent="0.55000000000000004">
      <c r="A52402" s="131"/>
    </row>
    <row r="52403" spans="1:1" x14ac:dyDescent="0.55000000000000004">
      <c r="A52403" s="131"/>
    </row>
    <row r="52406" spans="1:1" x14ac:dyDescent="0.55000000000000004">
      <c r="A52406" s="131"/>
    </row>
    <row r="52407" spans="1:1" x14ac:dyDescent="0.55000000000000004">
      <c r="A52407" s="131"/>
    </row>
    <row r="52410" spans="1:1" x14ac:dyDescent="0.55000000000000004">
      <c r="A52410" s="131"/>
    </row>
    <row r="52411" spans="1:1" x14ac:dyDescent="0.55000000000000004">
      <c r="A52411" s="131"/>
    </row>
    <row r="52414" spans="1:1" x14ac:dyDescent="0.55000000000000004">
      <c r="A52414" s="131"/>
    </row>
    <row r="52415" spans="1:1" x14ac:dyDescent="0.55000000000000004">
      <c r="A52415" s="131"/>
    </row>
    <row r="52418" spans="1:1" x14ac:dyDescent="0.55000000000000004">
      <c r="A52418" s="131"/>
    </row>
    <row r="52419" spans="1:1" x14ac:dyDescent="0.55000000000000004">
      <c r="A52419" s="131"/>
    </row>
    <row r="52422" spans="1:1" x14ac:dyDescent="0.55000000000000004">
      <c r="A52422" s="131"/>
    </row>
    <row r="52423" spans="1:1" x14ac:dyDescent="0.55000000000000004">
      <c r="A52423" s="131"/>
    </row>
    <row r="52426" spans="1:1" x14ac:dyDescent="0.55000000000000004">
      <c r="A52426" s="131"/>
    </row>
    <row r="52427" spans="1:1" x14ac:dyDescent="0.55000000000000004">
      <c r="A52427" s="131"/>
    </row>
    <row r="52430" spans="1:1" x14ac:dyDescent="0.55000000000000004">
      <c r="A52430" s="131"/>
    </row>
    <row r="52431" spans="1:1" x14ac:dyDescent="0.55000000000000004">
      <c r="A52431" s="131"/>
    </row>
    <row r="52434" spans="1:1" x14ac:dyDescent="0.55000000000000004">
      <c r="A52434" s="131"/>
    </row>
    <row r="52435" spans="1:1" x14ac:dyDescent="0.55000000000000004">
      <c r="A52435" s="131"/>
    </row>
    <row r="52438" spans="1:1" x14ac:dyDescent="0.55000000000000004">
      <c r="A52438" s="131"/>
    </row>
    <row r="52439" spans="1:1" x14ac:dyDescent="0.55000000000000004">
      <c r="A52439" s="131"/>
    </row>
    <row r="52442" spans="1:1" x14ac:dyDescent="0.55000000000000004">
      <c r="A52442" s="131"/>
    </row>
    <row r="52443" spans="1:1" x14ac:dyDescent="0.55000000000000004">
      <c r="A52443" s="131"/>
    </row>
    <row r="52446" spans="1:1" x14ac:dyDescent="0.55000000000000004">
      <c r="A52446" s="131"/>
    </row>
    <row r="52447" spans="1:1" x14ac:dyDescent="0.55000000000000004">
      <c r="A52447" s="131"/>
    </row>
    <row r="52450" spans="1:1" x14ac:dyDescent="0.55000000000000004">
      <c r="A52450" s="131"/>
    </row>
    <row r="52451" spans="1:1" x14ac:dyDescent="0.55000000000000004">
      <c r="A52451" s="131"/>
    </row>
    <row r="52454" spans="1:1" x14ac:dyDescent="0.55000000000000004">
      <c r="A52454" s="131"/>
    </row>
    <row r="52455" spans="1:1" x14ac:dyDescent="0.55000000000000004">
      <c r="A52455" s="131"/>
    </row>
    <row r="52458" spans="1:1" x14ac:dyDescent="0.55000000000000004">
      <c r="A52458" s="131"/>
    </row>
    <row r="52459" spans="1:1" x14ac:dyDescent="0.55000000000000004">
      <c r="A52459" s="131"/>
    </row>
    <row r="52462" spans="1:1" x14ac:dyDescent="0.55000000000000004">
      <c r="A52462" s="131"/>
    </row>
    <row r="52463" spans="1:1" x14ac:dyDescent="0.55000000000000004">
      <c r="A52463" s="131"/>
    </row>
    <row r="52466" spans="1:1" x14ac:dyDescent="0.55000000000000004">
      <c r="A52466" s="131"/>
    </row>
    <row r="52467" spans="1:1" x14ac:dyDescent="0.55000000000000004">
      <c r="A52467" s="131"/>
    </row>
    <row r="52470" spans="1:1" x14ac:dyDescent="0.55000000000000004">
      <c r="A52470" s="131"/>
    </row>
    <row r="52471" spans="1:1" x14ac:dyDescent="0.55000000000000004">
      <c r="A52471" s="131"/>
    </row>
    <row r="52474" spans="1:1" x14ac:dyDescent="0.55000000000000004">
      <c r="A52474" s="131"/>
    </row>
    <row r="52475" spans="1:1" x14ac:dyDescent="0.55000000000000004">
      <c r="A52475" s="131"/>
    </row>
    <row r="52478" spans="1:1" x14ac:dyDescent="0.55000000000000004">
      <c r="A52478" s="131"/>
    </row>
    <row r="52479" spans="1:1" x14ac:dyDescent="0.55000000000000004">
      <c r="A52479" s="131"/>
    </row>
    <row r="52482" spans="1:1" x14ac:dyDescent="0.55000000000000004">
      <c r="A52482" s="131"/>
    </row>
    <row r="52483" spans="1:1" x14ac:dyDescent="0.55000000000000004">
      <c r="A52483" s="131"/>
    </row>
    <row r="52486" spans="1:1" x14ac:dyDescent="0.55000000000000004">
      <c r="A52486" s="131"/>
    </row>
    <row r="52487" spans="1:1" x14ac:dyDescent="0.55000000000000004">
      <c r="A52487" s="131"/>
    </row>
    <row r="52490" spans="1:1" x14ac:dyDescent="0.55000000000000004">
      <c r="A52490" s="131"/>
    </row>
    <row r="52491" spans="1:1" x14ac:dyDescent="0.55000000000000004">
      <c r="A52491" s="131"/>
    </row>
    <row r="52494" spans="1:1" x14ac:dyDescent="0.55000000000000004">
      <c r="A52494" s="131"/>
    </row>
    <row r="52495" spans="1:1" x14ac:dyDescent="0.55000000000000004">
      <c r="A52495" s="131"/>
    </row>
    <row r="52498" spans="1:1" x14ac:dyDescent="0.55000000000000004">
      <c r="A52498" s="131"/>
    </row>
    <row r="52499" spans="1:1" x14ac:dyDescent="0.55000000000000004">
      <c r="A52499" s="131"/>
    </row>
    <row r="52502" spans="1:1" x14ac:dyDescent="0.55000000000000004">
      <c r="A52502" s="131"/>
    </row>
    <row r="52503" spans="1:1" x14ac:dyDescent="0.55000000000000004">
      <c r="A52503" s="131"/>
    </row>
    <row r="52506" spans="1:1" x14ac:dyDescent="0.55000000000000004">
      <c r="A52506" s="131"/>
    </row>
    <row r="52507" spans="1:1" x14ac:dyDescent="0.55000000000000004">
      <c r="A52507" s="131"/>
    </row>
    <row r="52510" spans="1:1" x14ac:dyDescent="0.55000000000000004">
      <c r="A52510" s="131"/>
    </row>
    <row r="52511" spans="1:1" x14ac:dyDescent="0.55000000000000004">
      <c r="A52511" s="131"/>
    </row>
    <row r="52514" spans="1:1" x14ac:dyDescent="0.55000000000000004">
      <c r="A52514" s="131"/>
    </row>
    <row r="52515" spans="1:1" x14ac:dyDescent="0.55000000000000004">
      <c r="A52515" s="131"/>
    </row>
    <row r="52518" spans="1:1" x14ac:dyDescent="0.55000000000000004">
      <c r="A52518" s="131"/>
    </row>
    <row r="52519" spans="1:1" x14ac:dyDescent="0.55000000000000004">
      <c r="A52519" s="131"/>
    </row>
    <row r="52522" spans="1:1" x14ac:dyDescent="0.55000000000000004">
      <c r="A52522" s="131"/>
    </row>
    <row r="52523" spans="1:1" x14ac:dyDescent="0.55000000000000004">
      <c r="A52523" s="131"/>
    </row>
    <row r="52526" spans="1:1" x14ac:dyDescent="0.55000000000000004">
      <c r="A52526" s="131"/>
    </row>
    <row r="52527" spans="1:1" x14ac:dyDescent="0.55000000000000004">
      <c r="A52527" s="131"/>
    </row>
    <row r="52530" spans="1:1" x14ac:dyDescent="0.55000000000000004">
      <c r="A52530" s="131"/>
    </row>
    <row r="52531" spans="1:1" x14ac:dyDescent="0.55000000000000004">
      <c r="A52531" s="131"/>
    </row>
    <row r="52534" spans="1:1" x14ac:dyDescent="0.55000000000000004">
      <c r="A52534" s="131"/>
    </row>
    <row r="52535" spans="1:1" x14ac:dyDescent="0.55000000000000004">
      <c r="A52535" s="131"/>
    </row>
    <row r="52538" spans="1:1" x14ac:dyDescent="0.55000000000000004">
      <c r="A52538" s="131"/>
    </row>
    <row r="52539" spans="1:1" x14ac:dyDescent="0.55000000000000004">
      <c r="A52539" s="131"/>
    </row>
    <row r="52542" spans="1:1" x14ac:dyDescent="0.55000000000000004">
      <c r="A52542" s="131"/>
    </row>
    <row r="52543" spans="1:1" x14ac:dyDescent="0.55000000000000004">
      <c r="A52543" s="131"/>
    </row>
    <row r="52546" spans="1:1" x14ac:dyDescent="0.55000000000000004">
      <c r="A52546" s="131"/>
    </row>
    <row r="52547" spans="1:1" x14ac:dyDescent="0.55000000000000004">
      <c r="A52547" s="131"/>
    </row>
    <row r="52550" spans="1:1" x14ac:dyDescent="0.55000000000000004">
      <c r="A52550" s="131"/>
    </row>
    <row r="52551" spans="1:1" x14ac:dyDescent="0.55000000000000004">
      <c r="A52551" s="131"/>
    </row>
    <row r="52554" spans="1:1" x14ac:dyDescent="0.55000000000000004">
      <c r="A52554" s="131"/>
    </row>
    <row r="52555" spans="1:1" x14ac:dyDescent="0.55000000000000004">
      <c r="A52555" s="131"/>
    </row>
    <row r="52558" spans="1:1" x14ac:dyDescent="0.55000000000000004">
      <c r="A52558" s="131"/>
    </row>
    <row r="52559" spans="1:1" x14ac:dyDescent="0.55000000000000004">
      <c r="A52559" s="131"/>
    </row>
    <row r="52562" spans="1:1" x14ac:dyDescent="0.55000000000000004">
      <c r="A52562" s="131"/>
    </row>
    <row r="52563" spans="1:1" x14ac:dyDescent="0.55000000000000004">
      <c r="A52563" s="131"/>
    </row>
    <row r="52566" spans="1:1" x14ac:dyDescent="0.55000000000000004">
      <c r="A52566" s="131"/>
    </row>
    <row r="52567" spans="1:1" x14ac:dyDescent="0.55000000000000004">
      <c r="A52567" s="131"/>
    </row>
    <row r="52570" spans="1:1" x14ac:dyDescent="0.55000000000000004">
      <c r="A52570" s="131"/>
    </row>
    <row r="52571" spans="1:1" x14ac:dyDescent="0.55000000000000004">
      <c r="A52571" s="131"/>
    </row>
    <row r="52574" spans="1:1" x14ac:dyDescent="0.55000000000000004">
      <c r="A52574" s="131"/>
    </row>
    <row r="52575" spans="1:1" x14ac:dyDescent="0.55000000000000004">
      <c r="A52575" s="131"/>
    </row>
    <row r="52578" spans="1:1" x14ac:dyDescent="0.55000000000000004">
      <c r="A52578" s="131"/>
    </row>
    <row r="52579" spans="1:1" x14ac:dyDescent="0.55000000000000004">
      <c r="A52579" s="131"/>
    </row>
    <row r="52582" spans="1:1" x14ac:dyDescent="0.55000000000000004">
      <c r="A52582" s="131"/>
    </row>
    <row r="52583" spans="1:1" x14ac:dyDescent="0.55000000000000004">
      <c r="A52583" s="131"/>
    </row>
    <row r="52586" spans="1:1" x14ac:dyDescent="0.55000000000000004">
      <c r="A52586" s="131"/>
    </row>
    <row r="52587" spans="1:1" x14ac:dyDescent="0.55000000000000004">
      <c r="A52587" s="131"/>
    </row>
    <row r="52590" spans="1:1" x14ac:dyDescent="0.55000000000000004">
      <c r="A52590" s="131"/>
    </row>
    <row r="52591" spans="1:1" x14ac:dyDescent="0.55000000000000004">
      <c r="A52591" s="131"/>
    </row>
    <row r="52594" spans="1:1" x14ac:dyDescent="0.55000000000000004">
      <c r="A52594" s="131"/>
    </row>
    <row r="52595" spans="1:1" x14ac:dyDescent="0.55000000000000004">
      <c r="A52595" s="131"/>
    </row>
    <row r="52598" spans="1:1" x14ac:dyDescent="0.55000000000000004">
      <c r="A52598" s="131"/>
    </row>
    <row r="52599" spans="1:1" x14ac:dyDescent="0.55000000000000004">
      <c r="A52599" s="131"/>
    </row>
    <row r="52602" spans="1:1" x14ac:dyDescent="0.55000000000000004">
      <c r="A52602" s="131"/>
    </row>
    <row r="52603" spans="1:1" x14ac:dyDescent="0.55000000000000004">
      <c r="A52603" s="131"/>
    </row>
    <row r="52606" spans="1:1" x14ac:dyDescent="0.55000000000000004">
      <c r="A52606" s="131"/>
    </row>
    <row r="52607" spans="1:1" x14ac:dyDescent="0.55000000000000004">
      <c r="A52607" s="131"/>
    </row>
    <row r="52610" spans="1:1" x14ac:dyDescent="0.55000000000000004">
      <c r="A52610" s="131"/>
    </row>
    <row r="52611" spans="1:1" x14ac:dyDescent="0.55000000000000004">
      <c r="A52611" s="131"/>
    </row>
    <row r="52614" spans="1:1" x14ac:dyDescent="0.55000000000000004">
      <c r="A52614" s="131"/>
    </row>
    <row r="52615" spans="1:1" x14ac:dyDescent="0.55000000000000004">
      <c r="A52615" s="131"/>
    </row>
    <row r="52618" spans="1:1" x14ac:dyDescent="0.55000000000000004">
      <c r="A52618" s="131"/>
    </row>
    <row r="52619" spans="1:1" x14ac:dyDescent="0.55000000000000004">
      <c r="A52619" s="131"/>
    </row>
    <row r="52622" spans="1:1" x14ac:dyDescent="0.55000000000000004">
      <c r="A52622" s="131"/>
    </row>
    <row r="52623" spans="1:1" x14ac:dyDescent="0.55000000000000004">
      <c r="A52623" s="131"/>
    </row>
    <row r="52626" spans="1:1" x14ac:dyDescent="0.55000000000000004">
      <c r="A52626" s="131"/>
    </row>
    <row r="52627" spans="1:1" x14ac:dyDescent="0.55000000000000004">
      <c r="A52627" s="131"/>
    </row>
    <row r="52630" spans="1:1" x14ac:dyDescent="0.55000000000000004">
      <c r="A52630" s="131"/>
    </row>
    <row r="52631" spans="1:1" x14ac:dyDescent="0.55000000000000004">
      <c r="A52631" s="131"/>
    </row>
    <row r="52634" spans="1:1" x14ac:dyDescent="0.55000000000000004">
      <c r="A52634" s="131"/>
    </row>
    <row r="52635" spans="1:1" x14ac:dyDescent="0.55000000000000004">
      <c r="A52635" s="131"/>
    </row>
    <row r="52638" spans="1:1" x14ac:dyDescent="0.55000000000000004">
      <c r="A52638" s="131"/>
    </row>
    <row r="52639" spans="1:1" x14ac:dyDescent="0.55000000000000004">
      <c r="A52639" s="131"/>
    </row>
    <row r="52642" spans="1:1" x14ac:dyDescent="0.55000000000000004">
      <c r="A52642" s="131"/>
    </row>
    <row r="52643" spans="1:1" x14ac:dyDescent="0.55000000000000004">
      <c r="A52643" s="131"/>
    </row>
    <row r="52646" spans="1:1" x14ac:dyDescent="0.55000000000000004">
      <c r="A52646" s="131"/>
    </row>
    <row r="52647" spans="1:1" x14ac:dyDescent="0.55000000000000004">
      <c r="A52647" s="131"/>
    </row>
    <row r="52650" spans="1:1" x14ac:dyDescent="0.55000000000000004">
      <c r="A52650" s="131"/>
    </row>
    <row r="52651" spans="1:1" x14ac:dyDescent="0.55000000000000004">
      <c r="A52651" s="131"/>
    </row>
    <row r="52654" spans="1:1" x14ac:dyDescent="0.55000000000000004">
      <c r="A52654" s="131"/>
    </row>
    <row r="52655" spans="1:1" x14ac:dyDescent="0.55000000000000004">
      <c r="A52655" s="131"/>
    </row>
    <row r="52658" spans="1:1" x14ac:dyDescent="0.55000000000000004">
      <c r="A52658" s="131"/>
    </row>
    <row r="52659" spans="1:1" x14ac:dyDescent="0.55000000000000004">
      <c r="A52659" s="131"/>
    </row>
    <row r="52662" spans="1:1" x14ac:dyDescent="0.55000000000000004">
      <c r="A52662" s="131"/>
    </row>
    <row r="52663" spans="1:1" x14ac:dyDescent="0.55000000000000004">
      <c r="A52663" s="131"/>
    </row>
    <row r="52666" spans="1:1" x14ac:dyDescent="0.55000000000000004">
      <c r="A52666" s="131"/>
    </row>
    <row r="52667" spans="1:1" x14ac:dyDescent="0.55000000000000004">
      <c r="A52667" s="131"/>
    </row>
    <row r="52670" spans="1:1" x14ac:dyDescent="0.55000000000000004">
      <c r="A52670" s="131"/>
    </row>
    <row r="52671" spans="1:1" x14ac:dyDescent="0.55000000000000004">
      <c r="A52671" s="131"/>
    </row>
    <row r="52674" spans="1:1" x14ac:dyDescent="0.55000000000000004">
      <c r="A52674" s="131"/>
    </row>
    <row r="52675" spans="1:1" x14ac:dyDescent="0.55000000000000004">
      <c r="A52675" s="131"/>
    </row>
    <row r="52678" spans="1:1" x14ac:dyDescent="0.55000000000000004">
      <c r="A52678" s="131"/>
    </row>
    <row r="52679" spans="1:1" x14ac:dyDescent="0.55000000000000004">
      <c r="A52679" s="131"/>
    </row>
    <row r="52682" spans="1:1" x14ac:dyDescent="0.55000000000000004">
      <c r="A52682" s="131"/>
    </row>
    <row r="52683" spans="1:1" x14ac:dyDescent="0.55000000000000004">
      <c r="A52683" s="131"/>
    </row>
    <row r="52686" spans="1:1" x14ac:dyDescent="0.55000000000000004">
      <c r="A52686" s="131"/>
    </row>
    <row r="52687" spans="1:1" x14ac:dyDescent="0.55000000000000004">
      <c r="A52687" s="131"/>
    </row>
    <row r="52690" spans="1:1" x14ac:dyDescent="0.55000000000000004">
      <c r="A52690" s="131"/>
    </row>
    <row r="52691" spans="1:1" x14ac:dyDescent="0.55000000000000004">
      <c r="A52691" s="131"/>
    </row>
    <row r="52694" spans="1:1" x14ac:dyDescent="0.55000000000000004">
      <c r="A52694" s="131"/>
    </row>
    <row r="52695" spans="1:1" x14ac:dyDescent="0.55000000000000004">
      <c r="A52695" s="131"/>
    </row>
    <row r="52698" spans="1:1" x14ac:dyDescent="0.55000000000000004">
      <c r="A52698" s="131"/>
    </row>
    <row r="52699" spans="1:1" x14ac:dyDescent="0.55000000000000004">
      <c r="A52699" s="131"/>
    </row>
    <row r="52702" spans="1:1" x14ac:dyDescent="0.55000000000000004">
      <c r="A52702" s="131"/>
    </row>
    <row r="52703" spans="1:1" x14ac:dyDescent="0.55000000000000004">
      <c r="A52703" s="131"/>
    </row>
    <row r="52706" spans="1:1" x14ac:dyDescent="0.55000000000000004">
      <c r="A52706" s="131"/>
    </row>
    <row r="52707" spans="1:1" x14ac:dyDescent="0.55000000000000004">
      <c r="A52707" s="131"/>
    </row>
    <row r="52710" spans="1:1" x14ac:dyDescent="0.55000000000000004">
      <c r="A52710" s="131"/>
    </row>
    <row r="52711" spans="1:1" x14ac:dyDescent="0.55000000000000004">
      <c r="A52711" s="131"/>
    </row>
    <row r="52714" spans="1:1" x14ac:dyDescent="0.55000000000000004">
      <c r="A52714" s="131"/>
    </row>
    <row r="52715" spans="1:1" x14ac:dyDescent="0.55000000000000004">
      <c r="A52715" s="131"/>
    </row>
    <row r="52718" spans="1:1" x14ac:dyDescent="0.55000000000000004">
      <c r="A52718" s="131"/>
    </row>
    <row r="52719" spans="1:1" x14ac:dyDescent="0.55000000000000004">
      <c r="A52719" s="131"/>
    </row>
    <row r="52722" spans="1:1" x14ac:dyDescent="0.55000000000000004">
      <c r="A52722" s="131"/>
    </row>
    <row r="52723" spans="1:1" x14ac:dyDescent="0.55000000000000004">
      <c r="A52723" s="131"/>
    </row>
    <row r="52726" spans="1:1" x14ac:dyDescent="0.55000000000000004">
      <c r="A52726" s="131"/>
    </row>
    <row r="52727" spans="1:1" x14ac:dyDescent="0.55000000000000004">
      <c r="A52727" s="131"/>
    </row>
    <row r="52730" spans="1:1" x14ac:dyDescent="0.55000000000000004">
      <c r="A52730" s="131"/>
    </row>
    <row r="52731" spans="1:1" x14ac:dyDescent="0.55000000000000004">
      <c r="A52731" s="131"/>
    </row>
    <row r="52734" spans="1:1" x14ac:dyDescent="0.55000000000000004">
      <c r="A52734" s="131"/>
    </row>
    <row r="52735" spans="1:1" x14ac:dyDescent="0.55000000000000004">
      <c r="A52735" s="131"/>
    </row>
    <row r="52738" spans="1:1" x14ac:dyDescent="0.55000000000000004">
      <c r="A52738" s="131"/>
    </row>
    <row r="52739" spans="1:1" x14ac:dyDescent="0.55000000000000004">
      <c r="A52739" s="131"/>
    </row>
    <row r="52742" spans="1:1" x14ac:dyDescent="0.55000000000000004">
      <c r="A52742" s="131"/>
    </row>
    <row r="52743" spans="1:1" x14ac:dyDescent="0.55000000000000004">
      <c r="A52743" s="131"/>
    </row>
    <row r="52746" spans="1:1" x14ac:dyDescent="0.55000000000000004">
      <c r="A52746" s="131"/>
    </row>
    <row r="52747" spans="1:1" x14ac:dyDescent="0.55000000000000004">
      <c r="A52747" s="131"/>
    </row>
    <row r="52750" spans="1:1" x14ac:dyDescent="0.55000000000000004">
      <c r="A52750" s="131"/>
    </row>
    <row r="52751" spans="1:1" x14ac:dyDescent="0.55000000000000004">
      <c r="A52751" s="131"/>
    </row>
    <row r="52754" spans="1:1" x14ac:dyDescent="0.55000000000000004">
      <c r="A52754" s="131"/>
    </row>
    <row r="52755" spans="1:1" x14ac:dyDescent="0.55000000000000004">
      <c r="A52755" s="131"/>
    </row>
    <row r="52758" spans="1:1" x14ac:dyDescent="0.55000000000000004">
      <c r="A52758" s="131"/>
    </row>
    <row r="52759" spans="1:1" x14ac:dyDescent="0.55000000000000004">
      <c r="A52759" s="131"/>
    </row>
    <row r="52762" spans="1:1" x14ac:dyDescent="0.55000000000000004">
      <c r="A52762" s="131"/>
    </row>
    <row r="52763" spans="1:1" x14ac:dyDescent="0.55000000000000004">
      <c r="A52763" s="131"/>
    </row>
    <row r="52766" spans="1:1" x14ac:dyDescent="0.55000000000000004">
      <c r="A52766" s="131"/>
    </row>
    <row r="52767" spans="1:1" x14ac:dyDescent="0.55000000000000004">
      <c r="A52767" s="131"/>
    </row>
    <row r="52770" spans="1:1" x14ac:dyDescent="0.55000000000000004">
      <c r="A52770" s="131"/>
    </row>
    <row r="52771" spans="1:1" x14ac:dyDescent="0.55000000000000004">
      <c r="A52771" s="131"/>
    </row>
    <row r="52774" spans="1:1" x14ac:dyDescent="0.55000000000000004">
      <c r="A52774" s="131"/>
    </row>
    <row r="52775" spans="1:1" x14ac:dyDescent="0.55000000000000004">
      <c r="A52775" s="131"/>
    </row>
    <row r="52778" spans="1:1" x14ac:dyDescent="0.55000000000000004">
      <c r="A52778" s="131"/>
    </row>
    <row r="52779" spans="1:1" x14ac:dyDescent="0.55000000000000004">
      <c r="A52779" s="131"/>
    </row>
    <row r="52782" spans="1:1" x14ac:dyDescent="0.55000000000000004">
      <c r="A52782" s="131"/>
    </row>
    <row r="52783" spans="1:1" x14ac:dyDescent="0.55000000000000004">
      <c r="A52783" s="131"/>
    </row>
    <row r="52786" spans="1:1" x14ac:dyDescent="0.55000000000000004">
      <c r="A52786" s="131"/>
    </row>
    <row r="52787" spans="1:1" x14ac:dyDescent="0.55000000000000004">
      <c r="A52787" s="131"/>
    </row>
    <row r="52790" spans="1:1" x14ac:dyDescent="0.55000000000000004">
      <c r="A52790" s="131"/>
    </row>
    <row r="52791" spans="1:1" x14ac:dyDescent="0.55000000000000004">
      <c r="A52791" s="131"/>
    </row>
    <row r="52794" spans="1:1" x14ac:dyDescent="0.55000000000000004">
      <c r="A52794" s="131"/>
    </row>
    <row r="52795" spans="1:1" x14ac:dyDescent="0.55000000000000004">
      <c r="A52795" s="131"/>
    </row>
    <row r="52798" spans="1:1" x14ac:dyDescent="0.55000000000000004">
      <c r="A52798" s="131"/>
    </row>
    <row r="52799" spans="1:1" x14ac:dyDescent="0.55000000000000004">
      <c r="A52799" s="131"/>
    </row>
    <row r="52802" spans="1:1" x14ac:dyDescent="0.55000000000000004">
      <c r="A52802" s="131"/>
    </row>
    <row r="52803" spans="1:1" x14ac:dyDescent="0.55000000000000004">
      <c r="A52803" s="131"/>
    </row>
    <row r="52806" spans="1:1" x14ac:dyDescent="0.55000000000000004">
      <c r="A52806" s="131"/>
    </row>
    <row r="52807" spans="1:1" x14ac:dyDescent="0.55000000000000004">
      <c r="A52807" s="131"/>
    </row>
    <row r="52810" spans="1:1" x14ac:dyDescent="0.55000000000000004">
      <c r="A52810" s="131"/>
    </row>
    <row r="52811" spans="1:1" x14ac:dyDescent="0.55000000000000004">
      <c r="A52811" s="131"/>
    </row>
    <row r="52814" spans="1:1" x14ac:dyDescent="0.55000000000000004">
      <c r="A52814" s="131"/>
    </row>
    <row r="52815" spans="1:1" x14ac:dyDescent="0.55000000000000004">
      <c r="A52815" s="131"/>
    </row>
    <row r="52818" spans="1:1" x14ac:dyDescent="0.55000000000000004">
      <c r="A52818" s="131"/>
    </row>
    <row r="52819" spans="1:1" x14ac:dyDescent="0.55000000000000004">
      <c r="A52819" s="131"/>
    </row>
    <row r="52822" spans="1:1" x14ac:dyDescent="0.55000000000000004">
      <c r="A52822" s="131"/>
    </row>
    <row r="52823" spans="1:1" x14ac:dyDescent="0.55000000000000004">
      <c r="A52823" s="131"/>
    </row>
    <row r="52826" spans="1:1" x14ac:dyDescent="0.55000000000000004">
      <c r="A52826" s="131"/>
    </row>
    <row r="52827" spans="1:1" x14ac:dyDescent="0.55000000000000004">
      <c r="A52827" s="131"/>
    </row>
    <row r="52830" spans="1:1" x14ac:dyDescent="0.55000000000000004">
      <c r="A52830" s="131"/>
    </row>
    <row r="52831" spans="1:1" x14ac:dyDescent="0.55000000000000004">
      <c r="A52831" s="131"/>
    </row>
    <row r="52834" spans="1:1" x14ac:dyDescent="0.55000000000000004">
      <c r="A52834" s="131"/>
    </row>
    <row r="52835" spans="1:1" x14ac:dyDescent="0.55000000000000004">
      <c r="A52835" s="131"/>
    </row>
    <row r="52838" spans="1:1" x14ac:dyDescent="0.55000000000000004">
      <c r="A52838" s="131"/>
    </row>
    <row r="52839" spans="1:1" x14ac:dyDescent="0.55000000000000004">
      <c r="A52839" s="131"/>
    </row>
    <row r="52842" spans="1:1" x14ac:dyDescent="0.55000000000000004">
      <c r="A52842" s="131"/>
    </row>
    <row r="52843" spans="1:1" x14ac:dyDescent="0.55000000000000004">
      <c r="A52843" s="131"/>
    </row>
    <row r="52846" spans="1:1" x14ac:dyDescent="0.55000000000000004">
      <c r="A52846" s="131"/>
    </row>
    <row r="52847" spans="1:1" x14ac:dyDescent="0.55000000000000004">
      <c r="A52847" s="131"/>
    </row>
    <row r="52850" spans="1:1" x14ac:dyDescent="0.55000000000000004">
      <c r="A52850" s="131"/>
    </row>
    <row r="52851" spans="1:1" x14ac:dyDescent="0.55000000000000004">
      <c r="A52851" s="131"/>
    </row>
    <row r="52854" spans="1:1" x14ac:dyDescent="0.55000000000000004">
      <c r="A52854" s="131"/>
    </row>
    <row r="52855" spans="1:1" x14ac:dyDescent="0.55000000000000004">
      <c r="A52855" s="131"/>
    </row>
    <row r="52858" spans="1:1" x14ac:dyDescent="0.55000000000000004">
      <c r="A52858" s="131"/>
    </row>
    <row r="52859" spans="1:1" x14ac:dyDescent="0.55000000000000004">
      <c r="A52859" s="131"/>
    </row>
    <row r="52862" spans="1:1" x14ac:dyDescent="0.55000000000000004">
      <c r="A52862" s="131"/>
    </row>
    <row r="52863" spans="1:1" x14ac:dyDescent="0.55000000000000004">
      <c r="A52863" s="131"/>
    </row>
    <row r="52866" spans="1:1" x14ac:dyDescent="0.55000000000000004">
      <c r="A52866" s="131"/>
    </row>
    <row r="52867" spans="1:1" x14ac:dyDescent="0.55000000000000004">
      <c r="A52867" s="131"/>
    </row>
    <row r="52870" spans="1:1" x14ac:dyDescent="0.55000000000000004">
      <c r="A52870" s="131"/>
    </row>
    <row r="52871" spans="1:1" x14ac:dyDescent="0.55000000000000004">
      <c r="A52871" s="131"/>
    </row>
    <row r="52874" spans="1:1" x14ac:dyDescent="0.55000000000000004">
      <c r="A52874" s="131"/>
    </row>
    <row r="52875" spans="1:1" x14ac:dyDescent="0.55000000000000004">
      <c r="A52875" s="131"/>
    </row>
    <row r="52878" spans="1:1" x14ac:dyDescent="0.55000000000000004">
      <c r="A52878" s="131"/>
    </row>
    <row r="52879" spans="1:1" x14ac:dyDescent="0.55000000000000004">
      <c r="A52879" s="131"/>
    </row>
    <row r="52882" spans="1:1" x14ac:dyDescent="0.55000000000000004">
      <c r="A52882" s="131"/>
    </row>
    <row r="52883" spans="1:1" x14ac:dyDescent="0.55000000000000004">
      <c r="A52883" s="131"/>
    </row>
    <row r="52886" spans="1:1" x14ac:dyDescent="0.55000000000000004">
      <c r="A52886" s="131"/>
    </row>
    <row r="52887" spans="1:1" x14ac:dyDescent="0.55000000000000004">
      <c r="A52887" s="131"/>
    </row>
    <row r="52890" spans="1:1" x14ac:dyDescent="0.55000000000000004">
      <c r="A52890" s="131"/>
    </row>
    <row r="52891" spans="1:1" x14ac:dyDescent="0.55000000000000004">
      <c r="A52891" s="131"/>
    </row>
    <row r="52894" spans="1:1" x14ac:dyDescent="0.55000000000000004">
      <c r="A52894" s="131"/>
    </row>
    <row r="52895" spans="1:1" x14ac:dyDescent="0.55000000000000004">
      <c r="A52895" s="131"/>
    </row>
    <row r="52898" spans="1:1" x14ac:dyDescent="0.55000000000000004">
      <c r="A52898" s="131"/>
    </row>
    <row r="52899" spans="1:1" x14ac:dyDescent="0.55000000000000004">
      <c r="A52899" s="131"/>
    </row>
    <row r="52902" spans="1:1" x14ac:dyDescent="0.55000000000000004">
      <c r="A52902" s="131"/>
    </row>
    <row r="52903" spans="1:1" x14ac:dyDescent="0.55000000000000004">
      <c r="A52903" s="131"/>
    </row>
    <row r="52906" spans="1:1" x14ac:dyDescent="0.55000000000000004">
      <c r="A52906" s="131"/>
    </row>
    <row r="52907" spans="1:1" x14ac:dyDescent="0.55000000000000004">
      <c r="A52907" s="131"/>
    </row>
    <row r="52910" spans="1:1" x14ac:dyDescent="0.55000000000000004">
      <c r="A52910" s="131"/>
    </row>
    <row r="52911" spans="1:1" x14ac:dyDescent="0.55000000000000004">
      <c r="A52911" s="131"/>
    </row>
    <row r="52914" spans="1:1" x14ac:dyDescent="0.55000000000000004">
      <c r="A52914" s="131"/>
    </row>
    <row r="52915" spans="1:1" x14ac:dyDescent="0.55000000000000004">
      <c r="A52915" s="131"/>
    </row>
    <row r="52918" spans="1:1" x14ac:dyDescent="0.55000000000000004">
      <c r="A52918" s="131"/>
    </row>
    <row r="52919" spans="1:1" x14ac:dyDescent="0.55000000000000004">
      <c r="A52919" s="131"/>
    </row>
    <row r="52922" spans="1:1" x14ac:dyDescent="0.55000000000000004">
      <c r="A52922" s="131"/>
    </row>
    <row r="52923" spans="1:1" x14ac:dyDescent="0.55000000000000004">
      <c r="A52923" s="131"/>
    </row>
    <row r="52926" spans="1:1" x14ac:dyDescent="0.55000000000000004">
      <c r="A52926" s="131"/>
    </row>
    <row r="52927" spans="1:1" x14ac:dyDescent="0.55000000000000004">
      <c r="A52927" s="131"/>
    </row>
    <row r="52930" spans="1:1" x14ac:dyDescent="0.55000000000000004">
      <c r="A52930" s="131"/>
    </row>
    <row r="52931" spans="1:1" x14ac:dyDescent="0.55000000000000004">
      <c r="A52931" s="131"/>
    </row>
    <row r="52934" spans="1:1" x14ac:dyDescent="0.55000000000000004">
      <c r="A52934" s="131"/>
    </row>
    <row r="52935" spans="1:1" x14ac:dyDescent="0.55000000000000004">
      <c r="A52935" s="131"/>
    </row>
    <row r="52938" spans="1:1" x14ac:dyDescent="0.55000000000000004">
      <c r="A52938" s="131"/>
    </row>
    <row r="52939" spans="1:1" x14ac:dyDescent="0.55000000000000004">
      <c r="A52939" s="131"/>
    </row>
    <row r="52942" spans="1:1" x14ac:dyDescent="0.55000000000000004">
      <c r="A52942" s="131"/>
    </row>
    <row r="52943" spans="1:1" x14ac:dyDescent="0.55000000000000004">
      <c r="A52943" s="131"/>
    </row>
    <row r="52946" spans="1:1" x14ac:dyDescent="0.55000000000000004">
      <c r="A52946" s="131"/>
    </row>
    <row r="52947" spans="1:1" x14ac:dyDescent="0.55000000000000004">
      <c r="A52947" s="131"/>
    </row>
    <row r="52950" spans="1:1" x14ac:dyDescent="0.55000000000000004">
      <c r="A52950" s="131"/>
    </row>
    <row r="52951" spans="1:1" x14ac:dyDescent="0.55000000000000004">
      <c r="A52951" s="131"/>
    </row>
    <row r="52954" spans="1:1" x14ac:dyDescent="0.55000000000000004">
      <c r="A52954" s="131"/>
    </row>
    <row r="52955" spans="1:1" x14ac:dyDescent="0.55000000000000004">
      <c r="A52955" s="131"/>
    </row>
    <row r="52958" spans="1:1" x14ac:dyDescent="0.55000000000000004">
      <c r="A52958" s="131"/>
    </row>
    <row r="52959" spans="1:1" x14ac:dyDescent="0.55000000000000004">
      <c r="A52959" s="131"/>
    </row>
    <row r="52962" spans="1:1" x14ac:dyDescent="0.55000000000000004">
      <c r="A52962" s="131"/>
    </row>
    <row r="52963" spans="1:1" x14ac:dyDescent="0.55000000000000004">
      <c r="A52963" s="131"/>
    </row>
    <row r="52966" spans="1:1" x14ac:dyDescent="0.55000000000000004">
      <c r="A52966" s="131"/>
    </row>
    <row r="52967" spans="1:1" x14ac:dyDescent="0.55000000000000004">
      <c r="A52967" s="131"/>
    </row>
    <row r="52970" spans="1:1" x14ac:dyDescent="0.55000000000000004">
      <c r="A52970" s="131"/>
    </row>
    <row r="52971" spans="1:1" x14ac:dyDescent="0.55000000000000004">
      <c r="A52971" s="131"/>
    </row>
    <row r="52974" spans="1:1" x14ac:dyDescent="0.55000000000000004">
      <c r="A52974" s="131"/>
    </row>
    <row r="52975" spans="1:1" x14ac:dyDescent="0.55000000000000004">
      <c r="A52975" s="131"/>
    </row>
    <row r="52978" spans="1:1" x14ac:dyDescent="0.55000000000000004">
      <c r="A52978" s="131"/>
    </row>
    <row r="52979" spans="1:1" x14ac:dyDescent="0.55000000000000004">
      <c r="A52979" s="131"/>
    </row>
    <row r="52982" spans="1:1" x14ac:dyDescent="0.55000000000000004">
      <c r="A52982" s="131"/>
    </row>
    <row r="52983" spans="1:1" x14ac:dyDescent="0.55000000000000004">
      <c r="A52983" s="131"/>
    </row>
    <row r="52986" spans="1:1" x14ac:dyDescent="0.55000000000000004">
      <c r="A52986" s="131"/>
    </row>
    <row r="52987" spans="1:1" x14ac:dyDescent="0.55000000000000004">
      <c r="A52987" s="131"/>
    </row>
    <row r="52990" spans="1:1" x14ac:dyDescent="0.55000000000000004">
      <c r="A52990" s="131"/>
    </row>
    <row r="52991" spans="1:1" x14ac:dyDescent="0.55000000000000004">
      <c r="A52991" s="131"/>
    </row>
    <row r="52994" spans="1:1" x14ac:dyDescent="0.55000000000000004">
      <c r="A52994" s="131"/>
    </row>
    <row r="52995" spans="1:1" x14ac:dyDescent="0.55000000000000004">
      <c r="A52995" s="131"/>
    </row>
    <row r="52998" spans="1:1" x14ac:dyDescent="0.55000000000000004">
      <c r="A52998" s="131"/>
    </row>
    <row r="52999" spans="1:1" x14ac:dyDescent="0.55000000000000004">
      <c r="A52999" s="131"/>
    </row>
    <row r="53002" spans="1:1" x14ac:dyDescent="0.55000000000000004">
      <c r="A53002" s="131"/>
    </row>
    <row r="53003" spans="1:1" x14ac:dyDescent="0.55000000000000004">
      <c r="A53003" s="131"/>
    </row>
    <row r="53006" spans="1:1" x14ac:dyDescent="0.55000000000000004">
      <c r="A53006" s="131"/>
    </row>
    <row r="53007" spans="1:1" x14ac:dyDescent="0.55000000000000004">
      <c r="A53007" s="131"/>
    </row>
    <row r="53010" spans="1:1" x14ac:dyDescent="0.55000000000000004">
      <c r="A53010" s="131"/>
    </row>
    <row r="53011" spans="1:1" x14ac:dyDescent="0.55000000000000004">
      <c r="A53011" s="131"/>
    </row>
    <row r="53014" spans="1:1" x14ac:dyDescent="0.55000000000000004">
      <c r="A53014" s="131"/>
    </row>
    <row r="53015" spans="1:1" x14ac:dyDescent="0.55000000000000004">
      <c r="A53015" s="131"/>
    </row>
    <row r="53018" spans="1:1" x14ac:dyDescent="0.55000000000000004">
      <c r="A53018" s="131"/>
    </row>
    <row r="53019" spans="1:1" x14ac:dyDescent="0.55000000000000004">
      <c r="A53019" s="131"/>
    </row>
    <row r="53022" spans="1:1" x14ac:dyDescent="0.55000000000000004">
      <c r="A53022" s="131"/>
    </row>
    <row r="53023" spans="1:1" x14ac:dyDescent="0.55000000000000004">
      <c r="A53023" s="131"/>
    </row>
    <row r="53026" spans="1:1" x14ac:dyDescent="0.55000000000000004">
      <c r="A53026" s="131"/>
    </row>
    <row r="53027" spans="1:1" x14ac:dyDescent="0.55000000000000004">
      <c r="A53027" s="131"/>
    </row>
    <row r="53030" spans="1:1" x14ac:dyDescent="0.55000000000000004">
      <c r="A53030" s="131"/>
    </row>
    <row r="53031" spans="1:1" x14ac:dyDescent="0.55000000000000004">
      <c r="A53031" s="131"/>
    </row>
    <row r="53034" spans="1:1" x14ac:dyDescent="0.55000000000000004">
      <c r="A53034" s="131"/>
    </row>
    <row r="53035" spans="1:1" x14ac:dyDescent="0.55000000000000004">
      <c r="A53035" s="131"/>
    </row>
    <row r="53038" spans="1:1" x14ac:dyDescent="0.55000000000000004">
      <c r="A53038" s="131"/>
    </row>
    <row r="53039" spans="1:1" x14ac:dyDescent="0.55000000000000004">
      <c r="A53039" s="131"/>
    </row>
    <row r="53042" spans="1:1" x14ac:dyDescent="0.55000000000000004">
      <c r="A53042" s="131"/>
    </row>
    <row r="53043" spans="1:1" x14ac:dyDescent="0.55000000000000004">
      <c r="A53043" s="131"/>
    </row>
    <row r="53046" spans="1:1" x14ac:dyDescent="0.55000000000000004">
      <c r="A53046" s="131"/>
    </row>
    <row r="53047" spans="1:1" x14ac:dyDescent="0.55000000000000004">
      <c r="A53047" s="131"/>
    </row>
    <row r="53050" spans="1:1" x14ac:dyDescent="0.55000000000000004">
      <c r="A53050" s="131"/>
    </row>
    <row r="53051" spans="1:1" x14ac:dyDescent="0.55000000000000004">
      <c r="A53051" s="131"/>
    </row>
    <row r="53054" spans="1:1" x14ac:dyDescent="0.55000000000000004">
      <c r="A53054" s="131"/>
    </row>
    <row r="53055" spans="1:1" x14ac:dyDescent="0.55000000000000004">
      <c r="A53055" s="131"/>
    </row>
    <row r="53058" spans="1:1" x14ac:dyDescent="0.55000000000000004">
      <c r="A53058" s="131"/>
    </row>
    <row r="53059" spans="1:1" x14ac:dyDescent="0.55000000000000004">
      <c r="A53059" s="131"/>
    </row>
    <row r="53062" spans="1:1" x14ac:dyDescent="0.55000000000000004">
      <c r="A53062" s="131"/>
    </row>
    <row r="53063" spans="1:1" x14ac:dyDescent="0.55000000000000004">
      <c r="A53063" s="131"/>
    </row>
    <row r="53066" spans="1:1" x14ac:dyDescent="0.55000000000000004">
      <c r="A53066" s="131"/>
    </row>
    <row r="53067" spans="1:1" x14ac:dyDescent="0.55000000000000004">
      <c r="A53067" s="131"/>
    </row>
    <row r="53070" spans="1:1" x14ac:dyDescent="0.55000000000000004">
      <c r="A53070" s="131"/>
    </row>
    <row r="53071" spans="1:1" x14ac:dyDescent="0.55000000000000004">
      <c r="A53071" s="131"/>
    </row>
    <row r="53074" spans="1:1" x14ac:dyDescent="0.55000000000000004">
      <c r="A53074" s="131"/>
    </row>
    <row r="53075" spans="1:1" x14ac:dyDescent="0.55000000000000004">
      <c r="A53075" s="131"/>
    </row>
    <row r="53078" spans="1:1" x14ac:dyDescent="0.55000000000000004">
      <c r="A53078" s="131"/>
    </row>
    <row r="53079" spans="1:1" x14ac:dyDescent="0.55000000000000004">
      <c r="A53079" s="131"/>
    </row>
    <row r="53082" spans="1:1" x14ac:dyDescent="0.55000000000000004">
      <c r="A53082" s="131"/>
    </row>
    <row r="53083" spans="1:1" x14ac:dyDescent="0.55000000000000004">
      <c r="A53083" s="131"/>
    </row>
    <row r="53086" spans="1:1" x14ac:dyDescent="0.55000000000000004">
      <c r="A53086" s="131"/>
    </row>
    <row r="53087" spans="1:1" x14ac:dyDescent="0.55000000000000004">
      <c r="A53087" s="131"/>
    </row>
    <row r="53090" spans="1:1" x14ac:dyDescent="0.55000000000000004">
      <c r="A53090" s="131"/>
    </row>
    <row r="53091" spans="1:1" x14ac:dyDescent="0.55000000000000004">
      <c r="A53091" s="131"/>
    </row>
    <row r="53094" spans="1:1" x14ac:dyDescent="0.55000000000000004">
      <c r="A53094" s="131"/>
    </row>
    <row r="53095" spans="1:1" x14ac:dyDescent="0.55000000000000004">
      <c r="A53095" s="131"/>
    </row>
    <row r="53098" spans="1:1" x14ac:dyDescent="0.55000000000000004">
      <c r="A53098" s="131"/>
    </row>
    <row r="53099" spans="1:1" x14ac:dyDescent="0.55000000000000004">
      <c r="A53099" s="131"/>
    </row>
    <row r="53102" spans="1:1" x14ac:dyDescent="0.55000000000000004">
      <c r="A53102" s="131"/>
    </row>
    <row r="53103" spans="1:1" x14ac:dyDescent="0.55000000000000004">
      <c r="A53103" s="131"/>
    </row>
    <row r="53106" spans="1:1" x14ac:dyDescent="0.55000000000000004">
      <c r="A53106" s="131"/>
    </row>
    <row r="53107" spans="1:1" x14ac:dyDescent="0.55000000000000004">
      <c r="A53107" s="131"/>
    </row>
    <row r="53110" spans="1:1" x14ac:dyDescent="0.55000000000000004">
      <c r="A53110" s="131"/>
    </row>
    <row r="53111" spans="1:1" x14ac:dyDescent="0.55000000000000004">
      <c r="A53111" s="131"/>
    </row>
    <row r="53114" spans="1:1" x14ac:dyDescent="0.55000000000000004">
      <c r="A53114" s="131"/>
    </row>
    <row r="53115" spans="1:1" x14ac:dyDescent="0.55000000000000004">
      <c r="A53115" s="131"/>
    </row>
    <row r="53118" spans="1:1" x14ac:dyDescent="0.55000000000000004">
      <c r="A53118" s="131"/>
    </row>
    <row r="53119" spans="1:1" x14ac:dyDescent="0.55000000000000004">
      <c r="A53119" s="131"/>
    </row>
    <row r="53122" spans="1:1" x14ac:dyDescent="0.55000000000000004">
      <c r="A53122" s="131"/>
    </row>
    <row r="53123" spans="1:1" x14ac:dyDescent="0.55000000000000004">
      <c r="A53123" s="131"/>
    </row>
    <row r="53126" spans="1:1" x14ac:dyDescent="0.55000000000000004">
      <c r="A53126" s="131"/>
    </row>
    <row r="53127" spans="1:1" x14ac:dyDescent="0.55000000000000004">
      <c r="A53127" s="131"/>
    </row>
    <row r="53130" spans="1:1" x14ac:dyDescent="0.55000000000000004">
      <c r="A53130" s="131"/>
    </row>
    <row r="53131" spans="1:1" x14ac:dyDescent="0.55000000000000004">
      <c r="A53131" s="131"/>
    </row>
    <row r="53134" spans="1:1" x14ac:dyDescent="0.55000000000000004">
      <c r="A53134" s="131"/>
    </row>
    <row r="53135" spans="1:1" x14ac:dyDescent="0.55000000000000004">
      <c r="A53135" s="131"/>
    </row>
    <row r="53138" spans="1:1" x14ac:dyDescent="0.55000000000000004">
      <c r="A53138" s="131"/>
    </row>
    <row r="53139" spans="1:1" x14ac:dyDescent="0.55000000000000004">
      <c r="A53139" s="131"/>
    </row>
    <row r="53142" spans="1:1" x14ac:dyDescent="0.55000000000000004">
      <c r="A53142" s="131"/>
    </row>
    <row r="53143" spans="1:1" x14ac:dyDescent="0.55000000000000004">
      <c r="A53143" s="131"/>
    </row>
    <row r="53146" spans="1:1" x14ac:dyDescent="0.55000000000000004">
      <c r="A53146" s="131"/>
    </row>
    <row r="53147" spans="1:1" x14ac:dyDescent="0.55000000000000004">
      <c r="A53147" s="131"/>
    </row>
    <row r="53150" spans="1:1" x14ac:dyDescent="0.55000000000000004">
      <c r="A53150" s="131"/>
    </row>
    <row r="53151" spans="1:1" x14ac:dyDescent="0.55000000000000004">
      <c r="A53151" s="131"/>
    </row>
    <row r="53154" spans="1:1" x14ac:dyDescent="0.55000000000000004">
      <c r="A53154" s="131"/>
    </row>
    <row r="53155" spans="1:1" x14ac:dyDescent="0.55000000000000004">
      <c r="A53155" s="131"/>
    </row>
    <row r="53158" spans="1:1" x14ac:dyDescent="0.55000000000000004">
      <c r="A53158" s="131"/>
    </row>
    <row r="53159" spans="1:1" x14ac:dyDescent="0.55000000000000004">
      <c r="A53159" s="131"/>
    </row>
    <row r="53162" spans="1:1" x14ac:dyDescent="0.55000000000000004">
      <c r="A53162" s="131"/>
    </row>
    <row r="53163" spans="1:1" x14ac:dyDescent="0.55000000000000004">
      <c r="A53163" s="131"/>
    </row>
    <row r="53166" spans="1:1" x14ac:dyDescent="0.55000000000000004">
      <c r="A53166" s="131"/>
    </row>
    <row r="53167" spans="1:1" x14ac:dyDescent="0.55000000000000004">
      <c r="A53167" s="131"/>
    </row>
    <row r="53170" spans="1:1" x14ac:dyDescent="0.55000000000000004">
      <c r="A53170" s="131"/>
    </row>
    <row r="53171" spans="1:1" x14ac:dyDescent="0.55000000000000004">
      <c r="A53171" s="131"/>
    </row>
    <row r="53174" spans="1:1" x14ac:dyDescent="0.55000000000000004">
      <c r="A53174" s="131"/>
    </row>
    <row r="53175" spans="1:1" x14ac:dyDescent="0.55000000000000004">
      <c r="A53175" s="131"/>
    </row>
    <row r="53178" spans="1:1" x14ac:dyDescent="0.55000000000000004">
      <c r="A53178" s="131"/>
    </row>
    <row r="53179" spans="1:1" x14ac:dyDescent="0.55000000000000004">
      <c r="A53179" s="131"/>
    </row>
    <row r="53182" spans="1:1" x14ac:dyDescent="0.55000000000000004">
      <c r="A53182" s="131"/>
    </row>
    <row r="53183" spans="1:1" x14ac:dyDescent="0.55000000000000004">
      <c r="A53183" s="131"/>
    </row>
    <row r="53186" spans="1:1" x14ac:dyDescent="0.55000000000000004">
      <c r="A53186" s="131"/>
    </row>
    <row r="53187" spans="1:1" x14ac:dyDescent="0.55000000000000004">
      <c r="A53187" s="131"/>
    </row>
    <row r="53190" spans="1:1" x14ac:dyDescent="0.55000000000000004">
      <c r="A53190" s="131"/>
    </row>
    <row r="53191" spans="1:1" x14ac:dyDescent="0.55000000000000004">
      <c r="A53191" s="131"/>
    </row>
    <row r="53194" spans="1:1" x14ac:dyDescent="0.55000000000000004">
      <c r="A53194" s="131"/>
    </row>
    <row r="53195" spans="1:1" x14ac:dyDescent="0.55000000000000004">
      <c r="A53195" s="131"/>
    </row>
    <row r="53198" spans="1:1" x14ac:dyDescent="0.55000000000000004">
      <c r="A53198" s="131"/>
    </row>
    <row r="53199" spans="1:1" x14ac:dyDescent="0.55000000000000004">
      <c r="A53199" s="131"/>
    </row>
    <row r="53202" spans="1:1" x14ac:dyDescent="0.55000000000000004">
      <c r="A53202" s="131"/>
    </row>
    <row r="53203" spans="1:1" x14ac:dyDescent="0.55000000000000004">
      <c r="A53203" s="131"/>
    </row>
    <row r="53206" spans="1:1" x14ac:dyDescent="0.55000000000000004">
      <c r="A53206" s="131"/>
    </row>
    <row r="53207" spans="1:1" x14ac:dyDescent="0.55000000000000004">
      <c r="A53207" s="131"/>
    </row>
    <row r="53210" spans="1:1" x14ac:dyDescent="0.55000000000000004">
      <c r="A53210" s="131"/>
    </row>
    <row r="53211" spans="1:1" x14ac:dyDescent="0.55000000000000004">
      <c r="A53211" s="131"/>
    </row>
    <row r="53214" spans="1:1" x14ac:dyDescent="0.55000000000000004">
      <c r="A53214" s="131"/>
    </row>
    <row r="53215" spans="1:1" x14ac:dyDescent="0.55000000000000004">
      <c r="A53215" s="131"/>
    </row>
    <row r="53218" spans="1:1" x14ac:dyDescent="0.55000000000000004">
      <c r="A53218" s="131"/>
    </row>
    <row r="53219" spans="1:1" x14ac:dyDescent="0.55000000000000004">
      <c r="A53219" s="131"/>
    </row>
    <row r="53222" spans="1:1" x14ac:dyDescent="0.55000000000000004">
      <c r="A53222" s="131"/>
    </row>
    <row r="53223" spans="1:1" x14ac:dyDescent="0.55000000000000004">
      <c r="A53223" s="131"/>
    </row>
    <row r="53226" spans="1:1" x14ac:dyDescent="0.55000000000000004">
      <c r="A53226" s="131"/>
    </row>
    <row r="53227" spans="1:1" x14ac:dyDescent="0.55000000000000004">
      <c r="A53227" s="131"/>
    </row>
    <row r="53230" spans="1:1" x14ac:dyDescent="0.55000000000000004">
      <c r="A53230" s="131"/>
    </row>
    <row r="53231" spans="1:1" x14ac:dyDescent="0.55000000000000004">
      <c r="A53231" s="131"/>
    </row>
    <row r="53234" spans="1:1" x14ac:dyDescent="0.55000000000000004">
      <c r="A53234" s="131"/>
    </row>
    <row r="53235" spans="1:1" x14ac:dyDescent="0.55000000000000004">
      <c r="A53235" s="131"/>
    </row>
    <row r="53238" spans="1:1" x14ac:dyDescent="0.55000000000000004">
      <c r="A53238" s="131"/>
    </row>
    <row r="53239" spans="1:1" x14ac:dyDescent="0.55000000000000004">
      <c r="A53239" s="131"/>
    </row>
    <row r="53242" spans="1:1" x14ac:dyDescent="0.55000000000000004">
      <c r="A53242" s="131"/>
    </row>
    <row r="53243" spans="1:1" x14ac:dyDescent="0.55000000000000004">
      <c r="A53243" s="131"/>
    </row>
    <row r="53246" spans="1:1" x14ac:dyDescent="0.55000000000000004">
      <c r="A53246" s="131"/>
    </row>
    <row r="53247" spans="1:1" x14ac:dyDescent="0.55000000000000004">
      <c r="A53247" s="131"/>
    </row>
    <row r="53250" spans="1:1" x14ac:dyDescent="0.55000000000000004">
      <c r="A53250" s="131"/>
    </row>
    <row r="53251" spans="1:1" x14ac:dyDescent="0.55000000000000004">
      <c r="A53251" s="131"/>
    </row>
    <row r="53254" spans="1:1" x14ac:dyDescent="0.55000000000000004">
      <c r="A53254" s="131"/>
    </row>
    <row r="53255" spans="1:1" x14ac:dyDescent="0.55000000000000004">
      <c r="A53255" s="131"/>
    </row>
    <row r="53258" spans="1:1" x14ac:dyDescent="0.55000000000000004">
      <c r="A53258" s="131"/>
    </row>
    <row r="53259" spans="1:1" x14ac:dyDescent="0.55000000000000004">
      <c r="A53259" s="131"/>
    </row>
    <row r="53262" spans="1:1" x14ac:dyDescent="0.55000000000000004">
      <c r="A53262" s="131"/>
    </row>
    <row r="53263" spans="1:1" x14ac:dyDescent="0.55000000000000004">
      <c r="A53263" s="131"/>
    </row>
    <row r="53266" spans="1:1" x14ac:dyDescent="0.55000000000000004">
      <c r="A53266" s="131"/>
    </row>
    <row r="53267" spans="1:1" x14ac:dyDescent="0.55000000000000004">
      <c r="A53267" s="131"/>
    </row>
    <row r="53270" spans="1:1" x14ac:dyDescent="0.55000000000000004">
      <c r="A53270" s="131"/>
    </row>
    <row r="53271" spans="1:1" x14ac:dyDescent="0.55000000000000004">
      <c r="A53271" s="131"/>
    </row>
    <row r="53274" spans="1:1" x14ac:dyDescent="0.55000000000000004">
      <c r="A53274" s="131"/>
    </row>
    <row r="53275" spans="1:1" x14ac:dyDescent="0.55000000000000004">
      <c r="A53275" s="131"/>
    </row>
    <row r="53278" spans="1:1" x14ac:dyDescent="0.55000000000000004">
      <c r="A53278" s="131"/>
    </row>
    <row r="53279" spans="1:1" x14ac:dyDescent="0.55000000000000004">
      <c r="A53279" s="131"/>
    </row>
    <row r="53282" spans="1:1" x14ac:dyDescent="0.55000000000000004">
      <c r="A53282" s="131"/>
    </row>
    <row r="53283" spans="1:1" x14ac:dyDescent="0.55000000000000004">
      <c r="A53283" s="131"/>
    </row>
    <row r="53286" spans="1:1" x14ac:dyDescent="0.55000000000000004">
      <c r="A53286" s="131"/>
    </row>
    <row r="53287" spans="1:1" x14ac:dyDescent="0.55000000000000004">
      <c r="A53287" s="131"/>
    </row>
    <row r="53290" spans="1:1" x14ac:dyDescent="0.55000000000000004">
      <c r="A53290" s="131"/>
    </row>
    <row r="53291" spans="1:1" x14ac:dyDescent="0.55000000000000004">
      <c r="A53291" s="131"/>
    </row>
    <row r="53294" spans="1:1" x14ac:dyDescent="0.55000000000000004">
      <c r="A53294" s="131"/>
    </row>
    <row r="53295" spans="1:1" x14ac:dyDescent="0.55000000000000004">
      <c r="A53295" s="131"/>
    </row>
    <row r="53298" spans="1:1" x14ac:dyDescent="0.55000000000000004">
      <c r="A53298" s="131"/>
    </row>
    <row r="53299" spans="1:1" x14ac:dyDescent="0.55000000000000004">
      <c r="A53299" s="131"/>
    </row>
    <row r="53302" spans="1:1" x14ac:dyDescent="0.55000000000000004">
      <c r="A53302" s="131"/>
    </row>
    <row r="53303" spans="1:1" x14ac:dyDescent="0.55000000000000004">
      <c r="A53303" s="131"/>
    </row>
    <row r="53306" spans="1:1" x14ac:dyDescent="0.55000000000000004">
      <c r="A53306" s="131"/>
    </row>
    <row r="53307" spans="1:1" x14ac:dyDescent="0.55000000000000004">
      <c r="A53307" s="131"/>
    </row>
    <row r="53310" spans="1:1" x14ac:dyDescent="0.55000000000000004">
      <c r="A53310" s="131"/>
    </row>
    <row r="53311" spans="1:1" x14ac:dyDescent="0.55000000000000004">
      <c r="A53311" s="131"/>
    </row>
    <row r="53314" spans="1:1" x14ac:dyDescent="0.55000000000000004">
      <c r="A53314" s="131"/>
    </row>
    <row r="53315" spans="1:1" x14ac:dyDescent="0.55000000000000004">
      <c r="A53315" s="131"/>
    </row>
    <row r="53318" spans="1:1" x14ac:dyDescent="0.55000000000000004">
      <c r="A53318" s="131"/>
    </row>
    <row r="53319" spans="1:1" x14ac:dyDescent="0.55000000000000004">
      <c r="A53319" s="131"/>
    </row>
    <row r="53322" spans="1:1" x14ac:dyDescent="0.55000000000000004">
      <c r="A53322" s="131"/>
    </row>
    <row r="53323" spans="1:1" x14ac:dyDescent="0.55000000000000004">
      <c r="A53323" s="131"/>
    </row>
    <row r="53326" spans="1:1" x14ac:dyDescent="0.55000000000000004">
      <c r="A53326" s="131"/>
    </row>
    <row r="53327" spans="1:1" x14ac:dyDescent="0.55000000000000004">
      <c r="A53327" s="131"/>
    </row>
    <row r="53330" spans="1:1" x14ac:dyDescent="0.55000000000000004">
      <c r="A53330" s="131"/>
    </row>
    <row r="53331" spans="1:1" x14ac:dyDescent="0.55000000000000004">
      <c r="A53331" s="131"/>
    </row>
    <row r="53334" spans="1:1" x14ac:dyDescent="0.55000000000000004">
      <c r="A53334" s="131"/>
    </row>
    <row r="53335" spans="1:1" x14ac:dyDescent="0.55000000000000004">
      <c r="A53335" s="131"/>
    </row>
    <row r="53338" spans="1:1" x14ac:dyDescent="0.55000000000000004">
      <c r="A53338" s="131"/>
    </row>
    <row r="53339" spans="1:1" x14ac:dyDescent="0.55000000000000004">
      <c r="A53339" s="131"/>
    </row>
    <row r="53342" spans="1:1" x14ac:dyDescent="0.55000000000000004">
      <c r="A53342" s="131"/>
    </row>
    <row r="53343" spans="1:1" x14ac:dyDescent="0.55000000000000004">
      <c r="A53343" s="131"/>
    </row>
    <row r="53346" spans="1:1" x14ac:dyDescent="0.55000000000000004">
      <c r="A53346" s="131"/>
    </row>
    <row r="53347" spans="1:1" x14ac:dyDescent="0.55000000000000004">
      <c r="A53347" s="131"/>
    </row>
    <row r="53350" spans="1:1" x14ac:dyDescent="0.55000000000000004">
      <c r="A53350" s="131"/>
    </row>
    <row r="53351" spans="1:1" x14ac:dyDescent="0.55000000000000004">
      <c r="A53351" s="131"/>
    </row>
    <row r="53354" spans="1:1" x14ac:dyDescent="0.55000000000000004">
      <c r="A53354" s="131"/>
    </row>
    <row r="53355" spans="1:1" x14ac:dyDescent="0.55000000000000004">
      <c r="A53355" s="131"/>
    </row>
    <row r="53358" spans="1:1" x14ac:dyDescent="0.55000000000000004">
      <c r="A53358" s="131"/>
    </row>
    <row r="53359" spans="1:1" x14ac:dyDescent="0.55000000000000004">
      <c r="A53359" s="131"/>
    </row>
    <row r="53362" spans="1:1" x14ac:dyDescent="0.55000000000000004">
      <c r="A53362" s="131"/>
    </row>
    <row r="53363" spans="1:1" x14ac:dyDescent="0.55000000000000004">
      <c r="A53363" s="131"/>
    </row>
    <row r="53366" spans="1:1" x14ac:dyDescent="0.55000000000000004">
      <c r="A53366" s="131"/>
    </row>
    <row r="53367" spans="1:1" x14ac:dyDescent="0.55000000000000004">
      <c r="A53367" s="131"/>
    </row>
    <row r="53370" spans="1:1" x14ac:dyDescent="0.55000000000000004">
      <c r="A53370" s="131"/>
    </row>
    <row r="53371" spans="1:1" x14ac:dyDescent="0.55000000000000004">
      <c r="A53371" s="131"/>
    </row>
    <row r="53374" spans="1:1" x14ac:dyDescent="0.55000000000000004">
      <c r="A53374" s="131"/>
    </row>
    <row r="53375" spans="1:1" x14ac:dyDescent="0.55000000000000004">
      <c r="A53375" s="131"/>
    </row>
    <row r="53378" spans="1:1" x14ac:dyDescent="0.55000000000000004">
      <c r="A53378" s="131"/>
    </row>
    <row r="53379" spans="1:1" x14ac:dyDescent="0.55000000000000004">
      <c r="A53379" s="131"/>
    </row>
    <row r="53382" spans="1:1" x14ac:dyDescent="0.55000000000000004">
      <c r="A53382" s="131"/>
    </row>
    <row r="53383" spans="1:1" x14ac:dyDescent="0.55000000000000004">
      <c r="A53383" s="131"/>
    </row>
    <row r="53386" spans="1:1" x14ac:dyDescent="0.55000000000000004">
      <c r="A53386" s="131"/>
    </row>
    <row r="53387" spans="1:1" x14ac:dyDescent="0.55000000000000004">
      <c r="A53387" s="131"/>
    </row>
    <row r="53390" spans="1:1" x14ac:dyDescent="0.55000000000000004">
      <c r="A53390" s="131"/>
    </row>
    <row r="53391" spans="1:1" x14ac:dyDescent="0.55000000000000004">
      <c r="A53391" s="131"/>
    </row>
    <row r="53394" spans="1:1" x14ac:dyDescent="0.55000000000000004">
      <c r="A53394" s="131"/>
    </row>
    <row r="53395" spans="1:1" x14ac:dyDescent="0.55000000000000004">
      <c r="A53395" s="131"/>
    </row>
    <row r="53398" spans="1:1" x14ac:dyDescent="0.55000000000000004">
      <c r="A53398" s="131"/>
    </row>
    <row r="53399" spans="1:1" x14ac:dyDescent="0.55000000000000004">
      <c r="A53399" s="131"/>
    </row>
    <row r="53402" spans="1:1" x14ac:dyDescent="0.55000000000000004">
      <c r="A53402" s="131"/>
    </row>
    <row r="53403" spans="1:1" x14ac:dyDescent="0.55000000000000004">
      <c r="A53403" s="131"/>
    </row>
    <row r="53406" spans="1:1" x14ac:dyDescent="0.55000000000000004">
      <c r="A53406" s="131"/>
    </row>
    <row r="53407" spans="1:1" x14ac:dyDescent="0.55000000000000004">
      <c r="A53407" s="131"/>
    </row>
    <row r="53410" spans="1:1" x14ac:dyDescent="0.55000000000000004">
      <c r="A53410" s="131"/>
    </row>
    <row r="53411" spans="1:1" x14ac:dyDescent="0.55000000000000004">
      <c r="A53411" s="131"/>
    </row>
    <row r="53414" spans="1:1" x14ac:dyDescent="0.55000000000000004">
      <c r="A53414" s="131"/>
    </row>
    <row r="53415" spans="1:1" x14ac:dyDescent="0.55000000000000004">
      <c r="A53415" s="131"/>
    </row>
    <row r="53418" spans="1:1" x14ac:dyDescent="0.55000000000000004">
      <c r="A53418" s="131"/>
    </row>
    <row r="53419" spans="1:1" x14ac:dyDescent="0.55000000000000004">
      <c r="A53419" s="131"/>
    </row>
    <row r="53422" spans="1:1" x14ac:dyDescent="0.55000000000000004">
      <c r="A53422" s="131"/>
    </row>
    <row r="53423" spans="1:1" x14ac:dyDescent="0.55000000000000004">
      <c r="A53423" s="131"/>
    </row>
    <row r="53426" spans="1:1" x14ac:dyDescent="0.55000000000000004">
      <c r="A53426" s="131"/>
    </row>
    <row r="53427" spans="1:1" x14ac:dyDescent="0.55000000000000004">
      <c r="A53427" s="131"/>
    </row>
    <row r="53430" spans="1:1" x14ac:dyDescent="0.55000000000000004">
      <c r="A53430" s="131"/>
    </row>
    <row r="53431" spans="1:1" x14ac:dyDescent="0.55000000000000004">
      <c r="A53431" s="131"/>
    </row>
    <row r="53434" spans="1:1" x14ac:dyDescent="0.55000000000000004">
      <c r="A53434" s="131"/>
    </row>
    <row r="53435" spans="1:1" x14ac:dyDescent="0.55000000000000004">
      <c r="A53435" s="131"/>
    </row>
    <row r="53438" spans="1:1" x14ac:dyDescent="0.55000000000000004">
      <c r="A53438" s="131"/>
    </row>
    <row r="53439" spans="1:1" x14ac:dyDescent="0.55000000000000004">
      <c r="A53439" s="131"/>
    </row>
    <row r="53442" spans="1:1" x14ac:dyDescent="0.55000000000000004">
      <c r="A53442" s="131"/>
    </row>
    <row r="53443" spans="1:1" x14ac:dyDescent="0.55000000000000004">
      <c r="A53443" s="131"/>
    </row>
    <row r="53446" spans="1:1" x14ac:dyDescent="0.55000000000000004">
      <c r="A53446" s="131"/>
    </row>
    <row r="53447" spans="1:1" x14ac:dyDescent="0.55000000000000004">
      <c r="A53447" s="131"/>
    </row>
    <row r="53450" spans="1:1" x14ac:dyDescent="0.55000000000000004">
      <c r="A53450" s="131"/>
    </row>
    <row r="53451" spans="1:1" x14ac:dyDescent="0.55000000000000004">
      <c r="A53451" s="131"/>
    </row>
    <row r="53454" spans="1:1" x14ac:dyDescent="0.55000000000000004">
      <c r="A53454" s="131"/>
    </row>
    <row r="53455" spans="1:1" x14ac:dyDescent="0.55000000000000004">
      <c r="A53455" s="131"/>
    </row>
    <row r="53458" spans="1:1" x14ac:dyDescent="0.55000000000000004">
      <c r="A53458" s="131"/>
    </row>
    <row r="53459" spans="1:1" x14ac:dyDescent="0.55000000000000004">
      <c r="A53459" s="131"/>
    </row>
    <row r="53462" spans="1:1" x14ac:dyDescent="0.55000000000000004">
      <c r="A53462" s="131"/>
    </row>
    <row r="53463" spans="1:1" x14ac:dyDescent="0.55000000000000004">
      <c r="A53463" s="131"/>
    </row>
    <row r="53466" spans="1:1" x14ac:dyDescent="0.55000000000000004">
      <c r="A53466" s="131"/>
    </row>
    <row r="53467" spans="1:1" x14ac:dyDescent="0.55000000000000004">
      <c r="A53467" s="131"/>
    </row>
    <row r="53470" spans="1:1" x14ac:dyDescent="0.55000000000000004">
      <c r="A53470" s="131"/>
    </row>
    <row r="53471" spans="1:1" x14ac:dyDescent="0.55000000000000004">
      <c r="A53471" s="131"/>
    </row>
    <row r="53474" spans="1:1" x14ac:dyDescent="0.55000000000000004">
      <c r="A53474" s="131"/>
    </row>
    <row r="53475" spans="1:1" x14ac:dyDescent="0.55000000000000004">
      <c r="A53475" s="131"/>
    </row>
    <row r="53478" spans="1:1" x14ac:dyDescent="0.55000000000000004">
      <c r="A53478" s="131"/>
    </row>
    <row r="53479" spans="1:1" x14ac:dyDescent="0.55000000000000004">
      <c r="A53479" s="131"/>
    </row>
    <row r="53482" spans="1:1" x14ac:dyDescent="0.55000000000000004">
      <c r="A53482" s="131"/>
    </row>
    <row r="53483" spans="1:1" x14ac:dyDescent="0.55000000000000004">
      <c r="A53483" s="131"/>
    </row>
    <row r="53486" spans="1:1" x14ac:dyDescent="0.55000000000000004">
      <c r="A53486" s="131"/>
    </row>
    <row r="53487" spans="1:1" x14ac:dyDescent="0.55000000000000004">
      <c r="A53487" s="131"/>
    </row>
    <row r="53490" spans="1:1" x14ac:dyDescent="0.55000000000000004">
      <c r="A53490" s="131"/>
    </row>
    <row r="53491" spans="1:1" x14ac:dyDescent="0.55000000000000004">
      <c r="A53491" s="131"/>
    </row>
    <row r="53494" spans="1:1" x14ac:dyDescent="0.55000000000000004">
      <c r="A53494" s="131"/>
    </row>
    <row r="53495" spans="1:1" x14ac:dyDescent="0.55000000000000004">
      <c r="A53495" s="131"/>
    </row>
    <row r="53498" spans="1:1" x14ac:dyDescent="0.55000000000000004">
      <c r="A53498" s="131"/>
    </row>
    <row r="53499" spans="1:1" x14ac:dyDescent="0.55000000000000004">
      <c r="A53499" s="131"/>
    </row>
    <row r="53502" spans="1:1" x14ac:dyDescent="0.55000000000000004">
      <c r="A53502" s="131"/>
    </row>
    <row r="53503" spans="1:1" x14ac:dyDescent="0.55000000000000004">
      <c r="A53503" s="131"/>
    </row>
    <row r="53506" spans="1:1" x14ac:dyDescent="0.55000000000000004">
      <c r="A53506" s="131"/>
    </row>
    <row r="53507" spans="1:1" x14ac:dyDescent="0.55000000000000004">
      <c r="A53507" s="131"/>
    </row>
    <row r="53510" spans="1:1" x14ac:dyDescent="0.55000000000000004">
      <c r="A53510" s="131"/>
    </row>
    <row r="53511" spans="1:1" x14ac:dyDescent="0.55000000000000004">
      <c r="A53511" s="131"/>
    </row>
    <row r="53514" spans="1:1" x14ac:dyDescent="0.55000000000000004">
      <c r="A53514" s="131"/>
    </row>
    <row r="53515" spans="1:1" x14ac:dyDescent="0.55000000000000004">
      <c r="A53515" s="131"/>
    </row>
    <row r="53518" spans="1:1" x14ac:dyDescent="0.55000000000000004">
      <c r="A53518" s="131"/>
    </row>
    <row r="53519" spans="1:1" x14ac:dyDescent="0.55000000000000004">
      <c r="A53519" s="131"/>
    </row>
    <row r="53522" spans="1:1" x14ac:dyDescent="0.55000000000000004">
      <c r="A53522" s="131"/>
    </row>
    <row r="53523" spans="1:1" x14ac:dyDescent="0.55000000000000004">
      <c r="A53523" s="131"/>
    </row>
    <row r="53526" spans="1:1" x14ac:dyDescent="0.55000000000000004">
      <c r="A53526" s="131"/>
    </row>
    <row r="53527" spans="1:1" x14ac:dyDescent="0.55000000000000004">
      <c r="A53527" s="131"/>
    </row>
    <row r="53530" spans="1:1" x14ac:dyDescent="0.55000000000000004">
      <c r="A53530" s="131"/>
    </row>
    <row r="53531" spans="1:1" x14ac:dyDescent="0.55000000000000004">
      <c r="A53531" s="131"/>
    </row>
    <row r="53534" spans="1:1" x14ac:dyDescent="0.55000000000000004">
      <c r="A53534" s="131"/>
    </row>
    <row r="53535" spans="1:1" x14ac:dyDescent="0.55000000000000004">
      <c r="A53535" s="131"/>
    </row>
    <row r="53538" spans="1:1" x14ac:dyDescent="0.55000000000000004">
      <c r="A53538" s="131"/>
    </row>
    <row r="53539" spans="1:1" x14ac:dyDescent="0.55000000000000004">
      <c r="A53539" s="131"/>
    </row>
    <row r="53542" spans="1:1" x14ac:dyDescent="0.55000000000000004">
      <c r="A53542" s="131"/>
    </row>
    <row r="53543" spans="1:1" x14ac:dyDescent="0.55000000000000004">
      <c r="A53543" s="131"/>
    </row>
    <row r="53546" spans="1:1" x14ac:dyDescent="0.55000000000000004">
      <c r="A53546" s="131"/>
    </row>
    <row r="53547" spans="1:1" x14ac:dyDescent="0.55000000000000004">
      <c r="A53547" s="131"/>
    </row>
    <row r="53550" spans="1:1" x14ac:dyDescent="0.55000000000000004">
      <c r="A53550" s="131"/>
    </row>
    <row r="53551" spans="1:1" x14ac:dyDescent="0.55000000000000004">
      <c r="A53551" s="131"/>
    </row>
    <row r="53554" spans="1:1" x14ac:dyDescent="0.55000000000000004">
      <c r="A53554" s="131"/>
    </row>
    <row r="53555" spans="1:1" x14ac:dyDescent="0.55000000000000004">
      <c r="A53555" s="131"/>
    </row>
    <row r="53558" spans="1:1" x14ac:dyDescent="0.55000000000000004">
      <c r="A53558" s="131"/>
    </row>
    <row r="53559" spans="1:1" x14ac:dyDescent="0.55000000000000004">
      <c r="A53559" s="131"/>
    </row>
    <row r="53562" spans="1:1" x14ac:dyDescent="0.55000000000000004">
      <c r="A53562" s="131"/>
    </row>
    <row r="53563" spans="1:1" x14ac:dyDescent="0.55000000000000004">
      <c r="A53563" s="131"/>
    </row>
    <row r="53566" spans="1:1" x14ac:dyDescent="0.55000000000000004">
      <c r="A53566" s="131"/>
    </row>
    <row r="53567" spans="1:1" x14ac:dyDescent="0.55000000000000004">
      <c r="A53567" s="131"/>
    </row>
    <row r="53570" spans="1:1" x14ac:dyDescent="0.55000000000000004">
      <c r="A53570" s="131"/>
    </row>
    <row r="53571" spans="1:1" x14ac:dyDescent="0.55000000000000004">
      <c r="A53571" s="131"/>
    </row>
    <row r="53574" spans="1:1" x14ac:dyDescent="0.55000000000000004">
      <c r="A53574" s="131"/>
    </row>
    <row r="53575" spans="1:1" x14ac:dyDescent="0.55000000000000004">
      <c r="A53575" s="131"/>
    </row>
    <row r="53578" spans="1:1" x14ac:dyDescent="0.55000000000000004">
      <c r="A53578" s="131"/>
    </row>
    <row r="53579" spans="1:1" x14ac:dyDescent="0.55000000000000004">
      <c r="A53579" s="131"/>
    </row>
    <row r="53582" spans="1:1" x14ac:dyDescent="0.55000000000000004">
      <c r="A53582" s="131"/>
    </row>
    <row r="53583" spans="1:1" x14ac:dyDescent="0.55000000000000004">
      <c r="A53583" s="131"/>
    </row>
    <row r="53586" spans="1:1" x14ac:dyDescent="0.55000000000000004">
      <c r="A53586" s="131"/>
    </row>
    <row r="53587" spans="1:1" x14ac:dyDescent="0.55000000000000004">
      <c r="A53587" s="131"/>
    </row>
    <row r="53590" spans="1:1" x14ac:dyDescent="0.55000000000000004">
      <c r="A53590" s="131"/>
    </row>
    <row r="53591" spans="1:1" x14ac:dyDescent="0.55000000000000004">
      <c r="A53591" s="131"/>
    </row>
    <row r="53594" spans="1:1" x14ac:dyDescent="0.55000000000000004">
      <c r="A53594" s="131"/>
    </row>
    <row r="53595" spans="1:1" x14ac:dyDescent="0.55000000000000004">
      <c r="A53595" s="131"/>
    </row>
    <row r="53598" spans="1:1" x14ac:dyDescent="0.55000000000000004">
      <c r="A53598" s="131"/>
    </row>
    <row r="53599" spans="1:1" x14ac:dyDescent="0.55000000000000004">
      <c r="A53599" s="131"/>
    </row>
    <row r="53602" spans="1:1" x14ac:dyDescent="0.55000000000000004">
      <c r="A53602" s="131"/>
    </row>
    <row r="53603" spans="1:1" x14ac:dyDescent="0.55000000000000004">
      <c r="A53603" s="131"/>
    </row>
    <row r="53606" spans="1:1" x14ac:dyDescent="0.55000000000000004">
      <c r="A53606" s="131"/>
    </row>
    <row r="53607" spans="1:1" x14ac:dyDescent="0.55000000000000004">
      <c r="A53607" s="131"/>
    </row>
    <row r="53610" spans="1:1" x14ac:dyDescent="0.55000000000000004">
      <c r="A53610" s="131"/>
    </row>
    <row r="53611" spans="1:1" x14ac:dyDescent="0.55000000000000004">
      <c r="A53611" s="131"/>
    </row>
    <row r="53614" spans="1:1" x14ac:dyDescent="0.55000000000000004">
      <c r="A53614" s="131"/>
    </row>
    <row r="53615" spans="1:1" x14ac:dyDescent="0.55000000000000004">
      <c r="A53615" s="131"/>
    </row>
    <row r="53618" spans="1:1" x14ac:dyDescent="0.55000000000000004">
      <c r="A53618" s="131"/>
    </row>
    <row r="53619" spans="1:1" x14ac:dyDescent="0.55000000000000004">
      <c r="A53619" s="131"/>
    </row>
    <row r="53622" spans="1:1" x14ac:dyDescent="0.55000000000000004">
      <c r="A53622" s="131"/>
    </row>
    <row r="53623" spans="1:1" x14ac:dyDescent="0.55000000000000004">
      <c r="A53623" s="131"/>
    </row>
    <row r="53626" spans="1:1" x14ac:dyDescent="0.55000000000000004">
      <c r="A53626" s="131"/>
    </row>
    <row r="53627" spans="1:1" x14ac:dyDescent="0.55000000000000004">
      <c r="A53627" s="131"/>
    </row>
    <row r="53630" spans="1:1" x14ac:dyDescent="0.55000000000000004">
      <c r="A53630" s="131"/>
    </row>
    <row r="53631" spans="1:1" x14ac:dyDescent="0.55000000000000004">
      <c r="A53631" s="131"/>
    </row>
    <row r="53634" spans="1:1" x14ac:dyDescent="0.55000000000000004">
      <c r="A53634" s="131"/>
    </row>
    <row r="53635" spans="1:1" x14ac:dyDescent="0.55000000000000004">
      <c r="A53635" s="131"/>
    </row>
    <row r="53638" spans="1:1" x14ac:dyDescent="0.55000000000000004">
      <c r="A53638" s="131"/>
    </row>
    <row r="53639" spans="1:1" x14ac:dyDescent="0.55000000000000004">
      <c r="A53639" s="131"/>
    </row>
    <row r="53642" spans="1:1" x14ac:dyDescent="0.55000000000000004">
      <c r="A53642" s="131"/>
    </row>
    <row r="53643" spans="1:1" x14ac:dyDescent="0.55000000000000004">
      <c r="A53643" s="131"/>
    </row>
    <row r="53646" spans="1:1" x14ac:dyDescent="0.55000000000000004">
      <c r="A53646" s="131"/>
    </row>
    <row r="53647" spans="1:1" x14ac:dyDescent="0.55000000000000004">
      <c r="A53647" s="131"/>
    </row>
    <row r="53650" spans="1:1" x14ac:dyDescent="0.55000000000000004">
      <c r="A53650" s="131"/>
    </row>
    <row r="53651" spans="1:1" x14ac:dyDescent="0.55000000000000004">
      <c r="A53651" s="131"/>
    </row>
    <row r="53654" spans="1:1" x14ac:dyDescent="0.55000000000000004">
      <c r="A53654" s="131"/>
    </row>
    <row r="53655" spans="1:1" x14ac:dyDescent="0.55000000000000004">
      <c r="A53655" s="131"/>
    </row>
    <row r="53658" spans="1:1" x14ac:dyDescent="0.55000000000000004">
      <c r="A53658" s="131"/>
    </row>
    <row r="53659" spans="1:1" x14ac:dyDescent="0.55000000000000004">
      <c r="A53659" s="131"/>
    </row>
    <row r="53662" spans="1:1" x14ac:dyDescent="0.55000000000000004">
      <c r="A53662" s="131"/>
    </row>
    <row r="53663" spans="1:1" x14ac:dyDescent="0.55000000000000004">
      <c r="A53663" s="131"/>
    </row>
    <row r="53666" spans="1:1" x14ac:dyDescent="0.55000000000000004">
      <c r="A53666" s="131"/>
    </row>
    <row r="53667" spans="1:1" x14ac:dyDescent="0.55000000000000004">
      <c r="A53667" s="131"/>
    </row>
    <row r="53670" spans="1:1" x14ac:dyDescent="0.55000000000000004">
      <c r="A53670" s="131"/>
    </row>
    <row r="53671" spans="1:1" x14ac:dyDescent="0.55000000000000004">
      <c r="A53671" s="131"/>
    </row>
    <row r="53674" spans="1:1" x14ac:dyDescent="0.55000000000000004">
      <c r="A53674" s="131"/>
    </row>
    <row r="53675" spans="1:1" x14ac:dyDescent="0.55000000000000004">
      <c r="A53675" s="131"/>
    </row>
    <row r="53678" spans="1:1" x14ac:dyDescent="0.55000000000000004">
      <c r="A53678" s="131"/>
    </row>
    <row r="53679" spans="1:1" x14ac:dyDescent="0.55000000000000004">
      <c r="A53679" s="131"/>
    </row>
    <row r="53682" spans="1:1" x14ac:dyDescent="0.55000000000000004">
      <c r="A53682" s="131"/>
    </row>
    <row r="53683" spans="1:1" x14ac:dyDescent="0.55000000000000004">
      <c r="A53683" s="131"/>
    </row>
    <row r="53686" spans="1:1" x14ac:dyDescent="0.55000000000000004">
      <c r="A53686" s="131"/>
    </row>
    <row r="53687" spans="1:1" x14ac:dyDescent="0.55000000000000004">
      <c r="A53687" s="131"/>
    </row>
    <row r="53690" spans="1:1" x14ac:dyDescent="0.55000000000000004">
      <c r="A53690" s="131"/>
    </row>
    <row r="53691" spans="1:1" x14ac:dyDescent="0.55000000000000004">
      <c r="A53691" s="131"/>
    </row>
    <row r="53694" spans="1:1" x14ac:dyDescent="0.55000000000000004">
      <c r="A53694" s="131"/>
    </row>
    <row r="53695" spans="1:1" x14ac:dyDescent="0.55000000000000004">
      <c r="A53695" s="131"/>
    </row>
    <row r="53698" spans="1:1" x14ac:dyDescent="0.55000000000000004">
      <c r="A53698" s="131"/>
    </row>
    <row r="53699" spans="1:1" x14ac:dyDescent="0.55000000000000004">
      <c r="A53699" s="131"/>
    </row>
    <row r="53702" spans="1:1" x14ac:dyDescent="0.55000000000000004">
      <c r="A53702" s="131"/>
    </row>
    <row r="53703" spans="1:1" x14ac:dyDescent="0.55000000000000004">
      <c r="A53703" s="131"/>
    </row>
    <row r="53706" spans="1:1" x14ac:dyDescent="0.55000000000000004">
      <c r="A53706" s="131"/>
    </row>
    <row r="53707" spans="1:1" x14ac:dyDescent="0.55000000000000004">
      <c r="A53707" s="131"/>
    </row>
    <row r="53710" spans="1:1" x14ac:dyDescent="0.55000000000000004">
      <c r="A53710" s="131"/>
    </row>
    <row r="53711" spans="1:1" x14ac:dyDescent="0.55000000000000004">
      <c r="A53711" s="131"/>
    </row>
    <row r="53714" spans="1:1" x14ac:dyDescent="0.55000000000000004">
      <c r="A53714" s="131"/>
    </row>
    <row r="53715" spans="1:1" x14ac:dyDescent="0.55000000000000004">
      <c r="A53715" s="131"/>
    </row>
    <row r="53718" spans="1:1" x14ac:dyDescent="0.55000000000000004">
      <c r="A53718" s="131"/>
    </row>
    <row r="53719" spans="1:1" x14ac:dyDescent="0.55000000000000004">
      <c r="A53719" s="131"/>
    </row>
    <row r="53722" spans="1:1" x14ac:dyDescent="0.55000000000000004">
      <c r="A53722" s="131"/>
    </row>
    <row r="53723" spans="1:1" x14ac:dyDescent="0.55000000000000004">
      <c r="A53723" s="131"/>
    </row>
    <row r="53726" spans="1:1" x14ac:dyDescent="0.55000000000000004">
      <c r="A53726" s="131"/>
    </row>
    <row r="53727" spans="1:1" x14ac:dyDescent="0.55000000000000004">
      <c r="A53727" s="131"/>
    </row>
    <row r="53730" spans="1:1" x14ac:dyDescent="0.55000000000000004">
      <c r="A53730" s="131"/>
    </row>
    <row r="53731" spans="1:1" x14ac:dyDescent="0.55000000000000004">
      <c r="A53731" s="131"/>
    </row>
    <row r="53734" spans="1:1" x14ac:dyDescent="0.55000000000000004">
      <c r="A53734" s="131"/>
    </row>
    <row r="53735" spans="1:1" x14ac:dyDescent="0.55000000000000004">
      <c r="A53735" s="131"/>
    </row>
    <row r="53738" spans="1:1" x14ac:dyDescent="0.55000000000000004">
      <c r="A53738" s="131"/>
    </row>
    <row r="53739" spans="1:1" x14ac:dyDescent="0.55000000000000004">
      <c r="A53739" s="131"/>
    </row>
    <row r="53742" spans="1:1" x14ac:dyDescent="0.55000000000000004">
      <c r="A53742" s="131"/>
    </row>
    <row r="53743" spans="1:1" x14ac:dyDescent="0.55000000000000004">
      <c r="A53743" s="131"/>
    </row>
    <row r="53746" spans="1:1" x14ac:dyDescent="0.55000000000000004">
      <c r="A53746" s="131"/>
    </row>
    <row r="53747" spans="1:1" x14ac:dyDescent="0.55000000000000004">
      <c r="A53747" s="131"/>
    </row>
    <row r="53750" spans="1:1" x14ac:dyDescent="0.55000000000000004">
      <c r="A53750" s="131"/>
    </row>
    <row r="53751" spans="1:1" x14ac:dyDescent="0.55000000000000004">
      <c r="A53751" s="131"/>
    </row>
    <row r="53754" spans="1:1" x14ac:dyDescent="0.55000000000000004">
      <c r="A53754" s="131"/>
    </row>
    <row r="53755" spans="1:1" x14ac:dyDescent="0.55000000000000004">
      <c r="A53755" s="131"/>
    </row>
    <row r="53758" spans="1:1" x14ac:dyDescent="0.55000000000000004">
      <c r="A53758" s="131"/>
    </row>
    <row r="53759" spans="1:1" x14ac:dyDescent="0.55000000000000004">
      <c r="A53759" s="131"/>
    </row>
    <row r="53762" spans="1:1" x14ac:dyDescent="0.55000000000000004">
      <c r="A53762" s="131"/>
    </row>
    <row r="53763" spans="1:1" x14ac:dyDescent="0.55000000000000004">
      <c r="A53763" s="131"/>
    </row>
    <row r="53766" spans="1:1" x14ac:dyDescent="0.55000000000000004">
      <c r="A53766" s="131"/>
    </row>
    <row r="53767" spans="1:1" x14ac:dyDescent="0.55000000000000004">
      <c r="A53767" s="131"/>
    </row>
    <row r="53770" spans="1:1" x14ac:dyDescent="0.55000000000000004">
      <c r="A53770" s="131"/>
    </row>
    <row r="53771" spans="1:1" x14ac:dyDescent="0.55000000000000004">
      <c r="A53771" s="131"/>
    </row>
    <row r="53774" spans="1:1" x14ac:dyDescent="0.55000000000000004">
      <c r="A53774" s="131"/>
    </row>
    <row r="53775" spans="1:1" x14ac:dyDescent="0.55000000000000004">
      <c r="A53775" s="131"/>
    </row>
    <row r="53778" spans="1:1" x14ac:dyDescent="0.55000000000000004">
      <c r="A53778" s="131"/>
    </row>
    <row r="53779" spans="1:1" x14ac:dyDescent="0.55000000000000004">
      <c r="A53779" s="131"/>
    </row>
    <row r="53782" spans="1:1" x14ac:dyDescent="0.55000000000000004">
      <c r="A53782" s="131"/>
    </row>
    <row r="53783" spans="1:1" x14ac:dyDescent="0.55000000000000004">
      <c r="A53783" s="131"/>
    </row>
    <row r="53786" spans="1:1" x14ac:dyDescent="0.55000000000000004">
      <c r="A53786" s="131"/>
    </row>
    <row r="53787" spans="1:1" x14ac:dyDescent="0.55000000000000004">
      <c r="A53787" s="131"/>
    </row>
    <row r="53790" spans="1:1" x14ac:dyDescent="0.55000000000000004">
      <c r="A53790" s="131"/>
    </row>
    <row r="53791" spans="1:1" x14ac:dyDescent="0.55000000000000004">
      <c r="A53791" s="131"/>
    </row>
    <row r="53794" spans="1:1" x14ac:dyDescent="0.55000000000000004">
      <c r="A53794" s="131"/>
    </row>
    <row r="53795" spans="1:1" x14ac:dyDescent="0.55000000000000004">
      <c r="A53795" s="131"/>
    </row>
    <row r="53798" spans="1:1" x14ac:dyDescent="0.55000000000000004">
      <c r="A53798" s="131"/>
    </row>
    <row r="53799" spans="1:1" x14ac:dyDescent="0.55000000000000004">
      <c r="A53799" s="131"/>
    </row>
    <row r="53802" spans="1:1" x14ac:dyDescent="0.55000000000000004">
      <c r="A53802" s="131"/>
    </row>
    <row r="53803" spans="1:1" x14ac:dyDescent="0.55000000000000004">
      <c r="A53803" s="131"/>
    </row>
    <row r="53806" spans="1:1" x14ac:dyDescent="0.55000000000000004">
      <c r="A53806" s="131"/>
    </row>
    <row r="53807" spans="1:1" x14ac:dyDescent="0.55000000000000004">
      <c r="A53807" s="131"/>
    </row>
    <row r="53810" spans="1:1" x14ac:dyDescent="0.55000000000000004">
      <c r="A53810" s="131"/>
    </row>
    <row r="53811" spans="1:1" x14ac:dyDescent="0.55000000000000004">
      <c r="A53811" s="131"/>
    </row>
    <row r="53814" spans="1:1" x14ac:dyDescent="0.55000000000000004">
      <c r="A53814" s="131"/>
    </row>
    <row r="53815" spans="1:1" x14ac:dyDescent="0.55000000000000004">
      <c r="A53815" s="131"/>
    </row>
    <row r="53818" spans="1:1" x14ac:dyDescent="0.55000000000000004">
      <c r="A53818" s="131"/>
    </row>
    <row r="53819" spans="1:1" x14ac:dyDescent="0.55000000000000004">
      <c r="A53819" s="131"/>
    </row>
    <row r="53822" spans="1:1" x14ac:dyDescent="0.55000000000000004">
      <c r="A53822" s="131"/>
    </row>
    <row r="53823" spans="1:1" x14ac:dyDescent="0.55000000000000004">
      <c r="A53823" s="131"/>
    </row>
    <row r="53826" spans="1:1" x14ac:dyDescent="0.55000000000000004">
      <c r="A53826" s="131"/>
    </row>
    <row r="53827" spans="1:1" x14ac:dyDescent="0.55000000000000004">
      <c r="A53827" s="131"/>
    </row>
    <row r="53830" spans="1:1" x14ac:dyDescent="0.55000000000000004">
      <c r="A53830" s="131"/>
    </row>
    <row r="53831" spans="1:1" x14ac:dyDescent="0.55000000000000004">
      <c r="A53831" s="131"/>
    </row>
    <row r="53834" spans="1:1" x14ac:dyDescent="0.55000000000000004">
      <c r="A53834" s="131"/>
    </row>
    <row r="53835" spans="1:1" x14ac:dyDescent="0.55000000000000004">
      <c r="A53835" s="131"/>
    </row>
    <row r="53838" spans="1:1" x14ac:dyDescent="0.55000000000000004">
      <c r="A53838" s="131"/>
    </row>
    <row r="53839" spans="1:1" x14ac:dyDescent="0.55000000000000004">
      <c r="A53839" s="131"/>
    </row>
    <row r="53842" spans="1:1" x14ac:dyDescent="0.55000000000000004">
      <c r="A53842" s="131"/>
    </row>
    <row r="53843" spans="1:1" x14ac:dyDescent="0.55000000000000004">
      <c r="A53843" s="131"/>
    </row>
    <row r="53846" spans="1:1" x14ac:dyDescent="0.55000000000000004">
      <c r="A53846" s="131"/>
    </row>
    <row r="53847" spans="1:1" x14ac:dyDescent="0.55000000000000004">
      <c r="A53847" s="131"/>
    </row>
    <row r="53850" spans="1:1" x14ac:dyDescent="0.55000000000000004">
      <c r="A53850" s="131"/>
    </row>
    <row r="53851" spans="1:1" x14ac:dyDescent="0.55000000000000004">
      <c r="A53851" s="131"/>
    </row>
    <row r="53854" spans="1:1" x14ac:dyDescent="0.55000000000000004">
      <c r="A53854" s="131"/>
    </row>
    <row r="53855" spans="1:1" x14ac:dyDescent="0.55000000000000004">
      <c r="A53855" s="131"/>
    </row>
    <row r="53858" spans="1:1" x14ac:dyDescent="0.55000000000000004">
      <c r="A53858" s="131"/>
    </row>
    <row r="53859" spans="1:1" x14ac:dyDescent="0.55000000000000004">
      <c r="A53859" s="131"/>
    </row>
    <row r="53862" spans="1:1" x14ac:dyDescent="0.55000000000000004">
      <c r="A53862" s="131"/>
    </row>
    <row r="53863" spans="1:1" x14ac:dyDescent="0.55000000000000004">
      <c r="A53863" s="131"/>
    </row>
    <row r="53866" spans="1:1" x14ac:dyDescent="0.55000000000000004">
      <c r="A53866" s="131"/>
    </row>
    <row r="53867" spans="1:1" x14ac:dyDescent="0.55000000000000004">
      <c r="A53867" s="131"/>
    </row>
    <row r="53870" spans="1:1" x14ac:dyDescent="0.55000000000000004">
      <c r="A53870" s="131"/>
    </row>
    <row r="53871" spans="1:1" x14ac:dyDescent="0.55000000000000004">
      <c r="A53871" s="131"/>
    </row>
    <row r="53874" spans="1:1" x14ac:dyDescent="0.55000000000000004">
      <c r="A53874" s="131"/>
    </row>
    <row r="53875" spans="1:1" x14ac:dyDescent="0.55000000000000004">
      <c r="A53875" s="131"/>
    </row>
    <row r="53878" spans="1:1" x14ac:dyDescent="0.55000000000000004">
      <c r="A53878" s="131"/>
    </row>
    <row r="53879" spans="1:1" x14ac:dyDescent="0.55000000000000004">
      <c r="A53879" s="131"/>
    </row>
    <row r="53882" spans="1:1" x14ac:dyDescent="0.55000000000000004">
      <c r="A53882" s="131"/>
    </row>
    <row r="53883" spans="1:1" x14ac:dyDescent="0.55000000000000004">
      <c r="A53883" s="131"/>
    </row>
    <row r="53886" spans="1:1" x14ac:dyDescent="0.55000000000000004">
      <c r="A53886" s="131"/>
    </row>
    <row r="53887" spans="1:1" x14ac:dyDescent="0.55000000000000004">
      <c r="A53887" s="131"/>
    </row>
    <row r="53890" spans="1:1" x14ac:dyDescent="0.55000000000000004">
      <c r="A53890" s="131"/>
    </row>
    <row r="53891" spans="1:1" x14ac:dyDescent="0.55000000000000004">
      <c r="A53891" s="131"/>
    </row>
    <row r="53894" spans="1:1" x14ac:dyDescent="0.55000000000000004">
      <c r="A53894" s="131"/>
    </row>
    <row r="53895" spans="1:1" x14ac:dyDescent="0.55000000000000004">
      <c r="A53895" s="131"/>
    </row>
    <row r="53898" spans="1:1" x14ac:dyDescent="0.55000000000000004">
      <c r="A53898" s="131"/>
    </row>
    <row r="53899" spans="1:1" x14ac:dyDescent="0.55000000000000004">
      <c r="A53899" s="131"/>
    </row>
    <row r="53902" spans="1:1" x14ac:dyDescent="0.55000000000000004">
      <c r="A53902" s="131"/>
    </row>
    <row r="53903" spans="1:1" x14ac:dyDescent="0.55000000000000004">
      <c r="A53903" s="131"/>
    </row>
    <row r="53906" spans="1:1" x14ac:dyDescent="0.55000000000000004">
      <c r="A53906" s="131"/>
    </row>
    <row r="53907" spans="1:1" x14ac:dyDescent="0.55000000000000004">
      <c r="A53907" s="131"/>
    </row>
    <row r="53910" spans="1:1" x14ac:dyDescent="0.55000000000000004">
      <c r="A53910" s="131"/>
    </row>
    <row r="53911" spans="1:1" x14ac:dyDescent="0.55000000000000004">
      <c r="A53911" s="131"/>
    </row>
    <row r="53914" spans="1:1" x14ac:dyDescent="0.55000000000000004">
      <c r="A53914" s="131"/>
    </row>
    <row r="53915" spans="1:1" x14ac:dyDescent="0.55000000000000004">
      <c r="A53915" s="131"/>
    </row>
    <row r="53918" spans="1:1" x14ac:dyDescent="0.55000000000000004">
      <c r="A53918" s="131"/>
    </row>
    <row r="53919" spans="1:1" x14ac:dyDescent="0.55000000000000004">
      <c r="A53919" s="131"/>
    </row>
    <row r="53922" spans="1:1" x14ac:dyDescent="0.55000000000000004">
      <c r="A53922" s="131"/>
    </row>
    <row r="53923" spans="1:1" x14ac:dyDescent="0.55000000000000004">
      <c r="A53923" s="131"/>
    </row>
    <row r="53926" spans="1:1" x14ac:dyDescent="0.55000000000000004">
      <c r="A53926" s="131"/>
    </row>
    <row r="53927" spans="1:1" x14ac:dyDescent="0.55000000000000004">
      <c r="A53927" s="131"/>
    </row>
    <row r="53930" spans="1:1" x14ac:dyDescent="0.55000000000000004">
      <c r="A53930" s="131"/>
    </row>
    <row r="53931" spans="1:1" x14ac:dyDescent="0.55000000000000004">
      <c r="A53931" s="131"/>
    </row>
    <row r="53934" spans="1:1" x14ac:dyDescent="0.55000000000000004">
      <c r="A53934" s="131"/>
    </row>
    <row r="53935" spans="1:1" x14ac:dyDescent="0.55000000000000004">
      <c r="A53935" s="131"/>
    </row>
    <row r="53938" spans="1:1" x14ac:dyDescent="0.55000000000000004">
      <c r="A53938" s="131"/>
    </row>
    <row r="53939" spans="1:1" x14ac:dyDescent="0.55000000000000004">
      <c r="A53939" s="131"/>
    </row>
    <row r="53942" spans="1:1" x14ac:dyDescent="0.55000000000000004">
      <c r="A53942" s="131"/>
    </row>
    <row r="53943" spans="1:1" x14ac:dyDescent="0.55000000000000004">
      <c r="A53943" s="131"/>
    </row>
    <row r="53946" spans="1:1" x14ac:dyDescent="0.55000000000000004">
      <c r="A53946" s="131"/>
    </row>
    <row r="53947" spans="1:1" x14ac:dyDescent="0.55000000000000004">
      <c r="A53947" s="131"/>
    </row>
    <row r="53950" spans="1:1" x14ac:dyDescent="0.55000000000000004">
      <c r="A53950" s="131"/>
    </row>
    <row r="53951" spans="1:1" x14ac:dyDescent="0.55000000000000004">
      <c r="A53951" s="131"/>
    </row>
    <row r="53954" spans="1:1" x14ac:dyDescent="0.55000000000000004">
      <c r="A53954" s="131"/>
    </row>
    <row r="53955" spans="1:1" x14ac:dyDescent="0.55000000000000004">
      <c r="A53955" s="131"/>
    </row>
    <row r="53958" spans="1:1" x14ac:dyDescent="0.55000000000000004">
      <c r="A53958" s="131"/>
    </row>
    <row r="53959" spans="1:1" x14ac:dyDescent="0.55000000000000004">
      <c r="A53959" s="131"/>
    </row>
    <row r="53962" spans="1:1" x14ac:dyDescent="0.55000000000000004">
      <c r="A53962" s="131"/>
    </row>
    <row r="53963" spans="1:1" x14ac:dyDescent="0.55000000000000004">
      <c r="A53963" s="131"/>
    </row>
    <row r="53966" spans="1:1" x14ac:dyDescent="0.55000000000000004">
      <c r="A53966" s="131"/>
    </row>
    <row r="53967" spans="1:1" x14ac:dyDescent="0.55000000000000004">
      <c r="A53967" s="131"/>
    </row>
    <row r="53970" spans="1:1" x14ac:dyDescent="0.55000000000000004">
      <c r="A53970" s="131"/>
    </row>
    <row r="53971" spans="1:1" x14ac:dyDescent="0.55000000000000004">
      <c r="A53971" s="131"/>
    </row>
    <row r="53974" spans="1:1" x14ac:dyDescent="0.55000000000000004">
      <c r="A53974" s="131"/>
    </row>
    <row r="53975" spans="1:1" x14ac:dyDescent="0.55000000000000004">
      <c r="A53975" s="131"/>
    </row>
    <row r="53978" spans="1:1" x14ac:dyDescent="0.55000000000000004">
      <c r="A53978" s="131"/>
    </row>
    <row r="53979" spans="1:1" x14ac:dyDescent="0.55000000000000004">
      <c r="A53979" s="131"/>
    </row>
    <row r="53982" spans="1:1" x14ac:dyDescent="0.55000000000000004">
      <c r="A53982" s="131"/>
    </row>
    <row r="53983" spans="1:1" x14ac:dyDescent="0.55000000000000004">
      <c r="A53983" s="131"/>
    </row>
    <row r="53986" spans="1:1" x14ac:dyDescent="0.55000000000000004">
      <c r="A53986" s="131"/>
    </row>
    <row r="53987" spans="1:1" x14ac:dyDescent="0.55000000000000004">
      <c r="A53987" s="131"/>
    </row>
    <row r="53990" spans="1:1" x14ac:dyDescent="0.55000000000000004">
      <c r="A53990" s="131"/>
    </row>
    <row r="53991" spans="1:1" x14ac:dyDescent="0.55000000000000004">
      <c r="A53991" s="131"/>
    </row>
    <row r="53994" spans="1:1" x14ac:dyDescent="0.55000000000000004">
      <c r="A53994" s="131"/>
    </row>
    <row r="53995" spans="1:1" x14ac:dyDescent="0.55000000000000004">
      <c r="A53995" s="131"/>
    </row>
    <row r="53998" spans="1:1" x14ac:dyDescent="0.55000000000000004">
      <c r="A53998" s="131"/>
    </row>
    <row r="53999" spans="1:1" x14ac:dyDescent="0.55000000000000004">
      <c r="A53999" s="131"/>
    </row>
    <row r="54002" spans="1:1" x14ac:dyDescent="0.55000000000000004">
      <c r="A54002" s="131"/>
    </row>
    <row r="54003" spans="1:1" x14ac:dyDescent="0.55000000000000004">
      <c r="A54003" s="131"/>
    </row>
    <row r="54006" spans="1:1" x14ac:dyDescent="0.55000000000000004">
      <c r="A54006" s="131"/>
    </row>
    <row r="54007" spans="1:1" x14ac:dyDescent="0.55000000000000004">
      <c r="A54007" s="131"/>
    </row>
    <row r="54010" spans="1:1" x14ac:dyDescent="0.55000000000000004">
      <c r="A54010" s="131"/>
    </row>
    <row r="54011" spans="1:1" x14ac:dyDescent="0.55000000000000004">
      <c r="A54011" s="131"/>
    </row>
    <row r="54014" spans="1:1" x14ac:dyDescent="0.55000000000000004">
      <c r="A54014" s="131"/>
    </row>
    <row r="54015" spans="1:1" x14ac:dyDescent="0.55000000000000004">
      <c r="A54015" s="131"/>
    </row>
    <row r="54018" spans="1:1" x14ac:dyDescent="0.55000000000000004">
      <c r="A54018" s="131"/>
    </row>
    <row r="54019" spans="1:1" x14ac:dyDescent="0.55000000000000004">
      <c r="A54019" s="131"/>
    </row>
    <row r="54022" spans="1:1" x14ac:dyDescent="0.55000000000000004">
      <c r="A54022" s="131"/>
    </row>
    <row r="54023" spans="1:1" x14ac:dyDescent="0.55000000000000004">
      <c r="A54023" s="131"/>
    </row>
    <row r="54026" spans="1:1" x14ac:dyDescent="0.55000000000000004">
      <c r="A54026" s="131"/>
    </row>
    <row r="54027" spans="1:1" x14ac:dyDescent="0.55000000000000004">
      <c r="A54027" s="131"/>
    </row>
    <row r="54030" spans="1:1" x14ac:dyDescent="0.55000000000000004">
      <c r="A54030" s="131"/>
    </row>
    <row r="54031" spans="1:1" x14ac:dyDescent="0.55000000000000004">
      <c r="A54031" s="131"/>
    </row>
    <row r="54034" spans="1:1" x14ac:dyDescent="0.55000000000000004">
      <c r="A54034" s="131"/>
    </row>
    <row r="54035" spans="1:1" x14ac:dyDescent="0.55000000000000004">
      <c r="A54035" s="131"/>
    </row>
    <row r="54038" spans="1:1" x14ac:dyDescent="0.55000000000000004">
      <c r="A54038" s="131"/>
    </row>
    <row r="54039" spans="1:1" x14ac:dyDescent="0.55000000000000004">
      <c r="A54039" s="131"/>
    </row>
    <row r="54042" spans="1:1" x14ac:dyDescent="0.55000000000000004">
      <c r="A54042" s="131"/>
    </row>
    <row r="54043" spans="1:1" x14ac:dyDescent="0.55000000000000004">
      <c r="A54043" s="131"/>
    </row>
    <row r="54046" spans="1:1" x14ac:dyDescent="0.55000000000000004">
      <c r="A54046" s="131"/>
    </row>
    <row r="54047" spans="1:1" x14ac:dyDescent="0.55000000000000004">
      <c r="A54047" s="131"/>
    </row>
    <row r="54050" spans="1:1" x14ac:dyDescent="0.55000000000000004">
      <c r="A54050" s="131"/>
    </row>
    <row r="54051" spans="1:1" x14ac:dyDescent="0.55000000000000004">
      <c r="A54051" s="131"/>
    </row>
    <row r="54054" spans="1:1" x14ac:dyDescent="0.55000000000000004">
      <c r="A54054" s="131"/>
    </row>
    <row r="54055" spans="1:1" x14ac:dyDescent="0.55000000000000004">
      <c r="A54055" s="131"/>
    </row>
    <row r="54058" spans="1:1" x14ac:dyDescent="0.55000000000000004">
      <c r="A54058" s="131"/>
    </row>
    <row r="54059" spans="1:1" x14ac:dyDescent="0.55000000000000004">
      <c r="A54059" s="131"/>
    </row>
    <row r="54062" spans="1:1" x14ac:dyDescent="0.55000000000000004">
      <c r="A54062" s="131"/>
    </row>
    <row r="54063" spans="1:1" x14ac:dyDescent="0.55000000000000004">
      <c r="A54063" s="131"/>
    </row>
    <row r="54066" spans="1:1" x14ac:dyDescent="0.55000000000000004">
      <c r="A54066" s="131"/>
    </row>
    <row r="54067" spans="1:1" x14ac:dyDescent="0.55000000000000004">
      <c r="A54067" s="131"/>
    </row>
    <row r="54070" spans="1:1" x14ac:dyDescent="0.55000000000000004">
      <c r="A54070" s="131"/>
    </row>
    <row r="54071" spans="1:1" x14ac:dyDescent="0.55000000000000004">
      <c r="A54071" s="131"/>
    </row>
    <row r="54074" spans="1:1" x14ac:dyDescent="0.55000000000000004">
      <c r="A54074" s="131"/>
    </row>
    <row r="54075" spans="1:1" x14ac:dyDescent="0.55000000000000004">
      <c r="A54075" s="131"/>
    </row>
    <row r="54078" spans="1:1" x14ac:dyDescent="0.55000000000000004">
      <c r="A54078" s="131"/>
    </row>
    <row r="54079" spans="1:1" x14ac:dyDescent="0.55000000000000004">
      <c r="A54079" s="131"/>
    </row>
    <row r="54082" spans="1:1" x14ac:dyDescent="0.55000000000000004">
      <c r="A54082" s="131"/>
    </row>
    <row r="54083" spans="1:1" x14ac:dyDescent="0.55000000000000004">
      <c r="A54083" s="131"/>
    </row>
    <row r="54086" spans="1:1" x14ac:dyDescent="0.55000000000000004">
      <c r="A54086" s="131"/>
    </row>
    <row r="54087" spans="1:1" x14ac:dyDescent="0.55000000000000004">
      <c r="A54087" s="131"/>
    </row>
    <row r="54090" spans="1:1" x14ac:dyDescent="0.55000000000000004">
      <c r="A54090" s="131"/>
    </row>
    <row r="54091" spans="1:1" x14ac:dyDescent="0.55000000000000004">
      <c r="A54091" s="131"/>
    </row>
    <row r="54094" spans="1:1" x14ac:dyDescent="0.55000000000000004">
      <c r="A54094" s="131"/>
    </row>
    <row r="54095" spans="1:1" x14ac:dyDescent="0.55000000000000004">
      <c r="A54095" s="131"/>
    </row>
    <row r="54098" spans="1:1" x14ac:dyDescent="0.55000000000000004">
      <c r="A54098" s="131"/>
    </row>
    <row r="54099" spans="1:1" x14ac:dyDescent="0.55000000000000004">
      <c r="A54099" s="131"/>
    </row>
    <row r="54102" spans="1:1" x14ac:dyDescent="0.55000000000000004">
      <c r="A54102" s="131"/>
    </row>
    <row r="54103" spans="1:1" x14ac:dyDescent="0.55000000000000004">
      <c r="A54103" s="131"/>
    </row>
    <row r="54106" spans="1:1" x14ac:dyDescent="0.55000000000000004">
      <c r="A54106" s="131"/>
    </row>
    <row r="54107" spans="1:1" x14ac:dyDescent="0.55000000000000004">
      <c r="A54107" s="131"/>
    </row>
    <row r="54110" spans="1:1" x14ac:dyDescent="0.55000000000000004">
      <c r="A54110" s="131"/>
    </row>
    <row r="54111" spans="1:1" x14ac:dyDescent="0.55000000000000004">
      <c r="A54111" s="131"/>
    </row>
    <row r="54114" spans="1:1" x14ac:dyDescent="0.55000000000000004">
      <c r="A54114" s="131"/>
    </row>
    <row r="54115" spans="1:1" x14ac:dyDescent="0.55000000000000004">
      <c r="A54115" s="131"/>
    </row>
    <row r="54118" spans="1:1" x14ac:dyDescent="0.55000000000000004">
      <c r="A54118" s="131"/>
    </row>
    <row r="54119" spans="1:1" x14ac:dyDescent="0.55000000000000004">
      <c r="A54119" s="131"/>
    </row>
    <row r="54122" spans="1:1" x14ac:dyDescent="0.55000000000000004">
      <c r="A54122" s="131"/>
    </row>
    <row r="54123" spans="1:1" x14ac:dyDescent="0.55000000000000004">
      <c r="A54123" s="131"/>
    </row>
    <row r="54126" spans="1:1" x14ac:dyDescent="0.55000000000000004">
      <c r="A54126" s="131"/>
    </row>
    <row r="54127" spans="1:1" x14ac:dyDescent="0.55000000000000004">
      <c r="A54127" s="131"/>
    </row>
    <row r="54130" spans="1:1" x14ac:dyDescent="0.55000000000000004">
      <c r="A54130" s="131"/>
    </row>
    <row r="54131" spans="1:1" x14ac:dyDescent="0.55000000000000004">
      <c r="A54131" s="131"/>
    </row>
    <row r="54134" spans="1:1" x14ac:dyDescent="0.55000000000000004">
      <c r="A54134" s="131"/>
    </row>
    <row r="54135" spans="1:1" x14ac:dyDescent="0.55000000000000004">
      <c r="A54135" s="131"/>
    </row>
    <row r="54138" spans="1:1" x14ac:dyDescent="0.55000000000000004">
      <c r="A54138" s="131"/>
    </row>
    <row r="54139" spans="1:1" x14ac:dyDescent="0.55000000000000004">
      <c r="A54139" s="131"/>
    </row>
    <row r="54142" spans="1:1" x14ac:dyDescent="0.55000000000000004">
      <c r="A54142" s="131"/>
    </row>
    <row r="54143" spans="1:1" x14ac:dyDescent="0.55000000000000004">
      <c r="A54143" s="131"/>
    </row>
    <row r="54146" spans="1:1" x14ac:dyDescent="0.55000000000000004">
      <c r="A54146" s="131"/>
    </row>
    <row r="54147" spans="1:1" x14ac:dyDescent="0.55000000000000004">
      <c r="A54147" s="131"/>
    </row>
    <row r="54150" spans="1:1" x14ac:dyDescent="0.55000000000000004">
      <c r="A54150" s="131"/>
    </row>
    <row r="54151" spans="1:1" x14ac:dyDescent="0.55000000000000004">
      <c r="A54151" s="131"/>
    </row>
    <row r="54154" spans="1:1" x14ac:dyDescent="0.55000000000000004">
      <c r="A54154" s="131"/>
    </row>
    <row r="54155" spans="1:1" x14ac:dyDescent="0.55000000000000004">
      <c r="A54155" s="131"/>
    </row>
    <row r="54158" spans="1:1" x14ac:dyDescent="0.55000000000000004">
      <c r="A54158" s="131"/>
    </row>
    <row r="54159" spans="1:1" x14ac:dyDescent="0.55000000000000004">
      <c r="A54159" s="131"/>
    </row>
    <row r="54162" spans="1:1" x14ac:dyDescent="0.55000000000000004">
      <c r="A54162" s="131"/>
    </row>
    <row r="54163" spans="1:1" x14ac:dyDescent="0.55000000000000004">
      <c r="A54163" s="131"/>
    </row>
    <row r="54166" spans="1:1" x14ac:dyDescent="0.55000000000000004">
      <c r="A54166" s="131"/>
    </row>
    <row r="54167" spans="1:1" x14ac:dyDescent="0.55000000000000004">
      <c r="A54167" s="131"/>
    </row>
    <row r="54170" spans="1:1" x14ac:dyDescent="0.55000000000000004">
      <c r="A54170" s="131"/>
    </row>
    <row r="54171" spans="1:1" x14ac:dyDescent="0.55000000000000004">
      <c r="A54171" s="131"/>
    </row>
    <row r="54174" spans="1:1" x14ac:dyDescent="0.55000000000000004">
      <c r="A54174" s="131"/>
    </row>
    <row r="54175" spans="1:1" x14ac:dyDescent="0.55000000000000004">
      <c r="A54175" s="131"/>
    </row>
    <row r="54178" spans="1:1" x14ac:dyDescent="0.55000000000000004">
      <c r="A54178" s="131"/>
    </row>
    <row r="54179" spans="1:1" x14ac:dyDescent="0.55000000000000004">
      <c r="A54179" s="131"/>
    </row>
    <row r="54182" spans="1:1" x14ac:dyDescent="0.55000000000000004">
      <c r="A54182" s="131"/>
    </row>
    <row r="54183" spans="1:1" x14ac:dyDescent="0.55000000000000004">
      <c r="A54183" s="131"/>
    </row>
    <row r="54186" spans="1:1" x14ac:dyDescent="0.55000000000000004">
      <c r="A54186" s="131"/>
    </row>
    <row r="54187" spans="1:1" x14ac:dyDescent="0.55000000000000004">
      <c r="A54187" s="131"/>
    </row>
    <row r="54190" spans="1:1" x14ac:dyDescent="0.55000000000000004">
      <c r="A54190" s="131"/>
    </row>
    <row r="54191" spans="1:1" x14ac:dyDescent="0.55000000000000004">
      <c r="A54191" s="131"/>
    </row>
    <row r="54194" spans="1:1" x14ac:dyDescent="0.55000000000000004">
      <c r="A54194" s="131"/>
    </row>
    <row r="54195" spans="1:1" x14ac:dyDescent="0.55000000000000004">
      <c r="A54195" s="131"/>
    </row>
    <row r="54198" spans="1:1" x14ac:dyDescent="0.55000000000000004">
      <c r="A54198" s="131"/>
    </row>
    <row r="54199" spans="1:1" x14ac:dyDescent="0.55000000000000004">
      <c r="A54199" s="131"/>
    </row>
    <row r="54202" spans="1:1" x14ac:dyDescent="0.55000000000000004">
      <c r="A54202" s="131"/>
    </row>
    <row r="54203" spans="1:1" x14ac:dyDescent="0.55000000000000004">
      <c r="A54203" s="131"/>
    </row>
    <row r="54206" spans="1:1" x14ac:dyDescent="0.55000000000000004">
      <c r="A54206" s="131"/>
    </row>
    <row r="54207" spans="1:1" x14ac:dyDescent="0.55000000000000004">
      <c r="A54207" s="131"/>
    </row>
    <row r="54210" spans="1:1" x14ac:dyDescent="0.55000000000000004">
      <c r="A54210" s="131"/>
    </row>
    <row r="54211" spans="1:1" x14ac:dyDescent="0.55000000000000004">
      <c r="A54211" s="131"/>
    </row>
    <row r="54214" spans="1:1" x14ac:dyDescent="0.55000000000000004">
      <c r="A54214" s="131"/>
    </row>
    <row r="54215" spans="1:1" x14ac:dyDescent="0.55000000000000004">
      <c r="A54215" s="131"/>
    </row>
    <row r="54218" spans="1:1" x14ac:dyDescent="0.55000000000000004">
      <c r="A54218" s="131"/>
    </row>
    <row r="54219" spans="1:1" x14ac:dyDescent="0.55000000000000004">
      <c r="A54219" s="131"/>
    </row>
    <row r="54222" spans="1:1" x14ac:dyDescent="0.55000000000000004">
      <c r="A54222" s="131"/>
    </row>
    <row r="54223" spans="1:1" x14ac:dyDescent="0.55000000000000004">
      <c r="A54223" s="131"/>
    </row>
    <row r="54226" spans="1:1" x14ac:dyDescent="0.55000000000000004">
      <c r="A54226" s="131"/>
    </row>
    <row r="54227" spans="1:1" x14ac:dyDescent="0.55000000000000004">
      <c r="A54227" s="131"/>
    </row>
    <row r="54230" spans="1:1" x14ac:dyDescent="0.55000000000000004">
      <c r="A54230" s="131"/>
    </row>
    <row r="54231" spans="1:1" x14ac:dyDescent="0.55000000000000004">
      <c r="A54231" s="131"/>
    </row>
    <row r="54234" spans="1:1" x14ac:dyDescent="0.55000000000000004">
      <c r="A54234" s="131"/>
    </row>
    <row r="54235" spans="1:1" x14ac:dyDescent="0.55000000000000004">
      <c r="A54235" s="131"/>
    </row>
    <row r="54238" spans="1:1" x14ac:dyDescent="0.55000000000000004">
      <c r="A54238" s="131"/>
    </row>
    <row r="54239" spans="1:1" x14ac:dyDescent="0.55000000000000004">
      <c r="A54239" s="131"/>
    </row>
    <row r="54242" spans="1:1" x14ac:dyDescent="0.55000000000000004">
      <c r="A54242" s="131"/>
    </row>
    <row r="54243" spans="1:1" x14ac:dyDescent="0.55000000000000004">
      <c r="A54243" s="131"/>
    </row>
    <row r="54246" spans="1:1" x14ac:dyDescent="0.55000000000000004">
      <c r="A54246" s="131"/>
    </row>
    <row r="54247" spans="1:1" x14ac:dyDescent="0.55000000000000004">
      <c r="A54247" s="131"/>
    </row>
    <row r="54250" spans="1:1" x14ac:dyDescent="0.55000000000000004">
      <c r="A54250" s="131"/>
    </row>
    <row r="54251" spans="1:1" x14ac:dyDescent="0.55000000000000004">
      <c r="A54251" s="131"/>
    </row>
    <row r="54254" spans="1:1" x14ac:dyDescent="0.55000000000000004">
      <c r="A54254" s="131"/>
    </row>
    <row r="54255" spans="1:1" x14ac:dyDescent="0.55000000000000004">
      <c r="A54255" s="131"/>
    </row>
    <row r="54258" spans="1:1" x14ac:dyDescent="0.55000000000000004">
      <c r="A54258" s="131"/>
    </row>
    <row r="54259" spans="1:1" x14ac:dyDescent="0.55000000000000004">
      <c r="A54259" s="131"/>
    </row>
    <row r="54262" spans="1:1" x14ac:dyDescent="0.55000000000000004">
      <c r="A54262" s="131"/>
    </row>
    <row r="54263" spans="1:1" x14ac:dyDescent="0.55000000000000004">
      <c r="A54263" s="131"/>
    </row>
    <row r="54266" spans="1:1" x14ac:dyDescent="0.55000000000000004">
      <c r="A54266" s="131"/>
    </row>
    <row r="54267" spans="1:1" x14ac:dyDescent="0.55000000000000004">
      <c r="A54267" s="131"/>
    </row>
    <row r="54270" spans="1:1" x14ac:dyDescent="0.55000000000000004">
      <c r="A54270" s="131"/>
    </row>
    <row r="54271" spans="1:1" x14ac:dyDescent="0.55000000000000004">
      <c r="A54271" s="131"/>
    </row>
    <row r="54274" spans="1:1" x14ac:dyDescent="0.55000000000000004">
      <c r="A54274" s="131"/>
    </row>
    <row r="54275" spans="1:1" x14ac:dyDescent="0.55000000000000004">
      <c r="A54275" s="131"/>
    </row>
    <row r="54278" spans="1:1" x14ac:dyDescent="0.55000000000000004">
      <c r="A54278" s="131"/>
    </row>
    <row r="54279" spans="1:1" x14ac:dyDescent="0.55000000000000004">
      <c r="A54279" s="131"/>
    </row>
    <row r="54282" spans="1:1" x14ac:dyDescent="0.55000000000000004">
      <c r="A54282" s="131"/>
    </row>
    <row r="54283" spans="1:1" x14ac:dyDescent="0.55000000000000004">
      <c r="A54283" s="131"/>
    </row>
    <row r="54286" spans="1:1" x14ac:dyDescent="0.55000000000000004">
      <c r="A54286" s="131"/>
    </row>
    <row r="54287" spans="1:1" x14ac:dyDescent="0.55000000000000004">
      <c r="A54287" s="131"/>
    </row>
    <row r="54290" spans="1:1" x14ac:dyDescent="0.55000000000000004">
      <c r="A54290" s="131"/>
    </row>
    <row r="54291" spans="1:1" x14ac:dyDescent="0.55000000000000004">
      <c r="A54291" s="131"/>
    </row>
    <row r="54294" spans="1:1" x14ac:dyDescent="0.55000000000000004">
      <c r="A54294" s="131"/>
    </row>
    <row r="54295" spans="1:1" x14ac:dyDescent="0.55000000000000004">
      <c r="A54295" s="131"/>
    </row>
    <row r="54298" spans="1:1" x14ac:dyDescent="0.55000000000000004">
      <c r="A54298" s="131"/>
    </row>
    <row r="54299" spans="1:1" x14ac:dyDescent="0.55000000000000004">
      <c r="A54299" s="131"/>
    </row>
    <row r="54302" spans="1:1" x14ac:dyDescent="0.55000000000000004">
      <c r="A54302" s="131"/>
    </row>
    <row r="54303" spans="1:1" x14ac:dyDescent="0.55000000000000004">
      <c r="A54303" s="131"/>
    </row>
    <row r="54306" spans="1:1" x14ac:dyDescent="0.55000000000000004">
      <c r="A54306" s="131"/>
    </row>
    <row r="54307" spans="1:1" x14ac:dyDescent="0.55000000000000004">
      <c r="A54307" s="131"/>
    </row>
    <row r="54310" spans="1:1" x14ac:dyDescent="0.55000000000000004">
      <c r="A54310" s="131"/>
    </row>
    <row r="54311" spans="1:1" x14ac:dyDescent="0.55000000000000004">
      <c r="A54311" s="131"/>
    </row>
    <row r="54314" spans="1:1" x14ac:dyDescent="0.55000000000000004">
      <c r="A54314" s="131"/>
    </row>
    <row r="54315" spans="1:1" x14ac:dyDescent="0.55000000000000004">
      <c r="A54315" s="131"/>
    </row>
    <row r="54318" spans="1:1" x14ac:dyDescent="0.55000000000000004">
      <c r="A54318" s="131"/>
    </row>
    <row r="54319" spans="1:1" x14ac:dyDescent="0.55000000000000004">
      <c r="A54319" s="131"/>
    </row>
    <row r="54322" spans="1:1" x14ac:dyDescent="0.55000000000000004">
      <c r="A54322" s="131"/>
    </row>
    <row r="54323" spans="1:1" x14ac:dyDescent="0.55000000000000004">
      <c r="A54323" s="131"/>
    </row>
    <row r="54326" spans="1:1" x14ac:dyDescent="0.55000000000000004">
      <c r="A54326" s="131"/>
    </row>
    <row r="54327" spans="1:1" x14ac:dyDescent="0.55000000000000004">
      <c r="A54327" s="131"/>
    </row>
    <row r="54330" spans="1:1" x14ac:dyDescent="0.55000000000000004">
      <c r="A54330" s="131"/>
    </row>
    <row r="54331" spans="1:1" x14ac:dyDescent="0.55000000000000004">
      <c r="A54331" s="131"/>
    </row>
    <row r="54334" spans="1:1" x14ac:dyDescent="0.55000000000000004">
      <c r="A54334" s="131"/>
    </row>
    <row r="54335" spans="1:1" x14ac:dyDescent="0.55000000000000004">
      <c r="A54335" s="131"/>
    </row>
    <row r="54338" spans="1:1" x14ac:dyDescent="0.55000000000000004">
      <c r="A54338" s="131"/>
    </row>
    <row r="54339" spans="1:1" x14ac:dyDescent="0.55000000000000004">
      <c r="A54339" s="131"/>
    </row>
    <row r="54342" spans="1:1" x14ac:dyDescent="0.55000000000000004">
      <c r="A54342" s="131"/>
    </row>
    <row r="54343" spans="1:1" x14ac:dyDescent="0.55000000000000004">
      <c r="A54343" s="131"/>
    </row>
    <row r="54346" spans="1:1" x14ac:dyDescent="0.55000000000000004">
      <c r="A54346" s="131"/>
    </row>
    <row r="54347" spans="1:1" x14ac:dyDescent="0.55000000000000004">
      <c r="A54347" s="131"/>
    </row>
    <row r="54350" spans="1:1" x14ac:dyDescent="0.55000000000000004">
      <c r="A54350" s="131"/>
    </row>
    <row r="54351" spans="1:1" x14ac:dyDescent="0.55000000000000004">
      <c r="A54351" s="131"/>
    </row>
    <row r="54354" spans="1:1" x14ac:dyDescent="0.55000000000000004">
      <c r="A54354" s="131"/>
    </row>
    <row r="54355" spans="1:1" x14ac:dyDescent="0.55000000000000004">
      <c r="A54355" s="131"/>
    </row>
    <row r="54358" spans="1:1" x14ac:dyDescent="0.55000000000000004">
      <c r="A54358" s="131"/>
    </row>
    <row r="54359" spans="1:1" x14ac:dyDescent="0.55000000000000004">
      <c r="A54359" s="131"/>
    </row>
    <row r="54362" spans="1:1" x14ac:dyDescent="0.55000000000000004">
      <c r="A54362" s="131"/>
    </row>
    <row r="54363" spans="1:1" x14ac:dyDescent="0.55000000000000004">
      <c r="A54363" s="131"/>
    </row>
    <row r="54366" spans="1:1" x14ac:dyDescent="0.55000000000000004">
      <c r="A54366" s="131"/>
    </row>
    <row r="54367" spans="1:1" x14ac:dyDescent="0.55000000000000004">
      <c r="A54367" s="131"/>
    </row>
    <row r="54370" spans="1:1" x14ac:dyDescent="0.55000000000000004">
      <c r="A54370" s="131"/>
    </row>
    <row r="54371" spans="1:1" x14ac:dyDescent="0.55000000000000004">
      <c r="A54371" s="131"/>
    </row>
    <row r="54374" spans="1:1" x14ac:dyDescent="0.55000000000000004">
      <c r="A54374" s="131"/>
    </row>
    <row r="54375" spans="1:1" x14ac:dyDescent="0.55000000000000004">
      <c r="A54375" s="131"/>
    </row>
    <row r="54378" spans="1:1" x14ac:dyDescent="0.55000000000000004">
      <c r="A54378" s="131"/>
    </row>
    <row r="54379" spans="1:1" x14ac:dyDescent="0.55000000000000004">
      <c r="A54379" s="131"/>
    </row>
    <row r="54382" spans="1:1" x14ac:dyDescent="0.55000000000000004">
      <c r="A54382" s="131"/>
    </row>
    <row r="54383" spans="1:1" x14ac:dyDescent="0.55000000000000004">
      <c r="A54383" s="131"/>
    </row>
    <row r="54386" spans="1:1" x14ac:dyDescent="0.55000000000000004">
      <c r="A54386" s="131"/>
    </row>
    <row r="54387" spans="1:1" x14ac:dyDescent="0.55000000000000004">
      <c r="A54387" s="131"/>
    </row>
    <row r="54390" spans="1:1" x14ac:dyDescent="0.55000000000000004">
      <c r="A54390" s="131"/>
    </row>
    <row r="54391" spans="1:1" x14ac:dyDescent="0.55000000000000004">
      <c r="A54391" s="131"/>
    </row>
    <row r="54394" spans="1:1" x14ac:dyDescent="0.55000000000000004">
      <c r="A54394" s="131"/>
    </row>
    <row r="54395" spans="1:1" x14ac:dyDescent="0.55000000000000004">
      <c r="A54395" s="131"/>
    </row>
    <row r="54398" spans="1:1" x14ac:dyDescent="0.55000000000000004">
      <c r="A54398" s="131"/>
    </row>
    <row r="54399" spans="1:1" x14ac:dyDescent="0.55000000000000004">
      <c r="A54399" s="131"/>
    </row>
    <row r="54402" spans="1:1" x14ac:dyDescent="0.55000000000000004">
      <c r="A54402" s="131"/>
    </row>
    <row r="54403" spans="1:1" x14ac:dyDescent="0.55000000000000004">
      <c r="A54403" s="131"/>
    </row>
    <row r="54406" spans="1:1" x14ac:dyDescent="0.55000000000000004">
      <c r="A54406" s="131"/>
    </row>
    <row r="54407" spans="1:1" x14ac:dyDescent="0.55000000000000004">
      <c r="A54407" s="131"/>
    </row>
    <row r="54410" spans="1:1" x14ac:dyDescent="0.55000000000000004">
      <c r="A54410" s="131"/>
    </row>
    <row r="54411" spans="1:1" x14ac:dyDescent="0.55000000000000004">
      <c r="A54411" s="131"/>
    </row>
    <row r="54414" spans="1:1" x14ac:dyDescent="0.55000000000000004">
      <c r="A54414" s="131"/>
    </row>
    <row r="54415" spans="1:1" x14ac:dyDescent="0.55000000000000004">
      <c r="A54415" s="131"/>
    </row>
    <row r="54418" spans="1:1" x14ac:dyDescent="0.55000000000000004">
      <c r="A54418" s="131"/>
    </row>
    <row r="54419" spans="1:1" x14ac:dyDescent="0.55000000000000004">
      <c r="A54419" s="131"/>
    </row>
    <row r="54422" spans="1:1" x14ac:dyDescent="0.55000000000000004">
      <c r="A54422" s="131"/>
    </row>
    <row r="54423" spans="1:1" x14ac:dyDescent="0.55000000000000004">
      <c r="A54423" s="131"/>
    </row>
    <row r="54426" spans="1:1" x14ac:dyDescent="0.55000000000000004">
      <c r="A54426" s="131"/>
    </row>
    <row r="54427" spans="1:1" x14ac:dyDescent="0.55000000000000004">
      <c r="A54427" s="131"/>
    </row>
    <row r="54430" spans="1:1" x14ac:dyDescent="0.55000000000000004">
      <c r="A54430" s="131"/>
    </row>
    <row r="54431" spans="1:1" x14ac:dyDescent="0.55000000000000004">
      <c r="A54431" s="131"/>
    </row>
    <row r="54434" spans="1:1" x14ac:dyDescent="0.55000000000000004">
      <c r="A54434" s="131"/>
    </row>
    <row r="54435" spans="1:1" x14ac:dyDescent="0.55000000000000004">
      <c r="A54435" s="131"/>
    </row>
    <row r="54438" spans="1:1" x14ac:dyDescent="0.55000000000000004">
      <c r="A54438" s="131"/>
    </row>
    <row r="54439" spans="1:1" x14ac:dyDescent="0.55000000000000004">
      <c r="A54439" s="131"/>
    </row>
    <row r="54442" spans="1:1" x14ac:dyDescent="0.55000000000000004">
      <c r="A54442" s="131"/>
    </row>
    <row r="54443" spans="1:1" x14ac:dyDescent="0.55000000000000004">
      <c r="A54443" s="131"/>
    </row>
    <row r="54446" spans="1:1" x14ac:dyDescent="0.55000000000000004">
      <c r="A54446" s="131"/>
    </row>
    <row r="54447" spans="1:1" x14ac:dyDescent="0.55000000000000004">
      <c r="A54447" s="131"/>
    </row>
    <row r="54450" spans="1:1" x14ac:dyDescent="0.55000000000000004">
      <c r="A54450" s="131"/>
    </row>
    <row r="54451" spans="1:1" x14ac:dyDescent="0.55000000000000004">
      <c r="A54451" s="131"/>
    </row>
    <row r="54454" spans="1:1" x14ac:dyDescent="0.55000000000000004">
      <c r="A54454" s="131"/>
    </row>
    <row r="54455" spans="1:1" x14ac:dyDescent="0.55000000000000004">
      <c r="A54455" s="131"/>
    </row>
    <row r="54458" spans="1:1" x14ac:dyDescent="0.55000000000000004">
      <c r="A54458" s="131"/>
    </row>
    <row r="54459" spans="1:1" x14ac:dyDescent="0.55000000000000004">
      <c r="A54459" s="131"/>
    </row>
    <row r="54462" spans="1:1" x14ac:dyDescent="0.55000000000000004">
      <c r="A54462" s="131"/>
    </row>
    <row r="54463" spans="1:1" x14ac:dyDescent="0.55000000000000004">
      <c r="A54463" s="131"/>
    </row>
    <row r="54466" spans="1:1" x14ac:dyDescent="0.55000000000000004">
      <c r="A54466" s="131"/>
    </row>
    <row r="54467" spans="1:1" x14ac:dyDescent="0.55000000000000004">
      <c r="A54467" s="131"/>
    </row>
    <row r="54470" spans="1:1" x14ac:dyDescent="0.55000000000000004">
      <c r="A54470" s="131"/>
    </row>
    <row r="54471" spans="1:1" x14ac:dyDescent="0.55000000000000004">
      <c r="A54471" s="131"/>
    </row>
    <row r="54474" spans="1:1" x14ac:dyDescent="0.55000000000000004">
      <c r="A54474" s="131"/>
    </row>
    <row r="54475" spans="1:1" x14ac:dyDescent="0.55000000000000004">
      <c r="A54475" s="131"/>
    </row>
    <row r="54478" spans="1:1" x14ac:dyDescent="0.55000000000000004">
      <c r="A54478" s="131"/>
    </row>
    <row r="54479" spans="1:1" x14ac:dyDescent="0.55000000000000004">
      <c r="A54479" s="131"/>
    </row>
    <row r="54482" spans="1:1" x14ac:dyDescent="0.55000000000000004">
      <c r="A54482" s="131"/>
    </row>
    <row r="54483" spans="1:1" x14ac:dyDescent="0.55000000000000004">
      <c r="A54483" s="131"/>
    </row>
    <row r="54486" spans="1:1" x14ac:dyDescent="0.55000000000000004">
      <c r="A54486" s="131"/>
    </row>
    <row r="54487" spans="1:1" x14ac:dyDescent="0.55000000000000004">
      <c r="A54487" s="131"/>
    </row>
    <row r="54490" spans="1:1" x14ac:dyDescent="0.55000000000000004">
      <c r="A54490" s="131"/>
    </row>
    <row r="54491" spans="1:1" x14ac:dyDescent="0.55000000000000004">
      <c r="A54491" s="131"/>
    </row>
    <row r="54494" spans="1:1" x14ac:dyDescent="0.55000000000000004">
      <c r="A54494" s="131"/>
    </row>
    <row r="54495" spans="1:1" x14ac:dyDescent="0.55000000000000004">
      <c r="A54495" s="131"/>
    </row>
    <row r="54498" spans="1:1" x14ac:dyDescent="0.55000000000000004">
      <c r="A54498" s="131"/>
    </row>
    <row r="54499" spans="1:1" x14ac:dyDescent="0.55000000000000004">
      <c r="A54499" s="131"/>
    </row>
    <row r="54502" spans="1:1" x14ac:dyDescent="0.55000000000000004">
      <c r="A54502" s="131"/>
    </row>
    <row r="54503" spans="1:1" x14ac:dyDescent="0.55000000000000004">
      <c r="A54503" s="131"/>
    </row>
    <row r="54506" spans="1:1" x14ac:dyDescent="0.55000000000000004">
      <c r="A54506" s="131"/>
    </row>
    <row r="54507" spans="1:1" x14ac:dyDescent="0.55000000000000004">
      <c r="A54507" s="131"/>
    </row>
    <row r="54510" spans="1:1" x14ac:dyDescent="0.55000000000000004">
      <c r="A54510" s="131"/>
    </row>
    <row r="54511" spans="1:1" x14ac:dyDescent="0.55000000000000004">
      <c r="A54511" s="131"/>
    </row>
    <row r="54514" spans="1:1" x14ac:dyDescent="0.55000000000000004">
      <c r="A54514" s="131"/>
    </row>
    <row r="54515" spans="1:1" x14ac:dyDescent="0.55000000000000004">
      <c r="A54515" s="131"/>
    </row>
    <row r="54518" spans="1:1" x14ac:dyDescent="0.55000000000000004">
      <c r="A54518" s="131"/>
    </row>
    <row r="54519" spans="1:1" x14ac:dyDescent="0.55000000000000004">
      <c r="A54519" s="131"/>
    </row>
    <row r="54522" spans="1:1" x14ac:dyDescent="0.55000000000000004">
      <c r="A54522" s="131"/>
    </row>
    <row r="54523" spans="1:1" x14ac:dyDescent="0.55000000000000004">
      <c r="A54523" s="131"/>
    </row>
    <row r="54526" spans="1:1" x14ac:dyDescent="0.55000000000000004">
      <c r="A54526" s="131"/>
    </row>
    <row r="54527" spans="1:1" x14ac:dyDescent="0.55000000000000004">
      <c r="A54527" s="131"/>
    </row>
    <row r="54530" spans="1:1" x14ac:dyDescent="0.55000000000000004">
      <c r="A54530" s="131"/>
    </row>
    <row r="54531" spans="1:1" x14ac:dyDescent="0.55000000000000004">
      <c r="A54531" s="131"/>
    </row>
    <row r="54534" spans="1:1" x14ac:dyDescent="0.55000000000000004">
      <c r="A54534" s="131"/>
    </row>
    <row r="54535" spans="1:1" x14ac:dyDescent="0.55000000000000004">
      <c r="A54535" s="131"/>
    </row>
    <row r="54538" spans="1:1" x14ac:dyDescent="0.55000000000000004">
      <c r="A54538" s="131"/>
    </row>
    <row r="54539" spans="1:1" x14ac:dyDescent="0.55000000000000004">
      <c r="A54539" s="131"/>
    </row>
    <row r="54542" spans="1:1" x14ac:dyDescent="0.55000000000000004">
      <c r="A54542" s="131"/>
    </row>
    <row r="54543" spans="1:1" x14ac:dyDescent="0.55000000000000004">
      <c r="A54543" s="131"/>
    </row>
    <row r="54546" spans="1:1" x14ac:dyDescent="0.55000000000000004">
      <c r="A54546" s="131"/>
    </row>
    <row r="54547" spans="1:1" x14ac:dyDescent="0.55000000000000004">
      <c r="A54547" s="131"/>
    </row>
    <row r="54550" spans="1:1" x14ac:dyDescent="0.55000000000000004">
      <c r="A54550" s="131"/>
    </row>
    <row r="54551" spans="1:1" x14ac:dyDescent="0.55000000000000004">
      <c r="A54551" s="131"/>
    </row>
    <row r="54554" spans="1:1" x14ac:dyDescent="0.55000000000000004">
      <c r="A54554" s="131"/>
    </row>
    <row r="54555" spans="1:1" x14ac:dyDescent="0.55000000000000004">
      <c r="A54555" s="131"/>
    </row>
    <row r="54558" spans="1:1" x14ac:dyDescent="0.55000000000000004">
      <c r="A54558" s="131"/>
    </row>
    <row r="54559" spans="1:1" x14ac:dyDescent="0.55000000000000004">
      <c r="A54559" s="131"/>
    </row>
    <row r="54562" spans="1:1" x14ac:dyDescent="0.55000000000000004">
      <c r="A54562" s="131"/>
    </row>
    <row r="54563" spans="1:1" x14ac:dyDescent="0.55000000000000004">
      <c r="A54563" s="131"/>
    </row>
    <row r="54566" spans="1:1" x14ac:dyDescent="0.55000000000000004">
      <c r="A54566" s="131"/>
    </row>
    <row r="54567" spans="1:1" x14ac:dyDescent="0.55000000000000004">
      <c r="A54567" s="131"/>
    </row>
    <row r="54570" spans="1:1" x14ac:dyDescent="0.55000000000000004">
      <c r="A54570" s="131"/>
    </row>
    <row r="54571" spans="1:1" x14ac:dyDescent="0.55000000000000004">
      <c r="A54571" s="131"/>
    </row>
    <row r="54574" spans="1:1" x14ac:dyDescent="0.55000000000000004">
      <c r="A54574" s="131"/>
    </row>
    <row r="54575" spans="1:1" x14ac:dyDescent="0.55000000000000004">
      <c r="A54575" s="131"/>
    </row>
    <row r="54578" spans="1:1" x14ac:dyDescent="0.55000000000000004">
      <c r="A54578" s="131"/>
    </row>
    <row r="54579" spans="1:1" x14ac:dyDescent="0.55000000000000004">
      <c r="A54579" s="131"/>
    </row>
    <row r="54582" spans="1:1" x14ac:dyDescent="0.55000000000000004">
      <c r="A54582" s="131"/>
    </row>
    <row r="54583" spans="1:1" x14ac:dyDescent="0.55000000000000004">
      <c r="A54583" s="131"/>
    </row>
    <row r="54586" spans="1:1" x14ac:dyDescent="0.55000000000000004">
      <c r="A54586" s="131"/>
    </row>
    <row r="54587" spans="1:1" x14ac:dyDescent="0.55000000000000004">
      <c r="A54587" s="131"/>
    </row>
    <row r="54590" spans="1:1" x14ac:dyDescent="0.55000000000000004">
      <c r="A54590" s="131"/>
    </row>
    <row r="54591" spans="1:1" x14ac:dyDescent="0.55000000000000004">
      <c r="A54591" s="131"/>
    </row>
    <row r="54594" spans="1:1" x14ac:dyDescent="0.55000000000000004">
      <c r="A54594" s="131"/>
    </row>
    <row r="54595" spans="1:1" x14ac:dyDescent="0.55000000000000004">
      <c r="A54595" s="131"/>
    </row>
    <row r="54598" spans="1:1" x14ac:dyDescent="0.55000000000000004">
      <c r="A54598" s="131"/>
    </row>
    <row r="54599" spans="1:1" x14ac:dyDescent="0.55000000000000004">
      <c r="A54599" s="131"/>
    </row>
    <row r="54602" spans="1:1" x14ac:dyDescent="0.55000000000000004">
      <c r="A54602" s="131"/>
    </row>
    <row r="54603" spans="1:1" x14ac:dyDescent="0.55000000000000004">
      <c r="A54603" s="131"/>
    </row>
    <row r="54606" spans="1:1" x14ac:dyDescent="0.55000000000000004">
      <c r="A54606" s="131"/>
    </row>
    <row r="54607" spans="1:1" x14ac:dyDescent="0.55000000000000004">
      <c r="A54607" s="131"/>
    </row>
    <row r="54610" spans="1:1" x14ac:dyDescent="0.55000000000000004">
      <c r="A54610" s="131"/>
    </row>
    <row r="54611" spans="1:1" x14ac:dyDescent="0.55000000000000004">
      <c r="A54611" s="131"/>
    </row>
    <row r="54614" spans="1:1" x14ac:dyDescent="0.55000000000000004">
      <c r="A54614" s="131"/>
    </row>
    <row r="54615" spans="1:1" x14ac:dyDescent="0.55000000000000004">
      <c r="A54615" s="131"/>
    </row>
    <row r="54618" spans="1:1" x14ac:dyDescent="0.55000000000000004">
      <c r="A54618" s="131"/>
    </row>
    <row r="54619" spans="1:1" x14ac:dyDescent="0.55000000000000004">
      <c r="A54619" s="131"/>
    </row>
    <row r="54622" spans="1:1" x14ac:dyDescent="0.55000000000000004">
      <c r="A54622" s="131"/>
    </row>
    <row r="54623" spans="1:1" x14ac:dyDescent="0.55000000000000004">
      <c r="A54623" s="131"/>
    </row>
    <row r="54626" spans="1:1" x14ac:dyDescent="0.55000000000000004">
      <c r="A54626" s="131"/>
    </row>
    <row r="54627" spans="1:1" x14ac:dyDescent="0.55000000000000004">
      <c r="A54627" s="131"/>
    </row>
    <row r="54630" spans="1:1" x14ac:dyDescent="0.55000000000000004">
      <c r="A54630" s="131"/>
    </row>
    <row r="54631" spans="1:1" x14ac:dyDescent="0.55000000000000004">
      <c r="A54631" s="131"/>
    </row>
    <row r="54634" spans="1:1" x14ac:dyDescent="0.55000000000000004">
      <c r="A54634" s="131"/>
    </row>
    <row r="54635" spans="1:1" x14ac:dyDescent="0.55000000000000004">
      <c r="A54635" s="131"/>
    </row>
    <row r="54638" spans="1:1" x14ac:dyDescent="0.55000000000000004">
      <c r="A54638" s="131"/>
    </row>
    <row r="54639" spans="1:1" x14ac:dyDescent="0.55000000000000004">
      <c r="A54639" s="131"/>
    </row>
    <row r="54642" spans="1:1" x14ac:dyDescent="0.55000000000000004">
      <c r="A54642" s="131"/>
    </row>
    <row r="54643" spans="1:1" x14ac:dyDescent="0.55000000000000004">
      <c r="A54643" s="131"/>
    </row>
    <row r="54646" spans="1:1" x14ac:dyDescent="0.55000000000000004">
      <c r="A54646" s="131"/>
    </row>
    <row r="54647" spans="1:1" x14ac:dyDescent="0.55000000000000004">
      <c r="A54647" s="131"/>
    </row>
    <row r="54650" spans="1:1" x14ac:dyDescent="0.55000000000000004">
      <c r="A54650" s="131"/>
    </row>
    <row r="54651" spans="1:1" x14ac:dyDescent="0.55000000000000004">
      <c r="A54651" s="131"/>
    </row>
    <row r="54654" spans="1:1" x14ac:dyDescent="0.55000000000000004">
      <c r="A54654" s="131"/>
    </row>
    <row r="54655" spans="1:1" x14ac:dyDescent="0.55000000000000004">
      <c r="A54655" s="131"/>
    </row>
    <row r="54658" spans="1:1" x14ac:dyDescent="0.55000000000000004">
      <c r="A54658" s="131"/>
    </row>
    <row r="54659" spans="1:1" x14ac:dyDescent="0.55000000000000004">
      <c r="A54659" s="131"/>
    </row>
    <row r="54662" spans="1:1" x14ac:dyDescent="0.55000000000000004">
      <c r="A54662" s="131"/>
    </row>
    <row r="54663" spans="1:1" x14ac:dyDescent="0.55000000000000004">
      <c r="A54663" s="131"/>
    </row>
    <row r="54666" spans="1:1" x14ac:dyDescent="0.55000000000000004">
      <c r="A54666" s="131"/>
    </row>
    <row r="54667" spans="1:1" x14ac:dyDescent="0.55000000000000004">
      <c r="A54667" s="131"/>
    </row>
    <row r="54670" spans="1:1" x14ac:dyDescent="0.55000000000000004">
      <c r="A54670" s="131"/>
    </row>
    <row r="54671" spans="1:1" x14ac:dyDescent="0.55000000000000004">
      <c r="A54671" s="131"/>
    </row>
    <row r="54674" spans="1:1" x14ac:dyDescent="0.55000000000000004">
      <c r="A54674" s="131"/>
    </row>
    <row r="54675" spans="1:1" x14ac:dyDescent="0.55000000000000004">
      <c r="A54675" s="131"/>
    </row>
    <row r="54678" spans="1:1" x14ac:dyDescent="0.55000000000000004">
      <c r="A54678" s="131"/>
    </row>
    <row r="54679" spans="1:1" x14ac:dyDescent="0.55000000000000004">
      <c r="A54679" s="131"/>
    </row>
    <row r="54682" spans="1:1" x14ac:dyDescent="0.55000000000000004">
      <c r="A54682" s="131"/>
    </row>
    <row r="54683" spans="1:1" x14ac:dyDescent="0.55000000000000004">
      <c r="A54683" s="131"/>
    </row>
    <row r="54686" spans="1:1" x14ac:dyDescent="0.55000000000000004">
      <c r="A54686" s="131"/>
    </row>
    <row r="54687" spans="1:1" x14ac:dyDescent="0.55000000000000004">
      <c r="A54687" s="131"/>
    </row>
    <row r="54690" spans="1:1" x14ac:dyDescent="0.55000000000000004">
      <c r="A54690" s="131"/>
    </row>
    <row r="54691" spans="1:1" x14ac:dyDescent="0.55000000000000004">
      <c r="A54691" s="131"/>
    </row>
    <row r="54694" spans="1:1" x14ac:dyDescent="0.55000000000000004">
      <c r="A54694" s="131"/>
    </row>
    <row r="54695" spans="1:1" x14ac:dyDescent="0.55000000000000004">
      <c r="A54695" s="131"/>
    </row>
    <row r="54698" spans="1:1" x14ac:dyDescent="0.55000000000000004">
      <c r="A54698" s="131"/>
    </row>
    <row r="54699" spans="1:1" x14ac:dyDescent="0.55000000000000004">
      <c r="A54699" s="131"/>
    </row>
    <row r="54702" spans="1:1" x14ac:dyDescent="0.55000000000000004">
      <c r="A54702" s="131"/>
    </row>
    <row r="54703" spans="1:1" x14ac:dyDescent="0.55000000000000004">
      <c r="A54703" s="131"/>
    </row>
    <row r="54706" spans="1:1" x14ac:dyDescent="0.55000000000000004">
      <c r="A54706" s="131"/>
    </row>
    <row r="54707" spans="1:1" x14ac:dyDescent="0.55000000000000004">
      <c r="A54707" s="131"/>
    </row>
    <row r="54710" spans="1:1" x14ac:dyDescent="0.55000000000000004">
      <c r="A54710" s="131"/>
    </row>
    <row r="54711" spans="1:1" x14ac:dyDescent="0.55000000000000004">
      <c r="A54711" s="131"/>
    </row>
    <row r="54714" spans="1:1" x14ac:dyDescent="0.55000000000000004">
      <c r="A54714" s="131"/>
    </row>
    <row r="54715" spans="1:1" x14ac:dyDescent="0.55000000000000004">
      <c r="A54715" s="131"/>
    </row>
    <row r="54718" spans="1:1" x14ac:dyDescent="0.55000000000000004">
      <c r="A54718" s="131"/>
    </row>
    <row r="54719" spans="1:1" x14ac:dyDescent="0.55000000000000004">
      <c r="A54719" s="131"/>
    </row>
    <row r="54722" spans="1:1" x14ac:dyDescent="0.55000000000000004">
      <c r="A54722" s="131"/>
    </row>
    <row r="54723" spans="1:1" x14ac:dyDescent="0.55000000000000004">
      <c r="A54723" s="131"/>
    </row>
    <row r="54726" spans="1:1" x14ac:dyDescent="0.55000000000000004">
      <c r="A54726" s="131"/>
    </row>
    <row r="54727" spans="1:1" x14ac:dyDescent="0.55000000000000004">
      <c r="A54727" s="131"/>
    </row>
    <row r="54730" spans="1:1" x14ac:dyDescent="0.55000000000000004">
      <c r="A54730" s="131"/>
    </row>
    <row r="54731" spans="1:1" x14ac:dyDescent="0.55000000000000004">
      <c r="A54731" s="131"/>
    </row>
    <row r="54734" spans="1:1" x14ac:dyDescent="0.55000000000000004">
      <c r="A54734" s="131"/>
    </row>
    <row r="54735" spans="1:1" x14ac:dyDescent="0.55000000000000004">
      <c r="A54735" s="131"/>
    </row>
    <row r="54738" spans="1:1" x14ac:dyDescent="0.55000000000000004">
      <c r="A54738" s="131"/>
    </row>
    <row r="54739" spans="1:1" x14ac:dyDescent="0.55000000000000004">
      <c r="A54739" s="131"/>
    </row>
    <row r="54742" spans="1:1" x14ac:dyDescent="0.55000000000000004">
      <c r="A54742" s="131"/>
    </row>
    <row r="54743" spans="1:1" x14ac:dyDescent="0.55000000000000004">
      <c r="A54743" s="131"/>
    </row>
    <row r="54746" spans="1:1" x14ac:dyDescent="0.55000000000000004">
      <c r="A54746" s="131"/>
    </row>
    <row r="54747" spans="1:1" x14ac:dyDescent="0.55000000000000004">
      <c r="A54747" s="131"/>
    </row>
    <row r="54750" spans="1:1" x14ac:dyDescent="0.55000000000000004">
      <c r="A54750" s="131"/>
    </row>
    <row r="54751" spans="1:1" x14ac:dyDescent="0.55000000000000004">
      <c r="A54751" s="131"/>
    </row>
    <row r="54754" spans="1:1" x14ac:dyDescent="0.55000000000000004">
      <c r="A54754" s="131"/>
    </row>
    <row r="54755" spans="1:1" x14ac:dyDescent="0.55000000000000004">
      <c r="A54755" s="131"/>
    </row>
    <row r="54758" spans="1:1" x14ac:dyDescent="0.55000000000000004">
      <c r="A54758" s="131"/>
    </row>
    <row r="54759" spans="1:1" x14ac:dyDescent="0.55000000000000004">
      <c r="A54759" s="131"/>
    </row>
    <row r="54762" spans="1:1" x14ac:dyDescent="0.55000000000000004">
      <c r="A54762" s="131"/>
    </row>
    <row r="54763" spans="1:1" x14ac:dyDescent="0.55000000000000004">
      <c r="A54763" s="131"/>
    </row>
    <row r="54766" spans="1:1" x14ac:dyDescent="0.55000000000000004">
      <c r="A54766" s="131"/>
    </row>
    <row r="54767" spans="1:1" x14ac:dyDescent="0.55000000000000004">
      <c r="A54767" s="131"/>
    </row>
    <row r="54770" spans="1:1" x14ac:dyDescent="0.55000000000000004">
      <c r="A54770" s="131"/>
    </row>
    <row r="54771" spans="1:1" x14ac:dyDescent="0.55000000000000004">
      <c r="A54771" s="131"/>
    </row>
    <row r="54774" spans="1:1" x14ac:dyDescent="0.55000000000000004">
      <c r="A54774" s="131"/>
    </row>
    <row r="54775" spans="1:1" x14ac:dyDescent="0.55000000000000004">
      <c r="A54775" s="131"/>
    </row>
    <row r="54778" spans="1:1" x14ac:dyDescent="0.55000000000000004">
      <c r="A54778" s="131"/>
    </row>
    <row r="54779" spans="1:1" x14ac:dyDescent="0.55000000000000004">
      <c r="A54779" s="131"/>
    </row>
    <row r="54782" spans="1:1" x14ac:dyDescent="0.55000000000000004">
      <c r="A54782" s="131"/>
    </row>
    <row r="54783" spans="1:1" x14ac:dyDescent="0.55000000000000004">
      <c r="A54783" s="131"/>
    </row>
    <row r="54786" spans="1:1" x14ac:dyDescent="0.55000000000000004">
      <c r="A54786" s="131"/>
    </row>
    <row r="54787" spans="1:1" x14ac:dyDescent="0.55000000000000004">
      <c r="A54787" s="131"/>
    </row>
    <row r="54790" spans="1:1" x14ac:dyDescent="0.55000000000000004">
      <c r="A54790" s="131"/>
    </row>
    <row r="54791" spans="1:1" x14ac:dyDescent="0.55000000000000004">
      <c r="A54791" s="131"/>
    </row>
    <row r="54794" spans="1:1" x14ac:dyDescent="0.55000000000000004">
      <c r="A54794" s="131"/>
    </row>
    <row r="54795" spans="1:1" x14ac:dyDescent="0.55000000000000004">
      <c r="A54795" s="131"/>
    </row>
    <row r="54798" spans="1:1" x14ac:dyDescent="0.55000000000000004">
      <c r="A54798" s="131"/>
    </row>
    <row r="54799" spans="1:1" x14ac:dyDescent="0.55000000000000004">
      <c r="A54799" s="131"/>
    </row>
    <row r="54802" spans="1:1" x14ac:dyDescent="0.55000000000000004">
      <c r="A54802" s="131"/>
    </row>
    <row r="54803" spans="1:1" x14ac:dyDescent="0.55000000000000004">
      <c r="A54803" s="131"/>
    </row>
    <row r="54806" spans="1:1" x14ac:dyDescent="0.55000000000000004">
      <c r="A54806" s="131"/>
    </row>
    <row r="54807" spans="1:1" x14ac:dyDescent="0.55000000000000004">
      <c r="A54807" s="131"/>
    </row>
    <row r="54810" spans="1:1" x14ac:dyDescent="0.55000000000000004">
      <c r="A54810" s="131"/>
    </row>
    <row r="54811" spans="1:1" x14ac:dyDescent="0.55000000000000004">
      <c r="A54811" s="131"/>
    </row>
    <row r="54814" spans="1:1" x14ac:dyDescent="0.55000000000000004">
      <c r="A54814" s="131"/>
    </row>
    <row r="54815" spans="1:1" x14ac:dyDescent="0.55000000000000004">
      <c r="A54815" s="131"/>
    </row>
    <row r="54818" spans="1:1" x14ac:dyDescent="0.55000000000000004">
      <c r="A54818" s="131"/>
    </row>
    <row r="54819" spans="1:1" x14ac:dyDescent="0.55000000000000004">
      <c r="A54819" s="131"/>
    </row>
    <row r="54822" spans="1:1" x14ac:dyDescent="0.55000000000000004">
      <c r="A54822" s="131"/>
    </row>
    <row r="54823" spans="1:1" x14ac:dyDescent="0.55000000000000004">
      <c r="A54823" s="131"/>
    </row>
    <row r="54826" spans="1:1" x14ac:dyDescent="0.55000000000000004">
      <c r="A54826" s="131"/>
    </row>
    <row r="54827" spans="1:1" x14ac:dyDescent="0.55000000000000004">
      <c r="A54827" s="131"/>
    </row>
    <row r="54830" spans="1:1" x14ac:dyDescent="0.55000000000000004">
      <c r="A54830" s="131"/>
    </row>
    <row r="54831" spans="1:1" x14ac:dyDescent="0.55000000000000004">
      <c r="A54831" s="131"/>
    </row>
    <row r="54834" spans="1:1" x14ac:dyDescent="0.55000000000000004">
      <c r="A54834" s="131"/>
    </row>
    <row r="54835" spans="1:1" x14ac:dyDescent="0.55000000000000004">
      <c r="A54835" s="131"/>
    </row>
    <row r="54838" spans="1:1" x14ac:dyDescent="0.55000000000000004">
      <c r="A54838" s="131"/>
    </row>
    <row r="54839" spans="1:1" x14ac:dyDescent="0.55000000000000004">
      <c r="A54839" s="131"/>
    </row>
    <row r="54842" spans="1:1" x14ac:dyDescent="0.55000000000000004">
      <c r="A54842" s="131"/>
    </row>
    <row r="54843" spans="1:1" x14ac:dyDescent="0.55000000000000004">
      <c r="A54843" s="131"/>
    </row>
    <row r="54846" spans="1:1" x14ac:dyDescent="0.55000000000000004">
      <c r="A54846" s="131"/>
    </row>
    <row r="54847" spans="1:1" x14ac:dyDescent="0.55000000000000004">
      <c r="A54847" s="131"/>
    </row>
    <row r="54850" spans="1:1" x14ac:dyDescent="0.55000000000000004">
      <c r="A54850" s="131"/>
    </row>
    <row r="54851" spans="1:1" x14ac:dyDescent="0.55000000000000004">
      <c r="A54851" s="131"/>
    </row>
    <row r="54854" spans="1:1" x14ac:dyDescent="0.55000000000000004">
      <c r="A54854" s="131"/>
    </row>
    <row r="54855" spans="1:1" x14ac:dyDescent="0.55000000000000004">
      <c r="A54855" s="131"/>
    </row>
    <row r="54858" spans="1:1" x14ac:dyDescent="0.55000000000000004">
      <c r="A54858" s="131"/>
    </row>
    <row r="54859" spans="1:1" x14ac:dyDescent="0.55000000000000004">
      <c r="A54859" s="131"/>
    </row>
    <row r="54862" spans="1:1" x14ac:dyDescent="0.55000000000000004">
      <c r="A54862" s="131"/>
    </row>
    <row r="54863" spans="1:1" x14ac:dyDescent="0.55000000000000004">
      <c r="A54863" s="131"/>
    </row>
    <row r="54866" spans="1:1" x14ac:dyDescent="0.55000000000000004">
      <c r="A54866" s="131"/>
    </row>
    <row r="54867" spans="1:1" x14ac:dyDescent="0.55000000000000004">
      <c r="A54867" s="131"/>
    </row>
    <row r="54870" spans="1:1" x14ac:dyDescent="0.55000000000000004">
      <c r="A54870" s="131"/>
    </row>
    <row r="54871" spans="1:1" x14ac:dyDescent="0.55000000000000004">
      <c r="A54871" s="131"/>
    </row>
    <row r="54874" spans="1:1" x14ac:dyDescent="0.55000000000000004">
      <c r="A54874" s="131"/>
    </row>
    <row r="54875" spans="1:1" x14ac:dyDescent="0.55000000000000004">
      <c r="A54875" s="131"/>
    </row>
    <row r="54878" spans="1:1" x14ac:dyDescent="0.55000000000000004">
      <c r="A54878" s="131"/>
    </row>
    <row r="54879" spans="1:1" x14ac:dyDescent="0.55000000000000004">
      <c r="A54879" s="131"/>
    </row>
    <row r="54882" spans="1:1" x14ac:dyDescent="0.55000000000000004">
      <c r="A54882" s="131"/>
    </row>
    <row r="54883" spans="1:1" x14ac:dyDescent="0.55000000000000004">
      <c r="A54883" s="131"/>
    </row>
    <row r="54886" spans="1:1" x14ac:dyDescent="0.55000000000000004">
      <c r="A54886" s="131"/>
    </row>
    <row r="54887" spans="1:1" x14ac:dyDescent="0.55000000000000004">
      <c r="A54887" s="131"/>
    </row>
    <row r="54890" spans="1:1" x14ac:dyDescent="0.55000000000000004">
      <c r="A54890" s="131"/>
    </row>
    <row r="54891" spans="1:1" x14ac:dyDescent="0.55000000000000004">
      <c r="A54891" s="131"/>
    </row>
    <row r="54894" spans="1:1" x14ac:dyDescent="0.55000000000000004">
      <c r="A54894" s="131"/>
    </row>
    <row r="54895" spans="1:1" x14ac:dyDescent="0.55000000000000004">
      <c r="A54895" s="131"/>
    </row>
    <row r="54898" spans="1:1" x14ac:dyDescent="0.55000000000000004">
      <c r="A54898" s="131"/>
    </row>
    <row r="54899" spans="1:1" x14ac:dyDescent="0.55000000000000004">
      <c r="A54899" s="131"/>
    </row>
    <row r="54902" spans="1:1" x14ac:dyDescent="0.55000000000000004">
      <c r="A54902" s="131"/>
    </row>
    <row r="54903" spans="1:1" x14ac:dyDescent="0.55000000000000004">
      <c r="A54903" s="131"/>
    </row>
    <row r="54906" spans="1:1" x14ac:dyDescent="0.55000000000000004">
      <c r="A54906" s="131"/>
    </row>
    <row r="54907" spans="1:1" x14ac:dyDescent="0.55000000000000004">
      <c r="A54907" s="131"/>
    </row>
    <row r="54910" spans="1:1" x14ac:dyDescent="0.55000000000000004">
      <c r="A54910" s="131"/>
    </row>
    <row r="54911" spans="1:1" x14ac:dyDescent="0.55000000000000004">
      <c r="A54911" s="131"/>
    </row>
    <row r="54914" spans="1:1" x14ac:dyDescent="0.55000000000000004">
      <c r="A54914" s="131"/>
    </row>
    <row r="54915" spans="1:1" x14ac:dyDescent="0.55000000000000004">
      <c r="A54915" s="131"/>
    </row>
    <row r="54918" spans="1:1" x14ac:dyDescent="0.55000000000000004">
      <c r="A54918" s="131"/>
    </row>
    <row r="54919" spans="1:1" x14ac:dyDescent="0.55000000000000004">
      <c r="A54919" s="131"/>
    </row>
    <row r="54922" spans="1:1" x14ac:dyDescent="0.55000000000000004">
      <c r="A54922" s="131"/>
    </row>
    <row r="54923" spans="1:1" x14ac:dyDescent="0.55000000000000004">
      <c r="A54923" s="131"/>
    </row>
    <row r="54926" spans="1:1" x14ac:dyDescent="0.55000000000000004">
      <c r="A54926" s="131"/>
    </row>
    <row r="54927" spans="1:1" x14ac:dyDescent="0.55000000000000004">
      <c r="A54927" s="131"/>
    </row>
    <row r="54930" spans="1:1" x14ac:dyDescent="0.55000000000000004">
      <c r="A54930" s="131"/>
    </row>
    <row r="54931" spans="1:1" x14ac:dyDescent="0.55000000000000004">
      <c r="A54931" s="131"/>
    </row>
    <row r="54934" spans="1:1" x14ac:dyDescent="0.55000000000000004">
      <c r="A54934" s="131"/>
    </row>
    <row r="54935" spans="1:1" x14ac:dyDescent="0.55000000000000004">
      <c r="A54935" s="131"/>
    </row>
    <row r="54938" spans="1:1" x14ac:dyDescent="0.55000000000000004">
      <c r="A54938" s="131"/>
    </row>
    <row r="54939" spans="1:1" x14ac:dyDescent="0.55000000000000004">
      <c r="A54939" s="131"/>
    </row>
    <row r="54942" spans="1:1" x14ac:dyDescent="0.55000000000000004">
      <c r="A54942" s="131"/>
    </row>
    <row r="54943" spans="1:1" x14ac:dyDescent="0.55000000000000004">
      <c r="A54943" s="131"/>
    </row>
    <row r="54946" spans="1:1" x14ac:dyDescent="0.55000000000000004">
      <c r="A54946" s="131"/>
    </row>
    <row r="54947" spans="1:1" x14ac:dyDescent="0.55000000000000004">
      <c r="A54947" s="131"/>
    </row>
    <row r="54950" spans="1:1" x14ac:dyDescent="0.55000000000000004">
      <c r="A54950" s="131"/>
    </row>
    <row r="54951" spans="1:1" x14ac:dyDescent="0.55000000000000004">
      <c r="A54951" s="131"/>
    </row>
    <row r="54954" spans="1:1" x14ac:dyDescent="0.55000000000000004">
      <c r="A54954" s="131"/>
    </row>
    <row r="54955" spans="1:1" x14ac:dyDescent="0.55000000000000004">
      <c r="A54955" s="131"/>
    </row>
    <row r="54958" spans="1:1" x14ac:dyDescent="0.55000000000000004">
      <c r="A54958" s="131"/>
    </row>
    <row r="54959" spans="1:1" x14ac:dyDescent="0.55000000000000004">
      <c r="A54959" s="131"/>
    </row>
    <row r="54962" spans="1:1" x14ac:dyDescent="0.55000000000000004">
      <c r="A54962" s="131"/>
    </row>
    <row r="54963" spans="1:1" x14ac:dyDescent="0.55000000000000004">
      <c r="A54963" s="131"/>
    </row>
    <row r="54966" spans="1:1" x14ac:dyDescent="0.55000000000000004">
      <c r="A54966" s="131"/>
    </row>
    <row r="54967" spans="1:1" x14ac:dyDescent="0.55000000000000004">
      <c r="A54967" s="131"/>
    </row>
    <row r="54970" spans="1:1" x14ac:dyDescent="0.55000000000000004">
      <c r="A54970" s="131"/>
    </row>
    <row r="54971" spans="1:1" x14ac:dyDescent="0.55000000000000004">
      <c r="A54971" s="131"/>
    </row>
    <row r="54974" spans="1:1" x14ac:dyDescent="0.55000000000000004">
      <c r="A54974" s="131"/>
    </row>
    <row r="54975" spans="1:1" x14ac:dyDescent="0.55000000000000004">
      <c r="A54975" s="131"/>
    </row>
    <row r="54978" spans="1:1" x14ac:dyDescent="0.55000000000000004">
      <c r="A54978" s="131"/>
    </row>
    <row r="54979" spans="1:1" x14ac:dyDescent="0.55000000000000004">
      <c r="A54979" s="131"/>
    </row>
    <row r="54982" spans="1:1" x14ac:dyDescent="0.55000000000000004">
      <c r="A54982" s="131"/>
    </row>
    <row r="54983" spans="1:1" x14ac:dyDescent="0.55000000000000004">
      <c r="A54983" s="131"/>
    </row>
    <row r="54986" spans="1:1" x14ac:dyDescent="0.55000000000000004">
      <c r="A54986" s="131"/>
    </row>
    <row r="54987" spans="1:1" x14ac:dyDescent="0.55000000000000004">
      <c r="A54987" s="131"/>
    </row>
    <row r="54990" spans="1:1" x14ac:dyDescent="0.55000000000000004">
      <c r="A54990" s="131"/>
    </row>
    <row r="54991" spans="1:1" x14ac:dyDescent="0.55000000000000004">
      <c r="A54991" s="131"/>
    </row>
    <row r="54994" spans="1:1" x14ac:dyDescent="0.55000000000000004">
      <c r="A54994" s="131"/>
    </row>
    <row r="54995" spans="1:1" x14ac:dyDescent="0.55000000000000004">
      <c r="A54995" s="131"/>
    </row>
    <row r="54998" spans="1:1" x14ac:dyDescent="0.55000000000000004">
      <c r="A54998" s="131"/>
    </row>
    <row r="54999" spans="1:1" x14ac:dyDescent="0.55000000000000004">
      <c r="A54999" s="131"/>
    </row>
    <row r="55002" spans="1:1" x14ac:dyDescent="0.55000000000000004">
      <c r="A55002" s="131"/>
    </row>
    <row r="55003" spans="1:1" x14ac:dyDescent="0.55000000000000004">
      <c r="A55003" s="131"/>
    </row>
    <row r="55006" spans="1:1" x14ac:dyDescent="0.55000000000000004">
      <c r="A55006" s="131"/>
    </row>
    <row r="55007" spans="1:1" x14ac:dyDescent="0.55000000000000004">
      <c r="A55007" s="131"/>
    </row>
    <row r="55010" spans="1:1" x14ac:dyDescent="0.55000000000000004">
      <c r="A55010" s="131"/>
    </row>
    <row r="55011" spans="1:1" x14ac:dyDescent="0.55000000000000004">
      <c r="A55011" s="131"/>
    </row>
    <row r="55014" spans="1:1" x14ac:dyDescent="0.55000000000000004">
      <c r="A55014" s="131"/>
    </row>
    <row r="55015" spans="1:1" x14ac:dyDescent="0.55000000000000004">
      <c r="A55015" s="131"/>
    </row>
    <row r="55018" spans="1:1" x14ac:dyDescent="0.55000000000000004">
      <c r="A55018" s="131"/>
    </row>
    <row r="55019" spans="1:1" x14ac:dyDescent="0.55000000000000004">
      <c r="A55019" s="131"/>
    </row>
    <row r="55022" spans="1:1" x14ac:dyDescent="0.55000000000000004">
      <c r="A55022" s="131"/>
    </row>
    <row r="55023" spans="1:1" x14ac:dyDescent="0.55000000000000004">
      <c r="A55023" s="131"/>
    </row>
    <row r="55026" spans="1:1" x14ac:dyDescent="0.55000000000000004">
      <c r="A55026" s="131"/>
    </row>
    <row r="55027" spans="1:1" x14ac:dyDescent="0.55000000000000004">
      <c r="A55027" s="131"/>
    </row>
    <row r="55030" spans="1:1" x14ac:dyDescent="0.55000000000000004">
      <c r="A55030" s="131"/>
    </row>
    <row r="55031" spans="1:1" x14ac:dyDescent="0.55000000000000004">
      <c r="A55031" s="131"/>
    </row>
    <row r="55034" spans="1:1" x14ac:dyDescent="0.55000000000000004">
      <c r="A55034" s="131"/>
    </row>
    <row r="55035" spans="1:1" x14ac:dyDescent="0.55000000000000004">
      <c r="A55035" s="131"/>
    </row>
    <row r="55038" spans="1:1" x14ac:dyDescent="0.55000000000000004">
      <c r="A55038" s="131"/>
    </row>
    <row r="55039" spans="1:1" x14ac:dyDescent="0.55000000000000004">
      <c r="A55039" s="131"/>
    </row>
    <row r="55042" spans="1:1" x14ac:dyDescent="0.55000000000000004">
      <c r="A55042" s="131"/>
    </row>
    <row r="55043" spans="1:1" x14ac:dyDescent="0.55000000000000004">
      <c r="A55043" s="131"/>
    </row>
    <row r="55046" spans="1:1" x14ac:dyDescent="0.55000000000000004">
      <c r="A55046" s="131"/>
    </row>
    <row r="55047" spans="1:1" x14ac:dyDescent="0.55000000000000004">
      <c r="A55047" s="131"/>
    </row>
    <row r="55050" spans="1:1" x14ac:dyDescent="0.55000000000000004">
      <c r="A55050" s="131"/>
    </row>
    <row r="55051" spans="1:1" x14ac:dyDescent="0.55000000000000004">
      <c r="A55051" s="131"/>
    </row>
    <row r="55054" spans="1:1" x14ac:dyDescent="0.55000000000000004">
      <c r="A55054" s="131"/>
    </row>
    <row r="55055" spans="1:1" x14ac:dyDescent="0.55000000000000004">
      <c r="A55055" s="131"/>
    </row>
    <row r="55058" spans="1:1" x14ac:dyDescent="0.55000000000000004">
      <c r="A55058" s="131"/>
    </row>
    <row r="55059" spans="1:1" x14ac:dyDescent="0.55000000000000004">
      <c r="A55059" s="131"/>
    </row>
    <row r="55062" spans="1:1" x14ac:dyDescent="0.55000000000000004">
      <c r="A55062" s="131"/>
    </row>
    <row r="55063" spans="1:1" x14ac:dyDescent="0.55000000000000004">
      <c r="A55063" s="131"/>
    </row>
    <row r="55066" spans="1:1" x14ac:dyDescent="0.55000000000000004">
      <c r="A55066" s="131"/>
    </row>
    <row r="55067" spans="1:1" x14ac:dyDescent="0.55000000000000004">
      <c r="A55067" s="131"/>
    </row>
    <row r="55070" spans="1:1" x14ac:dyDescent="0.55000000000000004">
      <c r="A55070" s="131"/>
    </row>
    <row r="55071" spans="1:1" x14ac:dyDescent="0.55000000000000004">
      <c r="A55071" s="131"/>
    </row>
    <row r="55074" spans="1:1" x14ac:dyDescent="0.55000000000000004">
      <c r="A55074" s="131"/>
    </row>
    <row r="55075" spans="1:1" x14ac:dyDescent="0.55000000000000004">
      <c r="A55075" s="131"/>
    </row>
    <row r="55078" spans="1:1" x14ac:dyDescent="0.55000000000000004">
      <c r="A55078" s="131"/>
    </row>
    <row r="55079" spans="1:1" x14ac:dyDescent="0.55000000000000004">
      <c r="A55079" s="131"/>
    </row>
    <row r="55082" spans="1:1" x14ac:dyDescent="0.55000000000000004">
      <c r="A55082" s="131"/>
    </row>
    <row r="55083" spans="1:1" x14ac:dyDescent="0.55000000000000004">
      <c r="A55083" s="131"/>
    </row>
    <row r="55086" spans="1:1" x14ac:dyDescent="0.55000000000000004">
      <c r="A55086" s="131"/>
    </row>
    <row r="55087" spans="1:1" x14ac:dyDescent="0.55000000000000004">
      <c r="A55087" s="131"/>
    </row>
    <row r="55090" spans="1:1" x14ac:dyDescent="0.55000000000000004">
      <c r="A55090" s="131"/>
    </row>
    <row r="55091" spans="1:1" x14ac:dyDescent="0.55000000000000004">
      <c r="A55091" s="131"/>
    </row>
    <row r="55094" spans="1:1" x14ac:dyDescent="0.55000000000000004">
      <c r="A55094" s="131"/>
    </row>
    <row r="55095" spans="1:1" x14ac:dyDescent="0.55000000000000004">
      <c r="A55095" s="131"/>
    </row>
    <row r="55098" spans="1:1" x14ac:dyDescent="0.55000000000000004">
      <c r="A55098" s="131"/>
    </row>
    <row r="55099" spans="1:1" x14ac:dyDescent="0.55000000000000004">
      <c r="A55099" s="131"/>
    </row>
    <row r="55102" spans="1:1" x14ac:dyDescent="0.55000000000000004">
      <c r="A55102" s="131"/>
    </row>
    <row r="55103" spans="1:1" x14ac:dyDescent="0.55000000000000004">
      <c r="A55103" s="131"/>
    </row>
    <row r="55106" spans="1:1" x14ac:dyDescent="0.55000000000000004">
      <c r="A55106" s="131"/>
    </row>
    <row r="55107" spans="1:1" x14ac:dyDescent="0.55000000000000004">
      <c r="A55107" s="131"/>
    </row>
    <row r="55110" spans="1:1" x14ac:dyDescent="0.55000000000000004">
      <c r="A55110" s="131"/>
    </row>
    <row r="55111" spans="1:1" x14ac:dyDescent="0.55000000000000004">
      <c r="A55111" s="131"/>
    </row>
    <row r="55114" spans="1:1" x14ac:dyDescent="0.55000000000000004">
      <c r="A55114" s="131"/>
    </row>
    <row r="55115" spans="1:1" x14ac:dyDescent="0.55000000000000004">
      <c r="A55115" s="131"/>
    </row>
    <row r="55118" spans="1:1" x14ac:dyDescent="0.55000000000000004">
      <c r="A55118" s="131"/>
    </row>
    <row r="55119" spans="1:1" x14ac:dyDescent="0.55000000000000004">
      <c r="A55119" s="131"/>
    </row>
    <row r="55122" spans="1:1" x14ac:dyDescent="0.55000000000000004">
      <c r="A55122" s="131"/>
    </row>
    <row r="55123" spans="1:1" x14ac:dyDescent="0.55000000000000004">
      <c r="A55123" s="131"/>
    </row>
    <row r="55126" spans="1:1" x14ac:dyDescent="0.55000000000000004">
      <c r="A55126" s="131"/>
    </row>
    <row r="55127" spans="1:1" x14ac:dyDescent="0.55000000000000004">
      <c r="A55127" s="131"/>
    </row>
    <row r="55130" spans="1:1" x14ac:dyDescent="0.55000000000000004">
      <c r="A55130" s="131"/>
    </row>
    <row r="55131" spans="1:1" x14ac:dyDescent="0.55000000000000004">
      <c r="A55131" s="131"/>
    </row>
    <row r="55134" spans="1:1" x14ac:dyDescent="0.55000000000000004">
      <c r="A55134" s="131"/>
    </row>
    <row r="55135" spans="1:1" x14ac:dyDescent="0.55000000000000004">
      <c r="A55135" s="131"/>
    </row>
    <row r="55138" spans="1:1" x14ac:dyDescent="0.55000000000000004">
      <c r="A55138" s="131"/>
    </row>
    <row r="55139" spans="1:1" x14ac:dyDescent="0.55000000000000004">
      <c r="A55139" s="131"/>
    </row>
    <row r="55142" spans="1:1" x14ac:dyDescent="0.55000000000000004">
      <c r="A55142" s="131"/>
    </row>
    <row r="55143" spans="1:1" x14ac:dyDescent="0.55000000000000004">
      <c r="A55143" s="131"/>
    </row>
    <row r="55146" spans="1:1" x14ac:dyDescent="0.55000000000000004">
      <c r="A55146" s="131"/>
    </row>
    <row r="55147" spans="1:1" x14ac:dyDescent="0.55000000000000004">
      <c r="A55147" s="131"/>
    </row>
    <row r="55150" spans="1:1" x14ac:dyDescent="0.55000000000000004">
      <c r="A55150" s="131"/>
    </row>
    <row r="55151" spans="1:1" x14ac:dyDescent="0.55000000000000004">
      <c r="A55151" s="131"/>
    </row>
    <row r="55154" spans="1:1" x14ac:dyDescent="0.55000000000000004">
      <c r="A55154" s="131"/>
    </row>
    <row r="55155" spans="1:1" x14ac:dyDescent="0.55000000000000004">
      <c r="A55155" s="131"/>
    </row>
    <row r="55158" spans="1:1" x14ac:dyDescent="0.55000000000000004">
      <c r="A55158" s="131"/>
    </row>
    <row r="55159" spans="1:1" x14ac:dyDescent="0.55000000000000004">
      <c r="A55159" s="131"/>
    </row>
    <row r="55162" spans="1:1" x14ac:dyDescent="0.55000000000000004">
      <c r="A55162" s="131"/>
    </row>
    <row r="55163" spans="1:1" x14ac:dyDescent="0.55000000000000004">
      <c r="A55163" s="131"/>
    </row>
    <row r="55166" spans="1:1" x14ac:dyDescent="0.55000000000000004">
      <c r="A55166" s="131"/>
    </row>
    <row r="55167" spans="1:1" x14ac:dyDescent="0.55000000000000004">
      <c r="A55167" s="131"/>
    </row>
    <row r="55170" spans="1:1" x14ac:dyDescent="0.55000000000000004">
      <c r="A55170" s="131"/>
    </row>
    <row r="55171" spans="1:1" x14ac:dyDescent="0.55000000000000004">
      <c r="A55171" s="131"/>
    </row>
    <row r="55174" spans="1:1" x14ac:dyDescent="0.55000000000000004">
      <c r="A55174" s="131"/>
    </row>
    <row r="55175" spans="1:1" x14ac:dyDescent="0.55000000000000004">
      <c r="A55175" s="131"/>
    </row>
    <row r="55178" spans="1:1" x14ac:dyDescent="0.55000000000000004">
      <c r="A55178" s="131"/>
    </row>
    <row r="55179" spans="1:1" x14ac:dyDescent="0.55000000000000004">
      <c r="A55179" s="131"/>
    </row>
    <row r="55182" spans="1:1" x14ac:dyDescent="0.55000000000000004">
      <c r="A55182" s="131"/>
    </row>
    <row r="55183" spans="1:1" x14ac:dyDescent="0.55000000000000004">
      <c r="A55183" s="131"/>
    </row>
    <row r="55186" spans="1:1" x14ac:dyDescent="0.55000000000000004">
      <c r="A55186" s="131"/>
    </row>
    <row r="55187" spans="1:1" x14ac:dyDescent="0.55000000000000004">
      <c r="A55187" s="131"/>
    </row>
    <row r="55190" spans="1:1" x14ac:dyDescent="0.55000000000000004">
      <c r="A55190" s="131"/>
    </row>
    <row r="55191" spans="1:1" x14ac:dyDescent="0.55000000000000004">
      <c r="A55191" s="131"/>
    </row>
    <row r="55194" spans="1:1" x14ac:dyDescent="0.55000000000000004">
      <c r="A55194" s="131"/>
    </row>
    <row r="55195" spans="1:1" x14ac:dyDescent="0.55000000000000004">
      <c r="A55195" s="131"/>
    </row>
    <row r="55198" spans="1:1" x14ac:dyDescent="0.55000000000000004">
      <c r="A55198" s="131"/>
    </row>
    <row r="55199" spans="1:1" x14ac:dyDescent="0.55000000000000004">
      <c r="A55199" s="131"/>
    </row>
    <row r="55202" spans="1:1" x14ac:dyDescent="0.55000000000000004">
      <c r="A55202" s="131"/>
    </row>
    <row r="55203" spans="1:1" x14ac:dyDescent="0.55000000000000004">
      <c r="A55203" s="131"/>
    </row>
    <row r="55206" spans="1:1" x14ac:dyDescent="0.55000000000000004">
      <c r="A55206" s="131"/>
    </row>
    <row r="55207" spans="1:1" x14ac:dyDescent="0.55000000000000004">
      <c r="A55207" s="131"/>
    </row>
    <row r="55210" spans="1:1" x14ac:dyDescent="0.55000000000000004">
      <c r="A55210" s="131"/>
    </row>
    <row r="55211" spans="1:1" x14ac:dyDescent="0.55000000000000004">
      <c r="A55211" s="131"/>
    </row>
    <row r="55214" spans="1:1" x14ac:dyDescent="0.55000000000000004">
      <c r="A55214" s="131"/>
    </row>
    <row r="55215" spans="1:1" x14ac:dyDescent="0.55000000000000004">
      <c r="A55215" s="131"/>
    </row>
    <row r="55218" spans="1:1" x14ac:dyDescent="0.55000000000000004">
      <c r="A55218" s="131"/>
    </row>
    <row r="55219" spans="1:1" x14ac:dyDescent="0.55000000000000004">
      <c r="A55219" s="131"/>
    </row>
    <row r="55222" spans="1:1" x14ac:dyDescent="0.55000000000000004">
      <c r="A55222" s="131"/>
    </row>
    <row r="55223" spans="1:1" x14ac:dyDescent="0.55000000000000004">
      <c r="A55223" s="131"/>
    </row>
    <row r="55226" spans="1:1" x14ac:dyDescent="0.55000000000000004">
      <c r="A55226" s="131"/>
    </row>
    <row r="55227" spans="1:1" x14ac:dyDescent="0.55000000000000004">
      <c r="A55227" s="131"/>
    </row>
    <row r="55230" spans="1:1" x14ac:dyDescent="0.55000000000000004">
      <c r="A55230" s="131"/>
    </row>
    <row r="55231" spans="1:1" x14ac:dyDescent="0.55000000000000004">
      <c r="A55231" s="131"/>
    </row>
    <row r="55234" spans="1:1" x14ac:dyDescent="0.55000000000000004">
      <c r="A55234" s="131"/>
    </row>
    <row r="55235" spans="1:1" x14ac:dyDescent="0.55000000000000004">
      <c r="A55235" s="131"/>
    </row>
    <row r="55238" spans="1:1" x14ac:dyDescent="0.55000000000000004">
      <c r="A55238" s="131"/>
    </row>
    <row r="55239" spans="1:1" x14ac:dyDescent="0.55000000000000004">
      <c r="A55239" s="131"/>
    </row>
    <row r="55242" spans="1:1" x14ac:dyDescent="0.55000000000000004">
      <c r="A55242" s="131"/>
    </row>
    <row r="55243" spans="1:1" x14ac:dyDescent="0.55000000000000004">
      <c r="A55243" s="131"/>
    </row>
    <row r="55246" spans="1:1" x14ac:dyDescent="0.55000000000000004">
      <c r="A55246" s="131"/>
    </row>
    <row r="55247" spans="1:1" x14ac:dyDescent="0.55000000000000004">
      <c r="A55247" s="131"/>
    </row>
    <row r="55250" spans="1:1" x14ac:dyDescent="0.55000000000000004">
      <c r="A55250" s="131"/>
    </row>
    <row r="55251" spans="1:1" x14ac:dyDescent="0.55000000000000004">
      <c r="A55251" s="131"/>
    </row>
    <row r="55254" spans="1:1" x14ac:dyDescent="0.55000000000000004">
      <c r="A55254" s="131"/>
    </row>
    <row r="55255" spans="1:1" x14ac:dyDescent="0.55000000000000004">
      <c r="A55255" s="131"/>
    </row>
    <row r="55258" spans="1:1" x14ac:dyDescent="0.55000000000000004">
      <c r="A55258" s="131"/>
    </row>
    <row r="55259" spans="1:1" x14ac:dyDescent="0.55000000000000004">
      <c r="A55259" s="131"/>
    </row>
    <row r="55262" spans="1:1" x14ac:dyDescent="0.55000000000000004">
      <c r="A55262" s="131"/>
    </row>
    <row r="55263" spans="1:1" x14ac:dyDescent="0.55000000000000004">
      <c r="A55263" s="131"/>
    </row>
    <row r="55266" spans="1:1" x14ac:dyDescent="0.55000000000000004">
      <c r="A55266" s="131"/>
    </row>
    <row r="55267" spans="1:1" x14ac:dyDescent="0.55000000000000004">
      <c r="A55267" s="131"/>
    </row>
    <row r="55270" spans="1:1" x14ac:dyDescent="0.55000000000000004">
      <c r="A55270" s="131"/>
    </row>
    <row r="55271" spans="1:1" x14ac:dyDescent="0.55000000000000004">
      <c r="A55271" s="131"/>
    </row>
    <row r="55274" spans="1:1" x14ac:dyDescent="0.55000000000000004">
      <c r="A55274" s="131"/>
    </row>
    <row r="55275" spans="1:1" x14ac:dyDescent="0.55000000000000004">
      <c r="A55275" s="131"/>
    </row>
    <row r="55278" spans="1:1" x14ac:dyDescent="0.55000000000000004">
      <c r="A55278" s="131"/>
    </row>
    <row r="55279" spans="1:1" x14ac:dyDescent="0.55000000000000004">
      <c r="A55279" s="131"/>
    </row>
    <row r="55282" spans="1:1" x14ac:dyDescent="0.55000000000000004">
      <c r="A55282" s="131"/>
    </row>
    <row r="55283" spans="1:1" x14ac:dyDescent="0.55000000000000004">
      <c r="A55283" s="131"/>
    </row>
    <row r="55286" spans="1:1" x14ac:dyDescent="0.55000000000000004">
      <c r="A55286" s="131"/>
    </row>
    <row r="55287" spans="1:1" x14ac:dyDescent="0.55000000000000004">
      <c r="A55287" s="131"/>
    </row>
    <row r="55290" spans="1:1" x14ac:dyDescent="0.55000000000000004">
      <c r="A55290" s="131"/>
    </row>
    <row r="55291" spans="1:1" x14ac:dyDescent="0.55000000000000004">
      <c r="A55291" s="131"/>
    </row>
    <row r="55294" spans="1:1" x14ac:dyDescent="0.55000000000000004">
      <c r="A55294" s="131"/>
    </row>
    <row r="55295" spans="1:1" x14ac:dyDescent="0.55000000000000004">
      <c r="A55295" s="131"/>
    </row>
    <row r="55298" spans="1:1" x14ac:dyDescent="0.55000000000000004">
      <c r="A55298" s="131"/>
    </row>
    <row r="55299" spans="1:1" x14ac:dyDescent="0.55000000000000004">
      <c r="A55299" s="131"/>
    </row>
    <row r="55302" spans="1:1" x14ac:dyDescent="0.55000000000000004">
      <c r="A55302" s="131"/>
    </row>
    <row r="55303" spans="1:1" x14ac:dyDescent="0.55000000000000004">
      <c r="A55303" s="131"/>
    </row>
    <row r="55306" spans="1:1" x14ac:dyDescent="0.55000000000000004">
      <c r="A55306" s="131"/>
    </row>
    <row r="55307" spans="1:1" x14ac:dyDescent="0.55000000000000004">
      <c r="A55307" s="131"/>
    </row>
    <row r="55310" spans="1:1" x14ac:dyDescent="0.55000000000000004">
      <c r="A55310" s="131"/>
    </row>
    <row r="55311" spans="1:1" x14ac:dyDescent="0.55000000000000004">
      <c r="A55311" s="131"/>
    </row>
    <row r="55314" spans="1:1" x14ac:dyDescent="0.55000000000000004">
      <c r="A55314" s="131"/>
    </row>
    <row r="55315" spans="1:1" x14ac:dyDescent="0.55000000000000004">
      <c r="A55315" s="131"/>
    </row>
    <row r="55318" spans="1:1" x14ac:dyDescent="0.55000000000000004">
      <c r="A55318" s="131"/>
    </row>
    <row r="55319" spans="1:1" x14ac:dyDescent="0.55000000000000004">
      <c r="A55319" s="131"/>
    </row>
    <row r="55322" spans="1:1" x14ac:dyDescent="0.55000000000000004">
      <c r="A55322" s="131"/>
    </row>
    <row r="55323" spans="1:1" x14ac:dyDescent="0.55000000000000004">
      <c r="A55323" s="131"/>
    </row>
    <row r="55326" spans="1:1" x14ac:dyDescent="0.55000000000000004">
      <c r="A55326" s="131"/>
    </row>
    <row r="55327" spans="1:1" x14ac:dyDescent="0.55000000000000004">
      <c r="A55327" s="131"/>
    </row>
    <row r="55330" spans="1:1" x14ac:dyDescent="0.55000000000000004">
      <c r="A55330" s="131"/>
    </row>
    <row r="55331" spans="1:1" x14ac:dyDescent="0.55000000000000004">
      <c r="A55331" s="131"/>
    </row>
    <row r="55334" spans="1:1" x14ac:dyDescent="0.55000000000000004">
      <c r="A55334" s="131"/>
    </row>
    <row r="55335" spans="1:1" x14ac:dyDescent="0.55000000000000004">
      <c r="A55335" s="131"/>
    </row>
    <row r="55338" spans="1:1" x14ac:dyDescent="0.55000000000000004">
      <c r="A55338" s="131"/>
    </row>
    <row r="55339" spans="1:1" x14ac:dyDescent="0.55000000000000004">
      <c r="A55339" s="131"/>
    </row>
    <row r="55342" spans="1:1" x14ac:dyDescent="0.55000000000000004">
      <c r="A55342" s="131"/>
    </row>
    <row r="55343" spans="1:1" x14ac:dyDescent="0.55000000000000004">
      <c r="A55343" s="131"/>
    </row>
    <row r="55346" spans="1:1" x14ac:dyDescent="0.55000000000000004">
      <c r="A55346" s="131"/>
    </row>
    <row r="55347" spans="1:1" x14ac:dyDescent="0.55000000000000004">
      <c r="A55347" s="131"/>
    </row>
    <row r="55350" spans="1:1" x14ac:dyDescent="0.55000000000000004">
      <c r="A55350" s="131"/>
    </row>
    <row r="55351" spans="1:1" x14ac:dyDescent="0.55000000000000004">
      <c r="A55351" s="131"/>
    </row>
    <row r="55354" spans="1:1" x14ac:dyDescent="0.55000000000000004">
      <c r="A55354" s="131"/>
    </row>
    <row r="55355" spans="1:1" x14ac:dyDescent="0.55000000000000004">
      <c r="A55355" s="131"/>
    </row>
    <row r="55358" spans="1:1" x14ac:dyDescent="0.55000000000000004">
      <c r="A55358" s="131"/>
    </row>
    <row r="55359" spans="1:1" x14ac:dyDescent="0.55000000000000004">
      <c r="A55359" s="131"/>
    </row>
    <row r="55362" spans="1:1" x14ac:dyDescent="0.55000000000000004">
      <c r="A55362" s="131"/>
    </row>
    <row r="55363" spans="1:1" x14ac:dyDescent="0.55000000000000004">
      <c r="A55363" s="131"/>
    </row>
    <row r="55366" spans="1:1" x14ac:dyDescent="0.55000000000000004">
      <c r="A55366" s="131"/>
    </row>
    <row r="55367" spans="1:1" x14ac:dyDescent="0.55000000000000004">
      <c r="A55367" s="131"/>
    </row>
    <row r="55370" spans="1:1" x14ac:dyDescent="0.55000000000000004">
      <c r="A55370" s="131"/>
    </row>
    <row r="55371" spans="1:1" x14ac:dyDescent="0.55000000000000004">
      <c r="A55371" s="131"/>
    </row>
    <row r="55374" spans="1:1" x14ac:dyDescent="0.55000000000000004">
      <c r="A55374" s="131"/>
    </row>
    <row r="55375" spans="1:1" x14ac:dyDescent="0.55000000000000004">
      <c r="A55375" s="131"/>
    </row>
    <row r="55378" spans="1:1" x14ac:dyDescent="0.55000000000000004">
      <c r="A55378" s="131"/>
    </row>
    <row r="55379" spans="1:1" x14ac:dyDescent="0.55000000000000004">
      <c r="A55379" s="131"/>
    </row>
    <row r="55382" spans="1:1" x14ac:dyDescent="0.55000000000000004">
      <c r="A55382" s="131"/>
    </row>
    <row r="55383" spans="1:1" x14ac:dyDescent="0.55000000000000004">
      <c r="A55383" s="131"/>
    </row>
    <row r="55386" spans="1:1" x14ac:dyDescent="0.55000000000000004">
      <c r="A55386" s="131"/>
    </row>
    <row r="55387" spans="1:1" x14ac:dyDescent="0.55000000000000004">
      <c r="A55387" s="131"/>
    </row>
    <row r="55390" spans="1:1" x14ac:dyDescent="0.55000000000000004">
      <c r="A55390" s="131"/>
    </row>
    <row r="55391" spans="1:1" x14ac:dyDescent="0.55000000000000004">
      <c r="A55391" s="131"/>
    </row>
    <row r="55394" spans="1:1" x14ac:dyDescent="0.55000000000000004">
      <c r="A55394" s="131"/>
    </row>
    <row r="55395" spans="1:1" x14ac:dyDescent="0.55000000000000004">
      <c r="A55395" s="131"/>
    </row>
    <row r="55398" spans="1:1" x14ac:dyDescent="0.55000000000000004">
      <c r="A55398" s="131"/>
    </row>
    <row r="55399" spans="1:1" x14ac:dyDescent="0.55000000000000004">
      <c r="A55399" s="131"/>
    </row>
    <row r="55402" spans="1:1" x14ac:dyDescent="0.55000000000000004">
      <c r="A55402" s="131"/>
    </row>
    <row r="55403" spans="1:1" x14ac:dyDescent="0.55000000000000004">
      <c r="A55403" s="131"/>
    </row>
    <row r="55406" spans="1:1" x14ac:dyDescent="0.55000000000000004">
      <c r="A55406" s="131"/>
    </row>
    <row r="55407" spans="1:1" x14ac:dyDescent="0.55000000000000004">
      <c r="A55407" s="131"/>
    </row>
    <row r="55410" spans="1:1" x14ac:dyDescent="0.55000000000000004">
      <c r="A55410" s="131"/>
    </row>
    <row r="55411" spans="1:1" x14ac:dyDescent="0.55000000000000004">
      <c r="A55411" s="131"/>
    </row>
    <row r="55414" spans="1:1" x14ac:dyDescent="0.55000000000000004">
      <c r="A55414" s="131"/>
    </row>
    <row r="55415" spans="1:1" x14ac:dyDescent="0.55000000000000004">
      <c r="A55415" s="131"/>
    </row>
    <row r="55418" spans="1:1" x14ac:dyDescent="0.55000000000000004">
      <c r="A55418" s="131"/>
    </row>
    <row r="55419" spans="1:1" x14ac:dyDescent="0.55000000000000004">
      <c r="A55419" s="131"/>
    </row>
    <row r="55422" spans="1:1" x14ac:dyDescent="0.55000000000000004">
      <c r="A55422" s="131"/>
    </row>
    <row r="55423" spans="1:1" x14ac:dyDescent="0.55000000000000004">
      <c r="A55423" s="131"/>
    </row>
    <row r="55426" spans="1:1" x14ac:dyDescent="0.55000000000000004">
      <c r="A55426" s="131"/>
    </row>
    <row r="55427" spans="1:1" x14ac:dyDescent="0.55000000000000004">
      <c r="A55427" s="131"/>
    </row>
    <row r="55430" spans="1:1" x14ac:dyDescent="0.55000000000000004">
      <c r="A55430" s="131"/>
    </row>
    <row r="55431" spans="1:1" x14ac:dyDescent="0.55000000000000004">
      <c r="A55431" s="131"/>
    </row>
    <row r="55434" spans="1:1" x14ac:dyDescent="0.55000000000000004">
      <c r="A55434" s="131"/>
    </row>
    <row r="55435" spans="1:1" x14ac:dyDescent="0.55000000000000004">
      <c r="A55435" s="131"/>
    </row>
    <row r="55438" spans="1:1" x14ac:dyDescent="0.55000000000000004">
      <c r="A55438" s="131"/>
    </row>
    <row r="55439" spans="1:1" x14ac:dyDescent="0.55000000000000004">
      <c r="A55439" s="131"/>
    </row>
    <row r="55442" spans="1:1" x14ac:dyDescent="0.55000000000000004">
      <c r="A55442" s="131"/>
    </row>
    <row r="55443" spans="1:1" x14ac:dyDescent="0.55000000000000004">
      <c r="A55443" s="131"/>
    </row>
    <row r="55446" spans="1:1" x14ac:dyDescent="0.55000000000000004">
      <c r="A55446" s="131"/>
    </row>
    <row r="55447" spans="1:1" x14ac:dyDescent="0.55000000000000004">
      <c r="A55447" s="131"/>
    </row>
    <row r="55450" spans="1:1" x14ac:dyDescent="0.55000000000000004">
      <c r="A55450" s="131"/>
    </row>
    <row r="55451" spans="1:1" x14ac:dyDescent="0.55000000000000004">
      <c r="A55451" s="131"/>
    </row>
    <row r="55454" spans="1:1" x14ac:dyDescent="0.55000000000000004">
      <c r="A55454" s="131"/>
    </row>
    <row r="55455" spans="1:1" x14ac:dyDescent="0.55000000000000004">
      <c r="A55455" s="131"/>
    </row>
    <row r="55458" spans="1:1" x14ac:dyDescent="0.55000000000000004">
      <c r="A55458" s="131"/>
    </row>
    <row r="55459" spans="1:1" x14ac:dyDescent="0.55000000000000004">
      <c r="A55459" s="131"/>
    </row>
    <row r="55462" spans="1:1" x14ac:dyDescent="0.55000000000000004">
      <c r="A55462" s="131"/>
    </row>
    <row r="55463" spans="1:1" x14ac:dyDescent="0.55000000000000004">
      <c r="A55463" s="131"/>
    </row>
    <row r="55466" spans="1:1" x14ac:dyDescent="0.55000000000000004">
      <c r="A55466" s="131"/>
    </row>
    <row r="55467" spans="1:1" x14ac:dyDescent="0.55000000000000004">
      <c r="A55467" s="131"/>
    </row>
    <row r="55470" spans="1:1" x14ac:dyDescent="0.55000000000000004">
      <c r="A55470" s="131"/>
    </row>
    <row r="55471" spans="1:1" x14ac:dyDescent="0.55000000000000004">
      <c r="A55471" s="131"/>
    </row>
    <row r="55474" spans="1:1" x14ac:dyDescent="0.55000000000000004">
      <c r="A55474" s="131"/>
    </row>
    <row r="55475" spans="1:1" x14ac:dyDescent="0.55000000000000004">
      <c r="A55475" s="131"/>
    </row>
    <row r="55478" spans="1:1" x14ac:dyDescent="0.55000000000000004">
      <c r="A55478" s="131"/>
    </row>
    <row r="55479" spans="1:1" x14ac:dyDescent="0.55000000000000004">
      <c r="A55479" s="131"/>
    </row>
    <row r="55482" spans="1:1" x14ac:dyDescent="0.55000000000000004">
      <c r="A55482" s="131"/>
    </row>
    <row r="55483" spans="1:1" x14ac:dyDescent="0.55000000000000004">
      <c r="A55483" s="131"/>
    </row>
    <row r="55486" spans="1:1" x14ac:dyDescent="0.55000000000000004">
      <c r="A55486" s="131"/>
    </row>
    <row r="55487" spans="1:1" x14ac:dyDescent="0.55000000000000004">
      <c r="A55487" s="131"/>
    </row>
    <row r="55490" spans="1:1" x14ac:dyDescent="0.55000000000000004">
      <c r="A55490" s="131"/>
    </row>
    <row r="55491" spans="1:1" x14ac:dyDescent="0.55000000000000004">
      <c r="A55491" s="131"/>
    </row>
    <row r="55494" spans="1:1" x14ac:dyDescent="0.55000000000000004">
      <c r="A55494" s="131"/>
    </row>
    <row r="55495" spans="1:1" x14ac:dyDescent="0.55000000000000004">
      <c r="A55495" s="131"/>
    </row>
    <row r="55498" spans="1:1" x14ac:dyDescent="0.55000000000000004">
      <c r="A55498" s="131"/>
    </row>
    <row r="55499" spans="1:1" x14ac:dyDescent="0.55000000000000004">
      <c r="A55499" s="131"/>
    </row>
    <row r="55502" spans="1:1" x14ac:dyDescent="0.55000000000000004">
      <c r="A55502" s="131"/>
    </row>
    <row r="55503" spans="1:1" x14ac:dyDescent="0.55000000000000004">
      <c r="A55503" s="131"/>
    </row>
    <row r="55506" spans="1:1" x14ac:dyDescent="0.55000000000000004">
      <c r="A55506" s="131"/>
    </row>
    <row r="55507" spans="1:1" x14ac:dyDescent="0.55000000000000004">
      <c r="A55507" s="131"/>
    </row>
    <row r="55510" spans="1:1" x14ac:dyDescent="0.55000000000000004">
      <c r="A55510" s="131"/>
    </row>
    <row r="55511" spans="1:1" x14ac:dyDescent="0.55000000000000004">
      <c r="A55511" s="131"/>
    </row>
    <row r="55514" spans="1:1" x14ac:dyDescent="0.55000000000000004">
      <c r="A55514" s="131"/>
    </row>
    <row r="55515" spans="1:1" x14ac:dyDescent="0.55000000000000004">
      <c r="A55515" s="131"/>
    </row>
    <row r="55518" spans="1:1" x14ac:dyDescent="0.55000000000000004">
      <c r="A55518" s="131"/>
    </row>
    <row r="55519" spans="1:1" x14ac:dyDescent="0.55000000000000004">
      <c r="A55519" s="131"/>
    </row>
    <row r="55522" spans="1:1" x14ac:dyDescent="0.55000000000000004">
      <c r="A55522" s="131"/>
    </row>
    <row r="55523" spans="1:1" x14ac:dyDescent="0.55000000000000004">
      <c r="A55523" s="131"/>
    </row>
    <row r="55526" spans="1:1" x14ac:dyDescent="0.55000000000000004">
      <c r="A55526" s="131"/>
    </row>
    <row r="55527" spans="1:1" x14ac:dyDescent="0.55000000000000004">
      <c r="A55527" s="131"/>
    </row>
    <row r="55530" spans="1:1" x14ac:dyDescent="0.55000000000000004">
      <c r="A55530" s="131"/>
    </row>
    <row r="55531" spans="1:1" x14ac:dyDescent="0.55000000000000004">
      <c r="A55531" s="131"/>
    </row>
    <row r="55534" spans="1:1" x14ac:dyDescent="0.55000000000000004">
      <c r="A55534" s="131"/>
    </row>
    <row r="55535" spans="1:1" x14ac:dyDescent="0.55000000000000004">
      <c r="A55535" s="131"/>
    </row>
    <row r="55538" spans="1:1" x14ac:dyDescent="0.55000000000000004">
      <c r="A55538" s="131"/>
    </row>
    <row r="55539" spans="1:1" x14ac:dyDescent="0.55000000000000004">
      <c r="A55539" s="131"/>
    </row>
    <row r="55542" spans="1:1" x14ac:dyDescent="0.55000000000000004">
      <c r="A55542" s="131"/>
    </row>
    <row r="55543" spans="1:1" x14ac:dyDescent="0.55000000000000004">
      <c r="A55543" s="131"/>
    </row>
    <row r="55546" spans="1:1" x14ac:dyDescent="0.55000000000000004">
      <c r="A55546" s="131"/>
    </row>
    <row r="55547" spans="1:1" x14ac:dyDescent="0.55000000000000004">
      <c r="A55547" s="131"/>
    </row>
    <row r="55550" spans="1:1" x14ac:dyDescent="0.55000000000000004">
      <c r="A55550" s="131"/>
    </row>
    <row r="55551" spans="1:1" x14ac:dyDescent="0.55000000000000004">
      <c r="A55551" s="131"/>
    </row>
    <row r="55554" spans="1:1" x14ac:dyDescent="0.55000000000000004">
      <c r="A55554" s="131"/>
    </row>
    <row r="55555" spans="1:1" x14ac:dyDescent="0.55000000000000004">
      <c r="A55555" s="131"/>
    </row>
    <row r="55558" spans="1:1" x14ac:dyDescent="0.55000000000000004">
      <c r="A55558" s="131"/>
    </row>
    <row r="55559" spans="1:1" x14ac:dyDescent="0.55000000000000004">
      <c r="A55559" s="131"/>
    </row>
    <row r="55562" spans="1:1" x14ac:dyDescent="0.55000000000000004">
      <c r="A55562" s="131"/>
    </row>
    <row r="55563" spans="1:1" x14ac:dyDescent="0.55000000000000004">
      <c r="A55563" s="131"/>
    </row>
    <row r="55566" spans="1:1" x14ac:dyDescent="0.55000000000000004">
      <c r="A55566" s="131"/>
    </row>
    <row r="55567" spans="1:1" x14ac:dyDescent="0.55000000000000004">
      <c r="A55567" s="131"/>
    </row>
    <row r="55570" spans="1:1" x14ac:dyDescent="0.55000000000000004">
      <c r="A55570" s="131"/>
    </row>
    <row r="55571" spans="1:1" x14ac:dyDescent="0.55000000000000004">
      <c r="A55571" s="131"/>
    </row>
    <row r="55574" spans="1:1" x14ac:dyDescent="0.55000000000000004">
      <c r="A55574" s="131"/>
    </row>
    <row r="55575" spans="1:1" x14ac:dyDescent="0.55000000000000004">
      <c r="A55575" s="131"/>
    </row>
    <row r="55578" spans="1:1" x14ac:dyDescent="0.55000000000000004">
      <c r="A55578" s="131"/>
    </row>
    <row r="55579" spans="1:1" x14ac:dyDescent="0.55000000000000004">
      <c r="A55579" s="131"/>
    </row>
    <row r="55582" spans="1:1" x14ac:dyDescent="0.55000000000000004">
      <c r="A55582" s="131"/>
    </row>
    <row r="55583" spans="1:1" x14ac:dyDescent="0.55000000000000004">
      <c r="A55583" s="131"/>
    </row>
    <row r="55586" spans="1:1" x14ac:dyDescent="0.55000000000000004">
      <c r="A55586" s="131"/>
    </row>
    <row r="55587" spans="1:1" x14ac:dyDescent="0.55000000000000004">
      <c r="A55587" s="131"/>
    </row>
    <row r="55590" spans="1:1" x14ac:dyDescent="0.55000000000000004">
      <c r="A55590" s="131"/>
    </row>
    <row r="55591" spans="1:1" x14ac:dyDescent="0.55000000000000004">
      <c r="A55591" s="131"/>
    </row>
    <row r="55594" spans="1:1" x14ac:dyDescent="0.55000000000000004">
      <c r="A55594" s="131"/>
    </row>
    <row r="55595" spans="1:1" x14ac:dyDescent="0.55000000000000004">
      <c r="A55595" s="131"/>
    </row>
    <row r="55598" spans="1:1" x14ac:dyDescent="0.55000000000000004">
      <c r="A55598" s="131"/>
    </row>
    <row r="55599" spans="1:1" x14ac:dyDescent="0.55000000000000004">
      <c r="A55599" s="131"/>
    </row>
    <row r="55602" spans="1:1" x14ac:dyDescent="0.55000000000000004">
      <c r="A55602" s="131"/>
    </row>
    <row r="55603" spans="1:1" x14ac:dyDescent="0.55000000000000004">
      <c r="A55603" s="131"/>
    </row>
    <row r="55606" spans="1:1" x14ac:dyDescent="0.55000000000000004">
      <c r="A55606" s="131"/>
    </row>
    <row r="55607" spans="1:1" x14ac:dyDescent="0.55000000000000004">
      <c r="A55607" s="131"/>
    </row>
    <row r="55610" spans="1:1" x14ac:dyDescent="0.55000000000000004">
      <c r="A55610" s="131"/>
    </row>
    <row r="55611" spans="1:1" x14ac:dyDescent="0.55000000000000004">
      <c r="A55611" s="131"/>
    </row>
    <row r="55614" spans="1:1" x14ac:dyDescent="0.55000000000000004">
      <c r="A55614" s="131"/>
    </row>
    <row r="55615" spans="1:1" x14ac:dyDescent="0.55000000000000004">
      <c r="A55615" s="131"/>
    </row>
    <row r="55618" spans="1:1" x14ac:dyDescent="0.55000000000000004">
      <c r="A55618" s="131"/>
    </row>
    <row r="55619" spans="1:1" x14ac:dyDescent="0.55000000000000004">
      <c r="A55619" s="131"/>
    </row>
    <row r="55622" spans="1:1" x14ac:dyDescent="0.55000000000000004">
      <c r="A55622" s="131"/>
    </row>
    <row r="55623" spans="1:1" x14ac:dyDescent="0.55000000000000004">
      <c r="A55623" s="131"/>
    </row>
    <row r="55626" spans="1:1" x14ac:dyDescent="0.55000000000000004">
      <c r="A55626" s="131"/>
    </row>
    <row r="55627" spans="1:1" x14ac:dyDescent="0.55000000000000004">
      <c r="A55627" s="131"/>
    </row>
    <row r="55630" spans="1:1" x14ac:dyDescent="0.55000000000000004">
      <c r="A55630" s="131"/>
    </row>
    <row r="55631" spans="1:1" x14ac:dyDescent="0.55000000000000004">
      <c r="A55631" s="131"/>
    </row>
    <row r="55634" spans="1:1" x14ac:dyDescent="0.55000000000000004">
      <c r="A55634" s="131"/>
    </row>
    <row r="55635" spans="1:1" x14ac:dyDescent="0.55000000000000004">
      <c r="A55635" s="131"/>
    </row>
    <row r="55638" spans="1:1" x14ac:dyDescent="0.55000000000000004">
      <c r="A55638" s="131"/>
    </row>
    <row r="55639" spans="1:1" x14ac:dyDescent="0.55000000000000004">
      <c r="A55639" s="131"/>
    </row>
    <row r="55642" spans="1:1" x14ac:dyDescent="0.55000000000000004">
      <c r="A55642" s="131"/>
    </row>
    <row r="55643" spans="1:1" x14ac:dyDescent="0.55000000000000004">
      <c r="A55643" s="131"/>
    </row>
    <row r="55646" spans="1:1" x14ac:dyDescent="0.55000000000000004">
      <c r="A55646" s="131"/>
    </row>
    <row r="55647" spans="1:1" x14ac:dyDescent="0.55000000000000004">
      <c r="A55647" s="131"/>
    </row>
    <row r="55650" spans="1:1" x14ac:dyDescent="0.55000000000000004">
      <c r="A55650" s="131"/>
    </row>
    <row r="55651" spans="1:1" x14ac:dyDescent="0.55000000000000004">
      <c r="A55651" s="131"/>
    </row>
    <row r="55654" spans="1:1" x14ac:dyDescent="0.55000000000000004">
      <c r="A55654" s="131"/>
    </row>
    <row r="55655" spans="1:1" x14ac:dyDescent="0.55000000000000004">
      <c r="A55655" s="131"/>
    </row>
    <row r="55658" spans="1:1" x14ac:dyDescent="0.55000000000000004">
      <c r="A55658" s="131"/>
    </row>
    <row r="55659" spans="1:1" x14ac:dyDescent="0.55000000000000004">
      <c r="A55659" s="131"/>
    </row>
    <row r="55662" spans="1:1" x14ac:dyDescent="0.55000000000000004">
      <c r="A55662" s="131"/>
    </row>
    <row r="55663" spans="1:1" x14ac:dyDescent="0.55000000000000004">
      <c r="A55663" s="131"/>
    </row>
    <row r="55666" spans="1:1" x14ac:dyDescent="0.55000000000000004">
      <c r="A55666" s="131"/>
    </row>
    <row r="55667" spans="1:1" x14ac:dyDescent="0.55000000000000004">
      <c r="A55667" s="131"/>
    </row>
    <row r="55670" spans="1:1" x14ac:dyDescent="0.55000000000000004">
      <c r="A55670" s="131"/>
    </row>
    <row r="55671" spans="1:1" x14ac:dyDescent="0.55000000000000004">
      <c r="A55671" s="131"/>
    </row>
    <row r="55674" spans="1:1" x14ac:dyDescent="0.55000000000000004">
      <c r="A55674" s="131"/>
    </row>
    <row r="55675" spans="1:1" x14ac:dyDescent="0.55000000000000004">
      <c r="A55675" s="131"/>
    </row>
    <row r="55678" spans="1:1" x14ac:dyDescent="0.55000000000000004">
      <c r="A55678" s="131"/>
    </row>
    <row r="55679" spans="1:1" x14ac:dyDescent="0.55000000000000004">
      <c r="A55679" s="131"/>
    </row>
    <row r="55682" spans="1:1" x14ac:dyDescent="0.55000000000000004">
      <c r="A55682" s="131"/>
    </row>
    <row r="55683" spans="1:1" x14ac:dyDescent="0.55000000000000004">
      <c r="A55683" s="131"/>
    </row>
    <row r="55686" spans="1:1" x14ac:dyDescent="0.55000000000000004">
      <c r="A55686" s="131"/>
    </row>
    <row r="55687" spans="1:1" x14ac:dyDescent="0.55000000000000004">
      <c r="A55687" s="131"/>
    </row>
    <row r="55690" spans="1:1" x14ac:dyDescent="0.55000000000000004">
      <c r="A55690" s="131"/>
    </row>
    <row r="55691" spans="1:1" x14ac:dyDescent="0.55000000000000004">
      <c r="A55691" s="131"/>
    </row>
    <row r="55694" spans="1:1" x14ac:dyDescent="0.55000000000000004">
      <c r="A55694" s="131"/>
    </row>
    <row r="55695" spans="1:1" x14ac:dyDescent="0.55000000000000004">
      <c r="A55695" s="131"/>
    </row>
    <row r="55698" spans="1:1" x14ac:dyDescent="0.55000000000000004">
      <c r="A55698" s="131"/>
    </row>
    <row r="55699" spans="1:1" x14ac:dyDescent="0.55000000000000004">
      <c r="A55699" s="131"/>
    </row>
    <row r="55702" spans="1:1" x14ac:dyDescent="0.55000000000000004">
      <c r="A55702" s="131"/>
    </row>
    <row r="55703" spans="1:1" x14ac:dyDescent="0.55000000000000004">
      <c r="A55703" s="131"/>
    </row>
    <row r="55706" spans="1:1" x14ac:dyDescent="0.55000000000000004">
      <c r="A55706" s="131"/>
    </row>
    <row r="55707" spans="1:1" x14ac:dyDescent="0.55000000000000004">
      <c r="A55707" s="131"/>
    </row>
    <row r="55710" spans="1:1" x14ac:dyDescent="0.55000000000000004">
      <c r="A55710" s="131"/>
    </row>
    <row r="55711" spans="1:1" x14ac:dyDescent="0.55000000000000004">
      <c r="A55711" s="131"/>
    </row>
    <row r="55714" spans="1:1" x14ac:dyDescent="0.55000000000000004">
      <c r="A55714" s="131"/>
    </row>
    <row r="55715" spans="1:1" x14ac:dyDescent="0.55000000000000004">
      <c r="A55715" s="131"/>
    </row>
    <row r="55718" spans="1:1" x14ac:dyDescent="0.55000000000000004">
      <c r="A55718" s="131"/>
    </row>
    <row r="55719" spans="1:1" x14ac:dyDescent="0.55000000000000004">
      <c r="A55719" s="131"/>
    </row>
    <row r="55722" spans="1:1" x14ac:dyDescent="0.55000000000000004">
      <c r="A55722" s="131"/>
    </row>
    <row r="55723" spans="1:1" x14ac:dyDescent="0.55000000000000004">
      <c r="A55723" s="131"/>
    </row>
    <row r="55726" spans="1:1" x14ac:dyDescent="0.55000000000000004">
      <c r="A55726" s="131"/>
    </row>
    <row r="55727" spans="1:1" x14ac:dyDescent="0.55000000000000004">
      <c r="A55727" s="131"/>
    </row>
    <row r="55730" spans="1:1" x14ac:dyDescent="0.55000000000000004">
      <c r="A55730" s="131"/>
    </row>
    <row r="55731" spans="1:1" x14ac:dyDescent="0.55000000000000004">
      <c r="A55731" s="131"/>
    </row>
    <row r="55734" spans="1:1" x14ac:dyDescent="0.55000000000000004">
      <c r="A55734" s="131"/>
    </row>
    <row r="55735" spans="1:1" x14ac:dyDescent="0.55000000000000004">
      <c r="A55735" s="131"/>
    </row>
    <row r="55738" spans="1:1" x14ac:dyDescent="0.55000000000000004">
      <c r="A55738" s="131"/>
    </row>
    <row r="55739" spans="1:1" x14ac:dyDescent="0.55000000000000004">
      <c r="A55739" s="131"/>
    </row>
    <row r="55742" spans="1:1" x14ac:dyDescent="0.55000000000000004">
      <c r="A55742" s="131"/>
    </row>
    <row r="55743" spans="1:1" x14ac:dyDescent="0.55000000000000004">
      <c r="A55743" s="131"/>
    </row>
    <row r="55746" spans="1:1" x14ac:dyDescent="0.55000000000000004">
      <c r="A55746" s="131"/>
    </row>
    <row r="55747" spans="1:1" x14ac:dyDescent="0.55000000000000004">
      <c r="A55747" s="131"/>
    </row>
    <row r="55750" spans="1:1" x14ac:dyDescent="0.55000000000000004">
      <c r="A55750" s="131"/>
    </row>
    <row r="55751" spans="1:1" x14ac:dyDescent="0.55000000000000004">
      <c r="A55751" s="131"/>
    </row>
    <row r="55754" spans="1:1" x14ac:dyDescent="0.55000000000000004">
      <c r="A55754" s="131"/>
    </row>
    <row r="55755" spans="1:1" x14ac:dyDescent="0.55000000000000004">
      <c r="A55755" s="131"/>
    </row>
    <row r="55758" spans="1:1" x14ac:dyDescent="0.55000000000000004">
      <c r="A55758" s="131"/>
    </row>
    <row r="55759" spans="1:1" x14ac:dyDescent="0.55000000000000004">
      <c r="A55759" s="131"/>
    </row>
    <row r="55762" spans="1:1" x14ac:dyDescent="0.55000000000000004">
      <c r="A55762" s="131"/>
    </row>
    <row r="55763" spans="1:1" x14ac:dyDescent="0.55000000000000004">
      <c r="A55763" s="131"/>
    </row>
    <row r="55766" spans="1:1" x14ac:dyDescent="0.55000000000000004">
      <c r="A55766" s="131"/>
    </row>
    <row r="55767" spans="1:1" x14ac:dyDescent="0.55000000000000004">
      <c r="A55767" s="131"/>
    </row>
    <row r="55770" spans="1:1" x14ac:dyDescent="0.55000000000000004">
      <c r="A55770" s="131"/>
    </row>
    <row r="55771" spans="1:1" x14ac:dyDescent="0.55000000000000004">
      <c r="A55771" s="131"/>
    </row>
    <row r="55774" spans="1:1" x14ac:dyDescent="0.55000000000000004">
      <c r="A55774" s="131"/>
    </row>
    <row r="55775" spans="1:1" x14ac:dyDescent="0.55000000000000004">
      <c r="A55775" s="131"/>
    </row>
    <row r="55778" spans="1:1" x14ac:dyDescent="0.55000000000000004">
      <c r="A55778" s="131"/>
    </row>
    <row r="55779" spans="1:1" x14ac:dyDescent="0.55000000000000004">
      <c r="A55779" s="131"/>
    </row>
    <row r="55782" spans="1:1" x14ac:dyDescent="0.55000000000000004">
      <c r="A55782" s="131"/>
    </row>
    <row r="55783" spans="1:1" x14ac:dyDescent="0.55000000000000004">
      <c r="A55783" s="131"/>
    </row>
    <row r="55786" spans="1:1" x14ac:dyDescent="0.55000000000000004">
      <c r="A55786" s="131"/>
    </row>
    <row r="55787" spans="1:1" x14ac:dyDescent="0.55000000000000004">
      <c r="A55787" s="131"/>
    </row>
    <row r="55790" spans="1:1" x14ac:dyDescent="0.55000000000000004">
      <c r="A55790" s="131"/>
    </row>
    <row r="55791" spans="1:1" x14ac:dyDescent="0.55000000000000004">
      <c r="A55791" s="131"/>
    </row>
    <row r="55794" spans="1:1" x14ac:dyDescent="0.55000000000000004">
      <c r="A55794" s="131"/>
    </row>
    <row r="55795" spans="1:1" x14ac:dyDescent="0.55000000000000004">
      <c r="A55795" s="131"/>
    </row>
    <row r="55798" spans="1:1" x14ac:dyDescent="0.55000000000000004">
      <c r="A55798" s="131"/>
    </row>
    <row r="55799" spans="1:1" x14ac:dyDescent="0.55000000000000004">
      <c r="A55799" s="131"/>
    </row>
    <row r="55802" spans="1:1" x14ac:dyDescent="0.55000000000000004">
      <c r="A55802" s="131"/>
    </row>
    <row r="55803" spans="1:1" x14ac:dyDescent="0.55000000000000004">
      <c r="A55803" s="131"/>
    </row>
    <row r="55806" spans="1:1" x14ac:dyDescent="0.55000000000000004">
      <c r="A55806" s="131"/>
    </row>
    <row r="55807" spans="1:1" x14ac:dyDescent="0.55000000000000004">
      <c r="A55807" s="131"/>
    </row>
    <row r="55810" spans="1:1" x14ac:dyDescent="0.55000000000000004">
      <c r="A55810" s="131"/>
    </row>
    <row r="55811" spans="1:1" x14ac:dyDescent="0.55000000000000004">
      <c r="A55811" s="131"/>
    </row>
    <row r="55814" spans="1:1" x14ac:dyDescent="0.55000000000000004">
      <c r="A55814" s="131"/>
    </row>
    <row r="55815" spans="1:1" x14ac:dyDescent="0.55000000000000004">
      <c r="A55815" s="131"/>
    </row>
    <row r="55818" spans="1:1" x14ac:dyDescent="0.55000000000000004">
      <c r="A55818" s="131"/>
    </row>
    <row r="55819" spans="1:1" x14ac:dyDescent="0.55000000000000004">
      <c r="A55819" s="131"/>
    </row>
    <row r="55822" spans="1:1" x14ac:dyDescent="0.55000000000000004">
      <c r="A55822" s="131"/>
    </row>
    <row r="55823" spans="1:1" x14ac:dyDescent="0.55000000000000004">
      <c r="A55823" s="131"/>
    </row>
    <row r="55826" spans="1:1" x14ac:dyDescent="0.55000000000000004">
      <c r="A55826" s="131"/>
    </row>
    <row r="55827" spans="1:1" x14ac:dyDescent="0.55000000000000004">
      <c r="A55827" s="131"/>
    </row>
    <row r="55830" spans="1:1" x14ac:dyDescent="0.55000000000000004">
      <c r="A55830" s="131"/>
    </row>
    <row r="55831" spans="1:1" x14ac:dyDescent="0.55000000000000004">
      <c r="A55831" s="131"/>
    </row>
    <row r="55834" spans="1:1" x14ac:dyDescent="0.55000000000000004">
      <c r="A55834" s="131"/>
    </row>
    <row r="55835" spans="1:1" x14ac:dyDescent="0.55000000000000004">
      <c r="A55835" s="131"/>
    </row>
    <row r="55838" spans="1:1" x14ac:dyDescent="0.55000000000000004">
      <c r="A55838" s="131"/>
    </row>
    <row r="55839" spans="1:1" x14ac:dyDescent="0.55000000000000004">
      <c r="A55839" s="131"/>
    </row>
    <row r="55842" spans="1:1" x14ac:dyDescent="0.55000000000000004">
      <c r="A55842" s="131"/>
    </row>
    <row r="55843" spans="1:1" x14ac:dyDescent="0.55000000000000004">
      <c r="A55843" s="131"/>
    </row>
    <row r="55846" spans="1:1" x14ac:dyDescent="0.55000000000000004">
      <c r="A55846" s="131"/>
    </row>
    <row r="55847" spans="1:1" x14ac:dyDescent="0.55000000000000004">
      <c r="A55847" s="131"/>
    </row>
    <row r="55850" spans="1:1" x14ac:dyDescent="0.55000000000000004">
      <c r="A55850" s="131"/>
    </row>
    <row r="55851" spans="1:1" x14ac:dyDescent="0.55000000000000004">
      <c r="A55851" s="131"/>
    </row>
    <row r="55854" spans="1:1" x14ac:dyDescent="0.55000000000000004">
      <c r="A55854" s="131"/>
    </row>
    <row r="55855" spans="1:1" x14ac:dyDescent="0.55000000000000004">
      <c r="A55855" s="131"/>
    </row>
    <row r="55858" spans="1:1" x14ac:dyDescent="0.55000000000000004">
      <c r="A55858" s="131"/>
    </row>
    <row r="55859" spans="1:1" x14ac:dyDescent="0.55000000000000004">
      <c r="A55859" s="131"/>
    </row>
    <row r="55862" spans="1:1" x14ac:dyDescent="0.55000000000000004">
      <c r="A55862" s="131"/>
    </row>
    <row r="55863" spans="1:1" x14ac:dyDescent="0.55000000000000004">
      <c r="A55863" s="131"/>
    </row>
    <row r="55866" spans="1:1" x14ac:dyDescent="0.55000000000000004">
      <c r="A55866" s="131"/>
    </row>
    <row r="55867" spans="1:1" x14ac:dyDescent="0.55000000000000004">
      <c r="A55867" s="131"/>
    </row>
    <row r="55870" spans="1:1" x14ac:dyDescent="0.55000000000000004">
      <c r="A55870" s="131"/>
    </row>
    <row r="55871" spans="1:1" x14ac:dyDescent="0.55000000000000004">
      <c r="A55871" s="131"/>
    </row>
    <row r="55874" spans="1:1" x14ac:dyDescent="0.55000000000000004">
      <c r="A55874" s="131"/>
    </row>
    <row r="55875" spans="1:1" x14ac:dyDescent="0.55000000000000004">
      <c r="A55875" s="131"/>
    </row>
    <row r="55878" spans="1:1" x14ac:dyDescent="0.55000000000000004">
      <c r="A55878" s="131"/>
    </row>
    <row r="55879" spans="1:1" x14ac:dyDescent="0.55000000000000004">
      <c r="A55879" s="131"/>
    </row>
    <row r="55882" spans="1:1" x14ac:dyDescent="0.55000000000000004">
      <c r="A55882" s="131"/>
    </row>
    <row r="55883" spans="1:1" x14ac:dyDescent="0.55000000000000004">
      <c r="A55883" s="131"/>
    </row>
    <row r="55886" spans="1:1" x14ac:dyDescent="0.55000000000000004">
      <c r="A55886" s="131"/>
    </row>
    <row r="55887" spans="1:1" x14ac:dyDescent="0.55000000000000004">
      <c r="A55887" s="131"/>
    </row>
    <row r="55890" spans="1:1" x14ac:dyDescent="0.55000000000000004">
      <c r="A55890" s="131"/>
    </row>
    <row r="55891" spans="1:1" x14ac:dyDescent="0.55000000000000004">
      <c r="A55891" s="131"/>
    </row>
    <row r="55894" spans="1:1" x14ac:dyDescent="0.55000000000000004">
      <c r="A55894" s="131"/>
    </row>
    <row r="55895" spans="1:1" x14ac:dyDescent="0.55000000000000004">
      <c r="A55895" s="131"/>
    </row>
    <row r="55898" spans="1:1" x14ac:dyDescent="0.55000000000000004">
      <c r="A55898" s="131"/>
    </row>
    <row r="55899" spans="1:1" x14ac:dyDescent="0.55000000000000004">
      <c r="A55899" s="131"/>
    </row>
    <row r="55902" spans="1:1" x14ac:dyDescent="0.55000000000000004">
      <c r="A55902" s="131"/>
    </row>
    <row r="55903" spans="1:1" x14ac:dyDescent="0.55000000000000004">
      <c r="A55903" s="131"/>
    </row>
    <row r="55906" spans="1:1" x14ac:dyDescent="0.55000000000000004">
      <c r="A55906" s="131"/>
    </row>
    <row r="55907" spans="1:1" x14ac:dyDescent="0.55000000000000004">
      <c r="A55907" s="131"/>
    </row>
    <row r="55910" spans="1:1" x14ac:dyDescent="0.55000000000000004">
      <c r="A55910" s="131"/>
    </row>
    <row r="55911" spans="1:1" x14ac:dyDescent="0.55000000000000004">
      <c r="A55911" s="131"/>
    </row>
    <row r="55914" spans="1:1" x14ac:dyDescent="0.55000000000000004">
      <c r="A55914" s="131"/>
    </row>
    <row r="55915" spans="1:1" x14ac:dyDescent="0.55000000000000004">
      <c r="A55915" s="131"/>
    </row>
    <row r="55918" spans="1:1" x14ac:dyDescent="0.55000000000000004">
      <c r="A55918" s="131"/>
    </row>
    <row r="55919" spans="1:1" x14ac:dyDescent="0.55000000000000004">
      <c r="A55919" s="131"/>
    </row>
    <row r="55922" spans="1:1" x14ac:dyDescent="0.55000000000000004">
      <c r="A55922" s="131"/>
    </row>
    <row r="55923" spans="1:1" x14ac:dyDescent="0.55000000000000004">
      <c r="A55923" s="131"/>
    </row>
    <row r="55926" spans="1:1" x14ac:dyDescent="0.55000000000000004">
      <c r="A55926" s="131"/>
    </row>
    <row r="55927" spans="1:1" x14ac:dyDescent="0.55000000000000004">
      <c r="A55927" s="131"/>
    </row>
    <row r="55930" spans="1:1" x14ac:dyDescent="0.55000000000000004">
      <c r="A55930" s="131"/>
    </row>
    <row r="55931" spans="1:1" x14ac:dyDescent="0.55000000000000004">
      <c r="A55931" s="131"/>
    </row>
    <row r="55934" spans="1:1" x14ac:dyDescent="0.55000000000000004">
      <c r="A55934" s="131"/>
    </row>
    <row r="55935" spans="1:1" x14ac:dyDescent="0.55000000000000004">
      <c r="A55935" s="131"/>
    </row>
    <row r="55938" spans="1:1" x14ac:dyDescent="0.55000000000000004">
      <c r="A55938" s="131"/>
    </row>
    <row r="55939" spans="1:1" x14ac:dyDescent="0.55000000000000004">
      <c r="A55939" s="131"/>
    </row>
    <row r="55942" spans="1:1" x14ac:dyDescent="0.55000000000000004">
      <c r="A55942" s="131"/>
    </row>
    <row r="55943" spans="1:1" x14ac:dyDescent="0.55000000000000004">
      <c r="A55943" s="131"/>
    </row>
    <row r="55946" spans="1:1" x14ac:dyDescent="0.55000000000000004">
      <c r="A55946" s="131"/>
    </row>
    <row r="55947" spans="1:1" x14ac:dyDescent="0.55000000000000004">
      <c r="A55947" s="131"/>
    </row>
    <row r="55950" spans="1:1" x14ac:dyDescent="0.55000000000000004">
      <c r="A55950" s="131"/>
    </row>
    <row r="55951" spans="1:1" x14ac:dyDescent="0.55000000000000004">
      <c r="A55951" s="131"/>
    </row>
    <row r="55954" spans="1:1" x14ac:dyDescent="0.55000000000000004">
      <c r="A55954" s="131"/>
    </row>
    <row r="55955" spans="1:1" x14ac:dyDescent="0.55000000000000004">
      <c r="A55955" s="131"/>
    </row>
    <row r="55958" spans="1:1" x14ac:dyDescent="0.55000000000000004">
      <c r="A55958" s="131"/>
    </row>
    <row r="55959" spans="1:1" x14ac:dyDescent="0.55000000000000004">
      <c r="A55959" s="131"/>
    </row>
    <row r="55962" spans="1:1" x14ac:dyDescent="0.55000000000000004">
      <c r="A55962" s="131"/>
    </row>
    <row r="55963" spans="1:1" x14ac:dyDescent="0.55000000000000004">
      <c r="A55963" s="131"/>
    </row>
    <row r="55966" spans="1:1" x14ac:dyDescent="0.55000000000000004">
      <c r="A55966" s="131"/>
    </row>
    <row r="55967" spans="1:1" x14ac:dyDescent="0.55000000000000004">
      <c r="A55967" s="131"/>
    </row>
    <row r="55970" spans="1:1" x14ac:dyDescent="0.55000000000000004">
      <c r="A55970" s="131"/>
    </row>
    <row r="55971" spans="1:1" x14ac:dyDescent="0.55000000000000004">
      <c r="A55971" s="131"/>
    </row>
    <row r="55974" spans="1:1" x14ac:dyDescent="0.55000000000000004">
      <c r="A55974" s="131"/>
    </row>
    <row r="55975" spans="1:1" x14ac:dyDescent="0.55000000000000004">
      <c r="A55975" s="131"/>
    </row>
    <row r="55978" spans="1:1" x14ac:dyDescent="0.55000000000000004">
      <c r="A55978" s="131"/>
    </row>
    <row r="55979" spans="1:1" x14ac:dyDescent="0.55000000000000004">
      <c r="A55979" s="131"/>
    </row>
    <row r="55982" spans="1:1" x14ac:dyDescent="0.55000000000000004">
      <c r="A55982" s="131"/>
    </row>
    <row r="55983" spans="1:1" x14ac:dyDescent="0.55000000000000004">
      <c r="A55983" s="131"/>
    </row>
    <row r="55986" spans="1:1" x14ac:dyDescent="0.55000000000000004">
      <c r="A55986" s="131"/>
    </row>
    <row r="55987" spans="1:1" x14ac:dyDescent="0.55000000000000004">
      <c r="A55987" s="131"/>
    </row>
    <row r="55990" spans="1:1" x14ac:dyDescent="0.55000000000000004">
      <c r="A55990" s="131"/>
    </row>
    <row r="55991" spans="1:1" x14ac:dyDescent="0.55000000000000004">
      <c r="A55991" s="131"/>
    </row>
    <row r="55994" spans="1:1" x14ac:dyDescent="0.55000000000000004">
      <c r="A55994" s="131"/>
    </row>
    <row r="55995" spans="1:1" x14ac:dyDescent="0.55000000000000004">
      <c r="A55995" s="131"/>
    </row>
    <row r="55998" spans="1:1" x14ac:dyDescent="0.55000000000000004">
      <c r="A55998" s="131"/>
    </row>
    <row r="55999" spans="1:1" x14ac:dyDescent="0.55000000000000004">
      <c r="A55999" s="131"/>
    </row>
    <row r="56002" spans="1:1" x14ac:dyDescent="0.55000000000000004">
      <c r="A56002" s="131"/>
    </row>
    <row r="56003" spans="1:1" x14ac:dyDescent="0.55000000000000004">
      <c r="A56003" s="131"/>
    </row>
    <row r="56006" spans="1:1" x14ac:dyDescent="0.55000000000000004">
      <c r="A56006" s="131"/>
    </row>
    <row r="56007" spans="1:1" x14ac:dyDescent="0.55000000000000004">
      <c r="A56007" s="131"/>
    </row>
    <row r="56010" spans="1:1" x14ac:dyDescent="0.55000000000000004">
      <c r="A56010" s="131"/>
    </row>
    <row r="56011" spans="1:1" x14ac:dyDescent="0.55000000000000004">
      <c r="A56011" s="131"/>
    </row>
    <row r="56014" spans="1:1" x14ac:dyDescent="0.55000000000000004">
      <c r="A56014" s="131"/>
    </row>
    <row r="56015" spans="1:1" x14ac:dyDescent="0.55000000000000004">
      <c r="A56015" s="131"/>
    </row>
    <row r="56018" spans="1:1" x14ac:dyDescent="0.55000000000000004">
      <c r="A56018" s="131"/>
    </row>
    <row r="56019" spans="1:1" x14ac:dyDescent="0.55000000000000004">
      <c r="A56019" s="131"/>
    </row>
    <row r="56022" spans="1:1" x14ac:dyDescent="0.55000000000000004">
      <c r="A56022" s="131"/>
    </row>
    <row r="56023" spans="1:1" x14ac:dyDescent="0.55000000000000004">
      <c r="A56023" s="131"/>
    </row>
    <row r="56026" spans="1:1" x14ac:dyDescent="0.55000000000000004">
      <c r="A56026" s="131"/>
    </row>
    <row r="56027" spans="1:1" x14ac:dyDescent="0.55000000000000004">
      <c r="A56027" s="131"/>
    </row>
    <row r="56030" spans="1:1" x14ac:dyDescent="0.55000000000000004">
      <c r="A56030" s="131"/>
    </row>
    <row r="56031" spans="1:1" x14ac:dyDescent="0.55000000000000004">
      <c r="A56031" s="131"/>
    </row>
    <row r="56034" spans="1:1" x14ac:dyDescent="0.55000000000000004">
      <c r="A56034" s="131"/>
    </row>
    <row r="56035" spans="1:1" x14ac:dyDescent="0.55000000000000004">
      <c r="A56035" s="131"/>
    </row>
    <row r="56038" spans="1:1" x14ac:dyDescent="0.55000000000000004">
      <c r="A56038" s="131"/>
    </row>
    <row r="56039" spans="1:1" x14ac:dyDescent="0.55000000000000004">
      <c r="A56039" s="131"/>
    </row>
    <row r="56042" spans="1:1" x14ac:dyDescent="0.55000000000000004">
      <c r="A56042" s="131"/>
    </row>
    <row r="56043" spans="1:1" x14ac:dyDescent="0.55000000000000004">
      <c r="A56043" s="131"/>
    </row>
    <row r="56046" spans="1:1" x14ac:dyDescent="0.55000000000000004">
      <c r="A56046" s="131"/>
    </row>
    <row r="56047" spans="1:1" x14ac:dyDescent="0.55000000000000004">
      <c r="A56047" s="131"/>
    </row>
    <row r="56050" spans="1:1" x14ac:dyDescent="0.55000000000000004">
      <c r="A56050" s="131"/>
    </row>
    <row r="56051" spans="1:1" x14ac:dyDescent="0.55000000000000004">
      <c r="A56051" s="131"/>
    </row>
    <row r="56054" spans="1:1" x14ac:dyDescent="0.55000000000000004">
      <c r="A56054" s="131"/>
    </row>
    <row r="56055" spans="1:1" x14ac:dyDescent="0.55000000000000004">
      <c r="A56055" s="131"/>
    </row>
    <row r="56058" spans="1:1" x14ac:dyDescent="0.55000000000000004">
      <c r="A56058" s="131"/>
    </row>
    <row r="56059" spans="1:1" x14ac:dyDescent="0.55000000000000004">
      <c r="A56059" s="131"/>
    </row>
    <row r="56062" spans="1:1" x14ac:dyDescent="0.55000000000000004">
      <c r="A56062" s="131"/>
    </row>
    <row r="56063" spans="1:1" x14ac:dyDescent="0.55000000000000004">
      <c r="A56063" s="131"/>
    </row>
    <row r="56066" spans="1:1" x14ac:dyDescent="0.55000000000000004">
      <c r="A56066" s="131"/>
    </row>
    <row r="56067" spans="1:1" x14ac:dyDescent="0.55000000000000004">
      <c r="A56067" s="131"/>
    </row>
    <row r="56070" spans="1:1" x14ac:dyDescent="0.55000000000000004">
      <c r="A56070" s="131"/>
    </row>
    <row r="56071" spans="1:1" x14ac:dyDescent="0.55000000000000004">
      <c r="A56071" s="131"/>
    </row>
    <row r="56074" spans="1:1" x14ac:dyDescent="0.55000000000000004">
      <c r="A56074" s="131"/>
    </row>
    <row r="56075" spans="1:1" x14ac:dyDescent="0.55000000000000004">
      <c r="A56075" s="131"/>
    </row>
    <row r="56078" spans="1:1" x14ac:dyDescent="0.55000000000000004">
      <c r="A56078" s="131"/>
    </row>
    <row r="56079" spans="1:1" x14ac:dyDescent="0.55000000000000004">
      <c r="A56079" s="131"/>
    </row>
    <row r="56082" spans="1:1" x14ac:dyDescent="0.55000000000000004">
      <c r="A56082" s="131"/>
    </row>
    <row r="56083" spans="1:1" x14ac:dyDescent="0.55000000000000004">
      <c r="A56083" s="131"/>
    </row>
    <row r="56086" spans="1:1" x14ac:dyDescent="0.55000000000000004">
      <c r="A56086" s="131"/>
    </row>
    <row r="56087" spans="1:1" x14ac:dyDescent="0.55000000000000004">
      <c r="A56087" s="131"/>
    </row>
    <row r="56090" spans="1:1" x14ac:dyDescent="0.55000000000000004">
      <c r="A56090" s="131"/>
    </row>
    <row r="56091" spans="1:1" x14ac:dyDescent="0.55000000000000004">
      <c r="A56091" s="131"/>
    </row>
    <row r="56094" spans="1:1" x14ac:dyDescent="0.55000000000000004">
      <c r="A56094" s="131"/>
    </row>
    <row r="56095" spans="1:1" x14ac:dyDescent="0.55000000000000004">
      <c r="A56095" s="131"/>
    </row>
    <row r="56098" spans="1:1" x14ac:dyDescent="0.55000000000000004">
      <c r="A56098" s="131"/>
    </row>
    <row r="56099" spans="1:1" x14ac:dyDescent="0.55000000000000004">
      <c r="A56099" s="131"/>
    </row>
    <row r="56102" spans="1:1" x14ac:dyDescent="0.55000000000000004">
      <c r="A56102" s="131"/>
    </row>
    <row r="56103" spans="1:1" x14ac:dyDescent="0.55000000000000004">
      <c r="A56103" s="131"/>
    </row>
    <row r="56106" spans="1:1" x14ac:dyDescent="0.55000000000000004">
      <c r="A56106" s="131"/>
    </row>
    <row r="56107" spans="1:1" x14ac:dyDescent="0.55000000000000004">
      <c r="A56107" s="131"/>
    </row>
    <row r="56110" spans="1:1" x14ac:dyDescent="0.55000000000000004">
      <c r="A56110" s="131"/>
    </row>
    <row r="56111" spans="1:1" x14ac:dyDescent="0.55000000000000004">
      <c r="A56111" s="131"/>
    </row>
    <row r="56114" spans="1:1" x14ac:dyDescent="0.55000000000000004">
      <c r="A56114" s="131"/>
    </row>
    <row r="56115" spans="1:1" x14ac:dyDescent="0.55000000000000004">
      <c r="A56115" s="131"/>
    </row>
    <row r="56118" spans="1:1" x14ac:dyDescent="0.55000000000000004">
      <c r="A56118" s="131"/>
    </row>
    <row r="56119" spans="1:1" x14ac:dyDescent="0.55000000000000004">
      <c r="A56119" s="131"/>
    </row>
    <row r="56122" spans="1:1" x14ac:dyDescent="0.55000000000000004">
      <c r="A56122" s="131"/>
    </row>
    <row r="56123" spans="1:1" x14ac:dyDescent="0.55000000000000004">
      <c r="A56123" s="131"/>
    </row>
    <row r="56126" spans="1:1" x14ac:dyDescent="0.55000000000000004">
      <c r="A56126" s="131"/>
    </row>
    <row r="56127" spans="1:1" x14ac:dyDescent="0.55000000000000004">
      <c r="A56127" s="131"/>
    </row>
    <row r="56130" spans="1:1" x14ac:dyDescent="0.55000000000000004">
      <c r="A56130" s="131"/>
    </row>
    <row r="56131" spans="1:1" x14ac:dyDescent="0.55000000000000004">
      <c r="A56131" s="131"/>
    </row>
    <row r="56134" spans="1:1" x14ac:dyDescent="0.55000000000000004">
      <c r="A56134" s="131"/>
    </row>
    <row r="56135" spans="1:1" x14ac:dyDescent="0.55000000000000004">
      <c r="A56135" s="131"/>
    </row>
    <row r="56138" spans="1:1" x14ac:dyDescent="0.55000000000000004">
      <c r="A56138" s="131"/>
    </row>
    <row r="56139" spans="1:1" x14ac:dyDescent="0.55000000000000004">
      <c r="A56139" s="131"/>
    </row>
    <row r="56142" spans="1:1" x14ac:dyDescent="0.55000000000000004">
      <c r="A56142" s="131"/>
    </row>
    <row r="56143" spans="1:1" x14ac:dyDescent="0.55000000000000004">
      <c r="A56143" s="131"/>
    </row>
    <row r="56146" spans="1:1" x14ac:dyDescent="0.55000000000000004">
      <c r="A56146" s="131"/>
    </row>
    <row r="56147" spans="1:1" x14ac:dyDescent="0.55000000000000004">
      <c r="A56147" s="131"/>
    </row>
    <row r="56150" spans="1:1" x14ac:dyDescent="0.55000000000000004">
      <c r="A56150" s="131"/>
    </row>
    <row r="56151" spans="1:1" x14ac:dyDescent="0.55000000000000004">
      <c r="A56151" s="131"/>
    </row>
    <row r="56154" spans="1:1" x14ac:dyDescent="0.55000000000000004">
      <c r="A56154" s="131"/>
    </row>
    <row r="56155" spans="1:1" x14ac:dyDescent="0.55000000000000004">
      <c r="A56155" s="131"/>
    </row>
    <row r="56158" spans="1:1" x14ac:dyDescent="0.55000000000000004">
      <c r="A56158" s="131"/>
    </row>
    <row r="56159" spans="1:1" x14ac:dyDescent="0.55000000000000004">
      <c r="A56159" s="131"/>
    </row>
    <row r="56162" spans="1:1" x14ac:dyDescent="0.55000000000000004">
      <c r="A56162" s="131"/>
    </row>
    <row r="56163" spans="1:1" x14ac:dyDescent="0.55000000000000004">
      <c r="A56163" s="131"/>
    </row>
    <row r="56166" spans="1:1" x14ac:dyDescent="0.55000000000000004">
      <c r="A56166" s="131"/>
    </row>
    <row r="56167" spans="1:1" x14ac:dyDescent="0.55000000000000004">
      <c r="A56167" s="131"/>
    </row>
    <row r="56170" spans="1:1" x14ac:dyDescent="0.55000000000000004">
      <c r="A56170" s="131"/>
    </row>
    <row r="56171" spans="1:1" x14ac:dyDescent="0.55000000000000004">
      <c r="A56171" s="131"/>
    </row>
    <row r="56174" spans="1:1" x14ac:dyDescent="0.55000000000000004">
      <c r="A56174" s="131"/>
    </row>
    <row r="56175" spans="1:1" x14ac:dyDescent="0.55000000000000004">
      <c r="A56175" s="131"/>
    </row>
    <row r="56178" spans="1:1" x14ac:dyDescent="0.55000000000000004">
      <c r="A56178" s="131"/>
    </row>
    <row r="56179" spans="1:1" x14ac:dyDescent="0.55000000000000004">
      <c r="A56179" s="131"/>
    </row>
    <row r="56182" spans="1:1" x14ac:dyDescent="0.55000000000000004">
      <c r="A56182" s="131"/>
    </row>
    <row r="56183" spans="1:1" x14ac:dyDescent="0.55000000000000004">
      <c r="A56183" s="131"/>
    </row>
    <row r="56186" spans="1:1" x14ac:dyDescent="0.55000000000000004">
      <c r="A56186" s="131"/>
    </row>
    <row r="56187" spans="1:1" x14ac:dyDescent="0.55000000000000004">
      <c r="A56187" s="131"/>
    </row>
    <row r="56190" spans="1:1" x14ac:dyDescent="0.55000000000000004">
      <c r="A56190" s="131"/>
    </row>
    <row r="56191" spans="1:1" x14ac:dyDescent="0.55000000000000004">
      <c r="A56191" s="131"/>
    </row>
    <row r="56194" spans="1:1" x14ac:dyDescent="0.55000000000000004">
      <c r="A56194" s="131"/>
    </row>
    <row r="56195" spans="1:1" x14ac:dyDescent="0.55000000000000004">
      <c r="A56195" s="131"/>
    </row>
    <row r="56198" spans="1:1" x14ac:dyDescent="0.55000000000000004">
      <c r="A56198" s="131"/>
    </row>
    <row r="56199" spans="1:1" x14ac:dyDescent="0.55000000000000004">
      <c r="A56199" s="131"/>
    </row>
    <row r="56202" spans="1:1" x14ac:dyDescent="0.55000000000000004">
      <c r="A56202" s="131"/>
    </row>
    <row r="56203" spans="1:1" x14ac:dyDescent="0.55000000000000004">
      <c r="A56203" s="131"/>
    </row>
    <row r="56206" spans="1:1" x14ac:dyDescent="0.55000000000000004">
      <c r="A56206" s="131"/>
    </row>
    <row r="56207" spans="1:1" x14ac:dyDescent="0.55000000000000004">
      <c r="A56207" s="131"/>
    </row>
    <row r="56210" spans="1:1" x14ac:dyDescent="0.55000000000000004">
      <c r="A56210" s="131"/>
    </row>
    <row r="56211" spans="1:1" x14ac:dyDescent="0.55000000000000004">
      <c r="A56211" s="131"/>
    </row>
    <row r="56214" spans="1:1" x14ac:dyDescent="0.55000000000000004">
      <c r="A56214" s="131"/>
    </row>
    <row r="56215" spans="1:1" x14ac:dyDescent="0.55000000000000004">
      <c r="A56215" s="131"/>
    </row>
    <row r="56218" spans="1:1" x14ac:dyDescent="0.55000000000000004">
      <c r="A56218" s="131"/>
    </row>
    <row r="56219" spans="1:1" x14ac:dyDescent="0.55000000000000004">
      <c r="A56219" s="131"/>
    </row>
    <row r="56222" spans="1:1" x14ac:dyDescent="0.55000000000000004">
      <c r="A56222" s="131"/>
    </row>
    <row r="56223" spans="1:1" x14ac:dyDescent="0.55000000000000004">
      <c r="A56223" s="131"/>
    </row>
    <row r="56226" spans="1:1" x14ac:dyDescent="0.55000000000000004">
      <c r="A56226" s="131"/>
    </row>
    <row r="56227" spans="1:1" x14ac:dyDescent="0.55000000000000004">
      <c r="A56227" s="131"/>
    </row>
    <row r="56230" spans="1:1" x14ac:dyDescent="0.55000000000000004">
      <c r="A56230" s="131"/>
    </row>
    <row r="56231" spans="1:1" x14ac:dyDescent="0.55000000000000004">
      <c r="A56231" s="131"/>
    </row>
    <row r="56234" spans="1:1" x14ac:dyDescent="0.55000000000000004">
      <c r="A56234" s="131"/>
    </row>
    <row r="56235" spans="1:1" x14ac:dyDescent="0.55000000000000004">
      <c r="A56235" s="131"/>
    </row>
    <row r="56238" spans="1:1" x14ac:dyDescent="0.55000000000000004">
      <c r="A56238" s="131"/>
    </row>
    <row r="56239" spans="1:1" x14ac:dyDescent="0.55000000000000004">
      <c r="A56239" s="131"/>
    </row>
    <row r="56242" spans="1:1" x14ac:dyDescent="0.55000000000000004">
      <c r="A56242" s="131"/>
    </row>
    <row r="56243" spans="1:1" x14ac:dyDescent="0.55000000000000004">
      <c r="A56243" s="131"/>
    </row>
    <row r="56246" spans="1:1" x14ac:dyDescent="0.55000000000000004">
      <c r="A56246" s="131"/>
    </row>
    <row r="56247" spans="1:1" x14ac:dyDescent="0.55000000000000004">
      <c r="A56247" s="131"/>
    </row>
    <row r="56250" spans="1:1" x14ac:dyDescent="0.55000000000000004">
      <c r="A56250" s="131"/>
    </row>
    <row r="56251" spans="1:1" x14ac:dyDescent="0.55000000000000004">
      <c r="A56251" s="131"/>
    </row>
    <row r="56254" spans="1:1" x14ac:dyDescent="0.55000000000000004">
      <c r="A56254" s="131"/>
    </row>
    <row r="56255" spans="1:1" x14ac:dyDescent="0.55000000000000004">
      <c r="A56255" s="131"/>
    </row>
    <row r="56258" spans="1:1" x14ac:dyDescent="0.55000000000000004">
      <c r="A56258" s="131"/>
    </row>
    <row r="56259" spans="1:1" x14ac:dyDescent="0.55000000000000004">
      <c r="A56259" s="131"/>
    </row>
    <row r="56262" spans="1:1" x14ac:dyDescent="0.55000000000000004">
      <c r="A56262" s="131"/>
    </row>
    <row r="56263" spans="1:1" x14ac:dyDescent="0.55000000000000004">
      <c r="A56263" s="131"/>
    </row>
    <row r="56266" spans="1:1" x14ac:dyDescent="0.55000000000000004">
      <c r="A56266" s="131"/>
    </row>
    <row r="56267" spans="1:1" x14ac:dyDescent="0.55000000000000004">
      <c r="A56267" s="131"/>
    </row>
    <row r="56270" spans="1:1" x14ac:dyDescent="0.55000000000000004">
      <c r="A56270" s="131"/>
    </row>
    <row r="56271" spans="1:1" x14ac:dyDescent="0.55000000000000004">
      <c r="A56271" s="131"/>
    </row>
    <row r="56274" spans="1:1" x14ac:dyDescent="0.55000000000000004">
      <c r="A56274" s="131"/>
    </row>
    <row r="56275" spans="1:1" x14ac:dyDescent="0.55000000000000004">
      <c r="A56275" s="131"/>
    </row>
    <row r="56278" spans="1:1" x14ac:dyDescent="0.55000000000000004">
      <c r="A56278" s="131"/>
    </row>
    <row r="56279" spans="1:1" x14ac:dyDescent="0.55000000000000004">
      <c r="A56279" s="131"/>
    </row>
    <row r="56282" spans="1:1" x14ac:dyDescent="0.55000000000000004">
      <c r="A56282" s="131"/>
    </row>
    <row r="56283" spans="1:1" x14ac:dyDescent="0.55000000000000004">
      <c r="A56283" s="131"/>
    </row>
    <row r="56286" spans="1:1" x14ac:dyDescent="0.55000000000000004">
      <c r="A56286" s="131"/>
    </row>
    <row r="56287" spans="1:1" x14ac:dyDescent="0.55000000000000004">
      <c r="A56287" s="131"/>
    </row>
    <row r="56290" spans="1:1" x14ac:dyDescent="0.55000000000000004">
      <c r="A56290" s="131"/>
    </row>
    <row r="56291" spans="1:1" x14ac:dyDescent="0.55000000000000004">
      <c r="A56291" s="131"/>
    </row>
    <row r="56294" spans="1:1" x14ac:dyDescent="0.55000000000000004">
      <c r="A56294" s="131"/>
    </row>
    <row r="56295" spans="1:1" x14ac:dyDescent="0.55000000000000004">
      <c r="A56295" s="131"/>
    </row>
    <row r="56298" spans="1:1" x14ac:dyDescent="0.55000000000000004">
      <c r="A56298" s="131"/>
    </row>
    <row r="56299" spans="1:1" x14ac:dyDescent="0.55000000000000004">
      <c r="A56299" s="131"/>
    </row>
    <row r="56302" spans="1:1" x14ac:dyDescent="0.55000000000000004">
      <c r="A56302" s="131"/>
    </row>
    <row r="56303" spans="1:1" x14ac:dyDescent="0.55000000000000004">
      <c r="A56303" s="131"/>
    </row>
    <row r="56306" spans="1:1" x14ac:dyDescent="0.55000000000000004">
      <c r="A56306" s="131"/>
    </row>
    <row r="56307" spans="1:1" x14ac:dyDescent="0.55000000000000004">
      <c r="A56307" s="131"/>
    </row>
    <row r="56310" spans="1:1" x14ac:dyDescent="0.55000000000000004">
      <c r="A56310" s="131"/>
    </row>
    <row r="56311" spans="1:1" x14ac:dyDescent="0.55000000000000004">
      <c r="A56311" s="131"/>
    </row>
    <row r="56314" spans="1:1" x14ac:dyDescent="0.55000000000000004">
      <c r="A56314" s="131"/>
    </row>
    <row r="56315" spans="1:1" x14ac:dyDescent="0.55000000000000004">
      <c r="A56315" s="131"/>
    </row>
    <row r="56318" spans="1:1" x14ac:dyDescent="0.55000000000000004">
      <c r="A56318" s="131"/>
    </row>
    <row r="56319" spans="1:1" x14ac:dyDescent="0.55000000000000004">
      <c r="A56319" s="131"/>
    </row>
    <row r="56322" spans="1:1" x14ac:dyDescent="0.55000000000000004">
      <c r="A56322" s="131"/>
    </row>
    <row r="56323" spans="1:1" x14ac:dyDescent="0.55000000000000004">
      <c r="A56323" s="131"/>
    </row>
    <row r="56326" spans="1:1" x14ac:dyDescent="0.55000000000000004">
      <c r="A56326" s="131"/>
    </row>
    <row r="56327" spans="1:1" x14ac:dyDescent="0.55000000000000004">
      <c r="A56327" s="131"/>
    </row>
    <row r="56330" spans="1:1" x14ac:dyDescent="0.55000000000000004">
      <c r="A56330" s="131"/>
    </row>
    <row r="56331" spans="1:1" x14ac:dyDescent="0.55000000000000004">
      <c r="A56331" s="131"/>
    </row>
    <row r="56334" spans="1:1" x14ac:dyDescent="0.55000000000000004">
      <c r="A56334" s="131"/>
    </row>
    <row r="56335" spans="1:1" x14ac:dyDescent="0.55000000000000004">
      <c r="A56335" s="131"/>
    </row>
    <row r="56338" spans="1:1" x14ac:dyDescent="0.55000000000000004">
      <c r="A56338" s="131"/>
    </row>
    <row r="56339" spans="1:1" x14ac:dyDescent="0.55000000000000004">
      <c r="A56339" s="131"/>
    </row>
    <row r="56342" spans="1:1" x14ac:dyDescent="0.55000000000000004">
      <c r="A56342" s="131"/>
    </row>
    <row r="56343" spans="1:1" x14ac:dyDescent="0.55000000000000004">
      <c r="A56343" s="131"/>
    </row>
    <row r="56346" spans="1:1" x14ac:dyDescent="0.55000000000000004">
      <c r="A56346" s="131"/>
    </row>
    <row r="56347" spans="1:1" x14ac:dyDescent="0.55000000000000004">
      <c r="A56347" s="131"/>
    </row>
    <row r="56350" spans="1:1" x14ac:dyDescent="0.55000000000000004">
      <c r="A56350" s="131"/>
    </row>
    <row r="56351" spans="1:1" x14ac:dyDescent="0.55000000000000004">
      <c r="A56351" s="131"/>
    </row>
    <row r="56354" spans="1:1" x14ac:dyDescent="0.55000000000000004">
      <c r="A56354" s="131"/>
    </row>
    <row r="56355" spans="1:1" x14ac:dyDescent="0.55000000000000004">
      <c r="A56355" s="131"/>
    </row>
    <row r="56358" spans="1:1" x14ac:dyDescent="0.55000000000000004">
      <c r="A56358" s="131"/>
    </row>
    <row r="56359" spans="1:1" x14ac:dyDescent="0.55000000000000004">
      <c r="A56359" s="131"/>
    </row>
    <row r="56362" spans="1:1" x14ac:dyDescent="0.55000000000000004">
      <c r="A56362" s="131"/>
    </row>
    <row r="56363" spans="1:1" x14ac:dyDescent="0.55000000000000004">
      <c r="A56363" s="131"/>
    </row>
    <row r="56366" spans="1:1" x14ac:dyDescent="0.55000000000000004">
      <c r="A56366" s="131"/>
    </row>
    <row r="56367" spans="1:1" x14ac:dyDescent="0.55000000000000004">
      <c r="A56367" s="131"/>
    </row>
    <row r="56370" spans="1:1" x14ac:dyDescent="0.55000000000000004">
      <c r="A56370" s="131"/>
    </row>
    <row r="56371" spans="1:1" x14ac:dyDescent="0.55000000000000004">
      <c r="A56371" s="131"/>
    </row>
    <row r="56374" spans="1:1" x14ac:dyDescent="0.55000000000000004">
      <c r="A56374" s="131"/>
    </row>
    <row r="56375" spans="1:1" x14ac:dyDescent="0.55000000000000004">
      <c r="A56375" s="131"/>
    </row>
    <row r="56378" spans="1:1" x14ac:dyDescent="0.55000000000000004">
      <c r="A56378" s="131"/>
    </row>
    <row r="56379" spans="1:1" x14ac:dyDescent="0.55000000000000004">
      <c r="A56379" s="131"/>
    </row>
    <row r="56382" spans="1:1" x14ac:dyDescent="0.55000000000000004">
      <c r="A56382" s="131"/>
    </row>
    <row r="56383" spans="1:1" x14ac:dyDescent="0.55000000000000004">
      <c r="A56383" s="131"/>
    </row>
    <row r="56386" spans="1:1" x14ac:dyDescent="0.55000000000000004">
      <c r="A56386" s="131"/>
    </row>
    <row r="56387" spans="1:1" x14ac:dyDescent="0.55000000000000004">
      <c r="A56387" s="131"/>
    </row>
    <row r="56390" spans="1:1" x14ac:dyDescent="0.55000000000000004">
      <c r="A56390" s="131"/>
    </row>
    <row r="56391" spans="1:1" x14ac:dyDescent="0.55000000000000004">
      <c r="A56391" s="131"/>
    </row>
    <row r="56394" spans="1:1" x14ac:dyDescent="0.55000000000000004">
      <c r="A56394" s="131"/>
    </row>
    <row r="56395" spans="1:1" x14ac:dyDescent="0.55000000000000004">
      <c r="A56395" s="131"/>
    </row>
    <row r="56398" spans="1:1" x14ac:dyDescent="0.55000000000000004">
      <c r="A56398" s="131"/>
    </row>
    <row r="56399" spans="1:1" x14ac:dyDescent="0.55000000000000004">
      <c r="A56399" s="131"/>
    </row>
    <row r="56402" spans="1:1" x14ac:dyDescent="0.55000000000000004">
      <c r="A56402" s="131"/>
    </row>
    <row r="56403" spans="1:1" x14ac:dyDescent="0.55000000000000004">
      <c r="A56403" s="131"/>
    </row>
    <row r="56406" spans="1:1" x14ac:dyDescent="0.55000000000000004">
      <c r="A56406" s="131"/>
    </row>
    <row r="56407" spans="1:1" x14ac:dyDescent="0.55000000000000004">
      <c r="A56407" s="131"/>
    </row>
    <row r="56410" spans="1:1" x14ac:dyDescent="0.55000000000000004">
      <c r="A56410" s="131"/>
    </row>
    <row r="56411" spans="1:1" x14ac:dyDescent="0.55000000000000004">
      <c r="A56411" s="131"/>
    </row>
    <row r="56414" spans="1:1" x14ac:dyDescent="0.55000000000000004">
      <c r="A56414" s="131"/>
    </row>
    <row r="56415" spans="1:1" x14ac:dyDescent="0.55000000000000004">
      <c r="A56415" s="131"/>
    </row>
    <row r="56418" spans="1:1" x14ac:dyDescent="0.55000000000000004">
      <c r="A56418" s="131"/>
    </row>
    <row r="56419" spans="1:1" x14ac:dyDescent="0.55000000000000004">
      <c r="A56419" s="131"/>
    </row>
    <row r="56422" spans="1:1" x14ac:dyDescent="0.55000000000000004">
      <c r="A56422" s="131"/>
    </row>
    <row r="56423" spans="1:1" x14ac:dyDescent="0.55000000000000004">
      <c r="A56423" s="131"/>
    </row>
    <row r="56426" spans="1:1" x14ac:dyDescent="0.55000000000000004">
      <c r="A56426" s="131"/>
    </row>
    <row r="56427" spans="1:1" x14ac:dyDescent="0.55000000000000004">
      <c r="A56427" s="131"/>
    </row>
    <row r="56430" spans="1:1" x14ac:dyDescent="0.55000000000000004">
      <c r="A56430" s="131"/>
    </row>
    <row r="56431" spans="1:1" x14ac:dyDescent="0.55000000000000004">
      <c r="A56431" s="131"/>
    </row>
    <row r="56434" spans="1:1" x14ac:dyDescent="0.55000000000000004">
      <c r="A56434" s="131"/>
    </row>
    <row r="56435" spans="1:1" x14ac:dyDescent="0.55000000000000004">
      <c r="A56435" s="131"/>
    </row>
    <row r="56438" spans="1:1" x14ac:dyDescent="0.55000000000000004">
      <c r="A56438" s="131"/>
    </row>
    <row r="56439" spans="1:1" x14ac:dyDescent="0.55000000000000004">
      <c r="A56439" s="131"/>
    </row>
    <row r="56442" spans="1:1" x14ac:dyDescent="0.55000000000000004">
      <c r="A56442" s="131"/>
    </row>
    <row r="56443" spans="1:1" x14ac:dyDescent="0.55000000000000004">
      <c r="A56443" s="131"/>
    </row>
    <row r="56446" spans="1:1" x14ac:dyDescent="0.55000000000000004">
      <c r="A56446" s="131"/>
    </row>
    <row r="56447" spans="1:1" x14ac:dyDescent="0.55000000000000004">
      <c r="A56447" s="131"/>
    </row>
    <row r="56450" spans="1:1" x14ac:dyDescent="0.55000000000000004">
      <c r="A56450" s="131"/>
    </row>
    <row r="56451" spans="1:1" x14ac:dyDescent="0.55000000000000004">
      <c r="A56451" s="131"/>
    </row>
    <row r="56454" spans="1:1" x14ac:dyDescent="0.55000000000000004">
      <c r="A56454" s="131"/>
    </row>
    <row r="56455" spans="1:1" x14ac:dyDescent="0.55000000000000004">
      <c r="A56455" s="131"/>
    </row>
    <row r="56458" spans="1:1" x14ac:dyDescent="0.55000000000000004">
      <c r="A56458" s="131"/>
    </row>
    <row r="56459" spans="1:1" x14ac:dyDescent="0.55000000000000004">
      <c r="A56459" s="131"/>
    </row>
    <row r="56462" spans="1:1" x14ac:dyDescent="0.55000000000000004">
      <c r="A56462" s="131"/>
    </row>
    <row r="56463" spans="1:1" x14ac:dyDescent="0.55000000000000004">
      <c r="A56463" s="131"/>
    </row>
    <row r="56466" spans="1:1" x14ac:dyDescent="0.55000000000000004">
      <c r="A56466" s="131"/>
    </row>
    <row r="56467" spans="1:1" x14ac:dyDescent="0.55000000000000004">
      <c r="A56467" s="131"/>
    </row>
    <row r="56470" spans="1:1" x14ac:dyDescent="0.55000000000000004">
      <c r="A56470" s="131"/>
    </row>
    <row r="56471" spans="1:1" x14ac:dyDescent="0.55000000000000004">
      <c r="A56471" s="131"/>
    </row>
    <row r="56474" spans="1:1" x14ac:dyDescent="0.55000000000000004">
      <c r="A56474" s="131"/>
    </row>
    <row r="56475" spans="1:1" x14ac:dyDescent="0.55000000000000004">
      <c r="A56475" s="131"/>
    </row>
    <row r="56478" spans="1:1" x14ac:dyDescent="0.55000000000000004">
      <c r="A56478" s="131"/>
    </row>
    <row r="56479" spans="1:1" x14ac:dyDescent="0.55000000000000004">
      <c r="A56479" s="131"/>
    </row>
    <row r="56482" spans="1:1" x14ac:dyDescent="0.55000000000000004">
      <c r="A56482" s="131"/>
    </row>
    <row r="56483" spans="1:1" x14ac:dyDescent="0.55000000000000004">
      <c r="A56483" s="131"/>
    </row>
    <row r="56486" spans="1:1" x14ac:dyDescent="0.55000000000000004">
      <c r="A56486" s="131"/>
    </row>
    <row r="56487" spans="1:1" x14ac:dyDescent="0.55000000000000004">
      <c r="A56487" s="131"/>
    </row>
    <row r="56490" spans="1:1" x14ac:dyDescent="0.55000000000000004">
      <c r="A56490" s="131"/>
    </row>
    <row r="56491" spans="1:1" x14ac:dyDescent="0.55000000000000004">
      <c r="A56491" s="131"/>
    </row>
    <row r="56494" spans="1:1" x14ac:dyDescent="0.55000000000000004">
      <c r="A56494" s="131"/>
    </row>
    <row r="56495" spans="1:1" x14ac:dyDescent="0.55000000000000004">
      <c r="A56495" s="131"/>
    </row>
    <row r="56498" spans="1:1" x14ac:dyDescent="0.55000000000000004">
      <c r="A56498" s="131"/>
    </row>
    <row r="56499" spans="1:1" x14ac:dyDescent="0.55000000000000004">
      <c r="A56499" s="131"/>
    </row>
    <row r="56502" spans="1:1" x14ac:dyDescent="0.55000000000000004">
      <c r="A56502" s="131"/>
    </row>
    <row r="56503" spans="1:1" x14ac:dyDescent="0.55000000000000004">
      <c r="A56503" s="131"/>
    </row>
    <row r="56506" spans="1:1" x14ac:dyDescent="0.55000000000000004">
      <c r="A56506" s="131"/>
    </row>
    <row r="56507" spans="1:1" x14ac:dyDescent="0.55000000000000004">
      <c r="A56507" s="131"/>
    </row>
    <row r="56510" spans="1:1" x14ac:dyDescent="0.55000000000000004">
      <c r="A56510" s="131"/>
    </row>
    <row r="56511" spans="1:1" x14ac:dyDescent="0.55000000000000004">
      <c r="A56511" s="131"/>
    </row>
    <row r="56514" spans="1:1" x14ac:dyDescent="0.55000000000000004">
      <c r="A56514" s="131"/>
    </row>
    <row r="56515" spans="1:1" x14ac:dyDescent="0.55000000000000004">
      <c r="A56515" s="131"/>
    </row>
    <row r="56518" spans="1:1" x14ac:dyDescent="0.55000000000000004">
      <c r="A56518" s="131"/>
    </row>
    <row r="56519" spans="1:1" x14ac:dyDescent="0.55000000000000004">
      <c r="A56519" s="131"/>
    </row>
    <row r="56522" spans="1:1" x14ac:dyDescent="0.55000000000000004">
      <c r="A56522" s="131"/>
    </row>
    <row r="56523" spans="1:1" x14ac:dyDescent="0.55000000000000004">
      <c r="A56523" s="131"/>
    </row>
    <row r="56526" spans="1:1" x14ac:dyDescent="0.55000000000000004">
      <c r="A56526" s="131"/>
    </row>
    <row r="56527" spans="1:1" x14ac:dyDescent="0.55000000000000004">
      <c r="A56527" s="131"/>
    </row>
    <row r="56530" spans="1:1" x14ac:dyDescent="0.55000000000000004">
      <c r="A56530" s="131"/>
    </row>
    <row r="56531" spans="1:1" x14ac:dyDescent="0.55000000000000004">
      <c r="A56531" s="131"/>
    </row>
    <row r="56534" spans="1:1" x14ac:dyDescent="0.55000000000000004">
      <c r="A56534" s="131"/>
    </row>
    <row r="56535" spans="1:1" x14ac:dyDescent="0.55000000000000004">
      <c r="A56535" s="131"/>
    </row>
    <row r="56538" spans="1:1" x14ac:dyDescent="0.55000000000000004">
      <c r="A56538" s="131"/>
    </row>
    <row r="56539" spans="1:1" x14ac:dyDescent="0.55000000000000004">
      <c r="A56539" s="131"/>
    </row>
    <row r="56542" spans="1:1" x14ac:dyDescent="0.55000000000000004">
      <c r="A56542" s="131"/>
    </row>
    <row r="56543" spans="1:1" x14ac:dyDescent="0.55000000000000004">
      <c r="A56543" s="131"/>
    </row>
    <row r="56546" spans="1:1" x14ac:dyDescent="0.55000000000000004">
      <c r="A56546" s="131"/>
    </row>
    <row r="56547" spans="1:1" x14ac:dyDescent="0.55000000000000004">
      <c r="A56547" s="131"/>
    </row>
    <row r="56550" spans="1:1" x14ac:dyDescent="0.55000000000000004">
      <c r="A56550" s="131"/>
    </row>
    <row r="56551" spans="1:1" x14ac:dyDescent="0.55000000000000004">
      <c r="A56551" s="131"/>
    </row>
    <row r="56554" spans="1:1" x14ac:dyDescent="0.55000000000000004">
      <c r="A56554" s="131"/>
    </row>
    <row r="56555" spans="1:1" x14ac:dyDescent="0.55000000000000004">
      <c r="A56555" s="131"/>
    </row>
    <row r="56558" spans="1:1" x14ac:dyDescent="0.55000000000000004">
      <c r="A56558" s="131"/>
    </row>
    <row r="56559" spans="1:1" x14ac:dyDescent="0.55000000000000004">
      <c r="A56559" s="131"/>
    </row>
    <row r="56562" spans="1:1" x14ac:dyDescent="0.55000000000000004">
      <c r="A56562" s="131"/>
    </row>
    <row r="56563" spans="1:1" x14ac:dyDescent="0.55000000000000004">
      <c r="A56563" s="131"/>
    </row>
    <row r="56566" spans="1:1" x14ac:dyDescent="0.55000000000000004">
      <c r="A56566" s="131"/>
    </row>
    <row r="56567" spans="1:1" x14ac:dyDescent="0.55000000000000004">
      <c r="A56567" s="131"/>
    </row>
    <row r="56570" spans="1:1" x14ac:dyDescent="0.55000000000000004">
      <c r="A56570" s="131"/>
    </row>
    <row r="56571" spans="1:1" x14ac:dyDescent="0.55000000000000004">
      <c r="A56571" s="131"/>
    </row>
    <row r="56574" spans="1:1" x14ac:dyDescent="0.55000000000000004">
      <c r="A56574" s="131"/>
    </row>
    <row r="56575" spans="1:1" x14ac:dyDescent="0.55000000000000004">
      <c r="A56575" s="131"/>
    </row>
    <row r="56578" spans="1:1" x14ac:dyDescent="0.55000000000000004">
      <c r="A56578" s="131"/>
    </row>
    <row r="56579" spans="1:1" x14ac:dyDescent="0.55000000000000004">
      <c r="A56579" s="131"/>
    </row>
    <row r="56582" spans="1:1" x14ac:dyDescent="0.55000000000000004">
      <c r="A56582" s="131"/>
    </row>
    <row r="56583" spans="1:1" x14ac:dyDescent="0.55000000000000004">
      <c r="A56583" s="131"/>
    </row>
    <row r="56586" spans="1:1" x14ac:dyDescent="0.55000000000000004">
      <c r="A56586" s="131"/>
    </row>
    <row r="56587" spans="1:1" x14ac:dyDescent="0.55000000000000004">
      <c r="A56587" s="131"/>
    </row>
    <row r="56590" spans="1:1" x14ac:dyDescent="0.55000000000000004">
      <c r="A56590" s="131"/>
    </row>
    <row r="56591" spans="1:1" x14ac:dyDescent="0.55000000000000004">
      <c r="A56591" s="131"/>
    </row>
    <row r="56594" spans="1:1" x14ac:dyDescent="0.55000000000000004">
      <c r="A56594" s="131"/>
    </row>
    <row r="56595" spans="1:1" x14ac:dyDescent="0.55000000000000004">
      <c r="A56595" s="131"/>
    </row>
    <row r="56598" spans="1:1" x14ac:dyDescent="0.55000000000000004">
      <c r="A56598" s="131"/>
    </row>
    <row r="56599" spans="1:1" x14ac:dyDescent="0.55000000000000004">
      <c r="A56599" s="131"/>
    </row>
    <row r="56602" spans="1:1" x14ac:dyDescent="0.55000000000000004">
      <c r="A56602" s="131"/>
    </row>
    <row r="56603" spans="1:1" x14ac:dyDescent="0.55000000000000004">
      <c r="A56603" s="131"/>
    </row>
    <row r="56606" spans="1:1" x14ac:dyDescent="0.55000000000000004">
      <c r="A56606" s="131"/>
    </row>
    <row r="56607" spans="1:1" x14ac:dyDescent="0.55000000000000004">
      <c r="A56607" s="131"/>
    </row>
    <row r="56610" spans="1:1" x14ac:dyDescent="0.55000000000000004">
      <c r="A56610" s="131"/>
    </row>
    <row r="56611" spans="1:1" x14ac:dyDescent="0.55000000000000004">
      <c r="A56611" s="131"/>
    </row>
    <row r="56614" spans="1:1" x14ac:dyDescent="0.55000000000000004">
      <c r="A56614" s="131"/>
    </row>
    <row r="56615" spans="1:1" x14ac:dyDescent="0.55000000000000004">
      <c r="A56615" s="131"/>
    </row>
    <row r="56618" spans="1:1" x14ac:dyDescent="0.55000000000000004">
      <c r="A56618" s="131"/>
    </row>
    <row r="56619" spans="1:1" x14ac:dyDescent="0.55000000000000004">
      <c r="A56619" s="131"/>
    </row>
    <row r="56622" spans="1:1" x14ac:dyDescent="0.55000000000000004">
      <c r="A56622" s="131"/>
    </row>
    <row r="56623" spans="1:1" x14ac:dyDescent="0.55000000000000004">
      <c r="A56623" s="131"/>
    </row>
    <row r="56626" spans="1:1" x14ac:dyDescent="0.55000000000000004">
      <c r="A56626" s="131"/>
    </row>
    <row r="56627" spans="1:1" x14ac:dyDescent="0.55000000000000004">
      <c r="A56627" s="131"/>
    </row>
    <row r="56630" spans="1:1" x14ac:dyDescent="0.55000000000000004">
      <c r="A56630" s="131"/>
    </row>
    <row r="56631" spans="1:1" x14ac:dyDescent="0.55000000000000004">
      <c r="A56631" s="131"/>
    </row>
    <row r="56634" spans="1:1" x14ac:dyDescent="0.55000000000000004">
      <c r="A56634" s="131"/>
    </row>
    <row r="56635" spans="1:1" x14ac:dyDescent="0.55000000000000004">
      <c r="A56635" s="131"/>
    </row>
    <row r="56638" spans="1:1" x14ac:dyDescent="0.55000000000000004">
      <c r="A56638" s="131"/>
    </row>
    <row r="56639" spans="1:1" x14ac:dyDescent="0.55000000000000004">
      <c r="A56639" s="131"/>
    </row>
    <row r="56642" spans="1:1" x14ac:dyDescent="0.55000000000000004">
      <c r="A56642" s="131"/>
    </row>
    <row r="56643" spans="1:1" x14ac:dyDescent="0.55000000000000004">
      <c r="A56643" s="131"/>
    </row>
    <row r="56646" spans="1:1" x14ac:dyDescent="0.55000000000000004">
      <c r="A56646" s="131"/>
    </row>
    <row r="56647" spans="1:1" x14ac:dyDescent="0.55000000000000004">
      <c r="A56647" s="131"/>
    </row>
    <row r="56650" spans="1:1" x14ac:dyDescent="0.55000000000000004">
      <c r="A56650" s="131"/>
    </row>
    <row r="56651" spans="1:1" x14ac:dyDescent="0.55000000000000004">
      <c r="A56651" s="131"/>
    </row>
    <row r="56654" spans="1:1" x14ac:dyDescent="0.55000000000000004">
      <c r="A56654" s="131"/>
    </row>
    <row r="56655" spans="1:1" x14ac:dyDescent="0.55000000000000004">
      <c r="A56655" s="131"/>
    </row>
    <row r="56658" spans="1:1" x14ac:dyDescent="0.55000000000000004">
      <c r="A56658" s="131"/>
    </row>
    <row r="56659" spans="1:1" x14ac:dyDescent="0.55000000000000004">
      <c r="A56659" s="131"/>
    </row>
    <row r="56662" spans="1:1" x14ac:dyDescent="0.55000000000000004">
      <c r="A56662" s="131"/>
    </row>
    <row r="56663" spans="1:1" x14ac:dyDescent="0.55000000000000004">
      <c r="A56663" s="131"/>
    </row>
    <row r="56666" spans="1:1" x14ac:dyDescent="0.55000000000000004">
      <c r="A56666" s="131"/>
    </row>
    <row r="56667" spans="1:1" x14ac:dyDescent="0.55000000000000004">
      <c r="A56667" s="131"/>
    </row>
    <row r="56670" spans="1:1" x14ac:dyDescent="0.55000000000000004">
      <c r="A56670" s="131"/>
    </row>
    <row r="56671" spans="1:1" x14ac:dyDescent="0.55000000000000004">
      <c r="A56671" s="131"/>
    </row>
    <row r="56674" spans="1:1" x14ac:dyDescent="0.55000000000000004">
      <c r="A56674" s="131"/>
    </row>
    <row r="56675" spans="1:1" x14ac:dyDescent="0.55000000000000004">
      <c r="A56675" s="131"/>
    </row>
    <row r="56678" spans="1:1" x14ac:dyDescent="0.55000000000000004">
      <c r="A56678" s="131"/>
    </row>
    <row r="56679" spans="1:1" x14ac:dyDescent="0.55000000000000004">
      <c r="A56679" s="131"/>
    </row>
    <row r="56682" spans="1:1" x14ac:dyDescent="0.55000000000000004">
      <c r="A56682" s="131"/>
    </row>
    <row r="56683" spans="1:1" x14ac:dyDescent="0.55000000000000004">
      <c r="A56683" s="131"/>
    </row>
    <row r="56686" spans="1:1" x14ac:dyDescent="0.55000000000000004">
      <c r="A56686" s="131"/>
    </row>
    <row r="56687" spans="1:1" x14ac:dyDescent="0.55000000000000004">
      <c r="A56687" s="131"/>
    </row>
    <row r="56690" spans="1:1" x14ac:dyDescent="0.55000000000000004">
      <c r="A56690" s="131"/>
    </row>
    <row r="56691" spans="1:1" x14ac:dyDescent="0.55000000000000004">
      <c r="A56691" s="131"/>
    </row>
    <row r="56694" spans="1:1" x14ac:dyDescent="0.55000000000000004">
      <c r="A56694" s="131"/>
    </row>
    <row r="56695" spans="1:1" x14ac:dyDescent="0.55000000000000004">
      <c r="A56695" s="131"/>
    </row>
    <row r="56698" spans="1:1" x14ac:dyDescent="0.55000000000000004">
      <c r="A56698" s="131"/>
    </row>
    <row r="56699" spans="1:1" x14ac:dyDescent="0.55000000000000004">
      <c r="A56699" s="131"/>
    </row>
    <row r="56702" spans="1:1" x14ac:dyDescent="0.55000000000000004">
      <c r="A56702" s="131"/>
    </row>
    <row r="56703" spans="1:1" x14ac:dyDescent="0.55000000000000004">
      <c r="A56703" s="131"/>
    </row>
    <row r="56706" spans="1:1" x14ac:dyDescent="0.55000000000000004">
      <c r="A56706" s="131"/>
    </row>
    <row r="56707" spans="1:1" x14ac:dyDescent="0.55000000000000004">
      <c r="A56707" s="131"/>
    </row>
    <row r="56710" spans="1:1" x14ac:dyDescent="0.55000000000000004">
      <c r="A56710" s="131"/>
    </row>
    <row r="56711" spans="1:1" x14ac:dyDescent="0.55000000000000004">
      <c r="A56711" s="131"/>
    </row>
    <row r="56714" spans="1:1" x14ac:dyDescent="0.55000000000000004">
      <c r="A56714" s="131"/>
    </row>
    <row r="56715" spans="1:1" x14ac:dyDescent="0.55000000000000004">
      <c r="A56715" s="131"/>
    </row>
    <row r="56718" spans="1:1" x14ac:dyDescent="0.55000000000000004">
      <c r="A56718" s="131"/>
    </row>
    <row r="56719" spans="1:1" x14ac:dyDescent="0.55000000000000004">
      <c r="A56719" s="131"/>
    </row>
    <row r="56722" spans="1:1" x14ac:dyDescent="0.55000000000000004">
      <c r="A56722" s="131"/>
    </row>
    <row r="56723" spans="1:1" x14ac:dyDescent="0.55000000000000004">
      <c r="A56723" s="131"/>
    </row>
    <row r="56726" spans="1:1" x14ac:dyDescent="0.55000000000000004">
      <c r="A56726" s="131"/>
    </row>
    <row r="56727" spans="1:1" x14ac:dyDescent="0.55000000000000004">
      <c r="A56727" s="131"/>
    </row>
    <row r="56730" spans="1:1" x14ac:dyDescent="0.55000000000000004">
      <c r="A56730" s="131"/>
    </row>
    <row r="56731" spans="1:1" x14ac:dyDescent="0.55000000000000004">
      <c r="A56731" s="131"/>
    </row>
    <row r="56734" spans="1:1" x14ac:dyDescent="0.55000000000000004">
      <c r="A56734" s="131"/>
    </row>
    <row r="56735" spans="1:1" x14ac:dyDescent="0.55000000000000004">
      <c r="A56735" s="131"/>
    </row>
    <row r="56738" spans="1:1" x14ac:dyDescent="0.55000000000000004">
      <c r="A56738" s="131"/>
    </row>
    <row r="56739" spans="1:1" x14ac:dyDescent="0.55000000000000004">
      <c r="A56739" s="131"/>
    </row>
    <row r="56742" spans="1:1" x14ac:dyDescent="0.55000000000000004">
      <c r="A56742" s="131"/>
    </row>
    <row r="56743" spans="1:1" x14ac:dyDescent="0.55000000000000004">
      <c r="A56743" s="131"/>
    </row>
    <row r="56746" spans="1:1" x14ac:dyDescent="0.55000000000000004">
      <c r="A56746" s="131"/>
    </row>
    <row r="56747" spans="1:1" x14ac:dyDescent="0.55000000000000004">
      <c r="A56747" s="131"/>
    </row>
    <row r="56750" spans="1:1" x14ac:dyDescent="0.55000000000000004">
      <c r="A56750" s="131"/>
    </row>
    <row r="56751" spans="1:1" x14ac:dyDescent="0.55000000000000004">
      <c r="A56751" s="131"/>
    </row>
    <row r="56754" spans="1:1" x14ac:dyDescent="0.55000000000000004">
      <c r="A56754" s="131"/>
    </row>
    <row r="56755" spans="1:1" x14ac:dyDescent="0.55000000000000004">
      <c r="A56755" s="131"/>
    </row>
    <row r="56758" spans="1:1" x14ac:dyDescent="0.55000000000000004">
      <c r="A56758" s="131"/>
    </row>
    <row r="56759" spans="1:1" x14ac:dyDescent="0.55000000000000004">
      <c r="A56759" s="131"/>
    </row>
    <row r="56762" spans="1:1" x14ac:dyDescent="0.55000000000000004">
      <c r="A56762" s="131"/>
    </row>
    <row r="56763" spans="1:1" x14ac:dyDescent="0.55000000000000004">
      <c r="A56763" s="131"/>
    </row>
    <row r="56766" spans="1:1" x14ac:dyDescent="0.55000000000000004">
      <c r="A56766" s="131"/>
    </row>
    <row r="56767" spans="1:1" x14ac:dyDescent="0.55000000000000004">
      <c r="A56767" s="131"/>
    </row>
    <row r="56770" spans="1:1" x14ac:dyDescent="0.55000000000000004">
      <c r="A56770" s="131"/>
    </row>
    <row r="56771" spans="1:1" x14ac:dyDescent="0.55000000000000004">
      <c r="A56771" s="131"/>
    </row>
    <row r="56774" spans="1:1" x14ac:dyDescent="0.55000000000000004">
      <c r="A56774" s="131"/>
    </row>
    <row r="56775" spans="1:1" x14ac:dyDescent="0.55000000000000004">
      <c r="A56775" s="131"/>
    </row>
    <row r="56778" spans="1:1" x14ac:dyDescent="0.55000000000000004">
      <c r="A56778" s="131"/>
    </row>
    <row r="56779" spans="1:1" x14ac:dyDescent="0.55000000000000004">
      <c r="A56779" s="131"/>
    </row>
    <row r="56782" spans="1:1" x14ac:dyDescent="0.55000000000000004">
      <c r="A56782" s="131"/>
    </row>
    <row r="56783" spans="1:1" x14ac:dyDescent="0.55000000000000004">
      <c r="A56783" s="131"/>
    </row>
    <row r="56786" spans="1:1" x14ac:dyDescent="0.55000000000000004">
      <c r="A56786" s="131"/>
    </row>
    <row r="56787" spans="1:1" x14ac:dyDescent="0.55000000000000004">
      <c r="A56787" s="131"/>
    </row>
    <row r="56790" spans="1:1" x14ac:dyDescent="0.55000000000000004">
      <c r="A56790" s="131"/>
    </row>
    <row r="56791" spans="1:1" x14ac:dyDescent="0.55000000000000004">
      <c r="A56791" s="131"/>
    </row>
    <row r="56794" spans="1:1" x14ac:dyDescent="0.55000000000000004">
      <c r="A56794" s="131"/>
    </row>
    <row r="56795" spans="1:1" x14ac:dyDescent="0.55000000000000004">
      <c r="A56795" s="131"/>
    </row>
    <row r="56798" spans="1:1" x14ac:dyDescent="0.55000000000000004">
      <c r="A56798" s="131"/>
    </row>
    <row r="56799" spans="1:1" x14ac:dyDescent="0.55000000000000004">
      <c r="A56799" s="131"/>
    </row>
    <row r="56802" spans="1:1" x14ac:dyDescent="0.55000000000000004">
      <c r="A56802" s="131"/>
    </row>
    <row r="56803" spans="1:1" x14ac:dyDescent="0.55000000000000004">
      <c r="A56803" s="131"/>
    </row>
    <row r="56806" spans="1:1" x14ac:dyDescent="0.55000000000000004">
      <c r="A56806" s="131"/>
    </row>
    <row r="56807" spans="1:1" x14ac:dyDescent="0.55000000000000004">
      <c r="A56807" s="131"/>
    </row>
    <row r="56810" spans="1:1" x14ac:dyDescent="0.55000000000000004">
      <c r="A56810" s="131"/>
    </row>
    <row r="56811" spans="1:1" x14ac:dyDescent="0.55000000000000004">
      <c r="A56811" s="131"/>
    </row>
    <row r="56814" spans="1:1" x14ac:dyDescent="0.55000000000000004">
      <c r="A56814" s="131"/>
    </row>
    <row r="56815" spans="1:1" x14ac:dyDescent="0.55000000000000004">
      <c r="A56815" s="131"/>
    </row>
    <row r="56818" spans="1:1" x14ac:dyDescent="0.55000000000000004">
      <c r="A56818" s="131"/>
    </row>
    <row r="56819" spans="1:1" x14ac:dyDescent="0.55000000000000004">
      <c r="A56819" s="131"/>
    </row>
    <row r="56822" spans="1:1" x14ac:dyDescent="0.55000000000000004">
      <c r="A56822" s="131"/>
    </row>
    <row r="56823" spans="1:1" x14ac:dyDescent="0.55000000000000004">
      <c r="A56823" s="131"/>
    </row>
    <row r="56826" spans="1:1" x14ac:dyDescent="0.55000000000000004">
      <c r="A56826" s="131"/>
    </row>
    <row r="56827" spans="1:1" x14ac:dyDescent="0.55000000000000004">
      <c r="A56827" s="131"/>
    </row>
    <row r="56830" spans="1:1" x14ac:dyDescent="0.55000000000000004">
      <c r="A56830" s="131"/>
    </row>
    <row r="56831" spans="1:1" x14ac:dyDescent="0.55000000000000004">
      <c r="A56831" s="131"/>
    </row>
    <row r="56834" spans="1:1" x14ac:dyDescent="0.55000000000000004">
      <c r="A56834" s="131"/>
    </row>
    <row r="56835" spans="1:1" x14ac:dyDescent="0.55000000000000004">
      <c r="A56835" s="131"/>
    </row>
    <row r="56838" spans="1:1" x14ac:dyDescent="0.55000000000000004">
      <c r="A56838" s="131"/>
    </row>
    <row r="56839" spans="1:1" x14ac:dyDescent="0.55000000000000004">
      <c r="A56839" s="131"/>
    </row>
    <row r="56842" spans="1:1" x14ac:dyDescent="0.55000000000000004">
      <c r="A56842" s="131"/>
    </row>
    <row r="56843" spans="1:1" x14ac:dyDescent="0.55000000000000004">
      <c r="A56843" s="131"/>
    </row>
    <row r="56846" spans="1:1" x14ac:dyDescent="0.55000000000000004">
      <c r="A56846" s="131"/>
    </row>
    <row r="56847" spans="1:1" x14ac:dyDescent="0.55000000000000004">
      <c r="A56847" s="131"/>
    </row>
    <row r="56850" spans="1:1" x14ac:dyDescent="0.55000000000000004">
      <c r="A56850" s="131"/>
    </row>
    <row r="56851" spans="1:1" x14ac:dyDescent="0.55000000000000004">
      <c r="A56851" s="131"/>
    </row>
    <row r="56854" spans="1:1" x14ac:dyDescent="0.55000000000000004">
      <c r="A56854" s="131"/>
    </row>
    <row r="56855" spans="1:1" x14ac:dyDescent="0.55000000000000004">
      <c r="A56855" s="131"/>
    </row>
    <row r="56858" spans="1:1" x14ac:dyDescent="0.55000000000000004">
      <c r="A56858" s="131"/>
    </row>
    <row r="56859" spans="1:1" x14ac:dyDescent="0.55000000000000004">
      <c r="A56859" s="131"/>
    </row>
    <row r="56862" spans="1:1" x14ac:dyDescent="0.55000000000000004">
      <c r="A56862" s="131"/>
    </row>
    <row r="56863" spans="1:1" x14ac:dyDescent="0.55000000000000004">
      <c r="A56863" s="131"/>
    </row>
    <row r="56866" spans="1:1" x14ac:dyDescent="0.55000000000000004">
      <c r="A56866" s="131"/>
    </row>
    <row r="56867" spans="1:1" x14ac:dyDescent="0.55000000000000004">
      <c r="A56867" s="131"/>
    </row>
    <row r="56870" spans="1:1" x14ac:dyDescent="0.55000000000000004">
      <c r="A56870" s="131"/>
    </row>
    <row r="56871" spans="1:1" x14ac:dyDescent="0.55000000000000004">
      <c r="A56871" s="131"/>
    </row>
    <row r="56874" spans="1:1" x14ac:dyDescent="0.55000000000000004">
      <c r="A56874" s="131"/>
    </row>
    <row r="56875" spans="1:1" x14ac:dyDescent="0.55000000000000004">
      <c r="A56875" s="131"/>
    </row>
    <row r="56878" spans="1:1" x14ac:dyDescent="0.55000000000000004">
      <c r="A56878" s="131"/>
    </row>
    <row r="56879" spans="1:1" x14ac:dyDescent="0.55000000000000004">
      <c r="A56879" s="131"/>
    </row>
    <row r="56882" spans="1:1" x14ac:dyDescent="0.55000000000000004">
      <c r="A56882" s="131"/>
    </row>
    <row r="56883" spans="1:1" x14ac:dyDescent="0.55000000000000004">
      <c r="A56883" s="131"/>
    </row>
    <row r="56886" spans="1:1" x14ac:dyDescent="0.55000000000000004">
      <c r="A56886" s="131"/>
    </row>
    <row r="56887" spans="1:1" x14ac:dyDescent="0.55000000000000004">
      <c r="A56887" s="131"/>
    </row>
    <row r="56890" spans="1:1" x14ac:dyDescent="0.55000000000000004">
      <c r="A56890" s="131"/>
    </row>
    <row r="56891" spans="1:1" x14ac:dyDescent="0.55000000000000004">
      <c r="A56891" s="131"/>
    </row>
    <row r="56894" spans="1:1" x14ac:dyDescent="0.55000000000000004">
      <c r="A56894" s="131"/>
    </row>
    <row r="56895" spans="1:1" x14ac:dyDescent="0.55000000000000004">
      <c r="A56895" s="131"/>
    </row>
    <row r="56898" spans="1:1" x14ac:dyDescent="0.55000000000000004">
      <c r="A56898" s="131"/>
    </row>
    <row r="56899" spans="1:1" x14ac:dyDescent="0.55000000000000004">
      <c r="A56899" s="131"/>
    </row>
    <row r="56902" spans="1:1" x14ac:dyDescent="0.55000000000000004">
      <c r="A56902" s="131"/>
    </row>
    <row r="56903" spans="1:1" x14ac:dyDescent="0.55000000000000004">
      <c r="A56903" s="131"/>
    </row>
    <row r="56906" spans="1:1" x14ac:dyDescent="0.55000000000000004">
      <c r="A56906" s="131"/>
    </row>
    <row r="56907" spans="1:1" x14ac:dyDescent="0.55000000000000004">
      <c r="A56907" s="131"/>
    </row>
    <row r="56910" spans="1:1" x14ac:dyDescent="0.55000000000000004">
      <c r="A56910" s="131"/>
    </row>
    <row r="56911" spans="1:1" x14ac:dyDescent="0.55000000000000004">
      <c r="A56911" s="131"/>
    </row>
    <row r="56914" spans="1:1" x14ac:dyDescent="0.55000000000000004">
      <c r="A56914" s="131"/>
    </row>
    <row r="56915" spans="1:1" x14ac:dyDescent="0.55000000000000004">
      <c r="A56915" s="131"/>
    </row>
    <row r="56918" spans="1:1" x14ac:dyDescent="0.55000000000000004">
      <c r="A56918" s="131"/>
    </row>
    <row r="56919" spans="1:1" x14ac:dyDescent="0.55000000000000004">
      <c r="A56919" s="131"/>
    </row>
    <row r="56922" spans="1:1" x14ac:dyDescent="0.55000000000000004">
      <c r="A56922" s="131"/>
    </row>
    <row r="56923" spans="1:1" x14ac:dyDescent="0.55000000000000004">
      <c r="A56923" s="131"/>
    </row>
    <row r="56926" spans="1:1" x14ac:dyDescent="0.55000000000000004">
      <c r="A56926" s="131"/>
    </row>
    <row r="56927" spans="1:1" x14ac:dyDescent="0.55000000000000004">
      <c r="A56927" s="131"/>
    </row>
    <row r="56930" spans="1:1" x14ac:dyDescent="0.55000000000000004">
      <c r="A56930" s="131"/>
    </row>
    <row r="56931" spans="1:1" x14ac:dyDescent="0.55000000000000004">
      <c r="A56931" s="131"/>
    </row>
    <row r="56934" spans="1:1" x14ac:dyDescent="0.55000000000000004">
      <c r="A56934" s="131"/>
    </row>
    <row r="56935" spans="1:1" x14ac:dyDescent="0.55000000000000004">
      <c r="A56935" s="131"/>
    </row>
    <row r="56938" spans="1:1" x14ac:dyDescent="0.55000000000000004">
      <c r="A56938" s="131"/>
    </row>
    <row r="56939" spans="1:1" x14ac:dyDescent="0.55000000000000004">
      <c r="A56939" s="131"/>
    </row>
    <row r="56942" spans="1:1" x14ac:dyDescent="0.55000000000000004">
      <c r="A56942" s="131"/>
    </row>
    <row r="56943" spans="1:1" x14ac:dyDescent="0.55000000000000004">
      <c r="A56943" s="131"/>
    </row>
    <row r="56946" spans="1:1" x14ac:dyDescent="0.55000000000000004">
      <c r="A56946" s="131"/>
    </row>
    <row r="56947" spans="1:1" x14ac:dyDescent="0.55000000000000004">
      <c r="A56947" s="131"/>
    </row>
    <row r="56950" spans="1:1" x14ac:dyDescent="0.55000000000000004">
      <c r="A56950" s="131"/>
    </row>
    <row r="56951" spans="1:1" x14ac:dyDescent="0.55000000000000004">
      <c r="A56951" s="131"/>
    </row>
    <row r="56954" spans="1:1" x14ac:dyDescent="0.55000000000000004">
      <c r="A56954" s="131"/>
    </row>
    <row r="56955" spans="1:1" x14ac:dyDescent="0.55000000000000004">
      <c r="A56955" s="131"/>
    </row>
    <row r="56958" spans="1:1" x14ac:dyDescent="0.55000000000000004">
      <c r="A56958" s="131"/>
    </row>
    <row r="56959" spans="1:1" x14ac:dyDescent="0.55000000000000004">
      <c r="A56959" s="131"/>
    </row>
    <row r="56962" spans="1:1" x14ac:dyDescent="0.55000000000000004">
      <c r="A56962" s="131"/>
    </row>
    <row r="56963" spans="1:1" x14ac:dyDescent="0.55000000000000004">
      <c r="A56963" s="131"/>
    </row>
    <row r="56966" spans="1:1" x14ac:dyDescent="0.55000000000000004">
      <c r="A56966" s="131"/>
    </row>
    <row r="56967" spans="1:1" x14ac:dyDescent="0.55000000000000004">
      <c r="A56967" s="131"/>
    </row>
    <row r="56970" spans="1:1" x14ac:dyDescent="0.55000000000000004">
      <c r="A56970" s="131"/>
    </row>
    <row r="56971" spans="1:1" x14ac:dyDescent="0.55000000000000004">
      <c r="A56971" s="131"/>
    </row>
    <row r="56974" spans="1:1" x14ac:dyDescent="0.55000000000000004">
      <c r="A56974" s="131"/>
    </row>
    <row r="56975" spans="1:1" x14ac:dyDescent="0.55000000000000004">
      <c r="A56975" s="131"/>
    </row>
    <row r="56978" spans="1:1" x14ac:dyDescent="0.55000000000000004">
      <c r="A56978" s="131"/>
    </row>
    <row r="56979" spans="1:1" x14ac:dyDescent="0.55000000000000004">
      <c r="A56979" s="131"/>
    </row>
    <row r="56982" spans="1:1" x14ac:dyDescent="0.55000000000000004">
      <c r="A56982" s="131"/>
    </row>
    <row r="56983" spans="1:1" x14ac:dyDescent="0.55000000000000004">
      <c r="A56983" s="131"/>
    </row>
    <row r="56986" spans="1:1" x14ac:dyDescent="0.55000000000000004">
      <c r="A56986" s="131"/>
    </row>
    <row r="56987" spans="1:1" x14ac:dyDescent="0.55000000000000004">
      <c r="A56987" s="131"/>
    </row>
    <row r="56990" spans="1:1" x14ac:dyDescent="0.55000000000000004">
      <c r="A56990" s="131"/>
    </row>
    <row r="56991" spans="1:1" x14ac:dyDescent="0.55000000000000004">
      <c r="A56991" s="131"/>
    </row>
    <row r="56994" spans="1:1" x14ac:dyDescent="0.55000000000000004">
      <c r="A56994" s="131"/>
    </row>
    <row r="56995" spans="1:1" x14ac:dyDescent="0.55000000000000004">
      <c r="A56995" s="131"/>
    </row>
    <row r="56998" spans="1:1" x14ac:dyDescent="0.55000000000000004">
      <c r="A56998" s="131"/>
    </row>
    <row r="56999" spans="1:1" x14ac:dyDescent="0.55000000000000004">
      <c r="A56999" s="131"/>
    </row>
    <row r="57002" spans="1:1" x14ac:dyDescent="0.55000000000000004">
      <c r="A57002" s="131"/>
    </row>
    <row r="57003" spans="1:1" x14ac:dyDescent="0.55000000000000004">
      <c r="A57003" s="131"/>
    </row>
    <row r="57006" spans="1:1" x14ac:dyDescent="0.55000000000000004">
      <c r="A57006" s="131"/>
    </row>
    <row r="57007" spans="1:1" x14ac:dyDescent="0.55000000000000004">
      <c r="A57007" s="131"/>
    </row>
    <row r="57010" spans="1:1" x14ac:dyDescent="0.55000000000000004">
      <c r="A57010" s="131"/>
    </row>
    <row r="57011" spans="1:1" x14ac:dyDescent="0.55000000000000004">
      <c r="A57011" s="131"/>
    </row>
    <row r="57014" spans="1:1" x14ac:dyDescent="0.55000000000000004">
      <c r="A57014" s="131"/>
    </row>
    <row r="57015" spans="1:1" x14ac:dyDescent="0.55000000000000004">
      <c r="A57015" s="131"/>
    </row>
    <row r="57018" spans="1:1" x14ac:dyDescent="0.55000000000000004">
      <c r="A57018" s="131"/>
    </row>
    <row r="57019" spans="1:1" x14ac:dyDescent="0.55000000000000004">
      <c r="A57019" s="131"/>
    </row>
    <row r="57022" spans="1:1" x14ac:dyDescent="0.55000000000000004">
      <c r="A57022" s="131"/>
    </row>
    <row r="57023" spans="1:1" x14ac:dyDescent="0.55000000000000004">
      <c r="A57023" s="131"/>
    </row>
    <row r="57026" spans="1:1" x14ac:dyDescent="0.55000000000000004">
      <c r="A57026" s="131"/>
    </row>
    <row r="57027" spans="1:1" x14ac:dyDescent="0.55000000000000004">
      <c r="A57027" s="131"/>
    </row>
    <row r="57030" spans="1:1" x14ac:dyDescent="0.55000000000000004">
      <c r="A57030" s="131"/>
    </row>
    <row r="57031" spans="1:1" x14ac:dyDescent="0.55000000000000004">
      <c r="A57031" s="131"/>
    </row>
    <row r="57034" spans="1:1" x14ac:dyDescent="0.55000000000000004">
      <c r="A57034" s="131"/>
    </row>
    <row r="57035" spans="1:1" x14ac:dyDescent="0.55000000000000004">
      <c r="A57035" s="131"/>
    </row>
    <row r="57038" spans="1:1" x14ac:dyDescent="0.55000000000000004">
      <c r="A57038" s="131"/>
    </row>
    <row r="57039" spans="1:1" x14ac:dyDescent="0.55000000000000004">
      <c r="A57039" s="131"/>
    </row>
    <row r="57042" spans="1:1" x14ac:dyDescent="0.55000000000000004">
      <c r="A57042" s="131"/>
    </row>
    <row r="57043" spans="1:1" x14ac:dyDescent="0.55000000000000004">
      <c r="A57043" s="131"/>
    </row>
    <row r="57046" spans="1:1" x14ac:dyDescent="0.55000000000000004">
      <c r="A57046" s="131"/>
    </row>
    <row r="57047" spans="1:1" x14ac:dyDescent="0.55000000000000004">
      <c r="A57047" s="131"/>
    </row>
    <row r="57050" spans="1:1" x14ac:dyDescent="0.55000000000000004">
      <c r="A57050" s="131"/>
    </row>
    <row r="57051" spans="1:1" x14ac:dyDescent="0.55000000000000004">
      <c r="A57051" s="131"/>
    </row>
    <row r="57054" spans="1:1" x14ac:dyDescent="0.55000000000000004">
      <c r="A57054" s="131"/>
    </row>
    <row r="57055" spans="1:1" x14ac:dyDescent="0.55000000000000004">
      <c r="A57055" s="131"/>
    </row>
    <row r="57058" spans="1:1" x14ac:dyDescent="0.55000000000000004">
      <c r="A57058" s="131"/>
    </row>
    <row r="57059" spans="1:1" x14ac:dyDescent="0.55000000000000004">
      <c r="A57059" s="131"/>
    </row>
    <row r="57062" spans="1:1" x14ac:dyDescent="0.55000000000000004">
      <c r="A57062" s="131"/>
    </row>
    <row r="57063" spans="1:1" x14ac:dyDescent="0.55000000000000004">
      <c r="A57063" s="131"/>
    </row>
    <row r="57066" spans="1:1" x14ac:dyDescent="0.55000000000000004">
      <c r="A57066" s="131"/>
    </row>
    <row r="57067" spans="1:1" x14ac:dyDescent="0.55000000000000004">
      <c r="A57067" s="131"/>
    </row>
    <row r="57070" spans="1:1" x14ac:dyDescent="0.55000000000000004">
      <c r="A57070" s="131"/>
    </row>
    <row r="57071" spans="1:1" x14ac:dyDescent="0.55000000000000004">
      <c r="A57071" s="131"/>
    </row>
    <row r="57074" spans="1:1" x14ac:dyDescent="0.55000000000000004">
      <c r="A57074" s="131"/>
    </row>
    <row r="57075" spans="1:1" x14ac:dyDescent="0.55000000000000004">
      <c r="A57075" s="131"/>
    </row>
    <row r="57078" spans="1:1" x14ac:dyDescent="0.55000000000000004">
      <c r="A57078" s="131"/>
    </row>
    <row r="57079" spans="1:1" x14ac:dyDescent="0.55000000000000004">
      <c r="A57079" s="131"/>
    </row>
    <row r="57082" spans="1:1" x14ac:dyDescent="0.55000000000000004">
      <c r="A57082" s="131"/>
    </row>
    <row r="57083" spans="1:1" x14ac:dyDescent="0.55000000000000004">
      <c r="A57083" s="131"/>
    </row>
    <row r="57086" spans="1:1" x14ac:dyDescent="0.55000000000000004">
      <c r="A57086" s="131"/>
    </row>
    <row r="57087" spans="1:1" x14ac:dyDescent="0.55000000000000004">
      <c r="A57087" s="131"/>
    </row>
    <row r="57090" spans="1:1" x14ac:dyDescent="0.55000000000000004">
      <c r="A57090" s="131"/>
    </row>
    <row r="57091" spans="1:1" x14ac:dyDescent="0.55000000000000004">
      <c r="A57091" s="131"/>
    </row>
    <row r="57094" spans="1:1" x14ac:dyDescent="0.55000000000000004">
      <c r="A57094" s="131"/>
    </row>
    <row r="57095" spans="1:1" x14ac:dyDescent="0.55000000000000004">
      <c r="A57095" s="131"/>
    </row>
    <row r="57098" spans="1:1" x14ac:dyDescent="0.55000000000000004">
      <c r="A57098" s="131"/>
    </row>
    <row r="57099" spans="1:1" x14ac:dyDescent="0.55000000000000004">
      <c r="A57099" s="131"/>
    </row>
    <row r="57102" spans="1:1" x14ac:dyDescent="0.55000000000000004">
      <c r="A57102" s="131"/>
    </row>
    <row r="57103" spans="1:1" x14ac:dyDescent="0.55000000000000004">
      <c r="A57103" s="131"/>
    </row>
    <row r="57106" spans="1:1" x14ac:dyDescent="0.55000000000000004">
      <c r="A57106" s="131"/>
    </row>
    <row r="57107" spans="1:1" x14ac:dyDescent="0.55000000000000004">
      <c r="A57107" s="131"/>
    </row>
    <row r="57110" spans="1:1" x14ac:dyDescent="0.55000000000000004">
      <c r="A57110" s="131"/>
    </row>
    <row r="57111" spans="1:1" x14ac:dyDescent="0.55000000000000004">
      <c r="A57111" s="131"/>
    </row>
    <row r="57114" spans="1:1" x14ac:dyDescent="0.55000000000000004">
      <c r="A57114" s="131"/>
    </row>
    <row r="57115" spans="1:1" x14ac:dyDescent="0.55000000000000004">
      <c r="A57115" s="131"/>
    </row>
    <row r="57118" spans="1:1" x14ac:dyDescent="0.55000000000000004">
      <c r="A57118" s="131"/>
    </row>
    <row r="57119" spans="1:1" x14ac:dyDescent="0.55000000000000004">
      <c r="A57119" s="131"/>
    </row>
    <row r="57122" spans="1:1" x14ac:dyDescent="0.55000000000000004">
      <c r="A57122" s="131"/>
    </row>
    <row r="57123" spans="1:1" x14ac:dyDescent="0.55000000000000004">
      <c r="A57123" s="131"/>
    </row>
    <row r="57126" spans="1:1" x14ac:dyDescent="0.55000000000000004">
      <c r="A57126" s="131"/>
    </row>
    <row r="57127" spans="1:1" x14ac:dyDescent="0.55000000000000004">
      <c r="A57127" s="131"/>
    </row>
    <row r="57130" spans="1:1" x14ac:dyDescent="0.55000000000000004">
      <c r="A57130" s="131"/>
    </row>
    <row r="57131" spans="1:1" x14ac:dyDescent="0.55000000000000004">
      <c r="A57131" s="131"/>
    </row>
    <row r="57134" spans="1:1" x14ac:dyDescent="0.55000000000000004">
      <c r="A57134" s="131"/>
    </row>
    <row r="57135" spans="1:1" x14ac:dyDescent="0.55000000000000004">
      <c r="A57135" s="131"/>
    </row>
    <row r="57138" spans="1:1" x14ac:dyDescent="0.55000000000000004">
      <c r="A57138" s="131"/>
    </row>
    <row r="57139" spans="1:1" x14ac:dyDescent="0.55000000000000004">
      <c r="A57139" s="131"/>
    </row>
    <row r="57142" spans="1:1" x14ac:dyDescent="0.55000000000000004">
      <c r="A57142" s="131"/>
    </row>
    <row r="57143" spans="1:1" x14ac:dyDescent="0.55000000000000004">
      <c r="A57143" s="131"/>
    </row>
    <row r="57146" spans="1:1" x14ac:dyDescent="0.55000000000000004">
      <c r="A57146" s="131"/>
    </row>
    <row r="57147" spans="1:1" x14ac:dyDescent="0.55000000000000004">
      <c r="A57147" s="131"/>
    </row>
    <row r="57150" spans="1:1" x14ac:dyDescent="0.55000000000000004">
      <c r="A57150" s="131"/>
    </row>
    <row r="57151" spans="1:1" x14ac:dyDescent="0.55000000000000004">
      <c r="A57151" s="131"/>
    </row>
    <row r="57154" spans="1:1" x14ac:dyDescent="0.55000000000000004">
      <c r="A57154" s="131"/>
    </row>
    <row r="57155" spans="1:1" x14ac:dyDescent="0.55000000000000004">
      <c r="A57155" s="131"/>
    </row>
    <row r="57158" spans="1:1" x14ac:dyDescent="0.55000000000000004">
      <c r="A57158" s="131"/>
    </row>
    <row r="57159" spans="1:1" x14ac:dyDescent="0.55000000000000004">
      <c r="A57159" s="131"/>
    </row>
    <row r="57162" spans="1:1" x14ac:dyDescent="0.55000000000000004">
      <c r="A57162" s="131"/>
    </row>
    <row r="57163" spans="1:1" x14ac:dyDescent="0.55000000000000004">
      <c r="A57163" s="131"/>
    </row>
    <row r="57166" spans="1:1" x14ac:dyDescent="0.55000000000000004">
      <c r="A57166" s="131"/>
    </row>
    <row r="57167" spans="1:1" x14ac:dyDescent="0.55000000000000004">
      <c r="A57167" s="131"/>
    </row>
    <row r="57170" spans="1:1" x14ac:dyDescent="0.55000000000000004">
      <c r="A57170" s="131"/>
    </row>
    <row r="57171" spans="1:1" x14ac:dyDescent="0.55000000000000004">
      <c r="A57171" s="131"/>
    </row>
    <row r="57174" spans="1:1" x14ac:dyDescent="0.55000000000000004">
      <c r="A57174" s="131"/>
    </row>
    <row r="57175" spans="1:1" x14ac:dyDescent="0.55000000000000004">
      <c r="A57175" s="131"/>
    </row>
    <row r="57178" spans="1:1" x14ac:dyDescent="0.55000000000000004">
      <c r="A57178" s="131"/>
    </row>
    <row r="57179" spans="1:1" x14ac:dyDescent="0.55000000000000004">
      <c r="A57179" s="131"/>
    </row>
    <row r="57182" spans="1:1" x14ac:dyDescent="0.55000000000000004">
      <c r="A57182" s="131"/>
    </row>
    <row r="57183" spans="1:1" x14ac:dyDescent="0.55000000000000004">
      <c r="A57183" s="131"/>
    </row>
    <row r="57186" spans="1:1" x14ac:dyDescent="0.55000000000000004">
      <c r="A57186" s="131"/>
    </row>
    <row r="57187" spans="1:1" x14ac:dyDescent="0.55000000000000004">
      <c r="A57187" s="131"/>
    </row>
    <row r="57190" spans="1:1" x14ac:dyDescent="0.55000000000000004">
      <c r="A57190" s="131"/>
    </row>
    <row r="57191" spans="1:1" x14ac:dyDescent="0.55000000000000004">
      <c r="A57191" s="131"/>
    </row>
    <row r="57194" spans="1:1" x14ac:dyDescent="0.55000000000000004">
      <c r="A57194" s="131"/>
    </row>
    <row r="57195" spans="1:1" x14ac:dyDescent="0.55000000000000004">
      <c r="A57195" s="131"/>
    </row>
    <row r="57198" spans="1:1" x14ac:dyDescent="0.55000000000000004">
      <c r="A57198" s="131"/>
    </row>
    <row r="57199" spans="1:1" x14ac:dyDescent="0.55000000000000004">
      <c r="A57199" s="131"/>
    </row>
    <row r="57202" spans="1:1" x14ac:dyDescent="0.55000000000000004">
      <c r="A57202" s="131"/>
    </row>
    <row r="57203" spans="1:1" x14ac:dyDescent="0.55000000000000004">
      <c r="A57203" s="131"/>
    </row>
    <row r="57206" spans="1:1" x14ac:dyDescent="0.55000000000000004">
      <c r="A57206" s="131"/>
    </row>
    <row r="57207" spans="1:1" x14ac:dyDescent="0.55000000000000004">
      <c r="A57207" s="131"/>
    </row>
    <row r="57210" spans="1:1" x14ac:dyDescent="0.55000000000000004">
      <c r="A57210" s="131"/>
    </row>
    <row r="57211" spans="1:1" x14ac:dyDescent="0.55000000000000004">
      <c r="A57211" s="131"/>
    </row>
    <row r="57214" spans="1:1" x14ac:dyDescent="0.55000000000000004">
      <c r="A57214" s="131"/>
    </row>
    <row r="57215" spans="1:1" x14ac:dyDescent="0.55000000000000004">
      <c r="A57215" s="131"/>
    </row>
    <row r="57218" spans="1:1" x14ac:dyDescent="0.55000000000000004">
      <c r="A57218" s="131"/>
    </row>
    <row r="57219" spans="1:1" x14ac:dyDescent="0.55000000000000004">
      <c r="A57219" s="131"/>
    </row>
    <row r="57222" spans="1:1" x14ac:dyDescent="0.55000000000000004">
      <c r="A57222" s="131"/>
    </row>
    <row r="57223" spans="1:1" x14ac:dyDescent="0.55000000000000004">
      <c r="A57223" s="131"/>
    </row>
    <row r="57226" spans="1:1" x14ac:dyDescent="0.55000000000000004">
      <c r="A57226" s="131"/>
    </row>
    <row r="57227" spans="1:1" x14ac:dyDescent="0.55000000000000004">
      <c r="A57227" s="131"/>
    </row>
    <row r="57230" spans="1:1" x14ac:dyDescent="0.55000000000000004">
      <c r="A57230" s="131"/>
    </row>
    <row r="57231" spans="1:1" x14ac:dyDescent="0.55000000000000004">
      <c r="A57231" s="131"/>
    </row>
    <row r="57234" spans="1:1" x14ac:dyDescent="0.55000000000000004">
      <c r="A57234" s="131"/>
    </row>
    <row r="57235" spans="1:1" x14ac:dyDescent="0.55000000000000004">
      <c r="A57235" s="131"/>
    </row>
    <row r="57238" spans="1:1" x14ac:dyDescent="0.55000000000000004">
      <c r="A57238" s="131"/>
    </row>
    <row r="57239" spans="1:1" x14ac:dyDescent="0.55000000000000004">
      <c r="A57239" s="131"/>
    </row>
    <row r="57242" spans="1:1" x14ac:dyDescent="0.55000000000000004">
      <c r="A57242" s="131"/>
    </row>
    <row r="57243" spans="1:1" x14ac:dyDescent="0.55000000000000004">
      <c r="A57243" s="131"/>
    </row>
    <row r="57246" spans="1:1" x14ac:dyDescent="0.55000000000000004">
      <c r="A57246" s="131"/>
    </row>
    <row r="57247" spans="1:1" x14ac:dyDescent="0.55000000000000004">
      <c r="A57247" s="131"/>
    </row>
    <row r="57250" spans="1:1" x14ac:dyDescent="0.55000000000000004">
      <c r="A57250" s="131"/>
    </row>
    <row r="57251" spans="1:1" x14ac:dyDescent="0.55000000000000004">
      <c r="A57251" s="131"/>
    </row>
    <row r="57254" spans="1:1" x14ac:dyDescent="0.55000000000000004">
      <c r="A57254" s="131"/>
    </row>
    <row r="57255" spans="1:1" x14ac:dyDescent="0.55000000000000004">
      <c r="A57255" s="131"/>
    </row>
    <row r="57258" spans="1:1" x14ac:dyDescent="0.55000000000000004">
      <c r="A57258" s="131"/>
    </row>
    <row r="57259" spans="1:1" x14ac:dyDescent="0.55000000000000004">
      <c r="A57259" s="131"/>
    </row>
    <row r="57262" spans="1:1" x14ac:dyDescent="0.55000000000000004">
      <c r="A57262" s="131"/>
    </row>
    <row r="57263" spans="1:1" x14ac:dyDescent="0.55000000000000004">
      <c r="A57263" s="131"/>
    </row>
    <row r="57266" spans="1:1" x14ac:dyDescent="0.55000000000000004">
      <c r="A57266" s="131"/>
    </row>
    <row r="57267" spans="1:1" x14ac:dyDescent="0.55000000000000004">
      <c r="A57267" s="131"/>
    </row>
    <row r="57270" spans="1:1" x14ac:dyDescent="0.55000000000000004">
      <c r="A57270" s="131"/>
    </row>
    <row r="57271" spans="1:1" x14ac:dyDescent="0.55000000000000004">
      <c r="A57271" s="131"/>
    </row>
    <row r="57274" spans="1:1" x14ac:dyDescent="0.55000000000000004">
      <c r="A57274" s="131"/>
    </row>
    <row r="57275" spans="1:1" x14ac:dyDescent="0.55000000000000004">
      <c r="A57275" s="131"/>
    </row>
    <row r="57278" spans="1:1" x14ac:dyDescent="0.55000000000000004">
      <c r="A57278" s="131"/>
    </row>
    <row r="57279" spans="1:1" x14ac:dyDescent="0.55000000000000004">
      <c r="A57279" s="131"/>
    </row>
    <row r="57282" spans="1:1" x14ac:dyDescent="0.55000000000000004">
      <c r="A57282" s="131"/>
    </row>
    <row r="57283" spans="1:1" x14ac:dyDescent="0.55000000000000004">
      <c r="A57283" s="131"/>
    </row>
    <row r="57286" spans="1:1" x14ac:dyDescent="0.55000000000000004">
      <c r="A57286" s="131"/>
    </row>
    <row r="57287" spans="1:1" x14ac:dyDescent="0.55000000000000004">
      <c r="A57287" s="131"/>
    </row>
    <row r="57290" spans="1:1" x14ac:dyDescent="0.55000000000000004">
      <c r="A57290" s="131"/>
    </row>
    <row r="57291" spans="1:1" x14ac:dyDescent="0.55000000000000004">
      <c r="A57291" s="131"/>
    </row>
    <row r="57294" spans="1:1" x14ac:dyDescent="0.55000000000000004">
      <c r="A57294" s="131"/>
    </row>
    <row r="57295" spans="1:1" x14ac:dyDescent="0.55000000000000004">
      <c r="A57295" s="131"/>
    </row>
    <row r="57298" spans="1:1" x14ac:dyDescent="0.55000000000000004">
      <c r="A57298" s="131"/>
    </row>
    <row r="57299" spans="1:1" x14ac:dyDescent="0.55000000000000004">
      <c r="A57299" s="131"/>
    </row>
    <row r="57302" spans="1:1" x14ac:dyDescent="0.55000000000000004">
      <c r="A57302" s="131"/>
    </row>
    <row r="57303" spans="1:1" x14ac:dyDescent="0.55000000000000004">
      <c r="A57303" s="131"/>
    </row>
    <row r="57306" spans="1:1" x14ac:dyDescent="0.55000000000000004">
      <c r="A57306" s="131"/>
    </row>
    <row r="57307" spans="1:1" x14ac:dyDescent="0.55000000000000004">
      <c r="A57307" s="131"/>
    </row>
    <row r="57310" spans="1:1" x14ac:dyDescent="0.55000000000000004">
      <c r="A57310" s="131"/>
    </row>
    <row r="57311" spans="1:1" x14ac:dyDescent="0.55000000000000004">
      <c r="A57311" s="131"/>
    </row>
    <row r="57314" spans="1:1" x14ac:dyDescent="0.55000000000000004">
      <c r="A57314" s="131"/>
    </row>
    <row r="57315" spans="1:1" x14ac:dyDescent="0.55000000000000004">
      <c r="A57315" s="131"/>
    </row>
    <row r="57318" spans="1:1" x14ac:dyDescent="0.55000000000000004">
      <c r="A57318" s="131"/>
    </row>
    <row r="57319" spans="1:1" x14ac:dyDescent="0.55000000000000004">
      <c r="A57319" s="131"/>
    </row>
    <row r="57322" spans="1:1" x14ac:dyDescent="0.55000000000000004">
      <c r="A57322" s="131"/>
    </row>
    <row r="57323" spans="1:1" x14ac:dyDescent="0.55000000000000004">
      <c r="A57323" s="131"/>
    </row>
    <row r="57326" spans="1:1" x14ac:dyDescent="0.55000000000000004">
      <c r="A57326" s="131"/>
    </row>
    <row r="57327" spans="1:1" x14ac:dyDescent="0.55000000000000004">
      <c r="A57327" s="131"/>
    </row>
    <row r="57330" spans="1:1" x14ac:dyDescent="0.55000000000000004">
      <c r="A57330" s="131"/>
    </row>
    <row r="57331" spans="1:1" x14ac:dyDescent="0.55000000000000004">
      <c r="A57331" s="131"/>
    </row>
    <row r="57334" spans="1:1" x14ac:dyDescent="0.55000000000000004">
      <c r="A57334" s="131"/>
    </row>
    <row r="57335" spans="1:1" x14ac:dyDescent="0.55000000000000004">
      <c r="A57335" s="131"/>
    </row>
    <row r="57338" spans="1:1" x14ac:dyDescent="0.55000000000000004">
      <c r="A57338" s="131"/>
    </row>
    <row r="57339" spans="1:1" x14ac:dyDescent="0.55000000000000004">
      <c r="A57339" s="131"/>
    </row>
    <row r="57342" spans="1:1" x14ac:dyDescent="0.55000000000000004">
      <c r="A57342" s="131"/>
    </row>
    <row r="57343" spans="1:1" x14ac:dyDescent="0.55000000000000004">
      <c r="A57343" s="131"/>
    </row>
    <row r="57346" spans="1:1" x14ac:dyDescent="0.55000000000000004">
      <c r="A57346" s="131"/>
    </row>
    <row r="57347" spans="1:1" x14ac:dyDescent="0.55000000000000004">
      <c r="A57347" s="131"/>
    </row>
    <row r="57350" spans="1:1" x14ac:dyDescent="0.55000000000000004">
      <c r="A57350" s="131"/>
    </row>
    <row r="57351" spans="1:1" x14ac:dyDescent="0.55000000000000004">
      <c r="A57351" s="131"/>
    </row>
    <row r="57354" spans="1:1" x14ac:dyDescent="0.55000000000000004">
      <c r="A57354" s="131"/>
    </row>
    <row r="57355" spans="1:1" x14ac:dyDescent="0.55000000000000004">
      <c r="A57355" s="131"/>
    </row>
    <row r="57358" spans="1:1" x14ac:dyDescent="0.55000000000000004">
      <c r="A57358" s="131"/>
    </row>
    <row r="57359" spans="1:1" x14ac:dyDescent="0.55000000000000004">
      <c r="A57359" s="131"/>
    </row>
    <row r="57362" spans="1:1" x14ac:dyDescent="0.55000000000000004">
      <c r="A57362" s="131"/>
    </row>
    <row r="57363" spans="1:1" x14ac:dyDescent="0.55000000000000004">
      <c r="A57363" s="131"/>
    </row>
    <row r="57366" spans="1:1" x14ac:dyDescent="0.55000000000000004">
      <c r="A57366" s="131"/>
    </row>
    <row r="57367" spans="1:1" x14ac:dyDescent="0.55000000000000004">
      <c r="A57367" s="131"/>
    </row>
    <row r="57370" spans="1:1" x14ac:dyDescent="0.55000000000000004">
      <c r="A57370" s="131"/>
    </row>
    <row r="57371" spans="1:1" x14ac:dyDescent="0.55000000000000004">
      <c r="A57371" s="131"/>
    </row>
    <row r="57374" spans="1:1" x14ac:dyDescent="0.55000000000000004">
      <c r="A57374" s="131"/>
    </row>
    <row r="57375" spans="1:1" x14ac:dyDescent="0.55000000000000004">
      <c r="A57375" s="131"/>
    </row>
    <row r="57378" spans="1:1" x14ac:dyDescent="0.55000000000000004">
      <c r="A57378" s="131"/>
    </row>
    <row r="57379" spans="1:1" x14ac:dyDescent="0.55000000000000004">
      <c r="A57379" s="131"/>
    </row>
    <row r="57382" spans="1:1" x14ac:dyDescent="0.55000000000000004">
      <c r="A57382" s="131"/>
    </row>
    <row r="57383" spans="1:1" x14ac:dyDescent="0.55000000000000004">
      <c r="A57383" s="131"/>
    </row>
    <row r="57386" spans="1:1" x14ac:dyDescent="0.55000000000000004">
      <c r="A57386" s="131"/>
    </row>
    <row r="57387" spans="1:1" x14ac:dyDescent="0.55000000000000004">
      <c r="A57387" s="131"/>
    </row>
    <row r="57390" spans="1:1" x14ac:dyDescent="0.55000000000000004">
      <c r="A57390" s="131"/>
    </row>
    <row r="57391" spans="1:1" x14ac:dyDescent="0.55000000000000004">
      <c r="A57391" s="131"/>
    </row>
    <row r="57394" spans="1:1" x14ac:dyDescent="0.55000000000000004">
      <c r="A57394" s="131"/>
    </row>
    <row r="57395" spans="1:1" x14ac:dyDescent="0.55000000000000004">
      <c r="A57395" s="131"/>
    </row>
    <row r="57398" spans="1:1" x14ac:dyDescent="0.55000000000000004">
      <c r="A57398" s="131"/>
    </row>
    <row r="57399" spans="1:1" x14ac:dyDescent="0.55000000000000004">
      <c r="A57399" s="131"/>
    </row>
    <row r="57402" spans="1:1" x14ac:dyDescent="0.55000000000000004">
      <c r="A57402" s="131"/>
    </row>
    <row r="57403" spans="1:1" x14ac:dyDescent="0.55000000000000004">
      <c r="A57403" s="131"/>
    </row>
    <row r="57406" spans="1:1" x14ac:dyDescent="0.55000000000000004">
      <c r="A57406" s="131"/>
    </row>
    <row r="57407" spans="1:1" x14ac:dyDescent="0.55000000000000004">
      <c r="A57407" s="131"/>
    </row>
    <row r="57410" spans="1:1" x14ac:dyDescent="0.55000000000000004">
      <c r="A57410" s="131"/>
    </row>
    <row r="57411" spans="1:1" x14ac:dyDescent="0.55000000000000004">
      <c r="A57411" s="131"/>
    </row>
    <row r="57414" spans="1:1" x14ac:dyDescent="0.55000000000000004">
      <c r="A57414" s="131"/>
    </row>
    <row r="57415" spans="1:1" x14ac:dyDescent="0.55000000000000004">
      <c r="A57415" s="131"/>
    </row>
    <row r="57418" spans="1:1" x14ac:dyDescent="0.55000000000000004">
      <c r="A57418" s="131"/>
    </row>
    <row r="57419" spans="1:1" x14ac:dyDescent="0.55000000000000004">
      <c r="A57419" s="131"/>
    </row>
    <row r="57422" spans="1:1" x14ac:dyDescent="0.55000000000000004">
      <c r="A57422" s="131"/>
    </row>
    <row r="57423" spans="1:1" x14ac:dyDescent="0.55000000000000004">
      <c r="A57423" s="131"/>
    </row>
    <row r="57426" spans="1:1" x14ac:dyDescent="0.55000000000000004">
      <c r="A57426" s="131"/>
    </row>
    <row r="57427" spans="1:1" x14ac:dyDescent="0.55000000000000004">
      <c r="A57427" s="131"/>
    </row>
    <row r="57430" spans="1:1" x14ac:dyDescent="0.55000000000000004">
      <c r="A57430" s="131"/>
    </row>
    <row r="57431" spans="1:1" x14ac:dyDescent="0.55000000000000004">
      <c r="A57431" s="131"/>
    </row>
    <row r="57434" spans="1:1" x14ac:dyDescent="0.55000000000000004">
      <c r="A57434" s="131"/>
    </row>
    <row r="57435" spans="1:1" x14ac:dyDescent="0.55000000000000004">
      <c r="A57435" s="131"/>
    </row>
    <row r="57438" spans="1:1" x14ac:dyDescent="0.55000000000000004">
      <c r="A57438" s="131"/>
    </row>
    <row r="57439" spans="1:1" x14ac:dyDescent="0.55000000000000004">
      <c r="A57439" s="131"/>
    </row>
    <row r="57442" spans="1:1" x14ac:dyDescent="0.55000000000000004">
      <c r="A57442" s="131"/>
    </row>
    <row r="57443" spans="1:1" x14ac:dyDescent="0.55000000000000004">
      <c r="A57443" s="131"/>
    </row>
    <row r="57446" spans="1:1" x14ac:dyDescent="0.55000000000000004">
      <c r="A57446" s="131"/>
    </row>
    <row r="57447" spans="1:1" x14ac:dyDescent="0.55000000000000004">
      <c r="A57447" s="131"/>
    </row>
    <row r="57450" spans="1:1" x14ac:dyDescent="0.55000000000000004">
      <c r="A57450" s="131"/>
    </row>
    <row r="57451" spans="1:1" x14ac:dyDescent="0.55000000000000004">
      <c r="A57451" s="131"/>
    </row>
    <row r="57454" spans="1:1" x14ac:dyDescent="0.55000000000000004">
      <c r="A57454" s="131"/>
    </row>
    <row r="57455" spans="1:1" x14ac:dyDescent="0.55000000000000004">
      <c r="A57455" s="131"/>
    </row>
    <row r="57458" spans="1:1" x14ac:dyDescent="0.55000000000000004">
      <c r="A57458" s="131"/>
    </row>
    <row r="57459" spans="1:1" x14ac:dyDescent="0.55000000000000004">
      <c r="A57459" s="131"/>
    </row>
    <row r="57462" spans="1:1" x14ac:dyDescent="0.55000000000000004">
      <c r="A57462" s="131"/>
    </row>
    <row r="57463" spans="1:1" x14ac:dyDescent="0.55000000000000004">
      <c r="A57463" s="131"/>
    </row>
    <row r="57466" spans="1:1" x14ac:dyDescent="0.55000000000000004">
      <c r="A57466" s="131"/>
    </row>
    <row r="57467" spans="1:1" x14ac:dyDescent="0.55000000000000004">
      <c r="A57467" s="131"/>
    </row>
    <row r="57470" spans="1:1" x14ac:dyDescent="0.55000000000000004">
      <c r="A57470" s="131"/>
    </row>
    <row r="57471" spans="1:1" x14ac:dyDescent="0.55000000000000004">
      <c r="A57471" s="131"/>
    </row>
    <row r="57474" spans="1:1" x14ac:dyDescent="0.55000000000000004">
      <c r="A57474" s="131"/>
    </row>
    <row r="57475" spans="1:1" x14ac:dyDescent="0.55000000000000004">
      <c r="A57475" s="131"/>
    </row>
    <row r="57478" spans="1:1" x14ac:dyDescent="0.55000000000000004">
      <c r="A57478" s="131"/>
    </row>
    <row r="57479" spans="1:1" x14ac:dyDescent="0.55000000000000004">
      <c r="A57479" s="131"/>
    </row>
    <row r="57482" spans="1:1" x14ac:dyDescent="0.55000000000000004">
      <c r="A57482" s="131"/>
    </row>
    <row r="57483" spans="1:1" x14ac:dyDescent="0.55000000000000004">
      <c r="A57483" s="131"/>
    </row>
    <row r="57486" spans="1:1" x14ac:dyDescent="0.55000000000000004">
      <c r="A57486" s="131"/>
    </row>
    <row r="57487" spans="1:1" x14ac:dyDescent="0.55000000000000004">
      <c r="A57487" s="131"/>
    </row>
    <row r="57490" spans="1:1" x14ac:dyDescent="0.55000000000000004">
      <c r="A57490" s="131"/>
    </row>
    <row r="57491" spans="1:1" x14ac:dyDescent="0.55000000000000004">
      <c r="A57491" s="131"/>
    </row>
    <row r="57494" spans="1:1" x14ac:dyDescent="0.55000000000000004">
      <c r="A57494" s="131"/>
    </row>
    <row r="57495" spans="1:1" x14ac:dyDescent="0.55000000000000004">
      <c r="A57495" s="131"/>
    </row>
    <row r="57498" spans="1:1" x14ac:dyDescent="0.55000000000000004">
      <c r="A57498" s="131"/>
    </row>
    <row r="57499" spans="1:1" x14ac:dyDescent="0.55000000000000004">
      <c r="A57499" s="131"/>
    </row>
    <row r="57502" spans="1:1" x14ac:dyDescent="0.55000000000000004">
      <c r="A57502" s="131"/>
    </row>
    <row r="57503" spans="1:1" x14ac:dyDescent="0.55000000000000004">
      <c r="A57503" s="131"/>
    </row>
    <row r="57506" spans="1:1" x14ac:dyDescent="0.55000000000000004">
      <c r="A57506" s="131"/>
    </row>
    <row r="57507" spans="1:1" x14ac:dyDescent="0.55000000000000004">
      <c r="A57507" s="131"/>
    </row>
    <row r="57510" spans="1:1" x14ac:dyDescent="0.55000000000000004">
      <c r="A57510" s="131"/>
    </row>
    <row r="57511" spans="1:1" x14ac:dyDescent="0.55000000000000004">
      <c r="A57511" s="131"/>
    </row>
    <row r="57514" spans="1:1" x14ac:dyDescent="0.55000000000000004">
      <c r="A57514" s="131"/>
    </row>
    <row r="57515" spans="1:1" x14ac:dyDescent="0.55000000000000004">
      <c r="A57515" s="131"/>
    </row>
    <row r="57518" spans="1:1" x14ac:dyDescent="0.55000000000000004">
      <c r="A57518" s="131"/>
    </row>
    <row r="57519" spans="1:1" x14ac:dyDescent="0.55000000000000004">
      <c r="A57519" s="131"/>
    </row>
    <row r="57522" spans="1:1" x14ac:dyDescent="0.55000000000000004">
      <c r="A57522" s="131"/>
    </row>
    <row r="57523" spans="1:1" x14ac:dyDescent="0.55000000000000004">
      <c r="A57523" s="131"/>
    </row>
    <row r="57526" spans="1:1" x14ac:dyDescent="0.55000000000000004">
      <c r="A57526" s="131"/>
    </row>
    <row r="57527" spans="1:1" x14ac:dyDescent="0.55000000000000004">
      <c r="A57527" s="131"/>
    </row>
    <row r="57530" spans="1:1" x14ac:dyDescent="0.55000000000000004">
      <c r="A57530" s="131"/>
    </row>
    <row r="57531" spans="1:1" x14ac:dyDescent="0.55000000000000004">
      <c r="A57531" s="131"/>
    </row>
    <row r="57534" spans="1:1" x14ac:dyDescent="0.55000000000000004">
      <c r="A57534" s="131"/>
    </row>
    <row r="57535" spans="1:1" x14ac:dyDescent="0.55000000000000004">
      <c r="A57535" s="131"/>
    </row>
    <row r="57538" spans="1:1" x14ac:dyDescent="0.55000000000000004">
      <c r="A57538" s="131"/>
    </row>
    <row r="57539" spans="1:1" x14ac:dyDescent="0.55000000000000004">
      <c r="A57539" s="131"/>
    </row>
    <row r="57542" spans="1:1" x14ac:dyDescent="0.55000000000000004">
      <c r="A57542" s="131"/>
    </row>
    <row r="57543" spans="1:1" x14ac:dyDescent="0.55000000000000004">
      <c r="A57543" s="131"/>
    </row>
    <row r="57546" spans="1:1" x14ac:dyDescent="0.55000000000000004">
      <c r="A57546" s="131"/>
    </row>
    <row r="57547" spans="1:1" x14ac:dyDescent="0.55000000000000004">
      <c r="A57547" s="131"/>
    </row>
    <row r="57550" spans="1:1" x14ac:dyDescent="0.55000000000000004">
      <c r="A57550" s="131"/>
    </row>
    <row r="57551" spans="1:1" x14ac:dyDescent="0.55000000000000004">
      <c r="A57551" s="131"/>
    </row>
    <row r="57554" spans="1:1" x14ac:dyDescent="0.55000000000000004">
      <c r="A57554" s="131"/>
    </row>
    <row r="57555" spans="1:1" x14ac:dyDescent="0.55000000000000004">
      <c r="A57555" s="131"/>
    </row>
    <row r="57558" spans="1:1" x14ac:dyDescent="0.55000000000000004">
      <c r="A57558" s="131"/>
    </row>
    <row r="57559" spans="1:1" x14ac:dyDescent="0.55000000000000004">
      <c r="A57559" s="131"/>
    </row>
    <row r="57562" spans="1:1" x14ac:dyDescent="0.55000000000000004">
      <c r="A57562" s="131"/>
    </row>
    <row r="57563" spans="1:1" x14ac:dyDescent="0.55000000000000004">
      <c r="A57563" s="131"/>
    </row>
    <row r="57566" spans="1:1" x14ac:dyDescent="0.55000000000000004">
      <c r="A57566" s="131"/>
    </row>
    <row r="57567" spans="1:1" x14ac:dyDescent="0.55000000000000004">
      <c r="A57567" s="131"/>
    </row>
    <row r="57570" spans="1:1" x14ac:dyDescent="0.55000000000000004">
      <c r="A57570" s="131"/>
    </row>
    <row r="57571" spans="1:1" x14ac:dyDescent="0.55000000000000004">
      <c r="A57571" s="131"/>
    </row>
    <row r="57574" spans="1:1" x14ac:dyDescent="0.55000000000000004">
      <c r="A57574" s="131"/>
    </row>
    <row r="57575" spans="1:1" x14ac:dyDescent="0.55000000000000004">
      <c r="A57575" s="131"/>
    </row>
    <row r="57578" spans="1:1" x14ac:dyDescent="0.55000000000000004">
      <c r="A57578" s="131"/>
    </row>
    <row r="57579" spans="1:1" x14ac:dyDescent="0.55000000000000004">
      <c r="A57579" s="131"/>
    </row>
    <row r="57582" spans="1:1" x14ac:dyDescent="0.55000000000000004">
      <c r="A57582" s="131"/>
    </row>
    <row r="57583" spans="1:1" x14ac:dyDescent="0.55000000000000004">
      <c r="A57583" s="131"/>
    </row>
    <row r="57586" spans="1:1" x14ac:dyDescent="0.55000000000000004">
      <c r="A57586" s="131"/>
    </row>
    <row r="57587" spans="1:1" x14ac:dyDescent="0.55000000000000004">
      <c r="A57587" s="131"/>
    </row>
    <row r="57590" spans="1:1" x14ac:dyDescent="0.55000000000000004">
      <c r="A57590" s="131"/>
    </row>
    <row r="57591" spans="1:1" x14ac:dyDescent="0.55000000000000004">
      <c r="A57591" s="131"/>
    </row>
    <row r="57594" spans="1:1" x14ac:dyDescent="0.55000000000000004">
      <c r="A57594" s="131"/>
    </row>
    <row r="57595" spans="1:1" x14ac:dyDescent="0.55000000000000004">
      <c r="A57595" s="131"/>
    </row>
    <row r="57598" spans="1:1" x14ac:dyDescent="0.55000000000000004">
      <c r="A57598" s="131"/>
    </row>
    <row r="57599" spans="1:1" x14ac:dyDescent="0.55000000000000004">
      <c r="A57599" s="131"/>
    </row>
    <row r="57602" spans="1:1" x14ac:dyDescent="0.55000000000000004">
      <c r="A57602" s="131"/>
    </row>
    <row r="57603" spans="1:1" x14ac:dyDescent="0.55000000000000004">
      <c r="A57603" s="131"/>
    </row>
    <row r="57606" spans="1:1" x14ac:dyDescent="0.55000000000000004">
      <c r="A57606" s="131"/>
    </row>
    <row r="57607" spans="1:1" x14ac:dyDescent="0.55000000000000004">
      <c r="A57607" s="131"/>
    </row>
    <row r="57610" spans="1:1" x14ac:dyDescent="0.55000000000000004">
      <c r="A57610" s="131"/>
    </row>
    <row r="57611" spans="1:1" x14ac:dyDescent="0.55000000000000004">
      <c r="A57611" s="131"/>
    </row>
    <row r="57614" spans="1:1" x14ac:dyDescent="0.55000000000000004">
      <c r="A57614" s="131"/>
    </row>
    <row r="57615" spans="1:1" x14ac:dyDescent="0.55000000000000004">
      <c r="A57615" s="131"/>
    </row>
    <row r="57618" spans="1:1" x14ac:dyDescent="0.55000000000000004">
      <c r="A57618" s="131"/>
    </row>
    <row r="57619" spans="1:1" x14ac:dyDescent="0.55000000000000004">
      <c r="A57619" s="131"/>
    </row>
    <row r="57622" spans="1:1" x14ac:dyDescent="0.55000000000000004">
      <c r="A57622" s="131"/>
    </row>
    <row r="57623" spans="1:1" x14ac:dyDescent="0.55000000000000004">
      <c r="A57623" s="131"/>
    </row>
    <row r="57626" spans="1:1" x14ac:dyDescent="0.55000000000000004">
      <c r="A57626" s="131"/>
    </row>
    <row r="57627" spans="1:1" x14ac:dyDescent="0.55000000000000004">
      <c r="A57627" s="131"/>
    </row>
    <row r="57630" spans="1:1" x14ac:dyDescent="0.55000000000000004">
      <c r="A57630" s="131"/>
    </row>
    <row r="57631" spans="1:1" x14ac:dyDescent="0.55000000000000004">
      <c r="A57631" s="131"/>
    </row>
    <row r="57634" spans="1:1" x14ac:dyDescent="0.55000000000000004">
      <c r="A57634" s="131"/>
    </row>
    <row r="57635" spans="1:1" x14ac:dyDescent="0.55000000000000004">
      <c r="A57635" s="131"/>
    </row>
    <row r="57638" spans="1:1" x14ac:dyDescent="0.55000000000000004">
      <c r="A57638" s="131"/>
    </row>
    <row r="57639" spans="1:1" x14ac:dyDescent="0.55000000000000004">
      <c r="A57639" s="131"/>
    </row>
    <row r="57642" spans="1:1" x14ac:dyDescent="0.55000000000000004">
      <c r="A57642" s="131"/>
    </row>
    <row r="57643" spans="1:1" x14ac:dyDescent="0.55000000000000004">
      <c r="A57643" s="131"/>
    </row>
    <row r="57646" spans="1:1" x14ac:dyDescent="0.55000000000000004">
      <c r="A57646" s="131"/>
    </row>
    <row r="57647" spans="1:1" x14ac:dyDescent="0.55000000000000004">
      <c r="A57647" s="131"/>
    </row>
    <row r="57650" spans="1:1" x14ac:dyDescent="0.55000000000000004">
      <c r="A57650" s="131"/>
    </row>
    <row r="57651" spans="1:1" x14ac:dyDescent="0.55000000000000004">
      <c r="A57651" s="131"/>
    </row>
    <row r="57654" spans="1:1" x14ac:dyDescent="0.55000000000000004">
      <c r="A57654" s="131"/>
    </row>
    <row r="57655" spans="1:1" x14ac:dyDescent="0.55000000000000004">
      <c r="A57655" s="131"/>
    </row>
    <row r="57658" spans="1:1" x14ac:dyDescent="0.55000000000000004">
      <c r="A57658" s="131"/>
    </row>
    <row r="57659" spans="1:1" x14ac:dyDescent="0.55000000000000004">
      <c r="A57659" s="131"/>
    </row>
    <row r="57662" spans="1:1" x14ac:dyDescent="0.55000000000000004">
      <c r="A57662" s="131"/>
    </row>
    <row r="57663" spans="1:1" x14ac:dyDescent="0.55000000000000004">
      <c r="A57663" s="131"/>
    </row>
    <row r="57666" spans="1:1" x14ac:dyDescent="0.55000000000000004">
      <c r="A57666" s="131"/>
    </row>
    <row r="57667" spans="1:1" x14ac:dyDescent="0.55000000000000004">
      <c r="A57667" s="131"/>
    </row>
    <row r="57670" spans="1:1" x14ac:dyDescent="0.55000000000000004">
      <c r="A57670" s="131"/>
    </row>
    <row r="57671" spans="1:1" x14ac:dyDescent="0.55000000000000004">
      <c r="A57671" s="131"/>
    </row>
    <row r="57674" spans="1:1" x14ac:dyDescent="0.55000000000000004">
      <c r="A57674" s="131"/>
    </row>
    <row r="57675" spans="1:1" x14ac:dyDescent="0.55000000000000004">
      <c r="A57675" s="131"/>
    </row>
    <row r="57678" spans="1:1" x14ac:dyDescent="0.55000000000000004">
      <c r="A57678" s="131"/>
    </row>
    <row r="57679" spans="1:1" x14ac:dyDescent="0.55000000000000004">
      <c r="A57679" s="131"/>
    </row>
    <row r="57682" spans="1:1" x14ac:dyDescent="0.55000000000000004">
      <c r="A57682" s="131"/>
    </row>
    <row r="57683" spans="1:1" x14ac:dyDescent="0.55000000000000004">
      <c r="A57683" s="131"/>
    </row>
    <row r="57686" spans="1:1" x14ac:dyDescent="0.55000000000000004">
      <c r="A57686" s="131"/>
    </row>
    <row r="57687" spans="1:1" x14ac:dyDescent="0.55000000000000004">
      <c r="A57687" s="131"/>
    </row>
    <row r="57690" spans="1:1" x14ac:dyDescent="0.55000000000000004">
      <c r="A57690" s="131"/>
    </row>
    <row r="57691" spans="1:1" x14ac:dyDescent="0.55000000000000004">
      <c r="A57691" s="131"/>
    </row>
    <row r="57694" spans="1:1" x14ac:dyDescent="0.55000000000000004">
      <c r="A57694" s="131"/>
    </row>
    <row r="57695" spans="1:1" x14ac:dyDescent="0.55000000000000004">
      <c r="A57695" s="131"/>
    </row>
    <row r="57698" spans="1:1" x14ac:dyDescent="0.55000000000000004">
      <c r="A57698" s="131"/>
    </row>
    <row r="57699" spans="1:1" x14ac:dyDescent="0.55000000000000004">
      <c r="A57699" s="131"/>
    </row>
    <row r="57702" spans="1:1" x14ac:dyDescent="0.55000000000000004">
      <c r="A57702" s="131"/>
    </row>
    <row r="57703" spans="1:1" x14ac:dyDescent="0.55000000000000004">
      <c r="A57703" s="131"/>
    </row>
    <row r="57706" spans="1:1" x14ac:dyDescent="0.55000000000000004">
      <c r="A57706" s="131"/>
    </row>
    <row r="57707" spans="1:1" x14ac:dyDescent="0.55000000000000004">
      <c r="A57707" s="131"/>
    </row>
    <row r="57710" spans="1:1" x14ac:dyDescent="0.55000000000000004">
      <c r="A57710" s="131"/>
    </row>
    <row r="57711" spans="1:1" x14ac:dyDescent="0.55000000000000004">
      <c r="A57711" s="131"/>
    </row>
    <row r="57714" spans="1:1" x14ac:dyDescent="0.55000000000000004">
      <c r="A57714" s="131"/>
    </row>
    <row r="57715" spans="1:1" x14ac:dyDescent="0.55000000000000004">
      <c r="A57715" s="131"/>
    </row>
    <row r="57718" spans="1:1" x14ac:dyDescent="0.55000000000000004">
      <c r="A57718" s="131"/>
    </row>
    <row r="57719" spans="1:1" x14ac:dyDescent="0.55000000000000004">
      <c r="A57719" s="131"/>
    </row>
    <row r="57722" spans="1:1" x14ac:dyDescent="0.55000000000000004">
      <c r="A57722" s="131"/>
    </row>
    <row r="57723" spans="1:1" x14ac:dyDescent="0.55000000000000004">
      <c r="A57723" s="131"/>
    </row>
    <row r="57726" spans="1:1" x14ac:dyDescent="0.55000000000000004">
      <c r="A57726" s="131"/>
    </row>
    <row r="57727" spans="1:1" x14ac:dyDescent="0.55000000000000004">
      <c r="A57727" s="131"/>
    </row>
    <row r="57730" spans="1:1" x14ac:dyDescent="0.55000000000000004">
      <c r="A57730" s="131"/>
    </row>
    <row r="57731" spans="1:1" x14ac:dyDescent="0.55000000000000004">
      <c r="A57731" s="131"/>
    </row>
    <row r="57734" spans="1:1" x14ac:dyDescent="0.55000000000000004">
      <c r="A57734" s="131"/>
    </row>
    <row r="57735" spans="1:1" x14ac:dyDescent="0.55000000000000004">
      <c r="A57735" s="131"/>
    </row>
    <row r="57738" spans="1:1" x14ac:dyDescent="0.55000000000000004">
      <c r="A57738" s="131"/>
    </row>
    <row r="57739" spans="1:1" x14ac:dyDescent="0.55000000000000004">
      <c r="A57739" s="131"/>
    </row>
    <row r="57742" spans="1:1" x14ac:dyDescent="0.55000000000000004">
      <c r="A57742" s="131"/>
    </row>
    <row r="57743" spans="1:1" x14ac:dyDescent="0.55000000000000004">
      <c r="A57743" s="131"/>
    </row>
    <row r="57746" spans="1:1" x14ac:dyDescent="0.55000000000000004">
      <c r="A57746" s="131"/>
    </row>
    <row r="57747" spans="1:1" x14ac:dyDescent="0.55000000000000004">
      <c r="A57747" s="131"/>
    </row>
    <row r="57750" spans="1:1" x14ac:dyDescent="0.55000000000000004">
      <c r="A57750" s="131"/>
    </row>
    <row r="57751" spans="1:1" x14ac:dyDescent="0.55000000000000004">
      <c r="A57751" s="131"/>
    </row>
    <row r="57754" spans="1:1" x14ac:dyDescent="0.55000000000000004">
      <c r="A57754" s="131"/>
    </row>
    <row r="57755" spans="1:1" x14ac:dyDescent="0.55000000000000004">
      <c r="A57755" s="131"/>
    </row>
    <row r="57758" spans="1:1" x14ac:dyDescent="0.55000000000000004">
      <c r="A57758" s="131"/>
    </row>
    <row r="57759" spans="1:1" x14ac:dyDescent="0.55000000000000004">
      <c r="A57759" s="131"/>
    </row>
    <row r="57762" spans="1:1" x14ac:dyDescent="0.55000000000000004">
      <c r="A57762" s="131"/>
    </row>
    <row r="57763" spans="1:1" x14ac:dyDescent="0.55000000000000004">
      <c r="A57763" s="131"/>
    </row>
    <row r="57766" spans="1:1" x14ac:dyDescent="0.55000000000000004">
      <c r="A57766" s="131"/>
    </row>
    <row r="57767" spans="1:1" x14ac:dyDescent="0.55000000000000004">
      <c r="A57767" s="131"/>
    </row>
    <row r="57770" spans="1:1" x14ac:dyDescent="0.55000000000000004">
      <c r="A57770" s="131"/>
    </row>
    <row r="57771" spans="1:1" x14ac:dyDescent="0.55000000000000004">
      <c r="A57771" s="131"/>
    </row>
    <row r="57774" spans="1:1" x14ac:dyDescent="0.55000000000000004">
      <c r="A57774" s="131"/>
    </row>
    <row r="57775" spans="1:1" x14ac:dyDescent="0.55000000000000004">
      <c r="A57775" s="131"/>
    </row>
    <row r="57778" spans="1:1" x14ac:dyDescent="0.55000000000000004">
      <c r="A57778" s="131"/>
    </row>
    <row r="57779" spans="1:1" x14ac:dyDescent="0.55000000000000004">
      <c r="A57779" s="131"/>
    </row>
    <row r="57782" spans="1:1" x14ac:dyDescent="0.55000000000000004">
      <c r="A57782" s="131"/>
    </row>
    <row r="57783" spans="1:1" x14ac:dyDescent="0.55000000000000004">
      <c r="A57783" s="131"/>
    </row>
    <row r="57786" spans="1:1" x14ac:dyDescent="0.55000000000000004">
      <c r="A57786" s="131"/>
    </row>
    <row r="57787" spans="1:1" x14ac:dyDescent="0.55000000000000004">
      <c r="A57787" s="131"/>
    </row>
    <row r="57790" spans="1:1" x14ac:dyDescent="0.55000000000000004">
      <c r="A57790" s="131"/>
    </row>
    <row r="57791" spans="1:1" x14ac:dyDescent="0.55000000000000004">
      <c r="A57791" s="131"/>
    </row>
    <row r="57794" spans="1:1" x14ac:dyDescent="0.55000000000000004">
      <c r="A57794" s="131"/>
    </row>
    <row r="57795" spans="1:1" x14ac:dyDescent="0.55000000000000004">
      <c r="A57795" s="131"/>
    </row>
    <row r="57798" spans="1:1" x14ac:dyDescent="0.55000000000000004">
      <c r="A57798" s="131"/>
    </row>
    <row r="57799" spans="1:1" x14ac:dyDescent="0.55000000000000004">
      <c r="A57799" s="131"/>
    </row>
    <row r="57802" spans="1:1" x14ac:dyDescent="0.55000000000000004">
      <c r="A57802" s="131"/>
    </row>
    <row r="57803" spans="1:1" x14ac:dyDescent="0.55000000000000004">
      <c r="A57803" s="131"/>
    </row>
    <row r="57806" spans="1:1" x14ac:dyDescent="0.55000000000000004">
      <c r="A57806" s="131"/>
    </row>
    <row r="57807" spans="1:1" x14ac:dyDescent="0.55000000000000004">
      <c r="A57807" s="131"/>
    </row>
    <row r="57810" spans="1:1" x14ac:dyDescent="0.55000000000000004">
      <c r="A57810" s="131"/>
    </row>
    <row r="57811" spans="1:1" x14ac:dyDescent="0.55000000000000004">
      <c r="A57811" s="131"/>
    </row>
    <row r="57814" spans="1:1" x14ac:dyDescent="0.55000000000000004">
      <c r="A57814" s="131"/>
    </row>
    <row r="57815" spans="1:1" x14ac:dyDescent="0.55000000000000004">
      <c r="A57815" s="131"/>
    </row>
    <row r="57818" spans="1:1" x14ac:dyDescent="0.55000000000000004">
      <c r="A57818" s="131"/>
    </row>
    <row r="57819" spans="1:1" x14ac:dyDescent="0.55000000000000004">
      <c r="A57819" s="131"/>
    </row>
    <row r="57822" spans="1:1" x14ac:dyDescent="0.55000000000000004">
      <c r="A57822" s="131"/>
    </row>
    <row r="57823" spans="1:1" x14ac:dyDescent="0.55000000000000004">
      <c r="A57823" s="131"/>
    </row>
    <row r="57826" spans="1:1" x14ac:dyDescent="0.55000000000000004">
      <c r="A57826" s="131"/>
    </row>
    <row r="57827" spans="1:1" x14ac:dyDescent="0.55000000000000004">
      <c r="A57827" s="131"/>
    </row>
    <row r="57830" spans="1:1" x14ac:dyDescent="0.55000000000000004">
      <c r="A57830" s="131"/>
    </row>
    <row r="57831" spans="1:1" x14ac:dyDescent="0.55000000000000004">
      <c r="A57831" s="131"/>
    </row>
    <row r="57834" spans="1:1" x14ac:dyDescent="0.55000000000000004">
      <c r="A57834" s="131"/>
    </row>
    <row r="57835" spans="1:1" x14ac:dyDescent="0.55000000000000004">
      <c r="A57835" s="131"/>
    </row>
    <row r="57838" spans="1:1" x14ac:dyDescent="0.55000000000000004">
      <c r="A57838" s="131"/>
    </row>
    <row r="57839" spans="1:1" x14ac:dyDescent="0.55000000000000004">
      <c r="A57839" s="131"/>
    </row>
    <row r="57842" spans="1:1" x14ac:dyDescent="0.55000000000000004">
      <c r="A57842" s="131"/>
    </row>
    <row r="57843" spans="1:1" x14ac:dyDescent="0.55000000000000004">
      <c r="A57843" s="131"/>
    </row>
    <row r="57846" spans="1:1" x14ac:dyDescent="0.55000000000000004">
      <c r="A57846" s="131"/>
    </row>
    <row r="57847" spans="1:1" x14ac:dyDescent="0.55000000000000004">
      <c r="A57847" s="131"/>
    </row>
    <row r="57850" spans="1:1" x14ac:dyDescent="0.55000000000000004">
      <c r="A57850" s="131"/>
    </row>
    <row r="57851" spans="1:1" x14ac:dyDescent="0.55000000000000004">
      <c r="A57851" s="131"/>
    </row>
    <row r="57854" spans="1:1" x14ac:dyDescent="0.55000000000000004">
      <c r="A57854" s="131"/>
    </row>
    <row r="57855" spans="1:1" x14ac:dyDescent="0.55000000000000004">
      <c r="A57855" s="131"/>
    </row>
    <row r="57858" spans="1:1" x14ac:dyDescent="0.55000000000000004">
      <c r="A57858" s="131"/>
    </row>
    <row r="57859" spans="1:1" x14ac:dyDescent="0.55000000000000004">
      <c r="A57859" s="131"/>
    </row>
    <row r="57862" spans="1:1" x14ac:dyDescent="0.55000000000000004">
      <c r="A57862" s="131"/>
    </row>
    <row r="57863" spans="1:1" x14ac:dyDescent="0.55000000000000004">
      <c r="A57863" s="131"/>
    </row>
    <row r="57866" spans="1:1" x14ac:dyDescent="0.55000000000000004">
      <c r="A57866" s="131"/>
    </row>
    <row r="57867" spans="1:1" x14ac:dyDescent="0.55000000000000004">
      <c r="A57867" s="131"/>
    </row>
    <row r="57870" spans="1:1" x14ac:dyDescent="0.55000000000000004">
      <c r="A57870" s="131"/>
    </row>
    <row r="57871" spans="1:1" x14ac:dyDescent="0.55000000000000004">
      <c r="A57871" s="131"/>
    </row>
    <row r="57874" spans="1:1" x14ac:dyDescent="0.55000000000000004">
      <c r="A57874" s="131"/>
    </row>
    <row r="57875" spans="1:1" x14ac:dyDescent="0.55000000000000004">
      <c r="A57875" s="131"/>
    </row>
    <row r="57878" spans="1:1" x14ac:dyDescent="0.55000000000000004">
      <c r="A57878" s="131"/>
    </row>
    <row r="57879" spans="1:1" x14ac:dyDescent="0.55000000000000004">
      <c r="A57879" s="131"/>
    </row>
    <row r="57882" spans="1:1" x14ac:dyDescent="0.55000000000000004">
      <c r="A57882" s="131"/>
    </row>
    <row r="57883" spans="1:1" x14ac:dyDescent="0.55000000000000004">
      <c r="A57883" s="131"/>
    </row>
    <row r="57886" spans="1:1" x14ac:dyDescent="0.55000000000000004">
      <c r="A57886" s="131"/>
    </row>
    <row r="57887" spans="1:1" x14ac:dyDescent="0.55000000000000004">
      <c r="A57887" s="131"/>
    </row>
    <row r="57890" spans="1:1" x14ac:dyDescent="0.55000000000000004">
      <c r="A57890" s="131"/>
    </row>
    <row r="57891" spans="1:1" x14ac:dyDescent="0.55000000000000004">
      <c r="A57891" s="131"/>
    </row>
    <row r="57894" spans="1:1" x14ac:dyDescent="0.55000000000000004">
      <c r="A57894" s="131"/>
    </row>
    <row r="57895" spans="1:1" x14ac:dyDescent="0.55000000000000004">
      <c r="A57895" s="131"/>
    </row>
    <row r="57898" spans="1:1" x14ac:dyDescent="0.55000000000000004">
      <c r="A57898" s="131"/>
    </row>
    <row r="57899" spans="1:1" x14ac:dyDescent="0.55000000000000004">
      <c r="A57899" s="131"/>
    </row>
    <row r="57902" spans="1:1" x14ac:dyDescent="0.55000000000000004">
      <c r="A57902" s="131"/>
    </row>
    <row r="57903" spans="1:1" x14ac:dyDescent="0.55000000000000004">
      <c r="A57903" s="131"/>
    </row>
    <row r="57906" spans="1:1" x14ac:dyDescent="0.55000000000000004">
      <c r="A57906" s="131"/>
    </row>
    <row r="57907" spans="1:1" x14ac:dyDescent="0.55000000000000004">
      <c r="A57907" s="131"/>
    </row>
    <row r="57910" spans="1:1" x14ac:dyDescent="0.55000000000000004">
      <c r="A57910" s="131"/>
    </row>
    <row r="57911" spans="1:1" x14ac:dyDescent="0.55000000000000004">
      <c r="A57911" s="131"/>
    </row>
    <row r="57914" spans="1:1" x14ac:dyDescent="0.55000000000000004">
      <c r="A57914" s="131"/>
    </row>
    <row r="57915" spans="1:1" x14ac:dyDescent="0.55000000000000004">
      <c r="A57915" s="131"/>
    </row>
    <row r="57918" spans="1:1" x14ac:dyDescent="0.55000000000000004">
      <c r="A57918" s="131"/>
    </row>
    <row r="57919" spans="1:1" x14ac:dyDescent="0.55000000000000004">
      <c r="A57919" s="131"/>
    </row>
    <row r="57922" spans="1:1" x14ac:dyDescent="0.55000000000000004">
      <c r="A57922" s="131"/>
    </row>
    <row r="57923" spans="1:1" x14ac:dyDescent="0.55000000000000004">
      <c r="A57923" s="131"/>
    </row>
    <row r="57926" spans="1:1" x14ac:dyDescent="0.55000000000000004">
      <c r="A57926" s="131"/>
    </row>
    <row r="57927" spans="1:1" x14ac:dyDescent="0.55000000000000004">
      <c r="A57927" s="131"/>
    </row>
    <row r="57930" spans="1:1" x14ac:dyDescent="0.55000000000000004">
      <c r="A57930" s="131"/>
    </row>
    <row r="57931" spans="1:1" x14ac:dyDescent="0.55000000000000004">
      <c r="A57931" s="131"/>
    </row>
    <row r="57934" spans="1:1" x14ac:dyDescent="0.55000000000000004">
      <c r="A57934" s="131"/>
    </row>
    <row r="57935" spans="1:1" x14ac:dyDescent="0.55000000000000004">
      <c r="A57935" s="131"/>
    </row>
    <row r="57938" spans="1:1" x14ac:dyDescent="0.55000000000000004">
      <c r="A57938" s="131"/>
    </row>
    <row r="57939" spans="1:1" x14ac:dyDescent="0.55000000000000004">
      <c r="A57939" s="131"/>
    </row>
    <row r="57942" spans="1:1" x14ac:dyDescent="0.55000000000000004">
      <c r="A57942" s="131"/>
    </row>
    <row r="57943" spans="1:1" x14ac:dyDescent="0.55000000000000004">
      <c r="A57943" s="131"/>
    </row>
    <row r="57946" spans="1:1" x14ac:dyDescent="0.55000000000000004">
      <c r="A57946" s="131"/>
    </row>
    <row r="57947" spans="1:1" x14ac:dyDescent="0.55000000000000004">
      <c r="A57947" s="131"/>
    </row>
    <row r="57950" spans="1:1" x14ac:dyDescent="0.55000000000000004">
      <c r="A57950" s="131"/>
    </row>
    <row r="57951" spans="1:1" x14ac:dyDescent="0.55000000000000004">
      <c r="A57951" s="131"/>
    </row>
    <row r="57954" spans="1:1" x14ac:dyDescent="0.55000000000000004">
      <c r="A57954" s="131"/>
    </row>
    <row r="57955" spans="1:1" x14ac:dyDescent="0.55000000000000004">
      <c r="A57955" s="131"/>
    </row>
    <row r="57958" spans="1:1" x14ac:dyDescent="0.55000000000000004">
      <c r="A57958" s="131"/>
    </row>
    <row r="57959" spans="1:1" x14ac:dyDescent="0.55000000000000004">
      <c r="A57959" s="131"/>
    </row>
    <row r="57962" spans="1:1" x14ac:dyDescent="0.55000000000000004">
      <c r="A57962" s="131"/>
    </row>
    <row r="57963" spans="1:1" x14ac:dyDescent="0.55000000000000004">
      <c r="A57963" s="131"/>
    </row>
    <row r="57966" spans="1:1" x14ac:dyDescent="0.55000000000000004">
      <c r="A57966" s="131"/>
    </row>
    <row r="57967" spans="1:1" x14ac:dyDescent="0.55000000000000004">
      <c r="A57967" s="131"/>
    </row>
    <row r="57970" spans="1:1" x14ac:dyDescent="0.55000000000000004">
      <c r="A57970" s="131"/>
    </row>
    <row r="57971" spans="1:1" x14ac:dyDescent="0.55000000000000004">
      <c r="A57971" s="131"/>
    </row>
    <row r="57974" spans="1:1" x14ac:dyDescent="0.55000000000000004">
      <c r="A57974" s="131"/>
    </row>
    <row r="57975" spans="1:1" x14ac:dyDescent="0.55000000000000004">
      <c r="A57975" s="131"/>
    </row>
    <row r="57978" spans="1:1" x14ac:dyDescent="0.55000000000000004">
      <c r="A57978" s="131"/>
    </row>
    <row r="57979" spans="1:1" x14ac:dyDescent="0.55000000000000004">
      <c r="A57979" s="131"/>
    </row>
    <row r="57982" spans="1:1" x14ac:dyDescent="0.55000000000000004">
      <c r="A57982" s="131"/>
    </row>
    <row r="57983" spans="1:1" x14ac:dyDescent="0.55000000000000004">
      <c r="A57983" s="131"/>
    </row>
    <row r="57986" spans="1:1" x14ac:dyDescent="0.55000000000000004">
      <c r="A57986" s="131"/>
    </row>
    <row r="57987" spans="1:1" x14ac:dyDescent="0.55000000000000004">
      <c r="A57987" s="131"/>
    </row>
    <row r="57990" spans="1:1" x14ac:dyDescent="0.55000000000000004">
      <c r="A57990" s="131"/>
    </row>
    <row r="57991" spans="1:1" x14ac:dyDescent="0.55000000000000004">
      <c r="A57991" s="131"/>
    </row>
    <row r="57994" spans="1:1" x14ac:dyDescent="0.55000000000000004">
      <c r="A57994" s="131"/>
    </row>
    <row r="57995" spans="1:1" x14ac:dyDescent="0.55000000000000004">
      <c r="A57995" s="131"/>
    </row>
    <row r="57998" spans="1:1" x14ac:dyDescent="0.55000000000000004">
      <c r="A57998" s="131"/>
    </row>
    <row r="57999" spans="1:1" x14ac:dyDescent="0.55000000000000004">
      <c r="A57999" s="131"/>
    </row>
    <row r="58002" spans="1:1" x14ac:dyDescent="0.55000000000000004">
      <c r="A58002" s="131"/>
    </row>
    <row r="58003" spans="1:1" x14ac:dyDescent="0.55000000000000004">
      <c r="A58003" s="131"/>
    </row>
    <row r="58006" spans="1:1" x14ac:dyDescent="0.55000000000000004">
      <c r="A58006" s="131"/>
    </row>
    <row r="58007" spans="1:1" x14ac:dyDescent="0.55000000000000004">
      <c r="A58007" s="131"/>
    </row>
    <row r="58010" spans="1:1" x14ac:dyDescent="0.55000000000000004">
      <c r="A58010" s="131"/>
    </row>
    <row r="58011" spans="1:1" x14ac:dyDescent="0.55000000000000004">
      <c r="A58011" s="131"/>
    </row>
    <row r="58014" spans="1:1" x14ac:dyDescent="0.55000000000000004">
      <c r="A58014" s="131"/>
    </row>
    <row r="58015" spans="1:1" x14ac:dyDescent="0.55000000000000004">
      <c r="A58015" s="131"/>
    </row>
    <row r="58018" spans="1:1" x14ac:dyDescent="0.55000000000000004">
      <c r="A58018" s="131"/>
    </row>
    <row r="58019" spans="1:1" x14ac:dyDescent="0.55000000000000004">
      <c r="A58019" s="131"/>
    </row>
    <row r="58022" spans="1:1" x14ac:dyDescent="0.55000000000000004">
      <c r="A58022" s="131"/>
    </row>
    <row r="58023" spans="1:1" x14ac:dyDescent="0.55000000000000004">
      <c r="A58023" s="131"/>
    </row>
    <row r="58026" spans="1:1" x14ac:dyDescent="0.55000000000000004">
      <c r="A58026" s="131"/>
    </row>
    <row r="58027" spans="1:1" x14ac:dyDescent="0.55000000000000004">
      <c r="A58027" s="131"/>
    </row>
    <row r="58030" spans="1:1" x14ac:dyDescent="0.55000000000000004">
      <c r="A58030" s="131"/>
    </row>
    <row r="58031" spans="1:1" x14ac:dyDescent="0.55000000000000004">
      <c r="A58031" s="131"/>
    </row>
    <row r="58034" spans="1:1" x14ac:dyDescent="0.55000000000000004">
      <c r="A58034" s="131"/>
    </row>
    <row r="58035" spans="1:1" x14ac:dyDescent="0.55000000000000004">
      <c r="A58035" s="131"/>
    </row>
    <row r="58038" spans="1:1" x14ac:dyDescent="0.55000000000000004">
      <c r="A58038" s="131"/>
    </row>
    <row r="58039" spans="1:1" x14ac:dyDescent="0.55000000000000004">
      <c r="A58039" s="131"/>
    </row>
    <row r="58042" spans="1:1" x14ac:dyDescent="0.55000000000000004">
      <c r="A58042" s="131"/>
    </row>
    <row r="58043" spans="1:1" x14ac:dyDescent="0.55000000000000004">
      <c r="A58043" s="131"/>
    </row>
    <row r="58046" spans="1:1" x14ac:dyDescent="0.55000000000000004">
      <c r="A58046" s="131"/>
    </row>
    <row r="58047" spans="1:1" x14ac:dyDescent="0.55000000000000004">
      <c r="A58047" s="131"/>
    </row>
    <row r="58050" spans="1:1" x14ac:dyDescent="0.55000000000000004">
      <c r="A58050" s="131"/>
    </row>
    <row r="58051" spans="1:1" x14ac:dyDescent="0.55000000000000004">
      <c r="A58051" s="131"/>
    </row>
    <row r="58054" spans="1:1" x14ac:dyDescent="0.55000000000000004">
      <c r="A58054" s="131"/>
    </row>
    <row r="58055" spans="1:1" x14ac:dyDescent="0.55000000000000004">
      <c r="A58055" s="131"/>
    </row>
    <row r="58058" spans="1:1" x14ac:dyDescent="0.55000000000000004">
      <c r="A58058" s="131"/>
    </row>
    <row r="58059" spans="1:1" x14ac:dyDescent="0.55000000000000004">
      <c r="A58059" s="131"/>
    </row>
    <row r="58062" spans="1:1" x14ac:dyDescent="0.55000000000000004">
      <c r="A58062" s="131"/>
    </row>
    <row r="58063" spans="1:1" x14ac:dyDescent="0.55000000000000004">
      <c r="A58063" s="131"/>
    </row>
    <row r="58066" spans="1:1" x14ac:dyDescent="0.55000000000000004">
      <c r="A58066" s="131"/>
    </row>
    <row r="58067" spans="1:1" x14ac:dyDescent="0.55000000000000004">
      <c r="A58067" s="131"/>
    </row>
    <row r="58070" spans="1:1" x14ac:dyDescent="0.55000000000000004">
      <c r="A58070" s="131"/>
    </row>
    <row r="58071" spans="1:1" x14ac:dyDescent="0.55000000000000004">
      <c r="A58071" s="131"/>
    </row>
    <row r="58074" spans="1:1" x14ac:dyDescent="0.55000000000000004">
      <c r="A58074" s="131"/>
    </row>
    <row r="58075" spans="1:1" x14ac:dyDescent="0.55000000000000004">
      <c r="A58075" s="131"/>
    </row>
    <row r="58078" spans="1:1" x14ac:dyDescent="0.55000000000000004">
      <c r="A58078" s="131"/>
    </row>
    <row r="58079" spans="1:1" x14ac:dyDescent="0.55000000000000004">
      <c r="A58079" s="131"/>
    </row>
    <row r="58082" spans="1:1" x14ac:dyDescent="0.55000000000000004">
      <c r="A58082" s="131"/>
    </row>
    <row r="58083" spans="1:1" x14ac:dyDescent="0.55000000000000004">
      <c r="A58083" s="131"/>
    </row>
    <row r="58086" spans="1:1" x14ac:dyDescent="0.55000000000000004">
      <c r="A58086" s="131"/>
    </row>
    <row r="58087" spans="1:1" x14ac:dyDescent="0.55000000000000004">
      <c r="A58087" s="131"/>
    </row>
    <row r="58090" spans="1:1" x14ac:dyDescent="0.55000000000000004">
      <c r="A58090" s="131"/>
    </row>
    <row r="58091" spans="1:1" x14ac:dyDescent="0.55000000000000004">
      <c r="A58091" s="131"/>
    </row>
    <row r="58094" spans="1:1" x14ac:dyDescent="0.55000000000000004">
      <c r="A58094" s="131"/>
    </row>
    <row r="58095" spans="1:1" x14ac:dyDescent="0.55000000000000004">
      <c r="A58095" s="131"/>
    </row>
    <row r="58098" spans="1:1" x14ac:dyDescent="0.55000000000000004">
      <c r="A58098" s="131"/>
    </row>
    <row r="58099" spans="1:1" x14ac:dyDescent="0.55000000000000004">
      <c r="A58099" s="131"/>
    </row>
    <row r="58102" spans="1:1" x14ac:dyDescent="0.55000000000000004">
      <c r="A58102" s="131"/>
    </row>
    <row r="58103" spans="1:1" x14ac:dyDescent="0.55000000000000004">
      <c r="A58103" s="131"/>
    </row>
    <row r="58106" spans="1:1" x14ac:dyDescent="0.55000000000000004">
      <c r="A58106" s="131"/>
    </row>
    <row r="58107" spans="1:1" x14ac:dyDescent="0.55000000000000004">
      <c r="A58107" s="131"/>
    </row>
    <row r="58110" spans="1:1" x14ac:dyDescent="0.55000000000000004">
      <c r="A58110" s="131"/>
    </row>
    <row r="58111" spans="1:1" x14ac:dyDescent="0.55000000000000004">
      <c r="A58111" s="131"/>
    </row>
    <row r="58114" spans="1:1" x14ac:dyDescent="0.55000000000000004">
      <c r="A58114" s="131"/>
    </row>
    <row r="58115" spans="1:1" x14ac:dyDescent="0.55000000000000004">
      <c r="A58115" s="131"/>
    </row>
    <row r="58118" spans="1:1" x14ac:dyDescent="0.55000000000000004">
      <c r="A58118" s="131"/>
    </row>
    <row r="58119" spans="1:1" x14ac:dyDescent="0.55000000000000004">
      <c r="A58119" s="131"/>
    </row>
    <row r="58122" spans="1:1" x14ac:dyDescent="0.55000000000000004">
      <c r="A58122" s="131"/>
    </row>
    <row r="58123" spans="1:1" x14ac:dyDescent="0.55000000000000004">
      <c r="A58123" s="131"/>
    </row>
    <row r="58126" spans="1:1" x14ac:dyDescent="0.55000000000000004">
      <c r="A58126" s="131"/>
    </row>
    <row r="58127" spans="1:1" x14ac:dyDescent="0.55000000000000004">
      <c r="A58127" s="131"/>
    </row>
    <row r="58130" spans="1:1" x14ac:dyDescent="0.55000000000000004">
      <c r="A58130" s="131"/>
    </row>
    <row r="58131" spans="1:1" x14ac:dyDescent="0.55000000000000004">
      <c r="A58131" s="131"/>
    </row>
    <row r="58134" spans="1:1" x14ac:dyDescent="0.55000000000000004">
      <c r="A58134" s="131"/>
    </row>
    <row r="58135" spans="1:1" x14ac:dyDescent="0.55000000000000004">
      <c r="A58135" s="131"/>
    </row>
    <row r="58138" spans="1:1" x14ac:dyDescent="0.55000000000000004">
      <c r="A58138" s="131"/>
    </row>
    <row r="58139" spans="1:1" x14ac:dyDescent="0.55000000000000004">
      <c r="A58139" s="131"/>
    </row>
    <row r="58142" spans="1:1" x14ac:dyDescent="0.55000000000000004">
      <c r="A58142" s="131"/>
    </row>
    <row r="58143" spans="1:1" x14ac:dyDescent="0.55000000000000004">
      <c r="A58143" s="131"/>
    </row>
    <row r="58146" spans="1:1" x14ac:dyDescent="0.55000000000000004">
      <c r="A58146" s="131"/>
    </row>
    <row r="58147" spans="1:1" x14ac:dyDescent="0.55000000000000004">
      <c r="A58147" s="131"/>
    </row>
    <row r="58150" spans="1:1" x14ac:dyDescent="0.55000000000000004">
      <c r="A58150" s="131"/>
    </row>
    <row r="58151" spans="1:1" x14ac:dyDescent="0.55000000000000004">
      <c r="A58151" s="131"/>
    </row>
    <row r="58154" spans="1:1" x14ac:dyDescent="0.55000000000000004">
      <c r="A58154" s="131"/>
    </row>
    <row r="58155" spans="1:1" x14ac:dyDescent="0.55000000000000004">
      <c r="A58155" s="131"/>
    </row>
    <row r="58158" spans="1:1" x14ac:dyDescent="0.55000000000000004">
      <c r="A58158" s="131"/>
    </row>
    <row r="58159" spans="1:1" x14ac:dyDescent="0.55000000000000004">
      <c r="A58159" s="131"/>
    </row>
    <row r="58162" spans="1:1" x14ac:dyDescent="0.55000000000000004">
      <c r="A58162" s="131"/>
    </row>
    <row r="58163" spans="1:1" x14ac:dyDescent="0.55000000000000004">
      <c r="A58163" s="131"/>
    </row>
    <row r="58166" spans="1:1" x14ac:dyDescent="0.55000000000000004">
      <c r="A58166" s="131"/>
    </row>
    <row r="58167" spans="1:1" x14ac:dyDescent="0.55000000000000004">
      <c r="A58167" s="131"/>
    </row>
    <row r="58170" spans="1:1" x14ac:dyDescent="0.55000000000000004">
      <c r="A58170" s="131"/>
    </row>
    <row r="58171" spans="1:1" x14ac:dyDescent="0.55000000000000004">
      <c r="A58171" s="131"/>
    </row>
    <row r="58174" spans="1:1" x14ac:dyDescent="0.55000000000000004">
      <c r="A58174" s="131"/>
    </row>
    <row r="58175" spans="1:1" x14ac:dyDescent="0.55000000000000004">
      <c r="A58175" s="131"/>
    </row>
    <row r="58178" spans="1:1" x14ac:dyDescent="0.55000000000000004">
      <c r="A58178" s="131"/>
    </row>
    <row r="58179" spans="1:1" x14ac:dyDescent="0.55000000000000004">
      <c r="A58179" s="131"/>
    </row>
    <row r="58182" spans="1:1" x14ac:dyDescent="0.55000000000000004">
      <c r="A58182" s="131"/>
    </row>
    <row r="58183" spans="1:1" x14ac:dyDescent="0.55000000000000004">
      <c r="A58183" s="131"/>
    </row>
    <row r="58186" spans="1:1" x14ac:dyDescent="0.55000000000000004">
      <c r="A58186" s="131"/>
    </row>
    <row r="58187" spans="1:1" x14ac:dyDescent="0.55000000000000004">
      <c r="A58187" s="131"/>
    </row>
    <row r="58190" spans="1:1" x14ac:dyDescent="0.55000000000000004">
      <c r="A58190" s="131"/>
    </row>
    <row r="58191" spans="1:1" x14ac:dyDescent="0.55000000000000004">
      <c r="A58191" s="131"/>
    </row>
    <row r="58194" spans="1:1" x14ac:dyDescent="0.55000000000000004">
      <c r="A58194" s="131"/>
    </row>
    <row r="58195" spans="1:1" x14ac:dyDescent="0.55000000000000004">
      <c r="A58195" s="131"/>
    </row>
    <row r="58198" spans="1:1" x14ac:dyDescent="0.55000000000000004">
      <c r="A58198" s="131"/>
    </row>
    <row r="58199" spans="1:1" x14ac:dyDescent="0.55000000000000004">
      <c r="A58199" s="131"/>
    </row>
    <row r="58202" spans="1:1" x14ac:dyDescent="0.55000000000000004">
      <c r="A58202" s="131"/>
    </row>
    <row r="58203" spans="1:1" x14ac:dyDescent="0.55000000000000004">
      <c r="A58203" s="131"/>
    </row>
    <row r="58206" spans="1:1" x14ac:dyDescent="0.55000000000000004">
      <c r="A58206" s="131"/>
    </row>
    <row r="58207" spans="1:1" x14ac:dyDescent="0.55000000000000004">
      <c r="A58207" s="131"/>
    </row>
    <row r="58210" spans="1:1" x14ac:dyDescent="0.55000000000000004">
      <c r="A58210" s="131"/>
    </row>
    <row r="58211" spans="1:1" x14ac:dyDescent="0.55000000000000004">
      <c r="A58211" s="131"/>
    </row>
    <row r="58214" spans="1:1" x14ac:dyDescent="0.55000000000000004">
      <c r="A58214" s="131"/>
    </row>
    <row r="58215" spans="1:1" x14ac:dyDescent="0.55000000000000004">
      <c r="A58215" s="131"/>
    </row>
    <row r="58218" spans="1:1" x14ac:dyDescent="0.55000000000000004">
      <c r="A58218" s="131"/>
    </row>
    <row r="58219" spans="1:1" x14ac:dyDescent="0.55000000000000004">
      <c r="A58219" s="131"/>
    </row>
    <row r="58222" spans="1:1" x14ac:dyDescent="0.55000000000000004">
      <c r="A58222" s="131"/>
    </row>
    <row r="58223" spans="1:1" x14ac:dyDescent="0.55000000000000004">
      <c r="A58223" s="131"/>
    </row>
    <row r="58226" spans="1:1" x14ac:dyDescent="0.55000000000000004">
      <c r="A58226" s="131"/>
    </row>
    <row r="58227" spans="1:1" x14ac:dyDescent="0.55000000000000004">
      <c r="A58227" s="131"/>
    </row>
    <row r="58230" spans="1:1" x14ac:dyDescent="0.55000000000000004">
      <c r="A58230" s="131"/>
    </row>
    <row r="58231" spans="1:1" x14ac:dyDescent="0.55000000000000004">
      <c r="A58231" s="131"/>
    </row>
    <row r="58234" spans="1:1" x14ac:dyDescent="0.55000000000000004">
      <c r="A58234" s="131"/>
    </row>
    <row r="58235" spans="1:1" x14ac:dyDescent="0.55000000000000004">
      <c r="A58235" s="131"/>
    </row>
    <row r="58238" spans="1:1" x14ac:dyDescent="0.55000000000000004">
      <c r="A58238" s="131"/>
    </row>
    <row r="58239" spans="1:1" x14ac:dyDescent="0.55000000000000004">
      <c r="A58239" s="131"/>
    </row>
    <row r="58242" spans="1:1" x14ac:dyDescent="0.55000000000000004">
      <c r="A58242" s="131"/>
    </row>
    <row r="58243" spans="1:1" x14ac:dyDescent="0.55000000000000004">
      <c r="A58243" s="131"/>
    </row>
    <row r="58246" spans="1:1" x14ac:dyDescent="0.55000000000000004">
      <c r="A58246" s="131"/>
    </row>
    <row r="58247" spans="1:1" x14ac:dyDescent="0.55000000000000004">
      <c r="A58247" s="131"/>
    </row>
    <row r="58250" spans="1:1" x14ac:dyDescent="0.55000000000000004">
      <c r="A58250" s="131"/>
    </row>
    <row r="58251" spans="1:1" x14ac:dyDescent="0.55000000000000004">
      <c r="A58251" s="131"/>
    </row>
    <row r="58254" spans="1:1" x14ac:dyDescent="0.55000000000000004">
      <c r="A58254" s="131"/>
    </row>
    <row r="58255" spans="1:1" x14ac:dyDescent="0.55000000000000004">
      <c r="A58255" s="131"/>
    </row>
    <row r="58258" spans="1:1" x14ac:dyDescent="0.55000000000000004">
      <c r="A58258" s="131"/>
    </row>
    <row r="58259" spans="1:1" x14ac:dyDescent="0.55000000000000004">
      <c r="A58259" s="131"/>
    </row>
    <row r="58262" spans="1:1" x14ac:dyDescent="0.55000000000000004">
      <c r="A58262" s="131"/>
    </row>
    <row r="58263" spans="1:1" x14ac:dyDescent="0.55000000000000004">
      <c r="A58263" s="131"/>
    </row>
    <row r="58266" spans="1:1" x14ac:dyDescent="0.55000000000000004">
      <c r="A58266" s="131"/>
    </row>
    <row r="58267" spans="1:1" x14ac:dyDescent="0.55000000000000004">
      <c r="A58267" s="131"/>
    </row>
    <row r="58270" spans="1:1" x14ac:dyDescent="0.55000000000000004">
      <c r="A58270" s="131"/>
    </row>
    <row r="58271" spans="1:1" x14ac:dyDescent="0.55000000000000004">
      <c r="A58271" s="131"/>
    </row>
    <row r="58274" spans="1:1" x14ac:dyDescent="0.55000000000000004">
      <c r="A58274" s="131"/>
    </row>
    <row r="58275" spans="1:1" x14ac:dyDescent="0.55000000000000004">
      <c r="A58275" s="131"/>
    </row>
    <row r="58278" spans="1:1" x14ac:dyDescent="0.55000000000000004">
      <c r="A58278" s="131"/>
    </row>
    <row r="58279" spans="1:1" x14ac:dyDescent="0.55000000000000004">
      <c r="A58279" s="131"/>
    </row>
    <row r="58282" spans="1:1" x14ac:dyDescent="0.55000000000000004">
      <c r="A58282" s="131"/>
    </row>
    <row r="58283" spans="1:1" x14ac:dyDescent="0.55000000000000004">
      <c r="A58283" s="131"/>
    </row>
    <row r="58286" spans="1:1" x14ac:dyDescent="0.55000000000000004">
      <c r="A58286" s="131"/>
    </row>
    <row r="58287" spans="1:1" x14ac:dyDescent="0.55000000000000004">
      <c r="A58287" s="131"/>
    </row>
    <row r="58290" spans="1:1" x14ac:dyDescent="0.55000000000000004">
      <c r="A58290" s="131"/>
    </row>
    <row r="58291" spans="1:1" x14ac:dyDescent="0.55000000000000004">
      <c r="A58291" s="131"/>
    </row>
    <row r="58294" spans="1:1" x14ac:dyDescent="0.55000000000000004">
      <c r="A58294" s="131"/>
    </row>
    <row r="58295" spans="1:1" x14ac:dyDescent="0.55000000000000004">
      <c r="A58295" s="131"/>
    </row>
    <row r="58298" spans="1:1" x14ac:dyDescent="0.55000000000000004">
      <c r="A58298" s="131"/>
    </row>
    <row r="58299" spans="1:1" x14ac:dyDescent="0.55000000000000004">
      <c r="A58299" s="131"/>
    </row>
    <row r="58302" spans="1:1" x14ac:dyDescent="0.55000000000000004">
      <c r="A58302" s="131"/>
    </row>
    <row r="58303" spans="1:1" x14ac:dyDescent="0.55000000000000004">
      <c r="A58303" s="131"/>
    </row>
    <row r="58306" spans="1:1" x14ac:dyDescent="0.55000000000000004">
      <c r="A58306" s="131"/>
    </row>
    <row r="58307" spans="1:1" x14ac:dyDescent="0.55000000000000004">
      <c r="A58307" s="131"/>
    </row>
    <row r="58310" spans="1:1" x14ac:dyDescent="0.55000000000000004">
      <c r="A58310" s="131"/>
    </row>
    <row r="58311" spans="1:1" x14ac:dyDescent="0.55000000000000004">
      <c r="A58311" s="131"/>
    </row>
    <row r="58314" spans="1:1" x14ac:dyDescent="0.55000000000000004">
      <c r="A58314" s="131"/>
    </row>
    <row r="58315" spans="1:1" x14ac:dyDescent="0.55000000000000004">
      <c r="A58315" s="131"/>
    </row>
    <row r="58318" spans="1:1" x14ac:dyDescent="0.55000000000000004">
      <c r="A58318" s="131"/>
    </row>
    <row r="58319" spans="1:1" x14ac:dyDescent="0.55000000000000004">
      <c r="A58319" s="131"/>
    </row>
    <row r="58322" spans="1:1" x14ac:dyDescent="0.55000000000000004">
      <c r="A58322" s="131"/>
    </row>
    <row r="58323" spans="1:1" x14ac:dyDescent="0.55000000000000004">
      <c r="A58323" s="131"/>
    </row>
    <row r="58326" spans="1:1" x14ac:dyDescent="0.55000000000000004">
      <c r="A58326" s="131"/>
    </row>
    <row r="58327" spans="1:1" x14ac:dyDescent="0.55000000000000004">
      <c r="A58327" s="131"/>
    </row>
    <row r="58330" spans="1:1" x14ac:dyDescent="0.55000000000000004">
      <c r="A58330" s="131"/>
    </row>
    <row r="58331" spans="1:1" x14ac:dyDescent="0.55000000000000004">
      <c r="A58331" s="131"/>
    </row>
    <row r="58334" spans="1:1" x14ac:dyDescent="0.55000000000000004">
      <c r="A58334" s="131"/>
    </row>
    <row r="58335" spans="1:1" x14ac:dyDescent="0.55000000000000004">
      <c r="A58335" s="131"/>
    </row>
    <row r="58338" spans="1:1" x14ac:dyDescent="0.55000000000000004">
      <c r="A58338" s="131"/>
    </row>
    <row r="58339" spans="1:1" x14ac:dyDescent="0.55000000000000004">
      <c r="A58339" s="131"/>
    </row>
    <row r="58342" spans="1:1" x14ac:dyDescent="0.55000000000000004">
      <c r="A58342" s="131"/>
    </row>
    <row r="58343" spans="1:1" x14ac:dyDescent="0.55000000000000004">
      <c r="A58343" s="131"/>
    </row>
    <row r="58346" spans="1:1" x14ac:dyDescent="0.55000000000000004">
      <c r="A58346" s="131"/>
    </row>
    <row r="58347" spans="1:1" x14ac:dyDescent="0.55000000000000004">
      <c r="A58347" s="131"/>
    </row>
    <row r="58350" spans="1:1" x14ac:dyDescent="0.55000000000000004">
      <c r="A58350" s="131"/>
    </row>
    <row r="58351" spans="1:1" x14ac:dyDescent="0.55000000000000004">
      <c r="A58351" s="131"/>
    </row>
    <row r="58354" spans="1:1" x14ac:dyDescent="0.55000000000000004">
      <c r="A58354" s="131"/>
    </row>
    <row r="58355" spans="1:1" x14ac:dyDescent="0.55000000000000004">
      <c r="A58355" s="131"/>
    </row>
    <row r="58358" spans="1:1" x14ac:dyDescent="0.55000000000000004">
      <c r="A58358" s="131"/>
    </row>
    <row r="58359" spans="1:1" x14ac:dyDescent="0.55000000000000004">
      <c r="A58359" s="131"/>
    </row>
    <row r="58362" spans="1:1" x14ac:dyDescent="0.55000000000000004">
      <c r="A58362" s="131"/>
    </row>
    <row r="58363" spans="1:1" x14ac:dyDescent="0.55000000000000004">
      <c r="A58363" s="131"/>
    </row>
    <row r="58366" spans="1:1" x14ac:dyDescent="0.55000000000000004">
      <c r="A58366" s="131"/>
    </row>
    <row r="58367" spans="1:1" x14ac:dyDescent="0.55000000000000004">
      <c r="A58367" s="131"/>
    </row>
    <row r="58370" spans="1:1" x14ac:dyDescent="0.55000000000000004">
      <c r="A58370" s="131"/>
    </row>
    <row r="58371" spans="1:1" x14ac:dyDescent="0.55000000000000004">
      <c r="A58371" s="131"/>
    </row>
    <row r="58374" spans="1:1" x14ac:dyDescent="0.55000000000000004">
      <c r="A58374" s="131"/>
    </row>
    <row r="58375" spans="1:1" x14ac:dyDescent="0.55000000000000004">
      <c r="A58375" s="131"/>
    </row>
    <row r="58378" spans="1:1" x14ac:dyDescent="0.55000000000000004">
      <c r="A58378" s="131"/>
    </row>
    <row r="58379" spans="1:1" x14ac:dyDescent="0.55000000000000004">
      <c r="A58379" s="131"/>
    </row>
    <row r="58382" spans="1:1" x14ac:dyDescent="0.55000000000000004">
      <c r="A58382" s="131"/>
    </row>
    <row r="58383" spans="1:1" x14ac:dyDescent="0.55000000000000004">
      <c r="A58383" s="131"/>
    </row>
    <row r="58386" spans="1:1" x14ac:dyDescent="0.55000000000000004">
      <c r="A58386" s="131"/>
    </row>
    <row r="58387" spans="1:1" x14ac:dyDescent="0.55000000000000004">
      <c r="A58387" s="131"/>
    </row>
    <row r="58390" spans="1:1" x14ac:dyDescent="0.55000000000000004">
      <c r="A58390" s="131"/>
    </row>
    <row r="58391" spans="1:1" x14ac:dyDescent="0.55000000000000004">
      <c r="A58391" s="131"/>
    </row>
    <row r="58394" spans="1:1" x14ac:dyDescent="0.55000000000000004">
      <c r="A58394" s="131"/>
    </row>
    <row r="58395" spans="1:1" x14ac:dyDescent="0.55000000000000004">
      <c r="A58395" s="131"/>
    </row>
    <row r="58398" spans="1:1" x14ac:dyDescent="0.55000000000000004">
      <c r="A58398" s="131"/>
    </row>
    <row r="58399" spans="1:1" x14ac:dyDescent="0.55000000000000004">
      <c r="A58399" s="131"/>
    </row>
    <row r="58402" spans="1:1" x14ac:dyDescent="0.55000000000000004">
      <c r="A58402" s="131"/>
    </row>
    <row r="58403" spans="1:1" x14ac:dyDescent="0.55000000000000004">
      <c r="A58403" s="131"/>
    </row>
    <row r="58406" spans="1:1" x14ac:dyDescent="0.55000000000000004">
      <c r="A58406" s="131"/>
    </row>
    <row r="58407" spans="1:1" x14ac:dyDescent="0.55000000000000004">
      <c r="A58407" s="131"/>
    </row>
    <row r="58410" spans="1:1" x14ac:dyDescent="0.55000000000000004">
      <c r="A58410" s="131"/>
    </row>
    <row r="58411" spans="1:1" x14ac:dyDescent="0.55000000000000004">
      <c r="A58411" s="131"/>
    </row>
    <row r="58414" spans="1:1" x14ac:dyDescent="0.55000000000000004">
      <c r="A58414" s="131"/>
    </row>
    <row r="58415" spans="1:1" x14ac:dyDescent="0.55000000000000004">
      <c r="A58415" s="131"/>
    </row>
    <row r="58418" spans="1:1" x14ac:dyDescent="0.55000000000000004">
      <c r="A58418" s="131"/>
    </row>
    <row r="58419" spans="1:1" x14ac:dyDescent="0.55000000000000004">
      <c r="A58419" s="131"/>
    </row>
    <row r="58422" spans="1:1" x14ac:dyDescent="0.55000000000000004">
      <c r="A58422" s="131"/>
    </row>
    <row r="58423" spans="1:1" x14ac:dyDescent="0.55000000000000004">
      <c r="A58423" s="131"/>
    </row>
    <row r="58426" spans="1:1" x14ac:dyDescent="0.55000000000000004">
      <c r="A58426" s="131"/>
    </row>
    <row r="58427" spans="1:1" x14ac:dyDescent="0.55000000000000004">
      <c r="A58427" s="131"/>
    </row>
    <row r="58430" spans="1:1" x14ac:dyDescent="0.55000000000000004">
      <c r="A58430" s="131"/>
    </row>
    <row r="58431" spans="1:1" x14ac:dyDescent="0.55000000000000004">
      <c r="A58431" s="131"/>
    </row>
    <row r="58434" spans="1:1" x14ac:dyDescent="0.55000000000000004">
      <c r="A58434" s="131"/>
    </row>
    <row r="58435" spans="1:1" x14ac:dyDescent="0.55000000000000004">
      <c r="A58435" s="131"/>
    </row>
    <row r="58438" spans="1:1" x14ac:dyDescent="0.55000000000000004">
      <c r="A58438" s="131"/>
    </row>
    <row r="58439" spans="1:1" x14ac:dyDescent="0.55000000000000004">
      <c r="A58439" s="131"/>
    </row>
    <row r="58442" spans="1:1" x14ac:dyDescent="0.55000000000000004">
      <c r="A58442" s="131"/>
    </row>
    <row r="58443" spans="1:1" x14ac:dyDescent="0.55000000000000004">
      <c r="A58443" s="131"/>
    </row>
    <row r="58446" spans="1:1" x14ac:dyDescent="0.55000000000000004">
      <c r="A58446" s="131"/>
    </row>
    <row r="58447" spans="1:1" x14ac:dyDescent="0.55000000000000004">
      <c r="A58447" s="131"/>
    </row>
    <row r="58450" spans="1:1" x14ac:dyDescent="0.55000000000000004">
      <c r="A58450" s="131"/>
    </row>
    <row r="58451" spans="1:1" x14ac:dyDescent="0.55000000000000004">
      <c r="A58451" s="131"/>
    </row>
    <row r="58454" spans="1:1" x14ac:dyDescent="0.55000000000000004">
      <c r="A58454" s="131"/>
    </row>
    <row r="58455" spans="1:1" x14ac:dyDescent="0.55000000000000004">
      <c r="A58455" s="131"/>
    </row>
    <row r="58458" spans="1:1" x14ac:dyDescent="0.55000000000000004">
      <c r="A58458" s="131"/>
    </row>
    <row r="58459" spans="1:1" x14ac:dyDescent="0.55000000000000004">
      <c r="A58459" s="131"/>
    </row>
    <row r="58462" spans="1:1" x14ac:dyDescent="0.55000000000000004">
      <c r="A58462" s="131"/>
    </row>
    <row r="58463" spans="1:1" x14ac:dyDescent="0.55000000000000004">
      <c r="A58463" s="131"/>
    </row>
    <row r="58466" spans="1:1" x14ac:dyDescent="0.55000000000000004">
      <c r="A58466" s="131"/>
    </row>
    <row r="58467" spans="1:1" x14ac:dyDescent="0.55000000000000004">
      <c r="A58467" s="131"/>
    </row>
    <row r="58470" spans="1:1" x14ac:dyDescent="0.55000000000000004">
      <c r="A58470" s="131"/>
    </row>
    <row r="58471" spans="1:1" x14ac:dyDescent="0.55000000000000004">
      <c r="A58471" s="131"/>
    </row>
    <row r="58474" spans="1:1" x14ac:dyDescent="0.55000000000000004">
      <c r="A58474" s="131"/>
    </row>
    <row r="58475" spans="1:1" x14ac:dyDescent="0.55000000000000004">
      <c r="A58475" s="131"/>
    </row>
    <row r="58478" spans="1:1" x14ac:dyDescent="0.55000000000000004">
      <c r="A58478" s="131"/>
    </row>
    <row r="58479" spans="1:1" x14ac:dyDescent="0.55000000000000004">
      <c r="A58479" s="131"/>
    </row>
    <row r="58482" spans="1:1" x14ac:dyDescent="0.55000000000000004">
      <c r="A58482" s="131"/>
    </row>
    <row r="58483" spans="1:1" x14ac:dyDescent="0.55000000000000004">
      <c r="A58483" s="131"/>
    </row>
    <row r="58486" spans="1:1" x14ac:dyDescent="0.55000000000000004">
      <c r="A58486" s="131"/>
    </row>
    <row r="58487" spans="1:1" x14ac:dyDescent="0.55000000000000004">
      <c r="A58487" s="131"/>
    </row>
    <row r="58490" spans="1:1" x14ac:dyDescent="0.55000000000000004">
      <c r="A58490" s="131"/>
    </row>
    <row r="58491" spans="1:1" x14ac:dyDescent="0.55000000000000004">
      <c r="A58491" s="131"/>
    </row>
    <row r="58494" spans="1:1" x14ac:dyDescent="0.55000000000000004">
      <c r="A58494" s="131"/>
    </row>
    <row r="58495" spans="1:1" x14ac:dyDescent="0.55000000000000004">
      <c r="A58495" s="131"/>
    </row>
    <row r="58498" spans="1:1" x14ac:dyDescent="0.55000000000000004">
      <c r="A58498" s="131"/>
    </row>
    <row r="58499" spans="1:1" x14ac:dyDescent="0.55000000000000004">
      <c r="A58499" s="131"/>
    </row>
    <row r="58502" spans="1:1" x14ac:dyDescent="0.55000000000000004">
      <c r="A58502" s="131"/>
    </row>
    <row r="58503" spans="1:1" x14ac:dyDescent="0.55000000000000004">
      <c r="A58503" s="131"/>
    </row>
    <row r="58506" spans="1:1" x14ac:dyDescent="0.55000000000000004">
      <c r="A58506" s="131"/>
    </row>
    <row r="58507" spans="1:1" x14ac:dyDescent="0.55000000000000004">
      <c r="A58507" s="131"/>
    </row>
    <row r="58510" spans="1:1" x14ac:dyDescent="0.55000000000000004">
      <c r="A58510" s="131"/>
    </row>
    <row r="58511" spans="1:1" x14ac:dyDescent="0.55000000000000004">
      <c r="A58511" s="131"/>
    </row>
    <row r="58514" spans="1:1" x14ac:dyDescent="0.55000000000000004">
      <c r="A58514" s="131"/>
    </row>
    <row r="58515" spans="1:1" x14ac:dyDescent="0.55000000000000004">
      <c r="A58515" s="131"/>
    </row>
    <row r="58518" spans="1:1" x14ac:dyDescent="0.55000000000000004">
      <c r="A58518" s="131"/>
    </row>
    <row r="58519" spans="1:1" x14ac:dyDescent="0.55000000000000004">
      <c r="A58519" s="131"/>
    </row>
    <row r="58522" spans="1:1" x14ac:dyDescent="0.55000000000000004">
      <c r="A58522" s="131"/>
    </row>
    <row r="58523" spans="1:1" x14ac:dyDescent="0.55000000000000004">
      <c r="A58523" s="131"/>
    </row>
    <row r="58526" spans="1:1" x14ac:dyDescent="0.55000000000000004">
      <c r="A58526" s="131"/>
    </row>
    <row r="58527" spans="1:1" x14ac:dyDescent="0.55000000000000004">
      <c r="A58527" s="131"/>
    </row>
    <row r="58530" spans="1:1" x14ac:dyDescent="0.55000000000000004">
      <c r="A58530" s="131"/>
    </row>
    <row r="58531" spans="1:1" x14ac:dyDescent="0.55000000000000004">
      <c r="A58531" s="131"/>
    </row>
    <row r="58534" spans="1:1" x14ac:dyDescent="0.55000000000000004">
      <c r="A58534" s="131"/>
    </row>
    <row r="58535" spans="1:1" x14ac:dyDescent="0.55000000000000004">
      <c r="A58535" s="131"/>
    </row>
    <row r="58538" spans="1:1" x14ac:dyDescent="0.55000000000000004">
      <c r="A58538" s="131"/>
    </row>
    <row r="58539" spans="1:1" x14ac:dyDescent="0.55000000000000004">
      <c r="A58539" s="131"/>
    </row>
    <row r="58542" spans="1:1" x14ac:dyDescent="0.55000000000000004">
      <c r="A58542" s="131"/>
    </row>
    <row r="58543" spans="1:1" x14ac:dyDescent="0.55000000000000004">
      <c r="A58543" s="131"/>
    </row>
    <row r="58546" spans="1:1" x14ac:dyDescent="0.55000000000000004">
      <c r="A58546" s="131"/>
    </row>
    <row r="58547" spans="1:1" x14ac:dyDescent="0.55000000000000004">
      <c r="A58547" s="131"/>
    </row>
    <row r="58550" spans="1:1" x14ac:dyDescent="0.55000000000000004">
      <c r="A58550" s="131"/>
    </row>
    <row r="58551" spans="1:1" x14ac:dyDescent="0.55000000000000004">
      <c r="A58551" s="131"/>
    </row>
    <row r="58554" spans="1:1" x14ac:dyDescent="0.55000000000000004">
      <c r="A58554" s="131"/>
    </row>
    <row r="58555" spans="1:1" x14ac:dyDescent="0.55000000000000004">
      <c r="A58555" s="131"/>
    </row>
    <row r="58558" spans="1:1" x14ac:dyDescent="0.55000000000000004">
      <c r="A58558" s="131"/>
    </row>
    <row r="58559" spans="1:1" x14ac:dyDescent="0.55000000000000004">
      <c r="A58559" s="131"/>
    </row>
    <row r="58562" spans="1:1" x14ac:dyDescent="0.55000000000000004">
      <c r="A58562" s="131"/>
    </row>
    <row r="58563" spans="1:1" x14ac:dyDescent="0.55000000000000004">
      <c r="A58563" s="131"/>
    </row>
    <row r="58566" spans="1:1" x14ac:dyDescent="0.55000000000000004">
      <c r="A58566" s="131"/>
    </row>
    <row r="58567" spans="1:1" x14ac:dyDescent="0.55000000000000004">
      <c r="A58567" s="131"/>
    </row>
    <row r="58570" spans="1:1" x14ac:dyDescent="0.55000000000000004">
      <c r="A58570" s="131"/>
    </row>
    <row r="58571" spans="1:1" x14ac:dyDescent="0.55000000000000004">
      <c r="A58571" s="131"/>
    </row>
    <row r="58574" spans="1:1" x14ac:dyDescent="0.55000000000000004">
      <c r="A58574" s="131"/>
    </row>
    <row r="58575" spans="1:1" x14ac:dyDescent="0.55000000000000004">
      <c r="A58575" s="131"/>
    </row>
    <row r="58578" spans="1:1" x14ac:dyDescent="0.55000000000000004">
      <c r="A58578" s="131"/>
    </row>
    <row r="58579" spans="1:1" x14ac:dyDescent="0.55000000000000004">
      <c r="A58579" s="131"/>
    </row>
    <row r="58582" spans="1:1" x14ac:dyDescent="0.55000000000000004">
      <c r="A58582" s="131"/>
    </row>
    <row r="58583" spans="1:1" x14ac:dyDescent="0.55000000000000004">
      <c r="A58583" s="131"/>
    </row>
    <row r="58586" spans="1:1" x14ac:dyDescent="0.55000000000000004">
      <c r="A58586" s="131"/>
    </row>
    <row r="58587" spans="1:1" x14ac:dyDescent="0.55000000000000004">
      <c r="A58587" s="131"/>
    </row>
    <row r="58590" spans="1:1" x14ac:dyDescent="0.55000000000000004">
      <c r="A58590" s="131"/>
    </row>
    <row r="58591" spans="1:1" x14ac:dyDescent="0.55000000000000004">
      <c r="A58591" s="131"/>
    </row>
    <row r="58594" spans="1:1" x14ac:dyDescent="0.55000000000000004">
      <c r="A58594" s="131"/>
    </row>
    <row r="58595" spans="1:1" x14ac:dyDescent="0.55000000000000004">
      <c r="A58595" s="131"/>
    </row>
    <row r="58598" spans="1:1" x14ac:dyDescent="0.55000000000000004">
      <c r="A58598" s="131"/>
    </row>
    <row r="58599" spans="1:1" x14ac:dyDescent="0.55000000000000004">
      <c r="A58599" s="131"/>
    </row>
    <row r="58602" spans="1:1" x14ac:dyDescent="0.55000000000000004">
      <c r="A58602" s="131"/>
    </row>
    <row r="58603" spans="1:1" x14ac:dyDescent="0.55000000000000004">
      <c r="A58603" s="131"/>
    </row>
    <row r="58606" spans="1:1" x14ac:dyDescent="0.55000000000000004">
      <c r="A58606" s="131"/>
    </row>
    <row r="58607" spans="1:1" x14ac:dyDescent="0.55000000000000004">
      <c r="A58607" s="131"/>
    </row>
    <row r="58610" spans="1:1" x14ac:dyDescent="0.55000000000000004">
      <c r="A58610" s="131"/>
    </row>
    <row r="58611" spans="1:1" x14ac:dyDescent="0.55000000000000004">
      <c r="A58611" s="131"/>
    </row>
    <row r="58614" spans="1:1" x14ac:dyDescent="0.55000000000000004">
      <c r="A58614" s="131"/>
    </row>
    <row r="58615" spans="1:1" x14ac:dyDescent="0.55000000000000004">
      <c r="A58615" s="131"/>
    </row>
    <row r="58618" spans="1:1" x14ac:dyDescent="0.55000000000000004">
      <c r="A58618" s="131"/>
    </row>
    <row r="58619" spans="1:1" x14ac:dyDescent="0.55000000000000004">
      <c r="A58619" s="131"/>
    </row>
    <row r="58622" spans="1:1" x14ac:dyDescent="0.55000000000000004">
      <c r="A58622" s="131"/>
    </row>
    <row r="58623" spans="1:1" x14ac:dyDescent="0.55000000000000004">
      <c r="A58623" s="131"/>
    </row>
    <row r="58626" spans="1:1" x14ac:dyDescent="0.55000000000000004">
      <c r="A58626" s="131"/>
    </row>
    <row r="58627" spans="1:1" x14ac:dyDescent="0.55000000000000004">
      <c r="A58627" s="131"/>
    </row>
    <row r="58630" spans="1:1" x14ac:dyDescent="0.55000000000000004">
      <c r="A58630" s="131"/>
    </row>
    <row r="58631" spans="1:1" x14ac:dyDescent="0.55000000000000004">
      <c r="A58631" s="131"/>
    </row>
    <row r="58634" spans="1:1" x14ac:dyDescent="0.55000000000000004">
      <c r="A58634" s="131"/>
    </row>
    <row r="58635" spans="1:1" x14ac:dyDescent="0.55000000000000004">
      <c r="A58635" s="131"/>
    </row>
    <row r="58638" spans="1:1" x14ac:dyDescent="0.55000000000000004">
      <c r="A58638" s="131"/>
    </row>
    <row r="58639" spans="1:1" x14ac:dyDescent="0.55000000000000004">
      <c r="A58639" s="131"/>
    </row>
    <row r="58642" spans="1:1" x14ac:dyDescent="0.55000000000000004">
      <c r="A58642" s="131"/>
    </row>
    <row r="58643" spans="1:1" x14ac:dyDescent="0.55000000000000004">
      <c r="A58643" s="131"/>
    </row>
    <row r="58646" spans="1:1" x14ac:dyDescent="0.55000000000000004">
      <c r="A58646" s="131"/>
    </row>
    <row r="58647" spans="1:1" x14ac:dyDescent="0.55000000000000004">
      <c r="A58647" s="131"/>
    </row>
    <row r="58650" spans="1:1" x14ac:dyDescent="0.55000000000000004">
      <c r="A58650" s="131"/>
    </row>
    <row r="58651" spans="1:1" x14ac:dyDescent="0.55000000000000004">
      <c r="A58651" s="131"/>
    </row>
    <row r="58654" spans="1:1" x14ac:dyDescent="0.55000000000000004">
      <c r="A58654" s="131"/>
    </row>
    <row r="58655" spans="1:1" x14ac:dyDescent="0.55000000000000004">
      <c r="A58655" s="131"/>
    </row>
    <row r="58658" spans="1:1" x14ac:dyDescent="0.55000000000000004">
      <c r="A58658" s="131"/>
    </row>
    <row r="58659" spans="1:1" x14ac:dyDescent="0.55000000000000004">
      <c r="A58659" s="131"/>
    </row>
    <row r="58662" spans="1:1" x14ac:dyDescent="0.55000000000000004">
      <c r="A58662" s="131"/>
    </row>
    <row r="58663" spans="1:1" x14ac:dyDescent="0.55000000000000004">
      <c r="A58663" s="131"/>
    </row>
    <row r="58666" spans="1:1" x14ac:dyDescent="0.55000000000000004">
      <c r="A58666" s="131"/>
    </row>
    <row r="58667" spans="1:1" x14ac:dyDescent="0.55000000000000004">
      <c r="A58667" s="131"/>
    </row>
    <row r="58670" spans="1:1" x14ac:dyDescent="0.55000000000000004">
      <c r="A58670" s="131"/>
    </row>
    <row r="58671" spans="1:1" x14ac:dyDescent="0.55000000000000004">
      <c r="A58671" s="131"/>
    </row>
    <row r="58674" spans="1:1" x14ac:dyDescent="0.55000000000000004">
      <c r="A58674" s="131"/>
    </row>
    <row r="58675" spans="1:1" x14ac:dyDescent="0.55000000000000004">
      <c r="A58675" s="131"/>
    </row>
    <row r="58678" spans="1:1" x14ac:dyDescent="0.55000000000000004">
      <c r="A58678" s="131"/>
    </row>
    <row r="58679" spans="1:1" x14ac:dyDescent="0.55000000000000004">
      <c r="A58679" s="131"/>
    </row>
    <row r="58682" spans="1:1" x14ac:dyDescent="0.55000000000000004">
      <c r="A58682" s="131"/>
    </row>
    <row r="58683" spans="1:1" x14ac:dyDescent="0.55000000000000004">
      <c r="A58683" s="131"/>
    </row>
    <row r="58686" spans="1:1" x14ac:dyDescent="0.55000000000000004">
      <c r="A58686" s="131"/>
    </row>
    <row r="58687" spans="1:1" x14ac:dyDescent="0.55000000000000004">
      <c r="A58687" s="131"/>
    </row>
    <row r="58690" spans="1:1" x14ac:dyDescent="0.55000000000000004">
      <c r="A58690" s="131"/>
    </row>
    <row r="58691" spans="1:1" x14ac:dyDescent="0.55000000000000004">
      <c r="A58691" s="131"/>
    </row>
    <row r="58694" spans="1:1" x14ac:dyDescent="0.55000000000000004">
      <c r="A58694" s="131"/>
    </row>
    <row r="58695" spans="1:1" x14ac:dyDescent="0.55000000000000004">
      <c r="A58695" s="131"/>
    </row>
    <row r="58698" spans="1:1" x14ac:dyDescent="0.55000000000000004">
      <c r="A58698" s="131"/>
    </row>
    <row r="58699" spans="1:1" x14ac:dyDescent="0.55000000000000004">
      <c r="A58699" s="131"/>
    </row>
    <row r="58702" spans="1:1" x14ac:dyDescent="0.55000000000000004">
      <c r="A58702" s="131"/>
    </row>
    <row r="58703" spans="1:1" x14ac:dyDescent="0.55000000000000004">
      <c r="A58703" s="131"/>
    </row>
    <row r="58706" spans="1:1" x14ac:dyDescent="0.55000000000000004">
      <c r="A58706" s="131"/>
    </row>
    <row r="58707" spans="1:1" x14ac:dyDescent="0.55000000000000004">
      <c r="A58707" s="131"/>
    </row>
    <row r="58710" spans="1:1" x14ac:dyDescent="0.55000000000000004">
      <c r="A58710" s="131"/>
    </row>
    <row r="58711" spans="1:1" x14ac:dyDescent="0.55000000000000004">
      <c r="A58711" s="131"/>
    </row>
    <row r="58714" spans="1:1" x14ac:dyDescent="0.55000000000000004">
      <c r="A58714" s="131"/>
    </row>
    <row r="58715" spans="1:1" x14ac:dyDescent="0.55000000000000004">
      <c r="A58715" s="131"/>
    </row>
    <row r="58718" spans="1:1" x14ac:dyDescent="0.55000000000000004">
      <c r="A58718" s="131"/>
    </row>
    <row r="58719" spans="1:1" x14ac:dyDescent="0.55000000000000004">
      <c r="A58719" s="131"/>
    </row>
    <row r="58722" spans="1:1" x14ac:dyDescent="0.55000000000000004">
      <c r="A58722" s="131"/>
    </row>
    <row r="58723" spans="1:1" x14ac:dyDescent="0.55000000000000004">
      <c r="A58723" s="131"/>
    </row>
    <row r="58726" spans="1:1" x14ac:dyDescent="0.55000000000000004">
      <c r="A58726" s="131"/>
    </row>
    <row r="58727" spans="1:1" x14ac:dyDescent="0.55000000000000004">
      <c r="A58727" s="131"/>
    </row>
    <row r="58730" spans="1:1" x14ac:dyDescent="0.55000000000000004">
      <c r="A58730" s="131"/>
    </row>
    <row r="58731" spans="1:1" x14ac:dyDescent="0.55000000000000004">
      <c r="A58731" s="131"/>
    </row>
    <row r="58734" spans="1:1" x14ac:dyDescent="0.55000000000000004">
      <c r="A58734" s="131"/>
    </row>
    <row r="58735" spans="1:1" x14ac:dyDescent="0.55000000000000004">
      <c r="A58735" s="131"/>
    </row>
    <row r="58738" spans="1:1" x14ac:dyDescent="0.55000000000000004">
      <c r="A58738" s="131"/>
    </row>
    <row r="58739" spans="1:1" x14ac:dyDescent="0.55000000000000004">
      <c r="A58739" s="131"/>
    </row>
    <row r="58742" spans="1:1" x14ac:dyDescent="0.55000000000000004">
      <c r="A58742" s="131"/>
    </row>
    <row r="58743" spans="1:1" x14ac:dyDescent="0.55000000000000004">
      <c r="A58743" s="131"/>
    </row>
    <row r="58746" spans="1:1" x14ac:dyDescent="0.55000000000000004">
      <c r="A58746" s="131"/>
    </row>
    <row r="58747" spans="1:1" x14ac:dyDescent="0.55000000000000004">
      <c r="A58747" s="131"/>
    </row>
    <row r="58750" spans="1:1" x14ac:dyDescent="0.55000000000000004">
      <c r="A58750" s="131"/>
    </row>
    <row r="58751" spans="1:1" x14ac:dyDescent="0.55000000000000004">
      <c r="A58751" s="131"/>
    </row>
    <row r="58754" spans="1:1" x14ac:dyDescent="0.55000000000000004">
      <c r="A58754" s="131"/>
    </row>
    <row r="58755" spans="1:1" x14ac:dyDescent="0.55000000000000004">
      <c r="A58755" s="131"/>
    </row>
    <row r="58758" spans="1:1" x14ac:dyDescent="0.55000000000000004">
      <c r="A58758" s="131"/>
    </row>
    <row r="58759" spans="1:1" x14ac:dyDescent="0.55000000000000004">
      <c r="A58759" s="131"/>
    </row>
    <row r="58762" spans="1:1" x14ac:dyDescent="0.55000000000000004">
      <c r="A58762" s="131"/>
    </row>
    <row r="58763" spans="1:1" x14ac:dyDescent="0.55000000000000004">
      <c r="A58763" s="131"/>
    </row>
    <row r="58766" spans="1:1" x14ac:dyDescent="0.55000000000000004">
      <c r="A58766" s="131"/>
    </row>
    <row r="58767" spans="1:1" x14ac:dyDescent="0.55000000000000004">
      <c r="A58767" s="131"/>
    </row>
    <row r="58770" spans="1:1" x14ac:dyDescent="0.55000000000000004">
      <c r="A58770" s="131"/>
    </row>
    <row r="58771" spans="1:1" x14ac:dyDescent="0.55000000000000004">
      <c r="A58771" s="131"/>
    </row>
    <row r="58774" spans="1:1" x14ac:dyDescent="0.55000000000000004">
      <c r="A58774" s="131"/>
    </row>
    <row r="58775" spans="1:1" x14ac:dyDescent="0.55000000000000004">
      <c r="A58775" s="131"/>
    </row>
    <row r="58778" spans="1:1" x14ac:dyDescent="0.55000000000000004">
      <c r="A58778" s="131"/>
    </row>
    <row r="58779" spans="1:1" x14ac:dyDescent="0.55000000000000004">
      <c r="A58779" s="131"/>
    </row>
    <row r="58782" spans="1:1" x14ac:dyDescent="0.55000000000000004">
      <c r="A58782" s="131"/>
    </row>
    <row r="58783" spans="1:1" x14ac:dyDescent="0.55000000000000004">
      <c r="A58783" s="131"/>
    </row>
    <row r="58786" spans="1:1" x14ac:dyDescent="0.55000000000000004">
      <c r="A58786" s="131"/>
    </row>
    <row r="58787" spans="1:1" x14ac:dyDescent="0.55000000000000004">
      <c r="A58787" s="131"/>
    </row>
    <row r="58790" spans="1:1" x14ac:dyDescent="0.55000000000000004">
      <c r="A58790" s="131"/>
    </row>
    <row r="58791" spans="1:1" x14ac:dyDescent="0.55000000000000004">
      <c r="A58791" s="131"/>
    </row>
    <row r="58794" spans="1:1" x14ac:dyDescent="0.55000000000000004">
      <c r="A58794" s="131"/>
    </row>
    <row r="58795" spans="1:1" x14ac:dyDescent="0.55000000000000004">
      <c r="A58795" s="131"/>
    </row>
    <row r="58798" spans="1:1" x14ac:dyDescent="0.55000000000000004">
      <c r="A58798" s="131"/>
    </row>
    <row r="58799" spans="1:1" x14ac:dyDescent="0.55000000000000004">
      <c r="A58799" s="131"/>
    </row>
    <row r="58802" spans="1:1" x14ac:dyDescent="0.55000000000000004">
      <c r="A58802" s="131"/>
    </row>
    <row r="58803" spans="1:1" x14ac:dyDescent="0.55000000000000004">
      <c r="A58803" s="131"/>
    </row>
    <row r="58806" spans="1:1" x14ac:dyDescent="0.55000000000000004">
      <c r="A58806" s="131"/>
    </row>
    <row r="58807" spans="1:1" x14ac:dyDescent="0.55000000000000004">
      <c r="A58807" s="131"/>
    </row>
    <row r="58810" spans="1:1" x14ac:dyDescent="0.55000000000000004">
      <c r="A58810" s="131"/>
    </row>
    <row r="58811" spans="1:1" x14ac:dyDescent="0.55000000000000004">
      <c r="A58811" s="131"/>
    </row>
    <row r="58814" spans="1:1" x14ac:dyDescent="0.55000000000000004">
      <c r="A58814" s="131"/>
    </row>
    <row r="58815" spans="1:1" x14ac:dyDescent="0.55000000000000004">
      <c r="A58815" s="131"/>
    </row>
    <row r="58818" spans="1:1" x14ac:dyDescent="0.55000000000000004">
      <c r="A58818" s="131"/>
    </row>
    <row r="58819" spans="1:1" x14ac:dyDescent="0.55000000000000004">
      <c r="A58819" s="131"/>
    </row>
    <row r="58822" spans="1:1" x14ac:dyDescent="0.55000000000000004">
      <c r="A58822" s="131"/>
    </row>
    <row r="58823" spans="1:1" x14ac:dyDescent="0.55000000000000004">
      <c r="A58823" s="131"/>
    </row>
    <row r="58826" spans="1:1" x14ac:dyDescent="0.55000000000000004">
      <c r="A58826" s="131"/>
    </row>
    <row r="58827" spans="1:1" x14ac:dyDescent="0.55000000000000004">
      <c r="A58827" s="131"/>
    </row>
    <row r="58830" spans="1:1" x14ac:dyDescent="0.55000000000000004">
      <c r="A58830" s="131"/>
    </row>
    <row r="58831" spans="1:1" x14ac:dyDescent="0.55000000000000004">
      <c r="A58831" s="131"/>
    </row>
    <row r="58834" spans="1:1" x14ac:dyDescent="0.55000000000000004">
      <c r="A58834" s="131"/>
    </row>
    <row r="58835" spans="1:1" x14ac:dyDescent="0.55000000000000004">
      <c r="A58835" s="131"/>
    </row>
    <row r="58838" spans="1:1" x14ac:dyDescent="0.55000000000000004">
      <c r="A58838" s="131"/>
    </row>
    <row r="58839" spans="1:1" x14ac:dyDescent="0.55000000000000004">
      <c r="A58839" s="131"/>
    </row>
    <row r="58842" spans="1:1" x14ac:dyDescent="0.55000000000000004">
      <c r="A58842" s="131"/>
    </row>
    <row r="58843" spans="1:1" x14ac:dyDescent="0.55000000000000004">
      <c r="A58843" s="131"/>
    </row>
    <row r="58846" spans="1:1" x14ac:dyDescent="0.55000000000000004">
      <c r="A58846" s="131"/>
    </row>
    <row r="58847" spans="1:1" x14ac:dyDescent="0.55000000000000004">
      <c r="A58847" s="131"/>
    </row>
    <row r="58850" spans="1:1" x14ac:dyDescent="0.55000000000000004">
      <c r="A58850" s="131"/>
    </row>
    <row r="58851" spans="1:1" x14ac:dyDescent="0.55000000000000004">
      <c r="A58851" s="131"/>
    </row>
    <row r="58854" spans="1:1" x14ac:dyDescent="0.55000000000000004">
      <c r="A58854" s="131"/>
    </row>
    <row r="58855" spans="1:1" x14ac:dyDescent="0.55000000000000004">
      <c r="A58855" s="131"/>
    </row>
    <row r="58858" spans="1:1" x14ac:dyDescent="0.55000000000000004">
      <c r="A58858" s="131"/>
    </row>
    <row r="58859" spans="1:1" x14ac:dyDescent="0.55000000000000004">
      <c r="A58859" s="131"/>
    </row>
    <row r="58862" spans="1:1" x14ac:dyDescent="0.55000000000000004">
      <c r="A58862" s="131"/>
    </row>
    <row r="58863" spans="1:1" x14ac:dyDescent="0.55000000000000004">
      <c r="A58863" s="131"/>
    </row>
    <row r="58866" spans="1:1" x14ac:dyDescent="0.55000000000000004">
      <c r="A58866" s="131"/>
    </row>
    <row r="58867" spans="1:1" x14ac:dyDescent="0.55000000000000004">
      <c r="A58867" s="131"/>
    </row>
    <row r="58870" spans="1:1" x14ac:dyDescent="0.55000000000000004">
      <c r="A58870" s="131"/>
    </row>
    <row r="58871" spans="1:1" x14ac:dyDescent="0.55000000000000004">
      <c r="A58871" s="131"/>
    </row>
    <row r="58874" spans="1:1" x14ac:dyDescent="0.55000000000000004">
      <c r="A58874" s="131"/>
    </row>
    <row r="58875" spans="1:1" x14ac:dyDescent="0.55000000000000004">
      <c r="A58875" s="131"/>
    </row>
    <row r="58878" spans="1:1" x14ac:dyDescent="0.55000000000000004">
      <c r="A58878" s="131"/>
    </row>
    <row r="58879" spans="1:1" x14ac:dyDescent="0.55000000000000004">
      <c r="A58879" s="131"/>
    </row>
    <row r="58882" spans="1:1" x14ac:dyDescent="0.55000000000000004">
      <c r="A58882" s="131"/>
    </row>
    <row r="58883" spans="1:1" x14ac:dyDescent="0.55000000000000004">
      <c r="A58883" s="131"/>
    </row>
    <row r="58886" spans="1:1" x14ac:dyDescent="0.55000000000000004">
      <c r="A58886" s="131"/>
    </row>
    <row r="58887" spans="1:1" x14ac:dyDescent="0.55000000000000004">
      <c r="A58887" s="131"/>
    </row>
    <row r="58890" spans="1:1" x14ac:dyDescent="0.55000000000000004">
      <c r="A58890" s="131"/>
    </row>
    <row r="58891" spans="1:1" x14ac:dyDescent="0.55000000000000004">
      <c r="A58891" s="131"/>
    </row>
    <row r="58894" spans="1:1" x14ac:dyDescent="0.55000000000000004">
      <c r="A58894" s="131"/>
    </row>
    <row r="58895" spans="1:1" x14ac:dyDescent="0.55000000000000004">
      <c r="A58895" s="131"/>
    </row>
    <row r="58898" spans="1:1" x14ac:dyDescent="0.55000000000000004">
      <c r="A58898" s="131"/>
    </row>
    <row r="58899" spans="1:1" x14ac:dyDescent="0.55000000000000004">
      <c r="A58899" s="131"/>
    </row>
    <row r="58902" spans="1:1" x14ac:dyDescent="0.55000000000000004">
      <c r="A58902" s="131"/>
    </row>
    <row r="58903" spans="1:1" x14ac:dyDescent="0.55000000000000004">
      <c r="A58903" s="131"/>
    </row>
    <row r="58906" spans="1:1" x14ac:dyDescent="0.55000000000000004">
      <c r="A58906" s="131"/>
    </row>
    <row r="58907" spans="1:1" x14ac:dyDescent="0.55000000000000004">
      <c r="A58907" s="131"/>
    </row>
    <row r="58910" spans="1:1" x14ac:dyDescent="0.55000000000000004">
      <c r="A58910" s="131"/>
    </row>
    <row r="58911" spans="1:1" x14ac:dyDescent="0.55000000000000004">
      <c r="A58911" s="131"/>
    </row>
    <row r="58914" spans="1:1" x14ac:dyDescent="0.55000000000000004">
      <c r="A58914" s="131"/>
    </row>
    <row r="58915" spans="1:1" x14ac:dyDescent="0.55000000000000004">
      <c r="A58915" s="131"/>
    </row>
    <row r="58918" spans="1:1" x14ac:dyDescent="0.55000000000000004">
      <c r="A58918" s="131"/>
    </row>
    <row r="58919" spans="1:1" x14ac:dyDescent="0.55000000000000004">
      <c r="A58919" s="131"/>
    </row>
    <row r="58922" spans="1:1" x14ac:dyDescent="0.55000000000000004">
      <c r="A58922" s="131"/>
    </row>
    <row r="58923" spans="1:1" x14ac:dyDescent="0.55000000000000004">
      <c r="A58923" s="131"/>
    </row>
    <row r="58926" spans="1:1" x14ac:dyDescent="0.55000000000000004">
      <c r="A58926" s="131"/>
    </row>
    <row r="58927" spans="1:1" x14ac:dyDescent="0.55000000000000004">
      <c r="A58927" s="131"/>
    </row>
    <row r="58930" spans="1:1" x14ac:dyDescent="0.55000000000000004">
      <c r="A58930" s="131"/>
    </row>
    <row r="58931" spans="1:1" x14ac:dyDescent="0.55000000000000004">
      <c r="A58931" s="131"/>
    </row>
    <row r="58934" spans="1:1" x14ac:dyDescent="0.55000000000000004">
      <c r="A58934" s="131"/>
    </row>
    <row r="58935" spans="1:1" x14ac:dyDescent="0.55000000000000004">
      <c r="A58935" s="131"/>
    </row>
    <row r="58938" spans="1:1" x14ac:dyDescent="0.55000000000000004">
      <c r="A58938" s="131"/>
    </row>
    <row r="58939" spans="1:1" x14ac:dyDescent="0.55000000000000004">
      <c r="A58939" s="131"/>
    </row>
    <row r="58942" spans="1:1" x14ac:dyDescent="0.55000000000000004">
      <c r="A58942" s="131"/>
    </row>
    <row r="58943" spans="1:1" x14ac:dyDescent="0.55000000000000004">
      <c r="A58943" s="131"/>
    </row>
    <row r="58946" spans="1:1" x14ac:dyDescent="0.55000000000000004">
      <c r="A58946" s="131"/>
    </row>
    <row r="58947" spans="1:1" x14ac:dyDescent="0.55000000000000004">
      <c r="A58947" s="131"/>
    </row>
    <row r="58950" spans="1:1" x14ac:dyDescent="0.55000000000000004">
      <c r="A58950" s="131"/>
    </row>
    <row r="58951" spans="1:1" x14ac:dyDescent="0.55000000000000004">
      <c r="A58951" s="131"/>
    </row>
    <row r="58954" spans="1:1" x14ac:dyDescent="0.55000000000000004">
      <c r="A58954" s="131"/>
    </row>
    <row r="58955" spans="1:1" x14ac:dyDescent="0.55000000000000004">
      <c r="A58955" s="131"/>
    </row>
    <row r="58958" spans="1:1" x14ac:dyDescent="0.55000000000000004">
      <c r="A58958" s="131"/>
    </row>
    <row r="58959" spans="1:1" x14ac:dyDescent="0.55000000000000004">
      <c r="A58959" s="131"/>
    </row>
    <row r="58962" spans="1:1" x14ac:dyDescent="0.55000000000000004">
      <c r="A58962" s="131"/>
    </row>
    <row r="58963" spans="1:1" x14ac:dyDescent="0.55000000000000004">
      <c r="A58963" s="131"/>
    </row>
    <row r="58966" spans="1:1" x14ac:dyDescent="0.55000000000000004">
      <c r="A58966" s="131"/>
    </row>
    <row r="58967" spans="1:1" x14ac:dyDescent="0.55000000000000004">
      <c r="A58967" s="131"/>
    </row>
    <row r="58970" spans="1:1" x14ac:dyDescent="0.55000000000000004">
      <c r="A58970" s="131"/>
    </row>
    <row r="58971" spans="1:1" x14ac:dyDescent="0.55000000000000004">
      <c r="A58971" s="131"/>
    </row>
    <row r="58974" spans="1:1" x14ac:dyDescent="0.55000000000000004">
      <c r="A58974" s="131"/>
    </row>
    <row r="58975" spans="1:1" x14ac:dyDescent="0.55000000000000004">
      <c r="A58975" s="131"/>
    </row>
    <row r="58978" spans="1:1" x14ac:dyDescent="0.55000000000000004">
      <c r="A58978" s="131"/>
    </row>
    <row r="58979" spans="1:1" x14ac:dyDescent="0.55000000000000004">
      <c r="A58979" s="131"/>
    </row>
    <row r="58982" spans="1:1" x14ac:dyDescent="0.55000000000000004">
      <c r="A58982" s="131"/>
    </row>
    <row r="58983" spans="1:1" x14ac:dyDescent="0.55000000000000004">
      <c r="A58983" s="131"/>
    </row>
    <row r="58986" spans="1:1" x14ac:dyDescent="0.55000000000000004">
      <c r="A58986" s="131"/>
    </row>
    <row r="58987" spans="1:1" x14ac:dyDescent="0.55000000000000004">
      <c r="A58987" s="131"/>
    </row>
    <row r="58990" spans="1:1" x14ac:dyDescent="0.55000000000000004">
      <c r="A58990" s="131"/>
    </row>
    <row r="58991" spans="1:1" x14ac:dyDescent="0.55000000000000004">
      <c r="A58991" s="131"/>
    </row>
    <row r="58994" spans="1:1" x14ac:dyDescent="0.55000000000000004">
      <c r="A58994" s="131"/>
    </row>
    <row r="58995" spans="1:1" x14ac:dyDescent="0.55000000000000004">
      <c r="A58995" s="131"/>
    </row>
    <row r="58998" spans="1:1" x14ac:dyDescent="0.55000000000000004">
      <c r="A58998" s="131"/>
    </row>
    <row r="58999" spans="1:1" x14ac:dyDescent="0.55000000000000004">
      <c r="A58999" s="131"/>
    </row>
    <row r="59002" spans="1:1" x14ac:dyDescent="0.55000000000000004">
      <c r="A59002" s="131"/>
    </row>
    <row r="59003" spans="1:1" x14ac:dyDescent="0.55000000000000004">
      <c r="A59003" s="131"/>
    </row>
    <row r="59006" spans="1:1" x14ac:dyDescent="0.55000000000000004">
      <c r="A59006" s="131"/>
    </row>
    <row r="59007" spans="1:1" x14ac:dyDescent="0.55000000000000004">
      <c r="A59007" s="131"/>
    </row>
    <row r="59010" spans="1:1" x14ac:dyDescent="0.55000000000000004">
      <c r="A59010" s="131"/>
    </row>
    <row r="59011" spans="1:1" x14ac:dyDescent="0.55000000000000004">
      <c r="A59011" s="131"/>
    </row>
    <row r="59014" spans="1:1" x14ac:dyDescent="0.55000000000000004">
      <c r="A59014" s="131"/>
    </row>
    <row r="59015" spans="1:1" x14ac:dyDescent="0.55000000000000004">
      <c r="A59015" s="131"/>
    </row>
    <row r="59018" spans="1:1" x14ac:dyDescent="0.55000000000000004">
      <c r="A59018" s="131"/>
    </row>
    <row r="59019" spans="1:1" x14ac:dyDescent="0.55000000000000004">
      <c r="A59019" s="131"/>
    </row>
    <row r="59022" spans="1:1" x14ac:dyDescent="0.55000000000000004">
      <c r="A59022" s="131"/>
    </row>
    <row r="59023" spans="1:1" x14ac:dyDescent="0.55000000000000004">
      <c r="A59023" s="131"/>
    </row>
    <row r="59026" spans="1:1" x14ac:dyDescent="0.55000000000000004">
      <c r="A59026" s="131"/>
    </row>
    <row r="59027" spans="1:1" x14ac:dyDescent="0.55000000000000004">
      <c r="A59027" s="131"/>
    </row>
    <row r="59030" spans="1:1" x14ac:dyDescent="0.55000000000000004">
      <c r="A59030" s="131"/>
    </row>
    <row r="59031" spans="1:1" x14ac:dyDescent="0.55000000000000004">
      <c r="A59031" s="131"/>
    </row>
    <row r="59034" spans="1:1" x14ac:dyDescent="0.55000000000000004">
      <c r="A59034" s="131"/>
    </row>
    <row r="59035" spans="1:1" x14ac:dyDescent="0.55000000000000004">
      <c r="A59035" s="131"/>
    </row>
    <row r="59038" spans="1:1" x14ac:dyDescent="0.55000000000000004">
      <c r="A59038" s="131"/>
    </row>
    <row r="59039" spans="1:1" x14ac:dyDescent="0.55000000000000004">
      <c r="A59039" s="131"/>
    </row>
    <row r="59042" spans="1:1" x14ac:dyDescent="0.55000000000000004">
      <c r="A59042" s="131"/>
    </row>
    <row r="59043" spans="1:1" x14ac:dyDescent="0.55000000000000004">
      <c r="A59043" s="131"/>
    </row>
    <row r="59046" spans="1:1" x14ac:dyDescent="0.55000000000000004">
      <c r="A59046" s="131"/>
    </row>
    <row r="59047" spans="1:1" x14ac:dyDescent="0.55000000000000004">
      <c r="A59047" s="131"/>
    </row>
    <row r="59050" spans="1:1" x14ac:dyDescent="0.55000000000000004">
      <c r="A59050" s="131"/>
    </row>
    <row r="59051" spans="1:1" x14ac:dyDescent="0.55000000000000004">
      <c r="A59051" s="131"/>
    </row>
    <row r="59054" spans="1:1" x14ac:dyDescent="0.55000000000000004">
      <c r="A59054" s="131"/>
    </row>
    <row r="59055" spans="1:1" x14ac:dyDescent="0.55000000000000004">
      <c r="A59055" s="131"/>
    </row>
    <row r="59058" spans="1:1" x14ac:dyDescent="0.55000000000000004">
      <c r="A59058" s="131"/>
    </row>
    <row r="59059" spans="1:1" x14ac:dyDescent="0.55000000000000004">
      <c r="A59059" s="131"/>
    </row>
    <row r="59062" spans="1:1" x14ac:dyDescent="0.55000000000000004">
      <c r="A59062" s="131"/>
    </row>
    <row r="59063" spans="1:1" x14ac:dyDescent="0.55000000000000004">
      <c r="A59063" s="131"/>
    </row>
    <row r="59066" spans="1:1" x14ac:dyDescent="0.55000000000000004">
      <c r="A59066" s="131"/>
    </row>
    <row r="59067" spans="1:1" x14ac:dyDescent="0.55000000000000004">
      <c r="A59067" s="131"/>
    </row>
    <row r="59070" spans="1:1" x14ac:dyDescent="0.55000000000000004">
      <c r="A59070" s="131"/>
    </row>
    <row r="59071" spans="1:1" x14ac:dyDescent="0.55000000000000004">
      <c r="A59071" s="131"/>
    </row>
    <row r="59074" spans="1:1" x14ac:dyDescent="0.55000000000000004">
      <c r="A59074" s="131"/>
    </row>
    <row r="59075" spans="1:1" x14ac:dyDescent="0.55000000000000004">
      <c r="A59075" s="131"/>
    </row>
    <row r="59078" spans="1:1" x14ac:dyDescent="0.55000000000000004">
      <c r="A59078" s="131"/>
    </row>
    <row r="59079" spans="1:1" x14ac:dyDescent="0.55000000000000004">
      <c r="A59079" s="131"/>
    </row>
    <row r="59082" spans="1:1" x14ac:dyDescent="0.55000000000000004">
      <c r="A59082" s="131"/>
    </row>
    <row r="59083" spans="1:1" x14ac:dyDescent="0.55000000000000004">
      <c r="A59083" s="131"/>
    </row>
    <row r="59086" spans="1:1" x14ac:dyDescent="0.55000000000000004">
      <c r="A59086" s="131"/>
    </row>
    <row r="59087" spans="1:1" x14ac:dyDescent="0.55000000000000004">
      <c r="A59087" s="131"/>
    </row>
    <row r="59090" spans="1:1" x14ac:dyDescent="0.55000000000000004">
      <c r="A59090" s="131"/>
    </row>
    <row r="59091" spans="1:1" x14ac:dyDescent="0.55000000000000004">
      <c r="A59091" s="131"/>
    </row>
    <row r="59094" spans="1:1" x14ac:dyDescent="0.55000000000000004">
      <c r="A59094" s="131"/>
    </row>
    <row r="59095" spans="1:1" x14ac:dyDescent="0.55000000000000004">
      <c r="A59095" s="131"/>
    </row>
    <row r="59098" spans="1:1" x14ac:dyDescent="0.55000000000000004">
      <c r="A59098" s="131"/>
    </row>
    <row r="59099" spans="1:1" x14ac:dyDescent="0.55000000000000004">
      <c r="A59099" s="131"/>
    </row>
    <row r="59102" spans="1:1" x14ac:dyDescent="0.55000000000000004">
      <c r="A59102" s="131"/>
    </row>
    <row r="59103" spans="1:1" x14ac:dyDescent="0.55000000000000004">
      <c r="A59103" s="131"/>
    </row>
    <row r="59106" spans="1:1" x14ac:dyDescent="0.55000000000000004">
      <c r="A59106" s="131"/>
    </row>
    <row r="59107" spans="1:1" x14ac:dyDescent="0.55000000000000004">
      <c r="A59107" s="131"/>
    </row>
    <row r="59110" spans="1:1" x14ac:dyDescent="0.55000000000000004">
      <c r="A59110" s="131"/>
    </row>
    <row r="59111" spans="1:1" x14ac:dyDescent="0.55000000000000004">
      <c r="A59111" s="131"/>
    </row>
    <row r="59114" spans="1:1" x14ac:dyDescent="0.55000000000000004">
      <c r="A59114" s="131"/>
    </row>
    <row r="59115" spans="1:1" x14ac:dyDescent="0.55000000000000004">
      <c r="A59115" s="131"/>
    </row>
    <row r="59118" spans="1:1" x14ac:dyDescent="0.55000000000000004">
      <c r="A59118" s="131"/>
    </row>
    <row r="59119" spans="1:1" x14ac:dyDescent="0.55000000000000004">
      <c r="A59119" s="131"/>
    </row>
    <row r="59122" spans="1:1" x14ac:dyDescent="0.55000000000000004">
      <c r="A59122" s="131"/>
    </row>
    <row r="59123" spans="1:1" x14ac:dyDescent="0.55000000000000004">
      <c r="A59123" s="131"/>
    </row>
    <row r="59126" spans="1:1" x14ac:dyDescent="0.55000000000000004">
      <c r="A59126" s="131"/>
    </row>
    <row r="59127" spans="1:1" x14ac:dyDescent="0.55000000000000004">
      <c r="A59127" s="131"/>
    </row>
    <row r="59130" spans="1:1" x14ac:dyDescent="0.55000000000000004">
      <c r="A59130" s="131"/>
    </row>
    <row r="59131" spans="1:1" x14ac:dyDescent="0.55000000000000004">
      <c r="A59131" s="131"/>
    </row>
    <row r="59134" spans="1:1" x14ac:dyDescent="0.55000000000000004">
      <c r="A59134" s="131"/>
    </row>
    <row r="59135" spans="1:1" x14ac:dyDescent="0.55000000000000004">
      <c r="A59135" s="131"/>
    </row>
    <row r="59138" spans="1:1" x14ac:dyDescent="0.55000000000000004">
      <c r="A59138" s="131"/>
    </row>
    <row r="59139" spans="1:1" x14ac:dyDescent="0.55000000000000004">
      <c r="A59139" s="131"/>
    </row>
    <row r="59142" spans="1:1" x14ac:dyDescent="0.55000000000000004">
      <c r="A59142" s="131"/>
    </row>
    <row r="59143" spans="1:1" x14ac:dyDescent="0.55000000000000004">
      <c r="A59143" s="131"/>
    </row>
    <row r="59146" spans="1:1" x14ac:dyDescent="0.55000000000000004">
      <c r="A59146" s="131"/>
    </row>
    <row r="59147" spans="1:1" x14ac:dyDescent="0.55000000000000004">
      <c r="A59147" s="131"/>
    </row>
    <row r="59150" spans="1:1" x14ac:dyDescent="0.55000000000000004">
      <c r="A59150" s="131"/>
    </row>
    <row r="59151" spans="1:1" x14ac:dyDescent="0.55000000000000004">
      <c r="A59151" s="131"/>
    </row>
    <row r="59154" spans="1:1" x14ac:dyDescent="0.55000000000000004">
      <c r="A59154" s="131"/>
    </row>
    <row r="59155" spans="1:1" x14ac:dyDescent="0.55000000000000004">
      <c r="A59155" s="131"/>
    </row>
    <row r="59158" spans="1:1" x14ac:dyDescent="0.55000000000000004">
      <c r="A59158" s="131"/>
    </row>
    <row r="59159" spans="1:1" x14ac:dyDescent="0.55000000000000004">
      <c r="A59159" s="131"/>
    </row>
    <row r="59162" spans="1:1" x14ac:dyDescent="0.55000000000000004">
      <c r="A59162" s="131"/>
    </row>
    <row r="59163" spans="1:1" x14ac:dyDescent="0.55000000000000004">
      <c r="A59163" s="131"/>
    </row>
    <row r="59166" spans="1:1" x14ac:dyDescent="0.55000000000000004">
      <c r="A59166" s="131"/>
    </row>
    <row r="59167" spans="1:1" x14ac:dyDescent="0.55000000000000004">
      <c r="A59167" s="131"/>
    </row>
    <row r="59170" spans="1:1" x14ac:dyDescent="0.55000000000000004">
      <c r="A59170" s="131"/>
    </row>
    <row r="59171" spans="1:1" x14ac:dyDescent="0.55000000000000004">
      <c r="A59171" s="131"/>
    </row>
    <row r="59174" spans="1:1" x14ac:dyDescent="0.55000000000000004">
      <c r="A59174" s="131"/>
    </row>
    <row r="59175" spans="1:1" x14ac:dyDescent="0.55000000000000004">
      <c r="A59175" s="131"/>
    </row>
    <row r="59178" spans="1:1" x14ac:dyDescent="0.55000000000000004">
      <c r="A59178" s="131"/>
    </row>
    <row r="59179" spans="1:1" x14ac:dyDescent="0.55000000000000004">
      <c r="A59179" s="131"/>
    </row>
    <row r="59182" spans="1:1" x14ac:dyDescent="0.55000000000000004">
      <c r="A59182" s="131"/>
    </row>
    <row r="59183" spans="1:1" x14ac:dyDescent="0.55000000000000004">
      <c r="A59183" s="131"/>
    </row>
    <row r="59186" spans="1:1" x14ac:dyDescent="0.55000000000000004">
      <c r="A59186" s="131"/>
    </row>
    <row r="59187" spans="1:1" x14ac:dyDescent="0.55000000000000004">
      <c r="A59187" s="131"/>
    </row>
    <row r="59190" spans="1:1" x14ac:dyDescent="0.55000000000000004">
      <c r="A59190" s="131"/>
    </row>
    <row r="59191" spans="1:1" x14ac:dyDescent="0.55000000000000004">
      <c r="A59191" s="131"/>
    </row>
    <row r="59194" spans="1:1" x14ac:dyDescent="0.55000000000000004">
      <c r="A59194" s="131"/>
    </row>
    <row r="59195" spans="1:1" x14ac:dyDescent="0.55000000000000004">
      <c r="A59195" s="131"/>
    </row>
    <row r="59198" spans="1:1" x14ac:dyDescent="0.55000000000000004">
      <c r="A59198" s="131"/>
    </row>
    <row r="59199" spans="1:1" x14ac:dyDescent="0.55000000000000004">
      <c r="A59199" s="131"/>
    </row>
    <row r="59202" spans="1:1" x14ac:dyDescent="0.55000000000000004">
      <c r="A59202" s="131"/>
    </row>
    <row r="59203" spans="1:1" x14ac:dyDescent="0.55000000000000004">
      <c r="A59203" s="131"/>
    </row>
    <row r="59206" spans="1:1" x14ac:dyDescent="0.55000000000000004">
      <c r="A59206" s="131"/>
    </row>
    <row r="59207" spans="1:1" x14ac:dyDescent="0.55000000000000004">
      <c r="A59207" s="131"/>
    </row>
    <row r="59210" spans="1:1" x14ac:dyDescent="0.55000000000000004">
      <c r="A59210" s="131"/>
    </row>
    <row r="59211" spans="1:1" x14ac:dyDescent="0.55000000000000004">
      <c r="A59211" s="131"/>
    </row>
    <row r="59214" spans="1:1" x14ac:dyDescent="0.55000000000000004">
      <c r="A59214" s="131"/>
    </row>
    <row r="59215" spans="1:1" x14ac:dyDescent="0.55000000000000004">
      <c r="A59215" s="131"/>
    </row>
    <row r="59218" spans="1:1" x14ac:dyDescent="0.55000000000000004">
      <c r="A59218" s="131"/>
    </row>
    <row r="59219" spans="1:1" x14ac:dyDescent="0.55000000000000004">
      <c r="A59219" s="131"/>
    </row>
    <row r="59222" spans="1:1" x14ac:dyDescent="0.55000000000000004">
      <c r="A59222" s="131"/>
    </row>
    <row r="59223" spans="1:1" x14ac:dyDescent="0.55000000000000004">
      <c r="A59223" s="131"/>
    </row>
    <row r="59226" spans="1:1" x14ac:dyDescent="0.55000000000000004">
      <c r="A59226" s="131"/>
    </row>
    <row r="59227" spans="1:1" x14ac:dyDescent="0.55000000000000004">
      <c r="A59227" s="131"/>
    </row>
    <row r="59230" spans="1:1" x14ac:dyDescent="0.55000000000000004">
      <c r="A59230" s="131"/>
    </row>
    <row r="59231" spans="1:1" x14ac:dyDescent="0.55000000000000004">
      <c r="A59231" s="131"/>
    </row>
    <row r="59234" spans="1:1" x14ac:dyDescent="0.55000000000000004">
      <c r="A59234" s="131"/>
    </row>
    <row r="59235" spans="1:1" x14ac:dyDescent="0.55000000000000004">
      <c r="A59235" s="131"/>
    </row>
    <row r="59238" spans="1:1" x14ac:dyDescent="0.55000000000000004">
      <c r="A59238" s="131"/>
    </row>
    <row r="59239" spans="1:1" x14ac:dyDescent="0.55000000000000004">
      <c r="A59239" s="131"/>
    </row>
    <row r="59242" spans="1:1" x14ac:dyDescent="0.55000000000000004">
      <c r="A59242" s="131"/>
    </row>
    <row r="59243" spans="1:1" x14ac:dyDescent="0.55000000000000004">
      <c r="A59243" s="131"/>
    </row>
    <row r="59246" spans="1:1" x14ac:dyDescent="0.55000000000000004">
      <c r="A59246" s="131"/>
    </row>
    <row r="59247" spans="1:1" x14ac:dyDescent="0.55000000000000004">
      <c r="A59247" s="131"/>
    </row>
    <row r="59250" spans="1:1" x14ac:dyDescent="0.55000000000000004">
      <c r="A59250" s="131"/>
    </row>
    <row r="59251" spans="1:1" x14ac:dyDescent="0.55000000000000004">
      <c r="A59251" s="131"/>
    </row>
    <row r="59254" spans="1:1" x14ac:dyDescent="0.55000000000000004">
      <c r="A59254" s="131"/>
    </row>
    <row r="59255" spans="1:1" x14ac:dyDescent="0.55000000000000004">
      <c r="A59255" s="131"/>
    </row>
    <row r="59258" spans="1:1" x14ac:dyDescent="0.55000000000000004">
      <c r="A59258" s="131"/>
    </row>
    <row r="59259" spans="1:1" x14ac:dyDescent="0.55000000000000004">
      <c r="A59259" s="131"/>
    </row>
    <row r="59262" spans="1:1" x14ac:dyDescent="0.55000000000000004">
      <c r="A59262" s="131"/>
    </row>
    <row r="59263" spans="1:1" x14ac:dyDescent="0.55000000000000004">
      <c r="A59263" s="131"/>
    </row>
    <row r="59266" spans="1:1" x14ac:dyDescent="0.55000000000000004">
      <c r="A59266" s="131"/>
    </row>
    <row r="59267" spans="1:1" x14ac:dyDescent="0.55000000000000004">
      <c r="A59267" s="131"/>
    </row>
    <row r="59270" spans="1:1" x14ac:dyDescent="0.55000000000000004">
      <c r="A59270" s="131"/>
    </row>
    <row r="59271" spans="1:1" x14ac:dyDescent="0.55000000000000004">
      <c r="A59271" s="131"/>
    </row>
    <row r="59274" spans="1:1" x14ac:dyDescent="0.55000000000000004">
      <c r="A59274" s="131"/>
    </row>
    <row r="59275" spans="1:1" x14ac:dyDescent="0.55000000000000004">
      <c r="A59275" s="131"/>
    </row>
    <row r="59278" spans="1:1" x14ac:dyDescent="0.55000000000000004">
      <c r="A59278" s="131"/>
    </row>
    <row r="59279" spans="1:1" x14ac:dyDescent="0.55000000000000004">
      <c r="A59279" s="131"/>
    </row>
    <row r="59282" spans="1:1" x14ac:dyDescent="0.55000000000000004">
      <c r="A59282" s="131"/>
    </row>
    <row r="59283" spans="1:1" x14ac:dyDescent="0.55000000000000004">
      <c r="A59283" s="131"/>
    </row>
    <row r="59286" spans="1:1" x14ac:dyDescent="0.55000000000000004">
      <c r="A59286" s="131"/>
    </row>
    <row r="59287" spans="1:1" x14ac:dyDescent="0.55000000000000004">
      <c r="A59287" s="131"/>
    </row>
    <row r="59290" spans="1:1" x14ac:dyDescent="0.55000000000000004">
      <c r="A59290" s="131"/>
    </row>
    <row r="59291" spans="1:1" x14ac:dyDescent="0.55000000000000004">
      <c r="A59291" s="131"/>
    </row>
    <row r="59294" spans="1:1" x14ac:dyDescent="0.55000000000000004">
      <c r="A59294" s="131"/>
    </row>
    <row r="59295" spans="1:1" x14ac:dyDescent="0.55000000000000004">
      <c r="A59295" s="131"/>
    </row>
    <row r="59298" spans="1:1" x14ac:dyDescent="0.55000000000000004">
      <c r="A59298" s="131"/>
    </row>
    <row r="59299" spans="1:1" x14ac:dyDescent="0.55000000000000004">
      <c r="A59299" s="131"/>
    </row>
    <row r="59302" spans="1:1" x14ac:dyDescent="0.55000000000000004">
      <c r="A59302" s="131"/>
    </row>
    <row r="59303" spans="1:1" x14ac:dyDescent="0.55000000000000004">
      <c r="A59303" s="131"/>
    </row>
    <row r="59306" spans="1:1" x14ac:dyDescent="0.55000000000000004">
      <c r="A59306" s="131"/>
    </row>
    <row r="59307" spans="1:1" x14ac:dyDescent="0.55000000000000004">
      <c r="A59307" s="131"/>
    </row>
    <row r="59310" spans="1:1" x14ac:dyDescent="0.55000000000000004">
      <c r="A59310" s="131"/>
    </row>
    <row r="59311" spans="1:1" x14ac:dyDescent="0.55000000000000004">
      <c r="A59311" s="131"/>
    </row>
    <row r="59314" spans="1:1" x14ac:dyDescent="0.55000000000000004">
      <c r="A59314" s="131"/>
    </row>
    <row r="59315" spans="1:1" x14ac:dyDescent="0.55000000000000004">
      <c r="A59315" s="131"/>
    </row>
    <row r="59318" spans="1:1" x14ac:dyDescent="0.55000000000000004">
      <c r="A59318" s="131"/>
    </row>
    <row r="59319" spans="1:1" x14ac:dyDescent="0.55000000000000004">
      <c r="A59319" s="131"/>
    </row>
    <row r="59322" spans="1:1" x14ac:dyDescent="0.55000000000000004">
      <c r="A59322" s="131"/>
    </row>
    <row r="59323" spans="1:1" x14ac:dyDescent="0.55000000000000004">
      <c r="A59323" s="131"/>
    </row>
    <row r="59326" spans="1:1" x14ac:dyDescent="0.55000000000000004">
      <c r="A59326" s="131"/>
    </row>
    <row r="59327" spans="1:1" x14ac:dyDescent="0.55000000000000004">
      <c r="A59327" s="131"/>
    </row>
    <row r="59330" spans="1:1" x14ac:dyDescent="0.55000000000000004">
      <c r="A59330" s="131"/>
    </row>
    <row r="59331" spans="1:1" x14ac:dyDescent="0.55000000000000004">
      <c r="A59331" s="131"/>
    </row>
    <row r="59334" spans="1:1" x14ac:dyDescent="0.55000000000000004">
      <c r="A59334" s="131"/>
    </row>
    <row r="59335" spans="1:1" x14ac:dyDescent="0.55000000000000004">
      <c r="A59335" s="131"/>
    </row>
    <row r="59338" spans="1:1" x14ac:dyDescent="0.55000000000000004">
      <c r="A59338" s="131"/>
    </row>
    <row r="59339" spans="1:1" x14ac:dyDescent="0.55000000000000004">
      <c r="A59339" s="131"/>
    </row>
    <row r="59342" spans="1:1" x14ac:dyDescent="0.55000000000000004">
      <c r="A59342" s="131"/>
    </row>
    <row r="59343" spans="1:1" x14ac:dyDescent="0.55000000000000004">
      <c r="A59343" s="131"/>
    </row>
    <row r="59346" spans="1:1" x14ac:dyDescent="0.55000000000000004">
      <c r="A59346" s="131"/>
    </row>
    <row r="59347" spans="1:1" x14ac:dyDescent="0.55000000000000004">
      <c r="A59347" s="131"/>
    </row>
    <row r="59350" spans="1:1" x14ac:dyDescent="0.55000000000000004">
      <c r="A59350" s="131"/>
    </row>
    <row r="59351" spans="1:1" x14ac:dyDescent="0.55000000000000004">
      <c r="A59351" s="131"/>
    </row>
    <row r="59354" spans="1:1" x14ac:dyDescent="0.55000000000000004">
      <c r="A59354" s="131"/>
    </row>
    <row r="59355" spans="1:1" x14ac:dyDescent="0.55000000000000004">
      <c r="A59355" s="131"/>
    </row>
    <row r="59358" spans="1:1" x14ac:dyDescent="0.55000000000000004">
      <c r="A59358" s="131"/>
    </row>
    <row r="59359" spans="1:1" x14ac:dyDescent="0.55000000000000004">
      <c r="A59359" s="131"/>
    </row>
    <row r="59362" spans="1:1" x14ac:dyDescent="0.55000000000000004">
      <c r="A59362" s="131"/>
    </row>
    <row r="59363" spans="1:1" x14ac:dyDescent="0.55000000000000004">
      <c r="A59363" s="131"/>
    </row>
    <row r="59366" spans="1:1" x14ac:dyDescent="0.55000000000000004">
      <c r="A59366" s="131"/>
    </row>
    <row r="59367" spans="1:1" x14ac:dyDescent="0.55000000000000004">
      <c r="A59367" s="131"/>
    </row>
    <row r="59370" spans="1:1" x14ac:dyDescent="0.55000000000000004">
      <c r="A59370" s="131"/>
    </row>
    <row r="59371" spans="1:1" x14ac:dyDescent="0.55000000000000004">
      <c r="A59371" s="131"/>
    </row>
    <row r="59374" spans="1:1" x14ac:dyDescent="0.55000000000000004">
      <c r="A59374" s="131"/>
    </row>
    <row r="59375" spans="1:1" x14ac:dyDescent="0.55000000000000004">
      <c r="A59375" s="131"/>
    </row>
    <row r="59378" spans="1:1" x14ac:dyDescent="0.55000000000000004">
      <c r="A59378" s="131"/>
    </row>
    <row r="59379" spans="1:1" x14ac:dyDescent="0.55000000000000004">
      <c r="A59379" s="131"/>
    </row>
    <row r="59382" spans="1:1" x14ac:dyDescent="0.55000000000000004">
      <c r="A59382" s="131"/>
    </row>
    <row r="59383" spans="1:1" x14ac:dyDescent="0.55000000000000004">
      <c r="A59383" s="131"/>
    </row>
    <row r="59386" spans="1:1" x14ac:dyDescent="0.55000000000000004">
      <c r="A59386" s="131"/>
    </row>
    <row r="59387" spans="1:1" x14ac:dyDescent="0.55000000000000004">
      <c r="A59387" s="131"/>
    </row>
    <row r="59390" spans="1:1" x14ac:dyDescent="0.55000000000000004">
      <c r="A59390" s="131"/>
    </row>
    <row r="59391" spans="1:1" x14ac:dyDescent="0.55000000000000004">
      <c r="A59391" s="131"/>
    </row>
    <row r="59394" spans="1:1" x14ac:dyDescent="0.55000000000000004">
      <c r="A59394" s="131"/>
    </row>
    <row r="59395" spans="1:1" x14ac:dyDescent="0.55000000000000004">
      <c r="A59395" s="131"/>
    </row>
    <row r="59398" spans="1:1" x14ac:dyDescent="0.55000000000000004">
      <c r="A59398" s="131"/>
    </row>
    <row r="59399" spans="1:1" x14ac:dyDescent="0.55000000000000004">
      <c r="A59399" s="131"/>
    </row>
    <row r="59402" spans="1:1" x14ac:dyDescent="0.55000000000000004">
      <c r="A59402" s="131"/>
    </row>
    <row r="59403" spans="1:1" x14ac:dyDescent="0.55000000000000004">
      <c r="A59403" s="131"/>
    </row>
    <row r="59406" spans="1:1" x14ac:dyDescent="0.55000000000000004">
      <c r="A59406" s="131"/>
    </row>
    <row r="59407" spans="1:1" x14ac:dyDescent="0.55000000000000004">
      <c r="A59407" s="131"/>
    </row>
    <row r="59410" spans="1:1" x14ac:dyDescent="0.55000000000000004">
      <c r="A59410" s="131"/>
    </row>
    <row r="59411" spans="1:1" x14ac:dyDescent="0.55000000000000004">
      <c r="A59411" s="131"/>
    </row>
    <row r="59414" spans="1:1" x14ac:dyDescent="0.55000000000000004">
      <c r="A59414" s="131"/>
    </row>
    <row r="59415" spans="1:1" x14ac:dyDescent="0.55000000000000004">
      <c r="A59415" s="131"/>
    </row>
    <row r="59418" spans="1:1" x14ac:dyDescent="0.55000000000000004">
      <c r="A59418" s="131"/>
    </row>
    <row r="59419" spans="1:1" x14ac:dyDescent="0.55000000000000004">
      <c r="A59419" s="131"/>
    </row>
    <row r="59422" spans="1:1" x14ac:dyDescent="0.55000000000000004">
      <c r="A59422" s="131"/>
    </row>
    <row r="59423" spans="1:1" x14ac:dyDescent="0.55000000000000004">
      <c r="A59423" s="131"/>
    </row>
    <row r="59426" spans="1:1" x14ac:dyDescent="0.55000000000000004">
      <c r="A59426" s="131"/>
    </row>
    <row r="59427" spans="1:1" x14ac:dyDescent="0.55000000000000004">
      <c r="A59427" s="131"/>
    </row>
    <row r="59430" spans="1:1" x14ac:dyDescent="0.55000000000000004">
      <c r="A59430" s="131"/>
    </row>
    <row r="59431" spans="1:1" x14ac:dyDescent="0.55000000000000004">
      <c r="A59431" s="131"/>
    </row>
    <row r="59434" spans="1:1" x14ac:dyDescent="0.55000000000000004">
      <c r="A59434" s="131"/>
    </row>
    <row r="59435" spans="1:1" x14ac:dyDescent="0.55000000000000004">
      <c r="A59435" s="131"/>
    </row>
    <row r="59438" spans="1:1" x14ac:dyDescent="0.55000000000000004">
      <c r="A59438" s="131"/>
    </row>
    <row r="59439" spans="1:1" x14ac:dyDescent="0.55000000000000004">
      <c r="A59439" s="131"/>
    </row>
    <row r="59442" spans="1:1" x14ac:dyDescent="0.55000000000000004">
      <c r="A59442" s="131"/>
    </row>
    <row r="59443" spans="1:1" x14ac:dyDescent="0.55000000000000004">
      <c r="A59443" s="131"/>
    </row>
    <row r="59446" spans="1:1" x14ac:dyDescent="0.55000000000000004">
      <c r="A59446" s="131"/>
    </row>
    <row r="59447" spans="1:1" x14ac:dyDescent="0.55000000000000004">
      <c r="A59447" s="131"/>
    </row>
    <row r="59450" spans="1:1" x14ac:dyDescent="0.55000000000000004">
      <c r="A59450" s="131"/>
    </row>
    <row r="59451" spans="1:1" x14ac:dyDescent="0.55000000000000004">
      <c r="A59451" s="131"/>
    </row>
    <row r="59454" spans="1:1" x14ac:dyDescent="0.55000000000000004">
      <c r="A59454" s="131"/>
    </row>
    <row r="59455" spans="1:1" x14ac:dyDescent="0.55000000000000004">
      <c r="A59455" s="131"/>
    </row>
    <row r="59458" spans="1:1" x14ac:dyDescent="0.55000000000000004">
      <c r="A59458" s="131"/>
    </row>
    <row r="59459" spans="1:1" x14ac:dyDescent="0.55000000000000004">
      <c r="A59459" s="131"/>
    </row>
    <row r="59462" spans="1:1" x14ac:dyDescent="0.55000000000000004">
      <c r="A59462" s="131"/>
    </row>
    <row r="59463" spans="1:1" x14ac:dyDescent="0.55000000000000004">
      <c r="A59463" s="131"/>
    </row>
    <row r="59466" spans="1:1" x14ac:dyDescent="0.55000000000000004">
      <c r="A59466" s="131"/>
    </row>
    <row r="59467" spans="1:1" x14ac:dyDescent="0.55000000000000004">
      <c r="A59467" s="131"/>
    </row>
    <row r="59470" spans="1:1" x14ac:dyDescent="0.55000000000000004">
      <c r="A59470" s="131"/>
    </row>
    <row r="59471" spans="1:1" x14ac:dyDescent="0.55000000000000004">
      <c r="A59471" s="131"/>
    </row>
    <row r="59474" spans="1:1" x14ac:dyDescent="0.55000000000000004">
      <c r="A59474" s="131"/>
    </row>
    <row r="59475" spans="1:1" x14ac:dyDescent="0.55000000000000004">
      <c r="A59475" s="131"/>
    </row>
    <row r="59478" spans="1:1" x14ac:dyDescent="0.55000000000000004">
      <c r="A59478" s="131"/>
    </row>
    <row r="59479" spans="1:1" x14ac:dyDescent="0.55000000000000004">
      <c r="A59479" s="131"/>
    </row>
    <row r="59482" spans="1:1" x14ac:dyDescent="0.55000000000000004">
      <c r="A59482" s="131"/>
    </row>
    <row r="59483" spans="1:1" x14ac:dyDescent="0.55000000000000004">
      <c r="A59483" s="131"/>
    </row>
    <row r="59486" spans="1:1" x14ac:dyDescent="0.55000000000000004">
      <c r="A59486" s="131"/>
    </row>
    <row r="59487" spans="1:1" x14ac:dyDescent="0.55000000000000004">
      <c r="A59487" s="131"/>
    </row>
    <row r="59490" spans="1:1" x14ac:dyDescent="0.55000000000000004">
      <c r="A59490" s="131"/>
    </row>
    <row r="59491" spans="1:1" x14ac:dyDescent="0.55000000000000004">
      <c r="A59491" s="131"/>
    </row>
    <row r="59494" spans="1:1" x14ac:dyDescent="0.55000000000000004">
      <c r="A59494" s="131"/>
    </row>
    <row r="59495" spans="1:1" x14ac:dyDescent="0.55000000000000004">
      <c r="A59495" s="131"/>
    </row>
    <row r="59498" spans="1:1" x14ac:dyDescent="0.55000000000000004">
      <c r="A59498" s="131"/>
    </row>
    <row r="59499" spans="1:1" x14ac:dyDescent="0.55000000000000004">
      <c r="A59499" s="131"/>
    </row>
    <row r="59502" spans="1:1" x14ac:dyDescent="0.55000000000000004">
      <c r="A59502" s="131"/>
    </row>
    <row r="59503" spans="1:1" x14ac:dyDescent="0.55000000000000004">
      <c r="A59503" s="131"/>
    </row>
    <row r="59506" spans="1:1" x14ac:dyDescent="0.55000000000000004">
      <c r="A59506" s="131"/>
    </row>
    <row r="59507" spans="1:1" x14ac:dyDescent="0.55000000000000004">
      <c r="A59507" s="131"/>
    </row>
    <row r="59510" spans="1:1" x14ac:dyDescent="0.55000000000000004">
      <c r="A59510" s="131"/>
    </row>
    <row r="59511" spans="1:1" x14ac:dyDescent="0.55000000000000004">
      <c r="A59511" s="131"/>
    </row>
    <row r="59514" spans="1:1" x14ac:dyDescent="0.55000000000000004">
      <c r="A59514" s="131"/>
    </row>
    <row r="59515" spans="1:1" x14ac:dyDescent="0.55000000000000004">
      <c r="A59515" s="131"/>
    </row>
    <row r="59518" spans="1:1" x14ac:dyDescent="0.55000000000000004">
      <c r="A59518" s="131"/>
    </row>
    <row r="59519" spans="1:1" x14ac:dyDescent="0.55000000000000004">
      <c r="A59519" s="131"/>
    </row>
    <row r="59522" spans="1:1" x14ac:dyDescent="0.55000000000000004">
      <c r="A59522" s="131"/>
    </row>
    <row r="59523" spans="1:1" x14ac:dyDescent="0.55000000000000004">
      <c r="A59523" s="131"/>
    </row>
    <row r="59526" spans="1:1" x14ac:dyDescent="0.55000000000000004">
      <c r="A59526" s="131"/>
    </row>
    <row r="59527" spans="1:1" x14ac:dyDescent="0.55000000000000004">
      <c r="A59527" s="131"/>
    </row>
    <row r="59530" spans="1:1" x14ac:dyDescent="0.55000000000000004">
      <c r="A59530" s="131"/>
    </row>
    <row r="59531" spans="1:1" x14ac:dyDescent="0.55000000000000004">
      <c r="A59531" s="131"/>
    </row>
    <row r="59534" spans="1:1" x14ac:dyDescent="0.55000000000000004">
      <c r="A59534" s="131"/>
    </row>
    <row r="59535" spans="1:1" x14ac:dyDescent="0.55000000000000004">
      <c r="A59535" s="131"/>
    </row>
    <row r="59538" spans="1:1" x14ac:dyDescent="0.55000000000000004">
      <c r="A59538" s="131"/>
    </row>
    <row r="59539" spans="1:1" x14ac:dyDescent="0.55000000000000004">
      <c r="A59539" s="131"/>
    </row>
    <row r="59542" spans="1:1" x14ac:dyDescent="0.55000000000000004">
      <c r="A59542" s="131"/>
    </row>
    <row r="59543" spans="1:1" x14ac:dyDescent="0.55000000000000004">
      <c r="A59543" s="131"/>
    </row>
    <row r="59546" spans="1:1" x14ac:dyDescent="0.55000000000000004">
      <c r="A59546" s="131"/>
    </row>
    <row r="59547" spans="1:1" x14ac:dyDescent="0.55000000000000004">
      <c r="A59547" s="131"/>
    </row>
    <row r="59550" spans="1:1" x14ac:dyDescent="0.55000000000000004">
      <c r="A59550" s="131"/>
    </row>
    <row r="59551" spans="1:1" x14ac:dyDescent="0.55000000000000004">
      <c r="A59551" s="131"/>
    </row>
    <row r="59554" spans="1:1" x14ac:dyDescent="0.55000000000000004">
      <c r="A59554" s="131"/>
    </row>
    <row r="59555" spans="1:1" x14ac:dyDescent="0.55000000000000004">
      <c r="A59555" s="131"/>
    </row>
    <row r="59558" spans="1:1" x14ac:dyDescent="0.55000000000000004">
      <c r="A59558" s="131"/>
    </row>
    <row r="59559" spans="1:1" x14ac:dyDescent="0.55000000000000004">
      <c r="A59559" s="131"/>
    </row>
    <row r="59562" spans="1:1" x14ac:dyDescent="0.55000000000000004">
      <c r="A59562" s="131"/>
    </row>
    <row r="59563" spans="1:1" x14ac:dyDescent="0.55000000000000004">
      <c r="A59563" s="131"/>
    </row>
    <row r="59566" spans="1:1" x14ac:dyDescent="0.55000000000000004">
      <c r="A59566" s="131"/>
    </row>
    <row r="59567" spans="1:1" x14ac:dyDescent="0.55000000000000004">
      <c r="A59567" s="131"/>
    </row>
    <row r="59570" spans="1:1" x14ac:dyDescent="0.55000000000000004">
      <c r="A59570" s="131"/>
    </row>
    <row r="59571" spans="1:1" x14ac:dyDescent="0.55000000000000004">
      <c r="A59571" s="131"/>
    </row>
    <row r="59574" spans="1:1" x14ac:dyDescent="0.55000000000000004">
      <c r="A59574" s="131"/>
    </row>
    <row r="59575" spans="1:1" x14ac:dyDescent="0.55000000000000004">
      <c r="A59575" s="131"/>
    </row>
    <row r="59578" spans="1:1" x14ac:dyDescent="0.55000000000000004">
      <c r="A59578" s="131"/>
    </row>
    <row r="59579" spans="1:1" x14ac:dyDescent="0.55000000000000004">
      <c r="A59579" s="131"/>
    </row>
    <row r="59582" spans="1:1" x14ac:dyDescent="0.55000000000000004">
      <c r="A59582" s="131"/>
    </row>
    <row r="59583" spans="1:1" x14ac:dyDescent="0.55000000000000004">
      <c r="A59583" s="131"/>
    </row>
    <row r="59586" spans="1:1" x14ac:dyDescent="0.55000000000000004">
      <c r="A59586" s="131"/>
    </row>
    <row r="59587" spans="1:1" x14ac:dyDescent="0.55000000000000004">
      <c r="A59587" s="131"/>
    </row>
    <row r="59590" spans="1:1" x14ac:dyDescent="0.55000000000000004">
      <c r="A59590" s="131"/>
    </row>
    <row r="59591" spans="1:1" x14ac:dyDescent="0.55000000000000004">
      <c r="A59591" s="131"/>
    </row>
    <row r="59594" spans="1:1" x14ac:dyDescent="0.55000000000000004">
      <c r="A59594" s="131"/>
    </row>
    <row r="59595" spans="1:1" x14ac:dyDescent="0.55000000000000004">
      <c r="A59595" s="131"/>
    </row>
    <row r="59598" spans="1:1" x14ac:dyDescent="0.55000000000000004">
      <c r="A59598" s="131"/>
    </row>
    <row r="59599" spans="1:1" x14ac:dyDescent="0.55000000000000004">
      <c r="A59599" s="131"/>
    </row>
    <row r="59602" spans="1:1" x14ac:dyDescent="0.55000000000000004">
      <c r="A59602" s="131"/>
    </row>
    <row r="59603" spans="1:1" x14ac:dyDescent="0.55000000000000004">
      <c r="A59603" s="131"/>
    </row>
    <row r="59606" spans="1:1" x14ac:dyDescent="0.55000000000000004">
      <c r="A59606" s="131"/>
    </row>
    <row r="59607" spans="1:1" x14ac:dyDescent="0.55000000000000004">
      <c r="A59607" s="131"/>
    </row>
    <row r="59610" spans="1:1" x14ac:dyDescent="0.55000000000000004">
      <c r="A59610" s="131"/>
    </row>
    <row r="59611" spans="1:1" x14ac:dyDescent="0.55000000000000004">
      <c r="A59611" s="131"/>
    </row>
    <row r="59614" spans="1:1" x14ac:dyDescent="0.55000000000000004">
      <c r="A59614" s="131"/>
    </row>
    <row r="59615" spans="1:1" x14ac:dyDescent="0.55000000000000004">
      <c r="A59615" s="131"/>
    </row>
    <row r="59618" spans="1:1" x14ac:dyDescent="0.55000000000000004">
      <c r="A59618" s="131"/>
    </row>
    <row r="59619" spans="1:1" x14ac:dyDescent="0.55000000000000004">
      <c r="A59619" s="131"/>
    </row>
    <row r="59622" spans="1:1" x14ac:dyDescent="0.55000000000000004">
      <c r="A59622" s="131"/>
    </row>
    <row r="59623" spans="1:1" x14ac:dyDescent="0.55000000000000004">
      <c r="A59623" s="131"/>
    </row>
    <row r="59626" spans="1:1" x14ac:dyDescent="0.55000000000000004">
      <c r="A59626" s="131"/>
    </row>
    <row r="59627" spans="1:1" x14ac:dyDescent="0.55000000000000004">
      <c r="A59627" s="131"/>
    </row>
    <row r="59630" spans="1:1" x14ac:dyDescent="0.55000000000000004">
      <c r="A59630" s="131"/>
    </row>
    <row r="59631" spans="1:1" x14ac:dyDescent="0.55000000000000004">
      <c r="A59631" s="131"/>
    </row>
    <row r="59634" spans="1:1" x14ac:dyDescent="0.55000000000000004">
      <c r="A59634" s="131"/>
    </row>
    <row r="59635" spans="1:1" x14ac:dyDescent="0.55000000000000004">
      <c r="A59635" s="131"/>
    </row>
    <row r="59638" spans="1:1" x14ac:dyDescent="0.55000000000000004">
      <c r="A59638" s="131"/>
    </row>
    <row r="59639" spans="1:1" x14ac:dyDescent="0.55000000000000004">
      <c r="A59639" s="131"/>
    </row>
    <row r="59642" spans="1:1" x14ac:dyDescent="0.55000000000000004">
      <c r="A59642" s="131"/>
    </row>
    <row r="59643" spans="1:1" x14ac:dyDescent="0.55000000000000004">
      <c r="A59643" s="131"/>
    </row>
    <row r="59646" spans="1:1" x14ac:dyDescent="0.55000000000000004">
      <c r="A59646" s="131"/>
    </row>
    <row r="59647" spans="1:1" x14ac:dyDescent="0.55000000000000004">
      <c r="A59647" s="131"/>
    </row>
    <row r="59650" spans="1:1" x14ac:dyDescent="0.55000000000000004">
      <c r="A59650" s="131"/>
    </row>
    <row r="59651" spans="1:1" x14ac:dyDescent="0.55000000000000004">
      <c r="A59651" s="131"/>
    </row>
    <row r="59654" spans="1:1" x14ac:dyDescent="0.55000000000000004">
      <c r="A59654" s="131"/>
    </row>
    <row r="59655" spans="1:1" x14ac:dyDescent="0.55000000000000004">
      <c r="A59655" s="131"/>
    </row>
    <row r="59658" spans="1:1" x14ac:dyDescent="0.55000000000000004">
      <c r="A59658" s="131"/>
    </row>
    <row r="59659" spans="1:1" x14ac:dyDescent="0.55000000000000004">
      <c r="A59659" s="131"/>
    </row>
    <row r="59662" spans="1:1" x14ac:dyDescent="0.55000000000000004">
      <c r="A59662" s="131"/>
    </row>
    <row r="59663" spans="1:1" x14ac:dyDescent="0.55000000000000004">
      <c r="A59663" s="131"/>
    </row>
    <row r="59666" spans="1:1" x14ac:dyDescent="0.55000000000000004">
      <c r="A59666" s="131"/>
    </row>
    <row r="59667" spans="1:1" x14ac:dyDescent="0.55000000000000004">
      <c r="A59667" s="131"/>
    </row>
    <row r="59670" spans="1:1" x14ac:dyDescent="0.55000000000000004">
      <c r="A59670" s="131"/>
    </row>
    <row r="59671" spans="1:1" x14ac:dyDescent="0.55000000000000004">
      <c r="A59671" s="131"/>
    </row>
    <row r="59674" spans="1:1" x14ac:dyDescent="0.55000000000000004">
      <c r="A59674" s="131"/>
    </row>
    <row r="59675" spans="1:1" x14ac:dyDescent="0.55000000000000004">
      <c r="A59675" s="131"/>
    </row>
    <row r="59678" spans="1:1" x14ac:dyDescent="0.55000000000000004">
      <c r="A59678" s="131"/>
    </row>
    <row r="59679" spans="1:1" x14ac:dyDescent="0.55000000000000004">
      <c r="A59679" s="131"/>
    </row>
    <row r="59682" spans="1:1" x14ac:dyDescent="0.55000000000000004">
      <c r="A59682" s="131"/>
    </row>
    <row r="59683" spans="1:1" x14ac:dyDescent="0.55000000000000004">
      <c r="A59683" s="131"/>
    </row>
    <row r="59686" spans="1:1" x14ac:dyDescent="0.55000000000000004">
      <c r="A59686" s="131"/>
    </row>
    <row r="59687" spans="1:1" x14ac:dyDescent="0.55000000000000004">
      <c r="A59687" s="131"/>
    </row>
    <row r="59690" spans="1:1" x14ac:dyDescent="0.55000000000000004">
      <c r="A59690" s="131"/>
    </row>
    <row r="59691" spans="1:1" x14ac:dyDescent="0.55000000000000004">
      <c r="A59691" s="131"/>
    </row>
    <row r="59694" spans="1:1" x14ac:dyDescent="0.55000000000000004">
      <c r="A59694" s="131"/>
    </row>
    <row r="59695" spans="1:1" x14ac:dyDescent="0.55000000000000004">
      <c r="A59695" s="131"/>
    </row>
    <row r="59698" spans="1:1" x14ac:dyDescent="0.55000000000000004">
      <c r="A59698" s="131"/>
    </row>
    <row r="59699" spans="1:1" x14ac:dyDescent="0.55000000000000004">
      <c r="A59699" s="131"/>
    </row>
    <row r="59702" spans="1:1" x14ac:dyDescent="0.55000000000000004">
      <c r="A59702" s="131"/>
    </row>
    <row r="59703" spans="1:1" x14ac:dyDescent="0.55000000000000004">
      <c r="A59703" s="131"/>
    </row>
    <row r="59706" spans="1:1" x14ac:dyDescent="0.55000000000000004">
      <c r="A59706" s="131"/>
    </row>
    <row r="59707" spans="1:1" x14ac:dyDescent="0.55000000000000004">
      <c r="A59707" s="131"/>
    </row>
    <row r="59710" spans="1:1" x14ac:dyDescent="0.55000000000000004">
      <c r="A59710" s="131"/>
    </row>
    <row r="59711" spans="1:1" x14ac:dyDescent="0.55000000000000004">
      <c r="A59711" s="131"/>
    </row>
    <row r="59714" spans="1:1" x14ac:dyDescent="0.55000000000000004">
      <c r="A59714" s="131"/>
    </row>
    <row r="59715" spans="1:1" x14ac:dyDescent="0.55000000000000004">
      <c r="A59715" s="131"/>
    </row>
    <row r="59718" spans="1:1" x14ac:dyDescent="0.55000000000000004">
      <c r="A59718" s="131"/>
    </row>
    <row r="59719" spans="1:1" x14ac:dyDescent="0.55000000000000004">
      <c r="A59719" s="131"/>
    </row>
    <row r="59722" spans="1:1" x14ac:dyDescent="0.55000000000000004">
      <c r="A59722" s="131"/>
    </row>
    <row r="59723" spans="1:1" x14ac:dyDescent="0.55000000000000004">
      <c r="A59723" s="131"/>
    </row>
    <row r="59726" spans="1:1" x14ac:dyDescent="0.55000000000000004">
      <c r="A59726" s="131"/>
    </row>
    <row r="59727" spans="1:1" x14ac:dyDescent="0.55000000000000004">
      <c r="A59727" s="131"/>
    </row>
    <row r="59730" spans="1:1" x14ac:dyDescent="0.55000000000000004">
      <c r="A59730" s="131"/>
    </row>
    <row r="59731" spans="1:1" x14ac:dyDescent="0.55000000000000004">
      <c r="A59731" s="131"/>
    </row>
    <row r="59734" spans="1:1" x14ac:dyDescent="0.55000000000000004">
      <c r="A59734" s="131"/>
    </row>
    <row r="59735" spans="1:1" x14ac:dyDescent="0.55000000000000004">
      <c r="A59735" s="131"/>
    </row>
    <row r="59738" spans="1:1" x14ac:dyDescent="0.55000000000000004">
      <c r="A59738" s="131"/>
    </row>
    <row r="59739" spans="1:1" x14ac:dyDescent="0.55000000000000004">
      <c r="A59739" s="131"/>
    </row>
    <row r="59742" spans="1:1" x14ac:dyDescent="0.55000000000000004">
      <c r="A59742" s="131"/>
    </row>
    <row r="59743" spans="1:1" x14ac:dyDescent="0.55000000000000004">
      <c r="A59743" s="131"/>
    </row>
    <row r="59746" spans="1:1" x14ac:dyDescent="0.55000000000000004">
      <c r="A59746" s="131"/>
    </row>
    <row r="59747" spans="1:1" x14ac:dyDescent="0.55000000000000004">
      <c r="A59747" s="131"/>
    </row>
    <row r="59750" spans="1:1" x14ac:dyDescent="0.55000000000000004">
      <c r="A59750" s="131"/>
    </row>
    <row r="59751" spans="1:1" x14ac:dyDescent="0.55000000000000004">
      <c r="A59751" s="131"/>
    </row>
    <row r="59754" spans="1:1" x14ac:dyDescent="0.55000000000000004">
      <c r="A59754" s="131"/>
    </row>
    <row r="59755" spans="1:1" x14ac:dyDescent="0.55000000000000004">
      <c r="A59755" s="131"/>
    </row>
    <row r="59758" spans="1:1" x14ac:dyDescent="0.55000000000000004">
      <c r="A59758" s="131"/>
    </row>
    <row r="59759" spans="1:1" x14ac:dyDescent="0.55000000000000004">
      <c r="A59759" s="131"/>
    </row>
    <row r="59762" spans="1:1" x14ac:dyDescent="0.55000000000000004">
      <c r="A59762" s="131"/>
    </row>
    <row r="59763" spans="1:1" x14ac:dyDescent="0.55000000000000004">
      <c r="A59763" s="131"/>
    </row>
    <row r="59766" spans="1:1" x14ac:dyDescent="0.55000000000000004">
      <c r="A59766" s="131"/>
    </row>
    <row r="59767" spans="1:1" x14ac:dyDescent="0.55000000000000004">
      <c r="A59767" s="131"/>
    </row>
    <row r="59770" spans="1:1" x14ac:dyDescent="0.55000000000000004">
      <c r="A59770" s="131"/>
    </row>
    <row r="59771" spans="1:1" x14ac:dyDescent="0.55000000000000004">
      <c r="A59771" s="131"/>
    </row>
    <row r="59774" spans="1:1" x14ac:dyDescent="0.55000000000000004">
      <c r="A59774" s="131"/>
    </row>
    <row r="59775" spans="1:1" x14ac:dyDescent="0.55000000000000004">
      <c r="A59775" s="131"/>
    </row>
    <row r="59778" spans="1:1" x14ac:dyDescent="0.55000000000000004">
      <c r="A59778" s="131"/>
    </row>
    <row r="59779" spans="1:1" x14ac:dyDescent="0.55000000000000004">
      <c r="A59779" s="131"/>
    </row>
    <row r="59782" spans="1:1" x14ac:dyDescent="0.55000000000000004">
      <c r="A59782" s="131"/>
    </row>
    <row r="59783" spans="1:1" x14ac:dyDescent="0.55000000000000004">
      <c r="A59783" s="131"/>
    </row>
    <row r="59786" spans="1:1" x14ac:dyDescent="0.55000000000000004">
      <c r="A59786" s="131"/>
    </row>
    <row r="59787" spans="1:1" x14ac:dyDescent="0.55000000000000004">
      <c r="A59787" s="131"/>
    </row>
    <row r="59790" spans="1:1" x14ac:dyDescent="0.55000000000000004">
      <c r="A59790" s="131"/>
    </row>
    <row r="59791" spans="1:1" x14ac:dyDescent="0.55000000000000004">
      <c r="A59791" s="131"/>
    </row>
    <row r="59794" spans="1:1" x14ac:dyDescent="0.55000000000000004">
      <c r="A59794" s="131"/>
    </row>
    <row r="59795" spans="1:1" x14ac:dyDescent="0.55000000000000004">
      <c r="A59795" s="131"/>
    </row>
    <row r="59798" spans="1:1" x14ac:dyDescent="0.55000000000000004">
      <c r="A59798" s="131"/>
    </row>
    <row r="59799" spans="1:1" x14ac:dyDescent="0.55000000000000004">
      <c r="A59799" s="131"/>
    </row>
    <row r="59802" spans="1:1" x14ac:dyDescent="0.55000000000000004">
      <c r="A59802" s="131"/>
    </row>
    <row r="59803" spans="1:1" x14ac:dyDescent="0.55000000000000004">
      <c r="A59803" s="131"/>
    </row>
    <row r="59806" spans="1:1" x14ac:dyDescent="0.55000000000000004">
      <c r="A59806" s="131"/>
    </row>
    <row r="59807" spans="1:1" x14ac:dyDescent="0.55000000000000004">
      <c r="A59807" s="131"/>
    </row>
    <row r="59810" spans="1:1" x14ac:dyDescent="0.55000000000000004">
      <c r="A59810" s="131"/>
    </row>
    <row r="59811" spans="1:1" x14ac:dyDescent="0.55000000000000004">
      <c r="A59811" s="131"/>
    </row>
    <row r="59814" spans="1:1" x14ac:dyDescent="0.55000000000000004">
      <c r="A59814" s="131"/>
    </row>
    <row r="59815" spans="1:1" x14ac:dyDescent="0.55000000000000004">
      <c r="A59815" s="131"/>
    </row>
    <row r="59818" spans="1:1" x14ac:dyDescent="0.55000000000000004">
      <c r="A59818" s="131"/>
    </row>
    <row r="59819" spans="1:1" x14ac:dyDescent="0.55000000000000004">
      <c r="A59819" s="131"/>
    </row>
    <row r="59822" spans="1:1" x14ac:dyDescent="0.55000000000000004">
      <c r="A59822" s="131"/>
    </row>
    <row r="59823" spans="1:1" x14ac:dyDescent="0.55000000000000004">
      <c r="A59823" s="131"/>
    </row>
    <row r="59826" spans="1:1" x14ac:dyDescent="0.55000000000000004">
      <c r="A59826" s="131"/>
    </row>
    <row r="59827" spans="1:1" x14ac:dyDescent="0.55000000000000004">
      <c r="A59827" s="131"/>
    </row>
    <row r="59830" spans="1:1" x14ac:dyDescent="0.55000000000000004">
      <c r="A59830" s="131"/>
    </row>
    <row r="59831" spans="1:1" x14ac:dyDescent="0.55000000000000004">
      <c r="A59831" s="131"/>
    </row>
    <row r="59834" spans="1:1" x14ac:dyDescent="0.55000000000000004">
      <c r="A59834" s="131"/>
    </row>
    <row r="59835" spans="1:1" x14ac:dyDescent="0.55000000000000004">
      <c r="A59835" s="131"/>
    </row>
    <row r="59838" spans="1:1" x14ac:dyDescent="0.55000000000000004">
      <c r="A59838" s="131"/>
    </row>
    <row r="59839" spans="1:1" x14ac:dyDescent="0.55000000000000004">
      <c r="A59839" s="131"/>
    </row>
    <row r="59842" spans="1:1" x14ac:dyDescent="0.55000000000000004">
      <c r="A59842" s="131"/>
    </row>
    <row r="59843" spans="1:1" x14ac:dyDescent="0.55000000000000004">
      <c r="A59843" s="131"/>
    </row>
    <row r="59846" spans="1:1" x14ac:dyDescent="0.55000000000000004">
      <c r="A59846" s="131"/>
    </row>
    <row r="59847" spans="1:1" x14ac:dyDescent="0.55000000000000004">
      <c r="A59847" s="131"/>
    </row>
    <row r="59850" spans="1:1" x14ac:dyDescent="0.55000000000000004">
      <c r="A59850" s="131"/>
    </row>
    <row r="59851" spans="1:1" x14ac:dyDescent="0.55000000000000004">
      <c r="A59851" s="131"/>
    </row>
    <row r="59854" spans="1:1" x14ac:dyDescent="0.55000000000000004">
      <c r="A59854" s="131"/>
    </row>
    <row r="59855" spans="1:1" x14ac:dyDescent="0.55000000000000004">
      <c r="A59855" s="131"/>
    </row>
    <row r="59858" spans="1:1" x14ac:dyDescent="0.55000000000000004">
      <c r="A59858" s="131"/>
    </row>
    <row r="59859" spans="1:1" x14ac:dyDescent="0.55000000000000004">
      <c r="A59859" s="131"/>
    </row>
    <row r="59862" spans="1:1" x14ac:dyDescent="0.55000000000000004">
      <c r="A59862" s="131"/>
    </row>
    <row r="59863" spans="1:1" x14ac:dyDescent="0.55000000000000004">
      <c r="A59863" s="131"/>
    </row>
    <row r="59866" spans="1:1" x14ac:dyDescent="0.55000000000000004">
      <c r="A59866" s="131"/>
    </row>
    <row r="59867" spans="1:1" x14ac:dyDescent="0.55000000000000004">
      <c r="A59867" s="131"/>
    </row>
    <row r="59870" spans="1:1" x14ac:dyDescent="0.55000000000000004">
      <c r="A59870" s="131"/>
    </row>
    <row r="59871" spans="1:1" x14ac:dyDescent="0.55000000000000004">
      <c r="A59871" s="131"/>
    </row>
    <row r="59874" spans="1:1" x14ac:dyDescent="0.55000000000000004">
      <c r="A59874" s="131"/>
    </row>
    <row r="59875" spans="1:1" x14ac:dyDescent="0.55000000000000004">
      <c r="A59875" s="131"/>
    </row>
    <row r="59878" spans="1:1" x14ac:dyDescent="0.55000000000000004">
      <c r="A59878" s="131"/>
    </row>
    <row r="59879" spans="1:1" x14ac:dyDescent="0.55000000000000004">
      <c r="A59879" s="131"/>
    </row>
    <row r="59882" spans="1:1" x14ac:dyDescent="0.55000000000000004">
      <c r="A59882" s="131"/>
    </row>
    <row r="59883" spans="1:1" x14ac:dyDescent="0.55000000000000004">
      <c r="A59883" s="131"/>
    </row>
    <row r="59886" spans="1:1" x14ac:dyDescent="0.55000000000000004">
      <c r="A59886" s="131"/>
    </row>
    <row r="59887" spans="1:1" x14ac:dyDescent="0.55000000000000004">
      <c r="A59887" s="131"/>
    </row>
    <row r="59890" spans="1:1" x14ac:dyDescent="0.55000000000000004">
      <c r="A59890" s="131"/>
    </row>
    <row r="59891" spans="1:1" x14ac:dyDescent="0.55000000000000004">
      <c r="A59891" s="131"/>
    </row>
    <row r="59894" spans="1:1" x14ac:dyDescent="0.55000000000000004">
      <c r="A59894" s="131"/>
    </row>
    <row r="59895" spans="1:1" x14ac:dyDescent="0.55000000000000004">
      <c r="A59895" s="131"/>
    </row>
    <row r="59898" spans="1:1" x14ac:dyDescent="0.55000000000000004">
      <c r="A59898" s="131"/>
    </row>
    <row r="59899" spans="1:1" x14ac:dyDescent="0.55000000000000004">
      <c r="A59899" s="131"/>
    </row>
    <row r="59902" spans="1:1" x14ac:dyDescent="0.55000000000000004">
      <c r="A59902" s="131"/>
    </row>
    <row r="59903" spans="1:1" x14ac:dyDescent="0.55000000000000004">
      <c r="A59903" s="131"/>
    </row>
    <row r="59906" spans="1:1" x14ac:dyDescent="0.55000000000000004">
      <c r="A59906" s="131"/>
    </row>
    <row r="59907" spans="1:1" x14ac:dyDescent="0.55000000000000004">
      <c r="A59907" s="131"/>
    </row>
    <row r="59910" spans="1:1" x14ac:dyDescent="0.55000000000000004">
      <c r="A59910" s="131"/>
    </row>
    <row r="59911" spans="1:1" x14ac:dyDescent="0.55000000000000004">
      <c r="A59911" s="131"/>
    </row>
    <row r="59914" spans="1:1" x14ac:dyDescent="0.55000000000000004">
      <c r="A59914" s="131"/>
    </row>
    <row r="59915" spans="1:1" x14ac:dyDescent="0.55000000000000004">
      <c r="A59915" s="131"/>
    </row>
    <row r="59918" spans="1:1" x14ac:dyDescent="0.55000000000000004">
      <c r="A59918" s="131"/>
    </row>
    <row r="59919" spans="1:1" x14ac:dyDescent="0.55000000000000004">
      <c r="A59919" s="131"/>
    </row>
    <row r="59922" spans="1:1" x14ac:dyDescent="0.55000000000000004">
      <c r="A59922" s="131"/>
    </row>
    <row r="59923" spans="1:1" x14ac:dyDescent="0.55000000000000004">
      <c r="A59923" s="131"/>
    </row>
    <row r="59926" spans="1:1" x14ac:dyDescent="0.55000000000000004">
      <c r="A59926" s="131"/>
    </row>
    <row r="59927" spans="1:1" x14ac:dyDescent="0.55000000000000004">
      <c r="A59927" s="131"/>
    </row>
    <row r="59930" spans="1:1" x14ac:dyDescent="0.55000000000000004">
      <c r="A59930" s="131"/>
    </row>
    <row r="59931" spans="1:1" x14ac:dyDescent="0.55000000000000004">
      <c r="A59931" s="131"/>
    </row>
    <row r="59934" spans="1:1" x14ac:dyDescent="0.55000000000000004">
      <c r="A59934" s="131"/>
    </row>
    <row r="59935" spans="1:1" x14ac:dyDescent="0.55000000000000004">
      <c r="A59935" s="131"/>
    </row>
    <row r="59938" spans="1:1" x14ac:dyDescent="0.55000000000000004">
      <c r="A59938" s="131"/>
    </row>
    <row r="59939" spans="1:1" x14ac:dyDescent="0.55000000000000004">
      <c r="A59939" s="131"/>
    </row>
    <row r="59942" spans="1:1" x14ac:dyDescent="0.55000000000000004">
      <c r="A59942" s="131"/>
    </row>
    <row r="59943" spans="1:1" x14ac:dyDescent="0.55000000000000004">
      <c r="A59943" s="131"/>
    </row>
    <row r="59946" spans="1:1" x14ac:dyDescent="0.55000000000000004">
      <c r="A59946" s="131"/>
    </row>
    <row r="59947" spans="1:1" x14ac:dyDescent="0.55000000000000004">
      <c r="A59947" s="131"/>
    </row>
    <row r="59950" spans="1:1" x14ac:dyDescent="0.55000000000000004">
      <c r="A59950" s="131"/>
    </row>
    <row r="59951" spans="1:1" x14ac:dyDescent="0.55000000000000004">
      <c r="A59951" s="131"/>
    </row>
    <row r="59954" spans="1:1" x14ac:dyDescent="0.55000000000000004">
      <c r="A59954" s="131"/>
    </row>
    <row r="59955" spans="1:1" x14ac:dyDescent="0.55000000000000004">
      <c r="A59955" s="131"/>
    </row>
    <row r="59958" spans="1:1" x14ac:dyDescent="0.55000000000000004">
      <c r="A59958" s="131"/>
    </row>
    <row r="59959" spans="1:1" x14ac:dyDescent="0.55000000000000004">
      <c r="A59959" s="131"/>
    </row>
    <row r="59962" spans="1:1" x14ac:dyDescent="0.55000000000000004">
      <c r="A59962" s="131"/>
    </row>
    <row r="59963" spans="1:1" x14ac:dyDescent="0.55000000000000004">
      <c r="A59963" s="131"/>
    </row>
    <row r="59966" spans="1:1" x14ac:dyDescent="0.55000000000000004">
      <c r="A59966" s="131"/>
    </row>
    <row r="59967" spans="1:1" x14ac:dyDescent="0.55000000000000004">
      <c r="A59967" s="131"/>
    </row>
    <row r="59970" spans="1:1" x14ac:dyDescent="0.55000000000000004">
      <c r="A59970" s="131"/>
    </row>
    <row r="59971" spans="1:1" x14ac:dyDescent="0.55000000000000004">
      <c r="A59971" s="131"/>
    </row>
    <row r="59974" spans="1:1" x14ac:dyDescent="0.55000000000000004">
      <c r="A59974" s="131"/>
    </row>
    <row r="59975" spans="1:1" x14ac:dyDescent="0.55000000000000004">
      <c r="A59975" s="131"/>
    </row>
    <row r="59978" spans="1:1" x14ac:dyDescent="0.55000000000000004">
      <c r="A59978" s="131"/>
    </row>
    <row r="59979" spans="1:1" x14ac:dyDescent="0.55000000000000004">
      <c r="A59979" s="131"/>
    </row>
    <row r="59982" spans="1:1" x14ac:dyDescent="0.55000000000000004">
      <c r="A59982" s="131"/>
    </row>
    <row r="59983" spans="1:1" x14ac:dyDescent="0.55000000000000004">
      <c r="A59983" s="131"/>
    </row>
    <row r="59986" spans="1:1" x14ac:dyDescent="0.55000000000000004">
      <c r="A59986" s="131"/>
    </row>
    <row r="59987" spans="1:1" x14ac:dyDescent="0.55000000000000004">
      <c r="A59987" s="131"/>
    </row>
    <row r="59990" spans="1:1" x14ac:dyDescent="0.55000000000000004">
      <c r="A59990" s="131"/>
    </row>
    <row r="59991" spans="1:1" x14ac:dyDescent="0.55000000000000004">
      <c r="A59991" s="131"/>
    </row>
    <row r="59994" spans="1:1" x14ac:dyDescent="0.55000000000000004">
      <c r="A59994" s="131"/>
    </row>
    <row r="59995" spans="1:1" x14ac:dyDescent="0.55000000000000004">
      <c r="A59995" s="131"/>
    </row>
    <row r="59998" spans="1:1" x14ac:dyDescent="0.55000000000000004">
      <c r="A59998" s="131"/>
    </row>
    <row r="59999" spans="1:1" x14ac:dyDescent="0.55000000000000004">
      <c r="A59999" s="131"/>
    </row>
    <row r="60002" spans="1:1" x14ac:dyDescent="0.55000000000000004">
      <c r="A60002" s="131"/>
    </row>
    <row r="60003" spans="1:1" x14ac:dyDescent="0.55000000000000004">
      <c r="A60003" s="131"/>
    </row>
    <row r="60006" spans="1:1" x14ac:dyDescent="0.55000000000000004">
      <c r="A60006" s="131"/>
    </row>
    <row r="60007" spans="1:1" x14ac:dyDescent="0.55000000000000004">
      <c r="A60007" s="131"/>
    </row>
    <row r="60010" spans="1:1" x14ac:dyDescent="0.55000000000000004">
      <c r="A60010" s="131"/>
    </row>
    <row r="60011" spans="1:1" x14ac:dyDescent="0.55000000000000004">
      <c r="A60011" s="131"/>
    </row>
    <row r="60014" spans="1:1" x14ac:dyDescent="0.55000000000000004">
      <c r="A60014" s="131"/>
    </row>
    <row r="60015" spans="1:1" x14ac:dyDescent="0.55000000000000004">
      <c r="A60015" s="131"/>
    </row>
    <row r="60018" spans="1:1" x14ac:dyDescent="0.55000000000000004">
      <c r="A60018" s="131"/>
    </row>
    <row r="60019" spans="1:1" x14ac:dyDescent="0.55000000000000004">
      <c r="A60019" s="131"/>
    </row>
    <row r="60022" spans="1:1" x14ac:dyDescent="0.55000000000000004">
      <c r="A60022" s="131"/>
    </row>
    <row r="60023" spans="1:1" x14ac:dyDescent="0.55000000000000004">
      <c r="A60023" s="131"/>
    </row>
    <row r="60026" spans="1:1" x14ac:dyDescent="0.55000000000000004">
      <c r="A60026" s="131"/>
    </row>
    <row r="60027" spans="1:1" x14ac:dyDescent="0.55000000000000004">
      <c r="A60027" s="131"/>
    </row>
    <row r="60030" spans="1:1" x14ac:dyDescent="0.55000000000000004">
      <c r="A60030" s="131"/>
    </row>
    <row r="60031" spans="1:1" x14ac:dyDescent="0.55000000000000004">
      <c r="A60031" s="131"/>
    </row>
    <row r="60034" spans="1:1" x14ac:dyDescent="0.55000000000000004">
      <c r="A60034" s="131"/>
    </row>
    <row r="60035" spans="1:1" x14ac:dyDescent="0.55000000000000004">
      <c r="A60035" s="131"/>
    </row>
    <row r="60038" spans="1:1" x14ac:dyDescent="0.55000000000000004">
      <c r="A60038" s="131"/>
    </row>
    <row r="60039" spans="1:1" x14ac:dyDescent="0.55000000000000004">
      <c r="A60039" s="131"/>
    </row>
    <row r="60042" spans="1:1" x14ac:dyDescent="0.55000000000000004">
      <c r="A60042" s="131"/>
    </row>
    <row r="60043" spans="1:1" x14ac:dyDescent="0.55000000000000004">
      <c r="A60043" s="131"/>
    </row>
    <row r="60046" spans="1:1" x14ac:dyDescent="0.55000000000000004">
      <c r="A60046" s="131"/>
    </row>
    <row r="60047" spans="1:1" x14ac:dyDescent="0.55000000000000004">
      <c r="A60047" s="131"/>
    </row>
    <row r="60050" spans="1:1" x14ac:dyDescent="0.55000000000000004">
      <c r="A60050" s="131"/>
    </row>
    <row r="60051" spans="1:1" x14ac:dyDescent="0.55000000000000004">
      <c r="A60051" s="131"/>
    </row>
    <row r="60054" spans="1:1" x14ac:dyDescent="0.55000000000000004">
      <c r="A60054" s="131"/>
    </row>
    <row r="60055" spans="1:1" x14ac:dyDescent="0.55000000000000004">
      <c r="A60055" s="131"/>
    </row>
    <row r="60058" spans="1:1" x14ac:dyDescent="0.55000000000000004">
      <c r="A60058" s="131"/>
    </row>
    <row r="60059" spans="1:1" x14ac:dyDescent="0.55000000000000004">
      <c r="A60059" s="131"/>
    </row>
    <row r="60062" spans="1:1" x14ac:dyDescent="0.55000000000000004">
      <c r="A60062" s="131"/>
    </row>
    <row r="60063" spans="1:1" x14ac:dyDescent="0.55000000000000004">
      <c r="A60063" s="131"/>
    </row>
    <row r="60066" spans="1:1" x14ac:dyDescent="0.55000000000000004">
      <c r="A60066" s="131"/>
    </row>
    <row r="60067" spans="1:1" x14ac:dyDescent="0.55000000000000004">
      <c r="A60067" s="131"/>
    </row>
    <row r="60070" spans="1:1" x14ac:dyDescent="0.55000000000000004">
      <c r="A60070" s="131"/>
    </row>
    <row r="60071" spans="1:1" x14ac:dyDescent="0.55000000000000004">
      <c r="A60071" s="131"/>
    </row>
    <row r="60074" spans="1:1" x14ac:dyDescent="0.55000000000000004">
      <c r="A60074" s="131"/>
    </row>
    <row r="60075" spans="1:1" x14ac:dyDescent="0.55000000000000004">
      <c r="A60075" s="131"/>
    </row>
    <row r="60078" spans="1:1" x14ac:dyDescent="0.55000000000000004">
      <c r="A60078" s="131"/>
    </row>
    <row r="60079" spans="1:1" x14ac:dyDescent="0.55000000000000004">
      <c r="A60079" s="131"/>
    </row>
    <row r="60082" spans="1:1" x14ac:dyDescent="0.55000000000000004">
      <c r="A60082" s="131"/>
    </row>
    <row r="60083" spans="1:1" x14ac:dyDescent="0.55000000000000004">
      <c r="A60083" s="131"/>
    </row>
    <row r="60086" spans="1:1" x14ac:dyDescent="0.55000000000000004">
      <c r="A60086" s="131"/>
    </row>
    <row r="60087" spans="1:1" x14ac:dyDescent="0.55000000000000004">
      <c r="A60087" s="131"/>
    </row>
    <row r="60090" spans="1:1" x14ac:dyDescent="0.55000000000000004">
      <c r="A60090" s="131"/>
    </row>
    <row r="60091" spans="1:1" x14ac:dyDescent="0.55000000000000004">
      <c r="A60091" s="131"/>
    </row>
    <row r="60094" spans="1:1" x14ac:dyDescent="0.55000000000000004">
      <c r="A60094" s="131"/>
    </row>
    <row r="60095" spans="1:1" x14ac:dyDescent="0.55000000000000004">
      <c r="A60095" s="131"/>
    </row>
    <row r="60098" spans="1:1" x14ac:dyDescent="0.55000000000000004">
      <c r="A60098" s="131"/>
    </row>
    <row r="60099" spans="1:1" x14ac:dyDescent="0.55000000000000004">
      <c r="A60099" s="131"/>
    </row>
    <row r="60102" spans="1:1" x14ac:dyDescent="0.55000000000000004">
      <c r="A60102" s="131"/>
    </row>
    <row r="60103" spans="1:1" x14ac:dyDescent="0.55000000000000004">
      <c r="A60103" s="131"/>
    </row>
    <row r="60106" spans="1:1" x14ac:dyDescent="0.55000000000000004">
      <c r="A60106" s="131"/>
    </row>
    <row r="60107" spans="1:1" x14ac:dyDescent="0.55000000000000004">
      <c r="A60107" s="131"/>
    </row>
    <row r="60110" spans="1:1" x14ac:dyDescent="0.55000000000000004">
      <c r="A60110" s="131"/>
    </row>
    <row r="60111" spans="1:1" x14ac:dyDescent="0.55000000000000004">
      <c r="A60111" s="131"/>
    </row>
    <row r="60114" spans="1:1" x14ac:dyDescent="0.55000000000000004">
      <c r="A60114" s="131"/>
    </row>
    <row r="60115" spans="1:1" x14ac:dyDescent="0.55000000000000004">
      <c r="A60115" s="131"/>
    </row>
    <row r="60118" spans="1:1" x14ac:dyDescent="0.55000000000000004">
      <c r="A60118" s="131"/>
    </row>
    <row r="60119" spans="1:1" x14ac:dyDescent="0.55000000000000004">
      <c r="A60119" s="131"/>
    </row>
    <row r="60122" spans="1:1" x14ac:dyDescent="0.55000000000000004">
      <c r="A60122" s="131"/>
    </row>
    <row r="60123" spans="1:1" x14ac:dyDescent="0.55000000000000004">
      <c r="A60123" s="131"/>
    </row>
    <row r="60126" spans="1:1" x14ac:dyDescent="0.55000000000000004">
      <c r="A60126" s="131"/>
    </row>
    <row r="60127" spans="1:1" x14ac:dyDescent="0.55000000000000004">
      <c r="A60127" s="131"/>
    </row>
    <row r="60130" spans="1:1" x14ac:dyDescent="0.55000000000000004">
      <c r="A60130" s="131"/>
    </row>
    <row r="60131" spans="1:1" x14ac:dyDescent="0.55000000000000004">
      <c r="A60131" s="131"/>
    </row>
    <row r="60134" spans="1:1" x14ac:dyDescent="0.55000000000000004">
      <c r="A60134" s="131"/>
    </row>
    <row r="60135" spans="1:1" x14ac:dyDescent="0.55000000000000004">
      <c r="A60135" s="131"/>
    </row>
    <row r="60138" spans="1:1" x14ac:dyDescent="0.55000000000000004">
      <c r="A60138" s="131"/>
    </row>
    <row r="60139" spans="1:1" x14ac:dyDescent="0.55000000000000004">
      <c r="A60139" s="131"/>
    </row>
    <row r="60142" spans="1:1" x14ac:dyDescent="0.55000000000000004">
      <c r="A60142" s="131"/>
    </row>
    <row r="60143" spans="1:1" x14ac:dyDescent="0.55000000000000004">
      <c r="A60143" s="131"/>
    </row>
    <row r="60146" spans="1:1" x14ac:dyDescent="0.55000000000000004">
      <c r="A60146" s="131"/>
    </row>
    <row r="60147" spans="1:1" x14ac:dyDescent="0.55000000000000004">
      <c r="A60147" s="131"/>
    </row>
    <row r="60150" spans="1:1" x14ac:dyDescent="0.55000000000000004">
      <c r="A60150" s="131"/>
    </row>
    <row r="60151" spans="1:1" x14ac:dyDescent="0.55000000000000004">
      <c r="A60151" s="131"/>
    </row>
    <row r="60154" spans="1:1" x14ac:dyDescent="0.55000000000000004">
      <c r="A60154" s="131"/>
    </row>
    <row r="60155" spans="1:1" x14ac:dyDescent="0.55000000000000004">
      <c r="A60155" s="131"/>
    </row>
    <row r="60158" spans="1:1" x14ac:dyDescent="0.55000000000000004">
      <c r="A60158" s="131"/>
    </row>
    <row r="60159" spans="1:1" x14ac:dyDescent="0.55000000000000004">
      <c r="A60159" s="131"/>
    </row>
    <row r="60162" spans="1:1" x14ac:dyDescent="0.55000000000000004">
      <c r="A60162" s="131"/>
    </row>
    <row r="60163" spans="1:1" x14ac:dyDescent="0.55000000000000004">
      <c r="A60163" s="131"/>
    </row>
    <row r="60166" spans="1:1" x14ac:dyDescent="0.55000000000000004">
      <c r="A60166" s="131"/>
    </row>
    <row r="60167" spans="1:1" x14ac:dyDescent="0.55000000000000004">
      <c r="A60167" s="131"/>
    </row>
    <row r="60170" spans="1:1" x14ac:dyDescent="0.55000000000000004">
      <c r="A60170" s="131"/>
    </row>
    <row r="60171" spans="1:1" x14ac:dyDescent="0.55000000000000004">
      <c r="A60171" s="131"/>
    </row>
    <row r="60174" spans="1:1" x14ac:dyDescent="0.55000000000000004">
      <c r="A60174" s="131"/>
    </row>
    <row r="60175" spans="1:1" x14ac:dyDescent="0.55000000000000004">
      <c r="A60175" s="131"/>
    </row>
    <row r="60178" spans="1:1" x14ac:dyDescent="0.55000000000000004">
      <c r="A60178" s="131"/>
    </row>
    <row r="60179" spans="1:1" x14ac:dyDescent="0.55000000000000004">
      <c r="A60179" s="131"/>
    </row>
    <row r="60182" spans="1:1" x14ac:dyDescent="0.55000000000000004">
      <c r="A60182" s="131"/>
    </row>
    <row r="60183" spans="1:1" x14ac:dyDescent="0.55000000000000004">
      <c r="A60183" s="131"/>
    </row>
    <row r="60186" spans="1:1" x14ac:dyDescent="0.55000000000000004">
      <c r="A60186" s="131"/>
    </row>
    <row r="60187" spans="1:1" x14ac:dyDescent="0.55000000000000004">
      <c r="A60187" s="131"/>
    </row>
    <row r="60190" spans="1:1" x14ac:dyDescent="0.55000000000000004">
      <c r="A60190" s="131"/>
    </row>
    <row r="60191" spans="1:1" x14ac:dyDescent="0.55000000000000004">
      <c r="A60191" s="131"/>
    </row>
    <row r="60194" spans="1:1" x14ac:dyDescent="0.55000000000000004">
      <c r="A60194" s="131"/>
    </row>
    <row r="60195" spans="1:1" x14ac:dyDescent="0.55000000000000004">
      <c r="A60195" s="131"/>
    </row>
    <row r="60198" spans="1:1" x14ac:dyDescent="0.55000000000000004">
      <c r="A60198" s="131"/>
    </row>
    <row r="60199" spans="1:1" x14ac:dyDescent="0.55000000000000004">
      <c r="A60199" s="131"/>
    </row>
    <row r="60202" spans="1:1" x14ac:dyDescent="0.55000000000000004">
      <c r="A60202" s="131"/>
    </row>
    <row r="60203" spans="1:1" x14ac:dyDescent="0.55000000000000004">
      <c r="A60203" s="131"/>
    </row>
    <row r="60206" spans="1:1" x14ac:dyDescent="0.55000000000000004">
      <c r="A60206" s="131"/>
    </row>
    <row r="60207" spans="1:1" x14ac:dyDescent="0.55000000000000004">
      <c r="A60207" s="131"/>
    </row>
    <row r="60210" spans="1:1" x14ac:dyDescent="0.55000000000000004">
      <c r="A60210" s="131"/>
    </row>
    <row r="60211" spans="1:1" x14ac:dyDescent="0.55000000000000004">
      <c r="A60211" s="131"/>
    </row>
    <row r="60214" spans="1:1" x14ac:dyDescent="0.55000000000000004">
      <c r="A60214" s="131"/>
    </row>
    <row r="60215" spans="1:1" x14ac:dyDescent="0.55000000000000004">
      <c r="A60215" s="131"/>
    </row>
    <row r="60218" spans="1:1" x14ac:dyDescent="0.55000000000000004">
      <c r="A60218" s="131"/>
    </row>
    <row r="60219" spans="1:1" x14ac:dyDescent="0.55000000000000004">
      <c r="A60219" s="131"/>
    </row>
    <row r="60222" spans="1:1" x14ac:dyDescent="0.55000000000000004">
      <c r="A60222" s="131"/>
    </row>
    <row r="60223" spans="1:1" x14ac:dyDescent="0.55000000000000004">
      <c r="A60223" s="131"/>
    </row>
    <row r="60226" spans="1:1" x14ac:dyDescent="0.55000000000000004">
      <c r="A60226" s="131"/>
    </row>
    <row r="60227" spans="1:1" x14ac:dyDescent="0.55000000000000004">
      <c r="A60227" s="131"/>
    </row>
    <row r="60230" spans="1:1" x14ac:dyDescent="0.55000000000000004">
      <c r="A60230" s="131"/>
    </row>
    <row r="60231" spans="1:1" x14ac:dyDescent="0.55000000000000004">
      <c r="A60231" s="131"/>
    </row>
    <row r="60234" spans="1:1" x14ac:dyDescent="0.55000000000000004">
      <c r="A60234" s="131"/>
    </row>
    <row r="60235" spans="1:1" x14ac:dyDescent="0.55000000000000004">
      <c r="A60235" s="131"/>
    </row>
    <row r="60238" spans="1:1" x14ac:dyDescent="0.55000000000000004">
      <c r="A60238" s="131"/>
    </row>
    <row r="60239" spans="1:1" x14ac:dyDescent="0.55000000000000004">
      <c r="A60239" s="131"/>
    </row>
    <row r="60242" spans="1:1" x14ac:dyDescent="0.55000000000000004">
      <c r="A60242" s="131"/>
    </row>
    <row r="60243" spans="1:1" x14ac:dyDescent="0.55000000000000004">
      <c r="A60243" s="131"/>
    </row>
    <row r="60246" spans="1:1" x14ac:dyDescent="0.55000000000000004">
      <c r="A60246" s="131"/>
    </row>
    <row r="60247" spans="1:1" x14ac:dyDescent="0.55000000000000004">
      <c r="A60247" s="131"/>
    </row>
    <row r="60250" spans="1:1" x14ac:dyDescent="0.55000000000000004">
      <c r="A60250" s="131"/>
    </row>
    <row r="60251" spans="1:1" x14ac:dyDescent="0.55000000000000004">
      <c r="A60251" s="131"/>
    </row>
    <row r="60254" spans="1:1" x14ac:dyDescent="0.55000000000000004">
      <c r="A60254" s="131"/>
    </row>
    <row r="60255" spans="1:1" x14ac:dyDescent="0.55000000000000004">
      <c r="A60255" s="131"/>
    </row>
    <row r="60258" spans="1:1" x14ac:dyDescent="0.55000000000000004">
      <c r="A60258" s="131"/>
    </row>
    <row r="60259" spans="1:1" x14ac:dyDescent="0.55000000000000004">
      <c r="A60259" s="131"/>
    </row>
    <row r="60262" spans="1:1" x14ac:dyDescent="0.55000000000000004">
      <c r="A60262" s="131"/>
    </row>
    <row r="60263" spans="1:1" x14ac:dyDescent="0.55000000000000004">
      <c r="A60263" s="131"/>
    </row>
    <row r="60266" spans="1:1" x14ac:dyDescent="0.55000000000000004">
      <c r="A60266" s="131"/>
    </row>
    <row r="60267" spans="1:1" x14ac:dyDescent="0.55000000000000004">
      <c r="A60267" s="131"/>
    </row>
    <row r="60270" spans="1:1" x14ac:dyDescent="0.55000000000000004">
      <c r="A60270" s="131"/>
    </row>
    <row r="60271" spans="1:1" x14ac:dyDescent="0.55000000000000004">
      <c r="A60271" s="131"/>
    </row>
    <row r="60274" spans="1:1" x14ac:dyDescent="0.55000000000000004">
      <c r="A60274" s="131"/>
    </row>
    <row r="60275" spans="1:1" x14ac:dyDescent="0.55000000000000004">
      <c r="A60275" s="131"/>
    </row>
    <row r="60278" spans="1:1" x14ac:dyDescent="0.55000000000000004">
      <c r="A60278" s="131"/>
    </row>
    <row r="60279" spans="1:1" x14ac:dyDescent="0.55000000000000004">
      <c r="A60279" s="131"/>
    </row>
    <row r="60282" spans="1:1" x14ac:dyDescent="0.55000000000000004">
      <c r="A60282" s="131"/>
    </row>
    <row r="60283" spans="1:1" x14ac:dyDescent="0.55000000000000004">
      <c r="A60283" s="131"/>
    </row>
    <row r="60286" spans="1:1" x14ac:dyDescent="0.55000000000000004">
      <c r="A60286" s="131"/>
    </row>
    <row r="60287" spans="1:1" x14ac:dyDescent="0.55000000000000004">
      <c r="A60287" s="131"/>
    </row>
    <row r="60290" spans="1:1" x14ac:dyDescent="0.55000000000000004">
      <c r="A60290" s="131"/>
    </row>
    <row r="60291" spans="1:1" x14ac:dyDescent="0.55000000000000004">
      <c r="A60291" s="131"/>
    </row>
    <row r="60294" spans="1:1" x14ac:dyDescent="0.55000000000000004">
      <c r="A60294" s="131"/>
    </row>
    <row r="60295" spans="1:1" x14ac:dyDescent="0.55000000000000004">
      <c r="A60295" s="131"/>
    </row>
    <row r="60298" spans="1:1" x14ac:dyDescent="0.55000000000000004">
      <c r="A60298" s="131"/>
    </row>
    <row r="60299" spans="1:1" x14ac:dyDescent="0.55000000000000004">
      <c r="A60299" s="131"/>
    </row>
    <row r="60302" spans="1:1" x14ac:dyDescent="0.55000000000000004">
      <c r="A60302" s="131"/>
    </row>
    <row r="60303" spans="1:1" x14ac:dyDescent="0.55000000000000004">
      <c r="A60303" s="131"/>
    </row>
    <row r="60306" spans="1:1" x14ac:dyDescent="0.55000000000000004">
      <c r="A60306" s="131"/>
    </row>
    <row r="60307" spans="1:1" x14ac:dyDescent="0.55000000000000004">
      <c r="A60307" s="131"/>
    </row>
    <row r="60310" spans="1:1" x14ac:dyDescent="0.55000000000000004">
      <c r="A60310" s="131"/>
    </row>
    <row r="60311" spans="1:1" x14ac:dyDescent="0.55000000000000004">
      <c r="A60311" s="131"/>
    </row>
    <row r="60314" spans="1:1" x14ac:dyDescent="0.55000000000000004">
      <c r="A60314" s="131"/>
    </row>
    <row r="60315" spans="1:1" x14ac:dyDescent="0.55000000000000004">
      <c r="A60315" s="131"/>
    </row>
    <row r="60318" spans="1:1" x14ac:dyDescent="0.55000000000000004">
      <c r="A60318" s="131"/>
    </row>
    <row r="60319" spans="1:1" x14ac:dyDescent="0.55000000000000004">
      <c r="A60319" s="131"/>
    </row>
    <row r="60322" spans="1:1" x14ac:dyDescent="0.55000000000000004">
      <c r="A60322" s="131"/>
    </row>
    <row r="60323" spans="1:1" x14ac:dyDescent="0.55000000000000004">
      <c r="A60323" s="131"/>
    </row>
    <row r="60326" spans="1:1" x14ac:dyDescent="0.55000000000000004">
      <c r="A60326" s="131"/>
    </row>
    <row r="60327" spans="1:1" x14ac:dyDescent="0.55000000000000004">
      <c r="A60327" s="131"/>
    </row>
    <row r="60330" spans="1:1" x14ac:dyDescent="0.55000000000000004">
      <c r="A60330" s="131"/>
    </row>
    <row r="60331" spans="1:1" x14ac:dyDescent="0.55000000000000004">
      <c r="A60331" s="131"/>
    </row>
    <row r="60334" spans="1:1" x14ac:dyDescent="0.55000000000000004">
      <c r="A60334" s="131"/>
    </row>
    <row r="60335" spans="1:1" x14ac:dyDescent="0.55000000000000004">
      <c r="A60335" s="131"/>
    </row>
    <row r="60338" spans="1:1" x14ac:dyDescent="0.55000000000000004">
      <c r="A60338" s="131"/>
    </row>
    <row r="60339" spans="1:1" x14ac:dyDescent="0.55000000000000004">
      <c r="A60339" s="131"/>
    </row>
    <row r="60342" spans="1:1" x14ac:dyDescent="0.55000000000000004">
      <c r="A60342" s="131"/>
    </row>
    <row r="60343" spans="1:1" x14ac:dyDescent="0.55000000000000004">
      <c r="A60343" s="131"/>
    </row>
    <row r="60346" spans="1:1" x14ac:dyDescent="0.55000000000000004">
      <c r="A60346" s="131"/>
    </row>
    <row r="60347" spans="1:1" x14ac:dyDescent="0.55000000000000004">
      <c r="A60347" s="131"/>
    </row>
    <row r="60350" spans="1:1" x14ac:dyDescent="0.55000000000000004">
      <c r="A60350" s="131"/>
    </row>
    <row r="60351" spans="1:1" x14ac:dyDescent="0.55000000000000004">
      <c r="A60351" s="131"/>
    </row>
    <row r="60354" spans="1:1" x14ac:dyDescent="0.55000000000000004">
      <c r="A60354" s="131"/>
    </row>
    <row r="60355" spans="1:1" x14ac:dyDescent="0.55000000000000004">
      <c r="A60355" s="131"/>
    </row>
    <row r="60358" spans="1:1" x14ac:dyDescent="0.55000000000000004">
      <c r="A60358" s="131"/>
    </row>
    <row r="60359" spans="1:1" x14ac:dyDescent="0.55000000000000004">
      <c r="A60359" s="131"/>
    </row>
    <row r="60362" spans="1:1" x14ac:dyDescent="0.55000000000000004">
      <c r="A60362" s="131"/>
    </row>
    <row r="60363" spans="1:1" x14ac:dyDescent="0.55000000000000004">
      <c r="A60363" s="131"/>
    </row>
    <row r="60366" spans="1:1" x14ac:dyDescent="0.55000000000000004">
      <c r="A60366" s="131"/>
    </row>
    <row r="60367" spans="1:1" x14ac:dyDescent="0.55000000000000004">
      <c r="A60367" s="131"/>
    </row>
    <row r="60370" spans="1:1" x14ac:dyDescent="0.55000000000000004">
      <c r="A60370" s="131"/>
    </row>
    <row r="60371" spans="1:1" x14ac:dyDescent="0.55000000000000004">
      <c r="A60371" s="131"/>
    </row>
    <row r="60374" spans="1:1" x14ac:dyDescent="0.55000000000000004">
      <c r="A60374" s="131"/>
    </row>
    <row r="60375" spans="1:1" x14ac:dyDescent="0.55000000000000004">
      <c r="A60375" s="131"/>
    </row>
    <row r="60378" spans="1:1" x14ac:dyDescent="0.55000000000000004">
      <c r="A60378" s="131"/>
    </row>
    <row r="60379" spans="1:1" x14ac:dyDescent="0.55000000000000004">
      <c r="A60379" s="131"/>
    </row>
    <row r="60382" spans="1:1" x14ac:dyDescent="0.55000000000000004">
      <c r="A60382" s="131"/>
    </row>
    <row r="60383" spans="1:1" x14ac:dyDescent="0.55000000000000004">
      <c r="A60383" s="131"/>
    </row>
    <row r="60386" spans="1:1" x14ac:dyDescent="0.55000000000000004">
      <c r="A60386" s="131"/>
    </row>
    <row r="60387" spans="1:1" x14ac:dyDescent="0.55000000000000004">
      <c r="A60387" s="131"/>
    </row>
    <row r="60390" spans="1:1" x14ac:dyDescent="0.55000000000000004">
      <c r="A60390" s="131"/>
    </row>
    <row r="60391" spans="1:1" x14ac:dyDescent="0.55000000000000004">
      <c r="A60391" s="131"/>
    </row>
    <row r="60394" spans="1:1" x14ac:dyDescent="0.55000000000000004">
      <c r="A60394" s="131"/>
    </row>
    <row r="60395" spans="1:1" x14ac:dyDescent="0.55000000000000004">
      <c r="A60395" s="131"/>
    </row>
    <row r="60398" spans="1:1" x14ac:dyDescent="0.55000000000000004">
      <c r="A60398" s="131"/>
    </row>
    <row r="60399" spans="1:1" x14ac:dyDescent="0.55000000000000004">
      <c r="A60399" s="131"/>
    </row>
    <row r="60402" spans="1:1" x14ac:dyDescent="0.55000000000000004">
      <c r="A60402" s="131"/>
    </row>
    <row r="60403" spans="1:1" x14ac:dyDescent="0.55000000000000004">
      <c r="A60403" s="131"/>
    </row>
    <row r="60406" spans="1:1" x14ac:dyDescent="0.55000000000000004">
      <c r="A60406" s="131"/>
    </row>
    <row r="60407" spans="1:1" x14ac:dyDescent="0.55000000000000004">
      <c r="A60407" s="131"/>
    </row>
    <row r="60410" spans="1:1" x14ac:dyDescent="0.55000000000000004">
      <c r="A60410" s="131"/>
    </row>
    <row r="60411" spans="1:1" x14ac:dyDescent="0.55000000000000004">
      <c r="A60411" s="131"/>
    </row>
    <row r="60414" spans="1:1" x14ac:dyDescent="0.55000000000000004">
      <c r="A60414" s="131"/>
    </row>
    <row r="60415" spans="1:1" x14ac:dyDescent="0.55000000000000004">
      <c r="A60415" s="131"/>
    </row>
    <row r="60418" spans="1:1" x14ac:dyDescent="0.55000000000000004">
      <c r="A60418" s="131"/>
    </row>
    <row r="60419" spans="1:1" x14ac:dyDescent="0.55000000000000004">
      <c r="A60419" s="131"/>
    </row>
    <row r="60422" spans="1:1" x14ac:dyDescent="0.55000000000000004">
      <c r="A60422" s="131"/>
    </row>
    <row r="60423" spans="1:1" x14ac:dyDescent="0.55000000000000004">
      <c r="A60423" s="131"/>
    </row>
    <row r="60426" spans="1:1" x14ac:dyDescent="0.55000000000000004">
      <c r="A60426" s="131"/>
    </row>
    <row r="60427" spans="1:1" x14ac:dyDescent="0.55000000000000004">
      <c r="A60427" s="131"/>
    </row>
    <row r="60430" spans="1:1" x14ac:dyDescent="0.55000000000000004">
      <c r="A60430" s="131"/>
    </row>
    <row r="60431" spans="1:1" x14ac:dyDescent="0.55000000000000004">
      <c r="A60431" s="131"/>
    </row>
    <row r="60434" spans="1:1" x14ac:dyDescent="0.55000000000000004">
      <c r="A60434" s="131"/>
    </row>
    <row r="60435" spans="1:1" x14ac:dyDescent="0.55000000000000004">
      <c r="A60435" s="131"/>
    </row>
    <row r="60438" spans="1:1" x14ac:dyDescent="0.55000000000000004">
      <c r="A60438" s="131"/>
    </row>
    <row r="60439" spans="1:1" x14ac:dyDescent="0.55000000000000004">
      <c r="A60439" s="131"/>
    </row>
    <row r="60442" spans="1:1" x14ac:dyDescent="0.55000000000000004">
      <c r="A60442" s="131"/>
    </row>
    <row r="60443" spans="1:1" x14ac:dyDescent="0.55000000000000004">
      <c r="A60443" s="131"/>
    </row>
    <row r="60446" spans="1:1" x14ac:dyDescent="0.55000000000000004">
      <c r="A60446" s="131"/>
    </row>
    <row r="60447" spans="1:1" x14ac:dyDescent="0.55000000000000004">
      <c r="A60447" s="131"/>
    </row>
    <row r="60450" spans="1:1" x14ac:dyDescent="0.55000000000000004">
      <c r="A60450" s="131"/>
    </row>
    <row r="60451" spans="1:1" x14ac:dyDescent="0.55000000000000004">
      <c r="A60451" s="131"/>
    </row>
    <row r="60454" spans="1:1" x14ac:dyDescent="0.55000000000000004">
      <c r="A60454" s="131"/>
    </row>
    <row r="60455" spans="1:1" x14ac:dyDescent="0.55000000000000004">
      <c r="A60455" s="131"/>
    </row>
    <row r="60458" spans="1:1" x14ac:dyDescent="0.55000000000000004">
      <c r="A60458" s="131"/>
    </row>
    <row r="60459" spans="1:1" x14ac:dyDescent="0.55000000000000004">
      <c r="A60459" s="131"/>
    </row>
    <row r="60462" spans="1:1" x14ac:dyDescent="0.55000000000000004">
      <c r="A60462" s="131"/>
    </row>
    <row r="60463" spans="1:1" x14ac:dyDescent="0.55000000000000004">
      <c r="A60463" s="131"/>
    </row>
    <row r="60466" spans="1:1" x14ac:dyDescent="0.55000000000000004">
      <c r="A60466" s="131"/>
    </row>
    <row r="60467" spans="1:1" x14ac:dyDescent="0.55000000000000004">
      <c r="A60467" s="131"/>
    </row>
    <row r="60470" spans="1:1" x14ac:dyDescent="0.55000000000000004">
      <c r="A60470" s="131"/>
    </row>
    <row r="60471" spans="1:1" x14ac:dyDescent="0.55000000000000004">
      <c r="A60471" s="131"/>
    </row>
    <row r="60474" spans="1:1" x14ac:dyDescent="0.55000000000000004">
      <c r="A60474" s="131"/>
    </row>
    <row r="60475" spans="1:1" x14ac:dyDescent="0.55000000000000004">
      <c r="A60475" s="131"/>
    </row>
    <row r="60478" spans="1:1" x14ac:dyDescent="0.55000000000000004">
      <c r="A60478" s="131"/>
    </row>
    <row r="60479" spans="1:1" x14ac:dyDescent="0.55000000000000004">
      <c r="A60479" s="131"/>
    </row>
    <row r="60482" spans="1:1" x14ac:dyDescent="0.55000000000000004">
      <c r="A60482" s="131"/>
    </row>
    <row r="60483" spans="1:1" x14ac:dyDescent="0.55000000000000004">
      <c r="A60483" s="131"/>
    </row>
    <row r="60486" spans="1:1" x14ac:dyDescent="0.55000000000000004">
      <c r="A60486" s="131"/>
    </row>
    <row r="60487" spans="1:1" x14ac:dyDescent="0.55000000000000004">
      <c r="A60487" s="131"/>
    </row>
    <row r="60490" spans="1:1" x14ac:dyDescent="0.55000000000000004">
      <c r="A60490" s="131"/>
    </row>
    <row r="60491" spans="1:1" x14ac:dyDescent="0.55000000000000004">
      <c r="A60491" s="131"/>
    </row>
    <row r="60494" spans="1:1" x14ac:dyDescent="0.55000000000000004">
      <c r="A60494" s="131"/>
    </row>
    <row r="60495" spans="1:1" x14ac:dyDescent="0.55000000000000004">
      <c r="A60495" s="131"/>
    </row>
    <row r="60498" spans="1:1" x14ac:dyDescent="0.55000000000000004">
      <c r="A60498" s="131"/>
    </row>
    <row r="60499" spans="1:1" x14ac:dyDescent="0.55000000000000004">
      <c r="A60499" s="131"/>
    </row>
    <row r="60502" spans="1:1" x14ac:dyDescent="0.55000000000000004">
      <c r="A60502" s="131"/>
    </row>
    <row r="60503" spans="1:1" x14ac:dyDescent="0.55000000000000004">
      <c r="A60503" s="131"/>
    </row>
    <row r="60506" spans="1:1" x14ac:dyDescent="0.55000000000000004">
      <c r="A60506" s="131"/>
    </row>
    <row r="60507" spans="1:1" x14ac:dyDescent="0.55000000000000004">
      <c r="A60507" s="131"/>
    </row>
    <row r="60510" spans="1:1" x14ac:dyDescent="0.55000000000000004">
      <c r="A60510" s="131"/>
    </row>
    <row r="60511" spans="1:1" x14ac:dyDescent="0.55000000000000004">
      <c r="A60511" s="131"/>
    </row>
    <row r="60514" spans="1:1" x14ac:dyDescent="0.55000000000000004">
      <c r="A60514" s="131"/>
    </row>
    <row r="60515" spans="1:1" x14ac:dyDescent="0.55000000000000004">
      <c r="A60515" s="131"/>
    </row>
    <row r="60518" spans="1:1" x14ac:dyDescent="0.55000000000000004">
      <c r="A60518" s="131"/>
    </row>
    <row r="60519" spans="1:1" x14ac:dyDescent="0.55000000000000004">
      <c r="A60519" s="131"/>
    </row>
    <row r="60522" spans="1:1" x14ac:dyDescent="0.55000000000000004">
      <c r="A60522" s="131"/>
    </row>
    <row r="60523" spans="1:1" x14ac:dyDescent="0.55000000000000004">
      <c r="A60523" s="131"/>
    </row>
    <row r="60526" spans="1:1" x14ac:dyDescent="0.55000000000000004">
      <c r="A60526" s="131"/>
    </row>
    <row r="60527" spans="1:1" x14ac:dyDescent="0.55000000000000004">
      <c r="A60527" s="131"/>
    </row>
    <row r="60530" spans="1:1" x14ac:dyDescent="0.55000000000000004">
      <c r="A60530" s="131"/>
    </row>
    <row r="60531" spans="1:1" x14ac:dyDescent="0.55000000000000004">
      <c r="A60531" s="131"/>
    </row>
    <row r="60534" spans="1:1" x14ac:dyDescent="0.55000000000000004">
      <c r="A60534" s="131"/>
    </row>
    <row r="60535" spans="1:1" x14ac:dyDescent="0.55000000000000004">
      <c r="A60535" s="131"/>
    </row>
    <row r="60538" spans="1:1" x14ac:dyDescent="0.55000000000000004">
      <c r="A60538" s="131"/>
    </row>
    <row r="60539" spans="1:1" x14ac:dyDescent="0.55000000000000004">
      <c r="A60539" s="131"/>
    </row>
    <row r="60542" spans="1:1" x14ac:dyDescent="0.55000000000000004">
      <c r="A60542" s="131"/>
    </row>
    <row r="60543" spans="1:1" x14ac:dyDescent="0.55000000000000004">
      <c r="A60543" s="131"/>
    </row>
    <row r="60546" spans="1:1" x14ac:dyDescent="0.55000000000000004">
      <c r="A60546" s="131"/>
    </row>
    <row r="60547" spans="1:1" x14ac:dyDescent="0.55000000000000004">
      <c r="A60547" s="131"/>
    </row>
    <row r="60550" spans="1:1" x14ac:dyDescent="0.55000000000000004">
      <c r="A60550" s="131"/>
    </row>
    <row r="60551" spans="1:1" x14ac:dyDescent="0.55000000000000004">
      <c r="A60551" s="131"/>
    </row>
    <row r="60554" spans="1:1" x14ac:dyDescent="0.55000000000000004">
      <c r="A60554" s="131"/>
    </row>
    <row r="60555" spans="1:1" x14ac:dyDescent="0.55000000000000004">
      <c r="A60555" s="131"/>
    </row>
    <row r="60558" spans="1:1" x14ac:dyDescent="0.55000000000000004">
      <c r="A60558" s="131"/>
    </row>
    <row r="60559" spans="1:1" x14ac:dyDescent="0.55000000000000004">
      <c r="A60559" s="131"/>
    </row>
    <row r="60562" spans="1:1" x14ac:dyDescent="0.55000000000000004">
      <c r="A60562" s="131"/>
    </row>
    <row r="60563" spans="1:1" x14ac:dyDescent="0.55000000000000004">
      <c r="A60563" s="131"/>
    </row>
    <row r="60566" spans="1:1" x14ac:dyDescent="0.55000000000000004">
      <c r="A60566" s="131"/>
    </row>
    <row r="60567" spans="1:1" x14ac:dyDescent="0.55000000000000004">
      <c r="A60567" s="131"/>
    </row>
    <row r="60570" spans="1:1" x14ac:dyDescent="0.55000000000000004">
      <c r="A60570" s="131"/>
    </row>
    <row r="60571" spans="1:1" x14ac:dyDescent="0.55000000000000004">
      <c r="A60571" s="131"/>
    </row>
    <row r="60574" spans="1:1" x14ac:dyDescent="0.55000000000000004">
      <c r="A60574" s="131"/>
    </row>
    <row r="60575" spans="1:1" x14ac:dyDescent="0.55000000000000004">
      <c r="A60575" s="131"/>
    </row>
    <row r="60578" spans="1:1" x14ac:dyDescent="0.55000000000000004">
      <c r="A60578" s="131"/>
    </row>
    <row r="60579" spans="1:1" x14ac:dyDescent="0.55000000000000004">
      <c r="A60579" s="131"/>
    </row>
    <row r="60582" spans="1:1" x14ac:dyDescent="0.55000000000000004">
      <c r="A60582" s="131"/>
    </row>
    <row r="60583" spans="1:1" x14ac:dyDescent="0.55000000000000004">
      <c r="A60583" s="131"/>
    </row>
    <row r="60586" spans="1:1" x14ac:dyDescent="0.55000000000000004">
      <c r="A60586" s="131"/>
    </row>
    <row r="60587" spans="1:1" x14ac:dyDescent="0.55000000000000004">
      <c r="A60587" s="131"/>
    </row>
    <row r="60590" spans="1:1" x14ac:dyDescent="0.55000000000000004">
      <c r="A60590" s="131"/>
    </row>
    <row r="60591" spans="1:1" x14ac:dyDescent="0.55000000000000004">
      <c r="A60591" s="131"/>
    </row>
    <row r="60594" spans="1:1" x14ac:dyDescent="0.55000000000000004">
      <c r="A60594" s="131"/>
    </row>
    <row r="60595" spans="1:1" x14ac:dyDescent="0.55000000000000004">
      <c r="A60595" s="131"/>
    </row>
    <row r="60598" spans="1:1" x14ac:dyDescent="0.55000000000000004">
      <c r="A60598" s="131"/>
    </row>
    <row r="60599" spans="1:1" x14ac:dyDescent="0.55000000000000004">
      <c r="A60599" s="131"/>
    </row>
    <row r="60602" spans="1:1" x14ac:dyDescent="0.55000000000000004">
      <c r="A60602" s="131"/>
    </row>
    <row r="60603" spans="1:1" x14ac:dyDescent="0.55000000000000004">
      <c r="A60603" s="131"/>
    </row>
    <row r="60606" spans="1:1" x14ac:dyDescent="0.55000000000000004">
      <c r="A60606" s="131"/>
    </row>
    <row r="60607" spans="1:1" x14ac:dyDescent="0.55000000000000004">
      <c r="A60607" s="131"/>
    </row>
    <row r="60610" spans="1:1" x14ac:dyDescent="0.55000000000000004">
      <c r="A60610" s="131"/>
    </row>
    <row r="60611" spans="1:1" x14ac:dyDescent="0.55000000000000004">
      <c r="A60611" s="131"/>
    </row>
    <row r="60614" spans="1:1" x14ac:dyDescent="0.55000000000000004">
      <c r="A60614" s="131"/>
    </row>
    <row r="60615" spans="1:1" x14ac:dyDescent="0.55000000000000004">
      <c r="A60615" s="131"/>
    </row>
    <row r="60618" spans="1:1" x14ac:dyDescent="0.55000000000000004">
      <c r="A60618" s="131"/>
    </row>
    <row r="60619" spans="1:1" x14ac:dyDescent="0.55000000000000004">
      <c r="A60619" s="131"/>
    </row>
    <row r="60622" spans="1:1" x14ac:dyDescent="0.55000000000000004">
      <c r="A60622" s="131"/>
    </row>
    <row r="60623" spans="1:1" x14ac:dyDescent="0.55000000000000004">
      <c r="A60623" s="131"/>
    </row>
    <row r="60626" spans="1:1" x14ac:dyDescent="0.55000000000000004">
      <c r="A60626" s="131"/>
    </row>
    <row r="60627" spans="1:1" x14ac:dyDescent="0.55000000000000004">
      <c r="A60627" s="131"/>
    </row>
    <row r="60630" spans="1:1" x14ac:dyDescent="0.55000000000000004">
      <c r="A60630" s="131"/>
    </row>
    <row r="60631" spans="1:1" x14ac:dyDescent="0.55000000000000004">
      <c r="A60631" s="131"/>
    </row>
    <row r="60634" spans="1:1" x14ac:dyDescent="0.55000000000000004">
      <c r="A60634" s="131"/>
    </row>
    <row r="60635" spans="1:1" x14ac:dyDescent="0.55000000000000004">
      <c r="A60635" s="131"/>
    </row>
    <row r="60638" spans="1:1" x14ac:dyDescent="0.55000000000000004">
      <c r="A60638" s="131"/>
    </row>
    <row r="60639" spans="1:1" x14ac:dyDescent="0.55000000000000004">
      <c r="A60639" s="131"/>
    </row>
    <row r="60642" spans="1:1" x14ac:dyDescent="0.55000000000000004">
      <c r="A60642" s="131"/>
    </row>
    <row r="60643" spans="1:1" x14ac:dyDescent="0.55000000000000004">
      <c r="A60643" s="131"/>
    </row>
    <row r="60646" spans="1:1" x14ac:dyDescent="0.55000000000000004">
      <c r="A60646" s="131"/>
    </row>
    <row r="60647" spans="1:1" x14ac:dyDescent="0.55000000000000004">
      <c r="A60647" s="131"/>
    </row>
    <row r="60650" spans="1:1" x14ac:dyDescent="0.55000000000000004">
      <c r="A60650" s="131"/>
    </row>
    <row r="60651" spans="1:1" x14ac:dyDescent="0.55000000000000004">
      <c r="A60651" s="131"/>
    </row>
    <row r="60654" spans="1:1" x14ac:dyDescent="0.55000000000000004">
      <c r="A60654" s="131"/>
    </row>
    <row r="60655" spans="1:1" x14ac:dyDescent="0.55000000000000004">
      <c r="A60655" s="131"/>
    </row>
    <row r="60658" spans="1:1" x14ac:dyDescent="0.55000000000000004">
      <c r="A60658" s="131"/>
    </row>
    <row r="60659" spans="1:1" x14ac:dyDescent="0.55000000000000004">
      <c r="A60659" s="131"/>
    </row>
    <row r="60662" spans="1:1" x14ac:dyDescent="0.55000000000000004">
      <c r="A60662" s="131"/>
    </row>
    <row r="60663" spans="1:1" x14ac:dyDescent="0.55000000000000004">
      <c r="A60663" s="131"/>
    </row>
    <row r="60666" spans="1:1" x14ac:dyDescent="0.55000000000000004">
      <c r="A60666" s="131"/>
    </row>
    <row r="60667" spans="1:1" x14ac:dyDescent="0.55000000000000004">
      <c r="A60667" s="131"/>
    </row>
    <row r="60670" spans="1:1" x14ac:dyDescent="0.55000000000000004">
      <c r="A60670" s="131"/>
    </row>
    <row r="60671" spans="1:1" x14ac:dyDescent="0.55000000000000004">
      <c r="A60671" s="131"/>
    </row>
    <row r="60674" spans="1:1" x14ac:dyDescent="0.55000000000000004">
      <c r="A60674" s="131"/>
    </row>
    <row r="60675" spans="1:1" x14ac:dyDescent="0.55000000000000004">
      <c r="A60675" s="131"/>
    </row>
    <row r="60678" spans="1:1" x14ac:dyDescent="0.55000000000000004">
      <c r="A60678" s="131"/>
    </row>
    <row r="60679" spans="1:1" x14ac:dyDescent="0.55000000000000004">
      <c r="A60679" s="131"/>
    </row>
    <row r="60682" spans="1:1" x14ac:dyDescent="0.55000000000000004">
      <c r="A60682" s="131"/>
    </row>
    <row r="60683" spans="1:1" x14ac:dyDescent="0.55000000000000004">
      <c r="A60683" s="131"/>
    </row>
    <row r="60686" spans="1:1" x14ac:dyDescent="0.55000000000000004">
      <c r="A60686" s="131"/>
    </row>
    <row r="60687" spans="1:1" x14ac:dyDescent="0.55000000000000004">
      <c r="A60687" s="131"/>
    </row>
    <row r="60690" spans="1:1" x14ac:dyDescent="0.55000000000000004">
      <c r="A60690" s="131"/>
    </row>
    <row r="60691" spans="1:1" x14ac:dyDescent="0.55000000000000004">
      <c r="A60691" s="131"/>
    </row>
    <row r="60694" spans="1:1" x14ac:dyDescent="0.55000000000000004">
      <c r="A60694" s="131"/>
    </row>
    <row r="60695" spans="1:1" x14ac:dyDescent="0.55000000000000004">
      <c r="A60695" s="131"/>
    </row>
    <row r="60698" spans="1:1" x14ac:dyDescent="0.55000000000000004">
      <c r="A60698" s="131"/>
    </row>
    <row r="60699" spans="1:1" x14ac:dyDescent="0.55000000000000004">
      <c r="A60699" s="131"/>
    </row>
    <row r="60702" spans="1:1" x14ac:dyDescent="0.55000000000000004">
      <c r="A60702" s="131"/>
    </row>
    <row r="60703" spans="1:1" x14ac:dyDescent="0.55000000000000004">
      <c r="A60703" s="131"/>
    </row>
    <row r="60706" spans="1:1" x14ac:dyDescent="0.55000000000000004">
      <c r="A60706" s="131"/>
    </row>
    <row r="60707" spans="1:1" x14ac:dyDescent="0.55000000000000004">
      <c r="A60707" s="131"/>
    </row>
    <row r="60710" spans="1:1" x14ac:dyDescent="0.55000000000000004">
      <c r="A60710" s="131"/>
    </row>
    <row r="60711" spans="1:1" x14ac:dyDescent="0.55000000000000004">
      <c r="A60711" s="131"/>
    </row>
    <row r="60714" spans="1:1" x14ac:dyDescent="0.55000000000000004">
      <c r="A60714" s="131"/>
    </row>
    <row r="60715" spans="1:1" x14ac:dyDescent="0.55000000000000004">
      <c r="A60715" s="131"/>
    </row>
    <row r="60718" spans="1:1" x14ac:dyDescent="0.55000000000000004">
      <c r="A60718" s="131"/>
    </row>
    <row r="60719" spans="1:1" x14ac:dyDescent="0.55000000000000004">
      <c r="A60719" s="131"/>
    </row>
    <row r="60722" spans="1:1" x14ac:dyDescent="0.55000000000000004">
      <c r="A60722" s="131"/>
    </row>
    <row r="60723" spans="1:1" x14ac:dyDescent="0.55000000000000004">
      <c r="A60723" s="131"/>
    </row>
    <row r="60726" spans="1:1" x14ac:dyDescent="0.55000000000000004">
      <c r="A60726" s="131"/>
    </row>
    <row r="60727" spans="1:1" x14ac:dyDescent="0.55000000000000004">
      <c r="A60727" s="131"/>
    </row>
    <row r="60730" spans="1:1" x14ac:dyDescent="0.55000000000000004">
      <c r="A60730" s="131"/>
    </row>
    <row r="60731" spans="1:1" x14ac:dyDescent="0.55000000000000004">
      <c r="A60731" s="131"/>
    </row>
    <row r="60734" spans="1:1" x14ac:dyDescent="0.55000000000000004">
      <c r="A60734" s="131"/>
    </row>
    <row r="60735" spans="1:1" x14ac:dyDescent="0.55000000000000004">
      <c r="A60735" s="131"/>
    </row>
    <row r="60738" spans="1:1" x14ac:dyDescent="0.55000000000000004">
      <c r="A60738" s="131"/>
    </row>
    <row r="60739" spans="1:1" x14ac:dyDescent="0.55000000000000004">
      <c r="A60739" s="131"/>
    </row>
    <row r="60742" spans="1:1" x14ac:dyDescent="0.55000000000000004">
      <c r="A60742" s="131"/>
    </row>
    <row r="60743" spans="1:1" x14ac:dyDescent="0.55000000000000004">
      <c r="A60743" s="131"/>
    </row>
    <row r="60746" spans="1:1" x14ac:dyDescent="0.55000000000000004">
      <c r="A60746" s="131"/>
    </row>
    <row r="60747" spans="1:1" x14ac:dyDescent="0.55000000000000004">
      <c r="A60747" s="131"/>
    </row>
    <row r="60750" spans="1:1" x14ac:dyDescent="0.55000000000000004">
      <c r="A60750" s="131"/>
    </row>
    <row r="60751" spans="1:1" x14ac:dyDescent="0.55000000000000004">
      <c r="A60751" s="131"/>
    </row>
    <row r="60754" spans="1:1" x14ac:dyDescent="0.55000000000000004">
      <c r="A60754" s="131"/>
    </row>
    <row r="60755" spans="1:1" x14ac:dyDescent="0.55000000000000004">
      <c r="A60755" s="131"/>
    </row>
    <row r="60758" spans="1:1" x14ac:dyDescent="0.55000000000000004">
      <c r="A60758" s="131"/>
    </row>
    <row r="60759" spans="1:1" x14ac:dyDescent="0.55000000000000004">
      <c r="A60759" s="131"/>
    </row>
    <row r="60762" spans="1:1" x14ac:dyDescent="0.55000000000000004">
      <c r="A60762" s="131"/>
    </row>
    <row r="60763" spans="1:1" x14ac:dyDescent="0.55000000000000004">
      <c r="A60763" s="131"/>
    </row>
    <row r="60766" spans="1:1" x14ac:dyDescent="0.55000000000000004">
      <c r="A60766" s="131"/>
    </row>
    <row r="60767" spans="1:1" x14ac:dyDescent="0.55000000000000004">
      <c r="A60767" s="131"/>
    </row>
    <row r="60770" spans="1:1" x14ac:dyDescent="0.55000000000000004">
      <c r="A60770" s="131"/>
    </row>
    <row r="60771" spans="1:1" x14ac:dyDescent="0.55000000000000004">
      <c r="A60771" s="131"/>
    </row>
    <row r="60774" spans="1:1" x14ac:dyDescent="0.55000000000000004">
      <c r="A60774" s="131"/>
    </row>
    <row r="60775" spans="1:1" x14ac:dyDescent="0.55000000000000004">
      <c r="A60775" s="131"/>
    </row>
    <row r="60778" spans="1:1" x14ac:dyDescent="0.55000000000000004">
      <c r="A60778" s="131"/>
    </row>
    <row r="60779" spans="1:1" x14ac:dyDescent="0.55000000000000004">
      <c r="A60779" s="131"/>
    </row>
    <row r="60782" spans="1:1" x14ac:dyDescent="0.55000000000000004">
      <c r="A60782" s="131"/>
    </row>
    <row r="60783" spans="1:1" x14ac:dyDescent="0.55000000000000004">
      <c r="A60783" s="131"/>
    </row>
    <row r="60786" spans="1:1" x14ac:dyDescent="0.55000000000000004">
      <c r="A60786" s="131"/>
    </row>
    <row r="60787" spans="1:1" x14ac:dyDescent="0.55000000000000004">
      <c r="A60787" s="131"/>
    </row>
    <row r="60790" spans="1:1" x14ac:dyDescent="0.55000000000000004">
      <c r="A60790" s="131"/>
    </row>
    <row r="60791" spans="1:1" x14ac:dyDescent="0.55000000000000004">
      <c r="A60791" s="131"/>
    </row>
    <row r="60794" spans="1:1" x14ac:dyDescent="0.55000000000000004">
      <c r="A60794" s="131"/>
    </row>
    <row r="60795" spans="1:1" x14ac:dyDescent="0.55000000000000004">
      <c r="A60795" s="131"/>
    </row>
    <row r="60798" spans="1:1" x14ac:dyDescent="0.55000000000000004">
      <c r="A60798" s="131"/>
    </row>
    <row r="60799" spans="1:1" x14ac:dyDescent="0.55000000000000004">
      <c r="A60799" s="131"/>
    </row>
    <row r="60802" spans="1:1" x14ac:dyDescent="0.55000000000000004">
      <c r="A60802" s="131"/>
    </row>
    <row r="60803" spans="1:1" x14ac:dyDescent="0.55000000000000004">
      <c r="A60803" s="131"/>
    </row>
    <row r="60806" spans="1:1" x14ac:dyDescent="0.55000000000000004">
      <c r="A60806" s="131"/>
    </row>
    <row r="60807" spans="1:1" x14ac:dyDescent="0.55000000000000004">
      <c r="A60807" s="131"/>
    </row>
    <row r="60810" spans="1:1" x14ac:dyDescent="0.55000000000000004">
      <c r="A60810" s="131"/>
    </row>
    <row r="60811" spans="1:1" x14ac:dyDescent="0.55000000000000004">
      <c r="A60811" s="131"/>
    </row>
    <row r="60814" spans="1:1" x14ac:dyDescent="0.55000000000000004">
      <c r="A60814" s="131"/>
    </row>
    <row r="60815" spans="1:1" x14ac:dyDescent="0.55000000000000004">
      <c r="A60815" s="131"/>
    </row>
    <row r="60818" spans="1:1" x14ac:dyDescent="0.55000000000000004">
      <c r="A60818" s="131"/>
    </row>
    <row r="60819" spans="1:1" x14ac:dyDescent="0.55000000000000004">
      <c r="A60819" s="131"/>
    </row>
    <row r="60822" spans="1:1" x14ac:dyDescent="0.55000000000000004">
      <c r="A60822" s="131"/>
    </row>
    <row r="60823" spans="1:1" x14ac:dyDescent="0.55000000000000004">
      <c r="A60823" s="131"/>
    </row>
    <row r="60826" spans="1:1" x14ac:dyDescent="0.55000000000000004">
      <c r="A60826" s="131"/>
    </row>
    <row r="60827" spans="1:1" x14ac:dyDescent="0.55000000000000004">
      <c r="A60827" s="131"/>
    </row>
    <row r="60830" spans="1:1" x14ac:dyDescent="0.55000000000000004">
      <c r="A60830" s="131"/>
    </row>
    <row r="60831" spans="1:1" x14ac:dyDescent="0.55000000000000004">
      <c r="A60831" s="131"/>
    </row>
    <row r="60834" spans="1:1" x14ac:dyDescent="0.55000000000000004">
      <c r="A60834" s="131"/>
    </row>
    <row r="60835" spans="1:1" x14ac:dyDescent="0.55000000000000004">
      <c r="A60835" s="131"/>
    </row>
    <row r="60838" spans="1:1" x14ac:dyDescent="0.55000000000000004">
      <c r="A60838" s="131"/>
    </row>
    <row r="60839" spans="1:1" x14ac:dyDescent="0.55000000000000004">
      <c r="A60839" s="131"/>
    </row>
    <row r="60842" spans="1:1" x14ac:dyDescent="0.55000000000000004">
      <c r="A60842" s="131"/>
    </row>
    <row r="60843" spans="1:1" x14ac:dyDescent="0.55000000000000004">
      <c r="A60843" s="131"/>
    </row>
    <row r="60846" spans="1:1" x14ac:dyDescent="0.55000000000000004">
      <c r="A60846" s="131"/>
    </row>
    <row r="60847" spans="1:1" x14ac:dyDescent="0.55000000000000004">
      <c r="A60847" s="131"/>
    </row>
    <row r="60850" spans="1:1" x14ac:dyDescent="0.55000000000000004">
      <c r="A60850" s="131"/>
    </row>
    <row r="60851" spans="1:1" x14ac:dyDescent="0.55000000000000004">
      <c r="A60851" s="131"/>
    </row>
    <row r="60854" spans="1:1" x14ac:dyDescent="0.55000000000000004">
      <c r="A60854" s="131"/>
    </row>
    <row r="60855" spans="1:1" x14ac:dyDescent="0.55000000000000004">
      <c r="A60855" s="131"/>
    </row>
    <row r="60858" spans="1:1" x14ac:dyDescent="0.55000000000000004">
      <c r="A60858" s="131"/>
    </row>
    <row r="60859" spans="1:1" x14ac:dyDescent="0.55000000000000004">
      <c r="A60859" s="131"/>
    </row>
    <row r="60862" spans="1:1" x14ac:dyDescent="0.55000000000000004">
      <c r="A60862" s="131"/>
    </row>
    <row r="60863" spans="1:1" x14ac:dyDescent="0.55000000000000004">
      <c r="A60863" s="131"/>
    </row>
    <row r="60866" spans="1:1" x14ac:dyDescent="0.55000000000000004">
      <c r="A60866" s="131"/>
    </row>
    <row r="60867" spans="1:1" x14ac:dyDescent="0.55000000000000004">
      <c r="A60867" s="131"/>
    </row>
    <row r="60870" spans="1:1" x14ac:dyDescent="0.55000000000000004">
      <c r="A60870" s="131"/>
    </row>
    <row r="60871" spans="1:1" x14ac:dyDescent="0.55000000000000004">
      <c r="A60871" s="131"/>
    </row>
    <row r="60874" spans="1:1" x14ac:dyDescent="0.55000000000000004">
      <c r="A60874" s="131"/>
    </row>
    <row r="60875" spans="1:1" x14ac:dyDescent="0.55000000000000004">
      <c r="A60875" s="131"/>
    </row>
    <row r="60878" spans="1:1" x14ac:dyDescent="0.55000000000000004">
      <c r="A60878" s="131"/>
    </row>
    <row r="60879" spans="1:1" x14ac:dyDescent="0.55000000000000004">
      <c r="A60879" s="131"/>
    </row>
    <row r="60882" spans="1:1" x14ac:dyDescent="0.55000000000000004">
      <c r="A60882" s="131"/>
    </row>
    <row r="60883" spans="1:1" x14ac:dyDescent="0.55000000000000004">
      <c r="A60883" s="131"/>
    </row>
    <row r="60886" spans="1:1" x14ac:dyDescent="0.55000000000000004">
      <c r="A60886" s="131"/>
    </row>
    <row r="60887" spans="1:1" x14ac:dyDescent="0.55000000000000004">
      <c r="A60887" s="131"/>
    </row>
    <row r="60890" spans="1:1" x14ac:dyDescent="0.55000000000000004">
      <c r="A60890" s="131"/>
    </row>
    <row r="60891" spans="1:1" x14ac:dyDescent="0.55000000000000004">
      <c r="A60891" s="131"/>
    </row>
    <row r="60894" spans="1:1" x14ac:dyDescent="0.55000000000000004">
      <c r="A60894" s="131"/>
    </row>
    <row r="60895" spans="1:1" x14ac:dyDescent="0.55000000000000004">
      <c r="A60895" s="131"/>
    </row>
    <row r="60898" spans="1:1" x14ac:dyDescent="0.55000000000000004">
      <c r="A60898" s="131"/>
    </row>
    <row r="60899" spans="1:1" x14ac:dyDescent="0.55000000000000004">
      <c r="A60899" s="131"/>
    </row>
    <row r="60902" spans="1:1" x14ac:dyDescent="0.55000000000000004">
      <c r="A60902" s="131"/>
    </row>
    <row r="60903" spans="1:1" x14ac:dyDescent="0.55000000000000004">
      <c r="A60903" s="131"/>
    </row>
    <row r="60906" spans="1:1" x14ac:dyDescent="0.55000000000000004">
      <c r="A60906" s="131"/>
    </row>
    <row r="60907" spans="1:1" x14ac:dyDescent="0.55000000000000004">
      <c r="A60907" s="131"/>
    </row>
    <row r="60910" spans="1:1" x14ac:dyDescent="0.55000000000000004">
      <c r="A60910" s="131"/>
    </row>
    <row r="60911" spans="1:1" x14ac:dyDescent="0.55000000000000004">
      <c r="A60911" s="131"/>
    </row>
    <row r="60914" spans="1:1" x14ac:dyDescent="0.55000000000000004">
      <c r="A60914" s="131"/>
    </row>
    <row r="60915" spans="1:1" x14ac:dyDescent="0.55000000000000004">
      <c r="A60915" s="131"/>
    </row>
    <row r="60918" spans="1:1" x14ac:dyDescent="0.55000000000000004">
      <c r="A60918" s="131"/>
    </row>
    <row r="60919" spans="1:1" x14ac:dyDescent="0.55000000000000004">
      <c r="A60919" s="131"/>
    </row>
    <row r="60922" spans="1:1" x14ac:dyDescent="0.55000000000000004">
      <c r="A60922" s="131"/>
    </row>
    <row r="60923" spans="1:1" x14ac:dyDescent="0.55000000000000004">
      <c r="A60923" s="131"/>
    </row>
    <row r="60926" spans="1:1" x14ac:dyDescent="0.55000000000000004">
      <c r="A60926" s="131"/>
    </row>
    <row r="60927" spans="1:1" x14ac:dyDescent="0.55000000000000004">
      <c r="A60927" s="131"/>
    </row>
    <row r="60930" spans="1:1" x14ac:dyDescent="0.55000000000000004">
      <c r="A60930" s="131"/>
    </row>
    <row r="60931" spans="1:1" x14ac:dyDescent="0.55000000000000004">
      <c r="A60931" s="131"/>
    </row>
    <row r="60934" spans="1:1" x14ac:dyDescent="0.55000000000000004">
      <c r="A60934" s="131"/>
    </row>
    <row r="60935" spans="1:1" x14ac:dyDescent="0.55000000000000004">
      <c r="A60935" s="131"/>
    </row>
    <row r="60938" spans="1:1" x14ac:dyDescent="0.55000000000000004">
      <c r="A60938" s="131"/>
    </row>
    <row r="60939" spans="1:1" x14ac:dyDescent="0.55000000000000004">
      <c r="A60939" s="131"/>
    </row>
    <row r="60942" spans="1:1" x14ac:dyDescent="0.55000000000000004">
      <c r="A60942" s="131"/>
    </row>
    <row r="60943" spans="1:1" x14ac:dyDescent="0.55000000000000004">
      <c r="A60943" s="131"/>
    </row>
    <row r="60946" spans="1:1" x14ac:dyDescent="0.55000000000000004">
      <c r="A60946" s="131"/>
    </row>
    <row r="60947" spans="1:1" x14ac:dyDescent="0.55000000000000004">
      <c r="A60947" s="131"/>
    </row>
    <row r="60950" spans="1:1" x14ac:dyDescent="0.55000000000000004">
      <c r="A60950" s="131"/>
    </row>
    <row r="60951" spans="1:1" x14ac:dyDescent="0.55000000000000004">
      <c r="A60951" s="131"/>
    </row>
    <row r="60954" spans="1:1" x14ac:dyDescent="0.55000000000000004">
      <c r="A60954" s="131"/>
    </row>
    <row r="60955" spans="1:1" x14ac:dyDescent="0.55000000000000004">
      <c r="A60955" s="131"/>
    </row>
    <row r="60958" spans="1:1" x14ac:dyDescent="0.55000000000000004">
      <c r="A60958" s="131"/>
    </row>
    <row r="60959" spans="1:1" x14ac:dyDescent="0.55000000000000004">
      <c r="A60959" s="131"/>
    </row>
    <row r="60962" spans="1:1" x14ac:dyDescent="0.55000000000000004">
      <c r="A60962" s="131"/>
    </row>
    <row r="60963" spans="1:1" x14ac:dyDescent="0.55000000000000004">
      <c r="A60963" s="131"/>
    </row>
    <row r="60966" spans="1:1" x14ac:dyDescent="0.55000000000000004">
      <c r="A60966" s="131"/>
    </row>
    <row r="60967" spans="1:1" x14ac:dyDescent="0.55000000000000004">
      <c r="A60967" s="131"/>
    </row>
    <row r="60970" spans="1:1" x14ac:dyDescent="0.55000000000000004">
      <c r="A60970" s="131"/>
    </row>
    <row r="60971" spans="1:1" x14ac:dyDescent="0.55000000000000004">
      <c r="A60971" s="131"/>
    </row>
    <row r="60974" spans="1:1" x14ac:dyDescent="0.55000000000000004">
      <c r="A60974" s="131"/>
    </row>
    <row r="60975" spans="1:1" x14ac:dyDescent="0.55000000000000004">
      <c r="A60975" s="131"/>
    </row>
    <row r="60978" spans="1:1" x14ac:dyDescent="0.55000000000000004">
      <c r="A60978" s="131"/>
    </row>
    <row r="60979" spans="1:1" x14ac:dyDescent="0.55000000000000004">
      <c r="A60979" s="131"/>
    </row>
    <row r="60982" spans="1:1" x14ac:dyDescent="0.55000000000000004">
      <c r="A60982" s="131"/>
    </row>
    <row r="60983" spans="1:1" x14ac:dyDescent="0.55000000000000004">
      <c r="A60983" s="131"/>
    </row>
    <row r="60986" spans="1:1" x14ac:dyDescent="0.55000000000000004">
      <c r="A60986" s="131"/>
    </row>
    <row r="60987" spans="1:1" x14ac:dyDescent="0.55000000000000004">
      <c r="A60987" s="131"/>
    </row>
    <row r="60990" spans="1:1" x14ac:dyDescent="0.55000000000000004">
      <c r="A60990" s="131"/>
    </row>
    <row r="60991" spans="1:1" x14ac:dyDescent="0.55000000000000004">
      <c r="A60991" s="131"/>
    </row>
    <row r="60994" spans="1:1" x14ac:dyDescent="0.55000000000000004">
      <c r="A60994" s="131"/>
    </row>
    <row r="60995" spans="1:1" x14ac:dyDescent="0.55000000000000004">
      <c r="A60995" s="131"/>
    </row>
    <row r="60998" spans="1:1" x14ac:dyDescent="0.55000000000000004">
      <c r="A60998" s="131"/>
    </row>
    <row r="60999" spans="1:1" x14ac:dyDescent="0.55000000000000004">
      <c r="A60999" s="131"/>
    </row>
    <row r="61002" spans="1:1" x14ac:dyDescent="0.55000000000000004">
      <c r="A61002" s="131"/>
    </row>
    <row r="61003" spans="1:1" x14ac:dyDescent="0.55000000000000004">
      <c r="A61003" s="131"/>
    </row>
    <row r="61006" spans="1:1" x14ac:dyDescent="0.55000000000000004">
      <c r="A61006" s="131"/>
    </row>
    <row r="61007" spans="1:1" x14ac:dyDescent="0.55000000000000004">
      <c r="A61007" s="131"/>
    </row>
    <row r="61010" spans="1:1" x14ac:dyDescent="0.55000000000000004">
      <c r="A61010" s="131"/>
    </row>
    <row r="61011" spans="1:1" x14ac:dyDescent="0.55000000000000004">
      <c r="A61011" s="131"/>
    </row>
    <row r="61014" spans="1:1" x14ac:dyDescent="0.55000000000000004">
      <c r="A61014" s="131"/>
    </row>
    <row r="61015" spans="1:1" x14ac:dyDescent="0.55000000000000004">
      <c r="A61015" s="131"/>
    </row>
    <row r="61018" spans="1:1" x14ac:dyDescent="0.55000000000000004">
      <c r="A61018" s="131"/>
    </row>
    <row r="61019" spans="1:1" x14ac:dyDescent="0.55000000000000004">
      <c r="A61019" s="131"/>
    </row>
    <row r="61022" spans="1:1" x14ac:dyDescent="0.55000000000000004">
      <c r="A61022" s="131"/>
    </row>
    <row r="61023" spans="1:1" x14ac:dyDescent="0.55000000000000004">
      <c r="A61023" s="131"/>
    </row>
    <row r="61026" spans="1:1" x14ac:dyDescent="0.55000000000000004">
      <c r="A61026" s="131"/>
    </row>
    <row r="61027" spans="1:1" x14ac:dyDescent="0.55000000000000004">
      <c r="A61027" s="131"/>
    </row>
    <row r="61030" spans="1:1" x14ac:dyDescent="0.55000000000000004">
      <c r="A61030" s="131"/>
    </row>
    <row r="61031" spans="1:1" x14ac:dyDescent="0.55000000000000004">
      <c r="A61031" s="131"/>
    </row>
    <row r="61034" spans="1:1" x14ac:dyDescent="0.55000000000000004">
      <c r="A61034" s="131"/>
    </row>
    <row r="61035" spans="1:1" x14ac:dyDescent="0.55000000000000004">
      <c r="A61035" s="131"/>
    </row>
    <row r="61038" spans="1:1" x14ac:dyDescent="0.55000000000000004">
      <c r="A61038" s="131"/>
    </row>
    <row r="61039" spans="1:1" x14ac:dyDescent="0.55000000000000004">
      <c r="A61039" s="131"/>
    </row>
    <row r="61042" spans="1:1" x14ac:dyDescent="0.55000000000000004">
      <c r="A61042" s="131"/>
    </row>
    <row r="61043" spans="1:1" x14ac:dyDescent="0.55000000000000004">
      <c r="A61043" s="131"/>
    </row>
    <row r="61046" spans="1:1" x14ac:dyDescent="0.55000000000000004">
      <c r="A61046" s="131"/>
    </row>
    <row r="61047" spans="1:1" x14ac:dyDescent="0.55000000000000004">
      <c r="A61047" s="131"/>
    </row>
    <row r="61050" spans="1:1" x14ac:dyDescent="0.55000000000000004">
      <c r="A61050" s="131"/>
    </row>
    <row r="61051" spans="1:1" x14ac:dyDescent="0.55000000000000004">
      <c r="A61051" s="131"/>
    </row>
    <row r="61054" spans="1:1" x14ac:dyDescent="0.55000000000000004">
      <c r="A61054" s="131"/>
    </row>
    <row r="61055" spans="1:1" x14ac:dyDescent="0.55000000000000004">
      <c r="A61055" s="131"/>
    </row>
    <row r="61058" spans="1:1" x14ac:dyDescent="0.55000000000000004">
      <c r="A61058" s="131"/>
    </row>
    <row r="61059" spans="1:1" x14ac:dyDescent="0.55000000000000004">
      <c r="A61059" s="131"/>
    </row>
    <row r="61062" spans="1:1" x14ac:dyDescent="0.55000000000000004">
      <c r="A61062" s="131"/>
    </row>
    <row r="61063" spans="1:1" x14ac:dyDescent="0.55000000000000004">
      <c r="A61063" s="131"/>
    </row>
    <row r="61066" spans="1:1" x14ac:dyDescent="0.55000000000000004">
      <c r="A61066" s="131"/>
    </row>
    <row r="61067" spans="1:1" x14ac:dyDescent="0.55000000000000004">
      <c r="A61067" s="131"/>
    </row>
    <row r="61070" spans="1:1" x14ac:dyDescent="0.55000000000000004">
      <c r="A61070" s="131"/>
    </row>
    <row r="61071" spans="1:1" x14ac:dyDescent="0.55000000000000004">
      <c r="A61071" s="131"/>
    </row>
    <row r="61074" spans="1:1" x14ac:dyDescent="0.55000000000000004">
      <c r="A61074" s="131"/>
    </row>
    <row r="61075" spans="1:1" x14ac:dyDescent="0.55000000000000004">
      <c r="A61075" s="131"/>
    </row>
    <row r="61078" spans="1:1" x14ac:dyDescent="0.55000000000000004">
      <c r="A61078" s="131"/>
    </row>
    <row r="61079" spans="1:1" x14ac:dyDescent="0.55000000000000004">
      <c r="A61079" s="131"/>
    </row>
    <row r="61082" spans="1:1" x14ac:dyDescent="0.55000000000000004">
      <c r="A61082" s="131"/>
    </row>
    <row r="61083" spans="1:1" x14ac:dyDescent="0.55000000000000004">
      <c r="A61083" s="131"/>
    </row>
    <row r="61086" spans="1:1" x14ac:dyDescent="0.55000000000000004">
      <c r="A61086" s="131"/>
    </row>
    <row r="61087" spans="1:1" x14ac:dyDescent="0.55000000000000004">
      <c r="A61087" s="131"/>
    </row>
    <row r="61090" spans="1:1" x14ac:dyDescent="0.55000000000000004">
      <c r="A61090" s="131"/>
    </row>
    <row r="61091" spans="1:1" x14ac:dyDescent="0.55000000000000004">
      <c r="A61091" s="131"/>
    </row>
    <row r="61094" spans="1:1" x14ac:dyDescent="0.55000000000000004">
      <c r="A61094" s="131"/>
    </row>
    <row r="61095" spans="1:1" x14ac:dyDescent="0.55000000000000004">
      <c r="A61095" s="131"/>
    </row>
    <row r="61098" spans="1:1" x14ac:dyDescent="0.55000000000000004">
      <c r="A61098" s="131"/>
    </row>
    <row r="61099" spans="1:1" x14ac:dyDescent="0.55000000000000004">
      <c r="A61099" s="131"/>
    </row>
    <row r="61102" spans="1:1" x14ac:dyDescent="0.55000000000000004">
      <c r="A61102" s="131"/>
    </row>
    <row r="61103" spans="1:1" x14ac:dyDescent="0.55000000000000004">
      <c r="A61103" s="131"/>
    </row>
    <row r="61106" spans="1:1" x14ac:dyDescent="0.55000000000000004">
      <c r="A61106" s="131"/>
    </row>
    <row r="61107" spans="1:1" x14ac:dyDescent="0.55000000000000004">
      <c r="A61107" s="131"/>
    </row>
    <row r="61110" spans="1:1" x14ac:dyDescent="0.55000000000000004">
      <c r="A61110" s="131"/>
    </row>
    <row r="61111" spans="1:1" x14ac:dyDescent="0.55000000000000004">
      <c r="A61111" s="131"/>
    </row>
    <row r="61114" spans="1:1" x14ac:dyDescent="0.55000000000000004">
      <c r="A61114" s="131"/>
    </row>
    <row r="61115" spans="1:1" x14ac:dyDescent="0.55000000000000004">
      <c r="A61115" s="131"/>
    </row>
    <row r="61118" spans="1:1" x14ac:dyDescent="0.55000000000000004">
      <c r="A61118" s="131"/>
    </row>
    <row r="61119" spans="1:1" x14ac:dyDescent="0.55000000000000004">
      <c r="A61119" s="131"/>
    </row>
    <row r="61122" spans="1:1" x14ac:dyDescent="0.55000000000000004">
      <c r="A61122" s="131"/>
    </row>
    <row r="61123" spans="1:1" x14ac:dyDescent="0.55000000000000004">
      <c r="A61123" s="131"/>
    </row>
    <row r="61126" spans="1:1" x14ac:dyDescent="0.55000000000000004">
      <c r="A61126" s="131"/>
    </row>
    <row r="61127" spans="1:1" x14ac:dyDescent="0.55000000000000004">
      <c r="A61127" s="131"/>
    </row>
    <row r="61130" spans="1:1" x14ac:dyDescent="0.55000000000000004">
      <c r="A61130" s="131"/>
    </row>
    <row r="61131" spans="1:1" x14ac:dyDescent="0.55000000000000004">
      <c r="A61131" s="131"/>
    </row>
    <row r="61134" spans="1:1" x14ac:dyDescent="0.55000000000000004">
      <c r="A61134" s="131"/>
    </row>
    <row r="61135" spans="1:1" x14ac:dyDescent="0.55000000000000004">
      <c r="A61135" s="131"/>
    </row>
    <row r="61138" spans="1:1" x14ac:dyDescent="0.55000000000000004">
      <c r="A61138" s="131"/>
    </row>
    <row r="61139" spans="1:1" x14ac:dyDescent="0.55000000000000004">
      <c r="A61139" s="131"/>
    </row>
    <row r="61142" spans="1:1" x14ac:dyDescent="0.55000000000000004">
      <c r="A61142" s="131"/>
    </row>
    <row r="61143" spans="1:1" x14ac:dyDescent="0.55000000000000004">
      <c r="A61143" s="131"/>
    </row>
    <row r="61146" spans="1:1" x14ac:dyDescent="0.55000000000000004">
      <c r="A61146" s="131"/>
    </row>
    <row r="61147" spans="1:1" x14ac:dyDescent="0.55000000000000004">
      <c r="A61147" s="131"/>
    </row>
    <row r="61150" spans="1:1" x14ac:dyDescent="0.55000000000000004">
      <c r="A61150" s="131"/>
    </row>
    <row r="61151" spans="1:1" x14ac:dyDescent="0.55000000000000004">
      <c r="A61151" s="131"/>
    </row>
    <row r="61154" spans="1:1" x14ac:dyDescent="0.55000000000000004">
      <c r="A61154" s="131"/>
    </row>
    <row r="61155" spans="1:1" x14ac:dyDescent="0.55000000000000004">
      <c r="A61155" s="131"/>
    </row>
    <row r="61158" spans="1:1" x14ac:dyDescent="0.55000000000000004">
      <c r="A61158" s="131"/>
    </row>
    <row r="61159" spans="1:1" x14ac:dyDescent="0.55000000000000004">
      <c r="A61159" s="131"/>
    </row>
    <row r="61162" spans="1:1" x14ac:dyDescent="0.55000000000000004">
      <c r="A61162" s="131"/>
    </row>
    <row r="61163" spans="1:1" x14ac:dyDescent="0.55000000000000004">
      <c r="A61163" s="131"/>
    </row>
    <row r="61166" spans="1:1" x14ac:dyDescent="0.55000000000000004">
      <c r="A61166" s="131"/>
    </row>
    <row r="61167" spans="1:1" x14ac:dyDescent="0.55000000000000004">
      <c r="A61167" s="131"/>
    </row>
    <row r="61170" spans="1:1" x14ac:dyDescent="0.55000000000000004">
      <c r="A61170" s="131"/>
    </row>
    <row r="61171" spans="1:1" x14ac:dyDescent="0.55000000000000004">
      <c r="A61171" s="131"/>
    </row>
    <row r="61174" spans="1:1" x14ac:dyDescent="0.55000000000000004">
      <c r="A61174" s="131"/>
    </row>
    <row r="61175" spans="1:1" x14ac:dyDescent="0.55000000000000004">
      <c r="A61175" s="131"/>
    </row>
    <row r="61178" spans="1:1" x14ac:dyDescent="0.55000000000000004">
      <c r="A61178" s="131"/>
    </row>
    <row r="61179" spans="1:1" x14ac:dyDescent="0.55000000000000004">
      <c r="A61179" s="131"/>
    </row>
    <row r="61182" spans="1:1" x14ac:dyDescent="0.55000000000000004">
      <c r="A61182" s="131"/>
    </row>
    <row r="61183" spans="1:1" x14ac:dyDescent="0.55000000000000004">
      <c r="A61183" s="131"/>
    </row>
    <row r="61186" spans="1:1" x14ac:dyDescent="0.55000000000000004">
      <c r="A61186" s="131"/>
    </row>
    <row r="61187" spans="1:1" x14ac:dyDescent="0.55000000000000004">
      <c r="A61187" s="131"/>
    </row>
    <row r="61190" spans="1:1" x14ac:dyDescent="0.55000000000000004">
      <c r="A61190" s="131"/>
    </row>
    <row r="61191" spans="1:1" x14ac:dyDescent="0.55000000000000004">
      <c r="A61191" s="131"/>
    </row>
    <row r="61194" spans="1:1" x14ac:dyDescent="0.55000000000000004">
      <c r="A61194" s="131"/>
    </row>
    <row r="61195" spans="1:1" x14ac:dyDescent="0.55000000000000004">
      <c r="A61195" s="131"/>
    </row>
    <row r="61198" spans="1:1" x14ac:dyDescent="0.55000000000000004">
      <c r="A61198" s="131"/>
    </row>
    <row r="61199" spans="1:1" x14ac:dyDescent="0.55000000000000004">
      <c r="A61199" s="131"/>
    </row>
    <row r="61202" spans="1:1" x14ac:dyDescent="0.55000000000000004">
      <c r="A61202" s="131"/>
    </row>
    <row r="61203" spans="1:1" x14ac:dyDescent="0.55000000000000004">
      <c r="A61203" s="131"/>
    </row>
    <row r="61206" spans="1:1" x14ac:dyDescent="0.55000000000000004">
      <c r="A61206" s="131"/>
    </row>
    <row r="61207" spans="1:1" x14ac:dyDescent="0.55000000000000004">
      <c r="A61207" s="131"/>
    </row>
    <row r="61210" spans="1:1" x14ac:dyDescent="0.55000000000000004">
      <c r="A61210" s="131"/>
    </row>
    <row r="61211" spans="1:1" x14ac:dyDescent="0.55000000000000004">
      <c r="A61211" s="131"/>
    </row>
    <row r="61214" spans="1:1" x14ac:dyDescent="0.55000000000000004">
      <c r="A61214" s="131"/>
    </row>
    <row r="61215" spans="1:1" x14ac:dyDescent="0.55000000000000004">
      <c r="A61215" s="131"/>
    </row>
    <row r="61218" spans="1:1" x14ac:dyDescent="0.55000000000000004">
      <c r="A61218" s="131"/>
    </row>
    <row r="61219" spans="1:1" x14ac:dyDescent="0.55000000000000004">
      <c r="A61219" s="131"/>
    </row>
    <row r="61222" spans="1:1" x14ac:dyDescent="0.55000000000000004">
      <c r="A61222" s="131"/>
    </row>
    <row r="61223" spans="1:1" x14ac:dyDescent="0.55000000000000004">
      <c r="A61223" s="131"/>
    </row>
    <row r="61226" spans="1:1" x14ac:dyDescent="0.55000000000000004">
      <c r="A61226" s="131"/>
    </row>
    <row r="61227" spans="1:1" x14ac:dyDescent="0.55000000000000004">
      <c r="A61227" s="131"/>
    </row>
    <row r="61230" spans="1:1" x14ac:dyDescent="0.55000000000000004">
      <c r="A61230" s="131"/>
    </row>
    <row r="61231" spans="1:1" x14ac:dyDescent="0.55000000000000004">
      <c r="A61231" s="131"/>
    </row>
    <row r="61234" spans="1:1" x14ac:dyDescent="0.55000000000000004">
      <c r="A61234" s="131"/>
    </row>
    <row r="61235" spans="1:1" x14ac:dyDescent="0.55000000000000004">
      <c r="A61235" s="131"/>
    </row>
    <row r="61238" spans="1:1" x14ac:dyDescent="0.55000000000000004">
      <c r="A61238" s="131"/>
    </row>
    <row r="61239" spans="1:1" x14ac:dyDescent="0.55000000000000004">
      <c r="A61239" s="131"/>
    </row>
    <row r="61242" spans="1:1" x14ac:dyDescent="0.55000000000000004">
      <c r="A61242" s="131"/>
    </row>
    <row r="61243" spans="1:1" x14ac:dyDescent="0.55000000000000004">
      <c r="A61243" s="131"/>
    </row>
    <row r="61246" spans="1:1" x14ac:dyDescent="0.55000000000000004">
      <c r="A61246" s="131"/>
    </row>
    <row r="61247" spans="1:1" x14ac:dyDescent="0.55000000000000004">
      <c r="A61247" s="131"/>
    </row>
    <row r="61250" spans="1:1" x14ac:dyDescent="0.55000000000000004">
      <c r="A61250" s="131"/>
    </row>
    <row r="61251" spans="1:1" x14ac:dyDescent="0.55000000000000004">
      <c r="A61251" s="131"/>
    </row>
    <row r="61254" spans="1:1" x14ac:dyDescent="0.55000000000000004">
      <c r="A61254" s="131"/>
    </row>
    <row r="61255" spans="1:1" x14ac:dyDescent="0.55000000000000004">
      <c r="A61255" s="131"/>
    </row>
    <row r="61258" spans="1:1" x14ac:dyDescent="0.55000000000000004">
      <c r="A61258" s="131"/>
    </row>
    <row r="61259" spans="1:1" x14ac:dyDescent="0.55000000000000004">
      <c r="A61259" s="131"/>
    </row>
    <row r="61262" spans="1:1" x14ac:dyDescent="0.55000000000000004">
      <c r="A61262" s="131"/>
    </row>
    <row r="61263" spans="1:1" x14ac:dyDescent="0.55000000000000004">
      <c r="A61263" s="131"/>
    </row>
    <row r="61266" spans="1:1" x14ac:dyDescent="0.55000000000000004">
      <c r="A61266" s="131"/>
    </row>
    <row r="61267" spans="1:1" x14ac:dyDescent="0.55000000000000004">
      <c r="A61267" s="131"/>
    </row>
    <row r="61270" spans="1:1" x14ac:dyDescent="0.55000000000000004">
      <c r="A61270" s="131"/>
    </row>
    <row r="61271" spans="1:1" x14ac:dyDescent="0.55000000000000004">
      <c r="A61271" s="131"/>
    </row>
    <row r="61274" spans="1:1" x14ac:dyDescent="0.55000000000000004">
      <c r="A61274" s="131"/>
    </row>
    <row r="61275" spans="1:1" x14ac:dyDescent="0.55000000000000004">
      <c r="A61275" s="131"/>
    </row>
    <row r="61278" spans="1:1" x14ac:dyDescent="0.55000000000000004">
      <c r="A61278" s="131"/>
    </row>
    <row r="61279" spans="1:1" x14ac:dyDescent="0.55000000000000004">
      <c r="A61279" s="131"/>
    </row>
    <row r="61282" spans="1:1" x14ac:dyDescent="0.55000000000000004">
      <c r="A61282" s="131"/>
    </row>
    <row r="61283" spans="1:1" x14ac:dyDescent="0.55000000000000004">
      <c r="A61283" s="131"/>
    </row>
    <row r="61286" spans="1:1" x14ac:dyDescent="0.55000000000000004">
      <c r="A61286" s="131"/>
    </row>
    <row r="61287" spans="1:1" x14ac:dyDescent="0.55000000000000004">
      <c r="A61287" s="131"/>
    </row>
    <row r="61290" spans="1:1" x14ac:dyDescent="0.55000000000000004">
      <c r="A61290" s="131"/>
    </row>
    <row r="61291" spans="1:1" x14ac:dyDescent="0.55000000000000004">
      <c r="A61291" s="131"/>
    </row>
    <row r="61294" spans="1:1" x14ac:dyDescent="0.55000000000000004">
      <c r="A61294" s="131"/>
    </row>
    <row r="61295" spans="1:1" x14ac:dyDescent="0.55000000000000004">
      <c r="A61295" s="131"/>
    </row>
    <row r="61298" spans="1:1" x14ac:dyDescent="0.55000000000000004">
      <c r="A61298" s="131"/>
    </row>
    <row r="61299" spans="1:1" x14ac:dyDescent="0.55000000000000004">
      <c r="A61299" s="131"/>
    </row>
    <row r="61302" spans="1:1" x14ac:dyDescent="0.55000000000000004">
      <c r="A61302" s="131"/>
    </row>
    <row r="61303" spans="1:1" x14ac:dyDescent="0.55000000000000004">
      <c r="A61303" s="131"/>
    </row>
    <row r="61306" spans="1:1" x14ac:dyDescent="0.55000000000000004">
      <c r="A61306" s="131"/>
    </row>
    <row r="61307" spans="1:1" x14ac:dyDescent="0.55000000000000004">
      <c r="A61307" s="131"/>
    </row>
    <row r="61310" spans="1:1" x14ac:dyDescent="0.55000000000000004">
      <c r="A61310" s="131"/>
    </row>
    <row r="61311" spans="1:1" x14ac:dyDescent="0.55000000000000004">
      <c r="A61311" s="131"/>
    </row>
    <row r="61314" spans="1:1" x14ac:dyDescent="0.55000000000000004">
      <c r="A61314" s="131"/>
    </row>
    <row r="61315" spans="1:1" x14ac:dyDescent="0.55000000000000004">
      <c r="A61315" s="131"/>
    </row>
    <row r="61318" spans="1:1" x14ac:dyDescent="0.55000000000000004">
      <c r="A61318" s="131"/>
    </row>
    <row r="61319" spans="1:1" x14ac:dyDescent="0.55000000000000004">
      <c r="A61319" s="131"/>
    </row>
    <row r="61322" spans="1:1" x14ac:dyDescent="0.55000000000000004">
      <c r="A61322" s="131"/>
    </row>
    <row r="61323" spans="1:1" x14ac:dyDescent="0.55000000000000004">
      <c r="A61323" s="131"/>
    </row>
    <row r="61326" spans="1:1" x14ac:dyDescent="0.55000000000000004">
      <c r="A61326" s="131"/>
    </row>
    <row r="61327" spans="1:1" x14ac:dyDescent="0.55000000000000004">
      <c r="A61327" s="131"/>
    </row>
    <row r="61330" spans="1:1" x14ac:dyDescent="0.55000000000000004">
      <c r="A61330" s="131"/>
    </row>
    <row r="61331" spans="1:1" x14ac:dyDescent="0.55000000000000004">
      <c r="A61331" s="131"/>
    </row>
    <row r="61334" spans="1:1" x14ac:dyDescent="0.55000000000000004">
      <c r="A61334" s="131"/>
    </row>
    <row r="61335" spans="1:1" x14ac:dyDescent="0.55000000000000004">
      <c r="A61335" s="131"/>
    </row>
    <row r="61338" spans="1:1" x14ac:dyDescent="0.55000000000000004">
      <c r="A61338" s="131"/>
    </row>
    <row r="61339" spans="1:1" x14ac:dyDescent="0.55000000000000004">
      <c r="A61339" s="131"/>
    </row>
    <row r="61342" spans="1:1" x14ac:dyDescent="0.55000000000000004">
      <c r="A61342" s="131"/>
    </row>
    <row r="61343" spans="1:1" x14ac:dyDescent="0.55000000000000004">
      <c r="A61343" s="131"/>
    </row>
    <row r="61346" spans="1:1" x14ac:dyDescent="0.55000000000000004">
      <c r="A61346" s="131"/>
    </row>
    <row r="61347" spans="1:1" x14ac:dyDescent="0.55000000000000004">
      <c r="A61347" s="131"/>
    </row>
    <row r="61350" spans="1:1" x14ac:dyDescent="0.55000000000000004">
      <c r="A61350" s="131"/>
    </row>
    <row r="61351" spans="1:1" x14ac:dyDescent="0.55000000000000004">
      <c r="A61351" s="131"/>
    </row>
    <row r="61354" spans="1:1" x14ac:dyDescent="0.55000000000000004">
      <c r="A61354" s="131"/>
    </row>
    <row r="61355" spans="1:1" x14ac:dyDescent="0.55000000000000004">
      <c r="A61355" s="131"/>
    </row>
    <row r="61358" spans="1:1" x14ac:dyDescent="0.55000000000000004">
      <c r="A61358" s="131"/>
    </row>
    <row r="61359" spans="1:1" x14ac:dyDescent="0.55000000000000004">
      <c r="A61359" s="131"/>
    </row>
    <row r="61362" spans="1:1" x14ac:dyDescent="0.55000000000000004">
      <c r="A61362" s="131"/>
    </row>
    <row r="61363" spans="1:1" x14ac:dyDescent="0.55000000000000004">
      <c r="A61363" s="131"/>
    </row>
    <row r="61366" spans="1:1" x14ac:dyDescent="0.55000000000000004">
      <c r="A61366" s="131"/>
    </row>
    <row r="61367" spans="1:1" x14ac:dyDescent="0.55000000000000004">
      <c r="A61367" s="131"/>
    </row>
    <row r="61370" spans="1:1" x14ac:dyDescent="0.55000000000000004">
      <c r="A61370" s="131"/>
    </row>
    <row r="61371" spans="1:1" x14ac:dyDescent="0.55000000000000004">
      <c r="A61371" s="131"/>
    </row>
    <row r="61374" spans="1:1" x14ac:dyDescent="0.55000000000000004">
      <c r="A61374" s="131"/>
    </row>
    <row r="61375" spans="1:1" x14ac:dyDescent="0.55000000000000004">
      <c r="A61375" s="131"/>
    </row>
    <row r="61378" spans="1:1" x14ac:dyDescent="0.55000000000000004">
      <c r="A61378" s="131"/>
    </row>
    <row r="61379" spans="1:1" x14ac:dyDescent="0.55000000000000004">
      <c r="A61379" s="131"/>
    </row>
    <row r="61382" spans="1:1" x14ac:dyDescent="0.55000000000000004">
      <c r="A61382" s="131"/>
    </row>
    <row r="61383" spans="1:1" x14ac:dyDescent="0.55000000000000004">
      <c r="A61383" s="131"/>
    </row>
    <row r="61386" spans="1:1" x14ac:dyDescent="0.55000000000000004">
      <c r="A61386" s="131"/>
    </row>
    <row r="61387" spans="1:1" x14ac:dyDescent="0.55000000000000004">
      <c r="A61387" s="131"/>
    </row>
    <row r="61390" spans="1:1" x14ac:dyDescent="0.55000000000000004">
      <c r="A61390" s="131"/>
    </row>
    <row r="61391" spans="1:1" x14ac:dyDescent="0.55000000000000004">
      <c r="A61391" s="131"/>
    </row>
    <row r="61394" spans="1:1" x14ac:dyDescent="0.55000000000000004">
      <c r="A61394" s="131"/>
    </row>
    <row r="61395" spans="1:1" x14ac:dyDescent="0.55000000000000004">
      <c r="A61395" s="131"/>
    </row>
    <row r="61398" spans="1:1" x14ac:dyDescent="0.55000000000000004">
      <c r="A61398" s="131"/>
    </row>
    <row r="61399" spans="1:1" x14ac:dyDescent="0.55000000000000004">
      <c r="A61399" s="131"/>
    </row>
    <row r="61402" spans="1:1" x14ac:dyDescent="0.55000000000000004">
      <c r="A61402" s="131"/>
    </row>
    <row r="61403" spans="1:1" x14ac:dyDescent="0.55000000000000004">
      <c r="A61403" s="131"/>
    </row>
    <row r="61406" spans="1:1" x14ac:dyDescent="0.55000000000000004">
      <c r="A61406" s="131"/>
    </row>
    <row r="61407" spans="1:1" x14ac:dyDescent="0.55000000000000004">
      <c r="A61407" s="131"/>
    </row>
    <row r="61410" spans="1:1" x14ac:dyDescent="0.55000000000000004">
      <c r="A61410" s="131"/>
    </row>
    <row r="61411" spans="1:1" x14ac:dyDescent="0.55000000000000004">
      <c r="A61411" s="131"/>
    </row>
    <row r="61414" spans="1:1" x14ac:dyDescent="0.55000000000000004">
      <c r="A61414" s="131"/>
    </row>
    <row r="61415" spans="1:1" x14ac:dyDescent="0.55000000000000004">
      <c r="A61415" s="131"/>
    </row>
    <row r="61418" spans="1:1" x14ac:dyDescent="0.55000000000000004">
      <c r="A61418" s="131"/>
    </row>
    <row r="61419" spans="1:1" x14ac:dyDescent="0.55000000000000004">
      <c r="A61419" s="131"/>
    </row>
    <row r="61422" spans="1:1" x14ac:dyDescent="0.55000000000000004">
      <c r="A61422" s="131"/>
    </row>
    <row r="61423" spans="1:1" x14ac:dyDescent="0.55000000000000004">
      <c r="A61423" s="131"/>
    </row>
    <row r="61426" spans="1:1" x14ac:dyDescent="0.55000000000000004">
      <c r="A61426" s="131"/>
    </row>
    <row r="61427" spans="1:1" x14ac:dyDescent="0.55000000000000004">
      <c r="A61427" s="131"/>
    </row>
    <row r="61430" spans="1:1" x14ac:dyDescent="0.55000000000000004">
      <c r="A61430" s="131"/>
    </row>
    <row r="61431" spans="1:1" x14ac:dyDescent="0.55000000000000004">
      <c r="A61431" s="131"/>
    </row>
    <row r="61434" spans="1:1" x14ac:dyDescent="0.55000000000000004">
      <c r="A61434" s="131"/>
    </row>
    <row r="61435" spans="1:1" x14ac:dyDescent="0.55000000000000004">
      <c r="A61435" s="131"/>
    </row>
    <row r="61438" spans="1:1" x14ac:dyDescent="0.55000000000000004">
      <c r="A61438" s="131"/>
    </row>
    <row r="61439" spans="1:1" x14ac:dyDescent="0.55000000000000004">
      <c r="A61439" s="131"/>
    </row>
    <row r="61442" spans="1:1" x14ac:dyDescent="0.55000000000000004">
      <c r="A61442" s="131"/>
    </row>
    <row r="61443" spans="1:1" x14ac:dyDescent="0.55000000000000004">
      <c r="A61443" s="131"/>
    </row>
    <row r="61446" spans="1:1" x14ac:dyDescent="0.55000000000000004">
      <c r="A61446" s="131"/>
    </row>
    <row r="61447" spans="1:1" x14ac:dyDescent="0.55000000000000004">
      <c r="A61447" s="131"/>
    </row>
    <row r="61450" spans="1:1" x14ac:dyDescent="0.55000000000000004">
      <c r="A61450" s="131"/>
    </row>
    <row r="61451" spans="1:1" x14ac:dyDescent="0.55000000000000004">
      <c r="A61451" s="131"/>
    </row>
    <row r="61454" spans="1:1" x14ac:dyDescent="0.55000000000000004">
      <c r="A61454" s="131"/>
    </row>
    <row r="61455" spans="1:1" x14ac:dyDescent="0.55000000000000004">
      <c r="A61455" s="131"/>
    </row>
    <row r="61458" spans="1:1" x14ac:dyDescent="0.55000000000000004">
      <c r="A61458" s="131"/>
    </row>
    <row r="61459" spans="1:1" x14ac:dyDescent="0.55000000000000004">
      <c r="A61459" s="131"/>
    </row>
    <row r="61462" spans="1:1" x14ac:dyDescent="0.55000000000000004">
      <c r="A61462" s="131"/>
    </row>
    <row r="61463" spans="1:1" x14ac:dyDescent="0.55000000000000004">
      <c r="A61463" s="131"/>
    </row>
    <row r="61466" spans="1:1" x14ac:dyDescent="0.55000000000000004">
      <c r="A61466" s="131"/>
    </row>
    <row r="61467" spans="1:1" x14ac:dyDescent="0.55000000000000004">
      <c r="A61467" s="131"/>
    </row>
    <row r="61470" spans="1:1" x14ac:dyDescent="0.55000000000000004">
      <c r="A61470" s="131"/>
    </row>
    <row r="61471" spans="1:1" x14ac:dyDescent="0.55000000000000004">
      <c r="A61471" s="131"/>
    </row>
    <row r="61474" spans="1:1" x14ac:dyDescent="0.55000000000000004">
      <c r="A61474" s="131"/>
    </row>
    <row r="61475" spans="1:1" x14ac:dyDescent="0.55000000000000004">
      <c r="A61475" s="131"/>
    </row>
    <row r="61478" spans="1:1" x14ac:dyDescent="0.55000000000000004">
      <c r="A61478" s="131"/>
    </row>
    <row r="61479" spans="1:1" x14ac:dyDescent="0.55000000000000004">
      <c r="A61479" s="131"/>
    </row>
    <row r="61482" spans="1:1" x14ac:dyDescent="0.55000000000000004">
      <c r="A61482" s="131"/>
    </row>
    <row r="61483" spans="1:1" x14ac:dyDescent="0.55000000000000004">
      <c r="A61483" s="131"/>
    </row>
    <row r="61486" spans="1:1" x14ac:dyDescent="0.55000000000000004">
      <c r="A61486" s="131"/>
    </row>
    <row r="61487" spans="1:1" x14ac:dyDescent="0.55000000000000004">
      <c r="A61487" s="131"/>
    </row>
    <row r="61490" spans="1:1" x14ac:dyDescent="0.55000000000000004">
      <c r="A61490" s="131"/>
    </row>
    <row r="61491" spans="1:1" x14ac:dyDescent="0.55000000000000004">
      <c r="A61491" s="131"/>
    </row>
    <row r="61494" spans="1:1" x14ac:dyDescent="0.55000000000000004">
      <c r="A61494" s="131"/>
    </row>
    <row r="61495" spans="1:1" x14ac:dyDescent="0.55000000000000004">
      <c r="A61495" s="131"/>
    </row>
    <row r="61498" spans="1:1" x14ac:dyDescent="0.55000000000000004">
      <c r="A61498" s="131"/>
    </row>
    <row r="61499" spans="1:1" x14ac:dyDescent="0.55000000000000004">
      <c r="A61499" s="131"/>
    </row>
    <row r="61502" spans="1:1" x14ac:dyDescent="0.55000000000000004">
      <c r="A61502" s="131"/>
    </row>
    <row r="61503" spans="1:1" x14ac:dyDescent="0.55000000000000004">
      <c r="A61503" s="131"/>
    </row>
    <row r="61506" spans="1:1" x14ac:dyDescent="0.55000000000000004">
      <c r="A61506" s="131"/>
    </row>
    <row r="61507" spans="1:1" x14ac:dyDescent="0.55000000000000004">
      <c r="A61507" s="131"/>
    </row>
    <row r="61510" spans="1:1" x14ac:dyDescent="0.55000000000000004">
      <c r="A61510" s="131"/>
    </row>
    <row r="61511" spans="1:1" x14ac:dyDescent="0.55000000000000004">
      <c r="A61511" s="131"/>
    </row>
    <row r="61514" spans="1:1" x14ac:dyDescent="0.55000000000000004">
      <c r="A61514" s="131"/>
    </row>
    <row r="61515" spans="1:1" x14ac:dyDescent="0.55000000000000004">
      <c r="A61515" s="131"/>
    </row>
    <row r="61518" spans="1:1" x14ac:dyDescent="0.55000000000000004">
      <c r="A61518" s="131"/>
    </row>
    <row r="61519" spans="1:1" x14ac:dyDescent="0.55000000000000004">
      <c r="A61519" s="131"/>
    </row>
    <row r="61522" spans="1:1" x14ac:dyDescent="0.55000000000000004">
      <c r="A61522" s="131"/>
    </row>
    <row r="61523" spans="1:1" x14ac:dyDescent="0.55000000000000004">
      <c r="A61523" s="131"/>
    </row>
    <row r="61526" spans="1:1" x14ac:dyDescent="0.55000000000000004">
      <c r="A61526" s="131"/>
    </row>
    <row r="61527" spans="1:1" x14ac:dyDescent="0.55000000000000004">
      <c r="A61527" s="131"/>
    </row>
    <row r="61530" spans="1:1" x14ac:dyDescent="0.55000000000000004">
      <c r="A61530" s="131"/>
    </row>
    <row r="61531" spans="1:1" x14ac:dyDescent="0.55000000000000004">
      <c r="A61531" s="131"/>
    </row>
    <row r="61534" spans="1:1" x14ac:dyDescent="0.55000000000000004">
      <c r="A61534" s="131"/>
    </row>
    <row r="61535" spans="1:1" x14ac:dyDescent="0.55000000000000004">
      <c r="A61535" s="131"/>
    </row>
    <row r="61538" spans="1:1" x14ac:dyDescent="0.55000000000000004">
      <c r="A61538" s="131"/>
    </row>
    <row r="61539" spans="1:1" x14ac:dyDescent="0.55000000000000004">
      <c r="A61539" s="131"/>
    </row>
    <row r="61542" spans="1:1" x14ac:dyDescent="0.55000000000000004">
      <c r="A61542" s="131"/>
    </row>
    <row r="61543" spans="1:1" x14ac:dyDescent="0.55000000000000004">
      <c r="A61543" s="131"/>
    </row>
    <row r="61546" spans="1:1" x14ac:dyDescent="0.55000000000000004">
      <c r="A61546" s="131"/>
    </row>
    <row r="61547" spans="1:1" x14ac:dyDescent="0.55000000000000004">
      <c r="A61547" s="131"/>
    </row>
    <row r="61550" spans="1:1" x14ac:dyDescent="0.55000000000000004">
      <c r="A61550" s="131"/>
    </row>
    <row r="61551" spans="1:1" x14ac:dyDescent="0.55000000000000004">
      <c r="A61551" s="131"/>
    </row>
    <row r="61554" spans="1:1" x14ac:dyDescent="0.55000000000000004">
      <c r="A61554" s="131"/>
    </row>
    <row r="61555" spans="1:1" x14ac:dyDescent="0.55000000000000004">
      <c r="A61555" s="131"/>
    </row>
    <row r="61558" spans="1:1" x14ac:dyDescent="0.55000000000000004">
      <c r="A61558" s="131"/>
    </row>
    <row r="61559" spans="1:1" x14ac:dyDescent="0.55000000000000004">
      <c r="A61559" s="131"/>
    </row>
    <row r="61562" spans="1:1" x14ac:dyDescent="0.55000000000000004">
      <c r="A61562" s="131"/>
    </row>
    <row r="61563" spans="1:1" x14ac:dyDescent="0.55000000000000004">
      <c r="A61563" s="131"/>
    </row>
    <row r="61566" spans="1:1" x14ac:dyDescent="0.55000000000000004">
      <c r="A61566" s="131"/>
    </row>
    <row r="61567" spans="1:1" x14ac:dyDescent="0.55000000000000004">
      <c r="A61567" s="131"/>
    </row>
    <row r="61570" spans="1:1" x14ac:dyDescent="0.55000000000000004">
      <c r="A61570" s="131"/>
    </row>
    <row r="61571" spans="1:1" x14ac:dyDescent="0.55000000000000004">
      <c r="A61571" s="131"/>
    </row>
    <row r="61574" spans="1:1" x14ac:dyDescent="0.55000000000000004">
      <c r="A61574" s="131"/>
    </row>
    <row r="61575" spans="1:1" x14ac:dyDescent="0.55000000000000004">
      <c r="A61575" s="131"/>
    </row>
    <row r="61578" spans="1:1" x14ac:dyDescent="0.55000000000000004">
      <c r="A61578" s="131"/>
    </row>
    <row r="61579" spans="1:1" x14ac:dyDescent="0.55000000000000004">
      <c r="A61579" s="131"/>
    </row>
    <row r="61582" spans="1:1" x14ac:dyDescent="0.55000000000000004">
      <c r="A61582" s="131"/>
    </row>
    <row r="61583" spans="1:1" x14ac:dyDescent="0.55000000000000004">
      <c r="A61583" s="131"/>
    </row>
    <row r="61586" spans="1:1" x14ac:dyDescent="0.55000000000000004">
      <c r="A61586" s="131"/>
    </row>
    <row r="61587" spans="1:1" x14ac:dyDescent="0.55000000000000004">
      <c r="A61587" s="131"/>
    </row>
    <row r="61590" spans="1:1" x14ac:dyDescent="0.55000000000000004">
      <c r="A61590" s="131"/>
    </row>
    <row r="61591" spans="1:1" x14ac:dyDescent="0.55000000000000004">
      <c r="A61591" s="131"/>
    </row>
    <row r="61594" spans="1:1" x14ac:dyDescent="0.55000000000000004">
      <c r="A61594" s="131"/>
    </row>
    <row r="61595" spans="1:1" x14ac:dyDescent="0.55000000000000004">
      <c r="A61595" s="131"/>
    </row>
    <row r="61598" spans="1:1" x14ac:dyDescent="0.55000000000000004">
      <c r="A61598" s="131"/>
    </row>
    <row r="61599" spans="1:1" x14ac:dyDescent="0.55000000000000004">
      <c r="A61599" s="131"/>
    </row>
    <row r="61602" spans="1:1" x14ac:dyDescent="0.55000000000000004">
      <c r="A61602" s="131"/>
    </row>
    <row r="61603" spans="1:1" x14ac:dyDescent="0.55000000000000004">
      <c r="A61603" s="131"/>
    </row>
    <row r="61606" spans="1:1" x14ac:dyDescent="0.55000000000000004">
      <c r="A61606" s="131"/>
    </row>
    <row r="61607" spans="1:1" x14ac:dyDescent="0.55000000000000004">
      <c r="A61607" s="131"/>
    </row>
    <row r="61610" spans="1:1" x14ac:dyDescent="0.55000000000000004">
      <c r="A61610" s="131"/>
    </row>
    <row r="61611" spans="1:1" x14ac:dyDescent="0.55000000000000004">
      <c r="A61611" s="131"/>
    </row>
    <row r="61614" spans="1:1" x14ac:dyDescent="0.55000000000000004">
      <c r="A61614" s="131"/>
    </row>
    <row r="61615" spans="1:1" x14ac:dyDescent="0.55000000000000004">
      <c r="A61615" s="131"/>
    </row>
    <row r="61618" spans="1:1" x14ac:dyDescent="0.55000000000000004">
      <c r="A61618" s="131"/>
    </row>
    <row r="61619" spans="1:1" x14ac:dyDescent="0.55000000000000004">
      <c r="A61619" s="131"/>
    </row>
    <row r="61622" spans="1:1" x14ac:dyDescent="0.55000000000000004">
      <c r="A61622" s="131"/>
    </row>
    <row r="61623" spans="1:1" x14ac:dyDescent="0.55000000000000004">
      <c r="A61623" s="131"/>
    </row>
    <row r="61626" spans="1:1" x14ac:dyDescent="0.55000000000000004">
      <c r="A61626" s="131"/>
    </row>
    <row r="61627" spans="1:1" x14ac:dyDescent="0.55000000000000004">
      <c r="A61627" s="131"/>
    </row>
    <row r="61630" spans="1:1" x14ac:dyDescent="0.55000000000000004">
      <c r="A61630" s="131"/>
    </row>
    <row r="61631" spans="1:1" x14ac:dyDescent="0.55000000000000004">
      <c r="A61631" s="131"/>
    </row>
    <row r="61634" spans="1:1" x14ac:dyDescent="0.55000000000000004">
      <c r="A61634" s="131"/>
    </row>
    <row r="61635" spans="1:1" x14ac:dyDescent="0.55000000000000004">
      <c r="A61635" s="131"/>
    </row>
    <row r="61638" spans="1:1" x14ac:dyDescent="0.55000000000000004">
      <c r="A61638" s="131"/>
    </row>
    <row r="61639" spans="1:1" x14ac:dyDescent="0.55000000000000004">
      <c r="A61639" s="131"/>
    </row>
    <row r="61642" spans="1:1" x14ac:dyDescent="0.55000000000000004">
      <c r="A61642" s="131"/>
    </row>
    <row r="61643" spans="1:1" x14ac:dyDescent="0.55000000000000004">
      <c r="A61643" s="131"/>
    </row>
    <row r="61646" spans="1:1" x14ac:dyDescent="0.55000000000000004">
      <c r="A61646" s="131"/>
    </row>
    <row r="61647" spans="1:1" x14ac:dyDescent="0.55000000000000004">
      <c r="A61647" s="131"/>
    </row>
    <row r="61650" spans="1:1" x14ac:dyDescent="0.55000000000000004">
      <c r="A61650" s="131"/>
    </row>
    <row r="61651" spans="1:1" x14ac:dyDescent="0.55000000000000004">
      <c r="A61651" s="131"/>
    </row>
    <row r="61654" spans="1:1" x14ac:dyDescent="0.55000000000000004">
      <c r="A61654" s="131"/>
    </row>
    <row r="61655" spans="1:1" x14ac:dyDescent="0.55000000000000004">
      <c r="A61655" s="131"/>
    </row>
    <row r="61658" spans="1:1" x14ac:dyDescent="0.55000000000000004">
      <c r="A61658" s="131"/>
    </row>
    <row r="61659" spans="1:1" x14ac:dyDescent="0.55000000000000004">
      <c r="A61659" s="131"/>
    </row>
    <row r="61662" spans="1:1" x14ac:dyDescent="0.55000000000000004">
      <c r="A61662" s="131"/>
    </row>
    <row r="61663" spans="1:1" x14ac:dyDescent="0.55000000000000004">
      <c r="A61663" s="131"/>
    </row>
    <row r="61666" spans="1:1" x14ac:dyDescent="0.55000000000000004">
      <c r="A61666" s="131"/>
    </row>
    <row r="61667" spans="1:1" x14ac:dyDescent="0.55000000000000004">
      <c r="A61667" s="131"/>
    </row>
    <row r="61670" spans="1:1" x14ac:dyDescent="0.55000000000000004">
      <c r="A61670" s="131"/>
    </row>
    <row r="61671" spans="1:1" x14ac:dyDescent="0.55000000000000004">
      <c r="A61671" s="131"/>
    </row>
    <row r="61674" spans="1:1" x14ac:dyDescent="0.55000000000000004">
      <c r="A61674" s="131"/>
    </row>
    <row r="61675" spans="1:1" x14ac:dyDescent="0.55000000000000004">
      <c r="A61675" s="131"/>
    </row>
    <row r="61678" spans="1:1" x14ac:dyDescent="0.55000000000000004">
      <c r="A61678" s="131"/>
    </row>
    <row r="61679" spans="1:1" x14ac:dyDescent="0.55000000000000004">
      <c r="A61679" s="131"/>
    </row>
    <row r="61682" spans="1:1" x14ac:dyDescent="0.55000000000000004">
      <c r="A61682" s="131"/>
    </row>
    <row r="61683" spans="1:1" x14ac:dyDescent="0.55000000000000004">
      <c r="A61683" s="131"/>
    </row>
    <row r="61686" spans="1:1" x14ac:dyDescent="0.55000000000000004">
      <c r="A61686" s="131"/>
    </row>
    <row r="61687" spans="1:1" x14ac:dyDescent="0.55000000000000004">
      <c r="A61687" s="131"/>
    </row>
    <row r="61690" spans="1:1" x14ac:dyDescent="0.55000000000000004">
      <c r="A61690" s="131"/>
    </row>
    <row r="61691" spans="1:1" x14ac:dyDescent="0.55000000000000004">
      <c r="A61691" s="131"/>
    </row>
    <row r="61694" spans="1:1" x14ac:dyDescent="0.55000000000000004">
      <c r="A61694" s="131"/>
    </row>
    <row r="61695" spans="1:1" x14ac:dyDescent="0.55000000000000004">
      <c r="A61695" s="131"/>
    </row>
    <row r="61698" spans="1:1" x14ac:dyDescent="0.55000000000000004">
      <c r="A61698" s="131"/>
    </row>
    <row r="61699" spans="1:1" x14ac:dyDescent="0.55000000000000004">
      <c r="A61699" s="131"/>
    </row>
    <row r="61702" spans="1:1" x14ac:dyDescent="0.55000000000000004">
      <c r="A61702" s="131"/>
    </row>
    <row r="61703" spans="1:1" x14ac:dyDescent="0.55000000000000004">
      <c r="A61703" s="131"/>
    </row>
    <row r="61706" spans="1:1" x14ac:dyDescent="0.55000000000000004">
      <c r="A61706" s="131"/>
    </row>
    <row r="61707" spans="1:1" x14ac:dyDescent="0.55000000000000004">
      <c r="A61707" s="131"/>
    </row>
    <row r="61710" spans="1:1" x14ac:dyDescent="0.55000000000000004">
      <c r="A61710" s="131"/>
    </row>
    <row r="61711" spans="1:1" x14ac:dyDescent="0.55000000000000004">
      <c r="A61711" s="131"/>
    </row>
    <row r="61714" spans="1:1" x14ac:dyDescent="0.55000000000000004">
      <c r="A61714" s="131"/>
    </row>
    <row r="61715" spans="1:1" x14ac:dyDescent="0.55000000000000004">
      <c r="A61715" s="131"/>
    </row>
    <row r="61718" spans="1:1" x14ac:dyDescent="0.55000000000000004">
      <c r="A61718" s="131"/>
    </row>
    <row r="61719" spans="1:1" x14ac:dyDescent="0.55000000000000004">
      <c r="A61719" s="131"/>
    </row>
    <row r="61722" spans="1:1" x14ac:dyDescent="0.55000000000000004">
      <c r="A61722" s="131"/>
    </row>
    <row r="61723" spans="1:1" x14ac:dyDescent="0.55000000000000004">
      <c r="A61723" s="131"/>
    </row>
    <row r="61726" spans="1:1" x14ac:dyDescent="0.55000000000000004">
      <c r="A61726" s="131"/>
    </row>
    <row r="61727" spans="1:1" x14ac:dyDescent="0.55000000000000004">
      <c r="A61727" s="131"/>
    </row>
    <row r="61730" spans="1:1" x14ac:dyDescent="0.55000000000000004">
      <c r="A61730" s="131"/>
    </row>
    <row r="61731" spans="1:1" x14ac:dyDescent="0.55000000000000004">
      <c r="A61731" s="131"/>
    </row>
    <row r="61734" spans="1:1" x14ac:dyDescent="0.55000000000000004">
      <c r="A61734" s="131"/>
    </row>
    <row r="61735" spans="1:1" x14ac:dyDescent="0.55000000000000004">
      <c r="A61735" s="131"/>
    </row>
    <row r="61738" spans="1:1" x14ac:dyDescent="0.55000000000000004">
      <c r="A61738" s="131"/>
    </row>
    <row r="61739" spans="1:1" x14ac:dyDescent="0.55000000000000004">
      <c r="A61739" s="131"/>
    </row>
    <row r="61742" spans="1:1" x14ac:dyDescent="0.55000000000000004">
      <c r="A61742" s="131"/>
    </row>
    <row r="61743" spans="1:1" x14ac:dyDescent="0.55000000000000004">
      <c r="A61743" s="131"/>
    </row>
    <row r="61746" spans="1:1" x14ac:dyDescent="0.55000000000000004">
      <c r="A61746" s="131"/>
    </row>
    <row r="61747" spans="1:1" x14ac:dyDescent="0.55000000000000004">
      <c r="A61747" s="131"/>
    </row>
    <row r="61750" spans="1:1" x14ac:dyDescent="0.55000000000000004">
      <c r="A61750" s="131"/>
    </row>
    <row r="61751" spans="1:1" x14ac:dyDescent="0.55000000000000004">
      <c r="A61751" s="131"/>
    </row>
    <row r="61754" spans="1:1" x14ac:dyDescent="0.55000000000000004">
      <c r="A61754" s="131"/>
    </row>
    <row r="61755" spans="1:1" x14ac:dyDescent="0.55000000000000004">
      <c r="A61755" s="131"/>
    </row>
    <row r="61758" spans="1:1" x14ac:dyDescent="0.55000000000000004">
      <c r="A61758" s="131"/>
    </row>
    <row r="61759" spans="1:1" x14ac:dyDescent="0.55000000000000004">
      <c r="A61759" s="131"/>
    </row>
    <row r="61762" spans="1:1" x14ac:dyDescent="0.55000000000000004">
      <c r="A61762" s="131"/>
    </row>
    <row r="61763" spans="1:1" x14ac:dyDescent="0.55000000000000004">
      <c r="A61763" s="131"/>
    </row>
    <row r="61766" spans="1:1" x14ac:dyDescent="0.55000000000000004">
      <c r="A61766" s="131"/>
    </row>
    <row r="61767" spans="1:1" x14ac:dyDescent="0.55000000000000004">
      <c r="A61767" s="131"/>
    </row>
    <row r="61770" spans="1:1" x14ac:dyDescent="0.55000000000000004">
      <c r="A61770" s="131"/>
    </row>
    <row r="61771" spans="1:1" x14ac:dyDescent="0.55000000000000004">
      <c r="A61771" s="131"/>
    </row>
    <row r="61774" spans="1:1" x14ac:dyDescent="0.55000000000000004">
      <c r="A61774" s="131"/>
    </row>
    <row r="61775" spans="1:1" x14ac:dyDescent="0.55000000000000004">
      <c r="A61775" s="131"/>
    </row>
    <row r="61778" spans="1:1" x14ac:dyDescent="0.55000000000000004">
      <c r="A61778" s="131"/>
    </row>
    <row r="61779" spans="1:1" x14ac:dyDescent="0.55000000000000004">
      <c r="A61779" s="131"/>
    </row>
    <row r="61782" spans="1:1" x14ac:dyDescent="0.55000000000000004">
      <c r="A61782" s="131"/>
    </row>
    <row r="61783" spans="1:1" x14ac:dyDescent="0.55000000000000004">
      <c r="A61783" s="131"/>
    </row>
    <row r="61786" spans="1:1" x14ac:dyDescent="0.55000000000000004">
      <c r="A61786" s="131"/>
    </row>
    <row r="61787" spans="1:1" x14ac:dyDescent="0.55000000000000004">
      <c r="A61787" s="131"/>
    </row>
    <row r="61790" spans="1:1" x14ac:dyDescent="0.55000000000000004">
      <c r="A61790" s="131"/>
    </row>
    <row r="61791" spans="1:1" x14ac:dyDescent="0.55000000000000004">
      <c r="A61791" s="131"/>
    </row>
    <row r="61794" spans="1:1" x14ac:dyDescent="0.55000000000000004">
      <c r="A61794" s="131"/>
    </row>
    <row r="61795" spans="1:1" x14ac:dyDescent="0.55000000000000004">
      <c r="A61795" s="131"/>
    </row>
    <row r="61798" spans="1:1" x14ac:dyDescent="0.55000000000000004">
      <c r="A61798" s="131"/>
    </row>
    <row r="61799" spans="1:1" x14ac:dyDescent="0.55000000000000004">
      <c r="A61799" s="131"/>
    </row>
    <row r="61802" spans="1:1" x14ac:dyDescent="0.55000000000000004">
      <c r="A61802" s="131"/>
    </row>
    <row r="61803" spans="1:1" x14ac:dyDescent="0.55000000000000004">
      <c r="A61803" s="131"/>
    </row>
    <row r="61806" spans="1:1" x14ac:dyDescent="0.55000000000000004">
      <c r="A61806" s="131"/>
    </row>
    <row r="61807" spans="1:1" x14ac:dyDescent="0.55000000000000004">
      <c r="A61807" s="131"/>
    </row>
    <row r="61810" spans="1:1" x14ac:dyDescent="0.55000000000000004">
      <c r="A61810" s="131"/>
    </row>
    <row r="61811" spans="1:1" x14ac:dyDescent="0.55000000000000004">
      <c r="A61811" s="131"/>
    </row>
    <row r="61814" spans="1:1" x14ac:dyDescent="0.55000000000000004">
      <c r="A61814" s="131"/>
    </row>
    <row r="61815" spans="1:1" x14ac:dyDescent="0.55000000000000004">
      <c r="A61815" s="131"/>
    </row>
    <row r="61818" spans="1:1" x14ac:dyDescent="0.55000000000000004">
      <c r="A61818" s="131"/>
    </row>
    <row r="61819" spans="1:1" x14ac:dyDescent="0.55000000000000004">
      <c r="A61819" s="131"/>
    </row>
    <row r="61822" spans="1:1" x14ac:dyDescent="0.55000000000000004">
      <c r="A61822" s="131"/>
    </row>
    <row r="61823" spans="1:1" x14ac:dyDescent="0.55000000000000004">
      <c r="A61823" s="131"/>
    </row>
    <row r="61826" spans="1:1" x14ac:dyDescent="0.55000000000000004">
      <c r="A61826" s="131"/>
    </row>
    <row r="61827" spans="1:1" x14ac:dyDescent="0.55000000000000004">
      <c r="A61827" s="131"/>
    </row>
    <row r="61830" spans="1:1" x14ac:dyDescent="0.55000000000000004">
      <c r="A61830" s="131"/>
    </row>
    <row r="61831" spans="1:1" x14ac:dyDescent="0.55000000000000004">
      <c r="A61831" s="131"/>
    </row>
    <row r="61834" spans="1:1" x14ac:dyDescent="0.55000000000000004">
      <c r="A61834" s="131"/>
    </row>
    <row r="61835" spans="1:1" x14ac:dyDescent="0.55000000000000004">
      <c r="A61835" s="131"/>
    </row>
    <row r="61838" spans="1:1" x14ac:dyDescent="0.55000000000000004">
      <c r="A61838" s="131"/>
    </row>
    <row r="61839" spans="1:1" x14ac:dyDescent="0.55000000000000004">
      <c r="A61839" s="131"/>
    </row>
    <row r="61842" spans="1:1" x14ac:dyDescent="0.55000000000000004">
      <c r="A61842" s="131"/>
    </row>
    <row r="61843" spans="1:1" x14ac:dyDescent="0.55000000000000004">
      <c r="A61843" s="131"/>
    </row>
    <row r="61846" spans="1:1" x14ac:dyDescent="0.55000000000000004">
      <c r="A61846" s="131"/>
    </row>
    <row r="61847" spans="1:1" x14ac:dyDescent="0.55000000000000004">
      <c r="A61847" s="131"/>
    </row>
    <row r="61850" spans="1:1" x14ac:dyDescent="0.55000000000000004">
      <c r="A61850" s="131"/>
    </row>
    <row r="61851" spans="1:1" x14ac:dyDescent="0.55000000000000004">
      <c r="A61851" s="131"/>
    </row>
    <row r="61854" spans="1:1" x14ac:dyDescent="0.55000000000000004">
      <c r="A61854" s="131"/>
    </row>
    <row r="61855" spans="1:1" x14ac:dyDescent="0.55000000000000004">
      <c r="A61855" s="131"/>
    </row>
    <row r="61858" spans="1:1" x14ac:dyDescent="0.55000000000000004">
      <c r="A61858" s="131"/>
    </row>
    <row r="61859" spans="1:1" x14ac:dyDescent="0.55000000000000004">
      <c r="A61859" s="131"/>
    </row>
    <row r="61862" spans="1:1" x14ac:dyDescent="0.55000000000000004">
      <c r="A61862" s="131"/>
    </row>
    <row r="61863" spans="1:1" x14ac:dyDescent="0.55000000000000004">
      <c r="A61863" s="131"/>
    </row>
    <row r="61866" spans="1:1" x14ac:dyDescent="0.55000000000000004">
      <c r="A61866" s="131"/>
    </row>
    <row r="61867" spans="1:1" x14ac:dyDescent="0.55000000000000004">
      <c r="A61867" s="131"/>
    </row>
    <row r="61870" spans="1:1" x14ac:dyDescent="0.55000000000000004">
      <c r="A61870" s="131"/>
    </row>
    <row r="61871" spans="1:1" x14ac:dyDescent="0.55000000000000004">
      <c r="A61871" s="131"/>
    </row>
    <row r="61874" spans="1:1" x14ac:dyDescent="0.55000000000000004">
      <c r="A61874" s="131"/>
    </row>
    <row r="61875" spans="1:1" x14ac:dyDescent="0.55000000000000004">
      <c r="A61875" s="131"/>
    </row>
    <row r="61878" spans="1:1" x14ac:dyDescent="0.55000000000000004">
      <c r="A61878" s="131"/>
    </row>
    <row r="61879" spans="1:1" x14ac:dyDescent="0.55000000000000004">
      <c r="A61879" s="131"/>
    </row>
    <row r="61882" spans="1:1" x14ac:dyDescent="0.55000000000000004">
      <c r="A61882" s="131"/>
    </row>
    <row r="61883" spans="1:1" x14ac:dyDescent="0.55000000000000004">
      <c r="A61883" s="131"/>
    </row>
    <row r="61886" spans="1:1" x14ac:dyDescent="0.55000000000000004">
      <c r="A61886" s="131"/>
    </row>
    <row r="61887" spans="1:1" x14ac:dyDescent="0.55000000000000004">
      <c r="A61887" s="131"/>
    </row>
    <row r="61890" spans="1:1" x14ac:dyDescent="0.55000000000000004">
      <c r="A61890" s="131"/>
    </row>
    <row r="61891" spans="1:1" x14ac:dyDescent="0.55000000000000004">
      <c r="A61891" s="131"/>
    </row>
    <row r="61894" spans="1:1" x14ac:dyDescent="0.55000000000000004">
      <c r="A61894" s="131"/>
    </row>
    <row r="61895" spans="1:1" x14ac:dyDescent="0.55000000000000004">
      <c r="A61895" s="131"/>
    </row>
    <row r="61898" spans="1:1" x14ac:dyDescent="0.55000000000000004">
      <c r="A61898" s="131"/>
    </row>
    <row r="61899" spans="1:1" x14ac:dyDescent="0.55000000000000004">
      <c r="A61899" s="131"/>
    </row>
    <row r="61902" spans="1:1" x14ac:dyDescent="0.55000000000000004">
      <c r="A61902" s="131"/>
    </row>
    <row r="61903" spans="1:1" x14ac:dyDescent="0.55000000000000004">
      <c r="A61903" s="131"/>
    </row>
    <row r="61906" spans="1:1" x14ac:dyDescent="0.55000000000000004">
      <c r="A61906" s="131"/>
    </row>
    <row r="61907" spans="1:1" x14ac:dyDescent="0.55000000000000004">
      <c r="A61907" s="131"/>
    </row>
    <row r="61910" spans="1:1" x14ac:dyDescent="0.55000000000000004">
      <c r="A61910" s="131"/>
    </row>
    <row r="61911" spans="1:1" x14ac:dyDescent="0.55000000000000004">
      <c r="A61911" s="131"/>
    </row>
    <row r="61914" spans="1:1" x14ac:dyDescent="0.55000000000000004">
      <c r="A61914" s="131"/>
    </row>
    <row r="61915" spans="1:1" x14ac:dyDescent="0.55000000000000004">
      <c r="A61915" s="131"/>
    </row>
    <row r="61918" spans="1:1" x14ac:dyDescent="0.55000000000000004">
      <c r="A61918" s="131"/>
    </row>
    <row r="61919" spans="1:1" x14ac:dyDescent="0.55000000000000004">
      <c r="A61919" s="131"/>
    </row>
    <row r="61922" spans="1:1" x14ac:dyDescent="0.55000000000000004">
      <c r="A61922" s="131"/>
    </row>
    <row r="61923" spans="1:1" x14ac:dyDescent="0.55000000000000004">
      <c r="A61923" s="131"/>
    </row>
    <row r="61926" spans="1:1" x14ac:dyDescent="0.55000000000000004">
      <c r="A61926" s="131"/>
    </row>
    <row r="61927" spans="1:1" x14ac:dyDescent="0.55000000000000004">
      <c r="A61927" s="131"/>
    </row>
    <row r="61930" spans="1:1" x14ac:dyDescent="0.55000000000000004">
      <c r="A61930" s="131"/>
    </row>
    <row r="61931" spans="1:1" x14ac:dyDescent="0.55000000000000004">
      <c r="A61931" s="131"/>
    </row>
    <row r="61934" spans="1:1" x14ac:dyDescent="0.55000000000000004">
      <c r="A61934" s="131"/>
    </row>
    <row r="61935" spans="1:1" x14ac:dyDescent="0.55000000000000004">
      <c r="A61935" s="131"/>
    </row>
    <row r="61938" spans="1:1" x14ac:dyDescent="0.55000000000000004">
      <c r="A61938" s="131"/>
    </row>
    <row r="61939" spans="1:1" x14ac:dyDescent="0.55000000000000004">
      <c r="A61939" s="131"/>
    </row>
    <row r="61942" spans="1:1" x14ac:dyDescent="0.55000000000000004">
      <c r="A61942" s="131"/>
    </row>
    <row r="61943" spans="1:1" x14ac:dyDescent="0.55000000000000004">
      <c r="A61943" s="131"/>
    </row>
    <row r="61946" spans="1:1" x14ac:dyDescent="0.55000000000000004">
      <c r="A61946" s="131"/>
    </row>
    <row r="61947" spans="1:1" x14ac:dyDescent="0.55000000000000004">
      <c r="A61947" s="131"/>
    </row>
    <row r="61950" spans="1:1" x14ac:dyDescent="0.55000000000000004">
      <c r="A61950" s="131"/>
    </row>
    <row r="61951" spans="1:1" x14ac:dyDescent="0.55000000000000004">
      <c r="A61951" s="131"/>
    </row>
    <row r="61954" spans="1:1" x14ac:dyDescent="0.55000000000000004">
      <c r="A61954" s="131"/>
    </row>
    <row r="61955" spans="1:1" x14ac:dyDescent="0.55000000000000004">
      <c r="A61955" s="131"/>
    </row>
    <row r="61958" spans="1:1" x14ac:dyDescent="0.55000000000000004">
      <c r="A61958" s="131"/>
    </row>
    <row r="61959" spans="1:1" x14ac:dyDescent="0.55000000000000004">
      <c r="A61959" s="131"/>
    </row>
    <row r="61962" spans="1:1" x14ac:dyDescent="0.55000000000000004">
      <c r="A61962" s="131"/>
    </row>
    <row r="61963" spans="1:1" x14ac:dyDescent="0.55000000000000004">
      <c r="A61963" s="131"/>
    </row>
    <row r="61966" spans="1:1" x14ac:dyDescent="0.55000000000000004">
      <c r="A61966" s="131"/>
    </row>
    <row r="61967" spans="1:1" x14ac:dyDescent="0.55000000000000004">
      <c r="A61967" s="131"/>
    </row>
    <row r="61970" spans="1:1" x14ac:dyDescent="0.55000000000000004">
      <c r="A61970" s="131"/>
    </row>
    <row r="61971" spans="1:1" x14ac:dyDescent="0.55000000000000004">
      <c r="A61971" s="131"/>
    </row>
    <row r="61974" spans="1:1" x14ac:dyDescent="0.55000000000000004">
      <c r="A61974" s="131"/>
    </row>
    <row r="61975" spans="1:1" x14ac:dyDescent="0.55000000000000004">
      <c r="A61975" s="131"/>
    </row>
    <row r="61978" spans="1:1" x14ac:dyDescent="0.55000000000000004">
      <c r="A61978" s="131"/>
    </row>
    <row r="61979" spans="1:1" x14ac:dyDescent="0.55000000000000004">
      <c r="A61979" s="131"/>
    </row>
    <row r="61982" spans="1:1" x14ac:dyDescent="0.55000000000000004">
      <c r="A61982" s="131"/>
    </row>
    <row r="61983" spans="1:1" x14ac:dyDescent="0.55000000000000004">
      <c r="A61983" s="131"/>
    </row>
    <row r="61986" spans="1:1" x14ac:dyDescent="0.55000000000000004">
      <c r="A61986" s="131"/>
    </row>
    <row r="61987" spans="1:1" x14ac:dyDescent="0.55000000000000004">
      <c r="A61987" s="131"/>
    </row>
    <row r="61990" spans="1:1" x14ac:dyDescent="0.55000000000000004">
      <c r="A61990" s="131"/>
    </row>
    <row r="61991" spans="1:1" x14ac:dyDescent="0.55000000000000004">
      <c r="A61991" s="131"/>
    </row>
    <row r="61994" spans="1:1" x14ac:dyDescent="0.55000000000000004">
      <c r="A61994" s="131"/>
    </row>
    <row r="61995" spans="1:1" x14ac:dyDescent="0.55000000000000004">
      <c r="A61995" s="131"/>
    </row>
    <row r="61998" spans="1:1" x14ac:dyDescent="0.55000000000000004">
      <c r="A61998" s="131"/>
    </row>
    <row r="61999" spans="1:1" x14ac:dyDescent="0.55000000000000004">
      <c r="A61999" s="131"/>
    </row>
    <row r="62002" spans="1:1" x14ac:dyDescent="0.55000000000000004">
      <c r="A62002" s="131"/>
    </row>
    <row r="62003" spans="1:1" x14ac:dyDescent="0.55000000000000004">
      <c r="A62003" s="131"/>
    </row>
    <row r="62006" spans="1:1" x14ac:dyDescent="0.55000000000000004">
      <c r="A62006" s="131"/>
    </row>
    <row r="62007" spans="1:1" x14ac:dyDescent="0.55000000000000004">
      <c r="A62007" s="131"/>
    </row>
    <row r="62010" spans="1:1" x14ac:dyDescent="0.55000000000000004">
      <c r="A62010" s="131"/>
    </row>
    <row r="62011" spans="1:1" x14ac:dyDescent="0.55000000000000004">
      <c r="A62011" s="131"/>
    </row>
    <row r="62014" spans="1:1" x14ac:dyDescent="0.55000000000000004">
      <c r="A62014" s="131"/>
    </row>
    <row r="62015" spans="1:1" x14ac:dyDescent="0.55000000000000004">
      <c r="A62015" s="131"/>
    </row>
    <row r="62018" spans="1:1" x14ac:dyDescent="0.55000000000000004">
      <c r="A62018" s="131"/>
    </row>
    <row r="62019" spans="1:1" x14ac:dyDescent="0.55000000000000004">
      <c r="A62019" s="131"/>
    </row>
    <row r="62022" spans="1:1" x14ac:dyDescent="0.55000000000000004">
      <c r="A62022" s="131"/>
    </row>
    <row r="62023" spans="1:1" x14ac:dyDescent="0.55000000000000004">
      <c r="A62023" s="131"/>
    </row>
    <row r="62026" spans="1:1" x14ac:dyDescent="0.55000000000000004">
      <c r="A62026" s="131"/>
    </row>
    <row r="62027" spans="1:1" x14ac:dyDescent="0.55000000000000004">
      <c r="A62027" s="131"/>
    </row>
    <row r="62030" spans="1:1" x14ac:dyDescent="0.55000000000000004">
      <c r="A62030" s="131"/>
    </row>
    <row r="62031" spans="1:1" x14ac:dyDescent="0.55000000000000004">
      <c r="A62031" s="131"/>
    </row>
    <row r="62034" spans="1:1" x14ac:dyDescent="0.55000000000000004">
      <c r="A62034" s="131"/>
    </row>
    <row r="62035" spans="1:1" x14ac:dyDescent="0.55000000000000004">
      <c r="A62035" s="131"/>
    </row>
    <row r="62038" spans="1:1" x14ac:dyDescent="0.55000000000000004">
      <c r="A62038" s="131"/>
    </row>
    <row r="62039" spans="1:1" x14ac:dyDescent="0.55000000000000004">
      <c r="A62039" s="131"/>
    </row>
    <row r="62042" spans="1:1" x14ac:dyDescent="0.55000000000000004">
      <c r="A62042" s="131"/>
    </row>
    <row r="62043" spans="1:1" x14ac:dyDescent="0.55000000000000004">
      <c r="A62043" s="131"/>
    </row>
    <row r="62046" spans="1:1" x14ac:dyDescent="0.55000000000000004">
      <c r="A62046" s="131"/>
    </row>
    <row r="62047" spans="1:1" x14ac:dyDescent="0.55000000000000004">
      <c r="A62047" s="131"/>
    </row>
    <row r="62050" spans="1:1" x14ac:dyDescent="0.55000000000000004">
      <c r="A62050" s="131"/>
    </row>
    <row r="62051" spans="1:1" x14ac:dyDescent="0.55000000000000004">
      <c r="A62051" s="131"/>
    </row>
    <row r="62054" spans="1:1" x14ac:dyDescent="0.55000000000000004">
      <c r="A62054" s="131"/>
    </row>
    <row r="62055" spans="1:1" x14ac:dyDescent="0.55000000000000004">
      <c r="A62055" s="131"/>
    </row>
    <row r="62058" spans="1:1" x14ac:dyDescent="0.55000000000000004">
      <c r="A62058" s="131"/>
    </row>
    <row r="62059" spans="1:1" x14ac:dyDescent="0.55000000000000004">
      <c r="A62059" s="131"/>
    </row>
    <row r="62062" spans="1:1" x14ac:dyDescent="0.55000000000000004">
      <c r="A62062" s="131"/>
    </row>
    <row r="62063" spans="1:1" x14ac:dyDescent="0.55000000000000004">
      <c r="A62063" s="131"/>
    </row>
    <row r="62066" spans="1:1" x14ac:dyDescent="0.55000000000000004">
      <c r="A62066" s="131"/>
    </row>
    <row r="62067" spans="1:1" x14ac:dyDescent="0.55000000000000004">
      <c r="A62067" s="131"/>
    </row>
    <row r="62070" spans="1:1" x14ac:dyDescent="0.55000000000000004">
      <c r="A62070" s="131"/>
    </row>
    <row r="62071" spans="1:1" x14ac:dyDescent="0.55000000000000004">
      <c r="A62071" s="131"/>
    </row>
    <row r="62074" spans="1:1" x14ac:dyDescent="0.55000000000000004">
      <c r="A62074" s="131"/>
    </row>
    <row r="62075" spans="1:1" x14ac:dyDescent="0.55000000000000004">
      <c r="A62075" s="131"/>
    </row>
    <row r="62078" spans="1:1" x14ac:dyDescent="0.55000000000000004">
      <c r="A62078" s="131"/>
    </row>
    <row r="62079" spans="1:1" x14ac:dyDescent="0.55000000000000004">
      <c r="A62079" s="131"/>
    </row>
    <row r="62082" spans="1:1" x14ac:dyDescent="0.55000000000000004">
      <c r="A62082" s="131"/>
    </row>
    <row r="62083" spans="1:1" x14ac:dyDescent="0.55000000000000004">
      <c r="A62083" s="131"/>
    </row>
    <row r="62086" spans="1:1" x14ac:dyDescent="0.55000000000000004">
      <c r="A62086" s="131"/>
    </row>
    <row r="62087" spans="1:1" x14ac:dyDescent="0.55000000000000004">
      <c r="A62087" s="131"/>
    </row>
    <row r="62090" spans="1:1" x14ac:dyDescent="0.55000000000000004">
      <c r="A62090" s="131"/>
    </row>
    <row r="62091" spans="1:1" x14ac:dyDescent="0.55000000000000004">
      <c r="A62091" s="131"/>
    </row>
    <row r="62094" spans="1:1" x14ac:dyDescent="0.55000000000000004">
      <c r="A62094" s="131"/>
    </row>
    <row r="62095" spans="1:1" x14ac:dyDescent="0.55000000000000004">
      <c r="A62095" s="131"/>
    </row>
    <row r="62098" spans="1:1" x14ac:dyDescent="0.55000000000000004">
      <c r="A62098" s="131"/>
    </row>
    <row r="62099" spans="1:1" x14ac:dyDescent="0.55000000000000004">
      <c r="A62099" s="131"/>
    </row>
    <row r="62102" spans="1:1" x14ac:dyDescent="0.55000000000000004">
      <c r="A62102" s="131"/>
    </row>
    <row r="62103" spans="1:1" x14ac:dyDescent="0.55000000000000004">
      <c r="A62103" s="131"/>
    </row>
    <row r="62106" spans="1:1" x14ac:dyDescent="0.55000000000000004">
      <c r="A62106" s="131"/>
    </row>
    <row r="62107" spans="1:1" x14ac:dyDescent="0.55000000000000004">
      <c r="A62107" s="131"/>
    </row>
    <row r="62110" spans="1:1" x14ac:dyDescent="0.55000000000000004">
      <c r="A62110" s="131"/>
    </row>
    <row r="62111" spans="1:1" x14ac:dyDescent="0.55000000000000004">
      <c r="A62111" s="131"/>
    </row>
    <row r="62114" spans="1:1" x14ac:dyDescent="0.55000000000000004">
      <c r="A62114" s="131"/>
    </row>
    <row r="62115" spans="1:1" x14ac:dyDescent="0.55000000000000004">
      <c r="A62115" s="131"/>
    </row>
    <row r="62118" spans="1:1" x14ac:dyDescent="0.55000000000000004">
      <c r="A62118" s="131"/>
    </row>
    <row r="62119" spans="1:1" x14ac:dyDescent="0.55000000000000004">
      <c r="A62119" s="131"/>
    </row>
    <row r="62122" spans="1:1" x14ac:dyDescent="0.55000000000000004">
      <c r="A62122" s="131"/>
    </row>
    <row r="62123" spans="1:1" x14ac:dyDescent="0.55000000000000004">
      <c r="A62123" s="131"/>
    </row>
    <row r="62126" spans="1:1" x14ac:dyDescent="0.55000000000000004">
      <c r="A62126" s="131"/>
    </row>
    <row r="62127" spans="1:1" x14ac:dyDescent="0.55000000000000004">
      <c r="A62127" s="131"/>
    </row>
    <row r="62130" spans="1:1" x14ac:dyDescent="0.55000000000000004">
      <c r="A62130" s="131"/>
    </row>
    <row r="62131" spans="1:1" x14ac:dyDescent="0.55000000000000004">
      <c r="A62131" s="131"/>
    </row>
    <row r="62134" spans="1:1" x14ac:dyDescent="0.55000000000000004">
      <c r="A62134" s="131"/>
    </row>
    <row r="62135" spans="1:1" x14ac:dyDescent="0.55000000000000004">
      <c r="A62135" s="131"/>
    </row>
    <row r="62138" spans="1:1" x14ac:dyDescent="0.55000000000000004">
      <c r="A62138" s="131"/>
    </row>
    <row r="62139" spans="1:1" x14ac:dyDescent="0.55000000000000004">
      <c r="A62139" s="131"/>
    </row>
    <row r="62142" spans="1:1" x14ac:dyDescent="0.55000000000000004">
      <c r="A62142" s="131"/>
    </row>
    <row r="62143" spans="1:1" x14ac:dyDescent="0.55000000000000004">
      <c r="A62143" s="131"/>
    </row>
    <row r="62146" spans="1:1" x14ac:dyDescent="0.55000000000000004">
      <c r="A62146" s="131"/>
    </row>
    <row r="62147" spans="1:1" x14ac:dyDescent="0.55000000000000004">
      <c r="A62147" s="131"/>
    </row>
    <row r="62150" spans="1:1" x14ac:dyDescent="0.55000000000000004">
      <c r="A62150" s="131"/>
    </row>
    <row r="62151" spans="1:1" x14ac:dyDescent="0.55000000000000004">
      <c r="A62151" s="131"/>
    </row>
    <row r="62154" spans="1:1" x14ac:dyDescent="0.55000000000000004">
      <c r="A62154" s="131"/>
    </row>
    <row r="62155" spans="1:1" x14ac:dyDescent="0.55000000000000004">
      <c r="A62155" s="131"/>
    </row>
    <row r="62158" spans="1:1" x14ac:dyDescent="0.55000000000000004">
      <c r="A62158" s="131"/>
    </row>
    <row r="62159" spans="1:1" x14ac:dyDescent="0.55000000000000004">
      <c r="A62159" s="131"/>
    </row>
    <row r="62162" spans="1:1" x14ac:dyDescent="0.55000000000000004">
      <c r="A62162" s="131"/>
    </row>
    <row r="62163" spans="1:1" x14ac:dyDescent="0.55000000000000004">
      <c r="A62163" s="131"/>
    </row>
    <row r="62166" spans="1:1" x14ac:dyDescent="0.55000000000000004">
      <c r="A62166" s="131"/>
    </row>
    <row r="62167" spans="1:1" x14ac:dyDescent="0.55000000000000004">
      <c r="A62167" s="131"/>
    </row>
    <row r="62170" spans="1:1" x14ac:dyDescent="0.55000000000000004">
      <c r="A62170" s="131"/>
    </row>
    <row r="62171" spans="1:1" x14ac:dyDescent="0.55000000000000004">
      <c r="A62171" s="131"/>
    </row>
    <row r="62174" spans="1:1" x14ac:dyDescent="0.55000000000000004">
      <c r="A62174" s="131"/>
    </row>
    <row r="62175" spans="1:1" x14ac:dyDescent="0.55000000000000004">
      <c r="A62175" s="131"/>
    </row>
    <row r="62178" spans="1:1" x14ac:dyDescent="0.55000000000000004">
      <c r="A62178" s="131"/>
    </row>
    <row r="62179" spans="1:1" x14ac:dyDescent="0.55000000000000004">
      <c r="A62179" s="131"/>
    </row>
    <row r="62182" spans="1:1" x14ac:dyDescent="0.55000000000000004">
      <c r="A62182" s="131"/>
    </row>
    <row r="62183" spans="1:1" x14ac:dyDescent="0.55000000000000004">
      <c r="A62183" s="131"/>
    </row>
    <row r="62186" spans="1:1" x14ac:dyDescent="0.55000000000000004">
      <c r="A62186" s="131"/>
    </row>
    <row r="62187" spans="1:1" x14ac:dyDescent="0.55000000000000004">
      <c r="A62187" s="131"/>
    </row>
    <row r="62190" spans="1:1" x14ac:dyDescent="0.55000000000000004">
      <c r="A62190" s="131"/>
    </row>
    <row r="62191" spans="1:1" x14ac:dyDescent="0.55000000000000004">
      <c r="A62191" s="131"/>
    </row>
    <row r="62194" spans="1:1" x14ac:dyDescent="0.55000000000000004">
      <c r="A62194" s="131"/>
    </row>
    <row r="62195" spans="1:1" x14ac:dyDescent="0.55000000000000004">
      <c r="A62195" s="131"/>
    </row>
    <row r="62198" spans="1:1" x14ac:dyDescent="0.55000000000000004">
      <c r="A62198" s="131"/>
    </row>
    <row r="62199" spans="1:1" x14ac:dyDescent="0.55000000000000004">
      <c r="A62199" s="131"/>
    </row>
    <row r="62202" spans="1:1" x14ac:dyDescent="0.55000000000000004">
      <c r="A62202" s="131"/>
    </row>
    <row r="62203" spans="1:1" x14ac:dyDescent="0.55000000000000004">
      <c r="A62203" s="131"/>
    </row>
    <row r="62206" spans="1:1" x14ac:dyDescent="0.55000000000000004">
      <c r="A62206" s="131"/>
    </row>
    <row r="62207" spans="1:1" x14ac:dyDescent="0.55000000000000004">
      <c r="A62207" s="131"/>
    </row>
    <row r="62210" spans="1:1" x14ac:dyDescent="0.55000000000000004">
      <c r="A62210" s="131"/>
    </row>
    <row r="62211" spans="1:1" x14ac:dyDescent="0.55000000000000004">
      <c r="A62211" s="131"/>
    </row>
    <row r="62214" spans="1:1" x14ac:dyDescent="0.55000000000000004">
      <c r="A62214" s="131"/>
    </row>
    <row r="62215" spans="1:1" x14ac:dyDescent="0.55000000000000004">
      <c r="A62215" s="131"/>
    </row>
    <row r="62218" spans="1:1" x14ac:dyDescent="0.55000000000000004">
      <c r="A62218" s="131"/>
    </row>
    <row r="62219" spans="1:1" x14ac:dyDescent="0.55000000000000004">
      <c r="A62219" s="131"/>
    </row>
    <row r="62222" spans="1:1" x14ac:dyDescent="0.55000000000000004">
      <c r="A62222" s="131"/>
    </row>
    <row r="62223" spans="1:1" x14ac:dyDescent="0.55000000000000004">
      <c r="A62223" s="131"/>
    </row>
    <row r="62226" spans="1:1" x14ac:dyDescent="0.55000000000000004">
      <c r="A62226" s="131"/>
    </row>
    <row r="62227" spans="1:1" x14ac:dyDescent="0.55000000000000004">
      <c r="A62227" s="131"/>
    </row>
    <row r="62230" spans="1:1" x14ac:dyDescent="0.55000000000000004">
      <c r="A62230" s="131"/>
    </row>
    <row r="62231" spans="1:1" x14ac:dyDescent="0.55000000000000004">
      <c r="A62231" s="131"/>
    </row>
    <row r="62234" spans="1:1" x14ac:dyDescent="0.55000000000000004">
      <c r="A62234" s="131"/>
    </row>
    <row r="62235" spans="1:1" x14ac:dyDescent="0.55000000000000004">
      <c r="A62235" s="131"/>
    </row>
    <row r="62238" spans="1:1" x14ac:dyDescent="0.55000000000000004">
      <c r="A62238" s="131"/>
    </row>
    <row r="62239" spans="1:1" x14ac:dyDescent="0.55000000000000004">
      <c r="A62239" s="131"/>
    </row>
    <row r="62242" spans="1:1" x14ac:dyDescent="0.55000000000000004">
      <c r="A62242" s="131"/>
    </row>
    <row r="62243" spans="1:1" x14ac:dyDescent="0.55000000000000004">
      <c r="A62243" s="131"/>
    </row>
    <row r="62246" spans="1:1" x14ac:dyDescent="0.55000000000000004">
      <c r="A62246" s="131"/>
    </row>
    <row r="62247" spans="1:1" x14ac:dyDescent="0.55000000000000004">
      <c r="A62247" s="131"/>
    </row>
    <row r="62250" spans="1:1" x14ac:dyDescent="0.55000000000000004">
      <c r="A62250" s="131"/>
    </row>
    <row r="62251" spans="1:1" x14ac:dyDescent="0.55000000000000004">
      <c r="A62251" s="131"/>
    </row>
    <row r="62254" spans="1:1" x14ac:dyDescent="0.55000000000000004">
      <c r="A62254" s="131"/>
    </row>
    <row r="62255" spans="1:1" x14ac:dyDescent="0.55000000000000004">
      <c r="A62255" s="131"/>
    </row>
    <row r="62258" spans="1:1" x14ac:dyDescent="0.55000000000000004">
      <c r="A62258" s="131"/>
    </row>
    <row r="62259" spans="1:1" x14ac:dyDescent="0.55000000000000004">
      <c r="A62259" s="131"/>
    </row>
    <row r="62262" spans="1:1" x14ac:dyDescent="0.55000000000000004">
      <c r="A62262" s="131"/>
    </row>
    <row r="62263" spans="1:1" x14ac:dyDescent="0.55000000000000004">
      <c r="A62263" s="131"/>
    </row>
    <row r="62266" spans="1:1" x14ac:dyDescent="0.55000000000000004">
      <c r="A62266" s="131"/>
    </row>
    <row r="62267" spans="1:1" x14ac:dyDescent="0.55000000000000004">
      <c r="A62267" s="131"/>
    </row>
    <row r="62270" spans="1:1" x14ac:dyDescent="0.55000000000000004">
      <c r="A62270" s="131"/>
    </row>
    <row r="62271" spans="1:1" x14ac:dyDescent="0.55000000000000004">
      <c r="A62271" s="131"/>
    </row>
    <row r="62274" spans="1:1" x14ac:dyDescent="0.55000000000000004">
      <c r="A62274" s="131"/>
    </row>
    <row r="62275" spans="1:1" x14ac:dyDescent="0.55000000000000004">
      <c r="A62275" s="131"/>
    </row>
    <row r="62278" spans="1:1" x14ac:dyDescent="0.55000000000000004">
      <c r="A62278" s="131"/>
    </row>
    <row r="62279" spans="1:1" x14ac:dyDescent="0.55000000000000004">
      <c r="A62279" s="131"/>
    </row>
    <row r="62282" spans="1:1" x14ac:dyDescent="0.55000000000000004">
      <c r="A62282" s="131"/>
    </row>
    <row r="62283" spans="1:1" x14ac:dyDescent="0.55000000000000004">
      <c r="A62283" s="131"/>
    </row>
    <row r="62286" spans="1:1" x14ac:dyDescent="0.55000000000000004">
      <c r="A62286" s="131"/>
    </row>
    <row r="62287" spans="1:1" x14ac:dyDescent="0.55000000000000004">
      <c r="A62287" s="131"/>
    </row>
    <row r="62290" spans="1:1" x14ac:dyDescent="0.55000000000000004">
      <c r="A62290" s="131"/>
    </row>
    <row r="62291" spans="1:1" x14ac:dyDescent="0.55000000000000004">
      <c r="A62291" s="131"/>
    </row>
    <row r="62294" spans="1:1" x14ac:dyDescent="0.55000000000000004">
      <c r="A62294" s="131"/>
    </row>
    <row r="62295" spans="1:1" x14ac:dyDescent="0.55000000000000004">
      <c r="A62295" s="131"/>
    </row>
    <row r="62298" spans="1:1" x14ac:dyDescent="0.55000000000000004">
      <c r="A62298" s="131"/>
    </row>
    <row r="62299" spans="1:1" x14ac:dyDescent="0.55000000000000004">
      <c r="A62299" s="131"/>
    </row>
    <row r="62302" spans="1:1" x14ac:dyDescent="0.55000000000000004">
      <c r="A62302" s="131"/>
    </row>
    <row r="62303" spans="1:1" x14ac:dyDescent="0.55000000000000004">
      <c r="A62303" s="131"/>
    </row>
    <row r="62306" spans="1:1" x14ac:dyDescent="0.55000000000000004">
      <c r="A62306" s="131"/>
    </row>
    <row r="62307" spans="1:1" x14ac:dyDescent="0.55000000000000004">
      <c r="A62307" s="131"/>
    </row>
    <row r="62310" spans="1:1" x14ac:dyDescent="0.55000000000000004">
      <c r="A62310" s="131"/>
    </row>
    <row r="62311" spans="1:1" x14ac:dyDescent="0.55000000000000004">
      <c r="A62311" s="131"/>
    </row>
    <row r="62314" spans="1:1" x14ac:dyDescent="0.55000000000000004">
      <c r="A62314" s="131"/>
    </row>
    <row r="62315" spans="1:1" x14ac:dyDescent="0.55000000000000004">
      <c r="A62315" s="131"/>
    </row>
    <row r="62318" spans="1:1" x14ac:dyDescent="0.55000000000000004">
      <c r="A62318" s="131"/>
    </row>
    <row r="62319" spans="1:1" x14ac:dyDescent="0.55000000000000004">
      <c r="A62319" s="131"/>
    </row>
    <row r="62322" spans="1:1" x14ac:dyDescent="0.55000000000000004">
      <c r="A62322" s="131"/>
    </row>
    <row r="62323" spans="1:1" x14ac:dyDescent="0.55000000000000004">
      <c r="A62323" s="131"/>
    </row>
    <row r="62326" spans="1:1" x14ac:dyDescent="0.55000000000000004">
      <c r="A62326" s="131"/>
    </row>
    <row r="62327" spans="1:1" x14ac:dyDescent="0.55000000000000004">
      <c r="A62327" s="131"/>
    </row>
    <row r="62330" spans="1:1" x14ac:dyDescent="0.55000000000000004">
      <c r="A62330" s="131"/>
    </row>
    <row r="62331" spans="1:1" x14ac:dyDescent="0.55000000000000004">
      <c r="A62331" s="131"/>
    </row>
    <row r="62334" spans="1:1" x14ac:dyDescent="0.55000000000000004">
      <c r="A62334" s="131"/>
    </row>
    <row r="62335" spans="1:1" x14ac:dyDescent="0.55000000000000004">
      <c r="A62335" s="131"/>
    </row>
    <row r="62338" spans="1:1" x14ac:dyDescent="0.55000000000000004">
      <c r="A62338" s="131"/>
    </row>
    <row r="62339" spans="1:1" x14ac:dyDescent="0.55000000000000004">
      <c r="A62339" s="131"/>
    </row>
    <row r="62342" spans="1:1" x14ac:dyDescent="0.55000000000000004">
      <c r="A62342" s="131"/>
    </row>
    <row r="62343" spans="1:1" x14ac:dyDescent="0.55000000000000004">
      <c r="A62343" s="131"/>
    </row>
    <row r="62346" spans="1:1" x14ac:dyDescent="0.55000000000000004">
      <c r="A62346" s="131"/>
    </row>
    <row r="62347" spans="1:1" x14ac:dyDescent="0.55000000000000004">
      <c r="A62347" s="131"/>
    </row>
    <row r="62350" spans="1:1" x14ac:dyDescent="0.55000000000000004">
      <c r="A62350" s="131"/>
    </row>
    <row r="62351" spans="1:1" x14ac:dyDescent="0.55000000000000004">
      <c r="A62351" s="131"/>
    </row>
    <row r="62354" spans="1:1" x14ac:dyDescent="0.55000000000000004">
      <c r="A62354" s="131"/>
    </row>
    <row r="62355" spans="1:1" x14ac:dyDescent="0.55000000000000004">
      <c r="A62355" s="131"/>
    </row>
    <row r="62358" spans="1:1" x14ac:dyDescent="0.55000000000000004">
      <c r="A62358" s="131"/>
    </row>
    <row r="62359" spans="1:1" x14ac:dyDescent="0.55000000000000004">
      <c r="A62359" s="131"/>
    </row>
    <row r="62362" spans="1:1" x14ac:dyDescent="0.55000000000000004">
      <c r="A62362" s="131"/>
    </row>
    <row r="62363" spans="1:1" x14ac:dyDescent="0.55000000000000004">
      <c r="A62363" s="131"/>
    </row>
    <row r="62366" spans="1:1" x14ac:dyDescent="0.55000000000000004">
      <c r="A62366" s="131"/>
    </row>
    <row r="62367" spans="1:1" x14ac:dyDescent="0.55000000000000004">
      <c r="A62367" s="131"/>
    </row>
    <row r="62370" spans="1:1" x14ac:dyDescent="0.55000000000000004">
      <c r="A62370" s="131"/>
    </row>
    <row r="62371" spans="1:1" x14ac:dyDescent="0.55000000000000004">
      <c r="A62371" s="131"/>
    </row>
    <row r="62374" spans="1:1" x14ac:dyDescent="0.55000000000000004">
      <c r="A62374" s="131"/>
    </row>
    <row r="62375" spans="1:1" x14ac:dyDescent="0.55000000000000004">
      <c r="A62375" s="131"/>
    </row>
    <row r="62378" spans="1:1" x14ac:dyDescent="0.55000000000000004">
      <c r="A62378" s="131"/>
    </row>
    <row r="62379" spans="1:1" x14ac:dyDescent="0.55000000000000004">
      <c r="A62379" s="131"/>
    </row>
    <row r="62382" spans="1:1" x14ac:dyDescent="0.55000000000000004">
      <c r="A62382" s="131"/>
    </row>
    <row r="62383" spans="1:1" x14ac:dyDescent="0.55000000000000004">
      <c r="A62383" s="131"/>
    </row>
    <row r="62386" spans="1:1" x14ac:dyDescent="0.55000000000000004">
      <c r="A62386" s="131"/>
    </row>
    <row r="62387" spans="1:1" x14ac:dyDescent="0.55000000000000004">
      <c r="A62387" s="131"/>
    </row>
    <row r="62390" spans="1:1" x14ac:dyDescent="0.55000000000000004">
      <c r="A62390" s="131"/>
    </row>
    <row r="62391" spans="1:1" x14ac:dyDescent="0.55000000000000004">
      <c r="A62391" s="131"/>
    </row>
    <row r="62394" spans="1:1" x14ac:dyDescent="0.55000000000000004">
      <c r="A62394" s="131"/>
    </row>
    <row r="62395" spans="1:1" x14ac:dyDescent="0.55000000000000004">
      <c r="A62395" s="131"/>
    </row>
    <row r="62398" spans="1:1" x14ac:dyDescent="0.55000000000000004">
      <c r="A62398" s="131"/>
    </row>
    <row r="62399" spans="1:1" x14ac:dyDescent="0.55000000000000004">
      <c r="A62399" s="131"/>
    </row>
    <row r="62402" spans="1:1" x14ac:dyDescent="0.55000000000000004">
      <c r="A62402" s="131"/>
    </row>
    <row r="62403" spans="1:1" x14ac:dyDescent="0.55000000000000004">
      <c r="A62403" s="131"/>
    </row>
    <row r="62406" spans="1:1" x14ac:dyDescent="0.55000000000000004">
      <c r="A62406" s="131"/>
    </row>
    <row r="62407" spans="1:1" x14ac:dyDescent="0.55000000000000004">
      <c r="A62407" s="131"/>
    </row>
    <row r="62410" spans="1:1" x14ac:dyDescent="0.55000000000000004">
      <c r="A62410" s="131"/>
    </row>
    <row r="62411" spans="1:1" x14ac:dyDescent="0.55000000000000004">
      <c r="A62411" s="131"/>
    </row>
    <row r="62414" spans="1:1" x14ac:dyDescent="0.55000000000000004">
      <c r="A62414" s="131"/>
    </row>
    <row r="62415" spans="1:1" x14ac:dyDescent="0.55000000000000004">
      <c r="A62415" s="131"/>
    </row>
    <row r="62418" spans="1:1" x14ac:dyDescent="0.55000000000000004">
      <c r="A62418" s="131"/>
    </row>
    <row r="62419" spans="1:1" x14ac:dyDescent="0.55000000000000004">
      <c r="A62419" s="131"/>
    </row>
    <row r="62422" spans="1:1" x14ac:dyDescent="0.55000000000000004">
      <c r="A62422" s="131"/>
    </row>
    <row r="62423" spans="1:1" x14ac:dyDescent="0.55000000000000004">
      <c r="A62423" s="131"/>
    </row>
    <row r="62426" spans="1:1" x14ac:dyDescent="0.55000000000000004">
      <c r="A62426" s="131"/>
    </row>
    <row r="62427" spans="1:1" x14ac:dyDescent="0.55000000000000004">
      <c r="A62427" s="131"/>
    </row>
    <row r="62430" spans="1:1" x14ac:dyDescent="0.55000000000000004">
      <c r="A62430" s="131"/>
    </row>
    <row r="62431" spans="1:1" x14ac:dyDescent="0.55000000000000004">
      <c r="A62431" s="131"/>
    </row>
    <row r="62434" spans="1:1" x14ac:dyDescent="0.55000000000000004">
      <c r="A62434" s="131"/>
    </row>
    <row r="62435" spans="1:1" x14ac:dyDescent="0.55000000000000004">
      <c r="A62435" s="131"/>
    </row>
    <row r="62438" spans="1:1" x14ac:dyDescent="0.55000000000000004">
      <c r="A62438" s="131"/>
    </row>
    <row r="62439" spans="1:1" x14ac:dyDescent="0.55000000000000004">
      <c r="A62439" s="131"/>
    </row>
    <row r="62442" spans="1:1" x14ac:dyDescent="0.55000000000000004">
      <c r="A62442" s="131"/>
    </row>
    <row r="62443" spans="1:1" x14ac:dyDescent="0.55000000000000004">
      <c r="A62443" s="131"/>
    </row>
    <row r="62446" spans="1:1" x14ac:dyDescent="0.55000000000000004">
      <c r="A62446" s="131"/>
    </row>
    <row r="62447" spans="1:1" x14ac:dyDescent="0.55000000000000004">
      <c r="A62447" s="131"/>
    </row>
    <row r="62450" spans="1:1" x14ac:dyDescent="0.55000000000000004">
      <c r="A62450" s="131"/>
    </row>
    <row r="62451" spans="1:1" x14ac:dyDescent="0.55000000000000004">
      <c r="A62451" s="131"/>
    </row>
    <row r="62454" spans="1:1" x14ac:dyDescent="0.55000000000000004">
      <c r="A62454" s="131"/>
    </row>
    <row r="62455" spans="1:1" x14ac:dyDescent="0.55000000000000004">
      <c r="A62455" s="131"/>
    </row>
    <row r="62458" spans="1:1" x14ac:dyDescent="0.55000000000000004">
      <c r="A62458" s="131"/>
    </row>
    <row r="62459" spans="1:1" x14ac:dyDescent="0.55000000000000004">
      <c r="A62459" s="131"/>
    </row>
    <row r="62462" spans="1:1" x14ac:dyDescent="0.55000000000000004">
      <c r="A62462" s="131"/>
    </row>
    <row r="62463" spans="1:1" x14ac:dyDescent="0.55000000000000004">
      <c r="A62463" s="131"/>
    </row>
    <row r="62466" spans="1:1" x14ac:dyDescent="0.55000000000000004">
      <c r="A62466" s="131"/>
    </row>
    <row r="62467" spans="1:1" x14ac:dyDescent="0.55000000000000004">
      <c r="A62467" s="131"/>
    </row>
    <row r="62470" spans="1:1" x14ac:dyDescent="0.55000000000000004">
      <c r="A62470" s="131"/>
    </row>
    <row r="62471" spans="1:1" x14ac:dyDescent="0.55000000000000004">
      <c r="A62471" s="131"/>
    </row>
    <row r="62474" spans="1:1" x14ac:dyDescent="0.55000000000000004">
      <c r="A62474" s="131"/>
    </row>
    <row r="62475" spans="1:1" x14ac:dyDescent="0.55000000000000004">
      <c r="A62475" s="131"/>
    </row>
    <row r="62478" spans="1:1" x14ac:dyDescent="0.55000000000000004">
      <c r="A62478" s="131"/>
    </row>
    <row r="62479" spans="1:1" x14ac:dyDescent="0.55000000000000004">
      <c r="A62479" s="131"/>
    </row>
    <row r="62482" spans="1:1" x14ac:dyDescent="0.55000000000000004">
      <c r="A62482" s="131"/>
    </row>
    <row r="62483" spans="1:1" x14ac:dyDescent="0.55000000000000004">
      <c r="A62483" s="131"/>
    </row>
    <row r="62486" spans="1:1" x14ac:dyDescent="0.55000000000000004">
      <c r="A62486" s="131"/>
    </row>
    <row r="62487" spans="1:1" x14ac:dyDescent="0.55000000000000004">
      <c r="A62487" s="131"/>
    </row>
    <row r="62490" spans="1:1" x14ac:dyDescent="0.55000000000000004">
      <c r="A62490" s="131"/>
    </row>
    <row r="62491" spans="1:1" x14ac:dyDescent="0.55000000000000004">
      <c r="A62491" s="131"/>
    </row>
    <row r="62494" spans="1:1" x14ac:dyDescent="0.55000000000000004">
      <c r="A62494" s="131"/>
    </row>
    <row r="62495" spans="1:1" x14ac:dyDescent="0.55000000000000004">
      <c r="A62495" s="131"/>
    </row>
    <row r="62498" spans="1:1" x14ac:dyDescent="0.55000000000000004">
      <c r="A62498" s="131"/>
    </row>
    <row r="62499" spans="1:1" x14ac:dyDescent="0.55000000000000004">
      <c r="A62499" s="131"/>
    </row>
    <row r="62502" spans="1:1" x14ac:dyDescent="0.55000000000000004">
      <c r="A62502" s="131"/>
    </row>
    <row r="62503" spans="1:1" x14ac:dyDescent="0.55000000000000004">
      <c r="A62503" s="131"/>
    </row>
    <row r="62506" spans="1:1" x14ac:dyDescent="0.55000000000000004">
      <c r="A62506" s="131"/>
    </row>
    <row r="62507" spans="1:1" x14ac:dyDescent="0.55000000000000004">
      <c r="A62507" s="131"/>
    </row>
    <row r="62510" spans="1:1" x14ac:dyDescent="0.55000000000000004">
      <c r="A62510" s="131"/>
    </row>
    <row r="62511" spans="1:1" x14ac:dyDescent="0.55000000000000004">
      <c r="A62511" s="131"/>
    </row>
    <row r="62514" spans="1:1" x14ac:dyDescent="0.55000000000000004">
      <c r="A62514" s="131"/>
    </row>
    <row r="62515" spans="1:1" x14ac:dyDescent="0.55000000000000004">
      <c r="A62515" s="131"/>
    </row>
    <row r="62518" spans="1:1" x14ac:dyDescent="0.55000000000000004">
      <c r="A62518" s="131"/>
    </row>
    <row r="62519" spans="1:1" x14ac:dyDescent="0.55000000000000004">
      <c r="A62519" s="131"/>
    </row>
    <row r="62522" spans="1:1" x14ac:dyDescent="0.55000000000000004">
      <c r="A62522" s="131"/>
    </row>
    <row r="62523" spans="1:1" x14ac:dyDescent="0.55000000000000004">
      <c r="A62523" s="131"/>
    </row>
    <row r="62526" spans="1:1" x14ac:dyDescent="0.55000000000000004">
      <c r="A62526" s="131"/>
    </row>
    <row r="62527" spans="1:1" x14ac:dyDescent="0.55000000000000004">
      <c r="A62527" s="131"/>
    </row>
    <row r="62530" spans="1:1" x14ac:dyDescent="0.55000000000000004">
      <c r="A62530" s="131"/>
    </row>
    <row r="62531" spans="1:1" x14ac:dyDescent="0.55000000000000004">
      <c r="A62531" s="131"/>
    </row>
    <row r="62534" spans="1:1" x14ac:dyDescent="0.55000000000000004">
      <c r="A62534" s="131"/>
    </row>
    <row r="62535" spans="1:1" x14ac:dyDescent="0.55000000000000004">
      <c r="A62535" s="131"/>
    </row>
    <row r="62538" spans="1:1" x14ac:dyDescent="0.55000000000000004">
      <c r="A62538" s="131"/>
    </row>
    <row r="62539" spans="1:1" x14ac:dyDescent="0.55000000000000004">
      <c r="A62539" s="131"/>
    </row>
    <row r="62542" spans="1:1" x14ac:dyDescent="0.55000000000000004">
      <c r="A62542" s="131"/>
    </row>
    <row r="62543" spans="1:1" x14ac:dyDescent="0.55000000000000004">
      <c r="A62543" s="131"/>
    </row>
    <row r="62546" spans="1:1" x14ac:dyDescent="0.55000000000000004">
      <c r="A62546" s="131"/>
    </row>
    <row r="62547" spans="1:1" x14ac:dyDescent="0.55000000000000004">
      <c r="A62547" s="131"/>
    </row>
    <row r="62550" spans="1:1" x14ac:dyDescent="0.55000000000000004">
      <c r="A62550" s="131"/>
    </row>
    <row r="62551" spans="1:1" x14ac:dyDescent="0.55000000000000004">
      <c r="A62551" s="131"/>
    </row>
    <row r="62554" spans="1:1" x14ac:dyDescent="0.55000000000000004">
      <c r="A62554" s="131"/>
    </row>
    <row r="62555" spans="1:1" x14ac:dyDescent="0.55000000000000004">
      <c r="A62555" s="131"/>
    </row>
    <row r="62558" spans="1:1" x14ac:dyDescent="0.55000000000000004">
      <c r="A62558" s="131"/>
    </row>
    <row r="62559" spans="1:1" x14ac:dyDescent="0.55000000000000004">
      <c r="A62559" s="131"/>
    </row>
    <row r="62562" spans="1:1" x14ac:dyDescent="0.55000000000000004">
      <c r="A62562" s="131"/>
    </row>
    <row r="62563" spans="1:1" x14ac:dyDescent="0.55000000000000004">
      <c r="A62563" s="131"/>
    </row>
    <row r="62566" spans="1:1" x14ac:dyDescent="0.55000000000000004">
      <c r="A62566" s="131"/>
    </row>
    <row r="62567" spans="1:1" x14ac:dyDescent="0.55000000000000004">
      <c r="A62567" s="131"/>
    </row>
    <row r="62570" spans="1:1" x14ac:dyDescent="0.55000000000000004">
      <c r="A62570" s="131"/>
    </row>
    <row r="62571" spans="1:1" x14ac:dyDescent="0.55000000000000004">
      <c r="A62571" s="131"/>
    </row>
    <row r="62574" spans="1:1" x14ac:dyDescent="0.55000000000000004">
      <c r="A62574" s="131"/>
    </row>
    <row r="62575" spans="1:1" x14ac:dyDescent="0.55000000000000004">
      <c r="A62575" s="131"/>
    </row>
    <row r="62578" spans="1:1" x14ac:dyDescent="0.55000000000000004">
      <c r="A62578" s="131"/>
    </row>
    <row r="62579" spans="1:1" x14ac:dyDescent="0.55000000000000004">
      <c r="A62579" s="131"/>
    </row>
    <row r="62582" spans="1:1" x14ac:dyDescent="0.55000000000000004">
      <c r="A62582" s="131"/>
    </row>
    <row r="62583" spans="1:1" x14ac:dyDescent="0.55000000000000004">
      <c r="A62583" s="131"/>
    </row>
    <row r="62586" spans="1:1" x14ac:dyDescent="0.55000000000000004">
      <c r="A62586" s="131"/>
    </row>
    <row r="62587" spans="1:1" x14ac:dyDescent="0.55000000000000004">
      <c r="A62587" s="131"/>
    </row>
    <row r="62590" spans="1:1" x14ac:dyDescent="0.55000000000000004">
      <c r="A62590" s="131"/>
    </row>
    <row r="62591" spans="1:1" x14ac:dyDescent="0.55000000000000004">
      <c r="A62591" s="131"/>
    </row>
    <row r="62594" spans="1:1" x14ac:dyDescent="0.55000000000000004">
      <c r="A62594" s="131"/>
    </row>
    <row r="62595" spans="1:1" x14ac:dyDescent="0.55000000000000004">
      <c r="A62595" s="131"/>
    </row>
    <row r="62598" spans="1:1" x14ac:dyDescent="0.55000000000000004">
      <c r="A62598" s="131"/>
    </row>
    <row r="62599" spans="1:1" x14ac:dyDescent="0.55000000000000004">
      <c r="A62599" s="131"/>
    </row>
    <row r="62602" spans="1:1" x14ac:dyDescent="0.55000000000000004">
      <c r="A62602" s="131"/>
    </row>
    <row r="62603" spans="1:1" x14ac:dyDescent="0.55000000000000004">
      <c r="A62603" s="131"/>
    </row>
    <row r="62606" spans="1:1" x14ac:dyDescent="0.55000000000000004">
      <c r="A62606" s="131"/>
    </row>
    <row r="62607" spans="1:1" x14ac:dyDescent="0.55000000000000004">
      <c r="A62607" s="131"/>
    </row>
    <row r="62610" spans="1:1" x14ac:dyDescent="0.55000000000000004">
      <c r="A62610" s="131"/>
    </row>
    <row r="62611" spans="1:1" x14ac:dyDescent="0.55000000000000004">
      <c r="A62611" s="131"/>
    </row>
    <row r="62614" spans="1:1" x14ac:dyDescent="0.55000000000000004">
      <c r="A62614" s="131"/>
    </row>
    <row r="62615" spans="1:1" x14ac:dyDescent="0.55000000000000004">
      <c r="A62615" s="131"/>
    </row>
    <row r="62618" spans="1:1" x14ac:dyDescent="0.55000000000000004">
      <c r="A62618" s="131"/>
    </row>
    <row r="62619" spans="1:1" x14ac:dyDescent="0.55000000000000004">
      <c r="A62619" s="131"/>
    </row>
    <row r="62622" spans="1:1" x14ac:dyDescent="0.55000000000000004">
      <c r="A62622" s="131"/>
    </row>
    <row r="62623" spans="1:1" x14ac:dyDescent="0.55000000000000004">
      <c r="A62623" s="131"/>
    </row>
    <row r="62626" spans="1:1" x14ac:dyDescent="0.55000000000000004">
      <c r="A62626" s="131"/>
    </row>
    <row r="62627" spans="1:1" x14ac:dyDescent="0.55000000000000004">
      <c r="A62627" s="131"/>
    </row>
    <row r="62630" spans="1:1" x14ac:dyDescent="0.55000000000000004">
      <c r="A62630" s="131"/>
    </row>
    <row r="62631" spans="1:1" x14ac:dyDescent="0.55000000000000004">
      <c r="A62631" s="131"/>
    </row>
    <row r="62634" spans="1:1" x14ac:dyDescent="0.55000000000000004">
      <c r="A62634" s="131"/>
    </row>
    <row r="62635" spans="1:1" x14ac:dyDescent="0.55000000000000004">
      <c r="A62635" s="131"/>
    </row>
    <row r="62638" spans="1:1" x14ac:dyDescent="0.55000000000000004">
      <c r="A62638" s="131"/>
    </row>
    <row r="62639" spans="1:1" x14ac:dyDescent="0.55000000000000004">
      <c r="A62639" s="131"/>
    </row>
    <row r="62642" spans="1:1" x14ac:dyDescent="0.55000000000000004">
      <c r="A62642" s="131"/>
    </row>
    <row r="62643" spans="1:1" x14ac:dyDescent="0.55000000000000004">
      <c r="A62643" s="131"/>
    </row>
    <row r="62646" spans="1:1" x14ac:dyDescent="0.55000000000000004">
      <c r="A62646" s="131"/>
    </row>
    <row r="62647" spans="1:1" x14ac:dyDescent="0.55000000000000004">
      <c r="A62647" s="131"/>
    </row>
    <row r="62650" spans="1:1" x14ac:dyDescent="0.55000000000000004">
      <c r="A62650" s="131"/>
    </row>
    <row r="62651" spans="1:1" x14ac:dyDescent="0.55000000000000004">
      <c r="A62651" s="131"/>
    </row>
    <row r="62654" spans="1:1" x14ac:dyDescent="0.55000000000000004">
      <c r="A62654" s="131"/>
    </row>
    <row r="62655" spans="1:1" x14ac:dyDescent="0.55000000000000004">
      <c r="A62655" s="131"/>
    </row>
    <row r="62658" spans="1:1" x14ac:dyDescent="0.55000000000000004">
      <c r="A62658" s="131"/>
    </row>
    <row r="62659" spans="1:1" x14ac:dyDescent="0.55000000000000004">
      <c r="A62659" s="131"/>
    </row>
    <row r="62662" spans="1:1" x14ac:dyDescent="0.55000000000000004">
      <c r="A62662" s="131"/>
    </row>
    <row r="62663" spans="1:1" x14ac:dyDescent="0.55000000000000004">
      <c r="A62663" s="131"/>
    </row>
    <row r="62666" spans="1:1" x14ac:dyDescent="0.55000000000000004">
      <c r="A62666" s="131"/>
    </row>
    <row r="62667" spans="1:1" x14ac:dyDescent="0.55000000000000004">
      <c r="A62667" s="131"/>
    </row>
    <row r="62670" spans="1:1" x14ac:dyDescent="0.55000000000000004">
      <c r="A62670" s="131"/>
    </row>
    <row r="62671" spans="1:1" x14ac:dyDescent="0.55000000000000004">
      <c r="A62671" s="131"/>
    </row>
    <row r="62674" spans="1:1" x14ac:dyDescent="0.55000000000000004">
      <c r="A62674" s="131"/>
    </row>
    <row r="62675" spans="1:1" x14ac:dyDescent="0.55000000000000004">
      <c r="A62675" s="131"/>
    </row>
    <row r="62678" spans="1:1" x14ac:dyDescent="0.55000000000000004">
      <c r="A62678" s="131"/>
    </row>
    <row r="62679" spans="1:1" x14ac:dyDescent="0.55000000000000004">
      <c r="A62679" s="131"/>
    </row>
    <row r="62682" spans="1:1" x14ac:dyDescent="0.55000000000000004">
      <c r="A62682" s="131"/>
    </row>
    <row r="62683" spans="1:1" x14ac:dyDescent="0.55000000000000004">
      <c r="A62683" s="131"/>
    </row>
    <row r="62686" spans="1:1" x14ac:dyDescent="0.55000000000000004">
      <c r="A62686" s="131"/>
    </row>
    <row r="62687" spans="1:1" x14ac:dyDescent="0.55000000000000004">
      <c r="A62687" s="131"/>
    </row>
    <row r="62690" spans="1:1" x14ac:dyDescent="0.55000000000000004">
      <c r="A62690" s="131"/>
    </row>
    <row r="62691" spans="1:1" x14ac:dyDescent="0.55000000000000004">
      <c r="A62691" s="131"/>
    </row>
    <row r="62694" spans="1:1" x14ac:dyDescent="0.55000000000000004">
      <c r="A62694" s="131"/>
    </row>
    <row r="62695" spans="1:1" x14ac:dyDescent="0.55000000000000004">
      <c r="A62695" s="131"/>
    </row>
    <row r="62698" spans="1:1" x14ac:dyDescent="0.55000000000000004">
      <c r="A62698" s="131"/>
    </row>
    <row r="62699" spans="1:1" x14ac:dyDescent="0.55000000000000004">
      <c r="A62699" s="131"/>
    </row>
    <row r="62702" spans="1:1" x14ac:dyDescent="0.55000000000000004">
      <c r="A62702" s="131"/>
    </row>
    <row r="62703" spans="1:1" x14ac:dyDescent="0.55000000000000004">
      <c r="A62703" s="131"/>
    </row>
    <row r="62706" spans="1:1" x14ac:dyDescent="0.55000000000000004">
      <c r="A62706" s="131"/>
    </row>
    <row r="62707" spans="1:1" x14ac:dyDescent="0.55000000000000004">
      <c r="A62707" s="131"/>
    </row>
    <row r="62710" spans="1:1" x14ac:dyDescent="0.55000000000000004">
      <c r="A62710" s="131"/>
    </row>
    <row r="62711" spans="1:1" x14ac:dyDescent="0.55000000000000004">
      <c r="A62711" s="131"/>
    </row>
    <row r="62714" spans="1:1" x14ac:dyDescent="0.55000000000000004">
      <c r="A62714" s="131"/>
    </row>
    <row r="62715" spans="1:1" x14ac:dyDescent="0.55000000000000004">
      <c r="A62715" s="131"/>
    </row>
    <row r="62718" spans="1:1" x14ac:dyDescent="0.55000000000000004">
      <c r="A62718" s="131"/>
    </row>
    <row r="62719" spans="1:1" x14ac:dyDescent="0.55000000000000004">
      <c r="A62719" s="131"/>
    </row>
    <row r="62722" spans="1:1" x14ac:dyDescent="0.55000000000000004">
      <c r="A62722" s="131"/>
    </row>
    <row r="62723" spans="1:1" x14ac:dyDescent="0.55000000000000004">
      <c r="A62723" s="131"/>
    </row>
    <row r="62726" spans="1:1" x14ac:dyDescent="0.55000000000000004">
      <c r="A62726" s="131"/>
    </row>
    <row r="62727" spans="1:1" x14ac:dyDescent="0.55000000000000004">
      <c r="A62727" s="131"/>
    </row>
    <row r="62730" spans="1:1" x14ac:dyDescent="0.55000000000000004">
      <c r="A62730" s="131"/>
    </row>
    <row r="62731" spans="1:1" x14ac:dyDescent="0.55000000000000004">
      <c r="A62731" s="131"/>
    </row>
    <row r="62734" spans="1:1" x14ac:dyDescent="0.55000000000000004">
      <c r="A62734" s="131"/>
    </row>
    <row r="62735" spans="1:1" x14ac:dyDescent="0.55000000000000004">
      <c r="A62735" s="131"/>
    </row>
    <row r="62738" spans="1:1" x14ac:dyDescent="0.55000000000000004">
      <c r="A62738" s="131"/>
    </row>
    <row r="62739" spans="1:1" x14ac:dyDescent="0.55000000000000004">
      <c r="A62739" s="131"/>
    </row>
    <row r="62742" spans="1:1" x14ac:dyDescent="0.55000000000000004">
      <c r="A62742" s="131"/>
    </row>
    <row r="62743" spans="1:1" x14ac:dyDescent="0.55000000000000004">
      <c r="A62743" s="131"/>
    </row>
    <row r="62746" spans="1:1" x14ac:dyDescent="0.55000000000000004">
      <c r="A62746" s="131"/>
    </row>
    <row r="62747" spans="1:1" x14ac:dyDescent="0.55000000000000004">
      <c r="A62747" s="131"/>
    </row>
    <row r="62750" spans="1:1" x14ac:dyDescent="0.55000000000000004">
      <c r="A62750" s="131"/>
    </row>
    <row r="62751" spans="1:1" x14ac:dyDescent="0.55000000000000004">
      <c r="A62751" s="131"/>
    </row>
    <row r="62754" spans="1:1" x14ac:dyDescent="0.55000000000000004">
      <c r="A62754" s="131"/>
    </row>
    <row r="62755" spans="1:1" x14ac:dyDescent="0.55000000000000004">
      <c r="A62755" s="131"/>
    </row>
    <row r="62758" spans="1:1" x14ac:dyDescent="0.55000000000000004">
      <c r="A62758" s="131"/>
    </row>
    <row r="62759" spans="1:1" x14ac:dyDescent="0.55000000000000004">
      <c r="A62759" s="131"/>
    </row>
    <row r="62762" spans="1:1" x14ac:dyDescent="0.55000000000000004">
      <c r="A62762" s="131"/>
    </row>
    <row r="62763" spans="1:1" x14ac:dyDescent="0.55000000000000004">
      <c r="A62763" s="131"/>
    </row>
    <row r="62766" spans="1:1" x14ac:dyDescent="0.55000000000000004">
      <c r="A62766" s="131"/>
    </row>
    <row r="62767" spans="1:1" x14ac:dyDescent="0.55000000000000004">
      <c r="A62767" s="131"/>
    </row>
    <row r="62770" spans="1:1" x14ac:dyDescent="0.55000000000000004">
      <c r="A62770" s="131"/>
    </row>
    <row r="62771" spans="1:1" x14ac:dyDescent="0.55000000000000004">
      <c r="A62771" s="131"/>
    </row>
    <row r="62774" spans="1:1" x14ac:dyDescent="0.55000000000000004">
      <c r="A62774" s="131"/>
    </row>
    <row r="62775" spans="1:1" x14ac:dyDescent="0.55000000000000004">
      <c r="A62775" s="131"/>
    </row>
    <row r="62778" spans="1:1" x14ac:dyDescent="0.55000000000000004">
      <c r="A62778" s="131"/>
    </row>
    <row r="62779" spans="1:1" x14ac:dyDescent="0.55000000000000004">
      <c r="A62779" s="131"/>
    </row>
    <row r="62782" spans="1:1" x14ac:dyDescent="0.55000000000000004">
      <c r="A62782" s="131"/>
    </row>
    <row r="62783" spans="1:1" x14ac:dyDescent="0.55000000000000004">
      <c r="A62783" s="131"/>
    </row>
    <row r="62786" spans="1:1" x14ac:dyDescent="0.55000000000000004">
      <c r="A62786" s="131"/>
    </row>
    <row r="62787" spans="1:1" x14ac:dyDescent="0.55000000000000004">
      <c r="A62787" s="131"/>
    </row>
    <row r="62790" spans="1:1" x14ac:dyDescent="0.55000000000000004">
      <c r="A62790" s="131"/>
    </row>
    <row r="62791" spans="1:1" x14ac:dyDescent="0.55000000000000004">
      <c r="A62791" s="131"/>
    </row>
    <row r="62794" spans="1:1" x14ac:dyDescent="0.55000000000000004">
      <c r="A62794" s="131"/>
    </row>
    <row r="62795" spans="1:1" x14ac:dyDescent="0.55000000000000004">
      <c r="A62795" s="131"/>
    </row>
    <row r="62798" spans="1:1" x14ac:dyDescent="0.55000000000000004">
      <c r="A62798" s="131"/>
    </row>
    <row r="62799" spans="1:1" x14ac:dyDescent="0.55000000000000004">
      <c r="A62799" s="131"/>
    </row>
    <row r="62802" spans="1:1" x14ac:dyDescent="0.55000000000000004">
      <c r="A62802" s="131"/>
    </row>
    <row r="62803" spans="1:1" x14ac:dyDescent="0.55000000000000004">
      <c r="A62803" s="131"/>
    </row>
    <row r="62806" spans="1:1" x14ac:dyDescent="0.55000000000000004">
      <c r="A62806" s="131"/>
    </row>
    <row r="62807" spans="1:1" x14ac:dyDescent="0.55000000000000004">
      <c r="A62807" s="131"/>
    </row>
    <row r="62810" spans="1:1" x14ac:dyDescent="0.55000000000000004">
      <c r="A62810" s="131"/>
    </row>
    <row r="62811" spans="1:1" x14ac:dyDescent="0.55000000000000004">
      <c r="A62811" s="131"/>
    </row>
    <row r="62814" spans="1:1" x14ac:dyDescent="0.55000000000000004">
      <c r="A62814" s="131"/>
    </row>
    <row r="62815" spans="1:1" x14ac:dyDescent="0.55000000000000004">
      <c r="A62815" s="131"/>
    </row>
    <row r="62818" spans="1:1" x14ac:dyDescent="0.55000000000000004">
      <c r="A62818" s="131"/>
    </row>
    <row r="62819" spans="1:1" x14ac:dyDescent="0.55000000000000004">
      <c r="A62819" s="131"/>
    </row>
    <row r="62822" spans="1:1" x14ac:dyDescent="0.55000000000000004">
      <c r="A62822" s="131"/>
    </row>
    <row r="62823" spans="1:1" x14ac:dyDescent="0.55000000000000004">
      <c r="A62823" s="131"/>
    </row>
    <row r="62826" spans="1:1" x14ac:dyDescent="0.55000000000000004">
      <c r="A62826" s="131"/>
    </row>
    <row r="62827" spans="1:1" x14ac:dyDescent="0.55000000000000004">
      <c r="A62827" s="131"/>
    </row>
    <row r="62830" spans="1:1" x14ac:dyDescent="0.55000000000000004">
      <c r="A62830" s="131"/>
    </row>
    <row r="62831" spans="1:1" x14ac:dyDescent="0.55000000000000004">
      <c r="A62831" s="131"/>
    </row>
    <row r="62834" spans="1:1" x14ac:dyDescent="0.55000000000000004">
      <c r="A62834" s="131"/>
    </row>
    <row r="62835" spans="1:1" x14ac:dyDescent="0.55000000000000004">
      <c r="A62835" s="131"/>
    </row>
    <row r="62838" spans="1:1" x14ac:dyDescent="0.55000000000000004">
      <c r="A62838" s="131"/>
    </row>
    <row r="62839" spans="1:1" x14ac:dyDescent="0.55000000000000004">
      <c r="A62839" s="131"/>
    </row>
    <row r="62842" spans="1:1" x14ac:dyDescent="0.55000000000000004">
      <c r="A62842" s="131"/>
    </row>
    <row r="62843" spans="1:1" x14ac:dyDescent="0.55000000000000004">
      <c r="A62843" s="131"/>
    </row>
    <row r="62846" spans="1:1" x14ac:dyDescent="0.55000000000000004">
      <c r="A62846" s="131"/>
    </row>
    <row r="62847" spans="1:1" x14ac:dyDescent="0.55000000000000004">
      <c r="A62847" s="131"/>
    </row>
    <row r="62850" spans="1:1" x14ac:dyDescent="0.55000000000000004">
      <c r="A62850" s="131"/>
    </row>
    <row r="62851" spans="1:1" x14ac:dyDescent="0.55000000000000004">
      <c r="A62851" s="131"/>
    </row>
    <row r="62854" spans="1:1" x14ac:dyDescent="0.55000000000000004">
      <c r="A62854" s="131"/>
    </row>
    <row r="62855" spans="1:1" x14ac:dyDescent="0.55000000000000004">
      <c r="A62855" s="131"/>
    </row>
    <row r="62858" spans="1:1" x14ac:dyDescent="0.55000000000000004">
      <c r="A62858" s="131"/>
    </row>
    <row r="62859" spans="1:1" x14ac:dyDescent="0.55000000000000004">
      <c r="A62859" s="131"/>
    </row>
    <row r="62862" spans="1:1" x14ac:dyDescent="0.55000000000000004">
      <c r="A62862" s="131"/>
    </row>
    <row r="62863" spans="1:1" x14ac:dyDescent="0.55000000000000004">
      <c r="A62863" s="131"/>
    </row>
    <row r="62866" spans="1:1" x14ac:dyDescent="0.55000000000000004">
      <c r="A62866" s="131"/>
    </row>
    <row r="62867" spans="1:1" x14ac:dyDescent="0.55000000000000004">
      <c r="A62867" s="131"/>
    </row>
    <row r="62870" spans="1:1" x14ac:dyDescent="0.55000000000000004">
      <c r="A62870" s="131"/>
    </row>
    <row r="62871" spans="1:1" x14ac:dyDescent="0.55000000000000004">
      <c r="A62871" s="131"/>
    </row>
    <row r="62874" spans="1:1" x14ac:dyDescent="0.55000000000000004">
      <c r="A62874" s="131"/>
    </row>
    <row r="62875" spans="1:1" x14ac:dyDescent="0.55000000000000004">
      <c r="A62875" s="131"/>
    </row>
    <row r="62878" spans="1:1" x14ac:dyDescent="0.55000000000000004">
      <c r="A62878" s="131"/>
    </row>
    <row r="62879" spans="1:1" x14ac:dyDescent="0.55000000000000004">
      <c r="A62879" s="131"/>
    </row>
    <row r="62882" spans="1:1" x14ac:dyDescent="0.55000000000000004">
      <c r="A62882" s="131"/>
    </row>
    <row r="62883" spans="1:1" x14ac:dyDescent="0.55000000000000004">
      <c r="A62883" s="131"/>
    </row>
    <row r="62886" spans="1:1" x14ac:dyDescent="0.55000000000000004">
      <c r="A62886" s="131"/>
    </row>
    <row r="62887" spans="1:1" x14ac:dyDescent="0.55000000000000004">
      <c r="A62887" s="131"/>
    </row>
    <row r="62890" spans="1:1" x14ac:dyDescent="0.55000000000000004">
      <c r="A62890" s="131"/>
    </row>
    <row r="62891" spans="1:1" x14ac:dyDescent="0.55000000000000004">
      <c r="A62891" s="131"/>
    </row>
    <row r="62894" spans="1:1" x14ac:dyDescent="0.55000000000000004">
      <c r="A62894" s="131"/>
    </row>
    <row r="62895" spans="1:1" x14ac:dyDescent="0.55000000000000004">
      <c r="A62895" s="131"/>
    </row>
    <row r="62898" spans="1:1" x14ac:dyDescent="0.55000000000000004">
      <c r="A62898" s="131"/>
    </row>
    <row r="62899" spans="1:1" x14ac:dyDescent="0.55000000000000004">
      <c r="A62899" s="131"/>
    </row>
    <row r="62902" spans="1:1" x14ac:dyDescent="0.55000000000000004">
      <c r="A62902" s="131"/>
    </row>
    <row r="62903" spans="1:1" x14ac:dyDescent="0.55000000000000004">
      <c r="A62903" s="131"/>
    </row>
    <row r="62906" spans="1:1" x14ac:dyDescent="0.55000000000000004">
      <c r="A62906" s="131"/>
    </row>
    <row r="62907" spans="1:1" x14ac:dyDescent="0.55000000000000004">
      <c r="A62907" s="131"/>
    </row>
    <row r="62910" spans="1:1" x14ac:dyDescent="0.55000000000000004">
      <c r="A62910" s="131"/>
    </row>
    <row r="62911" spans="1:1" x14ac:dyDescent="0.55000000000000004">
      <c r="A62911" s="131"/>
    </row>
    <row r="62914" spans="1:1" x14ac:dyDescent="0.55000000000000004">
      <c r="A62914" s="131"/>
    </row>
    <row r="62915" spans="1:1" x14ac:dyDescent="0.55000000000000004">
      <c r="A62915" s="131"/>
    </row>
    <row r="62918" spans="1:1" x14ac:dyDescent="0.55000000000000004">
      <c r="A62918" s="131"/>
    </row>
    <row r="62919" spans="1:1" x14ac:dyDescent="0.55000000000000004">
      <c r="A62919" s="131"/>
    </row>
    <row r="62922" spans="1:1" x14ac:dyDescent="0.55000000000000004">
      <c r="A62922" s="131"/>
    </row>
    <row r="62923" spans="1:1" x14ac:dyDescent="0.55000000000000004">
      <c r="A62923" s="131"/>
    </row>
    <row r="62926" spans="1:1" x14ac:dyDescent="0.55000000000000004">
      <c r="A62926" s="131"/>
    </row>
    <row r="62927" spans="1:1" x14ac:dyDescent="0.55000000000000004">
      <c r="A62927" s="131"/>
    </row>
    <row r="62930" spans="1:1" x14ac:dyDescent="0.55000000000000004">
      <c r="A62930" s="131"/>
    </row>
    <row r="62931" spans="1:1" x14ac:dyDescent="0.55000000000000004">
      <c r="A62931" s="131"/>
    </row>
    <row r="62934" spans="1:1" x14ac:dyDescent="0.55000000000000004">
      <c r="A62934" s="131"/>
    </row>
    <row r="62935" spans="1:1" x14ac:dyDescent="0.55000000000000004">
      <c r="A62935" s="131"/>
    </row>
    <row r="62938" spans="1:1" x14ac:dyDescent="0.55000000000000004">
      <c r="A62938" s="131"/>
    </row>
    <row r="62939" spans="1:1" x14ac:dyDescent="0.55000000000000004">
      <c r="A62939" s="131"/>
    </row>
    <row r="62942" spans="1:1" x14ac:dyDescent="0.55000000000000004">
      <c r="A62942" s="131"/>
    </row>
    <row r="62943" spans="1:1" x14ac:dyDescent="0.55000000000000004">
      <c r="A62943" s="131"/>
    </row>
    <row r="62946" spans="1:1" x14ac:dyDescent="0.55000000000000004">
      <c r="A62946" s="131"/>
    </row>
    <row r="62947" spans="1:1" x14ac:dyDescent="0.55000000000000004">
      <c r="A62947" s="131"/>
    </row>
    <row r="62950" spans="1:1" x14ac:dyDescent="0.55000000000000004">
      <c r="A62950" s="131"/>
    </row>
    <row r="62951" spans="1:1" x14ac:dyDescent="0.55000000000000004">
      <c r="A62951" s="131"/>
    </row>
    <row r="62954" spans="1:1" x14ac:dyDescent="0.55000000000000004">
      <c r="A62954" s="131"/>
    </row>
    <row r="62955" spans="1:1" x14ac:dyDescent="0.55000000000000004">
      <c r="A62955" s="131"/>
    </row>
    <row r="62958" spans="1:1" x14ac:dyDescent="0.55000000000000004">
      <c r="A62958" s="131"/>
    </row>
    <row r="62959" spans="1:1" x14ac:dyDescent="0.55000000000000004">
      <c r="A62959" s="131"/>
    </row>
    <row r="62962" spans="1:1" x14ac:dyDescent="0.55000000000000004">
      <c r="A62962" s="131"/>
    </row>
    <row r="62963" spans="1:1" x14ac:dyDescent="0.55000000000000004">
      <c r="A62963" s="131"/>
    </row>
    <row r="62966" spans="1:1" x14ac:dyDescent="0.55000000000000004">
      <c r="A62966" s="131"/>
    </row>
    <row r="62967" spans="1:1" x14ac:dyDescent="0.55000000000000004">
      <c r="A62967" s="131"/>
    </row>
    <row r="62970" spans="1:1" x14ac:dyDescent="0.55000000000000004">
      <c r="A62970" s="131"/>
    </row>
    <row r="62971" spans="1:1" x14ac:dyDescent="0.55000000000000004">
      <c r="A62971" s="131"/>
    </row>
    <row r="62974" spans="1:1" x14ac:dyDescent="0.55000000000000004">
      <c r="A62974" s="131"/>
    </row>
    <row r="62975" spans="1:1" x14ac:dyDescent="0.55000000000000004">
      <c r="A62975" s="131"/>
    </row>
    <row r="62978" spans="1:1" x14ac:dyDescent="0.55000000000000004">
      <c r="A62978" s="131"/>
    </row>
    <row r="62979" spans="1:1" x14ac:dyDescent="0.55000000000000004">
      <c r="A62979" s="131"/>
    </row>
    <row r="62982" spans="1:1" x14ac:dyDescent="0.55000000000000004">
      <c r="A62982" s="131"/>
    </row>
    <row r="62983" spans="1:1" x14ac:dyDescent="0.55000000000000004">
      <c r="A62983" s="131"/>
    </row>
    <row r="62986" spans="1:1" x14ac:dyDescent="0.55000000000000004">
      <c r="A62986" s="131"/>
    </row>
    <row r="62987" spans="1:1" x14ac:dyDescent="0.55000000000000004">
      <c r="A62987" s="131"/>
    </row>
    <row r="62990" spans="1:1" x14ac:dyDescent="0.55000000000000004">
      <c r="A62990" s="131"/>
    </row>
    <row r="62991" spans="1:1" x14ac:dyDescent="0.55000000000000004">
      <c r="A62991" s="131"/>
    </row>
    <row r="62994" spans="1:1" x14ac:dyDescent="0.55000000000000004">
      <c r="A62994" s="131"/>
    </row>
    <row r="62995" spans="1:1" x14ac:dyDescent="0.55000000000000004">
      <c r="A62995" s="131"/>
    </row>
    <row r="62998" spans="1:1" x14ac:dyDescent="0.55000000000000004">
      <c r="A62998" s="131"/>
    </row>
    <row r="62999" spans="1:1" x14ac:dyDescent="0.55000000000000004">
      <c r="A62999" s="131"/>
    </row>
    <row r="63002" spans="1:1" x14ac:dyDescent="0.55000000000000004">
      <c r="A63002" s="131"/>
    </row>
    <row r="63003" spans="1:1" x14ac:dyDescent="0.55000000000000004">
      <c r="A63003" s="131"/>
    </row>
    <row r="63006" spans="1:1" x14ac:dyDescent="0.55000000000000004">
      <c r="A63006" s="131"/>
    </row>
    <row r="63007" spans="1:1" x14ac:dyDescent="0.55000000000000004">
      <c r="A63007" s="131"/>
    </row>
    <row r="63010" spans="1:1" x14ac:dyDescent="0.55000000000000004">
      <c r="A63010" s="131"/>
    </row>
    <row r="63011" spans="1:1" x14ac:dyDescent="0.55000000000000004">
      <c r="A63011" s="131"/>
    </row>
    <row r="63014" spans="1:1" x14ac:dyDescent="0.55000000000000004">
      <c r="A63014" s="131"/>
    </row>
    <row r="63015" spans="1:1" x14ac:dyDescent="0.55000000000000004">
      <c r="A63015" s="131"/>
    </row>
    <row r="63018" spans="1:1" x14ac:dyDescent="0.55000000000000004">
      <c r="A63018" s="131"/>
    </row>
    <row r="63019" spans="1:1" x14ac:dyDescent="0.55000000000000004">
      <c r="A63019" s="131"/>
    </row>
    <row r="63022" spans="1:1" x14ac:dyDescent="0.55000000000000004">
      <c r="A63022" s="131"/>
    </row>
    <row r="63023" spans="1:1" x14ac:dyDescent="0.55000000000000004">
      <c r="A63023" s="131"/>
    </row>
    <row r="63026" spans="1:1" x14ac:dyDescent="0.55000000000000004">
      <c r="A63026" s="131"/>
    </row>
    <row r="63027" spans="1:1" x14ac:dyDescent="0.55000000000000004">
      <c r="A63027" s="131"/>
    </row>
    <row r="63030" spans="1:1" x14ac:dyDescent="0.55000000000000004">
      <c r="A63030" s="131"/>
    </row>
    <row r="63031" spans="1:1" x14ac:dyDescent="0.55000000000000004">
      <c r="A63031" s="131"/>
    </row>
    <row r="63034" spans="1:1" x14ac:dyDescent="0.55000000000000004">
      <c r="A63034" s="131"/>
    </row>
    <row r="63035" spans="1:1" x14ac:dyDescent="0.55000000000000004">
      <c r="A63035" s="131"/>
    </row>
    <row r="63038" spans="1:1" x14ac:dyDescent="0.55000000000000004">
      <c r="A63038" s="131"/>
    </row>
    <row r="63039" spans="1:1" x14ac:dyDescent="0.55000000000000004">
      <c r="A63039" s="131"/>
    </row>
    <row r="63042" spans="1:1" x14ac:dyDescent="0.55000000000000004">
      <c r="A63042" s="131"/>
    </row>
    <row r="63043" spans="1:1" x14ac:dyDescent="0.55000000000000004">
      <c r="A63043" s="131"/>
    </row>
    <row r="63046" spans="1:1" x14ac:dyDescent="0.55000000000000004">
      <c r="A63046" s="131"/>
    </row>
    <row r="63047" spans="1:1" x14ac:dyDescent="0.55000000000000004">
      <c r="A63047" s="131"/>
    </row>
    <row r="63050" spans="1:1" x14ac:dyDescent="0.55000000000000004">
      <c r="A63050" s="131"/>
    </row>
    <row r="63051" spans="1:1" x14ac:dyDescent="0.55000000000000004">
      <c r="A63051" s="131"/>
    </row>
    <row r="63054" spans="1:1" x14ac:dyDescent="0.55000000000000004">
      <c r="A63054" s="131"/>
    </row>
    <row r="63055" spans="1:1" x14ac:dyDescent="0.55000000000000004">
      <c r="A63055" s="131"/>
    </row>
    <row r="63058" spans="1:1" x14ac:dyDescent="0.55000000000000004">
      <c r="A63058" s="131"/>
    </row>
    <row r="63059" spans="1:1" x14ac:dyDescent="0.55000000000000004">
      <c r="A63059" s="131"/>
    </row>
    <row r="63062" spans="1:1" x14ac:dyDescent="0.55000000000000004">
      <c r="A63062" s="131"/>
    </row>
    <row r="63063" spans="1:1" x14ac:dyDescent="0.55000000000000004">
      <c r="A63063" s="131"/>
    </row>
    <row r="63066" spans="1:1" x14ac:dyDescent="0.55000000000000004">
      <c r="A63066" s="131"/>
    </row>
    <row r="63067" spans="1:1" x14ac:dyDescent="0.55000000000000004">
      <c r="A63067" s="131"/>
    </row>
    <row r="63070" spans="1:1" x14ac:dyDescent="0.55000000000000004">
      <c r="A63070" s="131"/>
    </row>
    <row r="63071" spans="1:1" x14ac:dyDescent="0.55000000000000004">
      <c r="A63071" s="131"/>
    </row>
    <row r="63074" spans="1:1" x14ac:dyDescent="0.55000000000000004">
      <c r="A63074" s="131"/>
    </row>
    <row r="63075" spans="1:1" x14ac:dyDescent="0.55000000000000004">
      <c r="A63075" s="131"/>
    </row>
    <row r="63078" spans="1:1" x14ac:dyDescent="0.55000000000000004">
      <c r="A63078" s="131"/>
    </row>
    <row r="63079" spans="1:1" x14ac:dyDescent="0.55000000000000004">
      <c r="A63079" s="131"/>
    </row>
    <row r="63082" spans="1:1" x14ac:dyDescent="0.55000000000000004">
      <c r="A63082" s="131"/>
    </row>
    <row r="63083" spans="1:1" x14ac:dyDescent="0.55000000000000004">
      <c r="A63083" s="131"/>
    </row>
    <row r="63086" spans="1:1" x14ac:dyDescent="0.55000000000000004">
      <c r="A63086" s="131"/>
    </row>
    <row r="63087" spans="1:1" x14ac:dyDescent="0.55000000000000004">
      <c r="A63087" s="131"/>
    </row>
    <row r="63090" spans="1:1" x14ac:dyDescent="0.55000000000000004">
      <c r="A63090" s="131"/>
    </row>
    <row r="63091" spans="1:1" x14ac:dyDescent="0.55000000000000004">
      <c r="A63091" s="131"/>
    </row>
    <row r="63094" spans="1:1" x14ac:dyDescent="0.55000000000000004">
      <c r="A63094" s="131"/>
    </row>
    <row r="63095" spans="1:1" x14ac:dyDescent="0.55000000000000004">
      <c r="A63095" s="131"/>
    </row>
    <row r="63098" spans="1:1" x14ac:dyDescent="0.55000000000000004">
      <c r="A63098" s="131"/>
    </row>
    <row r="63099" spans="1:1" x14ac:dyDescent="0.55000000000000004">
      <c r="A63099" s="131"/>
    </row>
    <row r="63102" spans="1:1" x14ac:dyDescent="0.55000000000000004">
      <c r="A63102" s="131"/>
    </row>
    <row r="63103" spans="1:1" x14ac:dyDescent="0.55000000000000004">
      <c r="A63103" s="131"/>
    </row>
    <row r="63106" spans="1:1" x14ac:dyDescent="0.55000000000000004">
      <c r="A63106" s="131"/>
    </row>
    <row r="63107" spans="1:1" x14ac:dyDescent="0.55000000000000004">
      <c r="A63107" s="131"/>
    </row>
    <row r="63110" spans="1:1" x14ac:dyDescent="0.55000000000000004">
      <c r="A63110" s="131"/>
    </row>
    <row r="63111" spans="1:1" x14ac:dyDescent="0.55000000000000004">
      <c r="A63111" s="131"/>
    </row>
    <row r="63114" spans="1:1" x14ac:dyDescent="0.55000000000000004">
      <c r="A63114" s="131"/>
    </row>
    <row r="63115" spans="1:1" x14ac:dyDescent="0.55000000000000004">
      <c r="A63115" s="131"/>
    </row>
    <row r="63118" spans="1:1" x14ac:dyDescent="0.55000000000000004">
      <c r="A63118" s="131"/>
    </row>
    <row r="63119" spans="1:1" x14ac:dyDescent="0.55000000000000004">
      <c r="A63119" s="131"/>
    </row>
    <row r="63122" spans="1:1" x14ac:dyDescent="0.55000000000000004">
      <c r="A63122" s="131"/>
    </row>
    <row r="63123" spans="1:1" x14ac:dyDescent="0.55000000000000004">
      <c r="A63123" s="131"/>
    </row>
    <row r="63126" spans="1:1" x14ac:dyDescent="0.55000000000000004">
      <c r="A63126" s="131"/>
    </row>
    <row r="63127" spans="1:1" x14ac:dyDescent="0.55000000000000004">
      <c r="A63127" s="131"/>
    </row>
    <row r="63130" spans="1:1" x14ac:dyDescent="0.55000000000000004">
      <c r="A63130" s="131"/>
    </row>
    <row r="63131" spans="1:1" x14ac:dyDescent="0.55000000000000004">
      <c r="A63131" s="131"/>
    </row>
    <row r="63134" spans="1:1" x14ac:dyDescent="0.55000000000000004">
      <c r="A63134" s="131"/>
    </row>
    <row r="63135" spans="1:1" x14ac:dyDescent="0.55000000000000004">
      <c r="A63135" s="131"/>
    </row>
    <row r="63138" spans="1:1" x14ac:dyDescent="0.55000000000000004">
      <c r="A63138" s="131"/>
    </row>
    <row r="63139" spans="1:1" x14ac:dyDescent="0.55000000000000004">
      <c r="A63139" s="131"/>
    </row>
    <row r="63142" spans="1:1" x14ac:dyDescent="0.55000000000000004">
      <c r="A63142" s="131"/>
    </row>
    <row r="63143" spans="1:1" x14ac:dyDescent="0.55000000000000004">
      <c r="A63143" s="131"/>
    </row>
    <row r="63146" spans="1:1" x14ac:dyDescent="0.55000000000000004">
      <c r="A63146" s="131"/>
    </row>
    <row r="63147" spans="1:1" x14ac:dyDescent="0.55000000000000004">
      <c r="A63147" s="131"/>
    </row>
    <row r="63150" spans="1:1" x14ac:dyDescent="0.55000000000000004">
      <c r="A63150" s="131"/>
    </row>
    <row r="63151" spans="1:1" x14ac:dyDescent="0.55000000000000004">
      <c r="A63151" s="131"/>
    </row>
    <row r="63154" spans="1:1" x14ac:dyDescent="0.55000000000000004">
      <c r="A63154" s="131"/>
    </row>
    <row r="63155" spans="1:1" x14ac:dyDescent="0.55000000000000004">
      <c r="A63155" s="131"/>
    </row>
    <row r="63158" spans="1:1" x14ac:dyDescent="0.55000000000000004">
      <c r="A63158" s="131"/>
    </row>
    <row r="63159" spans="1:1" x14ac:dyDescent="0.55000000000000004">
      <c r="A63159" s="131"/>
    </row>
    <row r="63162" spans="1:1" x14ac:dyDescent="0.55000000000000004">
      <c r="A63162" s="131"/>
    </row>
    <row r="63163" spans="1:1" x14ac:dyDescent="0.55000000000000004">
      <c r="A63163" s="131"/>
    </row>
    <row r="63166" spans="1:1" x14ac:dyDescent="0.55000000000000004">
      <c r="A63166" s="131"/>
    </row>
    <row r="63167" spans="1:1" x14ac:dyDescent="0.55000000000000004">
      <c r="A63167" s="131"/>
    </row>
    <row r="63170" spans="1:1" x14ac:dyDescent="0.55000000000000004">
      <c r="A63170" s="131"/>
    </row>
    <row r="63171" spans="1:1" x14ac:dyDescent="0.55000000000000004">
      <c r="A63171" s="131"/>
    </row>
    <row r="63174" spans="1:1" x14ac:dyDescent="0.55000000000000004">
      <c r="A63174" s="131"/>
    </row>
    <row r="63175" spans="1:1" x14ac:dyDescent="0.55000000000000004">
      <c r="A63175" s="131"/>
    </row>
    <row r="63178" spans="1:1" x14ac:dyDescent="0.55000000000000004">
      <c r="A63178" s="131"/>
    </row>
    <row r="63179" spans="1:1" x14ac:dyDescent="0.55000000000000004">
      <c r="A63179" s="131"/>
    </row>
    <row r="63182" spans="1:1" x14ac:dyDescent="0.55000000000000004">
      <c r="A63182" s="131"/>
    </row>
    <row r="63183" spans="1:1" x14ac:dyDescent="0.55000000000000004">
      <c r="A63183" s="131"/>
    </row>
    <row r="63186" spans="1:1" x14ac:dyDescent="0.55000000000000004">
      <c r="A63186" s="131"/>
    </row>
    <row r="63187" spans="1:1" x14ac:dyDescent="0.55000000000000004">
      <c r="A63187" s="131"/>
    </row>
    <row r="63190" spans="1:1" x14ac:dyDescent="0.55000000000000004">
      <c r="A63190" s="131"/>
    </row>
    <row r="63191" spans="1:1" x14ac:dyDescent="0.55000000000000004">
      <c r="A63191" s="131"/>
    </row>
    <row r="63194" spans="1:1" x14ac:dyDescent="0.55000000000000004">
      <c r="A63194" s="131"/>
    </row>
    <row r="63195" spans="1:1" x14ac:dyDescent="0.55000000000000004">
      <c r="A63195" s="131"/>
    </row>
    <row r="63198" spans="1:1" x14ac:dyDescent="0.55000000000000004">
      <c r="A63198" s="131"/>
    </row>
    <row r="63199" spans="1:1" x14ac:dyDescent="0.55000000000000004">
      <c r="A63199" s="131"/>
    </row>
    <row r="63202" spans="1:1" x14ac:dyDescent="0.55000000000000004">
      <c r="A63202" s="131"/>
    </row>
    <row r="63203" spans="1:1" x14ac:dyDescent="0.55000000000000004">
      <c r="A63203" s="131"/>
    </row>
    <row r="63206" spans="1:1" x14ac:dyDescent="0.55000000000000004">
      <c r="A63206" s="131"/>
    </row>
    <row r="63207" spans="1:1" x14ac:dyDescent="0.55000000000000004">
      <c r="A63207" s="131"/>
    </row>
    <row r="63210" spans="1:1" x14ac:dyDescent="0.55000000000000004">
      <c r="A63210" s="131"/>
    </row>
    <row r="63211" spans="1:1" x14ac:dyDescent="0.55000000000000004">
      <c r="A63211" s="131"/>
    </row>
    <row r="63214" spans="1:1" x14ac:dyDescent="0.55000000000000004">
      <c r="A63214" s="131"/>
    </row>
    <row r="63215" spans="1:1" x14ac:dyDescent="0.55000000000000004">
      <c r="A63215" s="131"/>
    </row>
    <row r="63218" spans="1:1" x14ac:dyDescent="0.55000000000000004">
      <c r="A63218" s="131"/>
    </row>
    <row r="63219" spans="1:1" x14ac:dyDescent="0.55000000000000004">
      <c r="A63219" s="131"/>
    </row>
    <row r="63222" spans="1:1" x14ac:dyDescent="0.55000000000000004">
      <c r="A63222" s="131"/>
    </row>
    <row r="63223" spans="1:1" x14ac:dyDescent="0.55000000000000004">
      <c r="A63223" s="131"/>
    </row>
    <row r="63226" spans="1:1" x14ac:dyDescent="0.55000000000000004">
      <c r="A63226" s="131"/>
    </row>
    <row r="63227" spans="1:1" x14ac:dyDescent="0.55000000000000004">
      <c r="A63227" s="131"/>
    </row>
    <row r="63230" spans="1:1" x14ac:dyDescent="0.55000000000000004">
      <c r="A63230" s="131"/>
    </row>
    <row r="63231" spans="1:1" x14ac:dyDescent="0.55000000000000004">
      <c r="A63231" s="131"/>
    </row>
    <row r="63234" spans="1:1" x14ac:dyDescent="0.55000000000000004">
      <c r="A63234" s="131"/>
    </row>
    <row r="63235" spans="1:1" x14ac:dyDescent="0.55000000000000004">
      <c r="A63235" s="131"/>
    </row>
    <row r="63238" spans="1:1" x14ac:dyDescent="0.55000000000000004">
      <c r="A63238" s="131"/>
    </row>
    <row r="63239" spans="1:1" x14ac:dyDescent="0.55000000000000004">
      <c r="A63239" s="131"/>
    </row>
    <row r="63242" spans="1:1" x14ac:dyDescent="0.55000000000000004">
      <c r="A63242" s="131"/>
    </row>
    <row r="63243" spans="1:1" x14ac:dyDescent="0.55000000000000004">
      <c r="A63243" s="131"/>
    </row>
    <row r="63246" spans="1:1" x14ac:dyDescent="0.55000000000000004">
      <c r="A63246" s="131"/>
    </row>
    <row r="63247" spans="1:1" x14ac:dyDescent="0.55000000000000004">
      <c r="A63247" s="131"/>
    </row>
    <row r="63250" spans="1:1" x14ac:dyDescent="0.55000000000000004">
      <c r="A63250" s="131"/>
    </row>
    <row r="63251" spans="1:1" x14ac:dyDescent="0.55000000000000004">
      <c r="A63251" s="131"/>
    </row>
    <row r="63254" spans="1:1" x14ac:dyDescent="0.55000000000000004">
      <c r="A63254" s="131"/>
    </row>
    <row r="63255" spans="1:1" x14ac:dyDescent="0.55000000000000004">
      <c r="A63255" s="131"/>
    </row>
    <row r="63258" spans="1:1" x14ac:dyDescent="0.55000000000000004">
      <c r="A63258" s="131"/>
    </row>
    <row r="63259" spans="1:1" x14ac:dyDescent="0.55000000000000004">
      <c r="A63259" s="131"/>
    </row>
    <row r="63262" spans="1:1" x14ac:dyDescent="0.55000000000000004">
      <c r="A63262" s="131"/>
    </row>
    <row r="63263" spans="1:1" x14ac:dyDescent="0.55000000000000004">
      <c r="A63263" s="131"/>
    </row>
    <row r="63266" spans="1:1" x14ac:dyDescent="0.55000000000000004">
      <c r="A63266" s="131"/>
    </row>
    <row r="63267" spans="1:1" x14ac:dyDescent="0.55000000000000004">
      <c r="A63267" s="131"/>
    </row>
    <row r="63270" spans="1:1" x14ac:dyDescent="0.55000000000000004">
      <c r="A63270" s="131"/>
    </row>
    <row r="63271" spans="1:1" x14ac:dyDescent="0.55000000000000004">
      <c r="A63271" s="131"/>
    </row>
    <row r="63274" spans="1:1" x14ac:dyDescent="0.55000000000000004">
      <c r="A63274" s="131"/>
    </row>
    <row r="63275" spans="1:1" x14ac:dyDescent="0.55000000000000004">
      <c r="A63275" s="131"/>
    </row>
    <row r="63278" spans="1:1" x14ac:dyDescent="0.55000000000000004">
      <c r="A63278" s="131"/>
    </row>
    <row r="63279" spans="1:1" x14ac:dyDescent="0.55000000000000004">
      <c r="A63279" s="131"/>
    </row>
    <row r="63282" spans="1:1" x14ac:dyDescent="0.55000000000000004">
      <c r="A63282" s="131"/>
    </row>
    <row r="63283" spans="1:1" x14ac:dyDescent="0.55000000000000004">
      <c r="A63283" s="131"/>
    </row>
    <row r="63286" spans="1:1" x14ac:dyDescent="0.55000000000000004">
      <c r="A63286" s="131"/>
    </row>
    <row r="63287" spans="1:1" x14ac:dyDescent="0.55000000000000004">
      <c r="A63287" s="131"/>
    </row>
    <row r="63290" spans="1:1" x14ac:dyDescent="0.55000000000000004">
      <c r="A63290" s="131"/>
    </row>
    <row r="63291" spans="1:1" x14ac:dyDescent="0.55000000000000004">
      <c r="A63291" s="131"/>
    </row>
    <row r="63294" spans="1:1" x14ac:dyDescent="0.55000000000000004">
      <c r="A63294" s="131"/>
    </row>
    <row r="63295" spans="1:1" x14ac:dyDescent="0.55000000000000004">
      <c r="A63295" s="131"/>
    </row>
    <row r="63298" spans="1:1" x14ac:dyDescent="0.55000000000000004">
      <c r="A63298" s="131"/>
    </row>
    <row r="63299" spans="1:1" x14ac:dyDescent="0.55000000000000004">
      <c r="A63299" s="131"/>
    </row>
    <row r="63302" spans="1:1" x14ac:dyDescent="0.55000000000000004">
      <c r="A63302" s="131"/>
    </row>
    <row r="63303" spans="1:1" x14ac:dyDescent="0.55000000000000004">
      <c r="A63303" s="131"/>
    </row>
    <row r="63306" spans="1:1" x14ac:dyDescent="0.55000000000000004">
      <c r="A63306" s="131"/>
    </row>
    <row r="63307" spans="1:1" x14ac:dyDescent="0.55000000000000004">
      <c r="A63307" s="131"/>
    </row>
    <row r="63310" spans="1:1" x14ac:dyDescent="0.55000000000000004">
      <c r="A63310" s="131"/>
    </row>
    <row r="63311" spans="1:1" x14ac:dyDescent="0.55000000000000004">
      <c r="A63311" s="131"/>
    </row>
    <row r="63314" spans="1:1" x14ac:dyDescent="0.55000000000000004">
      <c r="A63314" s="131"/>
    </row>
    <row r="63315" spans="1:1" x14ac:dyDescent="0.55000000000000004">
      <c r="A63315" s="131"/>
    </row>
    <row r="63318" spans="1:1" x14ac:dyDescent="0.55000000000000004">
      <c r="A63318" s="131"/>
    </row>
    <row r="63319" spans="1:1" x14ac:dyDescent="0.55000000000000004">
      <c r="A63319" s="131"/>
    </row>
    <row r="63322" spans="1:1" x14ac:dyDescent="0.55000000000000004">
      <c r="A63322" s="131"/>
    </row>
    <row r="63323" spans="1:1" x14ac:dyDescent="0.55000000000000004">
      <c r="A63323" s="131"/>
    </row>
    <row r="63326" spans="1:1" x14ac:dyDescent="0.55000000000000004">
      <c r="A63326" s="131"/>
    </row>
    <row r="63327" spans="1:1" x14ac:dyDescent="0.55000000000000004">
      <c r="A63327" s="131"/>
    </row>
    <row r="63330" spans="1:1" x14ac:dyDescent="0.55000000000000004">
      <c r="A63330" s="131"/>
    </row>
    <row r="63331" spans="1:1" x14ac:dyDescent="0.55000000000000004">
      <c r="A63331" s="131"/>
    </row>
    <row r="63334" spans="1:1" x14ac:dyDescent="0.55000000000000004">
      <c r="A63334" s="131"/>
    </row>
    <row r="63335" spans="1:1" x14ac:dyDescent="0.55000000000000004">
      <c r="A63335" s="131"/>
    </row>
    <row r="63338" spans="1:1" x14ac:dyDescent="0.55000000000000004">
      <c r="A63338" s="131"/>
    </row>
    <row r="63339" spans="1:1" x14ac:dyDescent="0.55000000000000004">
      <c r="A63339" s="131"/>
    </row>
    <row r="63342" spans="1:1" x14ac:dyDescent="0.55000000000000004">
      <c r="A63342" s="131"/>
    </row>
    <row r="63343" spans="1:1" x14ac:dyDescent="0.55000000000000004">
      <c r="A63343" s="131"/>
    </row>
    <row r="63346" spans="1:1" x14ac:dyDescent="0.55000000000000004">
      <c r="A63346" s="131"/>
    </row>
    <row r="63347" spans="1:1" x14ac:dyDescent="0.55000000000000004">
      <c r="A63347" s="131"/>
    </row>
    <row r="63350" spans="1:1" x14ac:dyDescent="0.55000000000000004">
      <c r="A63350" s="131"/>
    </row>
    <row r="63351" spans="1:1" x14ac:dyDescent="0.55000000000000004">
      <c r="A63351" s="131"/>
    </row>
    <row r="63354" spans="1:1" x14ac:dyDescent="0.55000000000000004">
      <c r="A63354" s="131"/>
    </row>
    <row r="63355" spans="1:1" x14ac:dyDescent="0.55000000000000004">
      <c r="A63355" s="131"/>
    </row>
    <row r="63358" spans="1:1" x14ac:dyDescent="0.55000000000000004">
      <c r="A63358" s="131"/>
    </row>
    <row r="63359" spans="1:1" x14ac:dyDescent="0.55000000000000004">
      <c r="A63359" s="131"/>
    </row>
    <row r="63362" spans="1:1" x14ac:dyDescent="0.55000000000000004">
      <c r="A63362" s="131"/>
    </row>
    <row r="63363" spans="1:1" x14ac:dyDescent="0.55000000000000004">
      <c r="A63363" s="131"/>
    </row>
    <row r="63366" spans="1:1" x14ac:dyDescent="0.55000000000000004">
      <c r="A63366" s="131"/>
    </row>
    <row r="63367" spans="1:1" x14ac:dyDescent="0.55000000000000004">
      <c r="A63367" s="131"/>
    </row>
    <row r="63370" spans="1:1" x14ac:dyDescent="0.55000000000000004">
      <c r="A63370" s="131"/>
    </row>
    <row r="63371" spans="1:1" x14ac:dyDescent="0.55000000000000004">
      <c r="A63371" s="131"/>
    </row>
    <row r="63374" spans="1:1" x14ac:dyDescent="0.55000000000000004">
      <c r="A63374" s="131"/>
    </row>
    <row r="63375" spans="1:1" x14ac:dyDescent="0.55000000000000004">
      <c r="A63375" s="131"/>
    </row>
    <row r="63378" spans="1:1" x14ac:dyDescent="0.55000000000000004">
      <c r="A63378" s="131"/>
    </row>
    <row r="63379" spans="1:1" x14ac:dyDescent="0.55000000000000004">
      <c r="A63379" s="131"/>
    </row>
    <row r="63382" spans="1:1" x14ac:dyDescent="0.55000000000000004">
      <c r="A63382" s="131"/>
    </row>
    <row r="63383" spans="1:1" x14ac:dyDescent="0.55000000000000004">
      <c r="A63383" s="131"/>
    </row>
    <row r="63386" spans="1:1" x14ac:dyDescent="0.55000000000000004">
      <c r="A63386" s="131"/>
    </row>
    <row r="63387" spans="1:1" x14ac:dyDescent="0.55000000000000004">
      <c r="A63387" s="131"/>
    </row>
    <row r="63390" spans="1:1" x14ac:dyDescent="0.55000000000000004">
      <c r="A63390" s="131"/>
    </row>
    <row r="63391" spans="1:1" x14ac:dyDescent="0.55000000000000004">
      <c r="A63391" s="131"/>
    </row>
    <row r="63394" spans="1:1" x14ac:dyDescent="0.55000000000000004">
      <c r="A63394" s="131"/>
    </row>
    <row r="63395" spans="1:1" x14ac:dyDescent="0.55000000000000004">
      <c r="A63395" s="131"/>
    </row>
    <row r="63398" spans="1:1" x14ac:dyDescent="0.55000000000000004">
      <c r="A63398" s="131"/>
    </row>
    <row r="63399" spans="1:1" x14ac:dyDescent="0.55000000000000004">
      <c r="A63399" s="131"/>
    </row>
    <row r="63402" spans="1:1" x14ac:dyDescent="0.55000000000000004">
      <c r="A63402" s="131"/>
    </row>
    <row r="63403" spans="1:1" x14ac:dyDescent="0.55000000000000004">
      <c r="A63403" s="131"/>
    </row>
    <row r="63406" spans="1:1" x14ac:dyDescent="0.55000000000000004">
      <c r="A63406" s="131"/>
    </row>
    <row r="63407" spans="1:1" x14ac:dyDescent="0.55000000000000004">
      <c r="A63407" s="131"/>
    </row>
    <row r="63410" spans="1:1" x14ac:dyDescent="0.55000000000000004">
      <c r="A63410" s="131"/>
    </row>
    <row r="63411" spans="1:1" x14ac:dyDescent="0.55000000000000004">
      <c r="A63411" s="131"/>
    </row>
    <row r="63414" spans="1:1" x14ac:dyDescent="0.55000000000000004">
      <c r="A63414" s="131"/>
    </row>
    <row r="63415" spans="1:1" x14ac:dyDescent="0.55000000000000004">
      <c r="A63415" s="131"/>
    </row>
    <row r="63418" spans="1:1" x14ac:dyDescent="0.55000000000000004">
      <c r="A63418" s="131"/>
    </row>
    <row r="63419" spans="1:1" x14ac:dyDescent="0.55000000000000004">
      <c r="A63419" s="131"/>
    </row>
    <row r="63422" spans="1:1" x14ac:dyDescent="0.55000000000000004">
      <c r="A63422" s="131"/>
    </row>
    <row r="63423" spans="1:1" x14ac:dyDescent="0.55000000000000004">
      <c r="A63423" s="131"/>
    </row>
    <row r="63426" spans="1:1" x14ac:dyDescent="0.55000000000000004">
      <c r="A63426" s="131"/>
    </row>
    <row r="63427" spans="1:1" x14ac:dyDescent="0.55000000000000004">
      <c r="A63427" s="131"/>
    </row>
    <row r="63430" spans="1:1" x14ac:dyDescent="0.55000000000000004">
      <c r="A63430" s="131"/>
    </row>
    <row r="63431" spans="1:1" x14ac:dyDescent="0.55000000000000004">
      <c r="A63431" s="131"/>
    </row>
    <row r="63434" spans="1:1" x14ac:dyDescent="0.55000000000000004">
      <c r="A63434" s="131"/>
    </row>
    <row r="63435" spans="1:1" x14ac:dyDescent="0.55000000000000004">
      <c r="A63435" s="131"/>
    </row>
    <row r="63438" spans="1:1" x14ac:dyDescent="0.55000000000000004">
      <c r="A63438" s="131"/>
    </row>
    <row r="63439" spans="1:1" x14ac:dyDescent="0.55000000000000004">
      <c r="A63439" s="131"/>
    </row>
    <row r="63442" spans="1:1" x14ac:dyDescent="0.55000000000000004">
      <c r="A63442" s="131"/>
    </row>
    <row r="63443" spans="1:1" x14ac:dyDescent="0.55000000000000004">
      <c r="A63443" s="131"/>
    </row>
    <row r="63446" spans="1:1" x14ac:dyDescent="0.55000000000000004">
      <c r="A63446" s="131"/>
    </row>
    <row r="63447" spans="1:1" x14ac:dyDescent="0.55000000000000004">
      <c r="A63447" s="131"/>
    </row>
    <row r="63450" spans="1:1" x14ac:dyDescent="0.55000000000000004">
      <c r="A63450" s="131"/>
    </row>
    <row r="63451" spans="1:1" x14ac:dyDescent="0.55000000000000004">
      <c r="A63451" s="131"/>
    </row>
    <row r="63454" spans="1:1" x14ac:dyDescent="0.55000000000000004">
      <c r="A63454" s="131"/>
    </row>
    <row r="63455" spans="1:1" x14ac:dyDescent="0.55000000000000004">
      <c r="A63455" s="131"/>
    </row>
    <row r="63458" spans="1:1" x14ac:dyDescent="0.55000000000000004">
      <c r="A63458" s="131"/>
    </row>
    <row r="63459" spans="1:1" x14ac:dyDescent="0.55000000000000004">
      <c r="A63459" s="131"/>
    </row>
    <row r="63462" spans="1:1" x14ac:dyDescent="0.55000000000000004">
      <c r="A63462" s="131"/>
    </row>
    <row r="63463" spans="1:1" x14ac:dyDescent="0.55000000000000004">
      <c r="A63463" s="131"/>
    </row>
    <row r="63466" spans="1:1" x14ac:dyDescent="0.55000000000000004">
      <c r="A63466" s="131"/>
    </row>
    <row r="63467" spans="1:1" x14ac:dyDescent="0.55000000000000004">
      <c r="A63467" s="131"/>
    </row>
    <row r="63470" spans="1:1" x14ac:dyDescent="0.55000000000000004">
      <c r="A63470" s="131"/>
    </row>
    <row r="63471" spans="1:1" x14ac:dyDescent="0.55000000000000004">
      <c r="A63471" s="131"/>
    </row>
    <row r="63474" spans="1:1" x14ac:dyDescent="0.55000000000000004">
      <c r="A63474" s="131"/>
    </row>
    <row r="63475" spans="1:1" x14ac:dyDescent="0.55000000000000004">
      <c r="A63475" s="131"/>
    </row>
    <row r="63478" spans="1:1" x14ac:dyDescent="0.55000000000000004">
      <c r="A63478" s="131"/>
    </row>
    <row r="63479" spans="1:1" x14ac:dyDescent="0.55000000000000004">
      <c r="A63479" s="131"/>
    </row>
    <row r="63482" spans="1:1" x14ac:dyDescent="0.55000000000000004">
      <c r="A63482" s="131"/>
    </row>
    <row r="63483" spans="1:1" x14ac:dyDescent="0.55000000000000004">
      <c r="A63483" s="131"/>
    </row>
    <row r="63486" spans="1:1" x14ac:dyDescent="0.55000000000000004">
      <c r="A63486" s="131"/>
    </row>
    <row r="63487" spans="1:1" x14ac:dyDescent="0.55000000000000004">
      <c r="A63487" s="131"/>
    </row>
    <row r="63490" spans="1:1" x14ac:dyDescent="0.55000000000000004">
      <c r="A63490" s="131"/>
    </row>
    <row r="63491" spans="1:1" x14ac:dyDescent="0.55000000000000004">
      <c r="A63491" s="131"/>
    </row>
    <row r="63494" spans="1:1" x14ac:dyDescent="0.55000000000000004">
      <c r="A63494" s="131"/>
    </row>
    <row r="63495" spans="1:1" x14ac:dyDescent="0.55000000000000004">
      <c r="A63495" s="131"/>
    </row>
    <row r="63498" spans="1:1" x14ac:dyDescent="0.55000000000000004">
      <c r="A63498" s="131"/>
    </row>
    <row r="63499" spans="1:1" x14ac:dyDescent="0.55000000000000004">
      <c r="A63499" s="131"/>
    </row>
    <row r="63502" spans="1:1" x14ac:dyDescent="0.55000000000000004">
      <c r="A63502" s="131"/>
    </row>
    <row r="63503" spans="1:1" x14ac:dyDescent="0.55000000000000004">
      <c r="A63503" s="131"/>
    </row>
    <row r="63506" spans="1:1" x14ac:dyDescent="0.55000000000000004">
      <c r="A63506" s="131"/>
    </row>
    <row r="63507" spans="1:1" x14ac:dyDescent="0.55000000000000004">
      <c r="A63507" s="131"/>
    </row>
    <row r="63510" spans="1:1" x14ac:dyDescent="0.55000000000000004">
      <c r="A63510" s="131"/>
    </row>
    <row r="63511" spans="1:1" x14ac:dyDescent="0.55000000000000004">
      <c r="A63511" s="131"/>
    </row>
    <row r="63514" spans="1:1" x14ac:dyDescent="0.55000000000000004">
      <c r="A63514" s="131"/>
    </row>
    <row r="63515" spans="1:1" x14ac:dyDescent="0.55000000000000004">
      <c r="A63515" s="131"/>
    </row>
    <row r="63518" spans="1:1" x14ac:dyDescent="0.55000000000000004">
      <c r="A63518" s="131"/>
    </row>
    <row r="63519" spans="1:1" x14ac:dyDescent="0.55000000000000004">
      <c r="A63519" s="131"/>
    </row>
    <row r="63522" spans="1:1" x14ac:dyDescent="0.55000000000000004">
      <c r="A63522" s="131"/>
    </row>
    <row r="63523" spans="1:1" x14ac:dyDescent="0.55000000000000004">
      <c r="A63523" s="131"/>
    </row>
    <row r="63526" spans="1:1" x14ac:dyDescent="0.55000000000000004">
      <c r="A63526" s="131"/>
    </row>
    <row r="63527" spans="1:1" x14ac:dyDescent="0.55000000000000004">
      <c r="A63527" s="131"/>
    </row>
    <row r="63530" spans="1:1" x14ac:dyDescent="0.55000000000000004">
      <c r="A63530" s="131"/>
    </row>
    <row r="63531" spans="1:1" x14ac:dyDescent="0.55000000000000004">
      <c r="A63531" s="131"/>
    </row>
    <row r="63534" spans="1:1" x14ac:dyDescent="0.55000000000000004">
      <c r="A63534" s="131"/>
    </row>
    <row r="63535" spans="1:1" x14ac:dyDescent="0.55000000000000004">
      <c r="A63535" s="131"/>
    </row>
    <row r="63538" spans="1:1" x14ac:dyDescent="0.55000000000000004">
      <c r="A63538" s="131"/>
    </row>
    <row r="63539" spans="1:1" x14ac:dyDescent="0.55000000000000004">
      <c r="A63539" s="131"/>
    </row>
    <row r="63542" spans="1:1" x14ac:dyDescent="0.55000000000000004">
      <c r="A63542" s="131"/>
    </row>
    <row r="63543" spans="1:1" x14ac:dyDescent="0.55000000000000004">
      <c r="A63543" s="131"/>
    </row>
    <row r="63546" spans="1:1" x14ac:dyDescent="0.55000000000000004">
      <c r="A63546" s="131"/>
    </row>
    <row r="63547" spans="1:1" x14ac:dyDescent="0.55000000000000004">
      <c r="A63547" s="131"/>
    </row>
    <row r="63550" spans="1:1" x14ac:dyDescent="0.55000000000000004">
      <c r="A63550" s="131"/>
    </row>
    <row r="63551" spans="1:1" x14ac:dyDescent="0.55000000000000004">
      <c r="A63551" s="131"/>
    </row>
    <row r="63554" spans="1:1" x14ac:dyDescent="0.55000000000000004">
      <c r="A63554" s="131"/>
    </row>
    <row r="63555" spans="1:1" x14ac:dyDescent="0.55000000000000004">
      <c r="A63555" s="131"/>
    </row>
    <row r="63558" spans="1:1" x14ac:dyDescent="0.55000000000000004">
      <c r="A63558" s="131"/>
    </row>
    <row r="63559" spans="1:1" x14ac:dyDescent="0.55000000000000004">
      <c r="A63559" s="131"/>
    </row>
    <row r="63562" spans="1:1" x14ac:dyDescent="0.55000000000000004">
      <c r="A63562" s="131"/>
    </row>
    <row r="63563" spans="1:1" x14ac:dyDescent="0.55000000000000004">
      <c r="A63563" s="131"/>
    </row>
    <row r="63566" spans="1:1" x14ac:dyDescent="0.55000000000000004">
      <c r="A63566" s="131"/>
    </row>
    <row r="63567" spans="1:1" x14ac:dyDescent="0.55000000000000004">
      <c r="A63567" s="131"/>
    </row>
    <row r="63570" spans="1:1" x14ac:dyDescent="0.55000000000000004">
      <c r="A63570" s="131"/>
    </row>
    <row r="63571" spans="1:1" x14ac:dyDescent="0.55000000000000004">
      <c r="A63571" s="131"/>
    </row>
    <row r="63574" spans="1:1" x14ac:dyDescent="0.55000000000000004">
      <c r="A63574" s="131"/>
    </row>
    <row r="63575" spans="1:1" x14ac:dyDescent="0.55000000000000004">
      <c r="A63575" s="131"/>
    </row>
    <row r="63578" spans="1:1" x14ac:dyDescent="0.55000000000000004">
      <c r="A63578" s="131"/>
    </row>
    <row r="63579" spans="1:1" x14ac:dyDescent="0.55000000000000004">
      <c r="A63579" s="131"/>
    </row>
    <row r="63582" spans="1:1" x14ac:dyDescent="0.55000000000000004">
      <c r="A63582" s="131"/>
    </row>
    <row r="63583" spans="1:1" x14ac:dyDescent="0.55000000000000004">
      <c r="A63583" s="131"/>
    </row>
    <row r="63586" spans="1:1" x14ac:dyDescent="0.55000000000000004">
      <c r="A63586" s="131"/>
    </row>
    <row r="63587" spans="1:1" x14ac:dyDescent="0.55000000000000004">
      <c r="A63587" s="131"/>
    </row>
    <row r="63590" spans="1:1" x14ac:dyDescent="0.55000000000000004">
      <c r="A63590" s="131"/>
    </row>
    <row r="63591" spans="1:1" x14ac:dyDescent="0.55000000000000004">
      <c r="A63591" s="131"/>
    </row>
    <row r="63594" spans="1:1" x14ac:dyDescent="0.55000000000000004">
      <c r="A63594" s="131"/>
    </row>
    <row r="63595" spans="1:1" x14ac:dyDescent="0.55000000000000004">
      <c r="A63595" s="131"/>
    </row>
    <row r="63598" spans="1:1" x14ac:dyDescent="0.55000000000000004">
      <c r="A63598" s="131"/>
    </row>
    <row r="63599" spans="1:1" x14ac:dyDescent="0.55000000000000004">
      <c r="A63599" s="131"/>
    </row>
    <row r="63602" spans="1:1" x14ac:dyDescent="0.55000000000000004">
      <c r="A63602" s="131"/>
    </row>
    <row r="63603" spans="1:1" x14ac:dyDescent="0.55000000000000004">
      <c r="A63603" s="131"/>
    </row>
    <row r="63606" spans="1:1" x14ac:dyDescent="0.55000000000000004">
      <c r="A63606" s="131"/>
    </row>
    <row r="63607" spans="1:1" x14ac:dyDescent="0.55000000000000004">
      <c r="A63607" s="131"/>
    </row>
    <row r="63610" spans="1:1" x14ac:dyDescent="0.55000000000000004">
      <c r="A63610" s="131"/>
    </row>
    <row r="63611" spans="1:1" x14ac:dyDescent="0.55000000000000004">
      <c r="A63611" s="131"/>
    </row>
    <row r="63614" spans="1:1" x14ac:dyDescent="0.55000000000000004">
      <c r="A63614" s="131"/>
    </row>
    <row r="63615" spans="1:1" x14ac:dyDescent="0.55000000000000004">
      <c r="A63615" s="131"/>
    </row>
    <row r="63618" spans="1:1" x14ac:dyDescent="0.55000000000000004">
      <c r="A63618" s="131"/>
    </row>
    <row r="63619" spans="1:1" x14ac:dyDescent="0.55000000000000004">
      <c r="A63619" s="131"/>
    </row>
    <row r="63622" spans="1:1" x14ac:dyDescent="0.55000000000000004">
      <c r="A63622" s="131"/>
    </row>
    <row r="63623" spans="1:1" x14ac:dyDescent="0.55000000000000004">
      <c r="A63623" s="131"/>
    </row>
    <row r="63626" spans="1:1" x14ac:dyDescent="0.55000000000000004">
      <c r="A63626" s="131"/>
    </row>
    <row r="63627" spans="1:1" x14ac:dyDescent="0.55000000000000004">
      <c r="A63627" s="131"/>
    </row>
    <row r="63630" spans="1:1" x14ac:dyDescent="0.55000000000000004">
      <c r="A63630" s="131"/>
    </row>
    <row r="63631" spans="1:1" x14ac:dyDescent="0.55000000000000004">
      <c r="A63631" s="131"/>
    </row>
    <row r="63634" spans="1:1" x14ac:dyDescent="0.55000000000000004">
      <c r="A63634" s="131"/>
    </row>
    <row r="63635" spans="1:1" x14ac:dyDescent="0.55000000000000004">
      <c r="A63635" s="131"/>
    </row>
    <row r="63638" spans="1:1" x14ac:dyDescent="0.55000000000000004">
      <c r="A63638" s="131"/>
    </row>
    <row r="63639" spans="1:1" x14ac:dyDescent="0.55000000000000004">
      <c r="A63639" s="131"/>
    </row>
    <row r="63642" spans="1:1" x14ac:dyDescent="0.55000000000000004">
      <c r="A63642" s="131"/>
    </row>
    <row r="63643" spans="1:1" x14ac:dyDescent="0.55000000000000004">
      <c r="A63643" s="131"/>
    </row>
    <row r="63646" spans="1:1" x14ac:dyDescent="0.55000000000000004">
      <c r="A63646" s="131"/>
    </row>
    <row r="63647" spans="1:1" x14ac:dyDescent="0.55000000000000004">
      <c r="A63647" s="131"/>
    </row>
    <row r="63650" spans="1:1" x14ac:dyDescent="0.55000000000000004">
      <c r="A63650" s="131"/>
    </row>
    <row r="63651" spans="1:1" x14ac:dyDescent="0.55000000000000004">
      <c r="A63651" s="131"/>
    </row>
    <row r="63654" spans="1:1" x14ac:dyDescent="0.55000000000000004">
      <c r="A63654" s="131"/>
    </row>
    <row r="63655" spans="1:1" x14ac:dyDescent="0.55000000000000004">
      <c r="A63655" s="131"/>
    </row>
    <row r="63658" spans="1:1" x14ac:dyDescent="0.55000000000000004">
      <c r="A63658" s="131"/>
    </row>
    <row r="63659" spans="1:1" x14ac:dyDescent="0.55000000000000004">
      <c r="A63659" s="131"/>
    </row>
    <row r="63662" spans="1:1" x14ac:dyDescent="0.55000000000000004">
      <c r="A63662" s="131"/>
    </row>
    <row r="63663" spans="1:1" x14ac:dyDescent="0.55000000000000004">
      <c r="A63663" s="131"/>
    </row>
    <row r="63666" spans="1:1" x14ac:dyDescent="0.55000000000000004">
      <c r="A63666" s="131"/>
    </row>
    <row r="63667" spans="1:1" x14ac:dyDescent="0.55000000000000004">
      <c r="A63667" s="131"/>
    </row>
    <row r="63670" spans="1:1" x14ac:dyDescent="0.55000000000000004">
      <c r="A63670" s="131"/>
    </row>
    <row r="63671" spans="1:1" x14ac:dyDescent="0.55000000000000004">
      <c r="A63671" s="131"/>
    </row>
    <row r="63674" spans="1:1" x14ac:dyDescent="0.55000000000000004">
      <c r="A63674" s="131"/>
    </row>
    <row r="63675" spans="1:1" x14ac:dyDescent="0.55000000000000004">
      <c r="A63675" s="131"/>
    </row>
    <row r="63678" spans="1:1" x14ac:dyDescent="0.55000000000000004">
      <c r="A63678" s="131"/>
    </row>
    <row r="63679" spans="1:1" x14ac:dyDescent="0.55000000000000004">
      <c r="A63679" s="131"/>
    </row>
    <row r="63682" spans="1:1" x14ac:dyDescent="0.55000000000000004">
      <c r="A63682" s="131"/>
    </row>
    <row r="63683" spans="1:1" x14ac:dyDescent="0.55000000000000004">
      <c r="A63683" s="131"/>
    </row>
    <row r="63686" spans="1:1" x14ac:dyDescent="0.55000000000000004">
      <c r="A63686" s="131"/>
    </row>
    <row r="63687" spans="1:1" x14ac:dyDescent="0.55000000000000004">
      <c r="A63687" s="131"/>
    </row>
    <row r="63690" spans="1:1" x14ac:dyDescent="0.55000000000000004">
      <c r="A63690" s="131"/>
    </row>
    <row r="63691" spans="1:1" x14ac:dyDescent="0.55000000000000004">
      <c r="A63691" s="131"/>
    </row>
    <row r="63694" spans="1:1" x14ac:dyDescent="0.55000000000000004">
      <c r="A63694" s="131"/>
    </row>
    <row r="63695" spans="1:1" x14ac:dyDescent="0.55000000000000004">
      <c r="A63695" s="131"/>
    </row>
    <row r="63698" spans="1:1" x14ac:dyDescent="0.55000000000000004">
      <c r="A63698" s="131"/>
    </row>
    <row r="63699" spans="1:1" x14ac:dyDescent="0.55000000000000004">
      <c r="A63699" s="131"/>
    </row>
    <row r="63702" spans="1:1" x14ac:dyDescent="0.55000000000000004">
      <c r="A63702" s="131"/>
    </row>
    <row r="63703" spans="1:1" x14ac:dyDescent="0.55000000000000004">
      <c r="A63703" s="131"/>
    </row>
    <row r="63706" spans="1:1" x14ac:dyDescent="0.55000000000000004">
      <c r="A63706" s="131"/>
    </row>
    <row r="63707" spans="1:1" x14ac:dyDescent="0.55000000000000004">
      <c r="A63707" s="131"/>
    </row>
    <row r="63710" spans="1:1" x14ac:dyDescent="0.55000000000000004">
      <c r="A63710" s="131"/>
    </row>
    <row r="63711" spans="1:1" x14ac:dyDescent="0.55000000000000004">
      <c r="A63711" s="131"/>
    </row>
    <row r="63714" spans="1:1" x14ac:dyDescent="0.55000000000000004">
      <c r="A63714" s="131"/>
    </row>
    <row r="63715" spans="1:1" x14ac:dyDescent="0.55000000000000004">
      <c r="A63715" s="131"/>
    </row>
    <row r="63718" spans="1:1" x14ac:dyDescent="0.55000000000000004">
      <c r="A63718" s="131"/>
    </row>
    <row r="63719" spans="1:1" x14ac:dyDescent="0.55000000000000004">
      <c r="A63719" s="131"/>
    </row>
    <row r="63722" spans="1:1" x14ac:dyDescent="0.55000000000000004">
      <c r="A63722" s="131"/>
    </row>
    <row r="63723" spans="1:1" x14ac:dyDescent="0.55000000000000004">
      <c r="A63723" s="131"/>
    </row>
    <row r="63726" spans="1:1" x14ac:dyDescent="0.55000000000000004">
      <c r="A63726" s="131"/>
    </row>
    <row r="63727" spans="1:1" x14ac:dyDescent="0.55000000000000004">
      <c r="A63727" s="131"/>
    </row>
    <row r="63730" spans="1:1" x14ac:dyDescent="0.55000000000000004">
      <c r="A63730" s="131"/>
    </row>
    <row r="63731" spans="1:1" x14ac:dyDescent="0.55000000000000004">
      <c r="A63731" s="131"/>
    </row>
    <row r="63734" spans="1:1" x14ac:dyDescent="0.55000000000000004">
      <c r="A63734" s="131"/>
    </row>
    <row r="63735" spans="1:1" x14ac:dyDescent="0.55000000000000004">
      <c r="A63735" s="131"/>
    </row>
    <row r="63738" spans="1:1" x14ac:dyDescent="0.55000000000000004">
      <c r="A63738" s="131"/>
    </row>
    <row r="63739" spans="1:1" x14ac:dyDescent="0.55000000000000004">
      <c r="A63739" s="131"/>
    </row>
    <row r="63742" spans="1:1" x14ac:dyDescent="0.55000000000000004">
      <c r="A63742" s="131"/>
    </row>
    <row r="63743" spans="1:1" x14ac:dyDescent="0.55000000000000004">
      <c r="A63743" s="131"/>
    </row>
    <row r="63746" spans="1:1" x14ac:dyDescent="0.55000000000000004">
      <c r="A63746" s="131"/>
    </row>
    <row r="63747" spans="1:1" x14ac:dyDescent="0.55000000000000004">
      <c r="A63747" s="131"/>
    </row>
    <row r="63750" spans="1:1" x14ac:dyDescent="0.55000000000000004">
      <c r="A63750" s="131"/>
    </row>
    <row r="63751" spans="1:1" x14ac:dyDescent="0.55000000000000004">
      <c r="A63751" s="131"/>
    </row>
    <row r="63754" spans="1:1" x14ac:dyDescent="0.55000000000000004">
      <c r="A63754" s="131"/>
    </row>
    <row r="63755" spans="1:1" x14ac:dyDescent="0.55000000000000004">
      <c r="A63755" s="131"/>
    </row>
    <row r="63758" spans="1:1" x14ac:dyDescent="0.55000000000000004">
      <c r="A63758" s="131"/>
    </row>
    <row r="63759" spans="1:1" x14ac:dyDescent="0.55000000000000004">
      <c r="A63759" s="131"/>
    </row>
    <row r="63762" spans="1:1" x14ac:dyDescent="0.55000000000000004">
      <c r="A63762" s="131"/>
    </row>
    <row r="63763" spans="1:1" x14ac:dyDescent="0.55000000000000004">
      <c r="A63763" s="131"/>
    </row>
    <row r="63766" spans="1:1" x14ac:dyDescent="0.55000000000000004">
      <c r="A63766" s="131"/>
    </row>
    <row r="63767" spans="1:1" x14ac:dyDescent="0.55000000000000004">
      <c r="A63767" s="131"/>
    </row>
    <row r="63770" spans="1:1" x14ac:dyDescent="0.55000000000000004">
      <c r="A63770" s="131"/>
    </row>
    <row r="63771" spans="1:1" x14ac:dyDescent="0.55000000000000004">
      <c r="A63771" s="131"/>
    </row>
    <row r="63774" spans="1:1" x14ac:dyDescent="0.55000000000000004">
      <c r="A63774" s="131"/>
    </row>
    <row r="63775" spans="1:1" x14ac:dyDescent="0.55000000000000004">
      <c r="A63775" s="131"/>
    </row>
    <row r="63778" spans="1:1" x14ac:dyDescent="0.55000000000000004">
      <c r="A63778" s="131"/>
    </row>
    <row r="63779" spans="1:1" x14ac:dyDescent="0.55000000000000004">
      <c r="A63779" s="131"/>
    </row>
    <row r="63782" spans="1:1" x14ac:dyDescent="0.55000000000000004">
      <c r="A63782" s="131"/>
    </row>
    <row r="63783" spans="1:1" x14ac:dyDescent="0.55000000000000004">
      <c r="A63783" s="131"/>
    </row>
    <row r="63786" spans="1:1" x14ac:dyDescent="0.55000000000000004">
      <c r="A63786" s="131"/>
    </row>
    <row r="63787" spans="1:1" x14ac:dyDescent="0.55000000000000004">
      <c r="A63787" s="131"/>
    </row>
    <row r="63790" spans="1:1" x14ac:dyDescent="0.55000000000000004">
      <c r="A63790" s="131"/>
    </row>
    <row r="63791" spans="1:1" x14ac:dyDescent="0.55000000000000004">
      <c r="A63791" s="131"/>
    </row>
    <row r="63794" spans="1:1" x14ac:dyDescent="0.55000000000000004">
      <c r="A63794" s="131"/>
    </row>
    <row r="63795" spans="1:1" x14ac:dyDescent="0.55000000000000004">
      <c r="A63795" s="131"/>
    </row>
    <row r="63798" spans="1:1" x14ac:dyDescent="0.55000000000000004">
      <c r="A63798" s="131"/>
    </row>
    <row r="63799" spans="1:1" x14ac:dyDescent="0.55000000000000004">
      <c r="A63799" s="131"/>
    </row>
    <row r="63802" spans="1:1" x14ac:dyDescent="0.55000000000000004">
      <c r="A63802" s="131"/>
    </row>
    <row r="63803" spans="1:1" x14ac:dyDescent="0.55000000000000004">
      <c r="A63803" s="131"/>
    </row>
    <row r="63806" spans="1:1" x14ac:dyDescent="0.55000000000000004">
      <c r="A63806" s="131"/>
    </row>
    <row r="63807" spans="1:1" x14ac:dyDescent="0.55000000000000004">
      <c r="A63807" s="131"/>
    </row>
    <row r="63810" spans="1:1" x14ac:dyDescent="0.55000000000000004">
      <c r="A63810" s="131"/>
    </row>
    <row r="63811" spans="1:1" x14ac:dyDescent="0.55000000000000004">
      <c r="A63811" s="131"/>
    </row>
    <row r="63814" spans="1:1" x14ac:dyDescent="0.55000000000000004">
      <c r="A63814" s="131"/>
    </row>
    <row r="63815" spans="1:1" x14ac:dyDescent="0.55000000000000004">
      <c r="A63815" s="131"/>
    </row>
    <row r="63818" spans="1:1" x14ac:dyDescent="0.55000000000000004">
      <c r="A63818" s="131"/>
    </row>
    <row r="63819" spans="1:1" x14ac:dyDescent="0.55000000000000004">
      <c r="A63819" s="131"/>
    </row>
    <row r="63822" spans="1:1" x14ac:dyDescent="0.55000000000000004">
      <c r="A63822" s="131"/>
    </row>
    <row r="63823" spans="1:1" x14ac:dyDescent="0.55000000000000004">
      <c r="A63823" s="131"/>
    </row>
    <row r="63826" spans="1:1" x14ac:dyDescent="0.55000000000000004">
      <c r="A63826" s="131"/>
    </row>
    <row r="63827" spans="1:1" x14ac:dyDescent="0.55000000000000004">
      <c r="A63827" s="131"/>
    </row>
    <row r="63830" spans="1:1" x14ac:dyDescent="0.55000000000000004">
      <c r="A63830" s="131"/>
    </row>
    <row r="63831" spans="1:1" x14ac:dyDescent="0.55000000000000004">
      <c r="A63831" s="131"/>
    </row>
    <row r="63834" spans="1:1" x14ac:dyDescent="0.55000000000000004">
      <c r="A63834" s="131"/>
    </row>
    <row r="63835" spans="1:1" x14ac:dyDescent="0.55000000000000004">
      <c r="A63835" s="131"/>
    </row>
    <row r="63838" spans="1:1" x14ac:dyDescent="0.55000000000000004">
      <c r="A63838" s="131"/>
    </row>
    <row r="63839" spans="1:1" x14ac:dyDescent="0.55000000000000004">
      <c r="A63839" s="131"/>
    </row>
    <row r="63842" spans="1:1" x14ac:dyDescent="0.55000000000000004">
      <c r="A63842" s="131"/>
    </row>
    <row r="63843" spans="1:1" x14ac:dyDescent="0.55000000000000004">
      <c r="A63843" s="131"/>
    </row>
    <row r="63846" spans="1:1" x14ac:dyDescent="0.55000000000000004">
      <c r="A63846" s="131"/>
    </row>
    <row r="63847" spans="1:1" x14ac:dyDescent="0.55000000000000004">
      <c r="A63847" s="131"/>
    </row>
    <row r="63850" spans="1:1" x14ac:dyDescent="0.55000000000000004">
      <c r="A63850" s="131"/>
    </row>
    <row r="63851" spans="1:1" x14ac:dyDescent="0.55000000000000004">
      <c r="A63851" s="131"/>
    </row>
    <row r="63854" spans="1:1" x14ac:dyDescent="0.55000000000000004">
      <c r="A63854" s="131"/>
    </row>
    <row r="63855" spans="1:1" x14ac:dyDescent="0.55000000000000004">
      <c r="A63855" s="131"/>
    </row>
    <row r="63858" spans="1:1" x14ac:dyDescent="0.55000000000000004">
      <c r="A63858" s="131"/>
    </row>
    <row r="63859" spans="1:1" x14ac:dyDescent="0.55000000000000004">
      <c r="A63859" s="131"/>
    </row>
    <row r="63862" spans="1:1" x14ac:dyDescent="0.55000000000000004">
      <c r="A63862" s="131"/>
    </row>
    <row r="63863" spans="1:1" x14ac:dyDescent="0.55000000000000004">
      <c r="A63863" s="131"/>
    </row>
    <row r="63866" spans="1:1" x14ac:dyDescent="0.55000000000000004">
      <c r="A63866" s="131"/>
    </row>
    <row r="63867" spans="1:1" x14ac:dyDescent="0.55000000000000004">
      <c r="A63867" s="131"/>
    </row>
    <row r="63870" spans="1:1" x14ac:dyDescent="0.55000000000000004">
      <c r="A63870" s="131"/>
    </row>
    <row r="63871" spans="1:1" x14ac:dyDescent="0.55000000000000004">
      <c r="A63871" s="131"/>
    </row>
    <row r="63874" spans="1:1" x14ac:dyDescent="0.55000000000000004">
      <c r="A63874" s="131"/>
    </row>
    <row r="63875" spans="1:1" x14ac:dyDescent="0.55000000000000004">
      <c r="A63875" s="131"/>
    </row>
    <row r="63878" spans="1:1" x14ac:dyDescent="0.55000000000000004">
      <c r="A63878" s="131"/>
    </row>
    <row r="63879" spans="1:1" x14ac:dyDescent="0.55000000000000004">
      <c r="A63879" s="131"/>
    </row>
    <row r="63882" spans="1:1" x14ac:dyDescent="0.55000000000000004">
      <c r="A63882" s="131"/>
    </row>
    <row r="63883" spans="1:1" x14ac:dyDescent="0.55000000000000004">
      <c r="A63883" s="131"/>
    </row>
    <row r="63886" spans="1:1" x14ac:dyDescent="0.55000000000000004">
      <c r="A63886" s="131"/>
    </row>
    <row r="63887" spans="1:1" x14ac:dyDescent="0.55000000000000004">
      <c r="A63887" s="131"/>
    </row>
    <row r="63890" spans="1:1" x14ac:dyDescent="0.55000000000000004">
      <c r="A63890" s="131"/>
    </row>
    <row r="63891" spans="1:1" x14ac:dyDescent="0.55000000000000004">
      <c r="A63891" s="131"/>
    </row>
    <row r="63894" spans="1:1" x14ac:dyDescent="0.55000000000000004">
      <c r="A63894" s="131"/>
    </row>
    <row r="63895" spans="1:1" x14ac:dyDescent="0.55000000000000004">
      <c r="A63895" s="131"/>
    </row>
    <row r="63898" spans="1:1" x14ac:dyDescent="0.55000000000000004">
      <c r="A63898" s="131"/>
    </row>
    <row r="63899" spans="1:1" x14ac:dyDescent="0.55000000000000004">
      <c r="A63899" s="131"/>
    </row>
    <row r="63902" spans="1:1" x14ac:dyDescent="0.55000000000000004">
      <c r="A63902" s="131"/>
    </row>
    <row r="63903" spans="1:1" x14ac:dyDescent="0.55000000000000004">
      <c r="A63903" s="131"/>
    </row>
    <row r="63906" spans="1:1" x14ac:dyDescent="0.55000000000000004">
      <c r="A63906" s="131"/>
    </row>
    <row r="63907" spans="1:1" x14ac:dyDescent="0.55000000000000004">
      <c r="A63907" s="131"/>
    </row>
    <row r="63910" spans="1:1" x14ac:dyDescent="0.55000000000000004">
      <c r="A63910" s="131"/>
    </row>
    <row r="63911" spans="1:1" x14ac:dyDescent="0.55000000000000004">
      <c r="A63911" s="131"/>
    </row>
    <row r="63914" spans="1:1" x14ac:dyDescent="0.55000000000000004">
      <c r="A63914" s="131"/>
    </row>
    <row r="63915" spans="1:1" x14ac:dyDescent="0.55000000000000004">
      <c r="A63915" s="131"/>
    </row>
    <row r="63918" spans="1:1" x14ac:dyDescent="0.55000000000000004">
      <c r="A63918" s="131"/>
    </row>
    <row r="63919" spans="1:1" x14ac:dyDescent="0.55000000000000004">
      <c r="A63919" s="131"/>
    </row>
    <row r="63922" spans="1:1" x14ac:dyDescent="0.55000000000000004">
      <c r="A63922" s="131"/>
    </row>
    <row r="63923" spans="1:1" x14ac:dyDescent="0.55000000000000004">
      <c r="A63923" s="131"/>
    </row>
    <row r="63926" spans="1:1" x14ac:dyDescent="0.55000000000000004">
      <c r="A63926" s="131"/>
    </row>
    <row r="63927" spans="1:1" x14ac:dyDescent="0.55000000000000004">
      <c r="A63927" s="131"/>
    </row>
    <row r="63930" spans="1:1" x14ac:dyDescent="0.55000000000000004">
      <c r="A63930" s="131"/>
    </row>
    <row r="63931" spans="1:1" x14ac:dyDescent="0.55000000000000004">
      <c r="A63931" s="131"/>
    </row>
    <row r="63934" spans="1:1" x14ac:dyDescent="0.55000000000000004">
      <c r="A63934" s="131"/>
    </row>
    <row r="63935" spans="1:1" x14ac:dyDescent="0.55000000000000004">
      <c r="A63935" s="131"/>
    </row>
    <row r="63938" spans="1:1" x14ac:dyDescent="0.55000000000000004">
      <c r="A63938" s="131"/>
    </row>
    <row r="63939" spans="1:1" x14ac:dyDescent="0.55000000000000004">
      <c r="A63939" s="131"/>
    </row>
    <row r="63942" spans="1:1" x14ac:dyDescent="0.55000000000000004">
      <c r="A63942" s="131"/>
    </row>
    <row r="63943" spans="1:1" x14ac:dyDescent="0.55000000000000004">
      <c r="A63943" s="131"/>
    </row>
    <row r="63946" spans="1:1" x14ac:dyDescent="0.55000000000000004">
      <c r="A63946" s="131"/>
    </row>
    <row r="63947" spans="1:1" x14ac:dyDescent="0.55000000000000004">
      <c r="A63947" s="131"/>
    </row>
    <row r="63950" spans="1:1" x14ac:dyDescent="0.55000000000000004">
      <c r="A63950" s="131"/>
    </row>
    <row r="63951" spans="1:1" x14ac:dyDescent="0.55000000000000004">
      <c r="A63951" s="131"/>
    </row>
    <row r="63954" spans="1:1" x14ac:dyDescent="0.55000000000000004">
      <c r="A63954" s="131"/>
    </row>
    <row r="63955" spans="1:1" x14ac:dyDescent="0.55000000000000004">
      <c r="A63955" s="131"/>
    </row>
    <row r="63958" spans="1:1" x14ac:dyDescent="0.55000000000000004">
      <c r="A63958" s="131"/>
    </row>
    <row r="63959" spans="1:1" x14ac:dyDescent="0.55000000000000004">
      <c r="A63959" s="131"/>
    </row>
    <row r="63962" spans="1:1" x14ac:dyDescent="0.55000000000000004">
      <c r="A63962" s="131"/>
    </row>
    <row r="63963" spans="1:1" x14ac:dyDescent="0.55000000000000004">
      <c r="A63963" s="131"/>
    </row>
    <row r="63966" spans="1:1" x14ac:dyDescent="0.55000000000000004">
      <c r="A63966" s="131"/>
    </row>
    <row r="63967" spans="1:1" x14ac:dyDescent="0.55000000000000004">
      <c r="A63967" s="131"/>
    </row>
    <row r="63970" spans="1:1" x14ac:dyDescent="0.55000000000000004">
      <c r="A63970" s="131"/>
    </row>
    <row r="63971" spans="1:1" x14ac:dyDescent="0.55000000000000004">
      <c r="A63971" s="131"/>
    </row>
    <row r="63974" spans="1:1" x14ac:dyDescent="0.55000000000000004">
      <c r="A63974" s="131"/>
    </row>
    <row r="63975" spans="1:1" x14ac:dyDescent="0.55000000000000004">
      <c r="A63975" s="131"/>
    </row>
    <row r="63978" spans="1:1" x14ac:dyDescent="0.55000000000000004">
      <c r="A63978" s="131"/>
    </row>
    <row r="63979" spans="1:1" x14ac:dyDescent="0.55000000000000004">
      <c r="A63979" s="131"/>
    </row>
    <row r="63982" spans="1:1" x14ac:dyDescent="0.55000000000000004">
      <c r="A63982" s="131"/>
    </row>
    <row r="63983" spans="1:1" x14ac:dyDescent="0.55000000000000004">
      <c r="A63983" s="131"/>
    </row>
    <row r="63986" spans="1:1" x14ac:dyDescent="0.55000000000000004">
      <c r="A63986" s="131"/>
    </row>
    <row r="63987" spans="1:1" x14ac:dyDescent="0.55000000000000004">
      <c r="A63987" s="131"/>
    </row>
    <row r="63990" spans="1:1" x14ac:dyDescent="0.55000000000000004">
      <c r="A63990" s="131"/>
    </row>
    <row r="63991" spans="1:1" x14ac:dyDescent="0.55000000000000004">
      <c r="A63991" s="131"/>
    </row>
    <row r="63994" spans="1:1" x14ac:dyDescent="0.55000000000000004">
      <c r="A63994" s="131"/>
    </row>
    <row r="63995" spans="1:1" x14ac:dyDescent="0.55000000000000004">
      <c r="A63995" s="131"/>
    </row>
    <row r="63998" spans="1:1" x14ac:dyDescent="0.55000000000000004">
      <c r="A63998" s="131"/>
    </row>
    <row r="63999" spans="1:1" x14ac:dyDescent="0.55000000000000004">
      <c r="A63999" s="131"/>
    </row>
    <row r="64002" spans="1:1" x14ac:dyDescent="0.55000000000000004">
      <c r="A64002" s="131"/>
    </row>
    <row r="64003" spans="1:1" x14ac:dyDescent="0.55000000000000004">
      <c r="A64003" s="131"/>
    </row>
    <row r="64006" spans="1:1" x14ac:dyDescent="0.55000000000000004">
      <c r="A64006" s="131"/>
    </row>
    <row r="64007" spans="1:1" x14ac:dyDescent="0.55000000000000004">
      <c r="A64007" s="131"/>
    </row>
    <row r="64010" spans="1:1" x14ac:dyDescent="0.55000000000000004">
      <c r="A64010" s="131"/>
    </row>
    <row r="64011" spans="1:1" x14ac:dyDescent="0.55000000000000004">
      <c r="A64011" s="131"/>
    </row>
    <row r="64014" spans="1:1" x14ac:dyDescent="0.55000000000000004">
      <c r="A64014" s="131"/>
    </row>
    <row r="64015" spans="1:1" x14ac:dyDescent="0.55000000000000004">
      <c r="A64015" s="131"/>
    </row>
    <row r="64018" spans="1:1" x14ac:dyDescent="0.55000000000000004">
      <c r="A64018" s="131"/>
    </row>
    <row r="64019" spans="1:1" x14ac:dyDescent="0.55000000000000004">
      <c r="A64019" s="131"/>
    </row>
    <row r="64022" spans="1:1" x14ac:dyDescent="0.55000000000000004">
      <c r="A64022" s="131"/>
    </row>
    <row r="64023" spans="1:1" x14ac:dyDescent="0.55000000000000004">
      <c r="A64023" s="131"/>
    </row>
    <row r="64026" spans="1:1" x14ac:dyDescent="0.55000000000000004">
      <c r="A64026" s="131"/>
    </row>
    <row r="64027" spans="1:1" x14ac:dyDescent="0.55000000000000004">
      <c r="A64027" s="131"/>
    </row>
    <row r="64030" spans="1:1" x14ac:dyDescent="0.55000000000000004">
      <c r="A64030" s="131"/>
    </row>
    <row r="64031" spans="1:1" x14ac:dyDescent="0.55000000000000004">
      <c r="A64031" s="131"/>
    </row>
    <row r="64034" spans="1:1" x14ac:dyDescent="0.55000000000000004">
      <c r="A64034" s="131"/>
    </row>
    <row r="64035" spans="1:1" x14ac:dyDescent="0.55000000000000004">
      <c r="A64035" s="131"/>
    </row>
    <row r="64038" spans="1:1" x14ac:dyDescent="0.55000000000000004">
      <c r="A64038" s="131"/>
    </row>
    <row r="64039" spans="1:1" x14ac:dyDescent="0.55000000000000004">
      <c r="A64039" s="131"/>
    </row>
    <row r="64042" spans="1:1" x14ac:dyDescent="0.55000000000000004">
      <c r="A64042" s="131"/>
    </row>
    <row r="64043" spans="1:1" x14ac:dyDescent="0.55000000000000004">
      <c r="A64043" s="131"/>
    </row>
    <row r="64046" spans="1:1" x14ac:dyDescent="0.55000000000000004">
      <c r="A64046" s="131"/>
    </row>
    <row r="64047" spans="1:1" x14ac:dyDescent="0.55000000000000004">
      <c r="A64047" s="131"/>
    </row>
    <row r="64050" spans="1:1" x14ac:dyDescent="0.55000000000000004">
      <c r="A64050" s="131"/>
    </row>
    <row r="64051" spans="1:1" x14ac:dyDescent="0.55000000000000004">
      <c r="A64051" s="131"/>
    </row>
    <row r="64054" spans="1:1" x14ac:dyDescent="0.55000000000000004">
      <c r="A64054" s="131"/>
    </row>
    <row r="64055" spans="1:1" x14ac:dyDescent="0.55000000000000004">
      <c r="A64055" s="131"/>
    </row>
    <row r="64058" spans="1:1" x14ac:dyDescent="0.55000000000000004">
      <c r="A64058" s="131"/>
    </row>
    <row r="64059" spans="1:1" x14ac:dyDescent="0.55000000000000004">
      <c r="A64059" s="131"/>
    </row>
    <row r="64062" spans="1:1" x14ac:dyDescent="0.55000000000000004">
      <c r="A64062" s="131"/>
    </row>
    <row r="64063" spans="1:1" x14ac:dyDescent="0.55000000000000004">
      <c r="A64063" s="131"/>
    </row>
    <row r="64066" spans="1:1" x14ac:dyDescent="0.55000000000000004">
      <c r="A64066" s="131"/>
    </row>
    <row r="64067" spans="1:1" x14ac:dyDescent="0.55000000000000004">
      <c r="A64067" s="131"/>
    </row>
    <row r="64070" spans="1:1" x14ac:dyDescent="0.55000000000000004">
      <c r="A64070" s="131"/>
    </row>
    <row r="64071" spans="1:1" x14ac:dyDescent="0.55000000000000004">
      <c r="A64071" s="131"/>
    </row>
    <row r="64074" spans="1:1" x14ac:dyDescent="0.55000000000000004">
      <c r="A64074" s="131"/>
    </row>
    <row r="64075" spans="1:1" x14ac:dyDescent="0.55000000000000004">
      <c r="A64075" s="131"/>
    </row>
    <row r="64078" spans="1:1" x14ac:dyDescent="0.55000000000000004">
      <c r="A64078" s="131"/>
    </row>
    <row r="64079" spans="1:1" x14ac:dyDescent="0.55000000000000004">
      <c r="A64079" s="131"/>
    </row>
    <row r="64082" spans="1:1" x14ac:dyDescent="0.55000000000000004">
      <c r="A64082" s="131"/>
    </row>
    <row r="64083" spans="1:1" x14ac:dyDescent="0.55000000000000004">
      <c r="A64083" s="131"/>
    </row>
    <row r="64086" spans="1:1" x14ac:dyDescent="0.55000000000000004">
      <c r="A64086" s="131"/>
    </row>
    <row r="64087" spans="1:1" x14ac:dyDescent="0.55000000000000004">
      <c r="A64087" s="131"/>
    </row>
    <row r="64090" spans="1:1" x14ac:dyDescent="0.55000000000000004">
      <c r="A64090" s="131"/>
    </row>
    <row r="64091" spans="1:1" x14ac:dyDescent="0.55000000000000004">
      <c r="A64091" s="131"/>
    </row>
    <row r="64094" spans="1:1" x14ac:dyDescent="0.55000000000000004">
      <c r="A64094" s="131"/>
    </row>
    <row r="64095" spans="1:1" x14ac:dyDescent="0.55000000000000004">
      <c r="A64095" s="131"/>
    </row>
    <row r="64098" spans="1:1" x14ac:dyDescent="0.55000000000000004">
      <c r="A64098" s="131"/>
    </row>
    <row r="64099" spans="1:1" x14ac:dyDescent="0.55000000000000004">
      <c r="A64099" s="131"/>
    </row>
    <row r="64102" spans="1:1" x14ac:dyDescent="0.55000000000000004">
      <c r="A64102" s="131"/>
    </row>
    <row r="64103" spans="1:1" x14ac:dyDescent="0.55000000000000004">
      <c r="A64103" s="131"/>
    </row>
    <row r="64106" spans="1:1" x14ac:dyDescent="0.55000000000000004">
      <c r="A64106" s="131"/>
    </row>
    <row r="64107" spans="1:1" x14ac:dyDescent="0.55000000000000004">
      <c r="A64107" s="131"/>
    </row>
    <row r="64110" spans="1:1" x14ac:dyDescent="0.55000000000000004">
      <c r="A64110" s="131"/>
    </row>
    <row r="64111" spans="1:1" x14ac:dyDescent="0.55000000000000004">
      <c r="A64111" s="131"/>
    </row>
    <row r="64114" spans="1:1" x14ac:dyDescent="0.55000000000000004">
      <c r="A64114" s="131"/>
    </row>
    <row r="64115" spans="1:1" x14ac:dyDescent="0.55000000000000004">
      <c r="A64115" s="131"/>
    </row>
    <row r="64118" spans="1:1" x14ac:dyDescent="0.55000000000000004">
      <c r="A64118" s="131"/>
    </row>
    <row r="64119" spans="1:1" x14ac:dyDescent="0.55000000000000004">
      <c r="A64119" s="131"/>
    </row>
    <row r="64122" spans="1:1" x14ac:dyDescent="0.55000000000000004">
      <c r="A64122" s="131"/>
    </row>
    <row r="64123" spans="1:1" x14ac:dyDescent="0.55000000000000004">
      <c r="A64123" s="131"/>
    </row>
    <row r="64126" spans="1:1" x14ac:dyDescent="0.55000000000000004">
      <c r="A64126" s="131"/>
    </row>
    <row r="64127" spans="1:1" x14ac:dyDescent="0.55000000000000004">
      <c r="A64127" s="131"/>
    </row>
    <row r="64130" spans="1:1" x14ac:dyDescent="0.55000000000000004">
      <c r="A64130" s="131"/>
    </row>
    <row r="64131" spans="1:1" x14ac:dyDescent="0.55000000000000004">
      <c r="A64131" s="131"/>
    </row>
    <row r="64134" spans="1:1" x14ac:dyDescent="0.55000000000000004">
      <c r="A64134" s="131"/>
    </row>
    <row r="64135" spans="1:1" x14ac:dyDescent="0.55000000000000004">
      <c r="A64135" s="131"/>
    </row>
    <row r="64138" spans="1:1" x14ac:dyDescent="0.55000000000000004">
      <c r="A64138" s="131"/>
    </row>
    <row r="64139" spans="1:1" x14ac:dyDescent="0.55000000000000004">
      <c r="A64139" s="131"/>
    </row>
    <row r="64142" spans="1:1" x14ac:dyDescent="0.55000000000000004">
      <c r="A64142" s="131"/>
    </row>
    <row r="64143" spans="1:1" x14ac:dyDescent="0.55000000000000004">
      <c r="A64143" s="131"/>
    </row>
    <row r="64146" spans="1:1" x14ac:dyDescent="0.55000000000000004">
      <c r="A64146" s="131"/>
    </row>
    <row r="64147" spans="1:1" x14ac:dyDescent="0.55000000000000004">
      <c r="A64147" s="131"/>
    </row>
    <row r="64150" spans="1:1" x14ac:dyDescent="0.55000000000000004">
      <c r="A64150" s="131"/>
    </row>
    <row r="64151" spans="1:1" x14ac:dyDescent="0.55000000000000004">
      <c r="A64151" s="131"/>
    </row>
    <row r="64154" spans="1:1" x14ac:dyDescent="0.55000000000000004">
      <c r="A64154" s="131"/>
    </row>
    <row r="64155" spans="1:1" x14ac:dyDescent="0.55000000000000004">
      <c r="A64155" s="131"/>
    </row>
    <row r="64158" spans="1:1" x14ac:dyDescent="0.55000000000000004">
      <c r="A64158" s="131"/>
    </row>
    <row r="64159" spans="1:1" x14ac:dyDescent="0.55000000000000004">
      <c r="A64159" s="131"/>
    </row>
    <row r="64162" spans="1:1" x14ac:dyDescent="0.55000000000000004">
      <c r="A64162" s="131"/>
    </row>
    <row r="64163" spans="1:1" x14ac:dyDescent="0.55000000000000004">
      <c r="A64163" s="131"/>
    </row>
    <row r="64166" spans="1:1" x14ac:dyDescent="0.55000000000000004">
      <c r="A64166" s="131"/>
    </row>
    <row r="64167" spans="1:1" x14ac:dyDescent="0.55000000000000004">
      <c r="A64167" s="131"/>
    </row>
    <row r="64170" spans="1:1" x14ac:dyDescent="0.55000000000000004">
      <c r="A64170" s="131"/>
    </row>
    <row r="64171" spans="1:1" x14ac:dyDescent="0.55000000000000004">
      <c r="A64171" s="131"/>
    </row>
    <row r="64174" spans="1:1" x14ac:dyDescent="0.55000000000000004">
      <c r="A64174" s="131"/>
    </row>
    <row r="64175" spans="1:1" x14ac:dyDescent="0.55000000000000004">
      <c r="A64175" s="131"/>
    </row>
    <row r="64178" spans="1:1" x14ac:dyDescent="0.55000000000000004">
      <c r="A64178" s="131"/>
    </row>
    <row r="64179" spans="1:1" x14ac:dyDescent="0.55000000000000004">
      <c r="A64179" s="131"/>
    </row>
    <row r="64182" spans="1:1" x14ac:dyDescent="0.55000000000000004">
      <c r="A64182" s="131"/>
    </row>
    <row r="64183" spans="1:1" x14ac:dyDescent="0.55000000000000004">
      <c r="A64183" s="131"/>
    </row>
    <row r="64186" spans="1:1" x14ac:dyDescent="0.55000000000000004">
      <c r="A64186" s="131"/>
    </row>
    <row r="64187" spans="1:1" x14ac:dyDescent="0.55000000000000004">
      <c r="A64187" s="131"/>
    </row>
    <row r="64190" spans="1:1" x14ac:dyDescent="0.55000000000000004">
      <c r="A64190" s="131"/>
    </row>
    <row r="64191" spans="1:1" x14ac:dyDescent="0.55000000000000004">
      <c r="A64191" s="131"/>
    </row>
    <row r="64194" spans="1:1" x14ac:dyDescent="0.55000000000000004">
      <c r="A64194" s="131"/>
    </row>
    <row r="64195" spans="1:1" x14ac:dyDescent="0.55000000000000004">
      <c r="A64195" s="131"/>
    </row>
    <row r="64198" spans="1:1" x14ac:dyDescent="0.55000000000000004">
      <c r="A64198" s="131"/>
    </row>
    <row r="64199" spans="1:1" x14ac:dyDescent="0.55000000000000004">
      <c r="A64199" s="131"/>
    </row>
    <row r="64202" spans="1:1" x14ac:dyDescent="0.55000000000000004">
      <c r="A64202" s="131"/>
    </row>
    <row r="64203" spans="1:1" x14ac:dyDescent="0.55000000000000004">
      <c r="A64203" s="131"/>
    </row>
    <row r="64206" spans="1:1" x14ac:dyDescent="0.55000000000000004">
      <c r="A64206" s="131"/>
    </row>
    <row r="64207" spans="1:1" x14ac:dyDescent="0.55000000000000004">
      <c r="A64207" s="131"/>
    </row>
    <row r="64210" spans="1:1" x14ac:dyDescent="0.55000000000000004">
      <c r="A64210" s="131"/>
    </row>
    <row r="64211" spans="1:1" x14ac:dyDescent="0.55000000000000004">
      <c r="A64211" s="131"/>
    </row>
    <row r="64214" spans="1:1" x14ac:dyDescent="0.55000000000000004">
      <c r="A64214" s="131"/>
    </row>
    <row r="64215" spans="1:1" x14ac:dyDescent="0.55000000000000004">
      <c r="A64215" s="131"/>
    </row>
    <row r="64218" spans="1:1" x14ac:dyDescent="0.55000000000000004">
      <c r="A64218" s="131"/>
    </row>
    <row r="64219" spans="1:1" x14ac:dyDescent="0.55000000000000004">
      <c r="A64219" s="131"/>
    </row>
    <row r="64222" spans="1:1" x14ac:dyDescent="0.55000000000000004">
      <c r="A64222" s="131"/>
    </row>
    <row r="64223" spans="1:1" x14ac:dyDescent="0.55000000000000004">
      <c r="A64223" s="131"/>
    </row>
    <row r="64226" spans="1:1" x14ac:dyDescent="0.55000000000000004">
      <c r="A64226" s="131"/>
    </row>
    <row r="64227" spans="1:1" x14ac:dyDescent="0.55000000000000004">
      <c r="A64227" s="131"/>
    </row>
    <row r="64230" spans="1:1" x14ac:dyDescent="0.55000000000000004">
      <c r="A64230" s="131"/>
    </row>
    <row r="64231" spans="1:1" x14ac:dyDescent="0.55000000000000004">
      <c r="A64231" s="131"/>
    </row>
    <row r="64234" spans="1:1" x14ac:dyDescent="0.55000000000000004">
      <c r="A64234" s="131"/>
    </row>
    <row r="64235" spans="1:1" x14ac:dyDescent="0.55000000000000004">
      <c r="A64235" s="131"/>
    </row>
    <row r="64238" spans="1:1" x14ac:dyDescent="0.55000000000000004">
      <c r="A64238" s="131"/>
    </row>
    <row r="64239" spans="1:1" x14ac:dyDescent="0.55000000000000004">
      <c r="A64239" s="131"/>
    </row>
    <row r="64242" spans="1:1" x14ac:dyDescent="0.55000000000000004">
      <c r="A64242" s="131"/>
    </row>
    <row r="64243" spans="1:1" x14ac:dyDescent="0.55000000000000004">
      <c r="A64243" s="131"/>
    </row>
    <row r="64246" spans="1:1" x14ac:dyDescent="0.55000000000000004">
      <c r="A64246" s="131"/>
    </row>
    <row r="64247" spans="1:1" x14ac:dyDescent="0.55000000000000004">
      <c r="A64247" s="131"/>
    </row>
    <row r="64250" spans="1:1" x14ac:dyDescent="0.55000000000000004">
      <c r="A64250" s="131"/>
    </row>
    <row r="64251" spans="1:1" x14ac:dyDescent="0.55000000000000004">
      <c r="A64251" s="131"/>
    </row>
    <row r="64254" spans="1:1" x14ac:dyDescent="0.55000000000000004">
      <c r="A64254" s="131"/>
    </row>
    <row r="64255" spans="1:1" x14ac:dyDescent="0.55000000000000004">
      <c r="A64255" s="131"/>
    </row>
    <row r="64258" spans="1:1" x14ac:dyDescent="0.55000000000000004">
      <c r="A64258" s="131"/>
    </row>
    <row r="64259" spans="1:1" x14ac:dyDescent="0.55000000000000004">
      <c r="A64259" s="131"/>
    </row>
    <row r="64262" spans="1:1" x14ac:dyDescent="0.55000000000000004">
      <c r="A64262" s="131"/>
    </row>
    <row r="64263" spans="1:1" x14ac:dyDescent="0.55000000000000004">
      <c r="A64263" s="131"/>
    </row>
    <row r="64266" spans="1:1" x14ac:dyDescent="0.55000000000000004">
      <c r="A64266" s="131"/>
    </row>
    <row r="64267" spans="1:1" x14ac:dyDescent="0.55000000000000004">
      <c r="A64267" s="131"/>
    </row>
    <row r="64270" spans="1:1" x14ac:dyDescent="0.55000000000000004">
      <c r="A64270" s="131"/>
    </row>
    <row r="64271" spans="1:1" x14ac:dyDescent="0.55000000000000004">
      <c r="A64271" s="131"/>
    </row>
    <row r="64274" spans="1:1" x14ac:dyDescent="0.55000000000000004">
      <c r="A64274" s="131"/>
    </row>
    <row r="64275" spans="1:1" x14ac:dyDescent="0.55000000000000004">
      <c r="A64275" s="131"/>
    </row>
    <row r="64278" spans="1:1" x14ac:dyDescent="0.55000000000000004">
      <c r="A64278" s="131"/>
    </row>
    <row r="64279" spans="1:1" x14ac:dyDescent="0.55000000000000004">
      <c r="A64279" s="131"/>
    </row>
    <row r="64282" spans="1:1" x14ac:dyDescent="0.55000000000000004">
      <c r="A64282" s="131"/>
    </row>
    <row r="64283" spans="1:1" x14ac:dyDescent="0.55000000000000004">
      <c r="A64283" s="131"/>
    </row>
    <row r="64286" spans="1:1" x14ac:dyDescent="0.55000000000000004">
      <c r="A64286" s="131"/>
    </row>
    <row r="64287" spans="1:1" x14ac:dyDescent="0.55000000000000004">
      <c r="A64287" s="131"/>
    </row>
    <row r="64290" spans="1:1" x14ac:dyDescent="0.55000000000000004">
      <c r="A64290" s="131"/>
    </row>
    <row r="64291" spans="1:1" x14ac:dyDescent="0.55000000000000004">
      <c r="A64291" s="131"/>
    </row>
    <row r="64294" spans="1:1" x14ac:dyDescent="0.55000000000000004">
      <c r="A64294" s="131"/>
    </row>
    <row r="64295" spans="1:1" x14ac:dyDescent="0.55000000000000004">
      <c r="A64295" s="131"/>
    </row>
    <row r="64298" spans="1:1" x14ac:dyDescent="0.55000000000000004">
      <c r="A64298" s="131"/>
    </row>
    <row r="64299" spans="1:1" x14ac:dyDescent="0.55000000000000004">
      <c r="A64299" s="131"/>
    </row>
    <row r="64302" spans="1:1" x14ac:dyDescent="0.55000000000000004">
      <c r="A64302" s="131"/>
    </row>
    <row r="64303" spans="1:1" x14ac:dyDescent="0.55000000000000004">
      <c r="A64303" s="131"/>
    </row>
    <row r="64306" spans="1:1" x14ac:dyDescent="0.55000000000000004">
      <c r="A64306" s="131"/>
    </row>
    <row r="64307" spans="1:1" x14ac:dyDescent="0.55000000000000004">
      <c r="A64307" s="131"/>
    </row>
    <row r="64310" spans="1:1" x14ac:dyDescent="0.55000000000000004">
      <c r="A64310" s="131"/>
    </row>
    <row r="64311" spans="1:1" x14ac:dyDescent="0.55000000000000004">
      <c r="A64311" s="131"/>
    </row>
    <row r="64314" spans="1:1" x14ac:dyDescent="0.55000000000000004">
      <c r="A64314" s="131"/>
    </row>
    <row r="64315" spans="1:1" x14ac:dyDescent="0.55000000000000004">
      <c r="A64315" s="131"/>
    </row>
    <row r="64318" spans="1:1" x14ac:dyDescent="0.55000000000000004">
      <c r="A64318" s="131"/>
    </row>
    <row r="64319" spans="1:1" x14ac:dyDescent="0.55000000000000004">
      <c r="A64319" s="131"/>
    </row>
    <row r="64322" spans="1:1" x14ac:dyDescent="0.55000000000000004">
      <c r="A64322" s="131"/>
    </row>
    <row r="64323" spans="1:1" x14ac:dyDescent="0.55000000000000004">
      <c r="A64323" s="131"/>
    </row>
    <row r="64326" spans="1:1" x14ac:dyDescent="0.55000000000000004">
      <c r="A64326" s="131"/>
    </row>
    <row r="64327" spans="1:1" x14ac:dyDescent="0.55000000000000004">
      <c r="A64327" s="131"/>
    </row>
    <row r="64330" spans="1:1" x14ac:dyDescent="0.55000000000000004">
      <c r="A64330" s="131"/>
    </row>
    <row r="64331" spans="1:1" x14ac:dyDescent="0.55000000000000004">
      <c r="A64331" s="131"/>
    </row>
    <row r="64334" spans="1:1" x14ac:dyDescent="0.55000000000000004">
      <c r="A64334" s="131"/>
    </row>
    <row r="64335" spans="1:1" x14ac:dyDescent="0.55000000000000004">
      <c r="A64335" s="131"/>
    </row>
    <row r="64338" spans="1:1" x14ac:dyDescent="0.55000000000000004">
      <c r="A64338" s="131"/>
    </row>
    <row r="64339" spans="1:1" x14ac:dyDescent="0.55000000000000004">
      <c r="A64339" s="131"/>
    </row>
    <row r="64342" spans="1:1" x14ac:dyDescent="0.55000000000000004">
      <c r="A64342" s="131"/>
    </row>
    <row r="64343" spans="1:1" x14ac:dyDescent="0.55000000000000004">
      <c r="A64343" s="131"/>
    </row>
    <row r="64346" spans="1:1" x14ac:dyDescent="0.55000000000000004">
      <c r="A64346" s="131"/>
    </row>
    <row r="64347" spans="1:1" x14ac:dyDescent="0.55000000000000004">
      <c r="A64347" s="131"/>
    </row>
    <row r="64350" spans="1:1" x14ac:dyDescent="0.55000000000000004">
      <c r="A64350" s="131"/>
    </row>
    <row r="64351" spans="1:1" x14ac:dyDescent="0.55000000000000004">
      <c r="A64351" s="131"/>
    </row>
    <row r="64354" spans="1:1" x14ac:dyDescent="0.55000000000000004">
      <c r="A64354" s="131"/>
    </row>
    <row r="64355" spans="1:1" x14ac:dyDescent="0.55000000000000004">
      <c r="A64355" s="131"/>
    </row>
    <row r="64358" spans="1:1" x14ac:dyDescent="0.55000000000000004">
      <c r="A64358" s="131"/>
    </row>
    <row r="64359" spans="1:1" x14ac:dyDescent="0.55000000000000004">
      <c r="A64359" s="131"/>
    </row>
    <row r="64362" spans="1:1" x14ac:dyDescent="0.55000000000000004">
      <c r="A64362" s="131"/>
    </row>
    <row r="64363" spans="1:1" x14ac:dyDescent="0.55000000000000004">
      <c r="A64363" s="131"/>
    </row>
    <row r="64366" spans="1:1" x14ac:dyDescent="0.55000000000000004">
      <c r="A64366" s="131"/>
    </row>
    <row r="64367" spans="1:1" x14ac:dyDescent="0.55000000000000004">
      <c r="A64367" s="131"/>
    </row>
    <row r="64370" spans="1:1" x14ac:dyDescent="0.55000000000000004">
      <c r="A64370" s="131"/>
    </row>
    <row r="64371" spans="1:1" x14ac:dyDescent="0.55000000000000004">
      <c r="A64371" s="131"/>
    </row>
    <row r="64374" spans="1:1" x14ac:dyDescent="0.55000000000000004">
      <c r="A64374" s="131"/>
    </row>
    <row r="64375" spans="1:1" x14ac:dyDescent="0.55000000000000004">
      <c r="A64375" s="131"/>
    </row>
    <row r="64378" spans="1:1" x14ac:dyDescent="0.55000000000000004">
      <c r="A64378" s="131"/>
    </row>
    <row r="64379" spans="1:1" x14ac:dyDescent="0.55000000000000004">
      <c r="A64379" s="131"/>
    </row>
    <row r="64382" spans="1:1" x14ac:dyDescent="0.55000000000000004">
      <c r="A64382" s="131"/>
    </row>
    <row r="64383" spans="1:1" x14ac:dyDescent="0.55000000000000004">
      <c r="A64383" s="131"/>
    </row>
    <row r="64386" spans="1:1" x14ac:dyDescent="0.55000000000000004">
      <c r="A64386" s="131"/>
    </row>
    <row r="64387" spans="1:1" x14ac:dyDescent="0.55000000000000004">
      <c r="A64387" s="131"/>
    </row>
    <row r="64390" spans="1:1" x14ac:dyDescent="0.55000000000000004">
      <c r="A64390" s="131"/>
    </row>
    <row r="64391" spans="1:1" x14ac:dyDescent="0.55000000000000004">
      <c r="A64391" s="131"/>
    </row>
    <row r="64394" spans="1:1" x14ac:dyDescent="0.55000000000000004">
      <c r="A64394" s="131"/>
    </row>
    <row r="64395" spans="1:1" x14ac:dyDescent="0.55000000000000004">
      <c r="A64395" s="131"/>
    </row>
    <row r="64398" spans="1:1" x14ac:dyDescent="0.55000000000000004">
      <c r="A64398" s="131"/>
    </row>
    <row r="64399" spans="1:1" x14ac:dyDescent="0.55000000000000004">
      <c r="A64399" s="131"/>
    </row>
    <row r="64402" spans="1:1" x14ac:dyDescent="0.55000000000000004">
      <c r="A64402" s="131"/>
    </row>
    <row r="64403" spans="1:1" x14ac:dyDescent="0.55000000000000004">
      <c r="A64403" s="131"/>
    </row>
    <row r="64406" spans="1:1" x14ac:dyDescent="0.55000000000000004">
      <c r="A64406" s="131"/>
    </row>
    <row r="64407" spans="1:1" x14ac:dyDescent="0.55000000000000004">
      <c r="A64407" s="131"/>
    </row>
    <row r="64410" spans="1:1" x14ac:dyDescent="0.55000000000000004">
      <c r="A64410" s="131"/>
    </row>
    <row r="64411" spans="1:1" x14ac:dyDescent="0.55000000000000004">
      <c r="A64411" s="131"/>
    </row>
    <row r="64414" spans="1:1" x14ac:dyDescent="0.55000000000000004">
      <c r="A64414" s="131"/>
    </row>
    <row r="64415" spans="1:1" x14ac:dyDescent="0.55000000000000004">
      <c r="A64415" s="131"/>
    </row>
    <row r="64418" spans="1:1" x14ac:dyDescent="0.55000000000000004">
      <c r="A64418" s="131"/>
    </row>
    <row r="64419" spans="1:1" x14ac:dyDescent="0.55000000000000004">
      <c r="A64419" s="131"/>
    </row>
    <row r="64422" spans="1:1" x14ac:dyDescent="0.55000000000000004">
      <c r="A64422" s="131"/>
    </row>
    <row r="64423" spans="1:1" x14ac:dyDescent="0.55000000000000004">
      <c r="A64423" s="131"/>
    </row>
    <row r="64426" spans="1:1" x14ac:dyDescent="0.55000000000000004">
      <c r="A64426" s="131"/>
    </row>
    <row r="64427" spans="1:1" x14ac:dyDescent="0.55000000000000004">
      <c r="A64427" s="131"/>
    </row>
    <row r="64430" spans="1:1" x14ac:dyDescent="0.55000000000000004">
      <c r="A64430" s="131"/>
    </row>
    <row r="64431" spans="1:1" x14ac:dyDescent="0.55000000000000004">
      <c r="A64431" s="131"/>
    </row>
    <row r="64434" spans="1:1" x14ac:dyDescent="0.55000000000000004">
      <c r="A64434" s="131"/>
    </row>
    <row r="64435" spans="1:1" x14ac:dyDescent="0.55000000000000004">
      <c r="A64435" s="131"/>
    </row>
    <row r="64438" spans="1:1" x14ac:dyDescent="0.55000000000000004">
      <c r="A64438" s="131"/>
    </row>
    <row r="64439" spans="1:1" x14ac:dyDescent="0.55000000000000004">
      <c r="A64439" s="131"/>
    </row>
    <row r="64442" spans="1:1" x14ac:dyDescent="0.55000000000000004">
      <c r="A64442" s="131"/>
    </row>
    <row r="64443" spans="1:1" x14ac:dyDescent="0.55000000000000004">
      <c r="A64443" s="131"/>
    </row>
    <row r="64446" spans="1:1" x14ac:dyDescent="0.55000000000000004">
      <c r="A64446" s="131"/>
    </row>
    <row r="64447" spans="1:1" x14ac:dyDescent="0.55000000000000004">
      <c r="A64447" s="131"/>
    </row>
    <row r="64450" spans="1:1" x14ac:dyDescent="0.55000000000000004">
      <c r="A64450" s="131"/>
    </row>
    <row r="64451" spans="1:1" x14ac:dyDescent="0.55000000000000004">
      <c r="A64451" s="131"/>
    </row>
    <row r="64454" spans="1:1" x14ac:dyDescent="0.55000000000000004">
      <c r="A64454" s="131"/>
    </row>
    <row r="64455" spans="1:1" x14ac:dyDescent="0.55000000000000004">
      <c r="A64455" s="131"/>
    </row>
    <row r="64458" spans="1:1" x14ac:dyDescent="0.55000000000000004">
      <c r="A64458" s="131"/>
    </row>
    <row r="64459" spans="1:1" x14ac:dyDescent="0.55000000000000004">
      <c r="A64459" s="131"/>
    </row>
    <row r="64462" spans="1:1" x14ac:dyDescent="0.55000000000000004">
      <c r="A64462" s="131"/>
    </row>
    <row r="64463" spans="1:1" x14ac:dyDescent="0.55000000000000004">
      <c r="A64463" s="131"/>
    </row>
    <row r="64466" spans="1:1" x14ac:dyDescent="0.55000000000000004">
      <c r="A64466" s="131"/>
    </row>
    <row r="64467" spans="1:1" x14ac:dyDescent="0.55000000000000004">
      <c r="A64467" s="131"/>
    </row>
    <row r="64470" spans="1:1" x14ac:dyDescent="0.55000000000000004">
      <c r="A64470" s="131"/>
    </row>
    <row r="64471" spans="1:1" x14ac:dyDescent="0.55000000000000004">
      <c r="A64471" s="131"/>
    </row>
    <row r="64474" spans="1:1" x14ac:dyDescent="0.55000000000000004">
      <c r="A64474" s="131"/>
    </row>
    <row r="64475" spans="1:1" x14ac:dyDescent="0.55000000000000004">
      <c r="A64475" s="131"/>
    </row>
    <row r="64478" spans="1:1" x14ac:dyDescent="0.55000000000000004">
      <c r="A64478" s="131"/>
    </row>
    <row r="64479" spans="1:1" x14ac:dyDescent="0.55000000000000004">
      <c r="A64479" s="131"/>
    </row>
    <row r="64482" spans="1:1" x14ac:dyDescent="0.55000000000000004">
      <c r="A64482" s="131"/>
    </row>
    <row r="64483" spans="1:1" x14ac:dyDescent="0.55000000000000004">
      <c r="A64483" s="131"/>
    </row>
    <row r="64486" spans="1:1" x14ac:dyDescent="0.55000000000000004">
      <c r="A64486" s="131"/>
    </row>
    <row r="64487" spans="1:1" x14ac:dyDescent="0.55000000000000004">
      <c r="A64487" s="131"/>
    </row>
    <row r="64490" spans="1:1" x14ac:dyDescent="0.55000000000000004">
      <c r="A64490" s="131"/>
    </row>
    <row r="64491" spans="1:1" x14ac:dyDescent="0.55000000000000004">
      <c r="A64491" s="131"/>
    </row>
    <row r="64494" spans="1:1" x14ac:dyDescent="0.55000000000000004">
      <c r="A64494" s="131"/>
    </row>
    <row r="64495" spans="1:1" x14ac:dyDescent="0.55000000000000004">
      <c r="A64495" s="131"/>
    </row>
    <row r="64498" spans="1:1" x14ac:dyDescent="0.55000000000000004">
      <c r="A64498" s="131"/>
    </row>
    <row r="64499" spans="1:1" x14ac:dyDescent="0.55000000000000004">
      <c r="A64499" s="131"/>
    </row>
    <row r="64502" spans="1:1" x14ac:dyDescent="0.55000000000000004">
      <c r="A64502" s="131"/>
    </row>
    <row r="64503" spans="1:1" x14ac:dyDescent="0.55000000000000004">
      <c r="A64503" s="131"/>
    </row>
    <row r="64506" spans="1:1" x14ac:dyDescent="0.55000000000000004">
      <c r="A64506" s="131"/>
    </row>
    <row r="64507" spans="1:1" x14ac:dyDescent="0.55000000000000004">
      <c r="A64507" s="131"/>
    </row>
    <row r="64510" spans="1:1" x14ac:dyDescent="0.55000000000000004">
      <c r="A64510" s="131"/>
    </row>
    <row r="64511" spans="1:1" x14ac:dyDescent="0.55000000000000004">
      <c r="A64511" s="131"/>
    </row>
    <row r="64514" spans="1:1" x14ac:dyDescent="0.55000000000000004">
      <c r="A64514" s="131"/>
    </row>
    <row r="64515" spans="1:1" x14ac:dyDescent="0.55000000000000004">
      <c r="A64515" s="131"/>
    </row>
    <row r="64518" spans="1:1" x14ac:dyDescent="0.55000000000000004">
      <c r="A64518" s="131"/>
    </row>
    <row r="64519" spans="1:1" x14ac:dyDescent="0.55000000000000004">
      <c r="A64519" s="131"/>
    </row>
    <row r="64522" spans="1:1" x14ac:dyDescent="0.55000000000000004">
      <c r="A64522" s="131"/>
    </row>
    <row r="64523" spans="1:1" x14ac:dyDescent="0.55000000000000004">
      <c r="A64523" s="131"/>
    </row>
    <row r="64526" spans="1:1" x14ac:dyDescent="0.55000000000000004">
      <c r="A64526" s="131"/>
    </row>
    <row r="64527" spans="1:1" x14ac:dyDescent="0.55000000000000004">
      <c r="A64527" s="131"/>
    </row>
    <row r="64530" spans="1:1" x14ac:dyDescent="0.55000000000000004">
      <c r="A64530" s="131"/>
    </row>
    <row r="64531" spans="1:1" x14ac:dyDescent="0.55000000000000004">
      <c r="A64531" s="131"/>
    </row>
    <row r="64534" spans="1:1" x14ac:dyDescent="0.55000000000000004">
      <c r="A64534" s="131"/>
    </row>
    <row r="64535" spans="1:1" x14ac:dyDescent="0.55000000000000004">
      <c r="A64535" s="131"/>
    </row>
    <row r="64538" spans="1:1" x14ac:dyDescent="0.55000000000000004">
      <c r="A64538" s="131"/>
    </row>
    <row r="64539" spans="1:1" x14ac:dyDescent="0.55000000000000004">
      <c r="A64539" s="131"/>
    </row>
    <row r="64542" spans="1:1" x14ac:dyDescent="0.55000000000000004">
      <c r="A64542" s="131"/>
    </row>
    <row r="64543" spans="1:1" x14ac:dyDescent="0.55000000000000004">
      <c r="A64543" s="131"/>
    </row>
    <row r="64546" spans="1:1" x14ac:dyDescent="0.55000000000000004">
      <c r="A64546" s="131"/>
    </row>
    <row r="64547" spans="1:1" x14ac:dyDescent="0.55000000000000004">
      <c r="A64547" s="131"/>
    </row>
    <row r="64550" spans="1:1" x14ac:dyDescent="0.55000000000000004">
      <c r="A64550" s="131"/>
    </row>
    <row r="64551" spans="1:1" x14ac:dyDescent="0.55000000000000004">
      <c r="A64551" s="131"/>
    </row>
    <row r="64554" spans="1:1" x14ac:dyDescent="0.55000000000000004">
      <c r="A64554" s="131"/>
    </row>
    <row r="64555" spans="1:1" x14ac:dyDescent="0.55000000000000004">
      <c r="A64555" s="131"/>
    </row>
    <row r="64558" spans="1:1" x14ac:dyDescent="0.55000000000000004">
      <c r="A64558" s="131"/>
    </row>
    <row r="64559" spans="1:1" x14ac:dyDescent="0.55000000000000004">
      <c r="A64559" s="131"/>
    </row>
    <row r="64562" spans="1:1" x14ac:dyDescent="0.55000000000000004">
      <c r="A64562" s="131"/>
    </row>
    <row r="64563" spans="1:1" x14ac:dyDescent="0.55000000000000004">
      <c r="A64563" s="131"/>
    </row>
    <row r="64566" spans="1:1" x14ac:dyDescent="0.55000000000000004">
      <c r="A64566" s="131"/>
    </row>
    <row r="64567" spans="1:1" x14ac:dyDescent="0.55000000000000004">
      <c r="A64567" s="131"/>
    </row>
    <row r="64570" spans="1:1" x14ac:dyDescent="0.55000000000000004">
      <c r="A64570" s="131"/>
    </row>
    <row r="64571" spans="1:1" x14ac:dyDescent="0.55000000000000004">
      <c r="A64571" s="131"/>
    </row>
    <row r="64574" spans="1:1" x14ac:dyDescent="0.55000000000000004">
      <c r="A64574" s="131"/>
    </row>
    <row r="64575" spans="1:1" x14ac:dyDescent="0.55000000000000004">
      <c r="A64575" s="131"/>
    </row>
    <row r="64578" spans="1:1" x14ac:dyDescent="0.55000000000000004">
      <c r="A64578" s="131"/>
    </row>
    <row r="64579" spans="1:1" x14ac:dyDescent="0.55000000000000004">
      <c r="A64579" s="131"/>
    </row>
    <row r="64582" spans="1:1" x14ac:dyDescent="0.55000000000000004">
      <c r="A64582" s="131"/>
    </row>
    <row r="64583" spans="1:1" x14ac:dyDescent="0.55000000000000004">
      <c r="A64583" s="131"/>
    </row>
    <row r="64586" spans="1:1" x14ac:dyDescent="0.55000000000000004">
      <c r="A64586" s="131"/>
    </row>
    <row r="64587" spans="1:1" x14ac:dyDescent="0.55000000000000004">
      <c r="A64587" s="131"/>
    </row>
    <row r="64590" spans="1:1" x14ac:dyDescent="0.55000000000000004">
      <c r="A64590" s="131"/>
    </row>
    <row r="64591" spans="1:1" x14ac:dyDescent="0.55000000000000004">
      <c r="A64591" s="131"/>
    </row>
    <row r="64594" spans="1:1" x14ac:dyDescent="0.55000000000000004">
      <c r="A64594" s="131"/>
    </row>
    <row r="64595" spans="1:1" x14ac:dyDescent="0.55000000000000004">
      <c r="A64595" s="131"/>
    </row>
    <row r="64598" spans="1:1" x14ac:dyDescent="0.55000000000000004">
      <c r="A64598" s="131"/>
    </row>
    <row r="64599" spans="1:1" x14ac:dyDescent="0.55000000000000004">
      <c r="A64599" s="131"/>
    </row>
    <row r="64602" spans="1:1" x14ac:dyDescent="0.55000000000000004">
      <c r="A64602" s="131"/>
    </row>
    <row r="64603" spans="1:1" x14ac:dyDescent="0.55000000000000004">
      <c r="A64603" s="131"/>
    </row>
    <row r="64606" spans="1:1" x14ac:dyDescent="0.55000000000000004">
      <c r="A64606" s="131"/>
    </row>
    <row r="64607" spans="1:1" x14ac:dyDescent="0.55000000000000004">
      <c r="A64607" s="131"/>
    </row>
    <row r="64610" spans="1:1" x14ac:dyDescent="0.55000000000000004">
      <c r="A64610" s="131"/>
    </row>
    <row r="64611" spans="1:1" x14ac:dyDescent="0.55000000000000004">
      <c r="A64611" s="131"/>
    </row>
    <row r="64614" spans="1:1" x14ac:dyDescent="0.55000000000000004">
      <c r="A64614" s="131"/>
    </row>
    <row r="64615" spans="1:1" x14ac:dyDescent="0.55000000000000004">
      <c r="A64615" s="131"/>
    </row>
    <row r="64618" spans="1:1" x14ac:dyDescent="0.55000000000000004">
      <c r="A64618" s="131"/>
    </row>
    <row r="64619" spans="1:1" x14ac:dyDescent="0.55000000000000004">
      <c r="A64619" s="131"/>
    </row>
    <row r="64622" spans="1:1" x14ac:dyDescent="0.55000000000000004">
      <c r="A64622" s="131"/>
    </row>
    <row r="64623" spans="1:1" x14ac:dyDescent="0.55000000000000004">
      <c r="A64623" s="131"/>
    </row>
    <row r="64626" spans="1:1" x14ac:dyDescent="0.55000000000000004">
      <c r="A64626" s="131"/>
    </row>
    <row r="64627" spans="1:1" x14ac:dyDescent="0.55000000000000004">
      <c r="A64627" s="131"/>
    </row>
    <row r="64630" spans="1:1" x14ac:dyDescent="0.55000000000000004">
      <c r="A64630" s="131"/>
    </row>
    <row r="64631" spans="1:1" x14ac:dyDescent="0.55000000000000004">
      <c r="A64631" s="131"/>
    </row>
    <row r="64634" spans="1:1" x14ac:dyDescent="0.55000000000000004">
      <c r="A64634" s="131"/>
    </row>
    <row r="64635" spans="1:1" x14ac:dyDescent="0.55000000000000004">
      <c r="A64635" s="131"/>
    </row>
    <row r="64638" spans="1:1" x14ac:dyDescent="0.55000000000000004">
      <c r="A64638" s="131"/>
    </row>
    <row r="64639" spans="1:1" x14ac:dyDescent="0.55000000000000004">
      <c r="A64639" s="131"/>
    </row>
    <row r="64642" spans="1:1" x14ac:dyDescent="0.55000000000000004">
      <c r="A64642" s="131"/>
    </row>
    <row r="64643" spans="1:1" x14ac:dyDescent="0.55000000000000004">
      <c r="A64643" s="131"/>
    </row>
    <row r="64646" spans="1:1" x14ac:dyDescent="0.55000000000000004">
      <c r="A64646" s="131"/>
    </row>
    <row r="64647" spans="1:1" x14ac:dyDescent="0.55000000000000004">
      <c r="A64647" s="131"/>
    </row>
    <row r="64650" spans="1:1" x14ac:dyDescent="0.55000000000000004">
      <c r="A64650" s="131"/>
    </row>
    <row r="64651" spans="1:1" x14ac:dyDescent="0.55000000000000004">
      <c r="A64651" s="131"/>
    </row>
    <row r="64654" spans="1:1" x14ac:dyDescent="0.55000000000000004">
      <c r="A64654" s="131"/>
    </row>
    <row r="64655" spans="1:1" x14ac:dyDescent="0.55000000000000004">
      <c r="A64655" s="131"/>
    </row>
    <row r="64658" spans="1:1" x14ac:dyDescent="0.55000000000000004">
      <c r="A64658" s="131"/>
    </row>
    <row r="64659" spans="1:1" x14ac:dyDescent="0.55000000000000004">
      <c r="A64659" s="131"/>
    </row>
    <row r="64662" spans="1:1" x14ac:dyDescent="0.55000000000000004">
      <c r="A64662" s="131"/>
    </row>
    <row r="64663" spans="1:1" x14ac:dyDescent="0.55000000000000004">
      <c r="A64663" s="131"/>
    </row>
    <row r="64666" spans="1:1" x14ac:dyDescent="0.55000000000000004">
      <c r="A64666" s="131"/>
    </row>
    <row r="64667" spans="1:1" x14ac:dyDescent="0.55000000000000004">
      <c r="A64667" s="131"/>
    </row>
    <row r="64670" spans="1:1" x14ac:dyDescent="0.55000000000000004">
      <c r="A64670" s="131"/>
    </row>
    <row r="64671" spans="1:1" x14ac:dyDescent="0.55000000000000004">
      <c r="A64671" s="131"/>
    </row>
    <row r="64674" spans="1:1" x14ac:dyDescent="0.55000000000000004">
      <c r="A64674" s="131"/>
    </row>
    <row r="64675" spans="1:1" x14ac:dyDescent="0.55000000000000004">
      <c r="A64675" s="131"/>
    </row>
    <row r="64678" spans="1:1" x14ac:dyDescent="0.55000000000000004">
      <c r="A64678" s="131"/>
    </row>
    <row r="64679" spans="1:1" x14ac:dyDescent="0.55000000000000004">
      <c r="A64679" s="131"/>
    </row>
    <row r="64682" spans="1:1" x14ac:dyDescent="0.55000000000000004">
      <c r="A64682" s="131"/>
    </row>
    <row r="64683" spans="1:1" x14ac:dyDescent="0.55000000000000004">
      <c r="A64683" s="131"/>
    </row>
    <row r="64686" spans="1:1" x14ac:dyDescent="0.55000000000000004">
      <c r="A64686" s="131"/>
    </row>
    <row r="64687" spans="1:1" x14ac:dyDescent="0.55000000000000004">
      <c r="A64687" s="131"/>
    </row>
    <row r="64690" spans="1:1" x14ac:dyDescent="0.55000000000000004">
      <c r="A64690" s="131"/>
    </row>
    <row r="64691" spans="1:1" x14ac:dyDescent="0.55000000000000004">
      <c r="A64691" s="131"/>
    </row>
    <row r="64694" spans="1:1" x14ac:dyDescent="0.55000000000000004">
      <c r="A64694" s="131"/>
    </row>
    <row r="64695" spans="1:1" x14ac:dyDescent="0.55000000000000004">
      <c r="A64695" s="131"/>
    </row>
    <row r="64698" spans="1:1" x14ac:dyDescent="0.55000000000000004">
      <c r="A64698" s="131"/>
    </row>
    <row r="64699" spans="1:1" x14ac:dyDescent="0.55000000000000004">
      <c r="A64699" s="131"/>
    </row>
    <row r="64702" spans="1:1" x14ac:dyDescent="0.55000000000000004">
      <c r="A64702" s="131"/>
    </row>
    <row r="64703" spans="1:1" x14ac:dyDescent="0.55000000000000004">
      <c r="A64703" s="131"/>
    </row>
    <row r="64706" spans="1:1" x14ac:dyDescent="0.55000000000000004">
      <c r="A64706" s="131"/>
    </row>
    <row r="64707" spans="1:1" x14ac:dyDescent="0.55000000000000004">
      <c r="A64707" s="131"/>
    </row>
    <row r="64710" spans="1:1" x14ac:dyDescent="0.55000000000000004">
      <c r="A64710" s="131"/>
    </row>
    <row r="64711" spans="1:1" x14ac:dyDescent="0.55000000000000004">
      <c r="A64711" s="131"/>
    </row>
    <row r="64714" spans="1:1" x14ac:dyDescent="0.55000000000000004">
      <c r="A64714" s="131"/>
    </row>
    <row r="64715" spans="1:1" x14ac:dyDescent="0.55000000000000004">
      <c r="A64715" s="131"/>
    </row>
    <row r="64718" spans="1:1" x14ac:dyDescent="0.55000000000000004">
      <c r="A64718" s="131"/>
    </row>
    <row r="64719" spans="1:1" x14ac:dyDescent="0.55000000000000004">
      <c r="A64719" s="131"/>
    </row>
    <row r="64722" spans="1:1" x14ac:dyDescent="0.55000000000000004">
      <c r="A64722" s="131"/>
    </row>
    <row r="64723" spans="1:1" x14ac:dyDescent="0.55000000000000004">
      <c r="A64723" s="131"/>
    </row>
    <row r="64726" spans="1:1" x14ac:dyDescent="0.55000000000000004">
      <c r="A64726" s="131"/>
    </row>
    <row r="64727" spans="1:1" x14ac:dyDescent="0.55000000000000004">
      <c r="A64727" s="131"/>
    </row>
    <row r="64730" spans="1:1" x14ac:dyDescent="0.55000000000000004">
      <c r="A64730" s="131"/>
    </row>
    <row r="64731" spans="1:1" x14ac:dyDescent="0.55000000000000004">
      <c r="A64731" s="131"/>
    </row>
    <row r="64734" spans="1:1" x14ac:dyDescent="0.55000000000000004">
      <c r="A64734" s="131"/>
    </row>
    <row r="64735" spans="1:1" x14ac:dyDescent="0.55000000000000004">
      <c r="A64735" s="131"/>
    </row>
    <row r="64738" spans="1:1" x14ac:dyDescent="0.55000000000000004">
      <c r="A64738" s="131"/>
    </row>
    <row r="64739" spans="1:1" x14ac:dyDescent="0.55000000000000004">
      <c r="A64739" s="131"/>
    </row>
    <row r="64742" spans="1:1" x14ac:dyDescent="0.55000000000000004">
      <c r="A64742" s="131"/>
    </row>
    <row r="64743" spans="1:1" x14ac:dyDescent="0.55000000000000004">
      <c r="A64743" s="131"/>
    </row>
    <row r="64746" spans="1:1" x14ac:dyDescent="0.55000000000000004">
      <c r="A64746" s="131"/>
    </row>
    <row r="64747" spans="1:1" x14ac:dyDescent="0.55000000000000004">
      <c r="A64747" s="131"/>
    </row>
    <row r="64750" spans="1:1" x14ac:dyDescent="0.55000000000000004">
      <c r="A64750" s="131"/>
    </row>
    <row r="64751" spans="1:1" x14ac:dyDescent="0.55000000000000004">
      <c r="A64751" s="131"/>
    </row>
    <row r="64754" spans="1:1" x14ac:dyDescent="0.55000000000000004">
      <c r="A64754" s="131"/>
    </row>
    <row r="64755" spans="1:1" x14ac:dyDescent="0.55000000000000004">
      <c r="A64755" s="131"/>
    </row>
    <row r="64758" spans="1:1" x14ac:dyDescent="0.55000000000000004">
      <c r="A64758" s="131"/>
    </row>
    <row r="64759" spans="1:1" x14ac:dyDescent="0.55000000000000004">
      <c r="A64759" s="131"/>
    </row>
    <row r="64762" spans="1:1" x14ac:dyDescent="0.55000000000000004">
      <c r="A64762" s="131"/>
    </row>
    <row r="64763" spans="1:1" x14ac:dyDescent="0.55000000000000004">
      <c r="A64763" s="131"/>
    </row>
    <row r="64766" spans="1:1" x14ac:dyDescent="0.55000000000000004">
      <c r="A64766" s="131"/>
    </row>
    <row r="64767" spans="1:1" x14ac:dyDescent="0.55000000000000004">
      <c r="A64767" s="131"/>
    </row>
    <row r="64770" spans="1:1" x14ac:dyDescent="0.55000000000000004">
      <c r="A64770" s="131"/>
    </row>
    <row r="64771" spans="1:1" x14ac:dyDescent="0.55000000000000004">
      <c r="A64771" s="131"/>
    </row>
    <row r="64774" spans="1:1" x14ac:dyDescent="0.55000000000000004">
      <c r="A64774" s="131"/>
    </row>
    <row r="64775" spans="1:1" x14ac:dyDescent="0.55000000000000004">
      <c r="A64775" s="131"/>
    </row>
    <row r="64778" spans="1:1" x14ac:dyDescent="0.55000000000000004">
      <c r="A64778" s="131"/>
    </row>
    <row r="64779" spans="1:1" x14ac:dyDescent="0.55000000000000004">
      <c r="A64779" s="131"/>
    </row>
    <row r="64782" spans="1:1" x14ac:dyDescent="0.55000000000000004">
      <c r="A64782" s="131"/>
    </row>
    <row r="64783" spans="1:1" x14ac:dyDescent="0.55000000000000004">
      <c r="A64783" s="131"/>
    </row>
    <row r="64786" spans="1:1" x14ac:dyDescent="0.55000000000000004">
      <c r="A64786" s="131"/>
    </row>
    <row r="64787" spans="1:1" x14ac:dyDescent="0.55000000000000004">
      <c r="A64787" s="131"/>
    </row>
    <row r="64790" spans="1:1" x14ac:dyDescent="0.55000000000000004">
      <c r="A64790" s="131"/>
    </row>
    <row r="64791" spans="1:1" x14ac:dyDescent="0.55000000000000004">
      <c r="A64791" s="131"/>
    </row>
    <row r="64794" spans="1:1" x14ac:dyDescent="0.55000000000000004">
      <c r="A64794" s="131"/>
    </row>
    <row r="64795" spans="1:1" x14ac:dyDescent="0.55000000000000004">
      <c r="A64795" s="131"/>
    </row>
    <row r="64798" spans="1:1" x14ac:dyDescent="0.55000000000000004">
      <c r="A64798" s="131"/>
    </row>
    <row r="64799" spans="1:1" x14ac:dyDescent="0.55000000000000004">
      <c r="A64799" s="131"/>
    </row>
    <row r="64802" spans="1:1" x14ac:dyDescent="0.55000000000000004">
      <c r="A64802" s="131"/>
    </row>
    <row r="64803" spans="1:1" x14ac:dyDescent="0.55000000000000004">
      <c r="A64803" s="131"/>
    </row>
    <row r="64806" spans="1:1" x14ac:dyDescent="0.55000000000000004">
      <c r="A64806" s="131"/>
    </row>
    <row r="64807" spans="1:1" x14ac:dyDescent="0.55000000000000004">
      <c r="A64807" s="131"/>
    </row>
    <row r="64810" spans="1:1" x14ac:dyDescent="0.55000000000000004">
      <c r="A64810" s="131"/>
    </row>
    <row r="64811" spans="1:1" x14ac:dyDescent="0.55000000000000004">
      <c r="A64811" s="131"/>
    </row>
    <row r="64814" spans="1:1" x14ac:dyDescent="0.55000000000000004">
      <c r="A64814" s="131"/>
    </row>
    <row r="64815" spans="1:1" x14ac:dyDescent="0.55000000000000004">
      <c r="A64815" s="131"/>
    </row>
    <row r="64818" spans="1:1" x14ac:dyDescent="0.55000000000000004">
      <c r="A64818" s="131"/>
    </row>
    <row r="64819" spans="1:1" x14ac:dyDescent="0.55000000000000004">
      <c r="A64819" s="131"/>
    </row>
    <row r="64822" spans="1:1" x14ac:dyDescent="0.55000000000000004">
      <c r="A64822" s="131"/>
    </row>
    <row r="64823" spans="1:1" x14ac:dyDescent="0.55000000000000004">
      <c r="A64823" s="131"/>
    </row>
    <row r="64826" spans="1:1" x14ac:dyDescent="0.55000000000000004">
      <c r="A64826" s="131"/>
    </row>
    <row r="64827" spans="1:1" x14ac:dyDescent="0.55000000000000004">
      <c r="A64827" s="131"/>
    </row>
    <row r="64830" spans="1:1" x14ac:dyDescent="0.55000000000000004">
      <c r="A64830" s="131"/>
    </row>
    <row r="64831" spans="1:1" x14ac:dyDescent="0.55000000000000004">
      <c r="A64831" s="131"/>
    </row>
    <row r="64834" spans="1:1" x14ac:dyDescent="0.55000000000000004">
      <c r="A64834" s="131"/>
    </row>
    <row r="64835" spans="1:1" x14ac:dyDescent="0.55000000000000004">
      <c r="A64835" s="131"/>
    </row>
    <row r="64838" spans="1:1" x14ac:dyDescent="0.55000000000000004">
      <c r="A64838" s="131"/>
    </row>
    <row r="64839" spans="1:1" x14ac:dyDescent="0.55000000000000004">
      <c r="A64839" s="131"/>
    </row>
    <row r="64842" spans="1:1" x14ac:dyDescent="0.55000000000000004">
      <c r="A64842" s="131"/>
    </row>
    <row r="64843" spans="1:1" x14ac:dyDescent="0.55000000000000004">
      <c r="A64843" s="131"/>
    </row>
    <row r="64846" spans="1:1" x14ac:dyDescent="0.55000000000000004">
      <c r="A64846" s="131"/>
    </row>
    <row r="64847" spans="1:1" x14ac:dyDescent="0.55000000000000004">
      <c r="A64847" s="131"/>
    </row>
    <row r="64850" spans="1:1" x14ac:dyDescent="0.55000000000000004">
      <c r="A64850" s="131"/>
    </row>
    <row r="64851" spans="1:1" x14ac:dyDescent="0.55000000000000004">
      <c r="A64851" s="131"/>
    </row>
    <row r="64854" spans="1:1" x14ac:dyDescent="0.55000000000000004">
      <c r="A64854" s="131"/>
    </row>
    <row r="64855" spans="1:1" x14ac:dyDescent="0.55000000000000004">
      <c r="A64855" s="131"/>
    </row>
    <row r="64858" spans="1:1" x14ac:dyDescent="0.55000000000000004">
      <c r="A64858" s="131"/>
    </row>
    <row r="64859" spans="1:1" x14ac:dyDescent="0.55000000000000004">
      <c r="A64859" s="131"/>
    </row>
    <row r="64862" spans="1:1" x14ac:dyDescent="0.55000000000000004">
      <c r="A64862" s="131"/>
    </row>
    <row r="64863" spans="1:1" x14ac:dyDescent="0.55000000000000004">
      <c r="A64863" s="131"/>
    </row>
    <row r="64866" spans="1:1" x14ac:dyDescent="0.55000000000000004">
      <c r="A64866" s="131"/>
    </row>
    <row r="64867" spans="1:1" x14ac:dyDescent="0.55000000000000004">
      <c r="A64867" s="131"/>
    </row>
    <row r="64870" spans="1:1" x14ac:dyDescent="0.55000000000000004">
      <c r="A64870" s="131"/>
    </row>
    <row r="64871" spans="1:1" x14ac:dyDescent="0.55000000000000004">
      <c r="A64871" s="131"/>
    </row>
    <row r="64874" spans="1:1" x14ac:dyDescent="0.55000000000000004">
      <c r="A64874" s="131"/>
    </row>
    <row r="64875" spans="1:1" x14ac:dyDescent="0.55000000000000004">
      <c r="A64875" s="131"/>
    </row>
    <row r="64878" spans="1:1" x14ac:dyDescent="0.55000000000000004">
      <c r="A64878" s="131"/>
    </row>
    <row r="64879" spans="1:1" x14ac:dyDescent="0.55000000000000004">
      <c r="A64879" s="131"/>
    </row>
    <row r="64882" spans="1:1" x14ac:dyDescent="0.55000000000000004">
      <c r="A64882" s="131"/>
    </row>
    <row r="64883" spans="1:1" x14ac:dyDescent="0.55000000000000004">
      <c r="A64883" s="131"/>
    </row>
    <row r="64886" spans="1:1" x14ac:dyDescent="0.55000000000000004">
      <c r="A64886" s="131"/>
    </row>
    <row r="64887" spans="1:1" x14ac:dyDescent="0.55000000000000004">
      <c r="A64887" s="131"/>
    </row>
    <row r="64890" spans="1:1" x14ac:dyDescent="0.55000000000000004">
      <c r="A64890" s="131"/>
    </row>
    <row r="64891" spans="1:1" x14ac:dyDescent="0.55000000000000004">
      <c r="A64891" s="131"/>
    </row>
    <row r="64894" spans="1:1" x14ac:dyDescent="0.55000000000000004">
      <c r="A64894" s="131"/>
    </row>
    <row r="64895" spans="1:1" x14ac:dyDescent="0.55000000000000004">
      <c r="A64895" s="131"/>
    </row>
    <row r="64898" spans="1:1" x14ac:dyDescent="0.55000000000000004">
      <c r="A64898" s="131"/>
    </row>
    <row r="64899" spans="1:1" x14ac:dyDescent="0.55000000000000004">
      <c r="A64899" s="131"/>
    </row>
    <row r="64902" spans="1:1" x14ac:dyDescent="0.55000000000000004">
      <c r="A64902" s="131"/>
    </row>
    <row r="64903" spans="1:1" x14ac:dyDescent="0.55000000000000004">
      <c r="A64903" s="131"/>
    </row>
    <row r="64906" spans="1:1" x14ac:dyDescent="0.55000000000000004">
      <c r="A64906" s="131"/>
    </row>
    <row r="64907" spans="1:1" x14ac:dyDescent="0.55000000000000004">
      <c r="A64907" s="131"/>
    </row>
    <row r="64910" spans="1:1" x14ac:dyDescent="0.55000000000000004">
      <c r="A64910" s="131"/>
    </row>
    <row r="64911" spans="1:1" x14ac:dyDescent="0.55000000000000004">
      <c r="A64911" s="131"/>
    </row>
    <row r="64914" spans="1:1" x14ac:dyDescent="0.55000000000000004">
      <c r="A64914" s="131"/>
    </row>
    <row r="64915" spans="1:1" x14ac:dyDescent="0.55000000000000004">
      <c r="A64915" s="131"/>
    </row>
    <row r="64918" spans="1:1" x14ac:dyDescent="0.55000000000000004">
      <c r="A64918" s="131"/>
    </row>
    <row r="64919" spans="1:1" x14ac:dyDescent="0.55000000000000004">
      <c r="A64919" s="131"/>
    </row>
    <row r="64922" spans="1:1" x14ac:dyDescent="0.55000000000000004">
      <c r="A64922" s="131"/>
    </row>
    <row r="64923" spans="1:1" x14ac:dyDescent="0.55000000000000004">
      <c r="A64923" s="131"/>
    </row>
    <row r="64926" spans="1:1" x14ac:dyDescent="0.55000000000000004">
      <c r="A64926" s="131"/>
    </row>
    <row r="64927" spans="1:1" x14ac:dyDescent="0.55000000000000004">
      <c r="A64927" s="131"/>
    </row>
    <row r="64930" spans="1:1" x14ac:dyDescent="0.55000000000000004">
      <c r="A64930" s="131"/>
    </row>
    <row r="64931" spans="1:1" x14ac:dyDescent="0.55000000000000004">
      <c r="A64931" s="131"/>
    </row>
    <row r="64934" spans="1:1" x14ac:dyDescent="0.55000000000000004">
      <c r="A64934" s="131"/>
    </row>
    <row r="64935" spans="1:1" x14ac:dyDescent="0.55000000000000004">
      <c r="A64935" s="131"/>
    </row>
    <row r="64938" spans="1:1" x14ac:dyDescent="0.55000000000000004">
      <c r="A64938" s="131"/>
    </row>
    <row r="64939" spans="1:1" x14ac:dyDescent="0.55000000000000004">
      <c r="A64939" s="131"/>
    </row>
    <row r="64942" spans="1:1" x14ac:dyDescent="0.55000000000000004">
      <c r="A64942" s="131"/>
    </row>
    <row r="64943" spans="1:1" x14ac:dyDescent="0.55000000000000004">
      <c r="A64943" s="131"/>
    </row>
    <row r="64946" spans="1:1" x14ac:dyDescent="0.55000000000000004">
      <c r="A64946" s="131"/>
    </row>
    <row r="64947" spans="1:1" x14ac:dyDescent="0.55000000000000004">
      <c r="A64947" s="131"/>
    </row>
    <row r="64950" spans="1:1" x14ac:dyDescent="0.55000000000000004">
      <c r="A64950" s="131"/>
    </row>
    <row r="64951" spans="1:1" x14ac:dyDescent="0.55000000000000004">
      <c r="A64951" s="131"/>
    </row>
    <row r="64954" spans="1:1" x14ac:dyDescent="0.55000000000000004">
      <c r="A64954" s="131"/>
    </row>
    <row r="64955" spans="1:1" x14ac:dyDescent="0.55000000000000004">
      <c r="A64955" s="131"/>
    </row>
    <row r="64958" spans="1:1" x14ac:dyDescent="0.55000000000000004">
      <c r="A64958" s="131"/>
    </row>
    <row r="64959" spans="1:1" x14ac:dyDescent="0.55000000000000004">
      <c r="A64959" s="131"/>
    </row>
    <row r="64962" spans="1:1" x14ac:dyDescent="0.55000000000000004">
      <c r="A64962" s="131"/>
    </row>
    <row r="64963" spans="1:1" x14ac:dyDescent="0.55000000000000004">
      <c r="A64963" s="131"/>
    </row>
    <row r="64966" spans="1:1" x14ac:dyDescent="0.55000000000000004">
      <c r="A64966" s="131"/>
    </row>
    <row r="64967" spans="1:1" x14ac:dyDescent="0.55000000000000004">
      <c r="A64967" s="131"/>
    </row>
    <row r="64970" spans="1:1" x14ac:dyDescent="0.55000000000000004">
      <c r="A64970" s="131"/>
    </row>
    <row r="64971" spans="1:1" x14ac:dyDescent="0.55000000000000004">
      <c r="A64971" s="131"/>
    </row>
    <row r="64974" spans="1:1" x14ac:dyDescent="0.55000000000000004">
      <c r="A64974" s="131"/>
    </row>
    <row r="64975" spans="1:1" x14ac:dyDescent="0.55000000000000004">
      <c r="A64975" s="131"/>
    </row>
    <row r="64978" spans="1:1" x14ac:dyDescent="0.55000000000000004">
      <c r="A64978" s="131"/>
    </row>
    <row r="64979" spans="1:1" x14ac:dyDescent="0.55000000000000004">
      <c r="A64979" s="131"/>
    </row>
    <row r="64982" spans="1:1" x14ac:dyDescent="0.55000000000000004">
      <c r="A64982" s="131"/>
    </row>
    <row r="64983" spans="1:1" x14ac:dyDescent="0.55000000000000004">
      <c r="A64983" s="131"/>
    </row>
    <row r="64986" spans="1:1" x14ac:dyDescent="0.55000000000000004">
      <c r="A64986" s="131"/>
    </row>
    <row r="64987" spans="1:1" x14ac:dyDescent="0.55000000000000004">
      <c r="A64987" s="131"/>
    </row>
    <row r="64990" spans="1:1" x14ac:dyDescent="0.55000000000000004">
      <c r="A64990" s="131"/>
    </row>
    <row r="64991" spans="1:1" x14ac:dyDescent="0.55000000000000004">
      <c r="A64991" s="131"/>
    </row>
    <row r="64994" spans="1:1" x14ac:dyDescent="0.55000000000000004">
      <c r="A64994" s="131"/>
    </row>
    <row r="64995" spans="1:1" x14ac:dyDescent="0.55000000000000004">
      <c r="A64995" s="131"/>
    </row>
    <row r="64998" spans="1:1" x14ac:dyDescent="0.55000000000000004">
      <c r="A64998" s="131"/>
    </row>
    <row r="64999" spans="1:1" x14ac:dyDescent="0.55000000000000004">
      <c r="A64999" s="131"/>
    </row>
    <row r="65002" spans="1:1" x14ac:dyDescent="0.55000000000000004">
      <c r="A65002" s="131"/>
    </row>
    <row r="65003" spans="1:1" x14ac:dyDescent="0.55000000000000004">
      <c r="A65003" s="131"/>
    </row>
    <row r="65006" spans="1:1" x14ac:dyDescent="0.55000000000000004">
      <c r="A65006" s="131"/>
    </row>
    <row r="65007" spans="1:1" x14ac:dyDescent="0.55000000000000004">
      <c r="A65007" s="131"/>
    </row>
    <row r="65010" spans="1:1" x14ac:dyDescent="0.55000000000000004">
      <c r="A65010" s="131"/>
    </row>
    <row r="65011" spans="1:1" x14ac:dyDescent="0.55000000000000004">
      <c r="A65011" s="131"/>
    </row>
    <row r="65014" spans="1:1" x14ac:dyDescent="0.55000000000000004">
      <c r="A65014" s="131"/>
    </row>
    <row r="65015" spans="1:1" x14ac:dyDescent="0.55000000000000004">
      <c r="A65015" s="131"/>
    </row>
    <row r="65018" spans="1:1" x14ac:dyDescent="0.55000000000000004">
      <c r="A65018" s="131"/>
    </row>
    <row r="65019" spans="1:1" x14ac:dyDescent="0.55000000000000004">
      <c r="A65019" s="131"/>
    </row>
    <row r="65022" spans="1:1" x14ac:dyDescent="0.55000000000000004">
      <c r="A65022" s="131"/>
    </row>
    <row r="65023" spans="1:1" x14ac:dyDescent="0.55000000000000004">
      <c r="A65023" s="131"/>
    </row>
    <row r="65026" spans="1:1" x14ac:dyDescent="0.55000000000000004">
      <c r="A65026" s="131"/>
    </row>
    <row r="65027" spans="1:1" x14ac:dyDescent="0.55000000000000004">
      <c r="A65027" s="131"/>
    </row>
    <row r="65030" spans="1:1" x14ac:dyDescent="0.55000000000000004">
      <c r="A65030" s="131"/>
    </row>
    <row r="65031" spans="1:1" x14ac:dyDescent="0.55000000000000004">
      <c r="A65031" s="131"/>
    </row>
    <row r="65034" spans="1:1" x14ac:dyDescent="0.55000000000000004">
      <c r="A65034" s="131"/>
    </row>
    <row r="65035" spans="1:1" x14ac:dyDescent="0.55000000000000004">
      <c r="A65035" s="131"/>
    </row>
    <row r="65038" spans="1:1" x14ac:dyDescent="0.55000000000000004">
      <c r="A65038" s="131"/>
    </row>
    <row r="65039" spans="1:1" x14ac:dyDescent="0.55000000000000004">
      <c r="A65039" s="131"/>
    </row>
    <row r="65042" spans="1:1" x14ac:dyDescent="0.55000000000000004">
      <c r="A65042" s="131"/>
    </row>
    <row r="65043" spans="1:1" x14ac:dyDescent="0.55000000000000004">
      <c r="A65043" s="131"/>
    </row>
    <row r="65046" spans="1:1" x14ac:dyDescent="0.55000000000000004">
      <c r="A65046" s="131"/>
    </row>
    <row r="65047" spans="1:1" x14ac:dyDescent="0.55000000000000004">
      <c r="A65047" s="131"/>
    </row>
    <row r="65050" spans="1:1" x14ac:dyDescent="0.55000000000000004">
      <c r="A65050" s="131"/>
    </row>
    <row r="65051" spans="1:1" x14ac:dyDescent="0.55000000000000004">
      <c r="A65051" s="131"/>
    </row>
    <row r="65054" spans="1:1" x14ac:dyDescent="0.55000000000000004">
      <c r="A65054" s="131"/>
    </row>
    <row r="65055" spans="1:1" x14ac:dyDescent="0.55000000000000004">
      <c r="A65055" s="131"/>
    </row>
    <row r="65058" spans="1:1" x14ac:dyDescent="0.55000000000000004">
      <c r="A65058" s="131"/>
    </row>
    <row r="65059" spans="1:1" x14ac:dyDescent="0.55000000000000004">
      <c r="A65059" s="131"/>
    </row>
    <row r="65062" spans="1:1" x14ac:dyDescent="0.55000000000000004">
      <c r="A65062" s="131"/>
    </row>
    <row r="65063" spans="1:1" x14ac:dyDescent="0.55000000000000004">
      <c r="A65063" s="131"/>
    </row>
    <row r="65066" spans="1:1" x14ac:dyDescent="0.55000000000000004">
      <c r="A65066" s="131"/>
    </row>
    <row r="65067" spans="1:1" x14ac:dyDescent="0.55000000000000004">
      <c r="A65067" s="131"/>
    </row>
    <row r="65070" spans="1:1" x14ac:dyDescent="0.55000000000000004">
      <c r="A65070" s="131"/>
    </row>
    <row r="65071" spans="1:1" x14ac:dyDescent="0.55000000000000004">
      <c r="A65071" s="131"/>
    </row>
    <row r="65074" spans="1:1" x14ac:dyDescent="0.55000000000000004">
      <c r="A65074" s="131"/>
    </row>
    <row r="65075" spans="1:1" x14ac:dyDescent="0.55000000000000004">
      <c r="A65075" s="131"/>
    </row>
    <row r="65078" spans="1:1" x14ac:dyDescent="0.55000000000000004">
      <c r="A65078" s="131"/>
    </row>
    <row r="65079" spans="1:1" x14ac:dyDescent="0.55000000000000004">
      <c r="A65079" s="131"/>
    </row>
    <row r="65082" spans="1:1" x14ac:dyDescent="0.55000000000000004">
      <c r="A65082" s="131"/>
    </row>
    <row r="65083" spans="1:1" x14ac:dyDescent="0.55000000000000004">
      <c r="A65083" s="131"/>
    </row>
    <row r="65086" spans="1:1" x14ac:dyDescent="0.55000000000000004">
      <c r="A65086" s="131"/>
    </row>
    <row r="65087" spans="1:1" x14ac:dyDescent="0.55000000000000004">
      <c r="A65087" s="131"/>
    </row>
    <row r="65090" spans="1:1" x14ac:dyDescent="0.55000000000000004">
      <c r="A65090" s="131"/>
    </row>
    <row r="65091" spans="1:1" x14ac:dyDescent="0.55000000000000004">
      <c r="A65091" s="131"/>
    </row>
    <row r="65094" spans="1:1" x14ac:dyDescent="0.55000000000000004">
      <c r="A65094" s="131"/>
    </row>
    <row r="65095" spans="1:1" x14ac:dyDescent="0.55000000000000004">
      <c r="A65095" s="131"/>
    </row>
    <row r="65098" spans="1:1" x14ac:dyDescent="0.55000000000000004">
      <c r="A65098" s="131"/>
    </row>
    <row r="65099" spans="1:1" x14ac:dyDescent="0.55000000000000004">
      <c r="A65099" s="131"/>
    </row>
    <row r="65102" spans="1:1" x14ac:dyDescent="0.55000000000000004">
      <c r="A65102" s="131"/>
    </row>
    <row r="65103" spans="1:1" x14ac:dyDescent="0.55000000000000004">
      <c r="A65103" s="131"/>
    </row>
    <row r="65106" spans="1:1" x14ac:dyDescent="0.55000000000000004">
      <c r="A65106" s="131"/>
    </row>
    <row r="65107" spans="1:1" x14ac:dyDescent="0.55000000000000004">
      <c r="A65107" s="131"/>
    </row>
    <row r="65110" spans="1:1" x14ac:dyDescent="0.55000000000000004">
      <c r="A65110" s="131"/>
    </row>
    <row r="65111" spans="1:1" x14ac:dyDescent="0.55000000000000004">
      <c r="A65111" s="131"/>
    </row>
    <row r="65114" spans="1:1" x14ac:dyDescent="0.55000000000000004">
      <c r="A65114" s="131"/>
    </row>
    <row r="65115" spans="1:1" x14ac:dyDescent="0.55000000000000004">
      <c r="A65115" s="131"/>
    </row>
    <row r="65118" spans="1:1" x14ac:dyDescent="0.55000000000000004">
      <c r="A65118" s="131"/>
    </row>
    <row r="65119" spans="1:1" x14ac:dyDescent="0.55000000000000004">
      <c r="A65119" s="131"/>
    </row>
    <row r="65122" spans="1:1" x14ac:dyDescent="0.55000000000000004">
      <c r="A65122" s="131"/>
    </row>
    <row r="65123" spans="1:1" x14ac:dyDescent="0.55000000000000004">
      <c r="A65123" s="131"/>
    </row>
    <row r="65126" spans="1:1" x14ac:dyDescent="0.55000000000000004">
      <c r="A65126" s="131"/>
    </row>
    <row r="65127" spans="1:1" x14ac:dyDescent="0.55000000000000004">
      <c r="A65127" s="131"/>
    </row>
    <row r="65130" spans="1:1" x14ac:dyDescent="0.55000000000000004">
      <c r="A65130" s="131"/>
    </row>
    <row r="65131" spans="1:1" x14ac:dyDescent="0.55000000000000004">
      <c r="A65131" s="131"/>
    </row>
    <row r="65134" spans="1:1" x14ac:dyDescent="0.55000000000000004">
      <c r="A65134" s="131"/>
    </row>
    <row r="65135" spans="1:1" x14ac:dyDescent="0.55000000000000004">
      <c r="A65135" s="131"/>
    </row>
    <row r="65138" spans="1:1" x14ac:dyDescent="0.55000000000000004">
      <c r="A65138" s="131"/>
    </row>
    <row r="65139" spans="1:1" x14ac:dyDescent="0.55000000000000004">
      <c r="A65139" s="131"/>
    </row>
    <row r="65142" spans="1:1" x14ac:dyDescent="0.55000000000000004">
      <c r="A65142" s="131"/>
    </row>
    <row r="65143" spans="1:1" x14ac:dyDescent="0.55000000000000004">
      <c r="A65143" s="131"/>
    </row>
    <row r="65146" spans="1:1" x14ac:dyDescent="0.55000000000000004">
      <c r="A65146" s="131"/>
    </row>
    <row r="65147" spans="1:1" x14ac:dyDescent="0.55000000000000004">
      <c r="A65147" s="131"/>
    </row>
    <row r="65150" spans="1:1" x14ac:dyDescent="0.55000000000000004">
      <c r="A65150" s="131"/>
    </row>
    <row r="65151" spans="1:1" x14ac:dyDescent="0.55000000000000004">
      <c r="A65151" s="131"/>
    </row>
    <row r="65154" spans="1:1" x14ac:dyDescent="0.55000000000000004">
      <c r="A65154" s="131"/>
    </row>
    <row r="65155" spans="1:1" x14ac:dyDescent="0.55000000000000004">
      <c r="A65155" s="131"/>
    </row>
    <row r="65158" spans="1:1" x14ac:dyDescent="0.55000000000000004">
      <c r="A65158" s="131"/>
    </row>
    <row r="65159" spans="1:1" x14ac:dyDescent="0.55000000000000004">
      <c r="A65159" s="131"/>
    </row>
    <row r="65162" spans="1:1" x14ac:dyDescent="0.55000000000000004">
      <c r="A65162" s="131"/>
    </row>
    <row r="65163" spans="1:1" x14ac:dyDescent="0.55000000000000004">
      <c r="A65163" s="131"/>
    </row>
    <row r="65166" spans="1:1" x14ac:dyDescent="0.55000000000000004">
      <c r="A65166" s="131"/>
    </row>
    <row r="65167" spans="1:1" x14ac:dyDescent="0.55000000000000004">
      <c r="A65167" s="131"/>
    </row>
    <row r="65170" spans="1:1" x14ac:dyDescent="0.55000000000000004">
      <c r="A65170" s="131"/>
    </row>
    <row r="65171" spans="1:1" x14ac:dyDescent="0.55000000000000004">
      <c r="A65171" s="131"/>
    </row>
    <row r="65174" spans="1:1" x14ac:dyDescent="0.55000000000000004">
      <c r="A65174" s="131"/>
    </row>
    <row r="65175" spans="1:1" x14ac:dyDescent="0.55000000000000004">
      <c r="A65175" s="131"/>
    </row>
    <row r="65178" spans="1:1" x14ac:dyDescent="0.55000000000000004">
      <c r="A65178" s="131"/>
    </row>
    <row r="65179" spans="1:1" x14ac:dyDescent="0.55000000000000004">
      <c r="A65179" s="131"/>
    </row>
    <row r="65182" spans="1:1" x14ac:dyDescent="0.55000000000000004">
      <c r="A65182" s="131"/>
    </row>
    <row r="65183" spans="1:1" x14ac:dyDescent="0.55000000000000004">
      <c r="A65183" s="131"/>
    </row>
    <row r="65186" spans="1:1" x14ac:dyDescent="0.55000000000000004">
      <c r="A65186" s="131"/>
    </row>
    <row r="65187" spans="1:1" x14ac:dyDescent="0.55000000000000004">
      <c r="A65187" s="131"/>
    </row>
    <row r="65190" spans="1:1" x14ac:dyDescent="0.55000000000000004">
      <c r="A65190" s="131"/>
    </row>
    <row r="65191" spans="1:1" x14ac:dyDescent="0.55000000000000004">
      <c r="A65191" s="131"/>
    </row>
    <row r="65194" spans="1:1" x14ac:dyDescent="0.55000000000000004">
      <c r="A65194" s="131"/>
    </row>
    <row r="65195" spans="1:1" x14ac:dyDescent="0.55000000000000004">
      <c r="A65195" s="131"/>
    </row>
    <row r="65198" spans="1:1" x14ac:dyDescent="0.55000000000000004">
      <c r="A65198" s="131"/>
    </row>
    <row r="65199" spans="1:1" x14ac:dyDescent="0.55000000000000004">
      <c r="A65199" s="131"/>
    </row>
    <row r="65202" spans="1:1" x14ac:dyDescent="0.55000000000000004">
      <c r="A65202" s="131"/>
    </row>
    <row r="65203" spans="1:1" x14ac:dyDescent="0.55000000000000004">
      <c r="A65203" s="131"/>
    </row>
    <row r="65206" spans="1:1" x14ac:dyDescent="0.55000000000000004">
      <c r="A65206" s="131"/>
    </row>
    <row r="65207" spans="1:1" x14ac:dyDescent="0.55000000000000004">
      <c r="A65207" s="131"/>
    </row>
    <row r="65210" spans="1:1" x14ac:dyDescent="0.55000000000000004">
      <c r="A65210" s="131"/>
    </row>
    <row r="65211" spans="1:1" x14ac:dyDescent="0.55000000000000004">
      <c r="A65211" s="131"/>
    </row>
    <row r="65214" spans="1:1" x14ac:dyDescent="0.55000000000000004">
      <c r="A65214" s="131"/>
    </row>
    <row r="65215" spans="1:1" x14ac:dyDescent="0.55000000000000004">
      <c r="A65215" s="131"/>
    </row>
    <row r="65218" spans="1:1" x14ac:dyDescent="0.55000000000000004">
      <c r="A65218" s="131"/>
    </row>
    <row r="65219" spans="1:1" x14ac:dyDescent="0.55000000000000004">
      <c r="A65219" s="131"/>
    </row>
    <row r="65222" spans="1:1" x14ac:dyDescent="0.55000000000000004">
      <c r="A65222" s="131"/>
    </row>
    <row r="65223" spans="1:1" x14ac:dyDescent="0.55000000000000004">
      <c r="A65223" s="131"/>
    </row>
    <row r="65226" spans="1:1" x14ac:dyDescent="0.55000000000000004">
      <c r="A65226" s="131"/>
    </row>
    <row r="65227" spans="1:1" x14ac:dyDescent="0.55000000000000004">
      <c r="A65227" s="131"/>
    </row>
    <row r="65230" spans="1:1" x14ac:dyDescent="0.55000000000000004">
      <c r="A65230" s="131"/>
    </row>
    <row r="65231" spans="1:1" x14ac:dyDescent="0.55000000000000004">
      <c r="A65231" s="131"/>
    </row>
    <row r="65234" spans="1:1" x14ac:dyDescent="0.55000000000000004">
      <c r="A65234" s="131"/>
    </row>
    <row r="65235" spans="1:1" x14ac:dyDescent="0.55000000000000004">
      <c r="A65235" s="131"/>
    </row>
    <row r="65238" spans="1:1" x14ac:dyDescent="0.55000000000000004">
      <c r="A65238" s="131"/>
    </row>
    <row r="65239" spans="1:1" x14ac:dyDescent="0.55000000000000004">
      <c r="A65239" s="131"/>
    </row>
    <row r="65242" spans="1:1" x14ac:dyDescent="0.55000000000000004">
      <c r="A65242" s="131"/>
    </row>
    <row r="65243" spans="1:1" x14ac:dyDescent="0.55000000000000004">
      <c r="A65243" s="131"/>
    </row>
    <row r="65246" spans="1:1" x14ac:dyDescent="0.55000000000000004">
      <c r="A65246" s="131"/>
    </row>
    <row r="65247" spans="1:1" x14ac:dyDescent="0.55000000000000004">
      <c r="A65247" s="131"/>
    </row>
    <row r="65250" spans="1:1" x14ac:dyDescent="0.55000000000000004">
      <c r="A65250" s="131"/>
    </row>
    <row r="65251" spans="1:1" x14ac:dyDescent="0.55000000000000004">
      <c r="A65251" s="131"/>
    </row>
    <row r="65254" spans="1:1" x14ac:dyDescent="0.55000000000000004">
      <c r="A65254" s="131"/>
    </row>
    <row r="65255" spans="1:1" x14ac:dyDescent="0.55000000000000004">
      <c r="A65255" s="131"/>
    </row>
    <row r="65258" spans="1:1" x14ac:dyDescent="0.55000000000000004">
      <c r="A65258" s="131"/>
    </row>
    <row r="65259" spans="1:1" x14ac:dyDescent="0.55000000000000004">
      <c r="A65259" s="131"/>
    </row>
    <row r="65262" spans="1:1" x14ac:dyDescent="0.55000000000000004">
      <c r="A65262" s="131"/>
    </row>
    <row r="65263" spans="1:1" x14ac:dyDescent="0.55000000000000004">
      <c r="A65263" s="131"/>
    </row>
    <row r="65266" spans="1:1" x14ac:dyDescent="0.55000000000000004">
      <c r="A65266" s="131"/>
    </row>
    <row r="65267" spans="1:1" x14ac:dyDescent="0.55000000000000004">
      <c r="A65267" s="131"/>
    </row>
    <row r="65270" spans="1:1" x14ac:dyDescent="0.55000000000000004">
      <c r="A65270" s="131"/>
    </row>
    <row r="65271" spans="1:1" x14ac:dyDescent="0.55000000000000004">
      <c r="A65271" s="131"/>
    </row>
    <row r="65274" spans="1:1" x14ac:dyDescent="0.55000000000000004">
      <c r="A65274" s="131"/>
    </row>
    <row r="65275" spans="1:1" x14ac:dyDescent="0.55000000000000004">
      <c r="A65275" s="131"/>
    </row>
    <row r="65278" spans="1:1" x14ac:dyDescent="0.55000000000000004">
      <c r="A65278" s="131"/>
    </row>
    <row r="65279" spans="1:1" x14ac:dyDescent="0.55000000000000004">
      <c r="A65279" s="131"/>
    </row>
    <row r="65282" spans="1:1" x14ac:dyDescent="0.55000000000000004">
      <c r="A65282" s="131"/>
    </row>
    <row r="65283" spans="1:1" x14ac:dyDescent="0.55000000000000004">
      <c r="A65283" s="131"/>
    </row>
    <row r="65286" spans="1:1" x14ac:dyDescent="0.55000000000000004">
      <c r="A65286" s="131"/>
    </row>
    <row r="65287" spans="1:1" x14ac:dyDescent="0.55000000000000004">
      <c r="A65287" s="131"/>
    </row>
    <row r="65290" spans="1:1" x14ac:dyDescent="0.55000000000000004">
      <c r="A65290" s="131"/>
    </row>
    <row r="65291" spans="1:1" x14ac:dyDescent="0.55000000000000004">
      <c r="A65291" s="131"/>
    </row>
    <row r="65294" spans="1:1" x14ac:dyDescent="0.55000000000000004">
      <c r="A65294" s="131"/>
    </row>
    <row r="65295" spans="1:1" x14ac:dyDescent="0.55000000000000004">
      <c r="A65295" s="131"/>
    </row>
    <row r="65298" spans="1:1" x14ac:dyDescent="0.55000000000000004">
      <c r="A65298" s="131"/>
    </row>
    <row r="65299" spans="1:1" x14ac:dyDescent="0.55000000000000004">
      <c r="A65299" s="131"/>
    </row>
    <row r="65302" spans="1:1" x14ac:dyDescent="0.55000000000000004">
      <c r="A65302" s="131"/>
    </row>
    <row r="65303" spans="1:1" x14ac:dyDescent="0.55000000000000004">
      <c r="A65303" s="131"/>
    </row>
    <row r="65306" spans="1:1" x14ac:dyDescent="0.55000000000000004">
      <c r="A65306" s="131"/>
    </row>
    <row r="65307" spans="1:1" x14ac:dyDescent="0.55000000000000004">
      <c r="A65307" s="131"/>
    </row>
    <row r="65310" spans="1:1" x14ac:dyDescent="0.55000000000000004">
      <c r="A65310" s="131"/>
    </row>
    <row r="65311" spans="1:1" x14ac:dyDescent="0.55000000000000004">
      <c r="A65311" s="131"/>
    </row>
    <row r="65314" spans="1:1" x14ac:dyDescent="0.55000000000000004">
      <c r="A65314" s="131"/>
    </row>
    <row r="65315" spans="1:1" x14ac:dyDescent="0.55000000000000004">
      <c r="A65315" s="131"/>
    </row>
    <row r="65318" spans="1:1" x14ac:dyDescent="0.55000000000000004">
      <c r="A65318" s="131"/>
    </row>
    <row r="65319" spans="1:1" x14ac:dyDescent="0.55000000000000004">
      <c r="A65319" s="131"/>
    </row>
    <row r="65322" spans="1:1" x14ac:dyDescent="0.55000000000000004">
      <c r="A65322" s="131"/>
    </row>
    <row r="65323" spans="1:1" x14ac:dyDescent="0.55000000000000004">
      <c r="A65323" s="131"/>
    </row>
    <row r="65326" spans="1:1" x14ac:dyDescent="0.55000000000000004">
      <c r="A65326" s="131"/>
    </row>
    <row r="65327" spans="1:1" x14ac:dyDescent="0.55000000000000004">
      <c r="A65327" s="131"/>
    </row>
    <row r="65330" spans="1:1" x14ac:dyDescent="0.55000000000000004">
      <c r="A65330" s="131"/>
    </row>
    <row r="65331" spans="1:1" x14ac:dyDescent="0.55000000000000004">
      <c r="A65331" s="131"/>
    </row>
    <row r="65334" spans="1:1" x14ac:dyDescent="0.55000000000000004">
      <c r="A65334" s="131"/>
    </row>
    <row r="65335" spans="1:1" x14ac:dyDescent="0.55000000000000004">
      <c r="A65335" s="131"/>
    </row>
    <row r="65338" spans="1:1" x14ac:dyDescent="0.55000000000000004">
      <c r="A65338" s="131"/>
    </row>
    <row r="65339" spans="1:1" x14ac:dyDescent="0.55000000000000004">
      <c r="A65339" s="131"/>
    </row>
    <row r="65342" spans="1:1" x14ac:dyDescent="0.55000000000000004">
      <c r="A65342" s="131"/>
    </row>
    <row r="65343" spans="1:1" x14ac:dyDescent="0.55000000000000004">
      <c r="A65343" s="131"/>
    </row>
    <row r="65346" spans="1:1" x14ac:dyDescent="0.55000000000000004">
      <c r="A65346" s="131"/>
    </row>
    <row r="65347" spans="1:1" x14ac:dyDescent="0.55000000000000004">
      <c r="A65347" s="131"/>
    </row>
    <row r="65350" spans="1:1" x14ac:dyDescent="0.55000000000000004">
      <c r="A65350" s="131"/>
    </row>
    <row r="65351" spans="1:1" x14ac:dyDescent="0.55000000000000004">
      <c r="A65351" s="131"/>
    </row>
    <row r="65354" spans="1:1" x14ac:dyDescent="0.55000000000000004">
      <c r="A65354" s="131"/>
    </row>
    <row r="65355" spans="1:1" x14ac:dyDescent="0.55000000000000004">
      <c r="A65355" s="131"/>
    </row>
    <row r="65358" spans="1:1" x14ac:dyDescent="0.55000000000000004">
      <c r="A65358" s="131"/>
    </row>
    <row r="65359" spans="1:1" x14ac:dyDescent="0.55000000000000004">
      <c r="A65359" s="131"/>
    </row>
    <row r="65362" spans="1:1" x14ac:dyDescent="0.55000000000000004">
      <c r="A65362" s="131"/>
    </row>
    <row r="65363" spans="1:1" x14ac:dyDescent="0.55000000000000004">
      <c r="A65363" s="131"/>
    </row>
    <row r="65366" spans="1:1" x14ac:dyDescent="0.55000000000000004">
      <c r="A65366" s="131"/>
    </row>
    <row r="65367" spans="1:1" x14ac:dyDescent="0.55000000000000004">
      <c r="A65367" s="131"/>
    </row>
    <row r="65370" spans="1:1" x14ac:dyDescent="0.55000000000000004">
      <c r="A65370" s="131"/>
    </row>
    <row r="65371" spans="1:1" x14ac:dyDescent="0.55000000000000004">
      <c r="A65371" s="131"/>
    </row>
    <row r="65374" spans="1:1" x14ac:dyDescent="0.55000000000000004">
      <c r="A65374" s="131"/>
    </row>
    <row r="65375" spans="1:1" x14ac:dyDescent="0.55000000000000004">
      <c r="A65375" s="131"/>
    </row>
    <row r="65378" spans="1:1" x14ac:dyDescent="0.55000000000000004">
      <c r="A65378" s="131"/>
    </row>
    <row r="65379" spans="1:1" x14ac:dyDescent="0.55000000000000004">
      <c r="A65379" s="131"/>
    </row>
    <row r="65382" spans="1:1" x14ac:dyDescent="0.55000000000000004">
      <c r="A65382" s="131"/>
    </row>
    <row r="65383" spans="1:1" x14ac:dyDescent="0.55000000000000004">
      <c r="A65383" s="131"/>
    </row>
    <row r="65386" spans="1:1" x14ac:dyDescent="0.55000000000000004">
      <c r="A65386" s="131"/>
    </row>
    <row r="65387" spans="1:1" x14ac:dyDescent="0.55000000000000004">
      <c r="A65387" s="131"/>
    </row>
    <row r="65390" spans="1:1" x14ac:dyDescent="0.55000000000000004">
      <c r="A65390" s="131"/>
    </row>
    <row r="65391" spans="1:1" x14ac:dyDescent="0.55000000000000004">
      <c r="A65391" s="131"/>
    </row>
    <row r="65394" spans="1:1" x14ac:dyDescent="0.55000000000000004">
      <c r="A65394" s="131"/>
    </row>
    <row r="65395" spans="1:1" x14ac:dyDescent="0.55000000000000004">
      <c r="A65395" s="131"/>
    </row>
    <row r="65398" spans="1:1" x14ac:dyDescent="0.55000000000000004">
      <c r="A65398" s="131"/>
    </row>
    <row r="65399" spans="1:1" x14ac:dyDescent="0.55000000000000004">
      <c r="A65399" s="131"/>
    </row>
    <row r="65402" spans="1:1" x14ac:dyDescent="0.55000000000000004">
      <c r="A65402" s="131"/>
    </row>
    <row r="65403" spans="1:1" x14ac:dyDescent="0.55000000000000004">
      <c r="A65403" s="131"/>
    </row>
    <row r="65406" spans="1:1" x14ac:dyDescent="0.55000000000000004">
      <c r="A65406" s="131"/>
    </row>
    <row r="65407" spans="1:1" x14ac:dyDescent="0.55000000000000004">
      <c r="A65407" s="131"/>
    </row>
    <row r="65410" spans="1:1" x14ac:dyDescent="0.55000000000000004">
      <c r="A65410" s="131"/>
    </row>
    <row r="65411" spans="1:1" x14ac:dyDescent="0.55000000000000004">
      <c r="A65411" s="131"/>
    </row>
    <row r="65414" spans="1:1" x14ac:dyDescent="0.55000000000000004">
      <c r="A65414" s="131"/>
    </row>
    <row r="65415" spans="1:1" x14ac:dyDescent="0.55000000000000004">
      <c r="A65415" s="131"/>
    </row>
    <row r="65418" spans="1:1" x14ac:dyDescent="0.55000000000000004">
      <c r="A65418" s="131"/>
    </row>
    <row r="65419" spans="1:1" x14ac:dyDescent="0.55000000000000004">
      <c r="A65419" s="131"/>
    </row>
    <row r="65422" spans="1:1" x14ac:dyDescent="0.55000000000000004">
      <c r="A65422" s="131"/>
    </row>
    <row r="65423" spans="1:1" x14ac:dyDescent="0.55000000000000004">
      <c r="A65423" s="131"/>
    </row>
    <row r="65426" spans="1:1" x14ac:dyDescent="0.55000000000000004">
      <c r="A65426" s="131"/>
    </row>
    <row r="65427" spans="1:1" x14ac:dyDescent="0.55000000000000004">
      <c r="A65427" s="131"/>
    </row>
    <row r="65430" spans="1:1" x14ac:dyDescent="0.55000000000000004">
      <c r="A65430" s="131"/>
    </row>
    <row r="65431" spans="1:1" x14ac:dyDescent="0.55000000000000004">
      <c r="A65431" s="131"/>
    </row>
    <row r="65434" spans="1:1" x14ac:dyDescent="0.55000000000000004">
      <c r="A65434" s="131"/>
    </row>
    <row r="65435" spans="1:1" x14ac:dyDescent="0.55000000000000004">
      <c r="A65435" s="131"/>
    </row>
    <row r="65438" spans="1:1" x14ac:dyDescent="0.55000000000000004">
      <c r="A65438" s="131"/>
    </row>
    <row r="65439" spans="1:1" x14ac:dyDescent="0.55000000000000004">
      <c r="A65439" s="131"/>
    </row>
    <row r="65442" spans="1:1" x14ac:dyDescent="0.55000000000000004">
      <c r="A65442" s="131"/>
    </row>
    <row r="65443" spans="1:1" x14ac:dyDescent="0.55000000000000004">
      <c r="A65443" s="131"/>
    </row>
    <row r="65446" spans="1:1" x14ac:dyDescent="0.55000000000000004">
      <c r="A65446" s="131"/>
    </row>
    <row r="65447" spans="1:1" x14ac:dyDescent="0.55000000000000004">
      <c r="A65447" s="131"/>
    </row>
    <row r="65450" spans="1:1" x14ac:dyDescent="0.55000000000000004">
      <c r="A65450" s="131"/>
    </row>
    <row r="65451" spans="1:1" x14ac:dyDescent="0.55000000000000004">
      <c r="A65451" s="131"/>
    </row>
    <row r="65454" spans="1:1" x14ac:dyDescent="0.55000000000000004">
      <c r="A65454" s="131"/>
    </row>
    <row r="65455" spans="1:1" x14ac:dyDescent="0.55000000000000004">
      <c r="A65455" s="131"/>
    </row>
    <row r="65458" spans="1:1" x14ac:dyDescent="0.55000000000000004">
      <c r="A65458" s="131"/>
    </row>
    <row r="65459" spans="1:1" x14ac:dyDescent="0.55000000000000004">
      <c r="A65459" s="131"/>
    </row>
    <row r="65462" spans="1:1" x14ac:dyDescent="0.55000000000000004">
      <c r="A65462" s="131"/>
    </row>
    <row r="65463" spans="1:1" x14ac:dyDescent="0.55000000000000004">
      <c r="A65463" s="131"/>
    </row>
    <row r="65466" spans="1:1" x14ac:dyDescent="0.55000000000000004">
      <c r="A65466" s="131"/>
    </row>
    <row r="65467" spans="1:1" x14ac:dyDescent="0.55000000000000004">
      <c r="A65467" s="131"/>
    </row>
    <row r="65470" spans="1:1" x14ac:dyDescent="0.55000000000000004">
      <c r="A65470" s="131"/>
    </row>
    <row r="65471" spans="1:1" x14ac:dyDescent="0.55000000000000004">
      <c r="A65471" s="131"/>
    </row>
    <row r="65474" spans="1:1" x14ac:dyDescent="0.55000000000000004">
      <c r="A65474" s="131"/>
    </row>
    <row r="65475" spans="1:1" x14ac:dyDescent="0.55000000000000004">
      <c r="A65475" s="131"/>
    </row>
    <row r="65478" spans="1:1" x14ac:dyDescent="0.55000000000000004">
      <c r="A65478" s="131"/>
    </row>
    <row r="65479" spans="1:1" x14ac:dyDescent="0.55000000000000004">
      <c r="A65479" s="131"/>
    </row>
    <row r="65482" spans="1:1" x14ac:dyDescent="0.55000000000000004">
      <c r="A65482" s="131"/>
    </row>
    <row r="65483" spans="1:1" x14ac:dyDescent="0.55000000000000004">
      <c r="A65483" s="131"/>
    </row>
    <row r="65486" spans="1:1" x14ac:dyDescent="0.55000000000000004">
      <c r="A65486" s="131"/>
    </row>
    <row r="65487" spans="1:1" x14ac:dyDescent="0.55000000000000004">
      <c r="A65487" s="131"/>
    </row>
    <row r="65490" spans="1:1" x14ac:dyDescent="0.55000000000000004">
      <c r="A65490" s="131"/>
    </row>
    <row r="65491" spans="1:1" x14ac:dyDescent="0.55000000000000004">
      <c r="A65491" s="131"/>
    </row>
    <row r="65494" spans="1:1" x14ac:dyDescent="0.55000000000000004">
      <c r="A65494" s="131"/>
    </row>
    <row r="65495" spans="1:1" x14ac:dyDescent="0.55000000000000004">
      <c r="A65495" s="131"/>
    </row>
    <row r="65498" spans="1:1" x14ac:dyDescent="0.55000000000000004">
      <c r="A65498" s="131"/>
    </row>
    <row r="65499" spans="1:1" x14ac:dyDescent="0.55000000000000004">
      <c r="A65499" s="131"/>
    </row>
    <row r="65502" spans="1:1" x14ac:dyDescent="0.55000000000000004">
      <c r="A65502" s="131"/>
    </row>
    <row r="65503" spans="1:1" x14ac:dyDescent="0.55000000000000004">
      <c r="A65503" s="131"/>
    </row>
    <row r="65506" spans="1:1" x14ac:dyDescent="0.55000000000000004">
      <c r="A65506" s="131"/>
    </row>
    <row r="65507" spans="1:1" x14ac:dyDescent="0.55000000000000004">
      <c r="A65507" s="131"/>
    </row>
    <row r="65510" spans="1:1" x14ac:dyDescent="0.55000000000000004">
      <c r="A65510" s="131"/>
    </row>
    <row r="65511" spans="1:1" x14ac:dyDescent="0.55000000000000004">
      <c r="A65511" s="131"/>
    </row>
    <row r="65514" spans="1:1" x14ac:dyDescent="0.55000000000000004">
      <c r="A65514" s="131"/>
    </row>
    <row r="65515" spans="1:1" x14ac:dyDescent="0.55000000000000004">
      <c r="A65515" s="131"/>
    </row>
    <row r="65518" spans="1:1" x14ac:dyDescent="0.55000000000000004">
      <c r="A65518" s="131"/>
    </row>
    <row r="65519" spans="1:1" x14ac:dyDescent="0.55000000000000004">
      <c r="A65519" s="131"/>
    </row>
    <row r="65522" spans="1:1" x14ac:dyDescent="0.55000000000000004">
      <c r="A65522" s="131"/>
    </row>
    <row r="65523" spans="1:1" x14ac:dyDescent="0.55000000000000004">
      <c r="A65523" s="131"/>
    </row>
    <row r="65526" spans="1:1" x14ac:dyDescent="0.55000000000000004">
      <c r="A65526" s="131"/>
    </row>
    <row r="65527" spans="1:1" x14ac:dyDescent="0.55000000000000004">
      <c r="A65527" s="131"/>
    </row>
  </sheetData>
  <sheetProtection algorithmName="SHA-512" hashValue="r/jsA60h5fnqqXgvu3/hK+sJ3N0pNUfSparuM3u6wm6edD7+kobeGjkQJrZlgHcF23nV/qHrfnbx2VermXcFhA==" saltValue="QL6dnFwmaJxsiZOGVKTz1g==" spinCount="100000" sheet="1" objects="1" scenarios="1"/>
  <mergeCells count="16">
    <mergeCell ref="B94:D94"/>
    <mergeCell ref="B2:D2"/>
    <mergeCell ref="B3:D3"/>
    <mergeCell ref="B4:D4"/>
    <mergeCell ref="BX7:BX9"/>
    <mergeCell ref="CF7:CF9"/>
    <mergeCell ref="BZ7:BZ9"/>
    <mergeCell ref="B7:B9"/>
    <mergeCell ref="C7:C9"/>
    <mergeCell ref="D7:D9"/>
    <mergeCell ref="BY7:BY9"/>
    <mergeCell ref="CD7:CD9"/>
    <mergeCell ref="CE7:CE9"/>
    <mergeCell ref="CA7:CA9"/>
    <mergeCell ref="CB7:CB9"/>
    <mergeCell ref="CC7:CC9"/>
  </mergeCells>
  <conditionalFormatting sqref="E92:BW92">
    <cfRule type="cellIs" dxfId="33" priority="13" stopIfTrue="1" operator="lessThan">
      <formula>0</formula>
    </cfRule>
  </conditionalFormatting>
  <conditionalFormatting sqref="E10:BW80">
    <cfRule type="cellIs" dxfId="32" priority="12" operator="lessThan">
      <formula>0</formula>
    </cfRule>
  </conditionalFormatting>
  <conditionalFormatting sqref="E82:BX82">
    <cfRule type="cellIs" dxfId="31" priority="11" operator="lessThan">
      <formula>0</formula>
    </cfRule>
  </conditionalFormatting>
  <conditionalFormatting sqref="BY82:CF82">
    <cfRule type="cellIs" dxfId="30" priority="10" operator="lessThan">
      <formula>0</formula>
    </cfRule>
  </conditionalFormatting>
  <conditionalFormatting sqref="BZ82:CA82">
    <cfRule type="cellIs" dxfId="29" priority="9" operator="lessThan">
      <formula>0</formula>
    </cfRule>
  </conditionalFormatting>
  <conditionalFormatting sqref="CB82:CE82">
    <cfRule type="cellIs" dxfId="28" priority="8" operator="lessThan">
      <formula>0</formula>
    </cfRule>
  </conditionalFormatting>
  <conditionalFormatting sqref="E81:BW81">
    <cfRule type="cellIs" dxfId="27" priority="1" operator="lessThan">
      <formula>0</formula>
    </cfRule>
  </conditionalFormatting>
  <hyperlinks>
    <hyperlink ref="B5" location="INDICE!A1" display="MENÚ PRINCIPAL" xr:uid="{00000000-0004-0000-0300-000000000000}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X65535"/>
  <sheetViews>
    <sheetView windowProtection="1" showGridLines="0" zoomScale="70" zoomScaleNormal="70" workbookViewId="0">
      <pane xSplit="4" ySplit="8" topLeftCell="E9" activePane="bottomRight" state="frozen"/>
      <selection activeCell="F34" sqref="F34"/>
      <selection pane="topRight" activeCell="F34" sqref="F34"/>
      <selection pane="bottomLeft" activeCell="F34" sqref="F34"/>
      <selection pane="bottomRight" activeCell="C6" sqref="C6:C8"/>
    </sheetView>
  </sheetViews>
  <sheetFormatPr defaultColWidth="11.41796875" defaultRowHeight="14.4" x14ac:dyDescent="0.55000000000000004"/>
  <cols>
    <col min="1" max="1" width="1.41796875" style="2" customWidth="1"/>
    <col min="2" max="2" width="9" style="2" customWidth="1"/>
    <col min="3" max="3" width="10.68359375" style="2" customWidth="1"/>
    <col min="4" max="4" width="85.578125" style="2" customWidth="1"/>
    <col min="5" max="75" width="15.68359375" style="2" customWidth="1"/>
    <col min="76" max="16384" width="11.41796875" style="2"/>
  </cols>
  <sheetData>
    <row r="1" spans="1:76" ht="20.399999999999999" x14ac:dyDescent="0.75">
      <c r="B1" s="309" t="s">
        <v>330</v>
      </c>
    </row>
    <row r="2" spans="1:76" ht="20.399999999999999" x14ac:dyDescent="0.75">
      <c r="A2" s="131"/>
      <c r="B2" s="309" t="s">
        <v>331</v>
      </c>
      <c r="C2" s="224"/>
    </row>
    <row r="3" spans="1:76" ht="15.6" x14ac:dyDescent="0.6">
      <c r="A3" s="131"/>
      <c r="B3" s="399" t="s">
        <v>348</v>
      </c>
      <c r="C3" s="399"/>
    </row>
    <row r="4" spans="1:76" ht="15.6" x14ac:dyDescent="0.6">
      <c r="B4" s="32" t="s">
        <v>82</v>
      </c>
      <c r="C4" s="225"/>
    </row>
    <row r="5" spans="1:76" ht="14.7" thickBot="1" x14ac:dyDescent="0.6"/>
    <row r="6" spans="1:76" x14ac:dyDescent="0.55000000000000004">
      <c r="A6" s="131"/>
      <c r="B6" s="376" t="s">
        <v>71</v>
      </c>
      <c r="C6" s="379" t="s">
        <v>326</v>
      </c>
      <c r="D6" s="400"/>
      <c r="E6" s="178">
        <v>1</v>
      </c>
      <c r="F6" s="179">
        <v>2</v>
      </c>
      <c r="G6" s="179">
        <v>3</v>
      </c>
      <c r="H6" s="179">
        <v>4</v>
      </c>
      <c r="I6" s="179">
        <v>5</v>
      </c>
      <c r="J6" s="179">
        <v>6</v>
      </c>
      <c r="K6" s="179">
        <v>7</v>
      </c>
      <c r="L6" s="179">
        <v>8</v>
      </c>
      <c r="M6" s="179">
        <v>9</v>
      </c>
      <c r="N6" s="179">
        <v>10</v>
      </c>
      <c r="O6" s="179">
        <v>11</v>
      </c>
      <c r="P6" s="179">
        <v>12</v>
      </c>
      <c r="Q6" s="179">
        <v>13</v>
      </c>
      <c r="R6" s="179">
        <v>14</v>
      </c>
      <c r="S6" s="179">
        <v>15</v>
      </c>
      <c r="T6" s="179">
        <v>16</v>
      </c>
      <c r="U6" s="179">
        <v>17</v>
      </c>
      <c r="V6" s="179">
        <v>18</v>
      </c>
      <c r="W6" s="179">
        <v>19</v>
      </c>
      <c r="X6" s="179">
        <v>20</v>
      </c>
      <c r="Y6" s="179">
        <v>21</v>
      </c>
      <c r="Z6" s="179">
        <v>22</v>
      </c>
      <c r="AA6" s="179">
        <v>23</v>
      </c>
      <c r="AB6" s="179">
        <v>24</v>
      </c>
      <c r="AC6" s="179">
        <v>25</v>
      </c>
      <c r="AD6" s="179">
        <v>26</v>
      </c>
      <c r="AE6" s="179">
        <v>27</v>
      </c>
      <c r="AF6" s="179">
        <v>28</v>
      </c>
      <c r="AG6" s="179">
        <v>29</v>
      </c>
      <c r="AH6" s="179">
        <v>30</v>
      </c>
      <c r="AI6" s="179">
        <v>31</v>
      </c>
      <c r="AJ6" s="179">
        <v>32</v>
      </c>
      <c r="AK6" s="179">
        <v>33</v>
      </c>
      <c r="AL6" s="179">
        <v>34</v>
      </c>
      <c r="AM6" s="179">
        <v>35</v>
      </c>
      <c r="AN6" s="179">
        <v>36</v>
      </c>
      <c r="AO6" s="179">
        <v>37</v>
      </c>
      <c r="AP6" s="179">
        <v>38</v>
      </c>
      <c r="AQ6" s="179">
        <v>39</v>
      </c>
      <c r="AR6" s="179">
        <v>40</v>
      </c>
      <c r="AS6" s="179">
        <v>41</v>
      </c>
      <c r="AT6" s="179">
        <v>42</v>
      </c>
      <c r="AU6" s="179">
        <v>43</v>
      </c>
      <c r="AV6" s="179">
        <v>44</v>
      </c>
      <c r="AW6" s="179">
        <v>45</v>
      </c>
      <c r="AX6" s="179">
        <v>46</v>
      </c>
      <c r="AY6" s="179">
        <v>47</v>
      </c>
      <c r="AZ6" s="179">
        <v>48</v>
      </c>
      <c r="BA6" s="179">
        <v>49</v>
      </c>
      <c r="BB6" s="179">
        <v>50</v>
      </c>
      <c r="BC6" s="179">
        <v>51</v>
      </c>
      <c r="BD6" s="179">
        <v>52</v>
      </c>
      <c r="BE6" s="179">
        <v>53</v>
      </c>
      <c r="BF6" s="179">
        <v>54</v>
      </c>
      <c r="BG6" s="179">
        <v>55</v>
      </c>
      <c r="BH6" s="179">
        <v>56</v>
      </c>
      <c r="BI6" s="179">
        <v>57</v>
      </c>
      <c r="BJ6" s="179">
        <v>58</v>
      </c>
      <c r="BK6" s="179">
        <v>59</v>
      </c>
      <c r="BL6" s="179">
        <v>60</v>
      </c>
      <c r="BM6" s="179">
        <v>61</v>
      </c>
      <c r="BN6" s="179">
        <v>62</v>
      </c>
      <c r="BO6" s="179">
        <v>63</v>
      </c>
      <c r="BP6" s="179">
        <v>64</v>
      </c>
      <c r="BQ6" s="179">
        <v>65</v>
      </c>
      <c r="BR6" s="179">
        <v>66</v>
      </c>
      <c r="BS6" s="179">
        <v>67</v>
      </c>
      <c r="BT6" s="179">
        <v>68</v>
      </c>
      <c r="BU6" s="179">
        <v>69</v>
      </c>
      <c r="BV6" s="179">
        <v>70</v>
      </c>
      <c r="BW6" s="180">
        <v>71</v>
      </c>
    </row>
    <row r="7" spans="1:76" ht="14.7" thickBot="1" x14ac:dyDescent="0.6">
      <c r="B7" s="377"/>
      <c r="C7" s="380"/>
      <c r="D7" s="401"/>
      <c r="E7" s="181" t="s">
        <v>0</v>
      </c>
      <c r="F7" s="182" t="s">
        <v>1</v>
      </c>
      <c r="G7" s="182" t="s">
        <v>2</v>
      </c>
      <c r="H7" s="182" t="s">
        <v>3</v>
      </c>
      <c r="I7" s="182" t="s">
        <v>4</v>
      </c>
      <c r="J7" s="182" t="s">
        <v>5</v>
      </c>
      <c r="K7" s="182" t="s">
        <v>6</v>
      </c>
      <c r="L7" s="182" t="s">
        <v>7</v>
      </c>
      <c r="M7" s="182" t="s">
        <v>8</v>
      </c>
      <c r="N7" s="182" t="s">
        <v>9</v>
      </c>
      <c r="O7" s="182" t="s">
        <v>10</v>
      </c>
      <c r="P7" s="182" t="s">
        <v>11</v>
      </c>
      <c r="Q7" s="182" t="s">
        <v>12</v>
      </c>
      <c r="R7" s="182" t="s">
        <v>13</v>
      </c>
      <c r="S7" s="182" t="s">
        <v>14</v>
      </c>
      <c r="T7" s="182" t="s">
        <v>15</v>
      </c>
      <c r="U7" s="182" t="s">
        <v>16</v>
      </c>
      <c r="V7" s="182" t="s">
        <v>17</v>
      </c>
      <c r="W7" s="182" t="s">
        <v>18</v>
      </c>
      <c r="X7" s="182" t="s">
        <v>19</v>
      </c>
      <c r="Y7" s="182" t="s">
        <v>20</v>
      </c>
      <c r="Z7" s="182" t="s">
        <v>21</v>
      </c>
      <c r="AA7" s="182" t="s">
        <v>22</v>
      </c>
      <c r="AB7" s="182" t="s">
        <v>23</v>
      </c>
      <c r="AC7" s="182" t="s">
        <v>24</v>
      </c>
      <c r="AD7" s="182" t="s">
        <v>25</v>
      </c>
      <c r="AE7" s="182" t="s">
        <v>26</v>
      </c>
      <c r="AF7" s="182" t="s">
        <v>27</v>
      </c>
      <c r="AG7" s="182" t="s">
        <v>28</v>
      </c>
      <c r="AH7" s="182" t="s">
        <v>29</v>
      </c>
      <c r="AI7" s="182" t="s">
        <v>30</v>
      </c>
      <c r="AJ7" s="182" t="s">
        <v>31</v>
      </c>
      <c r="AK7" s="182" t="s">
        <v>32</v>
      </c>
      <c r="AL7" s="182" t="s">
        <v>33</v>
      </c>
      <c r="AM7" s="182" t="s">
        <v>34</v>
      </c>
      <c r="AN7" s="182" t="s">
        <v>35</v>
      </c>
      <c r="AO7" s="182" t="s">
        <v>36</v>
      </c>
      <c r="AP7" s="182" t="s">
        <v>37</v>
      </c>
      <c r="AQ7" s="182" t="s">
        <v>38</v>
      </c>
      <c r="AR7" s="182" t="s">
        <v>39</v>
      </c>
      <c r="AS7" s="182" t="s">
        <v>40</v>
      </c>
      <c r="AT7" s="182" t="s">
        <v>41</v>
      </c>
      <c r="AU7" s="182" t="s">
        <v>42</v>
      </c>
      <c r="AV7" s="182" t="s">
        <v>43</v>
      </c>
      <c r="AW7" s="182" t="s">
        <v>44</v>
      </c>
      <c r="AX7" s="182" t="s">
        <v>45</v>
      </c>
      <c r="AY7" s="182" t="s">
        <v>46</v>
      </c>
      <c r="AZ7" s="182" t="s">
        <v>47</v>
      </c>
      <c r="BA7" s="182" t="s">
        <v>48</v>
      </c>
      <c r="BB7" s="182" t="s">
        <v>49</v>
      </c>
      <c r="BC7" s="182" t="s">
        <v>50</v>
      </c>
      <c r="BD7" s="182" t="s">
        <v>51</v>
      </c>
      <c r="BE7" s="182" t="s">
        <v>52</v>
      </c>
      <c r="BF7" s="182" t="s">
        <v>53</v>
      </c>
      <c r="BG7" s="182" t="s">
        <v>54</v>
      </c>
      <c r="BH7" s="182" t="s">
        <v>55</v>
      </c>
      <c r="BI7" s="182" t="s">
        <v>56</v>
      </c>
      <c r="BJ7" s="182" t="s">
        <v>57</v>
      </c>
      <c r="BK7" s="182" t="s">
        <v>58</v>
      </c>
      <c r="BL7" s="182" t="s">
        <v>59</v>
      </c>
      <c r="BM7" s="182" t="s">
        <v>60</v>
      </c>
      <c r="BN7" s="182" t="s">
        <v>61</v>
      </c>
      <c r="BO7" s="182" t="s">
        <v>62</v>
      </c>
      <c r="BP7" s="182" t="s">
        <v>63</v>
      </c>
      <c r="BQ7" s="182" t="s">
        <v>64</v>
      </c>
      <c r="BR7" s="182" t="s">
        <v>65</v>
      </c>
      <c r="BS7" s="182" t="s">
        <v>66</v>
      </c>
      <c r="BT7" s="182" t="s">
        <v>67</v>
      </c>
      <c r="BU7" s="182" t="s">
        <v>68</v>
      </c>
      <c r="BV7" s="182" t="s">
        <v>69</v>
      </c>
      <c r="BW7" s="183" t="s">
        <v>70</v>
      </c>
    </row>
    <row r="8" spans="1:76" ht="101.1" thickBot="1" x14ac:dyDescent="0.6">
      <c r="B8" s="378"/>
      <c r="C8" s="381"/>
      <c r="D8" s="402"/>
      <c r="E8" s="184" t="s">
        <v>110</v>
      </c>
      <c r="F8" s="185" t="s">
        <v>111</v>
      </c>
      <c r="G8" s="185" t="s">
        <v>112</v>
      </c>
      <c r="H8" s="185" t="s">
        <v>113</v>
      </c>
      <c r="I8" s="185" t="s">
        <v>114</v>
      </c>
      <c r="J8" s="185" t="s">
        <v>115</v>
      </c>
      <c r="K8" s="185" t="s">
        <v>116</v>
      </c>
      <c r="L8" s="185" t="s">
        <v>117</v>
      </c>
      <c r="M8" s="185" t="s">
        <v>118</v>
      </c>
      <c r="N8" s="185" t="s">
        <v>119</v>
      </c>
      <c r="O8" s="185" t="s">
        <v>120</v>
      </c>
      <c r="P8" s="185" t="s">
        <v>121</v>
      </c>
      <c r="Q8" s="185" t="s">
        <v>122</v>
      </c>
      <c r="R8" s="185" t="s">
        <v>123</v>
      </c>
      <c r="S8" s="185" t="s">
        <v>124</v>
      </c>
      <c r="T8" s="185" t="s">
        <v>125</v>
      </c>
      <c r="U8" s="185" t="s">
        <v>126</v>
      </c>
      <c r="V8" s="185" t="s">
        <v>127</v>
      </c>
      <c r="W8" s="185" t="s">
        <v>128</v>
      </c>
      <c r="X8" s="185" t="s">
        <v>129</v>
      </c>
      <c r="Y8" s="185" t="s">
        <v>130</v>
      </c>
      <c r="Z8" s="185" t="s">
        <v>131</v>
      </c>
      <c r="AA8" s="185" t="s">
        <v>132</v>
      </c>
      <c r="AB8" s="185" t="s">
        <v>133</v>
      </c>
      <c r="AC8" s="185" t="s">
        <v>134</v>
      </c>
      <c r="AD8" s="185" t="s">
        <v>135</v>
      </c>
      <c r="AE8" s="185" t="s">
        <v>136</v>
      </c>
      <c r="AF8" s="185" t="s">
        <v>137</v>
      </c>
      <c r="AG8" s="185" t="s">
        <v>138</v>
      </c>
      <c r="AH8" s="185" t="s">
        <v>285</v>
      </c>
      <c r="AI8" s="185" t="s">
        <v>139</v>
      </c>
      <c r="AJ8" s="185" t="s">
        <v>140</v>
      </c>
      <c r="AK8" s="185" t="s">
        <v>141</v>
      </c>
      <c r="AL8" s="185" t="s">
        <v>286</v>
      </c>
      <c r="AM8" s="185" t="s">
        <v>142</v>
      </c>
      <c r="AN8" s="185" t="s">
        <v>143</v>
      </c>
      <c r="AO8" s="185" t="s">
        <v>144</v>
      </c>
      <c r="AP8" s="185" t="s">
        <v>145</v>
      </c>
      <c r="AQ8" s="185" t="s">
        <v>146</v>
      </c>
      <c r="AR8" s="185" t="s">
        <v>147</v>
      </c>
      <c r="AS8" s="185" t="s">
        <v>148</v>
      </c>
      <c r="AT8" s="185" t="s">
        <v>149</v>
      </c>
      <c r="AU8" s="185" t="s">
        <v>287</v>
      </c>
      <c r="AV8" s="185" t="s">
        <v>150</v>
      </c>
      <c r="AW8" s="185" t="s">
        <v>288</v>
      </c>
      <c r="AX8" s="185" t="s">
        <v>151</v>
      </c>
      <c r="AY8" s="185" t="s">
        <v>152</v>
      </c>
      <c r="AZ8" s="185" t="s">
        <v>153</v>
      </c>
      <c r="BA8" s="185" t="s">
        <v>154</v>
      </c>
      <c r="BB8" s="185" t="s">
        <v>155</v>
      </c>
      <c r="BC8" s="185" t="s">
        <v>156</v>
      </c>
      <c r="BD8" s="185" t="s">
        <v>157</v>
      </c>
      <c r="BE8" s="185" t="s">
        <v>158</v>
      </c>
      <c r="BF8" s="185" t="s">
        <v>159</v>
      </c>
      <c r="BG8" s="185" t="s">
        <v>72</v>
      </c>
      <c r="BH8" s="185" t="s">
        <v>160</v>
      </c>
      <c r="BI8" s="185" t="s">
        <v>161</v>
      </c>
      <c r="BJ8" s="185" t="s">
        <v>162</v>
      </c>
      <c r="BK8" s="185" t="s">
        <v>163</v>
      </c>
      <c r="BL8" s="185" t="s">
        <v>164</v>
      </c>
      <c r="BM8" s="185" t="s">
        <v>165</v>
      </c>
      <c r="BN8" s="185" t="s">
        <v>166</v>
      </c>
      <c r="BO8" s="185" t="s">
        <v>289</v>
      </c>
      <c r="BP8" s="185" t="s">
        <v>167</v>
      </c>
      <c r="BQ8" s="185" t="s">
        <v>168</v>
      </c>
      <c r="BR8" s="185" t="s">
        <v>73</v>
      </c>
      <c r="BS8" s="185" t="s">
        <v>74</v>
      </c>
      <c r="BT8" s="185" t="s">
        <v>266</v>
      </c>
      <c r="BU8" s="185" t="s">
        <v>75</v>
      </c>
      <c r="BV8" s="185" t="s">
        <v>76</v>
      </c>
      <c r="BW8" s="186" t="s">
        <v>169</v>
      </c>
      <c r="BX8" s="271" t="s">
        <v>283</v>
      </c>
    </row>
    <row r="9" spans="1:76" ht="14.7" thickBot="1" x14ac:dyDescent="0.6">
      <c r="B9" s="226">
        <v>1</v>
      </c>
      <c r="C9" s="227" t="s">
        <v>0</v>
      </c>
      <c r="D9" s="228" t="s">
        <v>110</v>
      </c>
      <c r="E9" s="229">
        <v>3.5139821240722041E-2</v>
      </c>
      <c r="F9" s="229">
        <v>4.981268529609906E-5</v>
      </c>
      <c r="G9" s="229">
        <v>3.7444632518243385E-5</v>
      </c>
      <c r="H9" s="229">
        <v>1.4967712924994195E-5</v>
      </c>
      <c r="I9" s="229">
        <v>3.3429924956395474E-5</v>
      </c>
      <c r="J9" s="229">
        <v>3.1152463454985695E-5</v>
      </c>
      <c r="K9" s="229">
        <v>7.7935724583198872E-4</v>
      </c>
      <c r="L9" s="229">
        <v>2.4860885450655121E-5</v>
      </c>
      <c r="M9" s="229">
        <v>2.2608566744757152E-4</v>
      </c>
      <c r="N9" s="229">
        <v>8.0879954135658851E-5</v>
      </c>
      <c r="O9" s="229">
        <v>1.0553084241096274E-4</v>
      </c>
      <c r="P9" s="229">
        <v>2.6716505950825022E-5</v>
      </c>
      <c r="Q9" s="229">
        <v>1.4534840560192182E-4</v>
      </c>
      <c r="R9" s="229">
        <v>1.1658301370871012E-4</v>
      </c>
      <c r="S9" s="229">
        <v>1.2770674741195253E-4</v>
      </c>
      <c r="T9" s="229">
        <v>4.7682039437801064E-4</v>
      </c>
      <c r="U9" s="229">
        <v>4.2398858062709348E-4</v>
      </c>
      <c r="V9" s="229">
        <v>2.4120853548998967E-4</v>
      </c>
      <c r="W9" s="229">
        <v>3.7723023261617376E-4</v>
      </c>
      <c r="X9" s="229">
        <v>2.669049409154006E-4</v>
      </c>
      <c r="Y9" s="229">
        <v>4.2802669523445646E-4</v>
      </c>
      <c r="Z9" s="229">
        <v>2.1583368365266998E-3</v>
      </c>
      <c r="AA9" s="229">
        <v>3.4126402182839253E-4</v>
      </c>
      <c r="AB9" s="229">
        <v>3.8691630830152906E-4</v>
      </c>
      <c r="AC9" s="229">
        <v>9.2825493405304725E-5</v>
      </c>
      <c r="AD9" s="229">
        <v>0.12817725964804469</v>
      </c>
      <c r="AE9" s="229">
        <v>4.7485017888322244E-4</v>
      </c>
      <c r="AF9" s="229">
        <v>0.33659229746528374</v>
      </c>
      <c r="AG9" s="229">
        <v>3.2319088769767343E-2</v>
      </c>
      <c r="AH9" s="229">
        <v>8.7055954030701091E-5</v>
      </c>
      <c r="AI9" s="229">
        <v>2.1675506696813764E-4</v>
      </c>
      <c r="AJ9" s="229">
        <v>6.6624003938309549E-5</v>
      </c>
      <c r="AK9" s="229">
        <v>2.4785212172063478E-4</v>
      </c>
      <c r="AL9" s="229">
        <v>3.2554182571305446E-4</v>
      </c>
      <c r="AM9" s="229">
        <v>2.6548663837793721E-4</v>
      </c>
      <c r="AN9" s="229">
        <v>4.9767898211058208E-4</v>
      </c>
      <c r="AO9" s="229">
        <v>1.9362690255861337E-4</v>
      </c>
      <c r="AP9" s="229">
        <v>1.1055950662549992E-4</v>
      </c>
      <c r="AQ9" s="229">
        <v>1.8489704868108916E-4</v>
      </c>
      <c r="AR9" s="229">
        <v>1.5626849710347453E-4</v>
      </c>
      <c r="AS9" s="229">
        <v>2.0163786587665131E-4</v>
      </c>
      <c r="AT9" s="229">
        <v>1.8194788679753055E-4</v>
      </c>
      <c r="AU9" s="229">
        <v>1.2513563834722438E-4</v>
      </c>
      <c r="AV9" s="229">
        <v>2.208068471581547E-4</v>
      </c>
      <c r="AW9" s="229">
        <v>3.1336460472453195E-4</v>
      </c>
      <c r="AX9" s="229">
        <v>2.3197601789331116E-4</v>
      </c>
      <c r="AY9" s="229">
        <v>2.9335243742889468E-4</v>
      </c>
      <c r="AZ9" s="229">
        <v>1.9124270462411426E-4</v>
      </c>
      <c r="BA9" s="229">
        <v>3.2464127517825125E-4</v>
      </c>
      <c r="BB9" s="229">
        <v>1.8628598204858241E-4</v>
      </c>
      <c r="BC9" s="229">
        <v>7.6366508994113032E-5</v>
      </c>
      <c r="BD9" s="229">
        <v>3.6585123160548623E-5</v>
      </c>
      <c r="BE9" s="229">
        <v>2.3611144597138827E-4</v>
      </c>
      <c r="BF9" s="229">
        <v>3.7626291030086195E-5</v>
      </c>
      <c r="BG9" s="229">
        <v>3.6305652252332886E-5</v>
      </c>
      <c r="BH9" s="229">
        <v>1.5346313347567935E-4</v>
      </c>
      <c r="BI9" s="229">
        <v>3.6093858471664749E-4</v>
      </c>
      <c r="BJ9" s="229">
        <v>8.9465717820152803E-5</v>
      </c>
      <c r="BK9" s="229">
        <v>1.5525843580822619E-5</v>
      </c>
      <c r="BL9" s="229">
        <v>4.1802234060081393E-5</v>
      </c>
      <c r="BM9" s="229">
        <v>1.3159701419936514E-5</v>
      </c>
      <c r="BN9" s="229">
        <v>1.5245506585337925E-5</v>
      </c>
      <c r="BO9" s="229">
        <v>7.5968049340786099E-6</v>
      </c>
      <c r="BP9" s="229">
        <v>2.9342317135714209E-5</v>
      </c>
      <c r="BQ9" s="229">
        <v>5.6414299155468063E-5</v>
      </c>
      <c r="BR9" s="229">
        <v>7.0254629584438075E-4</v>
      </c>
      <c r="BS9" s="229">
        <v>2.3007552376037314E-5</v>
      </c>
      <c r="BT9" s="229">
        <v>5.1387432644984415E-4</v>
      </c>
      <c r="BU9" s="229">
        <v>1.9366829024204278E-4</v>
      </c>
      <c r="BV9" s="229">
        <v>8.890109753662783E-5</v>
      </c>
      <c r="BW9" s="270">
        <v>0</v>
      </c>
      <c r="BX9" s="272">
        <v>0.54704740056377188</v>
      </c>
    </row>
    <row r="10" spans="1:76" ht="14.7" thickBot="1" x14ac:dyDescent="0.6">
      <c r="A10" s="131"/>
      <c r="B10" s="230">
        <v>2</v>
      </c>
      <c r="C10" s="193" t="s">
        <v>1</v>
      </c>
      <c r="D10" s="231" t="s">
        <v>111</v>
      </c>
      <c r="E10" s="229">
        <v>1.1912904633693459E-5</v>
      </c>
      <c r="F10" s="229">
        <v>6.707829027076239E-4</v>
      </c>
      <c r="G10" s="229">
        <v>3.2684849456395768E-6</v>
      </c>
      <c r="H10" s="229">
        <v>1.3065088659145821E-6</v>
      </c>
      <c r="I10" s="229">
        <v>2.918047236826382E-6</v>
      </c>
      <c r="J10" s="229">
        <v>2.7192510908632758E-6</v>
      </c>
      <c r="K10" s="229">
        <v>1.0297844813227557E-2</v>
      </c>
      <c r="L10" s="229">
        <v>2.170068828720561E-6</v>
      </c>
      <c r="M10" s="229">
        <v>1.9734673590860747E-5</v>
      </c>
      <c r="N10" s="229">
        <v>7.0598880191339614E-6</v>
      </c>
      <c r="O10" s="229">
        <v>9.2116265142365342E-6</v>
      </c>
      <c r="P10" s="229">
        <v>2.3320431161346664E-6</v>
      </c>
      <c r="Q10" s="229">
        <v>1.2687240964406271E-5</v>
      </c>
      <c r="R10" s="229">
        <v>1.0176353714742968E-5</v>
      </c>
      <c r="S10" s="229">
        <v>1.1147327488638001E-5</v>
      </c>
      <c r="T10" s="229">
        <v>4.1733858450046547E-2</v>
      </c>
      <c r="U10" s="229">
        <v>4.1967271377339882E-2</v>
      </c>
      <c r="V10" s="229">
        <v>2.1054725710679398E-5</v>
      </c>
      <c r="W10" s="229">
        <v>3.2927852496492369E-5</v>
      </c>
      <c r="X10" s="229">
        <v>3.462864149396287E-3</v>
      </c>
      <c r="Y10" s="229">
        <v>3.7361798357189769E-5</v>
      </c>
      <c r="Z10" s="229">
        <v>0.23843855344901116</v>
      </c>
      <c r="AA10" s="229">
        <v>3.1715556607175794E-4</v>
      </c>
      <c r="AB10" s="229">
        <v>3.3773335291509384E-5</v>
      </c>
      <c r="AC10" s="229">
        <v>8.1025959493389493E-6</v>
      </c>
      <c r="AD10" s="229">
        <v>3.6915357737124932E-5</v>
      </c>
      <c r="AE10" s="229">
        <v>0.10444556198744284</v>
      </c>
      <c r="AF10" s="229">
        <v>2.2769025688300105E-5</v>
      </c>
      <c r="AG10" s="229">
        <v>9.1378274316844005E-2</v>
      </c>
      <c r="AH10" s="229">
        <v>1.7362643120242757E-2</v>
      </c>
      <c r="AI10" s="229">
        <v>1.8920219685192192E-5</v>
      </c>
      <c r="AJ10" s="229">
        <v>5.8155078377255303E-6</v>
      </c>
      <c r="AK10" s="229">
        <v>2.1634634234800776E-5</v>
      </c>
      <c r="AL10" s="229">
        <v>2.8416050177571818E-5</v>
      </c>
      <c r="AM10" s="229">
        <v>2.3173924337058863E-5</v>
      </c>
      <c r="AN10" s="229">
        <v>4.3441640400587275E-5</v>
      </c>
      <c r="AO10" s="229">
        <v>1.6901397437277837E-5</v>
      </c>
      <c r="AP10" s="229">
        <v>9.6505709550421265E-6</v>
      </c>
      <c r="AQ10" s="229">
        <v>1.6139381787573716E-5</v>
      </c>
      <c r="AR10" s="229">
        <v>1.3640439120655826E-5</v>
      </c>
      <c r="AS10" s="229">
        <v>1.7600662224889811E-5</v>
      </c>
      <c r="AT10" s="229">
        <v>1.588195393822925E-5</v>
      </c>
      <c r="AU10" s="229">
        <v>1.0922899294087897E-5</v>
      </c>
      <c r="AV10" s="229">
        <v>1.9273893407257943E-5</v>
      </c>
      <c r="AW10" s="229">
        <v>2.7353119102969326E-5</v>
      </c>
      <c r="AX10" s="229">
        <v>2.0248833310469724E-5</v>
      </c>
      <c r="AY10" s="229">
        <v>2.5606287497570521E-5</v>
      </c>
      <c r="AZ10" s="229">
        <v>1.6693284430626253E-5</v>
      </c>
      <c r="BA10" s="229">
        <v>2.8337442492896104E-5</v>
      </c>
      <c r="BB10" s="229">
        <v>1.6260619665924811E-5</v>
      </c>
      <c r="BC10" s="229">
        <v>6.6659162665489878E-6</v>
      </c>
      <c r="BD10" s="229">
        <v>3.1934596828093714E-6</v>
      </c>
      <c r="BE10" s="229">
        <v>2.0609808529291406E-5</v>
      </c>
      <c r="BF10" s="229">
        <v>3.2843416404787167E-6</v>
      </c>
      <c r="BG10" s="229">
        <v>3.1690650928557289E-6</v>
      </c>
      <c r="BH10" s="229">
        <v>4.6135303637119982E-5</v>
      </c>
      <c r="BI10" s="229">
        <v>2.3728637364230418E-4</v>
      </c>
      <c r="BJ10" s="229">
        <v>7.8093262553328382E-6</v>
      </c>
      <c r="BK10" s="229">
        <v>1.3552272408481952E-6</v>
      </c>
      <c r="BL10" s="229">
        <v>3.6488533477504566E-6</v>
      </c>
      <c r="BM10" s="229">
        <v>1.1486902951769725E-6</v>
      </c>
      <c r="BN10" s="229">
        <v>1.330757051455867E-6</v>
      </c>
      <c r="BO10" s="229">
        <v>6.6311353302503259E-7</v>
      </c>
      <c r="BP10" s="229">
        <v>2.5612461754441917E-6</v>
      </c>
      <c r="BQ10" s="229">
        <v>2.601081600151625E-6</v>
      </c>
      <c r="BR10" s="229">
        <v>3.8443823475582293E-4</v>
      </c>
      <c r="BS10" s="229">
        <v>2.0082942071992282E-6</v>
      </c>
      <c r="BT10" s="229">
        <v>2.0556049742472446E-4</v>
      </c>
      <c r="BU10" s="229">
        <v>1.2062913518068053E-5</v>
      </c>
      <c r="BV10" s="229">
        <v>7.7600414106810724E-6</v>
      </c>
      <c r="BW10" s="270">
        <v>0</v>
      </c>
      <c r="BX10" s="272">
        <v>0.55171356454921627</v>
      </c>
    </row>
    <row r="11" spans="1:76" ht="14.7" thickBot="1" x14ac:dyDescent="0.6">
      <c r="A11" s="131"/>
      <c r="B11" s="230">
        <v>3</v>
      </c>
      <c r="C11" s="193" t="s">
        <v>2</v>
      </c>
      <c r="D11" s="231" t="s">
        <v>112</v>
      </c>
      <c r="E11" s="229">
        <v>2.964616908957225E-5</v>
      </c>
      <c r="F11" s="229">
        <v>1.0820511392986221E-5</v>
      </c>
      <c r="G11" s="229">
        <v>1.3315430503691033E-3</v>
      </c>
      <c r="H11" s="229">
        <v>3.2513466653950929E-6</v>
      </c>
      <c r="I11" s="229">
        <v>7.2617824497343351E-6</v>
      </c>
      <c r="J11" s="229">
        <v>6.7670631231891765E-6</v>
      </c>
      <c r="K11" s="229">
        <v>3.3731553716776213E-5</v>
      </c>
      <c r="L11" s="229">
        <v>5.4003813016602357E-6</v>
      </c>
      <c r="M11" s="229">
        <v>4.911123594051498E-5</v>
      </c>
      <c r="N11" s="229">
        <v>1.7569068199935724E-5</v>
      </c>
      <c r="O11" s="229">
        <v>2.2923833072470007E-5</v>
      </c>
      <c r="P11" s="229">
        <v>5.8034666331133406E-6</v>
      </c>
      <c r="Q11" s="229">
        <v>3.1573163932423914E-5</v>
      </c>
      <c r="R11" s="229">
        <v>2.5324630072945634E-5</v>
      </c>
      <c r="S11" s="229">
        <v>2.7740972146315154E-5</v>
      </c>
      <c r="T11" s="229">
        <v>1.0250956641999526E-4</v>
      </c>
      <c r="U11" s="229">
        <v>9.0505108641953969E-5</v>
      </c>
      <c r="V11" s="229">
        <v>5.2396286023137762E-5</v>
      </c>
      <c r="W11" s="229">
        <v>8.1943464913380375E-5</v>
      </c>
      <c r="X11" s="229">
        <v>5.7978162326566562E-5</v>
      </c>
      <c r="Y11" s="229">
        <v>9.2977676364084289E-5</v>
      </c>
      <c r="Z11" s="229">
        <v>4.8926215446752621E-5</v>
      </c>
      <c r="AA11" s="229">
        <v>7.4130740277509197E-5</v>
      </c>
      <c r="AB11" s="229">
        <v>8.4047513142936918E-5</v>
      </c>
      <c r="AC11" s="229">
        <v>2.0163926176257066E-5</v>
      </c>
      <c r="AD11" s="229">
        <v>9.1866674931783535E-5</v>
      </c>
      <c r="AE11" s="229">
        <v>9.4197728224949722E-5</v>
      </c>
      <c r="AF11" s="229">
        <v>5.6662451880207705E-5</v>
      </c>
      <c r="AG11" s="229">
        <v>6.4213442181844353E-5</v>
      </c>
      <c r="AH11" s="229">
        <v>1.8910643680762486E-5</v>
      </c>
      <c r="AI11" s="229">
        <v>4.7084405461672611E-5</v>
      </c>
      <c r="AJ11" s="229">
        <v>1.4472333490467204E-5</v>
      </c>
      <c r="AK11" s="229">
        <v>5.3839432484158042E-5</v>
      </c>
      <c r="AL11" s="229">
        <v>7.0715501745847428E-5</v>
      </c>
      <c r="AM11" s="229">
        <v>5.7670072957882684E-5</v>
      </c>
      <c r="AN11" s="229">
        <v>1.0810782562647878E-4</v>
      </c>
      <c r="AO11" s="229">
        <v>4.2060412777790654E-5</v>
      </c>
      <c r="AP11" s="229">
        <v>2.4016179692642336E-5</v>
      </c>
      <c r="AQ11" s="229">
        <v>4.0164078886546828E-5</v>
      </c>
      <c r="AR11" s="229">
        <v>3.394527002954806E-5</v>
      </c>
      <c r="AS11" s="229">
        <v>4.3800586376872101E-5</v>
      </c>
      <c r="AT11" s="229">
        <v>3.9523450107529652E-5</v>
      </c>
      <c r="AU11" s="229">
        <v>2.7182465517689777E-5</v>
      </c>
      <c r="AV11" s="229">
        <v>4.7964549413907778E-5</v>
      </c>
      <c r="AW11" s="229">
        <v>6.8070316936837794E-5</v>
      </c>
      <c r="AX11" s="229">
        <v>5.0390761501683607E-5</v>
      </c>
      <c r="AY11" s="229">
        <v>6.3723193650196843E-5</v>
      </c>
      <c r="AZ11" s="229">
        <v>4.1542507734927964E-5</v>
      </c>
      <c r="BA11" s="229">
        <v>7.0519880544864691E-5</v>
      </c>
      <c r="BB11" s="229">
        <v>4.046578856627446E-5</v>
      </c>
      <c r="BC11" s="229">
        <v>1.6588639534317503E-5</v>
      </c>
      <c r="BD11" s="229">
        <v>7.9471672651127274E-6</v>
      </c>
      <c r="BE11" s="229">
        <v>5.1289075783833191E-5</v>
      </c>
      <c r="BF11" s="229">
        <v>8.1733339278287558E-6</v>
      </c>
      <c r="BG11" s="229">
        <v>7.8864594729433018E-6</v>
      </c>
      <c r="BH11" s="229">
        <v>5.7073222861955082E-3</v>
      </c>
      <c r="BI11" s="229">
        <v>8.1030723035037107E-4</v>
      </c>
      <c r="BJ11" s="229">
        <v>1.9434102241231015E-5</v>
      </c>
      <c r="BK11" s="229">
        <v>3.3725860461726491E-6</v>
      </c>
      <c r="BL11" s="229">
        <v>9.0804490304161478E-6</v>
      </c>
      <c r="BM11" s="229">
        <v>2.8586031509100609E-6</v>
      </c>
      <c r="BN11" s="229">
        <v>3.3116901190511449E-6</v>
      </c>
      <c r="BO11" s="229">
        <v>1.6502084529445938E-6</v>
      </c>
      <c r="BP11" s="229">
        <v>6.3738558757938412E-6</v>
      </c>
      <c r="BQ11" s="229">
        <v>6.4729893594357186E-6</v>
      </c>
      <c r="BR11" s="229">
        <v>1.9382550560845437E-5</v>
      </c>
      <c r="BS11" s="229">
        <v>4.9977928539647536E-6</v>
      </c>
      <c r="BT11" s="229">
        <v>2.6112053679952319E-5</v>
      </c>
      <c r="BU11" s="229">
        <v>3.0019477605660697E-5</v>
      </c>
      <c r="BV11" s="229">
        <v>1.9311453157483037E-5</v>
      </c>
      <c r="BW11" s="270">
        <v>0</v>
      </c>
      <c r="BX11" s="272">
        <v>1.0387048846905854E-2</v>
      </c>
    </row>
    <row r="12" spans="1:76" ht="14.7" thickBot="1" x14ac:dyDescent="0.6">
      <c r="B12" s="226">
        <v>4</v>
      </c>
      <c r="C12" s="193" t="s">
        <v>3</v>
      </c>
      <c r="D12" s="231" t="s">
        <v>113</v>
      </c>
      <c r="E12" s="229">
        <v>4.5122222674400429E-5</v>
      </c>
      <c r="F12" s="229">
        <v>1.6469093293303341E-5</v>
      </c>
      <c r="G12" s="229">
        <v>1.2379961903493363E-5</v>
      </c>
      <c r="H12" s="229">
        <v>8.1682435696967134E-4</v>
      </c>
      <c r="I12" s="229">
        <v>1.1052617413061295E-5</v>
      </c>
      <c r="J12" s="229">
        <v>1.0299642027059332E-5</v>
      </c>
      <c r="K12" s="229">
        <v>5.1340281888132363E-5</v>
      </c>
      <c r="L12" s="229">
        <v>8.2195175668040259E-6</v>
      </c>
      <c r="M12" s="229">
        <v>7.4748549036050439E-5</v>
      </c>
      <c r="N12" s="229">
        <v>2.6740568236793578E-5</v>
      </c>
      <c r="O12" s="229">
        <v>3.4890656439337647E-5</v>
      </c>
      <c r="P12" s="229">
        <v>8.8330236838223271E-6</v>
      </c>
      <c r="Q12" s="229">
        <v>4.8055157790869082E-5</v>
      </c>
      <c r="R12" s="229">
        <v>3.8544730479197234E-5</v>
      </c>
      <c r="S12" s="229">
        <v>4.2222464515007361E-5</v>
      </c>
      <c r="T12" s="229">
        <v>1.5602216489705672E-4</v>
      </c>
      <c r="U12" s="229">
        <v>1.3775107512118602E-4</v>
      </c>
      <c r="V12" s="229">
        <v>7.9748478736134376E-5</v>
      </c>
      <c r="W12" s="229">
        <v>1.2472003581177768E-4</v>
      </c>
      <c r="X12" s="229">
        <v>8.8244236307484991E-5</v>
      </c>
      <c r="Y12" s="229">
        <v>5.1161105480267946E-4</v>
      </c>
      <c r="Z12" s="229">
        <v>7.9931301920404825E-4</v>
      </c>
      <c r="AA12" s="229">
        <v>1.3507497583300876E-3</v>
      </c>
      <c r="AB12" s="229">
        <v>1.279224506818029E-4</v>
      </c>
      <c r="AC12" s="229">
        <v>3.0690008013051193E-5</v>
      </c>
      <c r="AD12" s="229">
        <v>1.4287590168189876E-4</v>
      </c>
      <c r="AE12" s="229">
        <v>2.5251608699101231E-4</v>
      </c>
      <c r="AF12" s="229">
        <v>1.0911774807294119E-4</v>
      </c>
      <c r="AG12" s="229">
        <v>4.905653228541456E-2</v>
      </c>
      <c r="AH12" s="229">
        <v>4.2720848735229928E-5</v>
      </c>
      <c r="AI12" s="229">
        <v>8.6577132087771469E-4</v>
      </c>
      <c r="AJ12" s="229">
        <v>2.2027259319813382E-5</v>
      </c>
      <c r="AK12" s="229">
        <v>8.1944984320690142E-5</v>
      </c>
      <c r="AL12" s="229">
        <v>1.0763079056411463E-4</v>
      </c>
      <c r="AM12" s="229">
        <v>8.7775316459683835E-5</v>
      </c>
      <c r="AN12" s="229">
        <v>1.6454285766315217E-4</v>
      </c>
      <c r="AO12" s="229">
        <v>6.4017017018371542E-5</v>
      </c>
      <c r="AP12" s="229">
        <v>3.6553235752169719E-5</v>
      </c>
      <c r="AQ12" s="229">
        <v>6.1130748649356083E-5</v>
      </c>
      <c r="AR12" s="229">
        <v>5.166556354678131E-5</v>
      </c>
      <c r="AS12" s="229">
        <v>6.6665605454625345E-5</v>
      </c>
      <c r="AT12" s="229">
        <v>6.0155695369078808E-5</v>
      </c>
      <c r="AU12" s="229">
        <v>4.1372403234380473E-5</v>
      </c>
      <c r="AV12" s="229">
        <v>7.3003263004827463E-5</v>
      </c>
      <c r="AW12" s="229">
        <v>1.0360475206968209E-4</v>
      </c>
      <c r="AX12" s="229">
        <v>7.6696019453364672E-5</v>
      </c>
      <c r="AY12" s="229">
        <v>9.6988319965411358E-5</v>
      </c>
      <c r="AZ12" s="229">
        <v>6.3228752382976706E-5</v>
      </c>
      <c r="BA12" s="229">
        <v>1.0733305012541216E-4</v>
      </c>
      <c r="BB12" s="229">
        <v>6.158995844845558E-5</v>
      </c>
      <c r="BC12" s="229">
        <v>2.5248330894669279E-5</v>
      </c>
      <c r="BD12" s="229">
        <v>1.2095790517947704E-5</v>
      </c>
      <c r="BE12" s="229">
        <v>7.8063276617292997E-5</v>
      </c>
      <c r="BF12" s="229">
        <v>1.2440021925579668E-5</v>
      </c>
      <c r="BG12" s="229">
        <v>1.2003391715658489E-5</v>
      </c>
      <c r="BH12" s="229">
        <v>5.4336133628631791E-3</v>
      </c>
      <c r="BI12" s="229">
        <v>1.3282684218227299E-2</v>
      </c>
      <c r="BJ12" s="229">
        <v>2.9579197438846653E-5</v>
      </c>
      <c r="BK12" s="229">
        <v>5.133161660927898E-6</v>
      </c>
      <c r="BL12" s="229">
        <v>1.3820674161846411E-5</v>
      </c>
      <c r="BM12" s="229">
        <v>4.350866633843636E-6</v>
      </c>
      <c r="BN12" s="229">
        <v>5.0404765124610407E-6</v>
      </c>
      <c r="BO12" s="229">
        <v>2.5116591977860226E-6</v>
      </c>
      <c r="BP12" s="229">
        <v>9.7011706049827091E-6</v>
      </c>
      <c r="BQ12" s="229">
        <v>4.0331023548488548E-5</v>
      </c>
      <c r="BR12" s="229">
        <v>9.9917103220978289E-4</v>
      </c>
      <c r="BS12" s="229">
        <v>7.6067677194908235E-6</v>
      </c>
      <c r="BT12" s="229">
        <v>4.6110498022003491E-4</v>
      </c>
      <c r="BU12" s="229">
        <v>1.0589137849920337E-3</v>
      </c>
      <c r="BV12" s="229">
        <v>2.9392522416823853E-5</v>
      </c>
      <c r="BW12" s="270">
        <v>0</v>
      </c>
      <c r="BX12" s="272">
        <v>7.8072780620477011E-2</v>
      </c>
    </row>
    <row r="13" spans="1:76" ht="14.7" thickBot="1" x14ac:dyDescent="0.6">
      <c r="B13" s="230">
        <v>5</v>
      </c>
      <c r="C13" s="193" t="s">
        <v>4</v>
      </c>
      <c r="D13" s="231" t="s">
        <v>114</v>
      </c>
      <c r="E13" s="229">
        <v>2.070530459181755E-5</v>
      </c>
      <c r="F13" s="229">
        <v>7.5571984884150282E-6</v>
      </c>
      <c r="G13" s="229">
        <v>5.6808123991718567E-6</v>
      </c>
      <c r="H13" s="229">
        <v>2.27078658416864E-6</v>
      </c>
      <c r="I13" s="229">
        <v>5.8585259748894373E-3</v>
      </c>
      <c r="J13" s="229">
        <v>4.7262127775885835E-6</v>
      </c>
      <c r="K13" s="229">
        <v>0.24508814415951424</v>
      </c>
      <c r="L13" s="229">
        <v>3.7717028269315818E-6</v>
      </c>
      <c r="M13" s="229">
        <v>3.4299983109340468E-5</v>
      </c>
      <c r="N13" s="229">
        <v>1.2270486192498927E-5</v>
      </c>
      <c r="O13" s="229">
        <v>1.6010329858923458E-5</v>
      </c>
      <c r="P13" s="229">
        <v>4.0532233343203713E-6</v>
      </c>
      <c r="Q13" s="229">
        <v>2.2051145096455947E-5</v>
      </c>
      <c r="R13" s="229">
        <v>1.7687080504437872E-5</v>
      </c>
      <c r="S13" s="229">
        <v>1.9374688049142114E-5</v>
      </c>
      <c r="T13" s="229">
        <v>7.4229891248500115E-5</v>
      </c>
      <c r="U13" s="229">
        <v>6.7030666545718373E-5</v>
      </c>
      <c r="V13" s="229">
        <v>3.6594308637693638E-5</v>
      </c>
      <c r="W13" s="229">
        <v>5.7230477071563351E-5</v>
      </c>
      <c r="X13" s="229">
        <v>0.22090634377526475</v>
      </c>
      <c r="Y13" s="229">
        <v>6.4936926708515159E-5</v>
      </c>
      <c r="Z13" s="229">
        <v>3.4170762174672537E-5</v>
      </c>
      <c r="AA13" s="229">
        <v>2.4298459958340922E-3</v>
      </c>
      <c r="AB13" s="229">
        <v>5.8699974170403221E-5</v>
      </c>
      <c r="AC13" s="229">
        <v>0.63289657525227161</v>
      </c>
      <c r="AD13" s="229">
        <v>8.1711305336516146E-3</v>
      </c>
      <c r="AE13" s="229">
        <v>8.449400787361728E-5</v>
      </c>
      <c r="AF13" s="229">
        <v>3.9573859325776155E-5</v>
      </c>
      <c r="AG13" s="229">
        <v>4.192330669328654E-2</v>
      </c>
      <c r="AH13" s="229">
        <v>0.2751988241466013</v>
      </c>
      <c r="AI13" s="229">
        <v>3.2884415981809924E-5</v>
      </c>
      <c r="AJ13" s="229">
        <v>0.14398587959816164</v>
      </c>
      <c r="AK13" s="229">
        <v>7.3577755679284373E-2</v>
      </c>
      <c r="AL13" s="229">
        <v>4.9388708490028467E-5</v>
      </c>
      <c r="AM13" s="229">
        <v>4.0277596164871979E-5</v>
      </c>
      <c r="AN13" s="229">
        <v>7.5504037354447891E-5</v>
      </c>
      <c r="AO13" s="229">
        <v>2.9375588299132099E-5</v>
      </c>
      <c r="AP13" s="229">
        <v>1.6773240217498789E-5</v>
      </c>
      <c r="AQ13" s="229">
        <v>2.8051161837576197E-5</v>
      </c>
      <c r="AR13" s="229">
        <v>1.3086258115125385E-2</v>
      </c>
      <c r="AS13" s="229">
        <v>3.0590950199779635E-5</v>
      </c>
      <c r="AT13" s="229">
        <v>2.760373762031029E-5</v>
      </c>
      <c r="AU13" s="229">
        <v>1.8984619105417946E-5</v>
      </c>
      <c r="AV13" s="229">
        <v>3.3499120990089908E-5</v>
      </c>
      <c r="AW13" s="229">
        <v>4.754127393594783E-5</v>
      </c>
      <c r="AX13" s="229">
        <v>3.5193621892718095E-5</v>
      </c>
      <c r="AY13" s="229">
        <v>4.4505181431849431E-5</v>
      </c>
      <c r="AZ13" s="229">
        <v>2.9013876078247475E-5</v>
      </c>
      <c r="BA13" s="229">
        <v>4.9252083871220992E-5</v>
      </c>
      <c r="BB13" s="229">
        <v>2.8261880153260962E-5</v>
      </c>
      <c r="BC13" s="229">
        <v>1.1585740919312353E-5</v>
      </c>
      <c r="BD13" s="229">
        <v>5.5504142329188497E-6</v>
      </c>
      <c r="BE13" s="229">
        <v>3.5821017316892123E-5</v>
      </c>
      <c r="BF13" s="229">
        <v>5.7083722350438988E-6</v>
      </c>
      <c r="BG13" s="229">
        <v>5.5080150506107775E-6</v>
      </c>
      <c r="BH13" s="229">
        <v>2.2629158496411975E-5</v>
      </c>
      <c r="BI13" s="229">
        <v>8.7086743808916813E-4</v>
      </c>
      <c r="BJ13" s="229">
        <v>1.3573052395317702E-5</v>
      </c>
      <c r="BK13" s="229">
        <v>2.3554618857206919E-6</v>
      </c>
      <c r="BL13" s="229">
        <v>6.3419142769233073E-6</v>
      </c>
      <c r="BM13" s="229">
        <v>1.9964889482985876E-6</v>
      </c>
      <c r="BN13" s="229">
        <v>2.3129313072961304E-6</v>
      </c>
      <c r="BO13" s="229">
        <v>1.1525289677386387E-6</v>
      </c>
      <c r="BP13" s="229">
        <v>4.4515912640826699E-6</v>
      </c>
      <c r="BQ13" s="229">
        <v>5.8699512273107145E-6</v>
      </c>
      <c r="BR13" s="229">
        <v>1.3537047971225724E-5</v>
      </c>
      <c r="BS13" s="229">
        <v>3.4905293502001812E-6</v>
      </c>
      <c r="BT13" s="229">
        <v>1.823702830972094E-5</v>
      </c>
      <c r="BU13" s="229">
        <v>2.0966028549404684E-5</v>
      </c>
      <c r="BV13" s="229">
        <v>1.3487392537234976E-5</v>
      </c>
      <c r="BW13" s="270">
        <v>0</v>
      </c>
      <c r="BX13" s="272">
        <v>1.6654921529484101</v>
      </c>
    </row>
    <row r="14" spans="1:76" ht="14.7" thickBot="1" x14ac:dyDescent="0.6">
      <c r="A14" s="131"/>
      <c r="B14" s="230">
        <v>6</v>
      </c>
      <c r="C14" s="193" t="s">
        <v>5</v>
      </c>
      <c r="D14" s="231" t="s">
        <v>115</v>
      </c>
      <c r="E14" s="229">
        <v>2.6304710272168748E-2</v>
      </c>
      <c r="F14" s="229">
        <v>1.3602310122674868E-2</v>
      </c>
      <c r="G14" s="229">
        <v>8.7959636426449897E-2</v>
      </c>
      <c r="H14" s="229">
        <v>3.4171073348531679E-2</v>
      </c>
      <c r="I14" s="229">
        <v>1.2715985023834414E-2</v>
      </c>
      <c r="J14" s="229">
        <v>9.7323207747767556E-6</v>
      </c>
      <c r="K14" s="229">
        <v>2.8229457697142486E-2</v>
      </c>
      <c r="L14" s="229">
        <v>4.1048195683580401E-5</v>
      </c>
      <c r="M14" s="229">
        <v>7.0631275801308205E-5</v>
      </c>
      <c r="N14" s="229">
        <v>2.5267653681220739E-5</v>
      </c>
      <c r="O14" s="229">
        <v>3.2968821597687555E-5</v>
      </c>
      <c r="P14" s="229">
        <v>8.3464861862488813E-6</v>
      </c>
      <c r="Q14" s="229">
        <v>4.5408200525274042E-5</v>
      </c>
      <c r="R14" s="229">
        <v>3.6421623219070835E-5</v>
      </c>
      <c r="S14" s="229">
        <v>3.9896781604846091E-5</v>
      </c>
      <c r="T14" s="229">
        <v>1.4742820699631704E-4</v>
      </c>
      <c r="U14" s="229">
        <v>1.30163518948291E-4</v>
      </c>
      <c r="V14" s="229">
        <v>7.5355801135752599E-5</v>
      </c>
      <c r="W14" s="229">
        <v>1.178502507536588E-4</v>
      </c>
      <c r="X14" s="229">
        <v>8.3383598382675926E-5</v>
      </c>
      <c r="Y14" s="229">
        <v>1.3371954048541402E-4</v>
      </c>
      <c r="Z14" s="229">
        <v>7.0365181224913258E-5</v>
      </c>
      <c r="AA14" s="229">
        <v>1.0661407031657355E-4</v>
      </c>
      <c r="AB14" s="229">
        <v>1.2087627133642452E-4</v>
      </c>
      <c r="AC14" s="229">
        <v>2.899955180760406E-5</v>
      </c>
      <c r="AD14" s="229">
        <v>1.3212170962089394E-4</v>
      </c>
      <c r="AE14" s="229">
        <v>1.35474206557778E-4</v>
      </c>
      <c r="AF14" s="229">
        <v>8.1491357113814441E-5</v>
      </c>
      <c r="AG14" s="229">
        <v>9.2351113915982764E-5</v>
      </c>
      <c r="AH14" s="229">
        <v>2.7197093777359234E-5</v>
      </c>
      <c r="AI14" s="229">
        <v>6.7716308995605931E-5</v>
      </c>
      <c r="AJ14" s="229">
        <v>2.0813961584917498E-5</v>
      </c>
      <c r="AK14" s="229">
        <v>7.7431319573803467E-5</v>
      </c>
      <c r="AL14" s="229">
        <v>1.0170230929004932E-4</v>
      </c>
      <c r="AM14" s="229">
        <v>8.2940507412672238E-5</v>
      </c>
      <c r="AN14" s="229">
        <v>1.5547956596637604E-4</v>
      </c>
      <c r="AO14" s="229">
        <v>6.0490854248166316E-5</v>
      </c>
      <c r="AP14" s="229">
        <v>3.4539823302744816E-5</v>
      </c>
      <c r="AQ14" s="229">
        <v>5.7763566296259678E-5</v>
      </c>
      <c r="AR14" s="229">
        <v>4.881973918373656E-5</v>
      </c>
      <c r="AS14" s="229">
        <v>6.299355406960332E-5</v>
      </c>
      <c r="AT14" s="229">
        <v>5.6842220557133432E-5</v>
      </c>
      <c r="AU14" s="229">
        <v>3.90935431000958E-5</v>
      </c>
      <c r="AV14" s="229">
        <v>6.898212300017451E-5</v>
      </c>
      <c r="AW14" s="229">
        <v>9.7898031629090287E-5</v>
      </c>
      <c r="AX14" s="229">
        <v>7.2471476339433302E-5</v>
      </c>
      <c r="AY14" s="229">
        <v>9.1646043506190536E-5</v>
      </c>
      <c r="AZ14" s="229">
        <v>5.9746008527614101E-5</v>
      </c>
      <c r="BA14" s="229">
        <v>1.0142096888526027E-4</v>
      </c>
      <c r="BB14" s="229">
        <v>5.819748206304222E-5</v>
      </c>
      <c r="BC14" s="229">
        <v>2.3857611230473504E-5</v>
      </c>
      <c r="BD14" s="229">
        <v>1.1429534447497744E-5</v>
      </c>
      <c r="BE14" s="229">
        <v>7.3763422726113803E-5</v>
      </c>
      <c r="BF14" s="229">
        <v>1.1754805022050295E-5</v>
      </c>
      <c r="BG14" s="229">
        <v>1.134222512347257E-5</v>
      </c>
      <c r="BH14" s="229">
        <v>4.6598458367063723E-5</v>
      </c>
      <c r="BI14" s="229">
        <v>6.4379529384738277E-5</v>
      </c>
      <c r="BJ14" s="229">
        <v>2.7949926509970378E-5</v>
      </c>
      <c r="BK14" s="229">
        <v>4.8504186593754467E-6</v>
      </c>
      <c r="BL14" s="229">
        <v>1.3059408658415436E-5</v>
      </c>
      <c r="BM14" s="229">
        <v>4.1112137312726723E-6</v>
      </c>
      <c r="BN14" s="229">
        <v>4.7628387615918726E-6</v>
      </c>
      <c r="BO14" s="229">
        <v>2.3733128710252035E-6</v>
      </c>
      <c r="BP14" s="229">
        <v>9.1668141446546316E-6</v>
      </c>
      <c r="BQ14" s="229">
        <v>9.3093869040275541E-6</v>
      </c>
      <c r="BR14" s="229">
        <v>2.787578541199954E-5</v>
      </c>
      <c r="BS14" s="229">
        <v>7.1877744207813599E-6</v>
      </c>
      <c r="BT14" s="229">
        <v>3.7554087774153803E-5</v>
      </c>
      <c r="BU14" s="229">
        <v>4.3173704786106471E-5</v>
      </c>
      <c r="BV14" s="229">
        <v>2.7773533855721684E-5</v>
      </c>
      <c r="BW14" s="270">
        <v>0</v>
      </c>
      <c r="BX14" s="272">
        <v>0.20665554892257199</v>
      </c>
    </row>
    <row r="15" spans="1:76" ht="14.7" thickBot="1" x14ac:dyDescent="0.6">
      <c r="A15" s="131"/>
      <c r="B15" s="226">
        <v>7</v>
      </c>
      <c r="C15" s="193" t="s">
        <v>6</v>
      </c>
      <c r="D15" s="231" t="s">
        <v>116</v>
      </c>
      <c r="E15" s="229">
        <v>2.2368657304345718E-5</v>
      </c>
      <c r="F15" s="229">
        <v>8.1643031339456489E-6</v>
      </c>
      <c r="G15" s="229">
        <v>6.1371782870352179E-6</v>
      </c>
      <c r="H15" s="229">
        <v>2.4532093545075099E-6</v>
      </c>
      <c r="I15" s="229">
        <v>5.4791673941424973E-6</v>
      </c>
      <c r="J15" s="229">
        <v>5.105891270543184E-6</v>
      </c>
      <c r="K15" s="229">
        <v>2.5077266197153367E-2</v>
      </c>
      <c r="L15" s="229">
        <v>4.0747011286569316E-6</v>
      </c>
      <c r="M15" s="229">
        <v>3.7055459112680141E-5</v>
      </c>
      <c r="N15" s="229">
        <v>1.3256231000155529E-5</v>
      </c>
      <c r="O15" s="229">
        <v>1.729651357485079E-5</v>
      </c>
      <c r="P15" s="229">
        <v>4.3788374781610075E-6</v>
      </c>
      <c r="Q15" s="229">
        <v>2.3822615390355278E-5</v>
      </c>
      <c r="R15" s="229">
        <v>1.9107965341137503E-5</v>
      </c>
      <c r="S15" s="229">
        <v>2.093114619145137E-5</v>
      </c>
      <c r="T15" s="229">
        <v>0.33126537728396616</v>
      </c>
      <c r="U15" s="229">
        <v>6.8288005556054674E-5</v>
      </c>
      <c r="V15" s="229">
        <v>3.9534098403435863E-5</v>
      </c>
      <c r="W15" s="229">
        <v>6.1828065523069912E-5</v>
      </c>
      <c r="X15" s="229">
        <v>4.3745741323281619E-5</v>
      </c>
      <c r="Y15" s="229">
        <v>0.28343434858052385</v>
      </c>
      <c r="Z15" s="229">
        <v>5.6795193237568699E-4</v>
      </c>
      <c r="AA15" s="229">
        <v>8.7340897674910746E-3</v>
      </c>
      <c r="AB15" s="229">
        <v>4.1399382565640392E-3</v>
      </c>
      <c r="AC15" s="229">
        <v>1.521410584902416E-5</v>
      </c>
      <c r="AD15" s="229">
        <v>7.5936223855409192E-4</v>
      </c>
      <c r="AE15" s="229">
        <v>7.1074164595955766E-5</v>
      </c>
      <c r="AF15" s="229">
        <v>4.2753010154629506E-5</v>
      </c>
      <c r="AG15" s="229">
        <v>5.5123967338052584E-4</v>
      </c>
      <c r="AH15" s="229">
        <v>1.7927604058047468E-5</v>
      </c>
      <c r="AI15" s="229">
        <v>3.5526172942239487E-5</v>
      </c>
      <c r="AJ15" s="229">
        <v>1.0919679614062985E-5</v>
      </c>
      <c r="AK15" s="229">
        <v>1.3304158471074507E-3</v>
      </c>
      <c r="AL15" s="229">
        <v>5.3356331466587659E-5</v>
      </c>
      <c r="AM15" s="229">
        <v>4.9858425314518201E-2</v>
      </c>
      <c r="AN15" s="229">
        <v>8.1569625270985018E-5</v>
      </c>
      <c r="AO15" s="229">
        <v>3.1735464931846867E-5</v>
      </c>
      <c r="AP15" s="229">
        <v>1.8120712044824083E-5</v>
      </c>
      <c r="AQ15" s="229">
        <v>3.0304641177867476E-5</v>
      </c>
      <c r="AR15" s="229">
        <v>2.5612419267402678E-5</v>
      </c>
      <c r="AS15" s="229">
        <v>3.3048462465198135E-5</v>
      </c>
      <c r="AT15" s="229">
        <v>2.9821273307508235E-5</v>
      </c>
      <c r="AU15" s="229">
        <v>2.0509741208562002E-5</v>
      </c>
      <c r="AV15" s="229">
        <v>3.619026004187645E-5</v>
      </c>
      <c r="AW15" s="229">
        <v>5.1360483965326205E-5</v>
      </c>
      <c r="AX15" s="229">
        <v>3.8020888025382346E-5</v>
      </c>
      <c r="AY15" s="229">
        <v>4.8080488132987258E-5</v>
      </c>
      <c r="AZ15" s="229">
        <v>3.1344694698263376E-5</v>
      </c>
      <c r="BA15" s="229">
        <v>5.3208731161366887E-5</v>
      </c>
      <c r="BB15" s="229">
        <v>3.0532287468720118E-5</v>
      </c>
      <c r="BC15" s="229">
        <v>1.251647697776196E-5</v>
      </c>
      <c r="BD15" s="229">
        <v>5.9963046340496304E-6</v>
      </c>
      <c r="BE15" s="229">
        <v>3.8698685020612711E-5</v>
      </c>
      <c r="BF15" s="229">
        <v>6.16695213176433E-6</v>
      </c>
      <c r="BG15" s="229">
        <v>5.9504993296732553E-6</v>
      </c>
      <c r="BH15" s="229">
        <v>2.292520827251208E-4</v>
      </c>
      <c r="BI15" s="229">
        <v>2.0313151065065329E-3</v>
      </c>
      <c r="BJ15" s="229">
        <v>1.4663438359886449E-5</v>
      </c>
      <c r="BK15" s="229">
        <v>2.5446870139720556E-6</v>
      </c>
      <c r="BL15" s="229">
        <v>6.8513895308787714E-6</v>
      </c>
      <c r="BM15" s="229">
        <v>2.1568761231386681E-6</v>
      </c>
      <c r="BN15" s="229">
        <v>2.4987397578225097E-6</v>
      </c>
      <c r="BO15" s="229">
        <v>1.2451169408473726E-6</v>
      </c>
      <c r="BP15" s="229">
        <v>4.8092081429526763E-6</v>
      </c>
      <c r="BQ15" s="229">
        <v>8.1244468409736739E-6</v>
      </c>
      <c r="BR15" s="229">
        <v>4.3138281794264852E-4</v>
      </c>
      <c r="BS15" s="229">
        <v>3.7709396883851655E-6</v>
      </c>
      <c r="BT15" s="229">
        <v>2.8639433411110671E-4</v>
      </c>
      <c r="BU15" s="229">
        <v>4.3604223118376088E-5</v>
      </c>
      <c r="BV15" s="229">
        <v>3.9096596676837467E-4</v>
      </c>
      <c r="BW15" s="270">
        <v>0</v>
      </c>
      <c r="BX15" s="272">
        <v>0.71045658241191589</v>
      </c>
    </row>
    <row r="16" spans="1:76" ht="14.7" thickBot="1" x14ac:dyDescent="0.6">
      <c r="B16" s="230">
        <v>8</v>
      </c>
      <c r="C16" s="193" t="s">
        <v>7</v>
      </c>
      <c r="D16" s="231" t="s">
        <v>117</v>
      </c>
      <c r="E16" s="229">
        <v>1.2270084681017543E-3</v>
      </c>
      <c r="F16" s="229">
        <v>1.0962738113941105E-4</v>
      </c>
      <c r="G16" s="229">
        <v>1.0434402833496426E-4</v>
      </c>
      <c r="H16" s="229">
        <v>2.8510164376601062E-5</v>
      </c>
      <c r="I16" s="229">
        <v>1.904773461041922E-5</v>
      </c>
      <c r="J16" s="229">
        <v>1.4547020606095256E-6</v>
      </c>
      <c r="K16" s="229">
        <v>7.2512048145680483E-6</v>
      </c>
      <c r="L16" s="229">
        <v>1.1380084544131742E-2</v>
      </c>
      <c r="M16" s="229">
        <v>1.0557344422712949E-5</v>
      </c>
      <c r="N16" s="229">
        <v>3.7767875440462773E-6</v>
      </c>
      <c r="O16" s="229">
        <v>4.9278906669744492E-6</v>
      </c>
      <c r="P16" s="229">
        <v>1.2475596453265996E-6</v>
      </c>
      <c r="Q16" s="229">
        <v>1.2422886732875088E-4</v>
      </c>
      <c r="R16" s="229">
        <v>1.9459891073328243E-2</v>
      </c>
      <c r="S16" s="229">
        <v>5.9402373140872149E-2</v>
      </c>
      <c r="T16" s="229">
        <v>2.2036277006542616E-5</v>
      </c>
      <c r="U16" s="229">
        <v>1.9455702664569165E-5</v>
      </c>
      <c r="V16" s="229">
        <v>1.126352508593465E-5</v>
      </c>
      <c r="W16" s="229">
        <v>1.7615223191061458E-5</v>
      </c>
      <c r="X16" s="229">
        <v>1.2463449900118829E-5</v>
      </c>
      <c r="Y16" s="229">
        <v>1.998722561550101E-5</v>
      </c>
      <c r="Z16" s="229">
        <v>1.0517570936248963E-5</v>
      </c>
      <c r="AA16" s="229">
        <v>1.5935737360963214E-5</v>
      </c>
      <c r="AB16" s="229">
        <v>1.806752624179985E-5</v>
      </c>
      <c r="AC16" s="229">
        <v>4.3345989869761558E-6</v>
      </c>
      <c r="AD16" s="229">
        <v>1.974839585383235E-5</v>
      </c>
      <c r="AE16" s="229">
        <v>2.0249497730263701E-5</v>
      </c>
      <c r="AF16" s="229">
        <v>1.2180614250052996E-5</v>
      </c>
      <c r="AG16" s="229">
        <v>1.3803835572430235E-5</v>
      </c>
      <c r="AH16" s="229">
        <v>4.0651833489759291E-6</v>
      </c>
      <c r="AI16" s="229">
        <v>1.0121640717811101E-5</v>
      </c>
      <c r="AJ16" s="229">
        <v>3.11108866093879E-6</v>
      </c>
      <c r="AK16" s="229">
        <v>1.1573755401862035E-5</v>
      </c>
      <c r="AL16" s="229">
        <v>1.5201570346552383E-5</v>
      </c>
      <c r="AM16" s="229">
        <v>1.2397220543111575E-5</v>
      </c>
      <c r="AN16" s="229">
        <v>0.23077107189862064</v>
      </c>
      <c r="AO16" s="229">
        <v>9.0416430324509631E-6</v>
      </c>
      <c r="AP16" s="229">
        <v>5.1627102408926029E-6</v>
      </c>
      <c r="AQ16" s="229">
        <v>8.6339919186697146E-6</v>
      </c>
      <c r="AR16" s="229">
        <v>7.2971469840018933E-6</v>
      </c>
      <c r="AS16" s="229">
        <v>1.8887239430620675E-2</v>
      </c>
      <c r="AT16" s="229">
        <v>8.4962772279749357E-6</v>
      </c>
      <c r="AU16" s="229">
        <v>5.8433603885750622E-6</v>
      </c>
      <c r="AV16" s="229">
        <v>1.0310843507506096E-5</v>
      </c>
      <c r="AW16" s="229">
        <v>1.4632940244791801E-5</v>
      </c>
      <c r="AX16" s="229">
        <v>1.0832401480191281E-5</v>
      </c>
      <c r="AY16" s="229">
        <v>1.3698447823532997E-5</v>
      </c>
      <c r="AZ16" s="229">
        <v>8.9303100185071893E-6</v>
      </c>
      <c r="BA16" s="229">
        <v>6.3374607346788894E-3</v>
      </c>
      <c r="BB16" s="229">
        <v>8.6988498466682923E-6</v>
      </c>
      <c r="BC16" s="229">
        <v>3.5660267495639403E-6</v>
      </c>
      <c r="BD16" s="229">
        <v>1.7083866939192528E-6</v>
      </c>
      <c r="BE16" s="229">
        <v>2.5622210854699932E-2</v>
      </c>
      <c r="BF16" s="229">
        <v>1.7570052902445568E-6</v>
      </c>
      <c r="BG16" s="229">
        <v>1.6953364609368985E-6</v>
      </c>
      <c r="BH16" s="229">
        <v>6.9651293845017869E-6</v>
      </c>
      <c r="BI16" s="229">
        <v>9.6228881295991287E-6</v>
      </c>
      <c r="BJ16" s="229">
        <v>4.177710191521237E-6</v>
      </c>
      <c r="BK16" s="229">
        <v>7.2499809468869519E-7</v>
      </c>
      <c r="BL16" s="229">
        <v>1.9520060143285388E-6</v>
      </c>
      <c r="BM16" s="229">
        <v>6.1450821699058899E-7</v>
      </c>
      <c r="BN16" s="229">
        <v>7.119074187109854E-7</v>
      </c>
      <c r="BO16" s="229">
        <v>3.5474201928271993E-7</v>
      </c>
      <c r="BP16" s="229">
        <v>1.3701750830093783E-6</v>
      </c>
      <c r="BQ16" s="229">
        <v>1.3914856102357412E-6</v>
      </c>
      <c r="BR16" s="229">
        <v>4.1666282296243834E-6</v>
      </c>
      <c r="BS16" s="229">
        <v>1.0743655601864322E-6</v>
      </c>
      <c r="BT16" s="229">
        <v>5.6132560910812823E-6</v>
      </c>
      <c r="BU16" s="229">
        <v>6.4532272178356203E-6</v>
      </c>
      <c r="BV16" s="229">
        <v>4.1513445626491398E-6</v>
      </c>
      <c r="BW16" s="270">
        <v>0</v>
      </c>
      <c r="BX16" s="272">
        <v>0.37394609349914665</v>
      </c>
    </row>
    <row r="17" spans="1:76" ht="14.7" thickBot="1" x14ac:dyDescent="0.6">
      <c r="B17" s="230">
        <v>9</v>
      </c>
      <c r="C17" s="193" t="s">
        <v>8</v>
      </c>
      <c r="D17" s="231" t="s">
        <v>118</v>
      </c>
      <c r="E17" s="229">
        <v>3.6189606206625203E-5</v>
      </c>
      <c r="F17" s="229">
        <v>1.3208790824990974E-5</v>
      </c>
      <c r="G17" s="229">
        <v>9.9291639370998733E-6</v>
      </c>
      <c r="H17" s="229">
        <v>3.9689767371413904E-6</v>
      </c>
      <c r="I17" s="229">
        <v>8.8645870709313819E-6</v>
      </c>
      <c r="J17" s="229">
        <v>8.2606743847295874E-6</v>
      </c>
      <c r="K17" s="229">
        <v>4.11767079267296E-5</v>
      </c>
      <c r="L17" s="229">
        <v>6.5923415629930167E-6</v>
      </c>
      <c r="M17" s="229">
        <v>0.15978008391591586</v>
      </c>
      <c r="N17" s="229">
        <v>2.1446874220138549E-5</v>
      </c>
      <c r="O17" s="229">
        <v>2.7983530996283293E-5</v>
      </c>
      <c r="P17" s="229">
        <v>7.08439500061865E-6</v>
      </c>
      <c r="Q17" s="229">
        <v>3.8541923105118795E-5</v>
      </c>
      <c r="R17" s="229">
        <v>3.0914226620623514E-5</v>
      </c>
      <c r="S17" s="229">
        <v>3.38638983920937E-5</v>
      </c>
      <c r="T17" s="229">
        <v>1.2513525204362402E-4</v>
      </c>
      <c r="U17" s="229">
        <v>0.37269238313878778</v>
      </c>
      <c r="V17" s="229">
        <v>4.9855840184953723E-4</v>
      </c>
      <c r="W17" s="229">
        <v>8.2864043833482288E-3</v>
      </c>
      <c r="X17" s="229">
        <v>7.0774974562236477E-5</v>
      </c>
      <c r="Y17" s="229">
        <v>1.1349950421779113E-4</v>
      </c>
      <c r="Z17" s="229">
        <v>5.9725101912789095E-5</v>
      </c>
      <c r="AA17" s="229">
        <v>9.0492713926815683E-5</v>
      </c>
      <c r="AB17" s="229">
        <v>1.0259829504780476E-4</v>
      </c>
      <c r="AC17" s="229">
        <v>2.4614463531305927E-5</v>
      </c>
      <c r="AD17" s="229">
        <v>1.1214328499740952E-4</v>
      </c>
      <c r="AE17" s="229">
        <v>1.1498884323704103E-4</v>
      </c>
      <c r="AF17" s="229">
        <v>6.9168863405283696E-5</v>
      </c>
      <c r="AG17" s="229">
        <v>7.8386491647928903E-5</v>
      </c>
      <c r="AH17" s="229">
        <v>2.3084559284974183E-5</v>
      </c>
      <c r="AI17" s="229">
        <v>5.7476771686172364E-5</v>
      </c>
      <c r="AJ17" s="229">
        <v>1.7666635049153278E-5</v>
      </c>
      <c r="AK17" s="229">
        <v>6.5722753388572033E-5</v>
      </c>
      <c r="AL17" s="229">
        <v>8.6323671471815792E-5</v>
      </c>
      <c r="AM17" s="229">
        <v>7.0398884386961883E-5</v>
      </c>
      <c r="AN17" s="229">
        <v>1.319691466865752E-4</v>
      </c>
      <c r="AO17" s="229">
        <v>5.1343894407313213E-5</v>
      </c>
      <c r="AP17" s="229">
        <v>2.9316977955508772E-5</v>
      </c>
      <c r="AQ17" s="229">
        <v>4.9029005878105898E-5</v>
      </c>
      <c r="AR17" s="229">
        <v>4.1437595233139311E-5</v>
      </c>
      <c r="AS17" s="229">
        <v>5.346815528876634E-5</v>
      </c>
      <c r="AT17" s="229">
        <v>4.8246978926589345E-5</v>
      </c>
      <c r="AU17" s="229">
        <v>3.318211941104985E-5</v>
      </c>
      <c r="AV17" s="229">
        <v>5.8551179072175466E-5</v>
      </c>
      <c r="AW17" s="229">
        <v>8.3094647300342763E-5</v>
      </c>
      <c r="AX17" s="229">
        <v>6.1512899345883454E-5</v>
      </c>
      <c r="AY17" s="229">
        <v>7.7788036540623305E-5</v>
      </c>
      <c r="AZ17" s="229">
        <v>5.071167850457728E-5</v>
      </c>
      <c r="BA17" s="229">
        <v>8.6084873190397292E-5</v>
      </c>
      <c r="BB17" s="229">
        <v>4.9397308253535261E-5</v>
      </c>
      <c r="BC17" s="229">
        <v>2.0250047499788676E-5</v>
      </c>
      <c r="BD17" s="229">
        <v>9.7012485125362915E-6</v>
      </c>
      <c r="BE17" s="229">
        <v>6.2609487576981946E-5</v>
      </c>
      <c r="BF17" s="229">
        <v>9.9773341826959027E-6</v>
      </c>
      <c r="BG17" s="229">
        <v>9.6271414302469349E-6</v>
      </c>
      <c r="BH17" s="229">
        <v>3.9552199347798546E-5</v>
      </c>
      <c r="BI17" s="229">
        <v>2.6689032230891589E-3</v>
      </c>
      <c r="BJ17" s="229">
        <v>2.3723554465484918E-5</v>
      </c>
      <c r="BK17" s="229">
        <v>4.1169758068970217E-6</v>
      </c>
      <c r="BL17" s="229">
        <v>1.1084665731926901E-5</v>
      </c>
      <c r="BM17" s="229">
        <v>3.4895477395371543E-6</v>
      </c>
      <c r="BN17" s="229">
        <v>4.0426390649235119E-6</v>
      </c>
      <c r="BO17" s="229">
        <v>2.0144388264963081E-6</v>
      </c>
      <c r="BP17" s="229">
        <v>7.780679300108907E-6</v>
      </c>
      <c r="BQ17" s="229">
        <v>7.9016933078227185E-6</v>
      </c>
      <c r="BR17" s="229">
        <v>2.3660624411797133E-5</v>
      </c>
      <c r="BS17" s="229">
        <v>6.1008946802131182E-6</v>
      </c>
      <c r="BT17" s="229">
        <v>3.1875448631105663E-5</v>
      </c>
      <c r="BU17" s="229">
        <v>3.6645310555811162E-5</v>
      </c>
      <c r="BV17" s="229">
        <v>2.3573834546225467E-5</v>
      </c>
      <c r="BW17" s="270">
        <v>0</v>
      </c>
      <c r="BX17" s="272">
        <v>0.54673942208538739</v>
      </c>
    </row>
    <row r="18" spans="1:76" ht="14.7" thickBot="1" x14ac:dyDescent="0.6">
      <c r="A18" s="131"/>
      <c r="B18" s="226">
        <v>10</v>
      </c>
      <c r="C18" s="193" t="s">
        <v>9</v>
      </c>
      <c r="D18" s="231" t="s">
        <v>119</v>
      </c>
      <c r="E18" s="229">
        <v>1.4560522257106061E-5</v>
      </c>
      <c r="F18" s="229">
        <v>5.3144234755870387E-6</v>
      </c>
      <c r="G18" s="229">
        <v>3.9948987473129934E-6</v>
      </c>
      <c r="H18" s="229">
        <v>1.5968776722556259E-6</v>
      </c>
      <c r="I18" s="229">
        <v>3.566577005823337E-6</v>
      </c>
      <c r="J18" s="229">
        <v>3.3235988408058873E-6</v>
      </c>
      <c r="K18" s="229">
        <v>1.6567032225173592E-5</v>
      </c>
      <c r="L18" s="229">
        <v>2.6523619932850426E-6</v>
      </c>
      <c r="M18" s="229">
        <v>2.4120662667250984E-5</v>
      </c>
      <c r="N18" s="229">
        <v>8.6289330600815732E-6</v>
      </c>
      <c r="O18" s="229">
        <v>1.1258890842233255E-5</v>
      </c>
      <c r="P18" s="229">
        <v>2.850334720297529E-6</v>
      </c>
      <c r="Q18" s="229">
        <v>1.5506953184282393E-5</v>
      </c>
      <c r="R18" s="229">
        <v>1.2438026603572296E-5</v>
      </c>
      <c r="S18" s="229">
        <v>1.3624797225900498E-5</v>
      </c>
      <c r="T18" s="229">
        <v>5.0346903807873041E-5</v>
      </c>
      <c r="U18" s="229">
        <v>4.4450992800499698E-5</v>
      </c>
      <c r="V18" s="229">
        <v>0.12412868077619567</v>
      </c>
      <c r="W18" s="229">
        <v>0.27643022360389269</v>
      </c>
      <c r="X18" s="229">
        <v>2.8475595630297377E-5</v>
      </c>
      <c r="Y18" s="229">
        <v>4.5665378282870296E-5</v>
      </c>
      <c r="Z18" s="229">
        <v>2.4029791060558462E-5</v>
      </c>
      <c r="AA18" s="229">
        <v>3.6408828759129067E-5</v>
      </c>
      <c r="AB18" s="229">
        <v>4.1279386961420191E-5</v>
      </c>
      <c r="AC18" s="229">
        <v>9.9033806018230019E-6</v>
      </c>
      <c r="AD18" s="229">
        <v>4.5119717188048376E-5</v>
      </c>
      <c r="AE18" s="229">
        <v>4.626459878320818E-5</v>
      </c>
      <c r="AF18" s="229">
        <v>2.7829393040673281E-5</v>
      </c>
      <c r="AG18" s="229">
        <v>3.1538012593438535E-5</v>
      </c>
      <c r="AH18" s="229">
        <v>9.2878390923971197E-6</v>
      </c>
      <c r="AI18" s="229">
        <v>2.3125198119727177E-5</v>
      </c>
      <c r="AJ18" s="229">
        <v>7.1079920398325419E-6</v>
      </c>
      <c r="AK18" s="229">
        <v>2.6442885508309472E-5</v>
      </c>
      <c r="AL18" s="229">
        <v>3.4731456667532968E-5</v>
      </c>
      <c r="AM18" s="229">
        <v>2.8324279549749304E-5</v>
      </c>
      <c r="AN18" s="229">
        <v>5.3096452241290147E-5</v>
      </c>
      <c r="AO18" s="229">
        <v>2.0657696936954401E-5</v>
      </c>
      <c r="AP18" s="229">
        <v>1.1795389747958252E-5</v>
      </c>
      <c r="AQ18" s="229">
        <v>1.9726324935839002E-5</v>
      </c>
      <c r="AR18" s="229">
        <v>1.6671997595890434E-5</v>
      </c>
      <c r="AS18" s="229">
        <v>2.1512371830836937E-5</v>
      </c>
      <c r="AT18" s="229">
        <v>1.9411684296529449E-5</v>
      </c>
      <c r="AU18" s="229">
        <v>1.3350490344216364E-5</v>
      </c>
      <c r="AV18" s="229">
        <v>2.3557475071506594E-5</v>
      </c>
      <c r="AW18" s="229">
        <v>3.3432291430723637E-5</v>
      </c>
      <c r="AX18" s="229">
        <v>2.4749093286925381E-5</v>
      </c>
      <c r="AY18" s="229">
        <v>3.1297230230125426E-5</v>
      </c>
      <c r="AZ18" s="229">
        <v>2.0403331258849904E-5</v>
      </c>
      <c r="BA18" s="229">
        <v>3.4635378592748158E-5</v>
      </c>
      <c r="BB18" s="229">
        <v>1.9874507673837481E-5</v>
      </c>
      <c r="BC18" s="229">
        <v>8.1474019265274505E-6</v>
      </c>
      <c r="BD18" s="229">
        <v>3.9031992799811748E-6</v>
      </c>
      <c r="BE18" s="229">
        <v>2.5190294477527647E-5</v>
      </c>
      <c r="BF18" s="229">
        <v>4.0142795587295829E-6</v>
      </c>
      <c r="BG18" s="229">
        <v>3.873383044487409E-6</v>
      </c>
      <c r="BH18" s="229">
        <v>1.591342761877544E-5</v>
      </c>
      <c r="BI18" s="229">
        <v>2.3310429542396328E-3</v>
      </c>
      <c r="BJ18" s="229">
        <v>9.5449323443901945E-6</v>
      </c>
      <c r="BK18" s="229">
        <v>1.6564236020152417E-6</v>
      </c>
      <c r="BL18" s="229">
        <v>4.4598032147903115E-6</v>
      </c>
      <c r="BM18" s="229">
        <v>1.4039842610794477E-6</v>
      </c>
      <c r="BN18" s="229">
        <v>1.6265149652689293E-6</v>
      </c>
      <c r="BO18" s="229">
        <v>8.1048910013860431E-7</v>
      </c>
      <c r="BP18" s="229">
        <v>3.1304776702405815E-6</v>
      </c>
      <c r="BQ18" s="229">
        <v>3.1791664330493897E-6</v>
      </c>
      <c r="BR18" s="229">
        <v>9.5196130733782288E-6</v>
      </c>
      <c r="BS18" s="229">
        <v>3.4699913217408705E-6</v>
      </c>
      <c r="BT18" s="229">
        <v>1.2824764563574836E-5</v>
      </c>
      <c r="BU18" s="229">
        <v>1.4743870295797001E-5</v>
      </c>
      <c r="BV18" s="229">
        <v>9.4846940482268537E-6</v>
      </c>
      <c r="BW18" s="270">
        <v>0</v>
      </c>
      <c r="BX18" s="272">
        <v>0.40409135228161003</v>
      </c>
    </row>
    <row r="19" spans="1:76" ht="14.7" thickBot="1" x14ac:dyDescent="0.6">
      <c r="A19" s="131"/>
      <c r="B19" s="230">
        <v>11</v>
      </c>
      <c r="C19" s="193" t="s">
        <v>10</v>
      </c>
      <c r="D19" s="231" t="s">
        <v>120</v>
      </c>
      <c r="E19" s="229">
        <v>1.8178658074770632E-5</v>
      </c>
      <c r="F19" s="229">
        <v>6.6350015144602533E-6</v>
      </c>
      <c r="G19" s="229">
        <v>4.9875888438885026E-6</v>
      </c>
      <c r="H19" s="229">
        <v>1.9936848883976958E-6</v>
      </c>
      <c r="I19" s="229">
        <v>4.4528336787205256E-6</v>
      </c>
      <c r="J19" s="229">
        <v>4.1494780089517606E-6</v>
      </c>
      <c r="K19" s="229">
        <v>2.0683764553030168E-5</v>
      </c>
      <c r="L19" s="229">
        <v>3.3114459024925793E-6</v>
      </c>
      <c r="M19" s="229">
        <v>3.0114392287738575E-5</v>
      </c>
      <c r="N19" s="229">
        <v>1.0773131683017252E-5</v>
      </c>
      <c r="O19" s="229">
        <v>1.2941690671027833E-2</v>
      </c>
      <c r="P19" s="229">
        <v>3.5586127588004639E-6</v>
      </c>
      <c r="Q19" s="229">
        <v>1.9360267079772504E-5</v>
      </c>
      <c r="R19" s="229">
        <v>1.5528744694641244E-5</v>
      </c>
      <c r="S19" s="229">
        <v>1.7010415267683929E-5</v>
      </c>
      <c r="T19" s="229">
        <v>6.2857577035055993E-5</v>
      </c>
      <c r="U19" s="229">
        <v>5.5496594485820236E-5</v>
      </c>
      <c r="V19" s="229">
        <v>9.8466954633500373E-2</v>
      </c>
      <c r="W19" s="229">
        <v>5.0246702217126129E-5</v>
      </c>
      <c r="X19" s="229">
        <v>3.5551480042961903E-5</v>
      </c>
      <c r="Y19" s="229">
        <v>5.7012741919625835E-5</v>
      </c>
      <c r="Z19" s="229">
        <v>3.0000940047660981E-5</v>
      </c>
      <c r="AA19" s="229">
        <v>4.545603771815736E-5</v>
      </c>
      <c r="AB19" s="229">
        <v>5.1536878132347113E-5</v>
      </c>
      <c r="AC19" s="229">
        <v>1.2364265962850017E-5</v>
      </c>
      <c r="AD19" s="229">
        <v>5.6331489812570969E-5</v>
      </c>
      <c r="AE19" s="229">
        <v>5.776086237812923E-5</v>
      </c>
      <c r="AF19" s="229">
        <v>3.4744702942774123E-5</v>
      </c>
      <c r="AG19" s="229">
        <v>3.9374875239391168E-5</v>
      </c>
      <c r="AH19" s="229">
        <v>1.159576889707888E-5</v>
      </c>
      <c r="AI19" s="229">
        <v>2.8871565326215272E-5</v>
      </c>
      <c r="AJ19" s="229">
        <v>8.8742529016942545E-6</v>
      </c>
      <c r="AK19" s="229">
        <v>3.3013662949573673E-5</v>
      </c>
      <c r="AL19" s="229">
        <v>4.3361856398362531E-5</v>
      </c>
      <c r="AM19" s="229">
        <v>3.5362563516416613E-5</v>
      </c>
      <c r="AN19" s="229">
        <v>6.6290359180402276E-5</v>
      </c>
      <c r="AO19" s="229">
        <v>2.5790916190925693E-5</v>
      </c>
      <c r="AP19" s="229">
        <v>1.4726419375660868E-5</v>
      </c>
      <c r="AQ19" s="229">
        <v>2.4628108095877547E-5</v>
      </c>
      <c r="AR19" s="229">
        <v>2.0814812708464414E-5</v>
      </c>
      <c r="AS19" s="229">
        <v>2.6857968758590221E-5</v>
      </c>
      <c r="AT19" s="229">
        <v>2.4235282584715391E-5</v>
      </c>
      <c r="AU19" s="229">
        <v>1.6667946026427231E-5</v>
      </c>
      <c r="AV19" s="229">
        <v>2.9411258529607549E-5</v>
      </c>
      <c r="AW19" s="229">
        <v>4.1739862337602849E-5</v>
      </c>
      <c r="AX19" s="229">
        <v>3.0898981271365292E-5</v>
      </c>
      <c r="AY19" s="229">
        <v>3.9074261004831821E-5</v>
      </c>
      <c r="AZ19" s="229">
        <v>2.547334333147952E-5</v>
      </c>
      <c r="BA19" s="229">
        <v>4.3241903937925002E-5</v>
      </c>
      <c r="BB19" s="229">
        <v>2.4813112677381685E-5</v>
      </c>
      <c r="BC19" s="229">
        <v>1.0171945154493863E-5</v>
      </c>
      <c r="BD19" s="229">
        <v>4.8731030285565569E-6</v>
      </c>
      <c r="BE19" s="229">
        <v>3.1449816292562838E-5</v>
      </c>
      <c r="BF19" s="229">
        <v>5.0117855820090629E-6</v>
      </c>
      <c r="BG19" s="229">
        <v>4.8358777738200044E-6</v>
      </c>
      <c r="BH19" s="229">
        <v>1.9867746113169032E-5</v>
      </c>
      <c r="BI19" s="229">
        <v>2.7448894009020472E-5</v>
      </c>
      <c r="BJ19" s="229">
        <v>1.1916747103683529E-5</v>
      </c>
      <c r="BK19" s="229">
        <v>2.0680273520628355E-6</v>
      </c>
      <c r="BL19" s="229">
        <v>5.568017155625668E-6</v>
      </c>
      <c r="BM19" s="229">
        <v>1.7528595042026637E-6</v>
      </c>
      <c r="BN19" s="229">
        <v>2.030686735339532E-6</v>
      </c>
      <c r="BO19" s="229">
        <v>1.0118870713966109E-6</v>
      </c>
      <c r="BP19" s="229">
        <v>3.9083682695677345E-6</v>
      </c>
      <c r="BQ19" s="229">
        <v>3.9691556750986712E-6</v>
      </c>
      <c r="BR19" s="229">
        <v>1.1885136261551518E-5</v>
      </c>
      <c r="BS19" s="229">
        <v>3.0645837290563806E-6</v>
      </c>
      <c r="BT19" s="229">
        <v>1.6011582948330215E-5</v>
      </c>
      <c r="BU19" s="229">
        <v>1.8407566162350785E-5</v>
      </c>
      <c r="BV19" s="229">
        <v>1.1841540227884432E-5</v>
      </c>
      <c r="BW19" s="270">
        <v>0</v>
      </c>
      <c r="BX19" s="272">
        <v>0.11297095800384943</v>
      </c>
    </row>
    <row r="20" spans="1:76" ht="14.7" thickBot="1" x14ac:dyDescent="0.6">
      <c r="B20" s="230">
        <v>12</v>
      </c>
      <c r="C20" s="193" t="s">
        <v>11</v>
      </c>
      <c r="D20" s="231" t="s">
        <v>121</v>
      </c>
      <c r="E20" s="229">
        <v>2.0978129734797527E-4</v>
      </c>
      <c r="F20" s="229">
        <v>9.3619928543255994E-4</v>
      </c>
      <c r="G20" s="229">
        <v>3.3383457538066388E-4</v>
      </c>
      <c r="H20" s="229">
        <v>2.643154566814162E-4</v>
      </c>
      <c r="I20" s="229">
        <v>2.9546066340757355E-4</v>
      </c>
      <c r="J20" s="229">
        <v>6.8428814620489261E-4</v>
      </c>
      <c r="K20" s="229">
        <v>4.2675502013060613E-4</v>
      </c>
      <c r="L20" s="229">
        <v>1.0461879422303695E-4</v>
      </c>
      <c r="M20" s="229">
        <v>3.4068210094805718E-4</v>
      </c>
      <c r="N20" s="229">
        <v>6.1062174174650145E-4</v>
      </c>
      <c r="O20" s="229">
        <v>6.0940883729789712E-4</v>
      </c>
      <c r="P20" s="229">
        <v>1.9580859731218856E-3</v>
      </c>
      <c r="Q20" s="229">
        <v>3.966377626699795E-4</v>
      </c>
      <c r="R20" s="229">
        <v>9.012220630398815E-4</v>
      </c>
      <c r="S20" s="229">
        <v>5.3610434859186927E-4</v>
      </c>
      <c r="T20" s="229">
        <v>2.6351064431181799E-4</v>
      </c>
      <c r="U20" s="229">
        <v>2.4902518295947488E-4</v>
      </c>
      <c r="V20" s="229">
        <v>2.1481953637843143E-4</v>
      </c>
      <c r="W20" s="229">
        <v>2.562960184480263E-4</v>
      </c>
      <c r="X20" s="229">
        <v>1.7733782702925241E-4</v>
      </c>
      <c r="Y20" s="229">
        <v>1.6286312598426966E-4</v>
      </c>
      <c r="Z20" s="229">
        <v>1.0653230190839361E-4</v>
      </c>
      <c r="AA20" s="229">
        <v>1.3488024114698694E-4</v>
      </c>
      <c r="AB20" s="229">
        <v>5.3058895513207502E-4</v>
      </c>
      <c r="AC20" s="229">
        <v>7.2228487507167074E-4</v>
      </c>
      <c r="AD20" s="229">
        <v>1.507655458847149E-4</v>
      </c>
      <c r="AE20" s="229">
        <v>7.6766082204900564E-5</v>
      </c>
      <c r="AF20" s="229">
        <v>3.5031859242950749E-4</v>
      </c>
      <c r="AG20" s="229">
        <v>4.888185140175254E-4</v>
      </c>
      <c r="AH20" s="229">
        <v>1.4462648575733263E-4</v>
      </c>
      <c r="AI20" s="229">
        <v>1.9818351886833686E-4</v>
      </c>
      <c r="AJ20" s="229">
        <v>1.3176976186858879E-5</v>
      </c>
      <c r="AK20" s="229">
        <v>4.900531516122996E-4</v>
      </c>
      <c r="AL20" s="229">
        <v>1.5714956179901322E-4</v>
      </c>
      <c r="AM20" s="229">
        <v>2.1247865390394536E-4</v>
      </c>
      <c r="AN20" s="229">
        <v>3.5649609679039334E-4</v>
      </c>
      <c r="AO20" s="229">
        <v>3.7815720456184961E-4</v>
      </c>
      <c r="AP20" s="229">
        <v>0.24977540908633705</v>
      </c>
      <c r="AQ20" s="229">
        <v>2.9121294602174554E-4</v>
      </c>
      <c r="AR20" s="229">
        <v>2.9607156367492701E-4</v>
      </c>
      <c r="AS20" s="229">
        <v>2.9144779877161338E-4</v>
      </c>
      <c r="AT20" s="229">
        <v>4.4327202680904119E-4</v>
      </c>
      <c r="AU20" s="229">
        <v>1.4468190080619274E-3</v>
      </c>
      <c r="AV20" s="229">
        <v>1.7897053902021871E-3</v>
      </c>
      <c r="AW20" s="229">
        <v>3.1669758267885754E-4</v>
      </c>
      <c r="AX20" s="229">
        <v>3.2610885203259273E-4</v>
      </c>
      <c r="AY20" s="229">
        <v>1.7013473353974609E-3</v>
      </c>
      <c r="AZ20" s="229">
        <v>2.0797976062302987E-4</v>
      </c>
      <c r="BA20" s="229">
        <v>1.5257377989099903E-4</v>
      </c>
      <c r="BB20" s="229">
        <v>4.2462148136636146E-4</v>
      </c>
      <c r="BC20" s="229">
        <v>2.0248081396179472E-2</v>
      </c>
      <c r="BD20" s="229">
        <v>4.5007272265015633E-4</v>
      </c>
      <c r="BE20" s="229">
        <v>1.267322191659617E-4</v>
      </c>
      <c r="BF20" s="229">
        <v>4.8049822966819602E-4</v>
      </c>
      <c r="BG20" s="229">
        <v>8.7933771000338063E-5</v>
      </c>
      <c r="BH20" s="229">
        <v>7.9578745098006325E-4</v>
      </c>
      <c r="BI20" s="229">
        <v>3.1637346754709972E-4</v>
      </c>
      <c r="BJ20" s="229">
        <v>2.9235971560028812E-3</v>
      </c>
      <c r="BK20" s="229">
        <v>3.3863387972661113E-4</v>
      </c>
      <c r="BL20" s="229">
        <v>8.489217368788497E-4</v>
      </c>
      <c r="BM20" s="229">
        <v>2.0994304030819768E-4</v>
      </c>
      <c r="BN20" s="229">
        <v>1.5418462084061912E-4</v>
      </c>
      <c r="BO20" s="229">
        <v>3.4266137296367824E-4</v>
      </c>
      <c r="BP20" s="229">
        <v>3.2283510947759967E-4</v>
      </c>
      <c r="BQ20" s="229">
        <v>2.4325297763569509E-4</v>
      </c>
      <c r="BR20" s="229">
        <v>5.1078499153843402E-5</v>
      </c>
      <c r="BS20" s="229">
        <v>2.0078673643512184E-4</v>
      </c>
      <c r="BT20" s="229">
        <v>4.3472722669084222E-5</v>
      </c>
      <c r="BU20" s="229">
        <v>1.9596955286330523E-4</v>
      </c>
      <c r="BV20" s="229">
        <v>3.9416337698878589E-4</v>
      </c>
      <c r="BW20" s="270">
        <v>0</v>
      </c>
      <c r="BX20" s="272">
        <v>0.30068139180961528</v>
      </c>
    </row>
    <row r="21" spans="1:76" ht="14.7" thickBot="1" x14ac:dyDescent="0.6">
      <c r="B21" s="226">
        <v>13</v>
      </c>
      <c r="C21" s="193" t="s">
        <v>12</v>
      </c>
      <c r="D21" s="231" t="s">
        <v>122</v>
      </c>
      <c r="E21" s="229">
        <v>0</v>
      </c>
      <c r="F21" s="229">
        <v>0</v>
      </c>
      <c r="G21" s="229">
        <v>0</v>
      </c>
      <c r="H21" s="229">
        <v>0</v>
      </c>
      <c r="I21" s="229">
        <v>0</v>
      </c>
      <c r="J21" s="229">
        <v>0</v>
      </c>
      <c r="K21" s="229">
        <v>0</v>
      </c>
      <c r="L21" s="229">
        <v>0</v>
      </c>
      <c r="M21" s="229">
        <v>0</v>
      </c>
      <c r="N21" s="229">
        <v>0</v>
      </c>
      <c r="O21" s="229">
        <v>0</v>
      </c>
      <c r="P21" s="229">
        <v>0.17002785778797569</v>
      </c>
      <c r="Q21" s="229">
        <v>0</v>
      </c>
      <c r="R21" s="229">
        <v>0</v>
      </c>
      <c r="S21" s="229">
        <v>0</v>
      </c>
      <c r="T21" s="229">
        <v>0</v>
      </c>
      <c r="U21" s="229">
        <v>0</v>
      </c>
      <c r="V21" s="229">
        <v>0</v>
      </c>
      <c r="W21" s="229">
        <v>0</v>
      </c>
      <c r="X21" s="229">
        <v>0</v>
      </c>
      <c r="Y21" s="229">
        <v>0</v>
      </c>
      <c r="Z21" s="229">
        <v>0</v>
      </c>
      <c r="AA21" s="229">
        <v>0</v>
      </c>
      <c r="AB21" s="229">
        <v>0</v>
      </c>
      <c r="AC21" s="229">
        <v>0</v>
      </c>
      <c r="AD21" s="229">
        <v>0</v>
      </c>
      <c r="AE21" s="229">
        <v>0</v>
      </c>
      <c r="AF21" s="229">
        <v>0</v>
      </c>
      <c r="AG21" s="229">
        <v>0</v>
      </c>
      <c r="AH21" s="229">
        <v>0</v>
      </c>
      <c r="AI21" s="229">
        <v>0</v>
      </c>
      <c r="AJ21" s="229">
        <v>0</v>
      </c>
      <c r="AK21" s="229">
        <v>0</v>
      </c>
      <c r="AL21" s="229">
        <v>0</v>
      </c>
      <c r="AM21" s="229">
        <v>0</v>
      </c>
      <c r="AN21" s="229">
        <v>0</v>
      </c>
      <c r="AO21" s="229">
        <v>0</v>
      </c>
      <c r="AP21" s="229">
        <v>3.5139082447132523E-4</v>
      </c>
      <c r="AQ21" s="229">
        <v>0</v>
      </c>
      <c r="AR21" s="229">
        <v>0</v>
      </c>
      <c r="AS21" s="229">
        <v>0</v>
      </c>
      <c r="AT21" s="229">
        <v>0</v>
      </c>
      <c r="AU21" s="229">
        <v>0</v>
      </c>
      <c r="AV21" s="229">
        <v>0</v>
      </c>
      <c r="AW21" s="229">
        <v>0</v>
      </c>
      <c r="AX21" s="229">
        <v>0</v>
      </c>
      <c r="AY21" s="229">
        <v>0</v>
      </c>
      <c r="AZ21" s="229">
        <v>0</v>
      </c>
      <c r="BA21" s="229">
        <v>0</v>
      </c>
      <c r="BB21" s="229">
        <v>0</v>
      </c>
      <c r="BC21" s="229">
        <v>0</v>
      </c>
      <c r="BD21" s="229">
        <v>0</v>
      </c>
      <c r="BE21" s="229">
        <v>0</v>
      </c>
      <c r="BF21" s="229">
        <v>0</v>
      </c>
      <c r="BG21" s="229">
        <v>0</v>
      </c>
      <c r="BH21" s="229">
        <v>0</v>
      </c>
      <c r="BI21" s="229">
        <v>0</v>
      </c>
      <c r="BJ21" s="229">
        <v>0</v>
      </c>
      <c r="BK21" s="229">
        <v>0</v>
      </c>
      <c r="BL21" s="229">
        <v>0</v>
      </c>
      <c r="BM21" s="229">
        <v>0</v>
      </c>
      <c r="BN21" s="229">
        <v>0</v>
      </c>
      <c r="BO21" s="229">
        <v>0</v>
      </c>
      <c r="BP21" s="229">
        <v>0</v>
      </c>
      <c r="BQ21" s="229">
        <v>0</v>
      </c>
      <c r="BR21" s="229">
        <v>0</v>
      </c>
      <c r="BS21" s="229">
        <v>0</v>
      </c>
      <c r="BT21" s="229">
        <v>0</v>
      </c>
      <c r="BU21" s="229">
        <v>0</v>
      </c>
      <c r="BV21" s="229">
        <v>0</v>
      </c>
      <c r="BW21" s="270">
        <v>0</v>
      </c>
      <c r="BX21" s="272">
        <v>0.17037924861244702</v>
      </c>
    </row>
    <row r="22" spans="1:76" ht="14.7" thickBot="1" x14ac:dyDescent="0.6">
      <c r="A22" s="131"/>
      <c r="B22" s="230">
        <v>14</v>
      </c>
      <c r="C22" s="193" t="s">
        <v>13</v>
      </c>
      <c r="D22" s="231" t="s">
        <v>123</v>
      </c>
      <c r="E22" s="229">
        <v>1.2894420201251403E-6</v>
      </c>
      <c r="F22" s="229">
        <v>4.7063153513034761E-7</v>
      </c>
      <c r="G22" s="229">
        <v>3.5377785356680398E-7</v>
      </c>
      <c r="H22" s="229">
        <v>1.4141533766765265E-7</v>
      </c>
      <c r="I22" s="229">
        <v>3.1584679300059385E-7</v>
      </c>
      <c r="J22" s="229">
        <v>2.9432927800943377E-7</v>
      </c>
      <c r="K22" s="229">
        <v>1.4671333296084619E-6</v>
      </c>
      <c r="L22" s="229">
        <v>2.3488628679204779E-7</v>
      </c>
      <c r="M22" s="229">
        <v>2.1360632158120681E-6</v>
      </c>
      <c r="N22" s="229">
        <v>7.6415589221643842E-7</v>
      </c>
      <c r="O22" s="229">
        <v>9.9705812028085269E-7</v>
      </c>
      <c r="P22" s="229">
        <v>2.5241823712604627E-7</v>
      </c>
      <c r="Q22" s="229">
        <v>1.3732554840310502E-6</v>
      </c>
      <c r="R22" s="229">
        <v>1.1014793196894651E-6</v>
      </c>
      <c r="S22" s="229">
        <v>1.2065766425504782E-6</v>
      </c>
      <c r="T22" s="229">
        <v>4.4585909905386059E-6</v>
      </c>
      <c r="U22" s="229">
        <v>3.9364644304067895E-6</v>
      </c>
      <c r="V22" s="229">
        <v>2.2789444630299184E-6</v>
      </c>
      <c r="W22" s="229">
        <v>3.5640809648868959E-6</v>
      </c>
      <c r="X22" s="229">
        <v>2.5217247640878907E-6</v>
      </c>
      <c r="Y22" s="229">
        <v>4.044007253524579E-6</v>
      </c>
      <c r="Z22" s="229">
        <v>2.1280158624248335E-6</v>
      </c>
      <c r="AA22" s="229">
        <v>3.2242712779515734E-6</v>
      </c>
      <c r="AB22" s="229">
        <v>3.6555952577239555E-6</v>
      </c>
      <c r="AC22" s="229">
        <v>8.7701765525962769E-7</v>
      </c>
      <c r="AD22" s="229">
        <v>3.9956849246968825E-6</v>
      </c>
      <c r="AE22" s="229">
        <v>4.0970726641474007E-6</v>
      </c>
      <c r="AF22" s="229">
        <v>2.46449874170615E-6</v>
      </c>
      <c r="AG22" s="229">
        <v>2.7929244536107769E-6</v>
      </c>
      <c r="AH22" s="229">
        <v>8.2250689847701073E-7</v>
      </c>
      <c r="AI22" s="229">
        <v>2.0479074618867154E-6</v>
      </c>
      <c r="AJ22" s="229">
        <v>6.2946530715284414E-7</v>
      </c>
      <c r="AK22" s="229">
        <v>2.3417132370462878E-6</v>
      </c>
      <c r="AL22" s="229">
        <v>3.0757275636467073E-6</v>
      </c>
      <c r="AM22" s="229">
        <v>2.5083246051420741E-6</v>
      </c>
      <c r="AN22" s="229">
        <v>4.7020838559601735E-6</v>
      </c>
      <c r="AO22" s="229">
        <v>1.8293919681706222E-6</v>
      </c>
      <c r="AP22" s="229">
        <v>1.0445690694472091E-6</v>
      </c>
      <c r="AQ22" s="229">
        <v>1.7469120836307578E-6</v>
      </c>
      <c r="AR22" s="229">
        <v>1.4764287901194511E-6</v>
      </c>
      <c r="AS22" s="229">
        <v>1.9050797561673947E-6</v>
      </c>
      <c r="AT22" s="229">
        <v>1.7190483261088202E-6</v>
      </c>
      <c r="AU22" s="229">
        <v>1.182284737809191E-6</v>
      </c>
      <c r="AV22" s="229">
        <v>2.0861887855998098E-6</v>
      </c>
      <c r="AW22" s="229">
        <v>0.18843129556373309</v>
      </c>
      <c r="AX22" s="229">
        <v>2.1917153987099702E-6</v>
      </c>
      <c r="AY22" s="229">
        <v>2.7716013931134488E-6</v>
      </c>
      <c r="AZ22" s="229">
        <v>1.8068660046073649E-6</v>
      </c>
      <c r="BA22" s="229">
        <v>3.0672191389725994E-6</v>
      </c>
      <c r="BB22" s="229">
        <v>1.7600347619013931E-6</v>
      </c>
      <c r="BC22" s="229">
        <v>7.2151274613696646E-7</v>
      </c>
      <c r="BD22" s="229">
        <v>3.4565718699229057E-7</v>
      </c>
      <c r="BE22" s="229">
        <v>2.2307870298263719E-6</v>
      </c>
      <c r="BF22" s="229">
        <v>3.5549416787087887E-7</v>
      </c>
      <c r="BG22" s="229">
        <v>3.4301673864512743E-7</v>
      </c>
      <c r="BH22" s="229">
        <v>1.4092518038530363E-6</v>
      </c>
      <c r="BI22" s="229">
        <v>1.9469950529689354E-6</v>
      </c>
      <c r="BJ22" s="229">
        <v>8.4527440889709238E-7</v>
      </c>
      <c r="BK22" s="229">
        <v>1.4668857049568511E-7</v>
      </c>
      <c r="BL22" s="229">
        <v>3.9494858529770696E-7</v>
      </c>
      <c r="BM22" s="229">
        <v>1.2433319834710366E-7</v>
      </c>
      <c r="BN22" s="229">
        <v>1.4403993933367219E-7</v>
      </c>
      <c r="BO22" s="229">
        <v>7.1774808905778968E-8</v>
      </c>
      <c r="BP22" s="229">
        <v>2.7722696890914515E-7</v>
      </c>
      <c r="BQ22" s="229">
        <v>2.8153871924096746E-7</v>
      </c>
      <c r="BR22" s="229">
        <v>8.4303220004048133E-7</v>
      </c>
      <c r="BS22" s="229">
        <v>2.1737594811364829E-7</v>
      </c>
      <c r="BT22" s="229">
        <v>1.1357278286096297E-6</v>
      </c>
      <c r="BU22" s="229">
        <v>1.3056788460590621E-6</v>
      </c>
      <c r="BV22" s="229">
        <v>8.3993986189924349E-7</v>
      </c>
      <c r="BW22" s="270">
        <v>0</v>
      </c>
      <c r="BX22" s="272">
        <v>0.18854242829053683</v>
      </c>
    </row>
    <row r="23" spans="1:76" ht="14.7" thickBot="1" x14ac:dyDescent="0.6">
      <c r="A23" s="131"/>
      <c r="B23" s="230">
        <v>15</v>
      </c>
      <c r="C23" s="193" t="s">
        <v>14</v>
      </c>
      <c r="D23" s="231" t="s">
        <v>124</v>
      </c>
      <c r="E23" s="229">
        <v>3.6346318776235296E-6</v>
      </c>
      <c r="F23" s="229">
        <v>1.3265989113908734E-6</v>
      </c>
      <c r="G23" s="229">
        <v>9.9721603926506372E-7</v>
      </c>
      <c r="H23" s="229">
        <v>3.9861636758344737E-7</v>
      </c>
      <c r="I23" s="229">
        <v>8.9029735681617291E-7</v>
      </c>
      <c r="J23" s="229">
        <v>8.296445746875723E-7</v>
      </c>
      <c r="K23" s="229">
        <v>4.1355016241841928E-6</v>
      </c>
      <c r="L23" s="229">
        <v>6.6208885104282978E-7</v>
      </c>
      <c r="M23" s="229">
        <v>6.0210566552314584E-6</v>
      </c>
      <c r="N23" s="229">
        <v>2.1539746044992144E-6</v>
      </c>
      <c r="O23" s="229">
        <v>2.8104708635635123E-6</v>
      </c>
      <c r="P23" s="229">
        <v>7.1150726968152058E-7</v>
      </c>
      <c r="Q23" s="229">
        <v>3.8708821959254762E-6</v>
      </c>
      <c r="R23" s="229">
        <v>3.1048095109370419E-6</v>
      </c>
      <c r="S23" s="229">
        <v>3.4010539903022016E-6</v>
      </c>
      <c r="T23" s="229">
        <v>1.2567712770771933E-5</v>
      </c>
      <c r="U23" s="229">
        <v>1.1095961571423829E-5</v>
      </c>
      <c r="V23" s="229">
        <v>6.4238050748945674E-6</v>
      </c>
      <c r="W23" s="229">
        <v>1.0046300715523404E-5</v>
      </c>
      <c r="X23" s="229">
        <v>7.1081452838468896E-6</v>
      </c>
      <c r="Y23" s="229">
        <v>1.1399099337227065E-5</v>
      </c>
      <c r="Z23" s="229">
        <v>5.9983730706303407E-6</v>
      </c>
      <c r="AA23" s="229">
        <v>9.0884576320937733E-6</v>
      </c>
      <c r="AB23" s="229">
        <v>1.0304257847998016E-5</v>
      </c>
      <c r="AC23" s="229">
        <v>2.4721052030985666E-6</v>
      </c>
      <c r="AD23" s="229">
        <v>1.126289012888972E-5</v>
      </c>
      <c r="AE23" s="229">
        <v>1.15486781705818E-5</v>
      </c>
      <c r="AF23" s="229">
        <v>6.9468386706514505E-6</v>
      </c>
      <c r="AG23" s="229">
        <v>7.872593022757882E-6</v>
      </c>
      <c r="AH23" s="229">
        <v>2.3184522809949004E-6</v>
      </c>
      <c r="AI23" s="229">
        <v>5.7725664490708689E-6</v>
      </c>
      <c r="AJ23" s="229">
        <v>1.7743137229340297E-6</v>
      </c>
      <c r="AK23" s="229">
        <v>6.6007353931240778E-6</v>
      </c>
      <c r="AL23" s="229">
        <v>8.6697480578698236E-6</v>
      </c>
      <c r="AM23" s="229">
        <v>7.0703734072448229E-6</v>
      </c>
      <c r="AN23" s="229">
        <v>1.3254061530019934E-5</v>
      </c>
      <c r="AO23" s="229">
        <v>5.1566229891717742E-6</v>
      </c>
      <c r="AP23" s="229">
        <v>2.9443929846678263E-6</v>
      </c>
      <c r="AQ23" s="229">
        <v>4.9241317154794503E-6</v>
      </c>
      <c r="AR23" s="229">
        <v>4.1617033273729522E-6</v>
      </c>
      <c r="AS23" s="229">
        <v>5.3699689502202468E-6</v>
      </c>
      <c r="AT23" s="229">
        <v>4.8455903776457575E-6</v>
      </c>
      <c r="AU23" s="229">
        <v>3.3325808600932843E-6</v>
      </c>
      <c r="AV23" s="229">
        <v>7.5807898281540678E-2</v>
      </c>
      <c r="AW23" s="229">
        <v>8.3454473699804846E-6</v>
      </c>
      <c r="AX23" s="229">
        <v>6.1779269874084879E-6</v>
      </c>
      <c r="AY23" s="229">
        <v>7.8124883618251166E-6</v>
      </c>
      <c r="AZ23" s="229">
        <v>5.0931276291917621E-6</v>
      </c>
      <c r="BA23" s="229">
        <v>8.6457648224344914E-6</v>
      </c>
      <c r="BB23" s="229">
        <v>4.9611214397305797E-6</v>
      </c>
      <c r="BC23" s="229">
        <v>2.0337736682155001E-6</v>
      </c>
      <c r="BD23" s="229">
        <v>9.7432580214031581E-7</v>
      </c>
      <c r="BE23" s="229">
        <v>1.1230834772250828E-2</v>
      </c>
      <c r="BF23" s="229">
        <v>1.002053923081667E-6</v>
      </c>
      <c r="BG23" s="229">
        <v>9.6688300317453821E-7</v>
      </c>
      <c r="BH23" s="229">
        <v>3.9723473021187929E-6</v>
      </c>
      <c r="BI23" s="229">
        <v>5.4881182516523088E-6</v>
      </c>
      <c r="BJ23" s="229">
        <v>2.3826285043964948E-6</v>
      </c>
      <c r="BK23" s="229">
        <v>4.1348036288975629E-7</v>
      </c>
      <c r="BL23" s="229">
        <v>1.1132665879820225E-6</v>
      </c>
      <c r="BM23" s="229">
        <v>3.5046585973320046E-7</v>
      </c>
      <c r="BN23" s="229">
        <v>4.0601449850557489E-7</v>
      </c>
      <c r="BO23" s="229">
        <v>2.0231619909048996E-7</v>
      </c>
      <c r="BP23" s="229">
        <v>7.814372130018974E-7</v>
      </c>
      <c r="BQ23" s="229">
        <v>7.9359101670908096E-7</v>
      </c>
      <c r="BR23" s="229">
        <v>2.3763082483017405E-6</v>
      </c>
      <c r="BS23" s="229">
        <v>6.1273135054636048E-7</v>
      </c>
      <c r="BT23" s="229">
        <v>3.2013479518591266E-6</v>
      </c>
      <c r="BU23" s="229">
        <v>3.680399647100384E-6</v>
      </c>
      <c r="BV23" s="229">
        <v>2.3675916789569296E-6</v>
      </c>
      <c r="BW23" s="270">
        <v>0</v>
      </c>
      <c r="BX23" s="272">
        <v>8.7348166822710585E-2</v>
      </c>
    </row>
    <row r="24" spans="1:76" ht="14.7" thickBot="1" x14ac:dyDescent="0.6">
      <c r="B24" s="226">
        <v>16</v>
      </c>
      <c r="C24" s="193" t="s">
        <v>15</v>
      </c>
      <c r="D24" s="231" t="s">
        <v>125</v>
      </c>
      <c r="E24" s="229">
        <v>2.8870854271501276E-5</v>
      </c>
      <c r="F24" s="229">
        <v>1.0537530384656249E-5</v>
      </c>
      <c r="G24" s="229">
        <v>7.9211540305010843E-6</v>
      </c>
      <c r="H24" s="229">
        <v>3.1663165476503638E-6</v>
      </c>
      <c r="I24" s="229">
        <v>7.0718703055420809E-6</v>
      </c>
      <c r="J24" s="229">
        <v>6.5900890157293473E-6</v>
      </c>
      <c r="K24" s="229">
        <v>2.8726541786656925E-2</v>
      </c>
      <c r="L24" s="229">
        <v>5.2591490354014803E-6</v>
      </c>
      <c r="M24" s="229">
        <v>3.1937208883485634E-2</v>
      </c>
      <c r="N24" s="229">
        <v>2.1443785452134122E-2</v>
      </c>
      <c r="O24" s="229">
        <v>2.1631768526200663E-3</v>
      </c>
      <c r="P24" s="229">
        <v>5.6516927677198545E-6</v>
      </c>
      <c r="Q24" s="229">
        <v>3.0943115098425831E-5</v>
      </c>
      <c r="R24" s="229">
        <v>2.4662333339145148E-5</v>
      </c>
      <c r="S24" s="229">
        <v>2.7015482565932992E-5</v>
      </c>
      <c r="T24" s="229">
        <v>5.9756814956482822E-2</v>
      </c>
      <c r="U24" s="229">
        <v>1.8228171483448692E-2</v>
      </c>
      <c r="V24" s="229">
        <v>6.6929794522872647E-4</v>
      </c>
      <c r="W24" s="229">
        <v>7.9800456742595515E-5</v>
      </c>
      <c r="X24" s="229">
        <v>2.0540180242447376E-2</v>
      </c>
      <c r="Y24" s="229">
        <v>1.475535401359916E-2</v>
      </c>
      <c r="Z24" s="229">
        <v>1.4593237414443804E-4</v>
      </c>
      <c r="AA24" s="229">
        <v>5.26587520644881E-3</v>
      </c>
      <c r="AB24" s="229">
        <v>5.6512443144517577E-3</v>
      </c>
      <c r="AC24" s="229">
        <v>1.9636593598894136E-5</v>
      </c>
      <c r="AD24" s="229">
        <v>1.7188301733504408E-4</v>
      </c>
      <c r="AE24" s="229">
        <v>5.3972273970389062E-3</v>
      </c>
      <c r="AF24" s="229">
        <v>5.5180599758328962E-5</v>
      </c>
      <c r="AG24" s="229">
        <v>7.8912331141284445E-2</v>
      </c>
      <c r="AH24" s="229">
        <v>1.5293456009117683E-4</v>
      </c>
      <c r="AI24" s="229">
        <v>4.6751803265927332E-5</v>
      </c>
      <c r="AJ24" s="229">
        <v>1.4093849020068265E-5</v>
      </c>
      <c r="AK24" s="229">
        <v>1.1730187644249775E-4</v>
      </c>
      <c r="AL24" s="229">
        <v>6.886613037495538E-5</v>
      </c>
      <c r="AM24" s="229">
        <v>9.3891289602587025E-3</v>
      </c>
      <c r="AN24" s="229">
        <v>1.5292414907568864E-4</v>
      </c>
      <c r="AO24" s="229">
        <v>4.1083579424681534E-5</v>
      </c>
      <c r="AP24" s="229">
        <v>2.3388101915277494E-5</v>
      </c>
      <c r="AQ24" s="229">
        <v>4.1647614690163065E-5</v>
      </c>
      <c r="AR24" s="229">
        <v>8.0069845888630924E-4</v>
      </c>
      <c r="AS24" s="229">
        <v>4.2655101320924975E-5</v>
      </c>
      <c r="AT24" s="229">
        <v>3.8489821902918381E-5</v>
      </c>
      <c r="AU24" s="229">
        <v>2.6471582157216023E-5</v>
      </c>
      <c r="AV24" s="229">
        <v>4.6710167244314716E-5</v>
      </c>
      <c r="AW24" s="229">
        <v>6.6290123171077969E-5</v>
      </c>
      <c r="AX24" s="229">
        <v>4.907292836216076E-5</v>
      </c>
      <c r="AY24" s="229">
        <v>6.2056687055616898E-5</v>
      </c>
      <c r="AZ24" s="229">
        <v>4.0456076576507329E-5</v>
      </c>
      <c r="BA24" s="229">
        <v>6.8675625113755371E-5</v>
      </c>
      <c r="BB24" s="229">
        <v>1.2513736614964306E-3</v>
      </c>
      <c r="BC24" s="229">
        <v>1.6154808842610414E-5</v>
      </c>
      <c r="BD24" s="229">
        <v>7.7393307475608599E-6</v>
      </c>
      <c r="BE24" s="229">
        <v>4.9947749680611367E-5</v>
      </c>
      <c r="BF24" s="229">
        <v>7.959582637126011E-6</v>
      </c>
      <c r="BG24" s="229">
        <v>7.6802106023720312E-6</v>
      </c>
      <c r="BH24" s="229">
        <v>1.4320682919274652E-2</v>
      </c>
      <c r="BI24" s="229">
        <v>4.8911226468358326E-2</v>
      </c>
      <c r="BJ24" s="229">
        <v>1.8925856221382446E-5</v>
      </c>
      <c r="BK24" s="229">
        <v>3.2843852425910218E-6</v>
      </c>
      <c r="BL24" s="229">
        <v>8.8429746145228594E-6</v>
      </c>
      <c r="BM24" s="229">
        <v>2.7838441702408007E-6</v>
      </c>
      <c r="BN24" s="229">
        <v>3.225081882607445E-6</v>
      </c>
      <c r="BO24" s="229">
        <v>1.6070517448178782E-6</v>
      </c>
      <c r="BP24" s="229">
        <v>6.2071650330808808E-6</v>
      </c>
      <c r="BQ24" s="229">
        <v>9.4881324532332875E-3</v>
      </c>
      <c r="BR24" s="229">
        <v>1.7338035178077345E-3</v>
      </c>
      <c r="BS24" s="229">
        <v>4.8670891921991918E-6</v>
      </c>
      <c r="BT24" s="229">
        <v>3.2545809645568771E-3</v>
      </c>
      <c r="BU24" s="229">
        <v>1.7743597225950602E-4</v>
      </c>
      <c r="BV24" s="229">
        <v>2.6891182645281176E-3</v>
      </c>
      <c r="BW24" s="270">
        <v>0</v>
      </c>
      <c r="BX24" s="272">
        <v>0.38733260885274529</v>
      </c>
    </row>
    <row r="25" spans="1:76" ht="14.7" thickBot="1" x14ac:dyDescent="0.6">
      <c r="B25" s="230">
        <v>17</v>
      </c>
      <c r="C25" s="193" t="s">
        <v>16</v>
      </c>
      <c r="D25" s="231" t="s">
        <v>126</v>
      </c>
      <c r="E25" s="229">
        <v>3.4240321788141778E-5</v>
      </c>
      <c r="F25" s="229">
        <v>1.2497324389154263E-5</v>
      </c>
      <c r="G25" s="229">
        <v>9.3943483759509087E-6</v>
      </c>
      <c r="H25" s="229">
        <v>3.755195341818648E-6</v>
      </c>
      <c r="I25" s="229">
        <v>8.3871129211714195E-6</v>
      </c>
      <c r="J25" s="229">
        <v>7.8157288450522119E-6</v>
      </c>
      <c r="K25" s="229">
        <v>2.2853754434305245E-2</v>
      </c>
      <c r="L25" s="229">
        <v>6.2372576027892591E-6</v>
      </c>
      <c r="M25" s="229">
        <v>2.937570706649658E-2</v>
      </c>
      <c r="N25" s="229">
        <v>1.782763558814443E-2</v>
      </c>
      <c r="O25" s="229">
        <v>1.8057021805284075E-3</v>
      </c>
      <c r="P25" s="229">
        <v>6.7028075163492107E-6</v>
      </c>
      <c r="Q25" s="229">
        <v>3.6465935603673133E-5</v>
      </c>
      <c r="R25" s="229">
        <v>2.924909050621023E-5</v>
      </c>
      <c r="S25" s="229">
        <v>3.2039883808792444E-5</v>
      </c>
      <c r="T25" s="229">
        <v>6.0492546523991807E-4</v>
      </c>
      <c r="U25" s="229">
        <v>2.1521221191351574E-2</v>
      </c>
      <c r="V25" s="229">
        <v>1.7941082558332402E-3</v>
      </c>
      <c r="W25" s="229">
        <v>2.5472227693600349E-3</v>
      </c>
      <c r="X25" s="229">
        <v>6.6962814950854142E-5</v>
      </c>
      <c r="Y25" s="229">
        <v>1.0738606894540534E-4</v>
      </c>
      <c r="Z25" s="229">
        <v>5.6508122709251331E-5</v>
      </c>
      <c r="AA25" s="229">
        <v>8.6699516653637642E-5</v>
      </c>
      <c r="AB25" s="229">
        <v>9.7072032707236965E-5</v>
      </c>
      <c r="AC25" s="229">
        <v>2.3288652193184225E-5</v>
      </c>
      <c r="AD25" s="229">
        <v>1.0610289989802765E-4</v>
      </c>
      <c r="AE25" s="229">
        <v>1.2404630919740521E-3</v>
      </c>
      <c r="AF25" s="229">
        <v>6.5443213921553069E-5</v>
      </c>
      <c r="AG25" s="229">
        <v>7.416435212210791E-5</v>
      </c>
      <c r="AH25" s="229">
        <v>2.1841153333971622E-5</v>
      </c>
      <c r="AI25" s="229">
        <v>5.4380894520974739E-5</v>
      </c>
      <c r="AJ25" s="229">
        <v>1.6715055299107719E-5</v>
      </c>
      <c r="AK25" s="229">
        <v>6.2182722077131061E-5</v>
      </c>
      <c r="AL25" s="229">
        <v>8.1674010826558824E-5</v>
      </c>
      <c r="AM25" s="229">
        <v>6.6606982158719377E-5</v>
      </c>
      <c r="AN25" s="229">
        <v>1.2486087919430278E-4</v>
      </c>
      <c r="AO25" s="229">
        <v>4.8578353031123508E-5</v>
      </c>
      <c r="AP25" s="229">
        <v>2.7737874607453181E-5</v>
      </c>
      <c r="AQ25" s="229">
        <v>4.6388151576838927E-5</v>
      </c>
      <c r="AR25" s="229">
        <v>3.9205637851061074E-5</v>
      </c>
      <c r="AS25" s="229">
        <v>5.0588194633920537E-5</v>
      </c>
      <c r="AT25" s="229">
        <v>4.5648247022087946E-5</v>
      </c>
      <c r="AU25" s="229">
        <v>3.1394827557943848E-5</v>
      </c>
      <c r="AV25" s="229">
        <v>5.5397430993304968E-5</v>
      </c>
      <c r="AW25" s="229">
        <v>7.861891191054233E-5</v>
      </c>
      <c r="AX25" s="229">
        <v>5.8199623828430634E-5</v>
      </c>
      <c r="AY25" s="229">
        <v>7.3598131662760957E-5</v>
      </c>
      <c r="AZ25" s="229">
        <v>4.7980190237484265E-5</v>
      </c>
      <c r="BA25" s="229">
        <v>8.1448074961118879E-5</v>
      </c>
      <c r="BB25" s="229">
        <v>4.6736616044178995E-5</v>
      </c>
      <c r="BC25" s="229">
        <v>1.9159317143688228E-5</v>
      </c>
      <c r="BD25" s="229">
        <v>9.1787091829466673E-6</v>
      </c>
      <c r="BE25" s="229">
        <v>5.9237146416754015E-5</v>
      </c>
      <c r="BF25" s="229">
        <v>9.4399240227375795E-6</v>
      </c>
      <c r="BG25" s="229">
        <v>9.1085937379241298E-6</v>
      </c>
      <c r="BH25" s="229">
        <v>6.2962841277015534E-3</v>
      </c>
      <c r="BI25" s="229">
        <v>1.9328168113186002E-2</v>
      </c>
      <c r="BJ25" s="229">
        <v>2.2445730252461382E-5</v>
      </c>
      <c r="BK25" s="229">
        <v>3.8952227227148446E-6</v>
      </c>
      <c r="BL25" s="229">
        <v>1.0487611260762563E-5</v>
      </c>
      <c r="BM25" s="229">
        <v>3.3015898767906798E-6</v>
      </c>
      <c r="BN25" s="229">
        <v>3.8248899881909459E-6</v>
      </c>
      <c r="BO25" s="229">
        <v>1.9059349042911966E-6</v>
      </c>
      <c r="BP25" s="229">
        <v>7.3615877842100071E-6</v>
      </c>
      <c r="BQ25" s="229">
        <v>8.5786436562626576E-6</v>
      </c>
      <c r="BR25" s="229">
        <v>1.282070760568635E-4</v>
      </c>
      <c r="BS25" s="229">
        <v>5.7738722316001242E-6</v>
      </c>
      <c r="BT25" s="229">
        <v>4.1965015992679825E-5</v>
      </c>
      <c r="BU25" s="229">
        <v>4.3848147911972388E-5</v>
      </c>
      <c r="BV25" s="229">
        <v>2.1702947788511875E-4</v>
      </c>
      <c r="BW25" s="270">
        <v>0</v>
      </c>
      <c r="BX25" s="272">
        <v>0.12783013541927846</v>
      </c>
    </row>
    <row r="26" spans="1:76" ht="14.7" thickBot="1" x14ac:dyDescent="0.6">
      <c r="A26" s="131"/>
      <c r="B26" s="230">
        <v>18</v>
      </c>
      <c r="C26" s="193" t="s">
        <v>17</v>
      </c>
      <c r="D26" s="231" t="s">
        <v>127</v>
      </c>
      <c r="E26" s="229">
        <v>3.2321280146249776E-5</v>
      </c>
      <c r="F26" s="229">
        <v>1.1796896219599928E-5</v>
      </c>
      <c r="G26" s="229">
        <v>8.86783037639946E-6</v>
      </c>
      <c r="H26" s="229">
        <v>3.5447307241384321E-6</v>
      </c>
      <c r="I26" s="229">
        <v>7.9170466919295965E-6</v>
      </c>
      <c r="J26" s="229">
        <v>7.3776865507012851E-6</v>
      </c>
      <c r="K26" s="229">
        <v>3.2277064051317115E-4</v>
      </c>
      <c r="L26" s="229">
        <v>5.8876827026168726E-6</v>
      </c>
      <c r="M26" s="229">
        <v>5.3542770074811661E-5</v>
      </c>
      <c r="N26" s="229">
        <v>1.9154406543489231E-5</v>
      </c>
      <c r="O26" s="229">
        <v>2.4992356635440733E-5</v>
      </c>
      <c r="P26" s="229">
        <v>6.3271402892405107E-6</v>
      </c>
      <c r="Q26" s="229">
        <v>3.4422156653025645E-5</v>
      </c>
      <c r="R26" s="229">
        <v>2.7609788661555116E-5</v>
      </c>
      <c r="S26" s="229">
        <v>3.024416846444226E-5</v>
      </c>
      <c r="T26" s="229">
        <v>6.6860951905299611E-3</v>
      </c>
      <c r="U26" s="229">
        <v>8.0914961490553064E-3</v>
      </c>
      <c r="V26" s="229">
        <v>2.5342610911502386E-2</v>
      </c>
      <c r="W26" s="229">
        <v>2.5256034308355189E-2</v>
      </c>
      <c r="X26" s="229">
        <v>7.2954152104137059E-5</v>
      </c>
      <c r="Y26" s="229">
        <v>1.0143122125652207E-4</v>
      </c>
      <c r="Z26" s="229">
        <v>5.3350419251402898E-5</v>
      </c>
      <c r="AA26" s="229">
        <v>9.9039733931857263E-5</v>
      </c>
      <c r="AB26" s="229">
        <v>9.1631509274632872E-5</v>
      </c>
      <c r="AC26" s="229">
        <v>2.1983410565527044E-5</v>
      </c>
      <c r="AD26" s="229">
        <v>1.0015623022331886E-4</v>
      </c>
      <c r="AE26" s="229">
        <v>1.8788927335566252E-2</v>
      </c>
      <c r="AF26" s="229">
        <v>6.1775367180165244E-5</v>
      </c>
      <c r="AG26" s="229">
        <v>1.0745546611081319E-4</v>
      </c>
      <c r="AH26" s="229">
        <v>2.0617038589543151E-5</v>
      </c>
      <c r="AI26" s="229">
        <v>5.1333049300512211E-5</v>
      </c>
      <c r="AJ26" s="229">
        <v>1.5778239127694744E-5</v>
      </c>
      <c r="AK26" s="229">
        <v>5.8697613677433167E-5</v>
      </c>
      <c r="AL26" s="229">
        <v>7.7096488780875673E-5</v>
      </c>
      <c r="AM26" s="229">
        <v>6.6121840902195071E-5</v>
      </c>
      <c r="AN26" s="229">
        <v>1.1786289511869466E-4</v>
      </c>
      <c r="AO26" s="229">
        <v>4.5855718502801344E-5</v>
      </c>
      <c r="AP26" s="229">
        <v>2.6183270747167141E-5</v>
      </c>
      <c r="AQ26" s="229">
        <v>4.3788269627213624E-5</v>
      </c>
      <c r="AR26" s="229">
        <v>3.7373183468542621E-5</v>
      </c>
      <c r="AS26" s="229">
        <v>4.7752916020264157E-5</v>
      </c>
      <c r="AT26" s="229">
        <v>4.3089833948262877E-5</v>
      </c>
      <c r="AU26" s="229">
        <v>2.9635265197622275E-5</v>
      </c>
      <c r="AV26" s="229">
        <v>5.2292612715376035E-5</v>
      </c>
      <c r="AW26" s="229">
        <v>7.4212616703094232E-5</v>
      </c>
      <c r="AX26" s="229">
        <v>5.4937753149753534E-5</v>
      </c>
      <c r="AY26" s="229">
        <v>6.9473232361282942E-5</v>
      </c>
      <c r="AZ26" s="229">
        <v>4.5291080490755178E-5</v>
      </c>
      <c r="BA26" s="229">
        <v>7.6883215773479476E-5</v>
      </c>
      <c r="BB26" s="229">
        <v>4.4693723705292194E-5</v>
      </c>
      <c r="BC26" s="229">
        <v>1.8085509261377775E-5</v>
      </c>
      <c r="BD26" s="229">
        <v>8.6642769515594205E-6</v>
      </c>
      <c r="BE26" s="229">
        <v>5.5917126487502818E-5</v>
      </c>
      <c r="BF26" s="229">
        <v>8.9108516790832653E-6</v>
      </c>
      <c r="BG26" s="229">
        <v>8.5980912143115518E-6</v>
      </c>
      <c r="BH26" s="229">
        <v>1.2454803187994329E-2</v>
      </c>
      <c r="BI26" s="229">
        <v>2.1392708049161675E-2</v>
      </c>
      <c r="BJ26" s="229">
        <v>2.118773123879364E-5</v>
      </c>
      <c r="BK26" s="229">
        <v>3.6769100954099658E-6</v>
      </c>
      <c r="BL26" s="229">
        <v>9.8998199760337798E-6</v>
      </c>
      <c r="BM26" s="229">
        <v>3.1165481444958432E-6</v>
      </c>
      <c r="BN26" s="229">
        <v>3.6105192469224952E-6</v>
      </c>
      <c r="BO26" s="229">
        <v>1.7991143997789712E-6</v>
      </c>
      <c r="BP26" s="229">
        <v>6.9489983933814717E-6</v>
      </c>
      <c r="BQ26" s="229">
        <v>2.9761864511553014E-5</v>
      </c>
      <c r="BR26" s="229">
        <v>3.053042614279598E-4</v>
      </c>
      <c r="BS26" s="229">
        <v>5.4487668358721732E-6</v>
      </c>
      <c r="BT26" s="229">
        <v>6.1398331912638295E-5</v>
      </c>
      <c r="BU26" s="229">
        <v>1.8430447846986647E-4</v>
      </c>
      <c r="BV26" s="229">
        <v>2.2315053806404965E-5</v>
      </c>
      <c r="BW26" s="270">
        <v>0</v>
      </c>
      <c r="BX26" s="272">
        <v>0.12117714733527112</v>
      </c>
    </row>
    <row r="27" spans="1:76" ht="14.7" thickBot="1" x14ac:dyDescent="0.6">
      <c r="A27" s="131"/>
      <c r="B27" s="226">
        <v>19</v>
      </c>
      <c r="C27" s="193" t="s">
        <v>18</v>
      </c>
      <c r="D27" s="231" t="s">
        <v>128</v>
      </c>
      <c r="E27" s="229">
        <v>4.4902275208281001E-5</v>
      </c>
      <c r="F27" s="229">
        <v>1.6388814993067885E-5</v>
      </c>
      <c r="G27" s="229">
        <v>1.2319616000965975E-5</v>
      </c>
      <c r="H27" s="229">
        <v>4.9245102234287913E-6</v>
      </c>
      <c r="I27" s="229">
        <v>1.0998741627474837E-5</v>
      </c>
      <c r="J27" s="229">
        <v>1.0249436606503352E-5</v>
      </c>
      <c r="K27" s="229">
        <v>1.5835800740102613E-4</v>
      </c>
      <c r="L27" s="229">
        <v>8.1794516756667889E-6</v>
      </c>
      <c r="M27" s="229">
        <v>7.4384188572798921E-5</v>
      </c>
      <c r="N27" s="229">
        <v>2.6610221815946424E-5</v>
      </c>
      <c r="O27" s="229">
        <v>3.4720582559545599E-5</v>
      </c>
      <c r="P27" s="229">
        <v>8.7899672681078628E-6</v>
      </c>
      <c r="Q27" s="229">
        <v>4.782091378506421E-5</v>
      </c>
      <c r="R27" s="229">
        <v>3.8356844880955958E-5</v>
      </c>
      <c r="S27" s="229">
        <v>4.201665186809043E-5</v>
      </c>
      <c r="T27" s="229">
        <v>2.6663331031472116E-3</v>
      </c>
      <c r="U27" s="229">
        <v>3.1357711381585899E-3</v>
      </c>
      <c r="V27" s="229">
        <v>9.5638156287677373E-3</v>
      </c>
      <c r="W27" s="229">
        <v>1.4331728771819275E-2</v>
      </c>
      <c r="X27" s="229">
        <v>1.131275904141524E-4</v>
      </c>
      <c r="Y27" s="229">
        <v>1.4099015486289192E-4</v>
      </c>
      <c r="Z27" s="229">
        <v>7.4128283203791912E-5</v>
      </c>
      <c r="AA27" s="229">
        <v>1.1993987395329212E-4</v>
      </c>
      <c r="AB27" s="229">
        <v>1.2729889498752162E-4</v>
      </c>
      <c r="AC27" s="229">
        <v>3.0540410118763835E-5</v>
      </c>
      <c r="AD27" s="229">
        <v>1.3914184688731233E-4</v>
      </c>
      <c r="AE27" s="229">
        <v>7.1566716350934811E-3</v>
      </c>
      <c r="AF27" s="229">
        <v>8.5821307994765112E-5</v>
      </c>
      <c r="AG27" s="229">
        <v>1.9453839176417127E-4</v>
      </c>
      <c r="AH27" s="229">
        <v>2.864218052436362E-5</v>
      </c>
      <c r="AI27" s="229">
        <v>7.1314338310306691E-5</v>
      </c>
      <c r="AJ27" s="229">
        <v>2.1919887838849146E-5</v>
      </c>
      <c r="AK27" s="229">
        <v>8.1545544962558566E-5</v>
      </c>
      <c r="AL27" s="229">
        <v>1.0710614620357789E-4</v>
      </c>
      <c r="AM27" s="229">
        <v>9.5784804625883286E-5</v>
      </c>
      <c r="AN27" s="229">
        <v>1.6374079645104807E-4</v>
      </c>
      <c r="AO27" s="229">
        <v>6.3704967215698509E-5</v>
      </c>
      <c r="AP27" s="229">
        <v>3.6375057659300257E-5</v>
      </c>
      <c r="AQ27" s="229">
        <v>6.0832767910143998E-5</v>
      </c>
      <c r="AR27" s="229">
        <v>5.236157777432965E-5</v>
      </c>
      <c r="AS27" s="229">
        <v>6.6340645155065864E-5</v>
      </c>
      <c r="AT27" s="229">
        <v>5.9862467509614609E-5</v>
      </c>
      <c r="AU27" s="229">
        <v>4.1170734195948199E-5</v>
      </c>
      <c r="AV27" s="229">
        <v>7.2647409907070564E-5</v>
      </c>
      <c r="AW27" s="229">
        <v>1.0309973256166512E-4</v>
      </c>
      <c r="AX27" s="229">
        <v>7.6322166080450396E-5</v>
      </c>
      <c r="AY27" s="229">
        <v>9.6515552137161722E-5</v>
      </c>
      <c r="AZ27" s="229">
        <v>6.2920544962148149E-5</v>
      </c>
      <c r="BA27" s="229">
        <v>1.0680985709531023E-4</v>
      </c>
      <c r="BB27" s="229">
        <v>6.2787399900872704E-5</v>
      </c>
      <c r="BC27" s="229">
        <v>2.5125258358014786E-5</v>
      </c>
      <c r="BD27" s="229">
        <v>1.2036829803748592E-5</v>
      </c>
      <c r="BE27" s="229">
        <v>7.7682758573825803E-5</v>
      </c>
      <c r="BF27" s="229">
        <v>1.2379383261550519E-5</v>
      </c>
      <c r="BG27" s="229">
        <v>1.1944881397765929E-5</v>
      </c>
      <c r="BH27" s="229">
        <v>2.5626098070851654E-2</v>
      </c>
      <c r="BI27" s="229">
        <v>2.7345143092067401E-2</v>
      </c>
      <c r="BJ27" s="229">
        <v>2.9435014170804506E-5</v>
      </c>
      <c r="BK27" s="229">
        <v>5.1081401563657334E-6</v>
      </c>
      <c r="BL27" s="229">
        <v>1.3753305533224199E-5</v>
      </c>
      <c r="BM27" s="229">
        <v>4.3296584123771784E-6</v>
      </c>
      <c r="BN27" s="229">
        <v>5.0159067999947423E-6</v>
      </c>
      <c r="BO27" s="229">
        <v>2.4994161600195782E-6</v>
      </c>
      <c r="BP27" s="229">
        <v>9.6538824226527896E-6</v>
      </c>
      <c r="BQ27" s="229">
        <v>2.8325442017238008E-5</v>
      </c>
      <c r="BR27" s="229">
        <v>1.3423961755810395E-3</v>
      </c>
      <c r="BS27" s="229">
        <v>7.5696886665076843E-6</v>
      </c>
      <c r="BT27" s="229">
        <v>1.898662114745888E-4</v>
      </c>
      <c r="BU27" s="229">
        <v>1.024739882663497E-4</v>
      </c>
      <c r="BV27" s="229">
        <v>6.4553729031650907E-4</v>
      </c>
      <c r="BW27" s="270">
        <v>0</v>
      </c>
      <c r="BX27" s="272">
        <v>9.5447046228932866E-2</v>
      </c>
    </row>
    <row r="28" spans="1:76" ht="14.7" thickBot="1" x14ac:dyDescent="0.6">
      <c r="B28" s="230">
        <v>20</v>
      </c>
      <c r="C28" s="193" t="s">
        <v>19</v>
      </c>
      <c r="D28" s="231" t="s">
        <v>129</v>
      </c>
      <c r="E28" s="229">
        <v>2.4065146084270675E-4</v>
      </c>
      <c r="F28" s="229">
        <v>6.0692934134006517E-5</v>
      </c>
      <c r="G28" s="229">
        <v>3.4111366518837483E-5</v>
      </c>
      <c r="H28" s="229">
        <v>1.7861363763727064E-5</v>
      </c>
      <c r="I28" s="229">
        <v>5.5012731774261109E-5</v>
      </c>
      <c r="J28" s="229">
        <v>2.7890993822117834E-5</v>
      </c>
      <c r="K28" s="229">
        <v>1.4054109819960879E-3</v>
      </c>
      <c r="L28" s="229">
        <v>2.2294461301180452E-5</v>
      </c>
      <c r="M28" s="229">
        <v>3.1381942256859645E-4</v>
      </c>
      <c r="N28" s="229">
        <v>9.8618815651801874E-5</v>
      </c>
      <c r="O28" s="229">
        <v>1.4653694480302285E-4</v>
      </c>
      <c r="P28" s="229">
        <v>7.9308065516428187E-5</v>
      </c>
      <c r="Q28" s="229">
        <v>4.8464647879071593E-4</v>
      </c>
      <c r="R28" s="229">
        <v>1.3356779984820221E-3</v>
      </c>
      <c r="S28" s="229">
        <v>1.516635804013753E-4</v>
      </c>
      <c r="T28" s="229">
        <v>6.5660424408435511E-3</v>
      </c>
      <c r="U28" s="229">
        <v>1.361894657298551E-2</v>
      </c>
      <c r="V28" s="229">
        <v>2.8511509337463849E-4</v>
      </c>
      <c r="W28" s="229">
        <v>7.9439474380928587E-3</v>
      </c>
      <c r="X28" s="229">
        <v>0.13964916091060478</v>
      </c>
      <c r="Y28" s="229">
        <v>2.7762597638428352E-2</v>
      </c>
      <c r="Z28" s="229">
        <v>1.9013310556325886E-3</v>
      </c>
      <c r="AA28" s="229">
        <v>2.3782938774480879E-2</v>
      </c>
      <c r="AB28" s="229">
        <v>1.8342890242073855E-3</v>
      </c>
      <c r="AC28" s="229">
        <v>2.2211463089482192E-3</v>
      </c>
      <c r="AD28" s="229">
        <v>4.6629040504607222E-3</v>
      </c>
      <c r="AE28" s="229">
        <v>4.8179081982695139E-2</v>
      </c>
      <c r="AF28" s="229">
        <v>2.3355530952791584E-4</v>
      </c>
      <c r="AG28" s="229">
        <v>6.7688465548458995E-3</v>
      </c>
      <c r="AH28" s="229">
        <v>1.0653115382221179E-3</v>
      </c>
      <c r="AI28" s="229">
        <v>2.7202585306937676E-4</v>
      </c>
      <c r="AJ28" s="229">
        <v>5.8846259356845729E-4</v>
      </c>
      <c r="AK28" s="229">
        <v>8.244540955727785E-4</v>
      </c>
      <c r="AL28" s="229">
        <v>3.5380924154555251E-4</v>
      </c>
      <c r="AM28" s="229">
        <v>3.5481830366698735E-4</v>
      </c>
      <c r="AN28" s="229">
        <v>5.2146151536798188E-4</v>
      </c>
      <c r="AO28" s="229">
        <v>1.4273363456148193E-3</v>
      </c>
      <c r="AP28" s="229">
        <v>2.2495615993420374E-4</v>
      </c>
      <c r="AQ28" s="229">
        <v>1.5898881464211864E-3</v>
      </c>
      <c r="AR28" s="229">
        <v>1.6579100225289326E-3</v>
      </c>
      <c r="AS28" s="229">
        <v>4.3119302033162729E-4</v>
      </c>
      <c r="AT28" s="229">
        <v>4.0864546519022165E-4</v>
      </c>
      <c r="AU28" s="229">
        <v>8.3481876390277348E-4</v>
      </c>
      <c r="AV28" s="229">
        <v>3.1742415555647066E-4</v>
      </c>
      <c r="AW28" s="229">
        <v>3.6544070107237119E-4</v>
      </c>
      <c r="AX28" s="229">
        <v>3.7726799335253958E-4</v>
      </c>
      <c r="AY28" s="229">
        <v>7.8878230033544783E-4</v>
      </c>
      <c r="AZ28" s="229">
        <v>4.1159880548843794E-4</v>
      </c>
      <c r="BA28" s="229">
        <v>9.8959125925896256E-4</v>
      </c>
      <c r="BB28" s="229">
        <v>2.7884922043615919E-4</v>
      </c>
      <c r="BC28" s="229">
        <v>1.2575780539656335E-4</v>
      </c>
      <c r="BD28" s="229">
        <v>6.466095381536898E-5</v>
      </c>
      <c r="BE28" s="229">
        <v>5.4590022608151396E-4</v>
      </c>
      <c r="BF28" s="229">
        <v>1.6735917179112251E-4</v>
      </c>
      <c r="BG28" s="229">
        <v>5.1096541585292753E-5</v>
      </c>
      <c r="BH28" s="229">
        <v>9.7714651407820787E-4</v>
      </c>
      <c r="BI28" s="229">
        <v>2.8011226826657409E-3</v>
      </c>
      <c r="BJ28" s="229">
        <v>1.0128220227628013E-4</v>
      </c>
      <c r="BK28" s="229">
        <v>1.1909259354702439E-4</v>
      </c>
      <c r="BL28" s="229">
        <v>3.9200169104506295E-5</v>
      </c>
      <c r="BM28" s="229">
        <v>1.5641734264400202E-5</v>
      </c>
      <c r="BN28" s="229">
        <v>1.3649396639246041E-5</v>
      </c>
      <c r="BO28" s="229">
        <v>6.9629616373840207E-6</v>
      </c>
      <c r="BP28" s="229">
        <v>2.864203095395499E-5</v>
      </c>
      <c r="BQ28" s="229">
        <v>2.2938127256995371E-4</v>
      </c>
      <c r="BR28" s="229">
        <v>1.1048251614506547E-3</v>
      </c>
      <c r="BS28" s="229">
        <v>3.7737835461857202E-4</v>
      </c>
      <c r="BT28" s="229">
        <v>1.9299985990004042E-3</v>
      </c>
      <c r="BU28" s="229">
        <v>5.0750276615691989E-3</v>
      </c>
      <c r="BV28" s="229">
        <v>2.0878940275472742E-3</v>
      </c>
      <c r="BW28" s="270">
        <v>0</v>
      </c>
      <c r="BX28" s="272">
        <v>0.31983016631652533</v>
      </c>
    </row>
    <row r="29" spans="1:76" ht="14.7" thickBot="1" x14ac:dyDescent="0.6">
      <c r="B29" s="230">
        <v>21</v>
      </c>
      <c r="C29" s="193" t="s">
        <v>20</v>
      </c>
      <c r="D29" s="231" t="s">
        <v>130</v>
      </c>
      <c r="E29" s="229">
        <v>1.3571583462566587E-4</v>
      </c>
      <c r="F29" s="229">
        <v>4.9534721681533798E-5</v>
      </c>
      <c r="G29" s="229">
        <v>3.7235684830742311E-5</v>
      </c>
      <c r="H29" s="229">
        <v>1.4884190433450617E-5</v>
      </c>
      <c r="I29" s="229">
        <v>3.3243380048802379E-5</v>
      </c>
      <c r="J29" s="229">
        <v>3.0978627186310612E-5</v>
      </c>
      <c r="K29" s="229">
        <v>1.6734600482676672E-4</v>
      </c>
      <c r="L29" s="229">
        <v>2.4722157302592438E-5</v>
      </c>
      <c r="M29" s="229">
        <v>2.2807330573743789E-4</v>
      </c>
      <c r="N29" s="229">
        <v>8.2607791795561873E-5</v>
      </c>
      <c r="O29" s="229">
        <v>1.0515969321938114E-4</v>
      </c>
      <c r="P29" s="229">
        <v>2.6567423111413691E-5</v>
      </c>
      <c r="Q29" s="229">
        <v>1.4831387514538705E-4</v>
      </c>
      <c r="R29" s="229">
        <v>1.1593245982479971E-4</v>
      </c>
      <c r="S29" s="229">
        <v>1.2699412112200268E-4</v>
      </c>
      <c r="T29" s="229">
        <v>4.7031919739996662E-4</v>
      </c>
      <c r="U29" s="229">
        <v>4.6680532050724822E-4</v>
      </c>
      <c r="V29" s="229">
        <v>2.4043970778338467E-4</v>
      </c>
      <c r="W29" s="229">
        <v>3.8334326057582933E-4</v>
      </c>
      <c r="X29" s="229">
        <v>2.9089177437223142E-4</v>
      </c>
      <c r="Y29" s="229">
        <v>2.3827535233324277E-2</v>
      </c>
      <c r="Z29" s="229">
        <v>1.0716275990127616E-3</v>
      </c>
      <c r="AA29" s="229">
        <v>1.3380303408448311E-2</v>
      </c>
      <c r="AB29" s="229">
        <v>1.3623219243231583E-3</v>
      </c>
      <c r="AC29" s="229">
        <v>9.2307510696334758E-5</v>
      </c>
      <c r="AD29" s="229">
        <v>2.1027899158909853E-3</v>
      </c>
      <c r="AE29" s="229">
        <v>7.4992510810251069E-4</v>
      </c>
      <c r="AF29" s="229">
        <v>3.9266414220111751E-4</v>
      </c>
      <c r="AG29" s="229">
        <v>7.736792117596467E-4</v>
      </c>
      <c r="AH29" s="229">
        <v>9.8844009719667201E-5</v>
      </c>
      <c r="AI29" s="229">
        <v>2.1633226456822287E-4</v>
      </c>
      <c r="AJ29" s="229">
        <v>6.6252230185470879E-5</v>
      </c>
      <c r="AK29" s="229">
        <v>2.4646906294310426E-4</v>
      </c>
      <c r="AL29" s="229">
        <v>3.2372599894943909E-4</v>
      </c>
      <c r="AM29" s="229">
        <v>2.6400517587127549E-4</v>
      </c>
      <c r="AN29" s="229">
        <v>4.9490192162857897E-4</v>
      </c>
      <c r="AO29" s="229">
        <v>1.9254643011685802E-4</v>
      </c>
      <c r="AP29" s="229">
        <v>1.0994966767628533E-4</v>
      </c>
      <c r="AQ29" s="229">
        <v>1.8387307359257253E-4</v>
      </c>
      <c r="AR29" s="229">
        <v>2.1248989699911708E-4</v>
      </c>
      <c r="AS29" s="229">
        <v>2.0051269083942667E-4</v>
      </c>
      <c r="AT29" s="229">
        <v>1.8093258533413578E-4</v>
      </c>
      <c r="AU29" s="229">
        <v>1.2443735930165264E-4</v>
      </c>
      <c r="AV29" s="229">
        <v>2.2283802161622028E-4</v>
      </c>
      <c r="AW29" s="229">
        <v>3.1161597467802319E-4</v>
      </c>
      <c r="AX29" s="229">
        <v>2.3068155058959542E-4</v>
      </c>
      <c r="AY29" s="229">
        <v>2.9171547882358035E-4</v>
      </c>
      <c r="AZ29" s="229">
        <v>1.9017553642949542E-4</v>
      </c>
      <c r="BA29" s="229">
        <v>3.2282971931152328E-4</v>
      </c>
      <c r="BB29" s="229">
        <v>1.8524647324464491E-4</v>
      </c>
      <c r="BC29" s="229">
        <v>7.5940370335946853E-5</v>
      </c>
      <c r="BD29" s="229">
        <v>3.6380971687634198E-5</v>
      </c>
      <c r="BE29" s="229">
        <v>2.3479390224588313E-4</v>
      </c>
      <c r="BF29" s="229">
        <v>3.7416329655885267E-5</v>
      </c>
      <c r="BG29" s="229">
        <v>3.6103060276629902E-5</v>
      </c>
      <c r="BH29" s="229">
        <v>5.2434464569682312E-3</v>
      </c>
      <c r="BI29" s="229">
        <v>1.6484557988375999E-2</v>
      </c>
      <c r="BJ29" s="229">
        <v>9.1654735431657169E-5</v>
      </c>
      <c r="BK29" s="229">
        <v>1.5439206621276128E-5</v>
      </c>
      <c r="BL29" s="229">
        <v>4.2898570086821203E-5</v>
      </c>
      <c r="BM29" s="229">
        <v>1.3086267953108908E-5</v>
      </c>
      <c r="BN29" s="229">
        <v>1.5160433955923368E-5</v>
      </c>
      <c r="BO29" s="229">
        <v>1.3564915191165138E-5</v>
      </c>
      <c r="BP29" s="229">
        <v>2.9215772521831004E-5</v>
      </c>
      <c r="BQ29" s="229">
        <v>7.2981179413148547E-5</v>
      </c>
      <c r="BR29" s="229">
        <v>7.6991959017120085E-4</v>
      </c>
      <c r="BS29" s="229">
        <v>2.2879166155083201E-5</v>
      </c>
      <c r="BT29" s="229">
        <v>6.3412240098573256E-4</v>
      </c>
      <c r="BU29" s="229">
        <v>3.0163979608811245E-4</v>
      </c>
      <c r="BV29" s="229">
        <v>6.4567063674070219E-3</v>
      </c>
      <c r="BW29" s="270">
        <v>0</v>
      </c>
      <c r="BX29" s="272">
        <v>8.2230545189236837E-2</v>
      </c>
    </row>
    <row r="30" spans="1:76" ht="14.7" thickBot="1" x14ac:dyDescent="0.6">
      <c r="A30" s="131"/>
      <c r="B30" s="226">
        <v>22</v>
      </c>
      <c r="C30" s="193" t="s">
        <v>21</v>
      </c>
      <c r="D30" s="231" t="s">
        <v>131</v>
      </c>
      <c r="E30" s="229">
        <v>2.8991825377866959E-5</v>
      </c>
      <c r="F30" s="229">
        <v>1.058168344978575E-5</v>
      </c>
      <c r="G30" s="229">
        <v>7.9543442768911467E-6</v>
      </c>
      <c r="H30" s="229">
        <v>3.1795836582204634E-6</v>
      </c>
      <c r="I30" s="229">
        <v>7.1015019876146327E-6</v>
      </c>
      <c r="J30" s="229">
        <v>6.6177019970351363E-6</v>
      </c>
      <c r="K30" s="229">
        <v>1.6586286116309815E-4</v>
      </c>
      <c r="L30" s="229">
        <v>5.2811852755269591E-6</v>
      </c>
      <c r="M30" s="229">
        <v>5.6803125035579937E-5</v>
      </c>
      <c r="N30" s="229">
        <v>2.307784398238424E-5</v>
      </c>
      <c r="O30" s="229">
        <v>2.3007019420743041E-5</v>
      </c>
      <c r="P30" s="229">
        <v>5.6753737963628098E-6</v>
      </c>
      <c r="Q30" s="229">
        <v>4.0320182265228755E-5</v>
      </c>
      <c r="R30" s="229">
        <v>2.4765670418177842E-5</v>
      </c>
      <c r="S30" s="229">
        <v>2.7128679521737302E-5</v>
      </c>
      <c r="T30" s="229">
        <v>4.9936500798557892E-3</v>
      </c>
      <c r="U30" s="229">
        <v>3.464547091770946E-3</v>
      </c>
      <c r="V30" s="229">
        <v>5.1281350493970746E-5</v>
      </c>
      <c r="W30" s="229">
        <v>8.064022166423486E-5</v>
      </c>
      <c r="X30" s="229">
        <v>5.6816055840232652E-5</v>
      </c>
      <c r="Y30" s="229">
        <v>1.3151621147090897E-2</v>
      </c>
      <c r="Z30" s="229">
        <v>2.4946035572590741E-3</v>
      </c>
      <c r="AA30" s="229">
        <v>0.18630543827381177</v>
      </c>
      <c r="AB30" s="229">
        <v>0.25148837431236454</v>
      </c>
      <c r="AC30" s="229">
        <v>1.9718872440752187E-5</v>
      </c>
      <c r="AD30" s="229">
        <v>2.3252158435322461E-3</v>
      </c>
      <c r="AE30" s="229">
        <v>1.0577791562149951E-2</v>
      </c>
      <c r="AF30" s="229">
        <v>5.6377547746109353E-5</v>
      </c>
      <c r="AG30" s="229">
        <v>4.989552285705778E-3</v>
      </c>
      <c r="AH30" s="229">
        <v>6.3135706621838704E-3</v>
      </c>
      <c r="AI30" s="229">
        <v>8.8213853183078918E-5</v>
      </c>
      <c r="AJ30" s="229">
        <v>1.4152903334598597E-5</v>
      </c>
      <c r="AK30" s="229">
        <v>5.265110039371665E-5</v>
      </c>
      <c r="AL30" s="229">
        <v>6.9154684773250591E-5</v>
      </c>
      <c r="AM30" s="229">
        <v>5.6397191814974781E-5</v>
      </c>
      <c r="AN30" s="229">
        <v>2.3380424295585396E-3</v>
      </c>
      <c r="AO30" s="229">
        <v>4.6901841702640783E-5</v>
      </c>
      <c r="AP30" s="229">
        <v>2.3486099866355696E-5</v>
      </c>
      <c r="AQ30" s="229">
        <v>1.5800326544074719E-4</v>
      </c>
      <c r="AR30" s="229">
        <v>6.321375759999796E-5</v>
      </c>
      <c r="AS30" s="229">
        <v>4.2833829485682684E-5</v>
      </c>
      <c r="AT30" s="229">
        <v>3.8651097225623683E-5</v>
      </c>
      <c r="AU30" s="229">
        <v>2.6582500128353771E-5</v>
      </c>
      <c r="AV30" s="229">
        <v>4.7144607901394677E-5</v>
      </c>
      <c r="AW30" s="229">
        <v>6.656788390048731E-5</v>
      </c>
      <c r="AX30" s="229">
        <v>4.9278547717263618E-5</v>
      </c>
      <c r="AY30" s="229">
        <v>6.2316709361154199E-5</v>
      </c>
      <c r="AZ30" s="229">
        <v>4.0625590657963036E-5</v>
      </c>
      <c r="BA30" s="229">
        <v>6.8963381280311438E-5</v>
      </c>
      <c r="BB30" s="229">
        <v>4.2249040756373978E-5</v>
      </c>
      <c r="BC30" s="229">
        <v>1.6222498737770387E-5</v>
      </c>
      <c r="BD30" s="229">
        <v>7.7717591403703714E-6</v>
      </c>
      <c r="BE30" s="229">
        <v>5.0157034604518321E-5</v>
      </c>
      <c r="BF30" s="229">
        <v>7.9929339023420418E-6</v>
      </c>
      <c r="BG30" s="229">
        <v>7.7123912772129395E-6</v>
      </c>
      <c r="BH30" s="229">
        <v>1.0132194090069413E-3</v>
      </c>
      <c r="BI30" s="229">
        <v>5.7598154952105103E-3</v>
      </c>
      <c r="BJ30" s="229">
        <v>1.9201810822526221E-5</v>
      </c>
      <c r="BK30" s="229">
        <v>3.2981470701002121E-6</v>
      </c>
      <c r="BL30" s="229">
        <v>8.9772916276007427E-6</v>
      </c>
      <c r="BM30" s="229">
        <v>2.7955086920473516E-6</v>
      </c>
      <c r="BN30" s="229">
        <v>3.2385952244639088E-6</v>
      </c>
      <c r="BO30" s="229">
        <v>2.0533004442514496E-6</v>
      </c>
      <c r="BP30" s="229">
        <v>6.2331735333623356E-6</v>
      </c>
      <c r="BQ30" s="229">
        <v>8.9189589265481635E-4</v>
      </c>
      <c r="BR30" s="229">
        <v>1.9475103563779746E-3</v>
      </c>
      <c r="BS30" s="229">
        <v>4.8874826713399174E-6</v>
      </c>
      <c r="BT30" s="229">
        <v>7.2369997366520669E-4</v>
      </c>
      <c r="BU30" s="229">
        <v>6.5824956667601337E-5</v>
      </c>
      <c r="BV30" s="229">
        <v>2.1973324100072434E-5</v>
      </c>
      <c r="BW30" s="270">
        <v>0</v>
      </c>
      <c r="BX30" s="272">
        <v>0.50076545909704995</v>
      </c>
    </row>
    <row r="31" spans="1:76" ht="14.7" thickBot="1" x14ac:dyDescent="0.6">
      <c r="A31" s="131"/>
      <c r="B31" s="230">
        <v>23</v>
      </c>
      <c r="C31" s="193" t="s">
        <v>22</v>
      </c>
      <c r="D31" s="231" t="s">
        <v>132</v>
      </c>
      <c r="E31" s="229">
        <v>9.2295455470364491E-6</v>
      </c>
      <c r="F31" s="229">
        <v>3.3686781736302285E-6</v>
      </c>
      <c r="G31" s="229">
        <v>2.5322649348054605E-6</v>
      </c>
      <c r="H31" s="229">
        <v>1.0122202314505542E-6</v>
      </c>
      <c r="I31" s="229">
        <v>2.2607626526716282E-6</v>
      </c>
      <c r="J31" s="229">
        <v>2.1067449600803179E-6</v>
      </c>
      <c r="K31" s="229">
        <v>1.3862551559180861E-5</v>
      </c>
      <c r="L31" s="229">
        <v>1.6812649568462781E-6</v>
      </c>
      <c r="M31" s="229">
        <v>1.5289475939192136E-5</v>
      </c>
      <c r="N31" s="229">
        <v>5.4696616847986858E-6</v>
      </c>
      <c r="O31" s="229">
        <v>7.1367251807736088E-6</v>
      </c>
      <c r="P31" s="229">
        <v>1.8067548444182034E-6</v>
      </c>
      <c r="Q31" s="229">
        <v>1.1089971312098518E-5</v>
      </c>
      <c r="R31" s="229">
        <v>7.8841494161994341E-6</v>
      </c>
      <c r="S31" s="229">
        <v>8.6364131962515044E-6</v>
      </c>
      <c r="T31" s="229">
        <v>3.4875671212067027E-5</v>
      </c>
      <c r="U31" s="229">
        <v>4.4329429406994183E-5</v>
      </c>
      <c r="V31" s="229">
        <v>1.6544540178409554E-5</v>
      </c>
      <c r="W31" s="229">
        <v>2.781686587802989E-5</v>
      </c>
      <c r="X31" s="229">
        <v>2.0004433392664479E-5</v>
      </c>
      <c r="Y31" s="229">
        <v>1.7492961696775926E-4</v>
      </c>
      <c r="Z31" s="229">
        <v>9.9137828207379694E-5</v>
      </c>
      <c r="AA31" s="229">
        <v>1.720587753433646E-3</v>
      </c>
      <c r="AB31" s="229">
        <v>3.056756220365169E-4</v>
      </c>
      <c r="AC31" s="229">
        <v>6.2775016390331988E-6</v>
      </c>
      <c r="AD31" s="229">
        <v>8.6064545076810165E-3</v>
      </c>
      <c r="AE31" s="229">
        <v>1.3332308190281756E-4</v>
      </c>
      <c r="AF31" s="229">
        <v>1.7640346004067263E-5</v>
      </c>
      <c r="AG31" s="229">
        <v>3.448253253327453E-5</v>
      </c>
      <c r="AH31" s="229">
        <v>9.9745782743473792E-6</v>
      </c>
      <c r="AI31" s="229">
        <v>1.4921065291985709E-5</v>
      </c>
      <c r="AJ31" s="229">
        <v>4.505575769961829E-6</v>
      </c>
      <c r="AK31" s="229">
        <v>1.676147406559571E-5</v>
      </c>
      <c r="AL31" s="229">
        <v>2.2015388979023445E-5</v>
      </c>
      <c r="AM31" s="229">
        <v>1.8426688581086243E-5</v>
      </c>
      <c r="AN31" s="229">
        <v>3.3656493612917492E-5</v>
      </c>
      <c r="AO31" s="229">
        <v>1.3094389844666904E-5</v>
      </c>
      <c r="AP31" s="229">
        <v>7.4767982220347146E-6</v>
      </c>
      <c r="AQ31" s="229">
        <v>1.2504016769186469E-5</v>
      </c>
      <c r="AR31" s="229">
        <v>1.2437981953697951E-5</v>
      </c>
      <c r="AS31" s="229">
        <v>1.3636146570264273E-5</v>
      </c>
      <c r="AT31" s="229">
        <v>1.2304574052766117E-5</v>
      </c>
      <c r="AU31" s="229">
        <v>8.4625370252141873E-6</v>
      </c>
      <c r="AV31" s="229">
        <v>1.6021692606298412E-5</v>
      </c>
      <c r="AW31" s="229">
        <v>2.1191881105162245E-5</v>
      </c>
      <c r="AX31" s="229">
        <v>1.56878221609155E-5</v>
      </c>
      <c r="AY31" s="229">
        <v>1.983851999292505E-5</v>
      </c>
      <c r="AZ31" s="229">
        <v>1.293315389651796E-5</v>
      </c>
      <c r="BA31" s="229">
        <v>2.1954487525652488E-5</v>
      </c>
      <c r="BB31" s="229">
        <v>1.2681842575233896E-5</v>
      </c>
      <c r="BC31" s="229">
        <v>5.1644313193641706E-6</v>
      </c>
      <c r="BD31" s="229">
        <v>2.474138969580212E-6</v>
      </c>
      <c r="BE31" s="229">
        <v>1.5967488398991749E-5</v>
      </c>
      <c r="BF31" s="229">
        <v>2.5445499393231138E-6</v>
      </c>
      <c r="BG31" s="229">
        <v>2.4552392145665087E-6</v>
      </c>
      <c r="BH31" s="229">
        <v>1.6113866542796215E-2</v>
      </c>
      <c r="BI31" s="229">
        <v>4.7319760802598775E-3</v>
      </c>
      <c r="BJ31" s="229">
        <v>6.9475566131953803E-6</v>
      </c>
      <c r="BK31" s="229">
        <v>1.0499648851897971E-6</v>
      </c>
      <c r="BL31" s="229">
        <v>3.2707407428683126E-6</v>
      </c>
      <c r="BM31" s="229">
        <v>8.8994999328619817E-7</v>
      </c>
      <c r="BN31" s="229">
        <v>1.0310065593670307E-6</v>
      </c>
      <c r="BO31" s="229">
        <v>2.5195750398010541E-6</v>
      </c>
      <c r="BP31" s="229">
        <v>1.9917096949527614E-6</v>
      </c>
      <c r="BQ31" s="229">
        <v>2.0268810558575205E-4</v>
      </c>
      <c r="BR31" s="229">
        <v>6.4569953817653902E-3</v>
      </c>
      <c r="BS31" s="229">
        <v>1.5559297608049409E-6</v>
      </c>
      <c r="BT31" s="229">
        <v>1.5497040432927408E-3</v>
      </c>
      <c r="BU31" s="229">
        <v>3.0110962135825588E-5</v>
      </c>
      <c r="BV31" s="229">
        <v>6.9016887217212622E-3</v>
      </c>
      <c r="BW31" s="270">
        <v>0</v>
      </c>
      <c r="BX31" s="272">
        <v>4.769082614262693E-2</v>
      </c>
    </row>
    <row r="32" spans="1:76" ht="14.7" thickBot="1" x14ac:dyDescent="0.6">
      <c r="B32" s="230">
        <v>24</v>
      </c>
      <c r="C32" s="193" t="s">
        <v>23</v>
      </c>
      <c r="D32" s="231" t="s">
        <v>133</v>
      </c>
      <c r="E32" s="229">
        <v>1.8565344547491347E-5</v>
      </c>
      <c r="F32" s="229">
        <v>2.3154392495738698E-5</v>
      </c>
      <c r="G32" s="229">
        <v>2.0847956480619377E-5</v>
      </c>
      <c r="H32" s="229">
        <v>1.1871993385409972E-5</v>
      </c>
      <c r="I32" s="229">
        <v>2.2705261396319822E-5</v>
      </c>
      <c r="J32" s="229">
        <v>1.0672043154774644E-4</v>
      </c>
      <c r="K32" s="229">
        <v>4.1908786284970313E-5</v>
      </c>
      <c r="L32" s="229">
        <v>1.1055989625067601E-5</v>
      </c>
      <c r="M32" s="229">
        <v>4.9393243837802447E-5</v>
      </c>
      <c r="N32" s="229">
        <v>7.3448480417218233E-5</v>
      </c>
      <c r="O32" s="229">
        <v>4.7044840833072066E-5</v>
      </c>
      <c r="P32" s="229">
        <v>2.3218663623184308E-5</v>
      </c>
      <c r="Q32" s="229">
        <v>1.6696853788244454E-5</v>
      </c>
      <c r="R32" s="229">
        <v>5.4602296143942468E-5</v>
      </c>
      <c r="S32" s="229">
        <v>3.0318796219703434E-5</v>
      </c>
      <c r="T32" s="229">
        <v>5.2683205768912987E-5</v>
      </c>
      <c r="U32" s="229">
        <v>7.1816025238979111E-5</v>
      </c>
      <c r="V32" s="229">
        <v>2.5425689639590807E-5</v>
      </c>
      <c r="W32" s="229">
        <v>4.1131838550867242E-5</v>
      </c>
      <c r="X32" s="229">
        <v>3.3664069944904396E-5</v>
      </c>
      <c r="Y32" s="229">
        <v>5.0047346397821333E-5</v>
      </c>
      <c r="Z32" s="229">
        <v>1.6244477026057486E-4</v>
      </c>
      <c r="AA32" s="229">
        <v>6.3910239940215364E-5</v>
      </c>
      <c r="AB32" s="229">
        <v>4.8606191080245611E-4</v>
      </c>
      <c r="AC32" s="229">
        <v>9.2735750041727134E-6</v>
      </c>
      <c r="AD32" s="229">
        <v>5.3683119631789034E-5</v>
      </c>
      <c r="AE32" s="229">
        <v>2.1449389624017797E-4</v>
      </c>
      <c r="AF32" s="229">
        <v>2.6039692888798741E-5</v>
      </c>
      <c r="AG32" s="229">
        <v>5.4222760359160959E-5</v>
      </c>
      <c r="AH32" s="229">
        <v>1.7903031795538148E-5</v>
      </c>
      <c r="AI32" s="229">
        <v>3.9817493751189459E-5</v>
      </c>
      <c r="AJ32" s="229">
        <v>6.6561756639056038E-6</v>
      </c>
      <c r="AK32" s="229">
        <v>2.5449680707557527E-5</v>
      </c>
      <c r="AL32" s="229">
        <v>3.4998881322633057E-5</v>
      </c>
      <c r="AM32" s="229">
        <v>3.2601269248187746E-5</v>
      </c>
      <c r="AN32" s="229">
        <v>5.1957327440615635E-5</v>
      </c>
      <c r="AO32" s="229">
        <v>1.9700073465877724E-5</v>
      </c>
      <c r="AP32" s="229">
        <v>1.3631146051782709E-5</v>
      </c>
      <c r="AQ32" s="229">
        <v>2.0015692579809082E-5</v>
      </c>
      <c r="AR32" s="229">
        <v>1.9582221723355059E-5</v>
      </c>
      <c r="AS32" s="229">
        <v>2.8664859283377419E-5</v>
      </c>
      <c r="AT32" s="229">
        <v>1.8535713875971592E-5</v>
      </c>
      <c r="AU32" s="229">
        <v>3.2478040793084496E-5</v>
      </c>
      <c r="AV32" s="229">
        <v>4.651049894637458E-5</v>
      </c>
      <c r="AW32" s="229">
        <v>3.2597854415811322E-5</v>
      </c>
      <c r="AX32" s="229">
        <v>2.3267014784303416E-5</v>
      </c>
      <c r="AY32" s="229">
        <v>3.0240832983469095E-5</v>
      </c>
      <c r="AZ32" s="229">
        <v>1.9579723316654375E-5</v>
      </c>
      <c r="BA32" s="229">
        <v>3.4633203756157839E-5</v>
      </c>
      <c r="BB32" s="229">
        <v>2.102118182835173E-5</v>
      </c>
      <c r="BC32" s="229">
        <v>1.2698415786649848E-5</v>
      </c>
      <c r="BD32" s="229">
        <v>6.8171938817228773E-6</v>
      </c>
      <c r="BE32" s="229">
        <v>2.3777842081924084E-5</v>
      </c>
      <c r="BF32" s="229">
        <v>4.5951943047084644E-6</v>
      </c>
      <c r="BG32" s="229">
        <v>5.1167961379871133E-6</v>
      </c>
      <c r="BH32" s="229">
        <v>4.9749904098657554E-3</v>
      </c>
      <c r="BI32" s="229">
        <v>3.7631431218533512E-3</v>
      </c>
      <c r="BJ32" s="229">
        <v>1.1609866631085654E-5</v>
      </c>
      <c r="BK32" s="229">
        <v>1.5786258545961441E-6</v>
      </c>
      <c r="BL32" s="229">
        <v>1.2218356321711819E-5</v>
      </c>
      <c r="BM32" s="229">
        <v>1.8176058240789084E-5</v>
      </c>
      <c r="BN32" s="229">
        <v>3.6067197306814062E-6</v>
      </c>
      <c r="BO32" s="229">
        <v>4.0534336333516427E-6</v>
      </c>
      <c r="BP32" s="229">
        <v>2.9721810605297674E-6</v>
      </c>
      <c r="BQ32" s="229">
        <v>3.4227018865164899E-6</v>
      </c>
      <c r="BR32" s="229">
        <v>1.1367515006646617E-3</v>
      </c>
      <c r="BS32" s="229">
        <v>2.4097111458516896E-6</v>
      </c>
      <c r="BT32" s="229">
        <v>4.0913269081552695E-4</v>
      </c>
      <c r="BU32" s="229">
        <v>1.5210363054166762E-5</v>
      </c>
      <c r="BV32" s="229">
        <v>2.5203733911936343E-5</v>
      </c>
      <c r="BW32" s="270">
        <v>0</v>
      </c>
      <c r="BX32" s="272">
        <v>1.2903778305892465E-2</v>
      </c>
    </row>
    <row r="33" spans="1:76" ht="14.7" thickBot="1" x14ac:dyDescent="0.6">
      <c r="B33" s="226">
        <v>25</v>
      </c>
      <c r="C33" s="193" t="s">
        <v>24</v>
      </c>
      <c r="D33" s="231" t="s">
        <v>134</v>
      </c>
      <c r="E33" s="229">
        <v>6.8576668774096628E-6</v>
      </c>
      <c r="F33" s="229">
        <v>3.3872923508812033E-6</v>
      </c>
      <c r="G33" s="229">
        <v>1.6591955238571976E-5</v>
      </c>
      <c r="H33" s="229">
        <v>5.8788379979280728E-6</v>
      </c>
      <c r="I33" s="229">
        <v>1.3252744777671011E-5</v>
      </c>
      <c r="J33" s="229">
        <v>1.152854553587652E-5</v>
      </c>
      <c r="K33" s="229">
        <v>2.7951077686696454E-4</v>
      </c>
      <c r="L33" s="229">
        <v>3.0636554351297998E-7</v>
      </c>
      <c r="M33" s="229">
        <v>2.3549253674084129E-4</v>
      </c>
      <c r="N33" s="229">
        <v>6.0448518020997989E-6</v>
      </c>
      <c r="O33" s="229">
        <v>3.2898873085756967E-3</v>
      </c>
      <c r="P33" s="229">
        <v>3.6655351413454462E-5</v>
      </c>
      <c r="Q33" s="229">
        <v>1.1813852250876245E-5</v>
      </c>
      <c r="R33" s="229">
        <v>3.7539040076893539E-5</v>
      </c>
      <c r="S33" s="229">
        <v>2.4236255641224633E-5</v>
      </c>
      <c r="T33" s="229">
        <v>5.2286079748160346E-5</v>
      </c>
      <c r="U33" s="229">
        <v>4.3504834425437968E-5</v>
      </c>
      <c r="V33" s="229">
        <v>2.6941606657812509E-4</v>
      </c>
      <c r="W33" s="229">
        <v>1.5219399243509344E-5</v>
      </c>
      <c r="X33" s="229">
        <v>1.2871981158953528E-5</v>
      </c>
      <c r="Y33" s="229">
        <v>1.1519381495624053E-2</v>
      </c>
      <c r="Z33" s="229">
        <v>1.8334213592160556E-3</v>
      </c>
      <c r="AA33" s="229">
        <v>2.3168986467835429E-2</v>
      </c>
      <c r="AB33" s="229">
        <v>1.6987028719899586E-2</v>
      </c>
      <c r="AC33" s="229">
        <v>2.6474460817407699E-4</v>
      </c>
      <c r="AD33" s="229">
        <v>2.6733688671090002E-2</v>
      </c>
      <c r="AE33" s="229">
        <v>1.8205019005370439E-4</v>
      </c>
      <c r="AF33" s="229">
        <v>3.989648820569974E-4</v>
      </c>
      <c r="AG33" s="229">
        <v>6.1807543732464712E-3</v>
      </c>
      <c r="AH33" s="229">
        <v>6.8398022231045356E-3</v>
      </c>
      <c r="AI33" s="229">
        <v>6.3494983236312974E-2</v>
      </c>
      <c r="AJ33" s="229">
        <v>1.1339196217437646E-6</v>
      </c>
      <c r="AK33" s="229">
        <v>4.0136732479586638E-5</v>
      </c>
      <c r="AL33" s="229">
        <v>1.0510110505819587E-5</v>
      </c>
      <c r="AM33" s="229">
        <v>1.5118510626223171E-5</v>
      </c>
      <c r="AN33" s="229">
        <v>1.5448286068066183E-5</v>
      </c>
      <c r="AO33" s="229">
        <v>2.6794258401794334E-5</v>
      </c>
      <c r="AP33" s="229">
        <v>2.7722421667423924E-6</v>
      </c>
      <c r="AQ33" s="229">
        <v>7.7780832033689089E-5</v>
      </c>
      <c r="AR33" s="229">
        <v>1.9663648423113075E-3</v>
      </c>
      <c r="AS33" s="229">
        <v>2.305214684654579E-5</v>
      </c>
      <c r="AT33" s="229">
        <v>4.2543393352009746E-5</v>
      </c>
      <c r="AU33" s="229">
        <v>4.8600865615123737E-5</v>
      </c>
      <c r="AV33" s="229">
        <v>6.734113254164017E-5</v>
      </c>
      <c r="AW33" s="229">
        <v>2.2228809339360553E-5</v>
      </c>
      <c r="AX33" s="229">
        <v>1.4482361591329207E-5</v>
      </c>
      <c r="AY33" s="229">
        <v>1.369350805400644E-5</v>
      </c>
      <c r="AZ33" s="229">
        <v>1.9173582596963196E-5</v>
      </c>
      <c r="BA33" s="229">
        <v>9.3509031780938851E-6</v>
      </c>
      <c r="BB33" s="229">
        <v>4.3949223389823948E-5</v>
      </c>
      <c r="BC33" s="229">
        <v>9.2601587789195117E-4</v>
      </c>
      <c r="BD33" s="229">
        <v>2.124211180746804E-5</v>
      </c>
      <c r="BE33" s="229">
        <v>4.3041927885280834E-6</v>
      </c>
      <c r="BF33" s="229">
        <v>1.9372886144888039E-5</v>
      </c>
      <c r="BG33" s="229">
        <v>2.3637209891249583E-6</v>
      </c>
      <c r="BH33" s="229">
        <v>8.5766264388917139E-4</v>
      </c>
      <c r="BI33" s="229">
        <v>1.1068121973339322E-3</v>
      </c>
      <c r="BJ33" s="229">
        <v>1.22056995969333E-5</v>
      </c>
      <c r="BK33" s="229">
        <v>6.4424133263188535E-6</v>
      </c>
      <c r="BL33" s="229">
        <v>7.5450835371448899E-5</v>
      </c>
      <c r="BM33" s="229">
        <v>1.2597670793277745E-5</v>
      </c>
      <c r="BN33" s="229">
        <v>6.8357914617054269E-6</v>
      </c>
      <c r="BO33" s="229">
        <v>3.2179405730490003E-6</v>
      </c>
      <c r="BP33" s="229">
        <v>1.0216252688760034E-5</v>
      </c>
      <c r="BQ33" s="229">
        <v>8.310534206566152E-5</v>
      </c>
      <c r="BR33" s="229">
        <v>3.8006368105303811E-4</v>
      </c>
      <c r="BS33" s="229">
        <v>1.9193656057519434E-5</v>
      </c>
      <c r="BT33" s="229">
        <v>1.9753428256367927E-4</v>
      </c>
      <c r="BU33" s="229">
        <v>2.7183783329800205E-5</v>
      </c>
      <c r="BV33" s="229">
        <v>9.3469376247970893E-4</v>
      </c>
      <c r="BW33" s="270">
        <v>0</v>
      </c>
      <c r="BX33" s="272">
        <v>0.16914307837238374</v>
      </c>
    </row>
    <row r="34" spans="1:76" ht="14.7" thickBot="1" x14ac:dyDescent="0.6">
      <c r="A34" s="131"/>
      <c r="B34" s="230">
        <v>26</v>
      </c>
      <c r="C34" s="193" t="s">
        <v>25</v>
      </c>
      <c r="D34" s="231" t="s">
        <v>135</v>
      </c>
      <c r="E34" s="229">
        <v>3.3339134385777834E-4</v>
      </c>
      <c r="F34" s="229">
        <v>9.7934508893488873E-5</v>
      </c>
      <c r="G34" s="229">
        <v>7.3618229464503699E-5</v>
      </c>
      <c r="H34" s="229">
        <v>2.9427355820201626E-5</v>
      </c>
      <c r="I34" s="229">
        <v>6.5725091178876242E-5</v>
      </c>
      <c r="J34" s="229">
        <v>6.1247475239511066E-5</v>
      </c>
      <c r="K34" s="229">
        <v>3.4209896218678027E-4</v>
      </c>
      <c r="L34" s="229">
        <v>4.8877883069232206E-5</v>
      </c>
      <c r="M34" s="229">
        <v>4.4449699263790781E-4</v>
      </c>
      <c r="N34" s="229">
        <v>1.5901448678222455E-4</v>
      </c>
      <c r="O34" s="229">
        <v>2.074795037288056E-4</v>
      </c>
      <c r="P34" s="229">
        <v>5.2526136145664151E-5</v>
      </c>
      <c r="Q34" s="229">
        <v>2.9912915647767405E-4</v>
      </c>
      <c r="R34" s="229">
        <v>2.2920868700446347E-4</v>
      </c>
      <c r="S34" s="229">
        <v>2.5107856594821734E-4</v>
      </c>
      <c r="T34" s="229">
        <v>9.2780484284995027E-4</v>
      </c>
      <c r="U34" s="229">
        <v>1.0023157732351655E-3</v>
      </c>
      <c r="V34" s="229">
        <v>4.7623933788634601E-4</v>
      </c>
      <c r="W34" s="229">
        <v>7.6610733444646892E-4</v>
      </c>
      <c r="X34" s="229">
        <v>5.3043838713730175E-4</v>
      </c>
      <c r="Y34" s="229">
        <v>2.1639443358524614E-3</v>
      </c>
      <c r="Z34" s="229">
        <v>1.4987992368579032E-3</v>
      </c>
      <c r="AA34" s="229">
        <v>1.3524862430283677E-2</v>
      </c>
      <c r="AB34" s="229">
        <v>3.7179374151275141E-3</v>
      </c>
      <c r="AC34" s="229">
        <v>1.8250008116218203E-4</v>
      </c>
      <c r="AD34" s="229">
        <v>0.26349989651819689</v>
      </c>
      <c r="AE34" s="229">
        <v>1.9516727529662356E-3</v>
      </c>
      <c r="AF34" s="229">
        <v>1.13806231243951E-3</v>
      </c>
      <c r="AG34" s="229">
        <v>6.4766894538236908E-4</v>
      </c>
      <c r="AH34" s="229">
        <v>2.1601041971802752E-4</v>
      </c>
      <c r="AI34" s="229">
        <v>4.2893694342672426E-4</v>
      </c>
      <c r="AJ34" s="229">
        <v>1.3098649605880987E-4</v>
      </c>
      <c r="AK34" s="229">
        <v>4.8729105196062357E-4</v>
      </c>
      <c r="AL34" s="229">
        <v>6.4003332958230375E-4</v>
      </c>
      <c r="AM34" s="229">
        <v>5.2196149219369025E-4</v>
      </c>
      <c r="AN34" s="229">
        <v>9.7846454994122219E-4</v>
      </c>
      <c r="AO34" s="229">
        <v>3.8068125614842616E-4</v>
      </c>
      <c r="AP34" s="229">
        <v>2.1736613716993685E-4</v>
      </c>
      <c r="AQ34" s="229">
        <v>3.6351787804252416E-4</v>
      </c>
      <c r="AR34" s="229">
        <v>3.2406602885409964E-4</v>
      </c>
      <c r="AS34" s="229">
        <v>3.9643125544383133E-4</v>
      </c>
      <c r="AT34" s="229">
        <v>3.5771966180509661E-4</v>
      </c>
      <c r="AU34" s="229">
        <v>2.4602362257246911E-4</v>
      </c>
      <c r="AV34" s="229">
        <v>4.4566822246423196E-4</v>
      </c>
      <c r="AW34" s="229">
        <v>6.1609223606145646E-4</v>
      </c>
      <c r="AX34" s="229">
        <v>4.5607774911961523E-4</v>
      </c>
      <c r="AY34" s="229">
        <v>5.7674720247528151E-4</v>
      </c>
      <c r="AZ34" s="229">
        <v>3.7599379044702725E-4</v>
      </c>
      <c r="BA34" s="229">
        <v>6.382627971599805E-4</v>
      </c>
      <c r="BB34" s="229">
        <v>3.6624859826815876E-4</v>
      </c>
      <c r="BC34" s="229">
        <v>1.5014080268494078E-4</v>
      </c>
      <c r="BD34" s="229">
        <v>7.1928386278278467E-5</v>
      </c>
      <c r="BE34" s="229">
        <v>4.6420823065224895E-4</v>
      </c>
      <c r="BF34" s="229">
        <v>7.397538019905847E-5</v>
      </c>
      <c r="BG34" s="229">
        <v>7.1378930934053755E-5</v>
      </c>
      <c r="BH34" s="229">
        <v>3.4283713268601673E-3</v>
      </c>
      <c r="BI34" s="229">
        <v>3.1508157734066768E-3</v>
      </c>
      <c r="BJ34" s="229">
        <v>1.8540896675520987E-4</v>
      </c>
      <c r="BK34" s="229">
        <v>3.0524671721804666E-5</v>
      </c>
      <c r="BL34" s="229">
        <v>8.6891300206584112E-5</v>
      </c>
      <c r="BM34" s="229">
        <v>2.5872704675235782E-5</v>
      </c>
      <c r="BN34" s="229">
        <v>2.9973513601854449E-5</v>
      </c>
      <c r="BO34" s="229">
        <v>3.6255956216065839E-5</v>
      </c>
      <c r="BP34" s="229">
        <v>5.8575088995985129E-5</v>
      </c>
      <c r="BQ34" s="229">
        <v>6.8482738431217377E-5</v>
      </c>
      <c r="BR34" s="229">
        <v>4.9545941555270744E-4</v>
      </c>
      <c r="BS34" s="229">
        <v>4.5234127198617281E-5</v>
      </c>
      <c r="BT34" s="229">
        <v>5.2184713421334452E-4</v>
      </c>
      <c r="BU34" s="229">
        <v>2.7978252309428725E-4</v>
      </c>
      <c r="BV34" s="229">
        <v>3.2602135833425768E-4</v>
      </c>
      <c r="BW34" s="270">
        <v>0</v>
      </c>
      <c r="BX34" s="272">
        <v>0.31348923313118549</v>
      </c>
    </row>
    <row r="35" spans="1:76" ht="14.7" thickBot="1" x14ac:dyDescent="0.6">
      <c r="A35" s="131"/>
      <c r="B35" s="230">
        <v>27</v>
      </c>
      <c r="C35" s="193" t="s">
        <v>26</v>
      </c>
      <c r="D35" s="231" t="s">
        <v>136</v>
      </c>
      <c r="E35" s="229">
        <v>9.7976009447556288E-6</v>
      </c>
      <c r="F35" s="229">
        <v>3.2638095837429874E-6</v>
      </c>
      <c r="G35" s="229">
        <v>2.3210168177818337E-6</v>
      </c>
      <c r="H35" s="229">
        <v>9.6966656170592927E-7</v>
      </c>
      <c r="I35" s="229">
        <v>2.127673242928009E-6</v>
      </c>
      <c r="J35" s="229">
        <v>1.9253778783218393E-6</v>
      </c>
      <c r="K35" s="229">
        <v>4.3795974028662962E-2</v>
      </c>
      <c r="L35" s="229">
        <v>1.5369451140824214E-6</v>
      </c>
      <c r="M35" s="229">
        <v>5.0916390413838636E-2</v>
      </c>
      <c r="N35" s="229">
        <v>3.4206499966659705E-2</v>
      </c>
      <c r="O35" s="229">
        <v>3.4238555641290472E-3</v>
      </c>
      <c r="P35" s="229">
        <v>1.676348908149767E-6</v>
      </c>
      <c r="Q35" s="229">
        <v>1.0096874316223132E-5</v>
      </c>
      <c r="R35" s="229">
        <v>7.9151630853813688E-6</v>
      </c>
      <c r="S35" s="229">
        <v>7.9011039245663583E-6</v>
      </c>
      <c r="T35" s="229">
        <v>6.8008140394295897E-4</v>
      </c>
      <c r="U35" s="229">
        <v>2.7639504477832866E-2</v>
      </c>
      <c r="V35" s="229">
        <v>2.1630207600074956E-5</v>
      </c>
      <c r="W35" s="229">
        <v>2.9516686761813891E-5</v>
      </c>
      <c r="X35" s="229">
        <v>3.5072424617200808E-4</v>
      </c>
      <c r="Y35" s="229">
        <v>8.2416510668696232E-5</v>
      </c>
      <c r="Z35" s="229">
        <v>2.1477424270008209E-5</v>
      </c>
      <c r="AA35" s="229">
        <v>5.0637432572622418E-4</v>
      </c>
      <c r="AB35" s="229">
        <v>6.4298166851670796E-4</v>
      </c>
      <c r="AC35" s="229">
        <v>5.7590812144260435E-6</v>
      </c>
      <c r="AD35" s="229">
        <v>3.5044731791119013E-5</v>
      </c>
      <c r="AE35" s="229">
        <v>1.4621977167639493E-4</v>
      </c>
      <c r="AF35" s="229">
        <v>1.6121710318879464E-5</v>
      </c>
      <c r="AG35" s="229">
        <v>8.8543020909320606E-4</v>
      </c>
      <c r="AH35" s="229">
        <v>2.0998467700959902E-5</v>
      </c>
      <c r="AI35" s="229">
        <v>1.3766158275672052E-5</v>
      </c>
      <c r="AJ35" s="229">
        <v>4.1272285757838494E-6</v>
      </c>
      <c r="AK35" s="229">
        <v>1.5614553429916989E-5</v>
      </c>
      <c r="AL35" s="229">
        <v>2.0218839181234456E-5</v>
      </c>
      <c r="AM35" s="229">
        <v>9.035462484532397E-5</v>
      </c>
      <c r="AN35" s="229">
        <v>3.6569047920359089E-5</v>
      </c>
      <c r="AO35" s="229">
        <v>1.2379680183855599E-5</v>
      </c>
      <c r="AP35" s="229">
        <v>6.88537480879155E-6</v>
      </c>
      <c r="AQ35" s="229">
        <v>1.3560048841464112E-5</v>
      </c>
      <c r="AR35" s="229">
        <v>1.9454591164915089E-5</v>
      </c>
      <c r="AS35" s="229">
        <v>1.3170206519508294E-5</v>
      </c>
      <c r="AT35" s="229">
        <v>1.14408911958918E-5</v>
      </c>
      <c r="AU35" s="229">
        <v>7.9792465406273613E-6</v>
      </c>
      <c r="AV35" s="229">
        <v>1.3888358000947832E-5</v>
      </c>
      <c r="AW35" s="229">
        <v>1.9424475452378249E-5</v>
      </c>
      <c r="AX35" s="229">
        <v>1.4418473806708445E-5</v>
      </c>
      <c r="AY35" s="229">
        <v>1.8353674093967147E-5</v>
      </c>
      <c r="AZ35" s="229">
        <v>1.1983617037806343E-5</v>
      </c>
      <c r="BA35" s="229">
        <v>2.0389437491155418E-5</v>
      </c>
      <c r="BB35" s="229">
        <v>2.4748306426015449E-5</v>
      </c>
      <c r="BC35" s="229">
        <v>4.7352181761235151E-6</v>
      </c>
      <c r="BD35" s="229">
        <v>2.2862895018288268E-6</v>
      </c>
      <c r="BE35" s="229">
        <v>1.4668019169561354E-5</v>
      </c>
      <c r="BF35" s="229">
        <v>2.3548182273640959E-6</v>
      </c>
      <c r="BG35" s="229">
        <v>2.2479494403833691E-6</v>
      </c>
      <c r="BH35" s="229">
        <v>1.6591119198899711E-4</v>
      </c>
      <c r="BI35" s="229">
        <v>5.5385460189536027E-4</v>
      </c>
      <c r="BJ35" s="229">
        <v>5.5340820491143212E-6</v>
      </c>
      <c r="BK35" s="229">
        <v>9.8265213843724725E-7</v>
      </c>
      <c r="BL35" s="229">
        <v>2.5839761751280636E-6</v>
      </c>
      <c r="BM35" s="229">
        <v>8.1418206363872353E-7</v>
      </c>
      <c r="BN35" s="229">
        <v>9.4224847308252941E-7</v>
      </c>
      <c r="BO35" s="229">
        <v>4.6956581456356077E-7</v>
      </c>
      <c r="BP35" s="229">
        <v>1.8140289581244089E-6</v>
      </c>
      <c r="BQ35" s="229">
        <v>1.0623861022131689E-4</v>
      </c>
      <c r="BR35" s="229">
        <v>2.8398607910108921E-5</v>
      </c>
      <c r="BS35" s="229">
        <v>1.5015857851399855E-6</v>
      </c>
      <c r="BT35" s="229">
        <v>4.4144012702560395E-5</v>
      </c>
      <c r="BU35" s="229">
        <v>1.1367574541241807E-5</v>
      </c>
      <c r="BV35" s="229">
        <v>3.5081034075888038E-5</v>
      </c>
      <c r="BW35" s="270">
        <v>0</v>
      </c>
      <c r="BX35" s="272">
        <v>0.16485118956005457</v>
      </c>
    </row>
    <row r="36" spans="1:76" ht="14.7" thickBot="1" x14ac:dyDescent="0.6">
      <c r="B36" s="226">
        <v>28</v>
      </c>
      <c r="C36" s="193" t="s">
        <v>27</v>
      </c>
      <c r="D36" s="231" t="s">
        <v>137</v>
      </c>
      <c r="E36" s="229">
        <v>1.0997373305971344E-7</v>
      </c>
      <c r="F36" s="229">
        <v>4.013915011772688E-8</v>
      </c>
      <c r="G36" s="229">
        <v>3.0172951263693303E-8</v>
      </c>
      <c r="H36" s="229">
        <v>1.2061009609181463E-8</v>
      </c>
      <c r="I36" s="229">
        <v>2.6937892793227616E-8</v>
      </c>
      <c r="J36" s="229">
        <v>2.5102710277990086E-8</v>
      </c>
      <c r="K36" s="229">
        <v>1.8602709778622719E-5</v>
      </c>
      <c r="L36" s="229">
        <v>2.0032945568618148E-8</v>
      </c>
      <c r="M36" s="229">
        <v>1.8218023162576274E-7</v>
      </c>
      <c r="N36" s="229">
        <v>6.5173210423576843E-8</v>
      </c>
      <c r="O36" s="229">
        <v>8.5036939896021547E-8</v>
      </c>
      <c r="P36" s="229">
        <v>2.152820785723209E-8</v>
      </c>
      <c r="Q36" s="229">
        <v>7.0466732474358144E-6</v>
      </c>
      <c r="R36" s="229">
        <v>9.3942799120636691E-8</v>
      </c>
      <c r="S36" s="229">
        <v>1.0290632345846296E-7</v>
      </c>
      <c r="T36" s="229">
        <v>3.8026362392653351E-7</v>
      </c>
      <c r="U36" s="229">
        <v>8.8212144191290867E-5</v>
      </c>
      <c r="V36" s="229">
        <v>1.2364064006435854E-6</v>
      </c>
      <c r="W36" s="229">
        <v>1.2980770455008641E-5</v>
      </c>
      <c r="X36" s="229">
        <v>3.1641946256872461E-6</v>
      </c>
      <c r="Y36" s="229">
        <v>3.4490466981019863E-7</v>
      </c>
      <c r="Z36" s="229">
        <v>3.9338421702401035E-4</v>
      </c>
      <c r="AA36" s="229">
        <v>1.1212974868878715E-4</v>
      </c>
      <c r="AB36" s="229">
        <v>1.5334680856433536E-3</v>
      </c>
      <c r="AC36" s="229">
        <v>7.4798947143678268E-8</v>
      </c>
      <c r="AD36" s="229">
        <v>1.1319117304801377E-5</v>
      </c>
      <c r="AE36" s="229">
        <v>5.701323177101711E-4</v>
      </c>
      <c r="AF36" s="229">
        <v>6.2819793677614616E-2</v>
      </c>
      <c r="AG36" s="229">
        <v>3.8343115894523379E-6</v>
      </c>
      <c r="AH36" s="229">
        <v>2.2463578382553794E-5</v>
      </c>
      <c r="AI36" s="229">
        <v>1.6182268493605742E-6</v>
      </c>
      <c r="AJ36" s="229">
        <v>5.3685740482118903E-8</v>
      </c>
      <c r="AK36" s="229">
        <v>1.9971967906578147E-7</v>
      </c>
      <c r="AL36" s="229">
        <v>2.6232218026837588E-7</v>
      </c>
      <c r="AM36" s="229">
        <v>2.1392960385007027E-7</v>
      </c>
      <c r="AN36" s="229">
        <v>4.0103060605204029E-7</v>
      </c>
      <c r="AO36" s="229">
        <v>1.560249013365136E-7</v>
      </c>
      <c r="AP36" s="229">
        <v>8.9089046434729991E-8</v>
      </c>
      <c r="AQ36" s="229">
        <v>1.4899036960603479E-7</v>
      </c>
      <c r="AR36" s="229">
        <v>8.8531001336356088E-6</v>
      </c>
      <c r="AS36" s="229">
        <v>1.6248014977973517E-7</v>
      </c>
      <c r="AT36" s="229">
        <v>1.4661392973209553E-7</v>
      </c>
      <c r="AU36" s="229">
        <v>1.0083451921613568E-7</v>
      </c>
      <c r="AV36" s="229">
        <v>6.1657666452050704E-6</v>
      </c>
      <c r="AW36" s="229">
        <v>2.5250975400848667E-7</v>
      </c>
      <c r="AX36" s="229">
        <v>1.8692668645714031E-7</v>
      </c>
      <c r="AY36" s="229">
        <v>2.3638391412481439E-7</v>
      </c>
      <c r="AZ36" s="229">
        <v>1.5410371041427417E-7</v>
      </c>
      <c r="BA36" s="229">
        <v>2.6159651505096796E-7</v>
      </c>
      <c r="BB36" s="229">
        <v>1.5010957457581178E-7</v>
      </c>
      <c r="BC36" s="229">
        <v>6.1536268327246595E-8</v>
      </c>
      <c r="BD36" s="229">
        <v>2.9480357099555701E-8</v>
      </c>
      <c r="BE36" s="229">
        <v>1.9025902173359248E-7</v>
      </c>
      <c r="BF36" s="229">
        <v>3.0319332014573892E-8</v>
      </c>
      <c r="BG36" s="229">
        <v>2.925515894627952E-8</v>
      </c>
      <c r="BH36" s="229">
        <v>9.6244571161452819E-4</v>
      </c>
      <c r="BI36" s="229">
        <v>2.6671804624350419E-4</v>
      </c>
      <c r="BJ36" s="229">
        <v>5.0047506584537237E-6</v>
      </c>
      <c r="BK36" s="229">
        <v>1.2510752281081886E-8</v>
      </c>
      <c r="BL36" s="229">
        <v>2.4733598097811513E-6</v>
      </c>
      <c r="BM36" s="229">
        <v>1.0604110733228456E-8</v>
      </c>
      <c r="BN36" s="229">
        <v>1.2284856233149014E-8</v>
      </c>
      <c r="BO36" s="229">
        <v>1.1030458355936062E-5</v>
      </c>
      <c r="BP36" s="229">
        <v>2.3644091164959073E-8</v>
      </c>
      <c r="BQ36" s="229">
        <v>2.4011831065327713E-8</v>
      </c>
      <c r="BR36" s="229">
        <v>4.4103205790470705E-5</v>
      </c>
      <c r="BS36" s="229">
        <v>1.8539526491569149E-8</v>
      </c>
      <c r="BT36" s="229">
        <v>4.9892101371723173E-5</v>
      </c>
      <c r="BU36" s="229">
        <v>1.1135853697731873E-7</v>
      </c>
      <c r="BV36" s="229">
        <v>4.7941593008295044E-5</v>
      </c>
      <c r="BW36" s="270">
        <v>0</v>
      </c>
      <c r="BX36" s="272">
        <v>6.7009359583206821E-2</v>
      </c>
    </row>
    <row r="37" spans="1:76" ht="14.7" thickBot="1" x14ac:dyDescent="0.6">
      <c r="B37" s="230">
        <v>29</v>
      </c>
      <c r="C37" s="193" t="s">
        <v>28</v>
      </c>
      <c r="D37" s="231" t="s">
        <v>138</v>
      </c>
      <c r="E37" s="229">
        <v>6.9193139328174743E-5</v>
      </c>
      <c r="F37" s="229">
        <v>2.1584811940650963E-5</v>
      </c>
      <c r="G37" s="229">
        <v>1.4573835476227866E-5</v>
      </c>
      <c r="H37" s="229">
        <v>6.67958462573144E-6</v>
      </c>
      <c r="I37" s="229">
        <v>1.6112811721733629E-5</v>
      </c>
      <c r="J37" s="229">
        <v>1.2055576611004738E-5</v>
      </c>
      <c r="K37" s="229">
        <v>4.4353083194954401E-4</v>
      </c>
      <c r="L37" s="229">
        <v>9.876294310097372E-6</v>
      </c>
      <c r="M37" s="229">
        <v>9.0680550187192144E-5</v>
      </c>
      <c r="N37" s="229">
        <v>3.1299606285445256E-5</v>
      </c>
      <c r="O37" s="229">
        <v>5.30185216552041E-5</v>
      </c>
      <c r="P37" s="229">
        <v>1.0662721422267504E-5</v>
      </c>
      <c r="Q37" s="229">
        <v>1.7325744397397416E-4</v>
      </c>
      <c r="R37" s="229">
        <v>5.4548721492415962E-5</v>
      </c>
      <c r="S37" s="229">
        <v>5.0841624923204279E-5</v>
      </c>
      <c r="T37" s="229">
        <v>3.2701286290314407E-4</v>
      </c>
      <c r="U37" s="229">
        <v>1.5621338279197794E-3</v>
      </c>
      <c r="V37" s="229">
        <v>1.1025189165145985E-4</v>
      </c>
      <c r="W37" s="229">
        <v>3.379707308814548E-4</v>
      </c>
      <c r="X37" s="229">
        <v>2.9734494159810244E-4</v>
      </c>
      <c r="Y37" s="229">
        <v>5.1305365742981422E-4</v>
      </c>
      <c r="Z37" s="229">
        <v>6.0580745362289164E-3</v>
      </c>
      <c r="AA37" s="229">
        <v>5.9608900520292324E-3</v>
      </c>
      <c r="AB37" s="229">
        <v>2.8832552935940094E-2</v>
      </c>
      <c r="AC37" s="229">
        <v>3.0042522232934162E-4</v>
      </c>
      <c r="AD37" s="229">
        <v>4.7556933012681538E-4</v>
      </c>
      <c r="AE37" s="229">
        <v>8.9567556733113115E-3</v>
      </c>
      <c r="AF37" s="229">
        <v>1.0223516258986586E-4</v>
      </c>
      <c r="AG37" s="229">
        <v>4.0180336300501488E-4</v>
      </c>
      <c r="AH37" s="229">
        <v>6.5304228108954969E-4</v>
      </c>
      <c r="AI37" s="229">
        <v>3.2847036555067114E-4</v>
      </c>
      <c r="AJ37" s="229">
        <v>8.5858445295452709E-5</v>
      </c>
      <c r="AK37" s="229">
        <v>1.3022324751850141E-4</v>
      </c>
      <c r="AL37" s="229">
        <v>1.2714421875097929E-4</v>
      </c>
      <c r="AM37" s="229">
        <v>1.0972732776402751E-4</v>
      </c>
      <c r="AN37" s="229">
        <v>2.5210347732956909E-4</v>
      </c>
      <c r="AO37" s="229">
        <v>8.035046572990286E-5</v>
      </c>
      <c r="AP37" s="229">
        <v>4.3056237597695427E-5</v>
      </c>
      <c r="AQ37" s="229">
        <v>9.6599538740548918E-5</v>
      </c>
      <c r="AR37" s="229">
        <v>2.1547916840575243E-4</v>
      </c>
      <c r="AS37" s="229">
        <v>8.7021170994223805E-5</v>
      </c>
      <c r="AT37" s="229">
        <v>7.2853912643843164E-5</v>
      </c>
      <c r="AU37" s="229">
        <v>5.1661015316879559E-5</v>
      </c>
      <c r="AV37" s="229">
        <v>1.7790655262838701E-4</v>
      </c>
      <c r="AW37" s="229">
        <v>1.2198485205900232E-4</v>
      </c>
      <c r="AX37" s="229">
        <v>9.0813642808951168E-5</v>
      </c>
      <c r="AY37" s="229">
        <v>1.1641092410694319E-4</v>
      </c>
      <c r="AZ37" s="229">
        <v>7.6068908370789982E-5</v>
      </c>
      <c r="BA37" s="229">
        <v>1.2995024150548189E-4</v>
      </c>
      <c r="BB37" s="229">
        <v>7.4656490360403403E-5</v>
      </c>
      <c r="BC37" s="229">
        <v>2.97607907595515E-5</v>
      </c>
      <c r="BD37" s="229">
        <v>1.4472082128217733E-5</v>
      </c>
      <c r="BE37" s="229">
        <v>9.297413244873699E-5</v>
      </c>
      <c r="BF37" s="229">
        <v>1.4967416739231607E-5</v>
      </c>
      <c r="BG37" s="229">
        <v>1.4106336379729721E-5</v>
      </c>
      <c r="BH37" s="229">
        <v>4.5388717174799347E-3</v>
      </c>
      <c r="BI37" s="229">
        <v>2.164183290176458E-3</v>
      </c>
      <c r="BJ37" s="229">
        <v>1.0843080209660229E-4</v>
      </c>
      <c r="BK37" s="229">
        <v>6.3282259982564548E-6</v>
      </c>
      <c r="BL37" s="229">
        <v>5.2655950338989255E-5</v>
      </c>
      <c r="BM37" s="229">
        <v>5.1043634965434567E-6</v>
      </c>
      <c r="BN37" s="229">
        <v>5.8998022059698139E-6</v>
      </c>
      <c r="BO37" s="229">
        <v>1.677580901344918E-4</v>
      </c>
      <c r="BP37" s="229">
        <v>1.1385654806673904E-5</v>
      </c>
      <c r="BQ37" s="229">
        <v>3.8637366499862783E-5</v>
      </c>
      <c r="BR37" s="229">
        <v>7.5827932401607964E-4</v>
      </c>
      <c r="BS37" s="229">
        <v>1.0004678272505965E-5</v>
      </c>
      <c r="BT37" s="229">
        <v>8.1883155105071039E-4</v>
      </c>
      <c r="BU37" s="229">
        <v>7.0781162937840722E-5</v>
      </c>
      <c r="BV37" s="229">
        <v>6.2835893731631395E-4</v>
      </c>
      <c r="BW37" s="270">
        <v>0</v>
      </c>
      <c r="BX37" s="272">
        <v>6.7967164423697463E-2</v>
      </c>
    </row>
    <row r="38" spans="1:76" ht="14.7" thickBot="1" x14ac:dyDescent="0.6">
      <c r="A38" s="131"/>
      <c r="B38" s="230">
        <v>30</v>
      </c>
      <c r="C38" s="193" t="s">
        <v>29</v>
      </c>
      <c r="D38" s="231" t="s">
        <v>285</v>
      </c>
      <c r="E38" s="229">
        <v>1.9088690715839763E-5</v>
      </c>
      <c r="F38" s="229">
        <v>6.9671529816844428E-6</v>
      </c>
      <c r="G38" s="229">
        <v>5.237270015595565E-6</v>
      </c>
      <c r="H38" s="229">
        <v>2.0934897429136726E-6</v>
      </c>
      <c r="I38" s="229">
        <v>4.6757447415844845E-6</v>
      </c>
      <c r="J38" s="229">
        <v>4.3572029365021288E-6</v>
      </c>
      <c r="K38" s="229">
        <v>2.171920406710352E-5</v>
      </c>
      <c r="L38" s="229">
        <v>3.4772185270728947E-6</v>
      </c>
      <c r="M38" s="229">
        <v>3.1621933704441767E-5</v>
      </c>
      <c r="N38" s="229">
        <v>1.1312439999272349E-5</v>
      </c>
      <c r="O38" s="229">
        <v>1.4760286842451941E-5</v>
      </c>
      <c r="P38" s="229">
        <v>3.7367586788190603E-6</v>
      </c>
      <c r="Q38" s="229">
        <v>2.0329451653790154E-5</v>
      </c>
      <c r="R38" s="229">
        <v>1.6306121357364512E-5</v>
      </c>
      <c r="S38" s="229">
        <v>1.7861965094302709E-5</v>
      </c>
      <c r="T38" s="229">
        <v>7.4799296661251486E-5</v>
      </c>
      <c r="U38" s="229">
        <v>6.6880149910581802E-5</v>
      </c>
      <c r="V38" s="229">
        <v>3.3737124534790458E-5</v>
      </c>
      <c r="W38" s="229">
        <v>5.2762077055884257E-5</v>
      </c>
      <c r="X38" s="229">
        <v>3.733120476985549E-5</v>
      </c>
      <c r="Y38" s="229">
        <v>5.9866828062305227E-5</v>
      </c>
      <c r="Z38" s="229">
        <v>3.1502801988945879E-5</v>
      </c>
      <c r="AA38" s="229">
        <v>5.0188022789937182E-5</v>
      </c>
      <c r="AB38" s="229">
        <v>5.4116839817435871E-5</v>
      </c>
      <c r="AC38" s="229">
        <v>5.0988932035241886E-5</v>
      </c>
      <c r="AD38" s="229">
        <v>6.1218968516451184E-5</v>
      </c>
      <c r="AE38" s="229">
        <v>1.1901455150780557E-4</v>
      </c>
      <c r="AF38" s="229">
        <v>3.6484040007816204E-5</v>
      </c>
      <c r="AG38" s="229">
        <v>7.4299400282095665E-5</v>
      </c>
      <c r="AH38" s="229">
        <v>1.6438230544087936E-2</v>
      </c>
      <c r="AI38" s="229">
        <v>3.0316890208698226E-5</v>
      </c>
      <c r="AJ38" s="229">
        <v>9.318502404183788E-6</v>
      </c>
      <c r="AK38" s="229">
        <v>3.4666343293843015E-5</v>
      </c>
      <c r="AL38" s="229">
        <v>4.5532572440083342E-5</v>
      </c>
      <c r="AM38" s="229">
        <v>3.7132830988275942E-5</v>
      </c>
      <c r="AN38" s="229">
        <v>6.9608887445482906E-5</v>
      </c>
      <c r="AO38" s="229">
        <v>5.8811048334160367E-5</v>
      </c>
      <c r="AP38" s="229">
        <v>8.1297961246735669E-4</v>
      </c>
      <c r="AQ38" s="229">
        <v>7.2453035280446728E-5</v>
      </c>
      <c r="AR38" s="229">
        <v>3.9614395292076037E-3</v>
      </c>
      <c r="AS38" s="229">
        <v>2.8202491998017534E-5</v>
      </c>
      <c r="AT38" s="229">
        <v>2.5448512853248487E-5</v>
      </c>
      <c r="AU38" s="229">
        <v>1.7502351672940754E-5</v>
      </c>
      <c r="AV38" s="229">
        <v>3.0883600721576712E-5</v>
      </c>
      <c r="AW38" s="229">
        <v>4.3829380552023077E-5</v>
      </c>
      <c r="AX38" s="229">
        <v>3.2445799601798129E-5</v>
      </c>
      <c r="AY38" s="229">
        <v>4.1030337894214661E-5</v>
      </c>
      <c r="AZ38" s="229">
        <v>2.6748551535157641E-5</v>
      </c>
      <c r="BA38" s="229">
        <v>4.5406615099971763E-5</v>
      </c>
      <c r="BB38" s="229">
        <v>2.6055269406996529E-5</v>
      </c>
      <c r="BC38" s="229">
        <v>1.0681157774901828E-5</v>
      </c>
      <c r="BD38" s="229">
        <v>5.1170529835553808E-6</v>
      </c>
      <c r="BE38" s="229">
        <v>3.3024209697408317E-5</v>
      </c>
      <c r="BF38" s="229">
        <v>5.2626780544296632E-6</v>
      </c>
      <c r="BG38" s="229">
        <v>5.0779642141004678E-6</v>
      </c>
      <c r="BH38" s="229">
        <v>1.3698594828014518E-2</v>
      </c>
      <c r="BI38" s="229">
        <v>1.5017270609643031E-2</v>
      </c>
      <c r="BJ38" s="229">
        <v>1.2513305375207918E-5</v>
      </c>
      <c r="BK38" s="229">
        <v>2.1715538271887884E-6</v>
      </c>
      <c r="BL38" s="229">
        <v>5.8467548565500626E-6</v>
      </c>
      <c r="BM38" s="229">
        <v>1.8406085205201293E-6</v>
      </c>
      <c r="BN38" s="229">
        <v>2.1323439206688401E-6</v>
      </c>
      <c r="BO38" s="229">
        <v>1.7683544488252416E-6</v>
      </c>
      <c r="BP38" s="229">
        <v>1.944861506796303E-5</v>
      </c>
      <c r="BQ38" s="229">
        <v>4.1678535771642583E-6</v>
      </c>
      <c r="BR38" s="229">
        <v>1.2480112078637658E-5</v>
      </c>
      <c r="BS38" s="229">
        <v>3.2179983107741152E-6</v>
      </c>
      <c r="BT38" s="229">
        <v>1.6813130733553641E-5</v>
      </c>
      <c r="BU38" s="229">
        <v>1.9329058055838099E-5</v>
      </c>
      <c r="BV38" s="229">
        <v>3.7237397027915205E-3</v>
      </c>
      <c r="BW38" s="270">
        <v>0</v>
      </c>
      <c r="BX38" s="272">
        <v>5.5475275768439511E-2</v>
      </c>
    </row>
    <row r="39" spans="1:76" ht="14.7" thickBot="1" x14ac:dyDescent="0.6">
      <c r="A39" s="131"/>
      <c r="B39" s="226">
        <v>31</v>
      </c>
      <c r="C39" s="193" t="s">
        <v>30</v>
      </c>
      <c r="D39" s="231" t="s">
        <v>139</v>
      </c>
      <c r="E39" s="229">
        <v>3.3242310160624883E-5</v>
      </c>
      <c r="F39" s="229">
        <v>1.2133061601835893E-5</v>
      </c>
      <c r="G39" s="229">
        <v>9.1205288432328933E-6</v>
      </c>
      <c r="H39" s="229">
        <v>3.6457416796153269E-6</v>
      </c>
      <c r="I39" s="229">
        <v>8.1426515440728791E-6</v>
      </c>
      <c r="J39" s="229">
        <v>7.5879217492794529E-6</v>
      </c>
      <c r="K39" s="229">
        <v>3.7823260316195974E-5</v>
      </c>
      <c r="L39" s="229">
        <v>6.0554586217540503E-6</v>
      </c>
      <c r="M39" s="229">
        <v>5.5068529514677428E-5</v>
      </c>
      <c r="N39" s="229">
        <v>1.970023218078669E-5</v>
      </c>
      <c r="O39" s="229">
        <v>2.5704541007069916E-5</v>
      </c>
      <c r="P39" s="229">
        <v>6.5074390300448301E-6</v>
      </c>
      <c r="Q39" s="229">
        <v>3.5403053427333541E-5</v>
      </c>
      <c r="R39" s="229">
        <v>2.8396559604190454E-5</v>
      </c>
      <c r="S39" s="229">
        <v>3.1106008923406898E-5</v>
      </c>
      <c r="T39" s="229">
        <v>1.1494418692239293E-4</v>
      </c>
      <c r="U39" s="229">
        <v>4.7326096641346518E-4</v>
      </c>
      <c r="V39" s="229">
        <v>5.8752062905106067E-5</v>
      </c>
      <c r="W39" s="229">
        <v>9.1883375152339994E-5</v>
      </c>
      <c r="X39" s="229">
        <v>6.5011032244321286E-5</v>
      </c>
      <c r="Y39" s="229">
        <v>1.0425605906687779E-4</v>
      </c>
      <c r="Z39" s="229">
        <v>5.4861065655818044E-5</v>
      </c>
      <c r="AA39" s="229">
        <v>8.3122951005783517E-5</v>
      </c>
      <c r="AB39" s="229">
        <v>9.4242648744435718E-5</v>
      </c>
      <c r="AC39" s="229">
        <v>2.2609851747855348E-5</v>
      </c>
      <c r="AD39" s="229">
        <v>1.0301029088381665E-4</v>
      </c>
      <c r="AE39" s="229">
        <v>1.0562410571898981E-4</v>
      </c>
      <c r="AF39" s="229">
        <v>6.3535723424241078E-5</v>
      </c>
      <c r="AG39" s="229">
        <v>7.2002664325389979E-5</v>
      </c>
      <c r="AH39" s="229">
        <v>6.6394730821898985E-5</v>
      </c>
      <c r="AI39" s="229">
        <v>5.2795840344717008E-5</v>
      </c>
      <c r="AJ39" s="229">
        <v>1.6227857204232491E-5</v>
      </c>
      <c r="AK39" s="229">
        <v>6.0370265989609095E-5</v>
      </c>
      <c r="AL39" s="229">
        <v>7.9293437040623324E-5</v>
      </c>
      <c r="AM39" s="229">
        <v>6.466557100377999E-5</v>
      </c>
      <c r="AN39" s="229">
        <v>1.212215264443805E-4</v>
      </c>
      <c r="AO39" s="229">
        <v>4.7162427051494644E-5</v>
      </c>
      <c r="AP39" s="229">
        <v>2.6929391511058008E-5</v>
      </c>
      <c r="AQ39" s="229">
        <v>4.5036063972664169E-5</v>
      </c>
      <c r="AR39" s="229">
        <v>3.8062900855723422E-5</v>
      </c>
      <c r="AS39" s="229">
        <v>4.9113687274669449E-5</v>
      </c>
      <c r="AT39" s="229">
        <v>4.4317725609769179E-5</v>
      </c>
      <c r="AU39" s="229">
        <v>3.0479754296057415E-5</v>
      </c>
      <c r="AV39" s="229">
        <v>5.3782747562233051E-5</v>
      </c>
      <c r="AW39" s="229">
        <v>7.6327385892915322E-5</v>
      </c>
      <c r="AX39" s="229">
        <v>5.6503264148832091E-5</v>
      </c>
      <c r="AY39" s="229">
        <v>7.1452947642078272E-5</v>
      </c>
      <c r="AZ39" s="229">
        <v>4.6581699065474731E-5</v>
      </c>
      <c r="BA39" s="229">
        <v>7.907408658703135E-5</v>
      </c>
      <c r="BB39" s="229">
        <v>4.5374371654903504E-5</v>
      </c>
      <c r="BC39" s="229">
        <v>1.8600875508618468E-5</v>
      </c>
      <c r="BD39" s="229">
        <v>8.9111749422681997E-6</v>
      </c>
      <c r="BE39" s="229">
        <v>5.7510545794521676E-5</v>
      </c>
      <c r="BF39" s="229">
        <v>9.1647760847053226E-6</v>
      </c>
      <c r="BG39" s="229">
        <v>8.8431031704866428E-6</v>
      </c>
      <c r="BH39" s="229">
        <v>2.1291738115829864E-3</v>
      </c>
      <c r="BI39" s="229">
        <v>1.1492792065427169E-2</v>
      </c>
      <c r="BJ39" s="229">
        <v>2.1791498673720137E-5</v>
      </c>
      <c r="BK39" s="229">
        <v>3.7816876457640268E-6</v>
      </c>
      <c r="BL39" s="229">
        <v>1.0181926108389285E-5</v>
      </c>
      <c r="BM39" s="229">
        <v>3.2053575718866311E-6</v>
      </c>
      <c r="BN39" s="229">
        <v>3.7134049178751187E-6</v>
      </c>
      <c r="BO39" s="229">
        <v>3.3709671610543526E-6</v>
      </c>
      <c r="BP39" s="229">
        <v>3.1281147291743568E-5</v>
      </c>
      <c r="BQ39" s="229">
        <v>7.2581762352719354E-6</v>
      </c>
      <c r="BR39" s="229">
        <v>7.9866439881287068E-4</v>
      </c>
      <c r="BS39" s="229">
        <v>5.6040353702390651E-6</v>
      </c>
      <c r="BT39" s="229">
        <v>1.8467599364424352E-4</v>
      </c>
      <c r="BU39" s="229">
        <v>3.3660901764819019E-5</v>
      </c>
      <c r="BV39" s="229">
        <v>1.5937671140654956E-3</v>
      </c>
      <c r="BW39" s="270">
        <v>0</v>
      </c>
      <c r="BX39" s="272">
        <v>1.9423874926163234E-2</v>
      </c>
    </row>
    <row r="40" spans="1:76" ht="14.7" thickBot="1" x14ac:dyDescent="0.6">
      <c r="B40" s="230">
        <v>32</v>
      </c>
      <c r="C40" s="193" t="s">
        <v>31</v>
      </c>
      <c r="D40" s="231" t="s">
        <v>140</v>
      </c>
      <c r="E40" s="229">
        <v>0</v>
      </c>
      <c r="F40" s="229">
        <v>0</v>
      </c>
      <c r="G40" s="229">
        <v>0</v>
      </c>
      <c r="H40" s="229">
        <v>0</v>
      </c>
      <c r="I40" s="229">
        <v>0</v>
      </c>
      <c r="J40" s="229">
        <v>0</v>
      </c>
      <c r="K40" s="229">
        <v>0</v>
      </c>
      <c r="L40" s="229">
        <v>0</v>
      </c>
      <c r="M40" s="229">
        <v>0</v>
      </c>
      <c r="N40" s="229">
        <v>0</v>
      </c>
      <c r="O40" s="229">
        <v>0</v>
      </c>
      <c r="P40" s="229">
        <v>0</v>
      </c>
      <c r="Q40" s="229">
        <v>0</v>
      </c>
      <c r="R40" s="229">
        <v>0</v>
      </c>
      <c r="S40" s="229">
        <v>0</v>
      </c>
      <c r="T40" s="229">
        <v>0</v>
      </c>
      <c r="U40" s="229">
        <v>0</v>
      </c>
      <c r="V40" s="229">
        <v>0</v>
      </c>
      <c r="W40" s="229">
        <v>0</v>
      </c>
      <c r="X40" s="229">
        <v>0</v>
      </c>
      <c r="Y40" s="229">
        <v>0</v>
      </c>
      <c r="Z40" s="229">
        <v>0</v>
      </c>
      <c r="AA40" s="229">
        <v>0</v>
      </c>
      <c r="AB40" s="229">
        <v>0</v>
      </c>
      <c r="AC40" s="229">
        <v>0</v>
      </c>
      <c r="AD40" s="229">
        <v>0</v>
      </c>
      <c r="AE40" s="229">
        <v>0</v>
      </c>
      <c r="AF40" s="229">
        <v>0</v>
      </c>
      <c r="AG40" s="229">
        <v>0</v>
      </c>
      <c r="AH40" s="229">
        <v>0</v>
      </c>
      <c r="AI40" s="229">
        <v>0</v>
      </c>
      <c r="AJ40" s="229">
        <v>0</v>
      </c>
      <c r="AK40" s="229">
        <v>0</v>
      </c>
      <c r="AL40" s="229">
        <v>0</v>
      </c>
      <c r="AM40" s="229">
        <v>0</v>
      </c>
      <c r="AN40" s="229">
        <v>0</v>
      </c>
      <c r="AO40" s="229">
        <v>0</v>
      </c>
      <c r="AP40" s="229">
        <v>0</v>
      </c>
      <c r="AQ40" s="229">
        <v>0</v>
      </c>
      <c r="AR40" s="229">
        <v>0</v>
      </c>
      <c r="AS40" s="229">
        <v>0</v>
      </c>
      <c r="AT40" s="229">
        <v>0</v>
      </c>
      <c r="AU40" s="229">
        <v>0</v>
      </c>
      <c r="AV40" s="229">
        <v>0</v>
      </c>
      <c r="AW40" s="229">
        <v>0</v>
      </c>
      <c r="AX40" s="229">
        <v>0</v>
      </c>
      <c r="AY40" s="229">
        <v>0</v>
      </c>
      <c r="AZ40" s="229">
        <v>0</v>
      </c>
      <c r="BA40" s="229">
        <v>0</v>
      </c>
      <c r="BB40" s="229">
        <v>0</v>
      </c>
      <c r="BC40" s="229">
        <v>0</v>
      </c>
      <c r="BD40" s="229">
        <v>0</v>
      </c>
      <c r="BE40" s="229">
        <v>0</v>
      </c>
      <c r="BF40" s="229">
        <v>0</v>
      </c>
      <c r="BG40" s="229">
        <v>0</v>
      </c>
      <c r="BH40" s="229">
        <v>0</v>
      </c>
      <c r="BI40" s="229">
        <v>0</v>
      </c>
      <c r="BJ40" s="229">
        <v>0</v>
      </c>
      <c r="BK40" s="229">
        <v>0</v>
      </c>
      <c r="BL40" s="229">
        <v>0</v>
      </c>
      <c r="BM40" s="229">
        <v>0</v>
      </c>
      <c r="BN40" s="229">
        <v>0</v>
      </c>
      <c r="BO40" s="229">
        <v>0</v>
      </c>
      <c r="BP40" s="229">
        <v>0</v>
      </c>
      <c r="BQ40" s="229">
        <v>0</v>
      </c>
      <c r="BR40" s="229">
        <v>0</v>
      </c>
      <c r="BS40" s="229">
        <v>0</v>
      </c>
      <c r="BT40" s="229">
        <v>0</v>
      </c>
      <c r="BU40" s="229">
        <v>0</v>
      </c>
      <c r="BV40" s="229">
        <v>0</v>
      </c>
      <c r="BW40" s="270">
        <v>0</v>
      </c>
      <c r="BX40" s="272">
        <v>0</v>
      </c>
    </row>
    <row r="41" spans="1:76" ht="14.7" thickBot="1" x14ac:dyDescent="0.6">
      <c r="B41" s="230">
        <v>33</v>
      </c>
      <c r="C41" s="193" t="s">
        <v>32</v>
      </c>
      <c r="D41" s="231" t="s">
        <v>141</v>
      </c>
      <c r="E41" s="229">
        <v>6.2422186372769071E-5</v>
      </c>
      <c r="F41" s="229">
        <v>1.237574646645141E-5</v>
      </c>
      <c r="G41" s="229">
        <v>4.9450156857787842E-6</v>
      </c>
      <c r="H41" s="229">
        <v>2.0770116504440798E-6</v>
      </c>
      <c r="I41" s="229">
        <v>3.6936823403714119E-6</v>
      </c>
      <c r="J41" s="229">
        <v>3.3795812630085996E-6</v>
      </c>
      <c r="K41" s="229">
        <v>1.6160768830519188E-5</v>
      </c>
      <c r="L41" s="229">
        <v>2.2260762893747376E-6</v>
      </c>
      <c r="M41" s="229">
        <v>2.0691054387893365E-5</v>
      </c>
      <c r="N41" s="229">
        <v>1.247195691567453E-3</v>
      </c>
      <c r="O41" s="229">
        <v>3.3666775068593601E-5</v>
      </c>
      <c r="P41" s="229">
        <v>2.9271264240286158E-4</v>
      </c>
      <c r="Q41" s="229">
        <v>6.3905271416207481E-5</v>
      </c>
      <c r="R41" s="229">
        <v>1.1189848488293243E-3</v>
      </c>
      <c r="S41" s="229">
        <v>1.2636953243851384E-5</v>
      </c>
      <c r="T41" s="229">
        <v>4.5598675947572403E-5</v>
      </c>
      <c r="U41" s="229">
        <v>4.4524684909339675E-5</v>
      </c>
      <c r="V41" s="229">
        <v>5.6962351253476854E-4</v>
      </c>
      <c r="W41" s="229">
        <v>3.6965994104913909E-5</v>
      </c>
      <c r="X41" s="229">
        <v>4.4301669480784119E-5</v>
      </c>
      <c r="Y41" s="229">
        <v>4.6638727435352016E-5</v>
      </c>
      <c r="Z41" s="229">
        <v>3.5455837488856869E-4</v>
      </c>
      <c r="AA41" s="229">
        <v>4.2662855706725217E-5</v>
      </c>
      <c r="AB41" s="229">
        <v>1.4828913184129107E-4</v>
      </c>
      <c r="AC41" s="229">
        <v>1.9755670262615985E-5</v>
      </c>
      <c r="AD41" s="229">
        <v>5.4319937759791782E-5</v>
      </c>
      <c r="AE41" s="229">
        <v>4.236667201314988E-5</v>
      </c>
      <c r="AF41" s="229">
        <v>2.8552932443675732E-5</v>
      </c>
      <c r="AG41" s="229">
        <v>3.9187463804950876E-5</v>
      </c>
      <c r="AH41" s="229">
        <v>1.0990363756296819E-5</v>
      </c>
      <c r="AI41" s="229">
        <v>5.9327356029330661E-5</v>
      </c>
      <c r="AJ41" s="229">
        <v>1.1186865944978661E-5</v>
      </c>
      <c r="AK41" s="229">
        <v>0.1321957605443633</v>
      </c>
      <c r="AL41" s="229">
        <v>0.2381736757716568</v>
      </c>
      <c r="AM41" s="229">
        <v>5.3560432303979159E-2</v>
      </c>
      <c r="AN41" s="229">
        <v>3.0988645795821811E-4</v>
      </c>
      <c r="AO41" s="229">
        <v>3.4004009714463023E-3</v>
      </c>
      <c r="AP41" s="229">
        <v>9.0795357837623113E-5</v>
      </c>
      <c r="AQ41" s="229">
        <v>5.6705442751837519E-4</v>
      </c>
      <c r="AR41" s="229">
        <v>1.0437219810228247E-3</v>
      </c>
      <c r="AS41" s="229">
        <v>7.1466896345491937E-4</v>
      </c>
      <c r="AT41" s="229">
        <v>1.6728823330023643E-3</v>
      </c>
      <c r="AU41" s="229">
        <v>1.3963157767147564E-5</v>
      </c>
      <c r="AV41" s="229">
        <v>1.0945584039210824E-4</v>
      </c>
      <c r="AW41" s="229">
        <v>3.7008573112743757E-3</v>
      </c>
      <c r="AX41" s="229">
        <v>5.5228005750324405E-3</v>
      </c>
      <c r="AY41" s="229">
        <v>8.1760364196908284E-5</v>
      </c>
      <c r="AZ41" s="229">
        <v>8.9139213291680936E-4</v>
      </c>
      <c r="BA41" s="229">
        <v>3.1265050072429565E-2</v>
      </c>
      <c r="BB41" s="229">
        <v>2.6374050674254256E-4</v>
      </c>
      <c r="BC41" s="229">
        <v>8.1058629088532794E-4</v>
      </c>
      <c r="BD41" s="229">
        <v>4.8338519124308291E-4</v>
      </c>
      <c r="BE41" s="229">
        <v>3.2406626576597276E-5</v>
      </c>
      <c r="BF41" s="229">
        <v>2.0689364203455414E-4</v>
      </c>
      <c r="BG41" s="229">
        <v>1.798856031814702E-2</v>
      </c>
      <c r="BH41" s="229">
        <v>1.1753433211729232E-3</v>
      </c>
      <c r="BI41" s="229">
        <v>1.3779942361036074E-3</v>
      </c>
      <c r="BJ41" s="229">
        <v>8.6615366337325685E-6</v>
      </c>
      <c r="BK41" s="229">
        <v>7.6496909027954794E-4</v>
      </c>
      <c r="BL41" s="229">
        <v>1.6079258243279486E-3</v>
      </c>
      <c r="BM41" s="229">
        <v>2.5589909274682426E-6</v>
      </c>
      <c r="BN41" s="229">
        <v>1.3843452269833535E-4</v>
      </c>
      <c r="BO41" s="229">
        <v>1.1168817480180555E-4</v>
      </c>
      <c r="BP41" s="229">
        <v>4.2906605801134429E-4</v>
      </c>
      <c r="BQ41" s="229">
        <v>6.5184836592719988E-6</v>
      </c>
      <c r="BR41" s="229">
        <v>8.255532122247361E-6</v>
      </c>
      <c r="BS41" s="229">
        <v>5.3890041751059062E-6</v>
      </c>
      <c r="BT41" s="229">
        <v>1.49644806482321E-3</v>
      </c>
      <c r="BU41" s="229">
        <v>1.4273439642207695E-5</v>
      </c>
      <c r="BV41" s="229">
        <v>1.8787638978579391E-3</v>
      </c>
      <c r="BW41" s="270">
        <v>0</v>
      </c>
      <c r="BX41" s="272">
        <v>0.50662234551379393</v>
      </c>
    </row>
    <row r="42" spans="1:76" ht="14.7" thickBot="1" x14ac:dyDescent="0.6">
      <c r="A42" s="131"/>
      <c r="B42" s="226">
        <v>34</v>
      </c>
      <c r="C42" s="193" t="s">
        <v>33</v>
      </c>
      <c r="D42" s="231" t="s">
        <v>286</v>
      </c>
      <c r="E42" s="229">
        <v>0</v>
      </c>
      <c r="F42" s="229">
        <v>0</v>
      </c>
      <c r="G42" s="229">
        <v>0</v>
      </c>
      <c r="H42" s="229">
        <v>0</v>
      </c>
      <c r="I42" s="229">
        <v>0</v>
      </c>
      <c r="J42" s="229">
        <v>0</v>
      </c>
      <c r="K42" s="229">
        <v>0</v>
      </c>
      <c r="L42" s="229">
        <v>0</v>
      </c>
      <c r="M42" s="229">
        <v>0</v>
      </c>
      <c r="N42" s="229">
        <v>0</v>
      </c>
      <c r="O42" s="229">
        <v>0</v>
      </c>
      <c r="P42" s="229">
        <v>3.8419540440728976E-4</v>
      </c>
      <c r="Q42" s="229">
        <v>2.1098681242623955E-3</v>
      </c>
      <c r="R42" s="229">
        <v>0</v>
      </c>
      <c r="S42" s="229">
        <v>0</v>
      </c>
      <c r="T42" s="229">
        <v>0</v>
      </c>
      <c r="U42" s="229">
        <v>0</v>
      </c>
      <c r="V42" s="229">
        <v>0</v>
      </c>
      <c r="W42" s="229">
        <v>0</v>
      </c>
      <c r="X42" s="229">
        <v>0</v>
      </c>
      <c r="Y42" s="229">
        <v>0</v>
      </c>
      <c r="Z42" s="229">
        <v>0</v>
      </c>
      <c r="AA42" s="229">
        <v>0</v>
      </c>
      <c r="AB42" s="229">
        <v>0</v>
      </c>
      <c r="AC42" s="229">
        <v>0</v>
      </c>
      <c r="AD42" s="229">
        <v>0</v>
      </c>
      <c r="AE42" s="229">
        <v>0</v>
      </c>
      <c r="AF42" s="229">
        <v>0</v>
      </c>
      <c r="AG42" s="229">
        <v>0</v>
      </c>
      <c r="AH42" s="229">
        <v>0</v>
      </c>
      <c r="AI42" s="229">
        <v>0</v>
      </c>
      <c r="AJ42" s="229">
        <v>0</v>
      </c>
      <c r="AK42" s="229">
        <v>8.1544906675398363E-4</v>
      </c>
      <c r="AL42" s="229">
        <v>4.6496416551484818E-3</v>
      </c>
      <c r="AM42" s="229">
        <v>0</v>
      </c>
      <c r="AN42" s="229">
        <v>0</v>
      </c>
      <c r="AO42" s="229">
        <v>0</v>
      </c>
      <c r="AP42" s="229">
        <v>1.7108705577744809E-4</v>
      </c>
      <c r="AQ42" s="229">
        <v>0</v>
      </c>
      <c r="AR42" s="229">
        <v>0</v>
      </c>
      <c r="AS42" s="229">
        <v>0</v>
      </c>
      <c r="AT42" s="229">
        <v>0</v>
      </c>
      <c r="AU42" s="229">
        <v>0</v>
      </c>
      <c r="AV42" s="229">
        <v>0</v>
      </c>
      <c r="AW42" s="229">
        <v>2.6341314798554527E-3</v>
      </c>
      <c r="AX42" s="229">
        <v>2.9647395957492465E-3</v>
      </c>
      <c r="AY42" s="229">
        <v>0</v>
      </c>
      <c r="AZ42" s="229">
        <v>0</v>
      </c>
      <c r="BA42" s="229">
        <v>7.6927760313362297E-4</v>
      </c>
      <c r="BB42" s="229">
        <v>0</v>
      </c>
      <c r="BC42" s="229">
        <v>2.1000426586869299E-5</v>
      </c>
      <c r="BD42" s="229">
        <v>1.4877275400057136E-6</v>
      </c>
      <c r="BE42" s="229">
        <v>0</v>
      </c>
      <c r="BF42" s="229">
        <v>0</v>
      </c>
      <c r="BG42" s="229">
        <v>0</v>
      </c>
      <c r="BH42" s="229">
        <v>0</v>
      </c>
      <c r="BI42" s="229">
        <v>0</v>
      </c>
      <c r="BJ42" s="229">
        <v>3.8607522439318272E-5</v>
      </c>
      <c r="BK42" s="229">
        <v>0</v>
      </c>
      <c r="BL42" s="229">
        <v>6.6636766633645112E-3</v>
      </c>
      <c r="BM42" s="229">
        <v>2.3387644931433237E-4</v>
      </c>
      <c r="BN42" s="229">
        <v>8.6074413164295965E-4</v>
      </c>
      <c r="BO42" s="229">
        <v>0</v>
      </c>
      <c r="BP42" s="229">
        <v>0</v>
      </c>
      <c r="BQ42" s="229">
        <v>6.4572498343894811E-3</v>
      </c>
      <c r="BR42" s="229">
        <v>1.8629615254569041E-3</v>
      </c>
      <c r="BS42" s="229">
        <v>2.5807803260596519E-3</v>
      </c>
      <c r="BT42" s="229">
        <v>9.3557943909360977E-5</v>
      </c>
      <c r="BU42" s="229">
        <v>3.7469737589433325E-3</v>
      </c>
      <c r="BV42" s="229">
        <v>1.7599754691110899E-4</v>
      </c>
      <c r="BW42" s="270">
        <v>0</v>
      </c>
      <c r="BX42" s="272">
        <v>3.7235303841645757E-2</v>
      </c>
    </row>
    <row r="43" spans="1:76" ht="14.7" thickBot="1" x14ac:dyDescent="0.6">
      <c r="A43" s="131"/>
      <c r="B43" s="230">
        <v>35</v>
      </c>
      <c r="C43" s="193" t="s">
        <v>34</v>
      </c>
      <c r="D43" s="231" t="s">
        <v>142</v>
      </c>
      <c r="E43" s="229">
        <v>0</v>
      </c>
      <c r="F43" s="229">
        <v>0</v>
      </c>
      <c r="G43" s="229">
        <v>0</v>
      </c>
      <c r="H43" s="229">
        <v>0</v>
      </c>
      <c r="I43" s="229">
        <v>0</v>
      </c>
      <c r="J43" s="229">
        <v>0</v>
      </c>
      <c r="K43" s="229">
        <v>0</v>
      </c>
      <c r="L43" s="229">
        <v>0</v>
      </c>
      <c r="M43" s="229">
        <v>0</v>
      </c>
      <c r="N43" s="229">
        <v>0</v>
      </c>
      <c r="O43" s="229">
        <v>0</v>
      </c>
      <c r="P43" s="229">
        <v>3.0329194327854379E-3</v>
      </c>
      <c r="Q43" s="229">
        <v>0</v>
      </c>
      <c r="R43" s="229">
        <v>0</v>
      </c>
      <c r="S43" s="229">
        <v>0</v>
      </c>
      <c r="T43" s="229">
        <v>0</v>
      </c>
      <c r="U43" s="229">
        <v>0</v>
      </c>
      <c r="V43" s="229">
        <v>0</v>
      </c>
      <c r="W43" s="229">
        <v>0</v>
      </c>
      <c r="X43" s="229">
        <v>0</v>
      </c>
      <c r="Y43" s="229">
        <v>0</v>
      </c>
      <c r="Z43" s="229">
        <v>0</v>
      </c>
      <c r="AA43" s="229">
        <v>0</v>
      </c>
      <c r="AB43" s="229">
        <v>0</v>
      </c>
      <c r="AC43" s="229">
        <v>0</v>
      </c>
      <c r="AD43" s="229">
        <v>0</v>
      </c>
      <c r="AE43" s="229">
        <v>0</v>
      </c>
      <c r="AF43" s="229">
        <v>0</v>
      </c>
      <c r="AG43" s="229">
        <v>0</v>
      </c>
      <c r="AH43" s="229">
        <v>0</v>
      </c>
      <c r="AI43" s="229">
        <v>0</v>
      </c>
      <c r="AJ43" s="229">
        <v>0</v>
      </c>
      <c r="AK43" s="229">
        <v>0</v>
      </c>
      <c r="AL43" s="229">
        <v>7.9971555307528034E-3</v>
      </c>
      <c r="AM43" s="229">
        <v>0.12306021154693728</v>
      </c>
      <c r="AN43" s="229">
        <v>0</v>
      </c>
      <c r="AO43" s="229">
        <v>0</v>
      </c>
      <c r="AP43" s="229">
        <v>0</v>
      </c>
      <c r="AQ43" s="229">
        <v>0</v>
      </c>
      <c r="AR43" s="229">
        <v>0</v>
      </c>
      <c r="AS43" s="229">
        <v>0</v>
      </c>
      <c r="AT43" s="229">
        <v>0</v>
      </c>
      <c r="AU43" s="229">
        <v>0</v>
      </c>
      <c r="AV43" s="229">
        <v>5.4163897516596426E-5</v>
      </c>
      <c r="AW43" s="229">
        <v>0</v>
      </c>
      <c r="AX43" s="229">
        <v>0</v>
      </c>
      <c r="AY43" s="229">
        <v>0</v>
      </c>
      <c r="AZ43" s="229">
        <v>9.3029333662283541E-4</v>
      </c>
      <c r="BA43" s="229">
        <v>1.6228080706908417E-4</v>
      </c>
      <c r="BB43" s="229">
        <v>0</v>
      </c>
      <c r="BC43" s="229">
        <v>3.7770489257476033E-4</v>
      </c>
      <c r="BD43" s="229">
        <v>2.4695327002272971E-4</v>
      </c>
      <c r="BE43" s="229">
        <v>0</v>
      </c>
      <c r="BF43" s="229">
        <v>0</v>
      </c>
      <c r="BG43" s="229">
        <v>0</v>
      </c>
      <c r="BH43" s="229">
        <v>0</v>
      </c>
      <c r="BI43" s="229">
        <v>0</v>
      </c>
      <c r="BJ43" s="229">
        <v>8.7080793567300576E-5</v>
      </c>
      <c r="BK43" s="229">
        <v>0</v>
      </c>
      <c r="BL43" s="229">
        <v>3.6873145882577551E-3</v>
      </c>
      <c r="BM43" s="229">
        <v>0</v>
      </c>
      <c r="BN43" s="229">
        <v>0</v>
      </c>
      <c r="BO43" s="229">
        <v>0</v>
      </c>
      <c r="BP43" s="229">
        <v>0</v>
      </c>
      <c r="BQ43" s="229">
        <v>1.2377832601801041E-3</v>
      </c>
      <c r="BR43" s="229">
        <v>5.1873860986934907E-4</v>
      </c>
      <c r="BS43" s="229">
        <v>0</v>
      </c>
      <c r="BT43" s="229">
        <v>0</v>
      </c>
      <c r="BU43" s="229">
        <v>0</v>
      </c>
      <c r="BV43" s="229">
        <v>0</v>
      </c>
      <c r="BW43" s="270">
        <v>0</v>
      </c>
      <c r="BX43" s="272">
        <v>0.14139259996615602</v>
      </c>
    </row>
    <row r="44" spans="1:76" ht="14.7" thickBot="1" x14ac:dyDescent="0.6">
      <c r="B44" s="230">
        <v>36</v>
      </c>
      <c r="C44" s="193" t="s">
        <v>35</v>
      </c>
      <c r="D44" s="231" t="s">
        <v>143</v>
      </c>
      <c r="E44" s="229">
        <v>3.2941056516894113E-5</v>
      </c>
      <c r="F44" s="229">
        <v>5.8774167321123623E-6</v>
      </c>
      <c r="G44" s="229">
        <v>4.4205442291881884E-6</v>
      </c>
      <c r="H44" s="229">
        <v>1.3624445756612672E-4</v>
      </c>
      <c r="I44" s="229">
        <v>3.9405178450081011E-6</v>
      </c>
      <c r="J44" s="229">
        <v>3.6706438103990999E-6</v>
      </c>
      <c r="K44" s="229">
        <v>1.8297135180591785E-5</v>
      </c>
      <c r="L44" s="229">
        <v>2.9293174657711885E-6</v>
      </c>
      <c r="M44" s="229">
        <v>2.6639304369477152E-5</v>
      </c>
      <c r="N44" s="229">
        <v>9.7719514189509761E-6</v>
      </c>
      <c r="O44" s="229">
        <v>1.2436708908153435E-5</v>
      </c>
      <c r="P44" s="229">
        <v>4.1264364887671901E-6</v>
      </c>
      <c r="Q44" s="229">
        <v>2.0339599150494348E-5</v>
      </c>
      <c r="R44" s="229">
        <v>7.0766126210947047E-4</v>
      </c>
      <c r="S44" s="229">
        <v>1.5407732233604093E-5</v>
      </c>
      <c r="T44" s="229">
        <v>5.5609050312700968E-5</v>
      </c>
      <c r="U44" s="229">
        <v>4.9151035827495116E-5</v>
      </c>
      <c r="V44" s="229">
        <v>2.8758484041645675E-5</v>
      </c>
      <c r="W44" s="229">
        <v>6.6089282460816913E-5</v>
      </c>
      <c r="X44" s="229">
        <v>3.1448972590938323E-5</v>
      </c>
      <c r="Y44" s="229">
        <v>1.7449129473814072E-4</v>
      </c>
      <c r="Z44" s="229">
        <v>2.6538944092372817E-5</v>
      </c>
      <c r="AA44" s="229">
        <v>4.0210581459997341E-5</v>
      </c>
      <c r="AB44" s="229">
        <v>4.5589715698139486E-5</v>
      </c>
      <c r="AC44" s="229">
        <v>1.0937476046084355E-5</v>
      </c>
      <c r="AD44" s="229">
        <v>4.9831047173884995E-5</v>
      </c>
      <c r="AE44" s="229">
        <v>5.1095475506605856E-5</v>
      </c>
      <c r="AF44" s="229">
        <v>1.6503103934709024E-2</v>
      </c>
      <c r="AG44" s="229">
        <v>1.69804366900698E-3</v>
      </c>
      <c r="AH44" s="229">
        <v>1.0407922789033085E-5</v>
      </c>
      <c r="AI44" s="229">
        <v>2.5540201131963311E-5</v>
      </c>
      <c r="AJ44" s="229">
        <v>7.850197401997837E-6</v>
      </c>
      <c r="AK44" s="229">
        <v>2.9204010071393897E-5</v>
      </c>
      <c r="AL44" s="229">
        <v>3.8483700770233709E-5</v>
      </c>
      <c r="AM44" s="229">
        <v>3.1441339448895891E-5</v>
      </c>
      <c r="AN44" s="229">
        <v>9.1403846358868973E-2</v>
      </c>
      <c r="AO44" s="229">
        <v>2.2942363454218173E-5</v>
      </c>
      <c r="AP44" s="229">
        <v>1.5385765929892406E-5</v>
      </c>
      <c r="AQ44" s="229">
        <v>2.1786116795642437E-5</v>
      </c>
      <c r="AR44" s="229">
        <v>1.9566445115785022E-5</v>
      </c>
      <c r="AS44" s="229">
        <v>2.3758659901541775E-5</v>
      </c>
      <c r="AT44" s="229">
        <v>2.1456830184367468E-5</v>
      </c>
      <c r="AU44" s="229">
        <v>2.5888367882957292E-5</v>
      </c>
      <c r="AV44" s="229">
        <v>2.4217461200354629E-4</v>
      </c>
      <c r="AW44" s="229">
        <v>3.7590435367819742E-5</v>
      </c>
      <c r="AX44" s="229">
        <v>7.5511892685289081E-5</v>
      </c>
      <c r="AY44" s="229">
        <v>2.1341868907828687E-2</v>
      </c>
      <c r="AZ44" s="229">
        <v>5.0078528064899938E-4</v>
      </c>
      <c r="BA44" s="229">
        <v>0.32518839302392993</v>
      </c>
      <c r="BB44" s="229">
        <v>2.6099824344733178E-3</v>
      </c>
      <c r="BC44" s="229">
        <v>9.075833381271404E-6</v>
      </c>
      <c r="BD44" s="229">
        <v>4.3219766119797082E-6</v>
      </c>
      <c r="BE44" s="229">
        <v>3.6656993353441775E-2</v>
      </c>
      <c r="BF44" s="229">
        <v>6.4304627285694145E-5</v>
      </c>
      <c r="BG44" s="229">
        <v>4.2778356169197232E-6</v>
      </c>
      <c r="BH44" s="229">
        <v>1.7758742533916391E-5</v>
      </c>
      <c r="BI44" s="229">
        <v>2.5093257385679937E-5</v>
      </c>
      <c r="BJ44" s="229">
        <v>1.0542549513603839E-5</v>
      </c>
      <c r="BK44" s="229">
        <v>1.8293847523011987E-6</v>
      </c>
      <c r="BL44" s="229">
        <v>6.2888022750770687E-6</v>
      </c>
      <c r="BM44" s="229">
        <v>1.6140295026778004E-6</v>
      </c>
      <c r="BN44" s="229">
        <v>1.8010602859681873E-6</v>
      </c>
      <c r="BO44" s="229">
        <v>1.1205412085131331E-6</v>
      </c>
      <c r="BP44" s="229">
        <v>1.060880114797761E-5</v>
      </c>
      <c r="BQ44" s="229">
        <v>5.3278604064806289E-3</v>
      </c>
      <c r="BR44" s="229">
        <v>1.0513636115217005E-5</v>
      </c>
      <c r="BS44" s="229">
        <v>6.3458171270686734E-3</v>
      </c>
      <c r="BT44" s="229">
        <v>1.4208802227032505E-5</v>
      </c>
      <c r="BU44" s="229">
        <v>2.8304234377315978E-3</v>
      </c>
      <c r="BV44" s="229">
        <v>2.3121448659303785E-3</v>
      </c>
      <c r="BW44" s="270">
        <v>0</v>
      </c>
      <c r="BX44" s="272">
        <v>0.51518606698487124</v>
      </c>
    </row>
    <row r="45" spans="1:76" ht="14.7" thickBot="1" x14ac:dyDescent="0.6">
      <c r="B45" s="226">
        <v>37</v>
      </c>
      <c r="C45" s="193" t="s">
        <v>36</v>
      </c>
      <c r="D45" s="231" t="s">
        <v>144</v>
      </c>
      <c r="E45" s="229">
        <v>1.5808157252086522E-3</v>
      </c>
      <c r="F45" s="229">
        <v>2.3998769907253396E-4</v>
      </c>
      <c r="G45" s="229">
        <v>2.1293870926434443E-2</v>
      </c>
      <c r="H45" s="229">
        <v>4.7178458641991837E-4</v>
      </c>
      <c r="I45" s="229">
        <v>2.2567575432780361E-4</v>
      </c>
      <c r="J45" s="229">
        <v>1.9072890285566773E-4</v>
      </c>
      <c r="K45" s="229">
        <v>6.7848095572743336E-4</v>
      </c>
      <c r="L45" s="229">
        <v>2.9318578835399201E-4</v>
      </c>
      <c r="M45" s="229">
        <v>6.426099355809321E-4</v>
      </c>
      <c r="N45" s="229">
        <v>3.0584001732507794E-4</v>
      </c>
      <c r="O45" s="229">
        <v>1.5718982278288272E-3</v>
      </c>
      <c r="P45" s="229">
        <v>4.8687204248334406E-4</v>
      </c>
      <c r="Q45" s="229">
        <v>8.0549193773773124E-3</v>
      </c>
      <c r="R45" s="229">
        <v>5.7325979073039035E-4</v>
      </c>
      <c r="S45" s="229">
        <v>5.6685237202126456E-4</v>
      </c>
      <c r="T45" s="229">
        <v>1.2387439576758582E-3</v>
      </c>
      <c r="U45" s="229">
        <v>8.8523344426703655E-3</v>
      </c>
      <c r="V45" s="229">
        <v>1.1404799104503902E-2</v>
      </c>
      <c r="W45" s="229">
        <v>1.2228236721680472E-2</v>
      </c>
      <c r="X45" s="229">
        <v>2.0498603096865543E-3</v>
      </c>
      <c r="Y45" s="229">
        <v>1.4833930896241632E-2</v>
      </c>
      <c r="Z45" s="229">
        <v>4.9214503153392417E-3</v>
      </c>
      <c r="AA45" s="229">
        <v>1.0477423778154251E-2</v>
      </c>
      <c r="AB45" s="229">
        <v>1.8433127749774313E-2</v>
      </c>
      <c r="AC45" s="229">
        <v>1.1091639911168785E-2</v>
      </c>
      <c r="AD45" s="229">
        <v>2.1242375960983936E-2</v>
      </c>
      <c r="AE45" s="229">
        <v>3.2698707241437253E-3</v>
      </c>
      <c r="AF45" s="229">
        <v>1.1109217733748802E-2</v>
      </c>
      <c r="AG45" s="229">
        <v>2.4186061859318524E-2</v>
      </c>
      <c r="AH45" s="229">
        <v>1.7060936292298322E-3</v>
      </c>
      <c r="AI45" s="229">
        <v>9.0600867272964195E-3</v>
      </c>
      <c r="AJ45" s="229">
        <v>3.0367580642065371E-2</v>
      </c>
      <c r="AK45" s="229">
        <v>7.798272602867036E-3</v>
      </c>
      <c r="AL45" s="229">
        <v>7.8378001925545303E-3</v>
      </c>
      <c r="AM45" s="229">
        <v>1.0071497413573317E-2</v>
      </c>
      <c r="AN45" s="229">
        <v>4.1657650524595099E-3</v>
      </c>
      <c r="AO45" s="229">
        <v>9.5647118667809547E-2</v>
      </c>
      <c r="AP45" s="229">
        <v>2.6521116728923184E-4</v>
      </c>
      <c r="AQ45" s="229">
        <v>5.5851133354127159E-3</v>
      </c>
      <c r="AR45" s="229">
        <v>2.3545474965567881E-3</v>
      </c>
      <c r="AS45" s="229">
        <v>8.7564827287511197E-3</v>
      </c>
      <c r="AT45" s="229">
        <v>3.0172463363708382E-3</v>
      </c>
      <c r="AU45" s="229">
        <v>9.0053836854299008E-3</v>
      </c>
      <c r="AV45" s="229">
        <v>8.0353386108216671E-3</v>
      </c>
      <c r="AW45" s="229">
        <v>1.7068137282447167E-3</v>
      </c>
      <c r="AX45" s="229">
        <v>2.2474775081245649E-3</v>
      </c>
      <c r="AY45" s="229">
        <v>5.1800541178351452E-3</v>
      </c>
      <c r="AZ45" s="229">
        <v>1.2844180349769006E-3</v>
      </c>
      <c r="BA45" s="229">
        <v>8.3531698086329476E-3</v>
      </c>
      <c r="BB45" s="229">
        <v>1.6880802186652704E-3</v>
      </c>
      <c r="BC45" s="229">
        <v>2.6014228267912685E-2</v>
      </c>
      <c r="BD45" s="229">
        <v>2.1520175820659147E-2</v>
      </c>
      <c r="BE45" s="229">
        <v>1.7281912205497443E-3</v>
      </c>
      <c r="BF45" s="229">
        <v>6.0835592079277346E-3</v>
      </c>
      <c r="BG45" s="229">
        <v>5.4995551634856015E-3</v>
      </c>
      <c r="BH45" s="229">
        <v>1.3493485925803982E-2</v>
      </c>
      <c r="BI45" s="229">
        <v>4.154303478108811E-3</v>
      </c>
      <c r="BJ45" s="229">
        <v>2.6238963162383351E-3</v>
      </c>
      <c r="BK45" s="229">
        <v>7.4689888912072054E-3</v>
      </c>
      <c r="BL45" s="229">
        <v>7.5679099555664838E-3</v>
      </c>
      <c r="BM45" s="229">
        <v>6.9971913014491641E-3</v>
      </c>
      <c r="BN45" s="229">
        <v>1.199437362865796E-2</v>
      </c>
      <c r="BO45" s="229">
        <v>1.4388708767125724E-3</v>
      </c>
      <c r="BP45" s="229">
        <v>7.7479405031384528E-3</v>
      </c>
      <c r="BQ45" s="229">
        <v>4.2560551543038144E-3</v>
      </c>
      <c r="BR45" s="229">
        <v>5.9319577044747527E-3</v>
      </c>
      <c r="BS45" s="229">
        <v>1.172332251725546E-2</v>
      </c>
      <c r="BT45" s="229">
        <v>7.0495992944161028E-4</v>
      </c>
      <c r="BU45" s="229">
        <v>6.8038080593632831E-3</v>
      </c>
      <c r="BV45" s="229">
        <v>6.6459210600139668E-3</v>
      </c>
      <c r="BW45" s="270">
        <v>0</v>
      </c>
      <c r="BX45" s="272">
        <v>0.57704810225407599</v>
      </c>
    </row>
    <row r="46" spans="1:76" ht="14.7" thickBot="1" x14ac:dyDescent="0.6">
      <c r="A46" s="131"/>
      <c r="B46" s="230">
        <v>38</v>
      </c>
      <c r="C46" s="193" t="s">
        <v>37</v>
      </c>
      <c r="D46" s="231" t="s">
        <v>145</v>
      </c>
      <c r="E46" s="229">
        <v>5.3477361860530589E-3</v>
      </c>
      <c r="F46" s="229">
        <v>4.5644643349266913E-2</v>
      </c>
      <c r="G46" s="229">
        <v>5.5803758018809916E-3</v>
      </c>
      <c r="H46" s="229">
        <v>9.4200640254965742E-3</v>
      </c>
      <c r="I46" s="229">
        <v>6.2753667912732163E-3</v>
      </c>
      <c r="J46" s="229">
        <v>2.7586818529490079E-2</v>
      </c>
      <c r="K46" s="229">
        <v>3.5175640817642728E-3</v>
      </c>
      <c r="L46" s="229">
        <v>2.9532020843188412E-3</v>
      </c>
      <c r="M46" s="229">
        <v>1.3183594752284927E-2</v>
      </c>
      <c r="N46" s="229">
        <v>3.0726670469384015E-2</v>
      </c>
      <c r="O46" s="229">
        <v>1.3451740048334831E-2</v>
      </c>
      <c r="P46" s="229">
        <v>1.2129013786540925E-2</v>
      </c>
      <c r="Q46" s="229">
        <v>4.2410558750366478E-3</v>
      </c>
      <c r="R46" s="229">
        <v>2.9442554751580842E-2</v>
      </c>
      <c r="S46" s="229">
        <v>1.1698526540016645E-2</v>
      </c>
      <c r="T46" s="229">
        <v>2.8719580061798782E-3</v>
      </c>
      <c r="U46" s="229">
        <v>4.7680751940810447E-3</v>
      </c>
      <c r="V46" s="229">
        <v>5.3808807481448128E-3</v>
      </c>
      <c r="W46" s="229">
        <v>7.0353968684726386E-3</v>
      </c>
      <c r="X46" s="229">
        <v>1.5338094769761709E-3</v>
      </c>
      <c r="Y46" s="229">
        <v>3.8505771076564024E-3</v>
      </c>
      <c r="Z46" s="229">
        <v>2.5558897780839254E-3</v>
      </c>
      <c r="AA46" s="229">
        <v>2.2729893329087834E-3</v>
      </c>
      <c r="AB46" s="229">
        <v>1.6829399678545718E-2</v>
      </c>
      <c r="AC46" s="229">
        <v>1.2344890976409848E-2</v>
      </c>
      <c r="AD46" s="229">
        <v>1.5514787654121935E-3</v>
      </c>
      <c r="AE46" s="229">
        <v>1.5626307377439269E-3</v>
      </c>
      <c r="AF46" s="229">
        <v>5.899259847007678E-3</v>
      </c>
      <c r="AG46" s="229">
        <v>7.3125726734858815E-3</v>
      </c>
      <c r="AH46" s="229">
        <v>3.5845576454934087E-3</v>
      </c>
      <c r="AI46" s="229">
        <v>3.265472170433179E-3</v>
      </c>
      <c r="AJ46" s="229">
        <v>1.4706149822645947E-4</v>
      </c>
      <c r="AK46" s="229">
        <v>6.3641797637932068E-3</v>
      </c>
      <c r="AL46" s="229">
        <v>1.3807861522517619E-3</v>
      </c>
      <c r="AM46" s="229">
        <v>1.990442191902034E-3</v>
      </c>
      <c r="AN46" s="229">
        <v>1.0471217437582597E-2</v>
      </c>
      <c r="AO46" s="229">
        <v>4.0855688709687619E-3</v>
      </c>
      <c r="AP46" s="229">
        <v>3.5082344936794032E-3</v>
      </c>
      <c r="AQ46" s="229">
        <v>1.4748732060598099E-3</v>
      </c>
      <c r="AR46" s="229">
        <v>8.0276373331040797E-3</v>
      </c>
      <c r="AS46" s="229">
        <v>3.2004818688502255E-3</v>
      </c>
      <c r="AT46" s="229">
        <v>1.2887766508711117E-3</v>
      </c>
      <c r="AU46" s="229">
        <v>5.3308796498008244E-2</v>
      </c>
      <c r="AV46" s="229">
        <v>6.4201640200064525E-2</v>
      </c>
      <c r="AW46" s="229">
        <v>4.3309838737209481E-3</v>
      </c>
      <c r="AX46" s="229">
        <v>5.794170353759091E-3</v>
      </c>
      <c r="AY46" s="229">
        <v>8.149175622525132E-3</v>
      </c>
      <c r="AZ46" s="229">
        <v>1.6422347177835973E-3</v>
      </c>
      <c r="BA46" s="229">
        <v>1.756880622020622E-3</v>
      </c>
      <c r="BB46" s="229">
        <v>9.3981472960064506E-4</v>
      </c>
      <c r="BC46" s="229">
        <v>5.9430521977086058E-2</v>
      </c>
      <c r="BD46" s="229">
        <v>5.2074386664507175E-3</v>
      </c>
      <c r="BE46" s="229">
        <v>3.9532102916241384E-3</v>
      </c>
      <c r="BF46" s="229">
        <v>4.0366279718076986E-3</v>
      </c>
      <c r="BG46" s="229">
        <v>1.2447314949551559E-3</v>
      </c>
      <c r="BH46" s="229">
        <v>5.9342762286534317E-3</v>
      </c>
      <c r="BI46" s="229">
        <v>2.3001007546343774E-3</v>
      </c>
      <c r="BJ46" s="229">
        <v>7.530856721623333E-2</v>
      </c>
      <c r="BK46" s="229">
        <v>1.2108110565868689E-2</v>
      </c>
      <c r="BL46" s="229">
        <v>5.4024421103888286E-3</v>
      </c>
      <c r="BM46" s="229">
        <v>5.7720452564740082E-4</v>
      </c>
      <c r="BN46" s="229">
        <v>2.4288159420607441E-5</v>
      </c>
      <c r="BO46" s="229">
        <v>2.2161693531442734E-3</v>
      </c>
      <c r="BP46" s="229">
        <v>8.912246249797983E-3</v>
      </c>
      <c r="BQ46" s="229">
        <v>4.5656417095756591E-3</v>
      </c>
      <c r="BR46" s="229">
        <v>2.2811707674910545E-4</v>
      </c>
      <c r="BS46" s="229">
        <v>9.8401412415652953E-4</v>
      </c>
      <c r="BT46" s="229">
        <v>5.5466675138075795E-4</v>
      </c>
      <c r="BU46" s="229">
        <v>2.6645905118659824E-3</v>
      </c>
      <c r="BV46" s="229">
        <v>7.4611190742871732E-3</v>
      </c>
      <c r="BW46" s="270">
        <v>0</v>
      </c>
      <c r="BX46" s="272">
        <v>0.68899580697825835</v>
      </c>
    </row>
    <row r="47" spans="1:76" ht="14.7" thickBot="1" x14ac:dyDescent="0.6">
      <c r="A47" s="131"/>
      <c r="B47" s="230">
        <v>39</v>
      </c>
      <c r="C47" s="193" t="s">
        <v>38</v>
      </c>
      <c r="D47" s="231" t="s">
        <v>146</v>
      </c>
      <c r="E47" s="229">
        <v>3.9788971185216654E-2</v>
      </c>
      <c r="F47" s="229">
        <v>5.4138355450418351E-3</v>
      </c>
      <c r="G47" s="229">
        <v>2.0626088197164328E-4</v>
      </c>
      <c r="H47" s="229">
        <v>1.304574632877508E-3</v>
      </c>
      <c r="I47" s="229">
        <v>1.8036058831378812E-3</v>
      </c>
      <c r="J47" s="229">
        <v>7.6374996020784829E-6</v>
      </c>
      <c r="K47" s="229">
        <v>8.6335354269410905E-5</v>
      </c>
      <c r="L47" s="229">
        <v>1.8296052787124297E-5</v>
      </c>
      <c r="M47" s="229">
        <v>5.711392391757531E-3</v>
      </c>
      <c r="N47" s="229">
        <v>2.2714568543933327E-5</v>
      </c>
      <c r="O47" s="229">
        <v>2.0984952572029487E-3</v>
      </c>
      <c r="P47" s="229">
        <v>4.1251800625599053E-4</v>
      </c>
      <c r="Q47" s="229">
        <v>3.0277462530057486E-2</v>
      </c>
      <c r="R47" s="229">
        <v>1.3327443271075675E-2</v>
      </c>
      <c r="S47" s="229">
        <v>4.0821801207526066E-5</v>
      </c>
      <c r="T47" s="229">
        <v>2.5052195871980262E-4</v>
      </c>
      <c r="U47" s="229">
        <v>2.6363253410754853E-4</v>
      </c>
      <c r="V47" s="229">
        <v>7.5335182997743406E-5</v>
      </c>
      <c r="W47" s="229">
        <v>3.4982341073989742E-4</v>
      </c>
      <c r="X47" s="229">
        <v>8.2387459069602925E-4</v>
      </c>
      <c r="Y47" s="229">
        <v>5.0305471820959891E-3</v>
      </c>
      <c r="Z47" s="229">
        <v>5.9266061034542144E-5</v>
      </c>
      <c r="AA47" s="229">
        <v>1.1159464903955695E-3</v>
      </c>
      <c r="AB47" s="229">
        <v>9.9225848375534428E-5</v>
      </c>
      <c r="AC47" s="229">
        <v>6.4817483722546024E-4</v>
      </c>
      <c r="AD47" s="229">
        <v>2.5710764215008134E-4</v>
      </c>
      <c r="AE47" s="229">
        <v>4.6768557915749135E-4</v>
      </c>
      <c r="AF47" s="229">
        <v>6.3950852210157446E-5</v>
      </c>
      <c r="AG47" s="229">
        <v>2.7386405513378396E-3</v>
      </c>
      <c r="AH47" s="229">
        <v>3.4259429231476147E-3</v>
      </c>
      <c r="AI47" s="229">
        <v>7.4667420765961402E-3</v>
      </c>
      <c r="AJ47" s="229">
        <v>2.2420247835888001E-5</v>
      </c>
      <c r="AK47" s="229">
        <v>6.5992666058384969E-3</v>
      </c>
      <c r="AL47" s="229">
        <v>2.5403590584873585E-3</v>
      </c>
      <c r="AM47" s="229">
        <v>6.3833571253381106E-3</v>
      </c>
      <c r="AN47" s="229">
        <v>9.0306679941769205E-3</v>
      </c>
      <c r="AO47" s="229">
        <v>3.8897305362061408E-3</v>
      </c>
      <c r="AP47" s="229">
        <v>4.2799349571361036E-5</v>
      </c>
      <c r="AQ47" s="229">
        <v>4.4865983168897533E-2</v>
      </c>
      <c r="AR47" s="229">
        <v>2.1487987654614921E-2</v>
      </c>
      <c r="AS47" s="229">
        <v>1.949854351363409E-2</v>
      </c>
      <c r="AT47" s="229">
        <v>4.2921805923091805E-3</v>
      </c>
      <c r="AU47" s="229">
        <v>2.7810085101676626E-3</v>
      </c>
      <c r="AV47" s="229">
        <v>6.4711124205052992E-3</v>
      </c>
      <c r="AW47" s="229">
        <v>1.2845074311702207E-3</v>
      </c>
      <c r="AX47" s="229">
        <v>1.4797911558395499E-3</v>
      </c>
      <c r="AY47" s="229">
        <v>3.4327770379213559E-3</v>
      </c>
      <c r="AZ47" s="229">
        <v>3.3926865959676201E-3</v>
      </c>
      <c r="BA47" s="229">
        <v>5.302490744889885E-3</v>
      </c>
      <c r="BB47" s="229">
        <v>3.6383090838650158E-3</v>
      </c>
      <c r="BC47" s="229">
        <v>1.1104393937201161E-4</v>
      </c>
      <c r="BD47" s="229">
        <v>5.5321132971434444E-4</v>
      </c>
      <c r="BE47" s="229">
        <v>2.1991895649201926E-4</v>
      </c>
      <c r="BF47" s="229">
        <v>2.7948964154282936E-5</v>
      </c>
      <c r="BG47" s="229">
        <v>1.1505163475986939E-5</v>
      </c>
      <c r="BH47" s="229">
        <v>5.9513750626882236E-5</v>
      </c>
      <c r="BI47" s="229">
        <v>7.380656382699924E-5</v>
      </c>
      <c r="BJ47" s="229">
        <v>2.5106375854645269E-5</v>
      </c>
      <c r="BK47" s="229">
        <v>1.8541340849892494E-5</v>
      </c>
      <c r="BL47" s="229">
        <v>2.6858880925894256E-5</v>
      </c>
      <c r="BM47" s="229">
        <v>4.5213932525612958E-6</v>
      </c>
      <c r="BN47" s="229">
        <v>3.7936424107534878E-6</v>
      </c>
      <c r="BO47" s="229">
        <v>2.1790376528266237E-6</v>
      </c>
      <c r="BP47" s="229">
        <v>9.0751450651812829E-6</v>
      </c>
      <c r="BQ47" s="229">
        <v>2.5448736671831621E-4</v>
      </c>
      <c r="BR47" s="229">
        <v>3.0619235768821173E-4</v>
      </c>
      <c r="BS47" s="229">
        <v>9.5349671997098156E-5</v>
      </c>
      <c r="BT47" s="229">
        <v>2.8156000761948559E-4</v>
      </c>
      <c r="BU47" s="229">
        <v>2.7657742749096184E-3</v>
      </c>
      <c r="BV47" s="229">
        <v>5.3491637075652918E-4</v>
      </c>
      <c r="BW47" s="270">
        <v>0</v>
      </c>
      <c r="BX47" s="272">
        <v>0.27547806594259278</v>
      </c>
    </row>
    <row r="48" spans="1:76" ht="14.7" thickBot="1" x14ac:dyDescent="0.6">
      <c r="B48" s="226">
        <v>40</v>
      </c>
      <c r="C48" s="193" t="s">
        <v>39</v>
      </c>
      <c r="D48" s="231" t="s">
        <v>147</v>
      </c>
      <c r="E48" s="229">
        <v>3.7688133302780911E-3</v>
      </c>
      <c r="F48" s="229">
        <v>5.7850164472041641E-4</v>
      </c>
      <c r="G48" s="229">
        <v>9.6794663688543381E-5</v>
      </c>
      <c r="H48" s="229">
        <v>1.456352815694697E-4</v>
      </c>
      <c r="I48" s="229">
        <v>2.2813527952938984E-4</v>
      </c>
      <c r="J48" s="229">
        <v>6.6188943757733405E-5</v>
      </c>
      <c r="K48" s="229">
        <v>5.4595122254845539E-4</v>
      </c>
      <c r="L48" s="229">
        <v>5.3889030980127885E-5</v>
      </c>
      <c r="M48" s="229">
        <v>1.3662550256078449E-3</v>
      </c>
      <c r="N48" s="229">
        <v>1.7290324515635669E-4</v>
      </c>
      <c r="O48" s="229">
        <v>1.216006839567247E-3</v>
      </c>
      <c r="P48" s="229">
        <v>1.1067514489962191E-3</v>
      </c>
      <c r="Q48" s="229">
        <v>7.9048394597932004E-3</v>
      </c>
      <c r="R48" s="229">
        <v>2.3731157821355771E-2</v>
      </c>
      <c r="S48" s="229">
        <v>9.7068095368258236E-4</v>
      </c>
      <c r="T48" s="229">
        <v>3.0749458592597041E-3</v>
      </c>
      <c r="U48" s="229">
        <v>1.9685366821478542E-3</v>
      </c>
      <c r="V48" s="229">
        <v>8.0105081719368044E-4</v>
      </c>
      <c r="W48" s="229">
        <v>8.0205769587808379E-4</v>
      </c>
      <c r="X48" s="229">
        <v>6.462990773379798E-4</v>
      </c>
      <c r="Y48" s="229">
        <v>3.562594009968118E-3</v>
      </c>
      <c r="Z48" s="229">
        <v>1.0235184894232712E-3</v>
      </c>
      <c r="AA48" s="229">
        <v>4.5530804882907717E-3</v>
      </c>
      <c r="AB48" s="229">
        <v>8.3663503803007558E-4</v>
      </c>
      <c r="AC48" s="229">
        <v>3.0132943803188569E-4</v>
      </c>
      <c r="AD48" s="229">
        <v>2.8825497272146304E-3</v>
      </c>
      <c r="AE48" s="229">
        <v>5.5490063153036135E-3</v>
      </c>
      <c r="AF48" s="229">
        <v>5.5421794837741129E-4</v>
      </c>
      <c r="AG48" s="229">
        <v>1.9416914164536705E-3</v>
      </c>
      <c r="AH48" s="229">
        <v>8.3893434478918977E-4</v>
      </c>
      <c r="AI48" s="229">
        <v>2.1413076291462016E-3</v>
      </c>
      <c r="AJ48" s="229">
        <v>9.5562517998362966E-4</v>
      </c>
      <c r="AK48" s="229">
        <v>7.3765863764301129E-3</v>
      </c>
      <c r="AL48" s="229">
        <v>1.8554033645606248E-3</v>
      </c>
      <c r="AM48" s="229">
        <v>2.9581696470703952E-3</v>
      </c>
      <c r="AN48" s="229">
        <v>2.5493757612357233E-3</v>
      </c>
      <c r="AO48" s="229">
        <v>2.4021191948622327E-2</v>
      </c>
      <c r="AP48" s="229">
        <v>1.8221406592973752E-3</v>
      </c>
      <c r="AQ48" s="229">
        <v>2.7635143564790115E-2</v>
      </c>
      <c r="AR48" s="229">
        <v>1.5972731018502717E-2</v>
      </c>
      <c r="AS48" s="229">
        <v>5.7400448046184046E-3</v>
      </c>
      <c r="AT48" s="229">
        <v>5.1243050360752227E-3</v>
      </c>
      <c r="AU48" s="229">
        <v>1.3889380718352605E-2</v>
      </c>
      <c r="AV48" s="229">
        <v>3.1012616510922709E-3</v>
      </c>
      <c r="AW48" s="229">
        <v>2.2922852420766563E-3</v>
      </c>
      <c r="AX48" s="229">
        <v>3.7114932763513101E-3</v>
      </c>
      <c r="AY48" s="229">
        <v>1.0582305247400368E-2</v>
      </c>
      <c r="AZ48" s="229">
        <v>5.0180744821623552E-3</v>
      </c>
      <c r="BA48" s="229">
        <v>1.3946558080783605E-2</v>
      </c>
      <c r="BB48" s="229">
        <v>2.6084175448873202E-3</v>
      </c>
      <c r="BC48" s="229">
        <v>1.2401024395439161E-3</v>
      </c>
      <c r="BD48" s="229">
        <v>6.9261954394444461E-4</v>
      </c>
      <c r="BE48" s="229">
        <v>6.798113550359329E-3</v>
      </c>
      <c r="BF48" s="229">
        <v>2.5843808375955435E-3</v>
      </c>
      <c r="BG48" s="229">
        <v>4.2546892369725727E-4</v>
      </c>
      <c r="BH48" s="229">
        <v>3.0978196007620524E-3</v>
      </c>
      <c r="BI48" s="229">
        <v>2.0265855847269656E-3</v>
      </c>
      <c r="BJ48" s="229">
        <v>5.8703543075946376E-4</v>
      </c>
      <c r="BK48" s="229">
        <v>2.0038342265355585E-3</v>
      </c>
      <c r="BL48" s="229">
        <v>1.2208283053404012E-4</v>
      </c>
      <c r="BM48" s="229">
        <v>1.0027554770773057E-4</v>
      </c>
      <c r="BN48" s="229">
        <v>3.2391787551349834E-5</v>
      </c>
      <c r="BO48" s="229">
        <v>1.9303776126254819E-5</v>
      </c>
      <c r="BP48" s="229">
        <v>1.0705563235881926E-4</v>
      </c>
      <c r="BQ48" s="229">
        <v>3.5560973118891346E-3</v>
      </c>
      <c r="BR48" s="229">
        <v>1.5472486307183149E-2</v>
      </c>
      <c r="BS48" s="229">
        <v>6.7346440576737726E-3</v>
      </c>
      <c r="BT48" s="229">
        <v>3.2399991041587105E-2</v>
      </c>
      <c r="BU48" s="229">
        <v>9.3049162571774452E-2</v>
      </c>
      <c r="BV48" s="229">
        <v>2.1719354538526532E-2</v>
      </c>
      <c r="BW48" s="270">
        <v>0</v>
      </c>
      <c r="BX48" s="272">
        <v>0.41735955831320765</v>
      </c>
    </row>
    <row r="49" spans="1:76" ht="14.7" thickBot="1" x14ac:dyDescent="0.6">
      <c r="B49" s="230">
        <v>41</v>
      </c>
      <c r="C49" s="193" t="s">
        <v>40</v>
      </c>
      <c r="D49" s="231" t="s">
        <v>148</v>
      </c>
      <c r="E49" s="229">
        <v>3.3892195136944079E-5</v>
      </c>
      <c r="F49" s="229">
        <v>6.9061036185668599E-6</v>
      </c>
      <c r="G49" s="229">
        <v>8.938428562170696E-5</v>
      </c>
      <c r="H49" s="229">
        <v>6.4804315501136279E-6</v>
      </c>
      <c r="I49" s="229">
        <v>1.1216345970815906E-5</v>
      </c>
      <c r="J49" s="229">
        <v>3.2573917186789852E-6</v>
      </c>
      <c r="K49" s="229">
        <v>1.4355094711980541E-5</v>
      </c>
      <c r="L49" s="229">
        <v>3.4617596681861595E-6</v>
      </c>
      <c r="M49" s="229">
        <v>1.9075964414378967E-5</v>
      </c>
      <c r="N49" s="229">
        <v>8.0806893408663159E-6</v>
      </c>
      <c r="O49" s="229">
        <v>2.1123636777022625E-5</v>
      </c>
      <c r="P49" s="229">
        <v>3.3202280137330828E-4</v>
      </c>
      <c r="Q49" s="229">
        <v>1.8601259578728504E-5</v>
      </c>
      <c r="R49" s="229">
        <v>1.071431032851723E-5</v>
      </c>
      <c r="S49" s="229">
        <v>1.1997437224951306E-5</v>
      </c>
      <c r="T49" s="229">
        <v>3.6621365872379594E-5</v>
      </c>
      <c r="U49" s="229">
        <v>4.0009035301130179E-5</v>
      </c>
      <c r="V49" s="229">
        <v>2.9446460270263006E-5</v>
      </c>
      <c r="W49" s="229">
        <v>3.8935104495056426E-5</v>
      </c>
      <c r="X49" s="229">
        <v>2.8575803818480192E-5</v>
      </c>
      <c r="Y49" s="229">
        <v>4.7526597813191757E-5</v>
      </c>
      <c r="Z49" s="229">
        <v>2.1441153588707694E-5</v>
      </c>
      <c r="AA49" s="229">
        <v>3.7815970375115937E-5</v>
      </c>
      <c r="AB49" s="229">
        <v>5.0194371879853505E-5</v>
      </c>
      <c r="AC49" s="229">
        <v>1.9184297285294436E-5</v>
      </c>
      <c r="AD49" s="229">
        <v>5.5148348792914555E-5</v>
      </c>
      <c r="AE49" s="229">
        <v>3.5792321100943434E-5</v>
      </c>
      <c r="AF49" s="229">
        <v>2.8512865606853445E-5</v>
      </c>
      <c r="AG49" s="229">
        <v>4.6594245983217215E-5</v>
      </c>
      <c r="AH49" s="229">
        <v>9.0020229552446044E-6</v>
      </c>
      <c r="AI49" s="229">
        <v>3.9558910781079559E-5</v>
      </c>
      <c r="AJ49" s="229">
        <v>3.4609094925411559E-5</v>
      </c>
      <c r="AK49" s="229">
        <v>1.0859591005127944E-4</v>
      </c>
      <c r="AL49" s="229">
        <v>1.8110604854118854E-4</v>
      </c>
      <c r="AM49" s="229">
        <v>1.3818241361311292E-3</v>
      </c>
      <c r="AN49" s="229">
        <v>4.3361149249823765E-4</v>
      </c>
      <c r="AO49" s="229">
        <v>6.2392924095123093E-4</v>
      </c>
      <c r="AP49" s="229">
        <v>5.2569318333538882E-5</v>
      </c>
      <c r="AQ49" s="229">
        <v>1.9119791592978932E-5</v>
      </c>
      <c r="AR49" s="229">
        <v>1.0506627560203687E-4</v>
      </c>
      <c r="AS49" s="229">
        <v>5.3690689056011803E-3</v>
      </c>
      <c r="AT49" s="229">
        <v>9.4083404097631415E-5</v>
      </c>
      <c r="AU49" s="229">
        <v>1.7876023848222594E-5</v>
      </c>
      <c r="AV49" s="229">
        <v>2.4889012480801435E-5</v>
      </c>
      <c r="AW49" s="229">
        <v>2.8053469039199838E-5</v>
      </c>
      <c r="AX49" s="229">
        <v>8.7669236749776116E-4</v>
      </c>
      <c r="AY49" s="229">
        <v>1.6421874011985301E-4</v>
      </c>
      <c r="AZ49" s="229">
        <v>1.892620605955142E-2</v>
      </c>
      <c r="BA49" s="229">
        <v>5.6728075812931673E-5</v>
      </c>
      <c r="BB49" s="229">
        <v>1.5401442305591692E-5</v>
      </c>
      <c r="BC49" s="229">
        <v>1.1366280924898616E-4</v>
      </c>
      <c r="BD49" s="229">
        <v>7.2260034405547126E-5</v>
      </c>
      <c r="BE49" s="229">
        <v>4.0182911762919011E-4</v>
      </c>
      <c r="BF49" s="229">
        <v>1.0481439718487108E-5</v>
      </c>
      <c r="BG49" s="229">
        <v>1.9478591723166744E-5</v>
      </c>
      <c r="BH49" s="229">
        <v>2.4890922190342153E-5</v>
      </c>
      <c r="BI49" s="229">
        <v>2.0495234112460381E-5</v>
      </c>
      <c r="BJ49" s="229">
        <v>6.0106208548399193E-4</v>
      </c>
      <c r="BK49" s="229">
        <v>1.8491364095369281E-5</v>
      </c>
      <c r="BL49" s="229">
        <v>1.5326305615821284E-5</v>
      </c>
      <c r="BM49" s="229">
        <v>1.0000674089274955E-5</v>
      </c>
      <c r="BN49" s="229">
        <v>1.1974308041604268E-5</v>
      </c>
      <c r="BO49" s="229">
        <v>9.7055222014862622E-6</v>
      </c>
      <c r="BP49" s="229">
        <v>8.5285049718126542E-5</v>
      </c>
      <c r="BQ49" s="229">
        <v>7.1133019411214564E-6</v>
      </c>
      <c r="BR49" s="229">
        <v>1.2196490064610272E-5</v>
      </c>
      <c r="BS49" s="229">
        <v>1.2047948530294335E-5</v>
      </c>
      <c r="BT49" s="229">
        <v>1.1367746820611771E-5</v>
      </c>
      <c r="BU49" s="229">
        <v>1.5676563731464101E-5</v>
      </c>
      <c r="BV49" s="229">
        <v>4.0144904947613078E-4</v>
      </c>
      <c r="BW49" s="270">
        <v>0</v>
      </c>
      <c r="BX49" s="272">
        <v>3.1543371950774203E-2</v>
      </c>
    </row>
    <row r="50" spans="1:76" ht="14.7" thickBot="1" x14ac:dyDescent="0.6">
      <c r="A50" s="131"/>
      <c r="B50" s="230">
        <v>42</v>
      </c>
      <c r="C50" s="193" t="s">
        <v>41</v>
      </c>
      <c r="D50" s="231" t="s">
        <v>149</v>
      </c>
      <c r="E50" s="229">
        <v>7.186674661329133E-2</v>
      </c>
      <c r="F50" s="229">
        <v>1.1302287581604092E-2</v>
      </c>
      <c r="G50" s="229">
        <v>4.2029105710103326E-3</v>
      </c>
      <c r="H50" s="229">
        <v>7.1624484475969069E-4</v>
      </c>
      <c r="I50" s="229">
        <v>2.6802130993418955E-4</v>
      </c>
      <c r="J50" s="229">
        <v>9.4003645071688211E-4</v>
      </c>
      <c r="K50" s="229">
        <v>1.2883420529099866E-3</v>
      </c>
      <c r="L50" s="229">
        <v>8.27327542117294E-5</v>
      </c>
      <c r="M50" s="229">
        <v>8.3634349543547273E-4</v>
      </c>
      <c r="N50" s="229">
        <v>6.6930800980248063E-4</v>
      </c>
      <c r="O50" s="229">
        <v>3.2008081598435947E-2</v>
      </c>
      <c r="P50" s="229">
        <v>1.4588579011904656E-3</v>
      </c>
      <c r="Q50" s="229">
        <v>3.8958358031529854E-3</v>
      </c>
      <c r="R50" s="229">
        <v>8.9114361474332683E-4</v>
      </c>
      <c r="S50" s="229">
        <v>1.8592346667873182E-4</v>
      </c>
      <c r="T50" s="229">
        <v>3.5016501904453676E-3</v>
      </c>
      <c r="U50" s="229">
        <v>1.0550775870074599E-2</v>
      </c>
      <c r="V50" s="229">
        <v>1.0434640763804869E-2</v>
      </c>
      <c r="W50" s="229">
        <v>5.317662881003023E-3</v>
      </c>
      <c r="X50" s="229">
        <v>2.8382375682412874E-2</v>
      </c>
      <c r="Y50" s="229">
        <v>1.3684019051502402E-2</v>
      </c>
      <c r="Z50" s="229">
        <v>2.8416618773733724E-3</v>
      </c>
      <c r="AA50" s="229">
        <v>1.831351554430263E-2</v>
      </c>
      <c r="AB50" s="229">
        <v>2.682054544226652E-2</v>
      </c>
      <c r="AC50" s="229">
        <v>1.4092426319501816E-2</v>
      </c>
      <c r="AD50" s="229">
        <v>2.5868320605774788E-2</v>
      </c>
      <c r="AE50" s="229">
        <v>5.3849813495945682E-3</v>
      </c>
      <c r="AF50" s="229">
        <v>2.5478510745992246E-3</v>
      </c>
      <c r="AG50" s="229">
        <v>1.9207838418609402E-2</v>
      </c>
      <c r="AH50" s="229">
        <v>4.3691597792632217E-3</v>
      </c>
      <c r="AI50" s="229">
        <v>5.7456816161785176E-2</v>
      </c>
      <c r="AJ50" s="229">
        <v>1.1580188323513567E-2</v>
      </c>
      <c r="AK50" s="229">
        <v>8.6339081467674186E-3</v>
      </c>
      <c r="AL50" s="229">
        <v>1.5868621889422271E-2</v>
      </c>
      <c r="AM50" s="229">
        <v>1.6344170746091426E-2</v>
      </c>
      <c r="AN50" s="229">
        <v>1.3512877766309859E-3</v>
      </c>
      <c r="AO50" s="229">
        <v>2.4949334259906347E-2</v>
      </c>
      <c r="AP50" s="229">
        <v>7.4459561110882177E-4</v>
      </c>
      <c r="AQ50" s="229">
        <v>2.4329234313299583E-3</v>
      </c>
      <c r="AR50" s="229">
        <v>7.628238258858798E-3</v>
      </c>
      <c r="AS50" s="229">
        <v>3.3243147958916686E-3</v>
      </c>
      <c r="AT50" s="229">
        <v>1.6512434277015778E-2</v>
      </c>
      <c r="AU50" s="229">
        <v>1.8345358570710263E-3</v>
      </c>
      <c r="AV50" s="229">
        <v>4.6551523295729931E-3</v>
      </c>
      <c r="AW50" s="229">
        <v>6.6309428091761548E-4</v>
      </c>
      <c r="AX50" s="229">
        <v>1.3007290755938554E-3</v>
      </c>
      <c r="AY50" s="229">
        <v>1.1119503511459196E-2</v>
      </c>
      <c r="AZ50" s="229">
        <v>1.8433541491260703E-2</v>
      </c>
      <c r="BA50" s="229">
        <v>2.9235294391426459E-2</v>
      </c>
      <c r="BB50" s="229">
        <v>7.030411971140568E-4</v>
      </c>
      <c r="BC50" s="229">
        <v>9.6175229362275034E-3</v>
      </c>
      <c r="BD50" s="229">
        <v>5.0437334385187022E-3</v>
      </c>
      <c r="BE50" s="229">
        <v>5.7071313364139547E-3</v>
      </c>
      <c r="BF50" s="229">
        <v>6.4566100612504064E-3</v>
      </c>
      <c r="BG50" s="229">
        <v>2.4419506822393701E-3</v>
      </c>
      <c r="BH50" s="229">
        <v>3.5555138788748732E-3</v>
      </c>
      <c r="BI50" s="229">
        <v>1.711984769870964E-3</v>
      </c>
      <c r="BJ50" s="229">
        <v>4.5790681109502773E-4</v>
      </c>
      <c r="BK50" s="229">
        <v>2.0279148197196199E-3</v>
      </c>
      <c r="BL50" s="229">
        <v>1.7311069931558475E-3</v>
      </c>
      <c r="BM50" s="229">
        <v>2.0853144684014084E-3</v>
      </c>
      <c r="BN50" s="229">
        <v>2.1753217674926472E-3</v>
      </c>
      <c r="BO50" s="229">
        <v>8.3640400539055086E-4</v>
      </c>
      <c r="BP50" s="229">
        <v>7.8503059449891548E-3</v>
      </c>
      <c r="BQ50" s="229">
        <v>3.4689196248082069E-3</v>
      </c>
      <c r="BR50" s="229">
        <v>1.1018742812532122E-3</v>
      </c>
      <c r="BS50" s="229">
        <v>3.1616839134958339E-3</v>
      </c>
      <c r="BT50" s="229">
        <v>3.9492332884206478E-4</v>
      </c>
      <c r="BU50" s="229">
        <v>1.6761337355485286E-3</v>
      </c>
      <c r="BV50" s="229">
        <v>2.7274379830291256E-3</v>
      </c>
      <c r="BW50" s="270">
        <v>0</v>
      </c>
      <c r="BX50" s="272">
        <v>0.62093166151176149</v>
      </c>
    </row>
    <row r="51" spans="1:76" ht="14.7" thickBot="1" x14ac:dyDescent="0.6">
      <c r="A51" s="131"/>
      <c r="B51" s="226">
        <v>43</v>
      </c>
      <c r="C51" s="193" t="s">
        <v>42</v>
      </c>
      <c r="D51" s="231" t="s">
        <v>287</v>
      </c>
      <c r="E51" s="229">
        <v>3.0809141316678726E-5</v>
      </c>
      <c r="F51" s="229">
        <v>1.1244982905481188E-5</v>
      </c>
      <c r="G51" s="229">
        <v>8.4529522965236789E-6</v>
      </c>
      <c r="H51" s="229">
        <v>3.3788918420121869E-6</v>
      </c>
      <c r="I51" s="229">
        <v>7.5466506660227179E-6</v>
      </c>
      <c r="J51" s="229">
        <v>7.0325242843789223E-6</v>
      </c>
      <c r="K51" s="229">
        <v>3.5054789107872971E-5</v>
      </c>
      <c r="L51" s="229">
        <v>5.6122297010483744E-6</v>
      </c>
      <c r="M51" s="229">
        <v>5.194332748296738E-5</v>
      </c>
      <c r="N51" s="229">
        <v>1.8260880808527621E-5</v>
      </c>
      <c r="O51" s="229">
        <v>2.5578177308327927E-5</v>
      </c>
      <c r="P51" s="229">
        <v>7.6882503332067411E-6</v>
      </c>
      <c r="Q51" s="229">
        <v>9.7848404733026989E-5</v>
      </c>
      <c r="R51" s="229">
        <v>2.8226018849546355E-5</v>
      </c>
      <c r="S51" s="229">
        <v>3.1218442606049971E-3</v>
      </c>
      <c r="T51" s="229">
        <v>1.0653507432821143E-4</v>
      </c>
      <c r="U51" s="229">
        <v>9.405548061223559E-5</v>
      </c>
      <c r="V51" s="229">
        <v>5.4451709280838521E-5</v>
      </c>
      <c r="W51" s="229">
        <v>1.1655458326176557E-4</v>
      </c>
      <c r="X51" s="229">
        <v>6.0252553744923042E-5</v>
      </c>
      <c r="Y51" s="229">
        <v>9.6625043247327164E-5</v>
      </c>
      <c r="Z51" s="229">
        <v>5.0845513335464148E-5</v>
      </c>
      <c r="AA51" s="229">
        <v>7.7038771728625438E-5</v>
      </c>
      <c r="AB51" s="229">
        <v>8.7344563876449151E-5</v>
      </c>
      <c r="AC51" s="229">
        <v>2.3094691529220662E-5</v>
      </c>
      <c r="AD51" s="229">
        <v>9.5470458989665806E-5</v>
      </c>
      <c r="AE51" s="229">
        <v>9.7892955809031508E-5</v>
      </c>
      <c r="AF51" s="229">
        <v>5.8885230063025836E-5</v>
      </c>
      <c r="AG51" s="229">
        <v>1.6696415654259653E-3</v>
      </c>
      <c r="AH51" s="229">
        <v>3.4358921397239822E-3</v>
      </c>
      <c r="AI51" s="229">
        <v>1.9971761520343238E-2</v>
      </c>
      <c r="AJ51" s="229">
        <v>1.5040060196065611E-5</v>
      </c>
      <c r="AK51" s="229">
        <v>5.5969959518285768E-5</v>
      </c>
      <c r="AL51" s="229">
        <v>7.3489558802185501E-5</v>
      </c>
      <c r="AM51" s="229">
        <v>6.0687085998798872E-5</v>
      </c>
      <c r="AN51" s="229">
        <v>7.1849852094797988E-4</v>
      </c>
      <c r="AO51" s="229">
        <v>4.4221711061102166E-5</v>
      </c>
      <c r="AP51" s="229">
        <v>3.1065901491914086E-5</v>
      </c>
      <c r="AQ51" s="229">
        <v>1.6051982006750217E-3</v>
      </c>
      <c r="AR51" s="229">
        <v>1.5478138835911801E-3</v>
      </c>
      <c r="AS51" s="229">
        <v>4.5922430692218304E-5</v>
      </c>
      <c r="AT51" s="229">
        <v>4.1831206852646828E-5</v>
      </c>
      <c r="AU51" s="229">
        <v>9.3948639037599486E-3</v>
      </c>
      <c r="AV51" s="229">
        <v>2.5072196334584442E-4</v>
      </c>
      <c r="AW51" s="229">
        <v>3.7123963427680489E-4</v>
      </c>
      <c r="AX51" s="229">
        <v>5.2648002721576563E-4</v>
      </c>
      <c r="AY51" s="229">
        <v>1.7273054891557994E-3</v>
      </c>
      <c r="AZ51" s="229">
        <v>5.4194891904786255E-4</v>
      </c>
      <c r="BA51" s="229">
        <v>5.0899762773496456E-4</v>
      </c>
      <c r="BB51" s="229">
        <v>1.4077555900451932E-4</v>
      </c>
      <c r="BC51" s="229">
        <v>1.8493915059272605E-5</v>
      </c>
      <c r="BD51" s="229">
        <v>9.0946293202875014E-6</v>
      </c>
      <c r="BE51" s="229">
        <v>1.7939368959520956E-2</v>
      </c>
      <c r="BF51" s="229">
        <v>2.00566543277814E-5</v>
      </c>
      <c r="BG51" s="229">
        <v>8.1958327788002077E-6</v>
      </c>
      <c r="BH51" s="229">
        <v>2.2189220149774645E-4</v>
      </c>
      <c r="BI51" s="229">
        <v>3.0312308387253959E-4</v>
      </c>
      <c r="BJ51" s="229">
        <v>2.019666670693429E-5</v>
      </c>
      <c r="BK51" s="229">
        <v>3.5048872515450895E-6</v>
      </c>
      <c r="BL51" s="229">
        <v>9.7344425051827836E-6</v>
      </c>
      <c r="BM51" s="229">
        <v>2.9707416219139522E-6</v>
      </c>
      <c r="BN51" s="229">
        <v>3.4416024737166968E-6</v>
      </c>
      <c r="BO51" s="229">
        <v>1.7149435151346677E-6</v>
      </c>
      <c r="BP51" s="229">
        <v>6.6239606759075782E-6</v>
      </c>
      <c r="BQ51" s="229">
        <v>6.8183663801680457E-6</v>
      </c>
      <c r="BR51" s="229">
        <v>2.0142897299901138E-5</v>
      </c>
      <c r="BS51" s="229">
        <v>5.2878905305385757E-6</v>
      </c>
      <c r="BT51" s="229">
        <v>3.3127841715436976E-4</v>
      </c>
      <c r="BU51" s="229">
        <v>3.1204691295294095E-5</v>
      </c>
      <c r="BV51" s="229">
        <v>3.8652937367164147E-4</v>
      </c>
      <c r="BW51" s="270">
        <v>0</v>
      </c>
      <c r="BX51" s="272">
        <v>6.6608609138369163E-2</v>
      </c>
    </row>
    <row r="52" spans="1:76" ht="14.7" thickBot="1" x14ac:dyDescent="0.6">
      <c r="B52" s="230">
        <v>44</v>
      </c>
      <c r="C52" s="193" t="s">
        <v>43</v>
      </c>
      <c r="D52" s="231" t="s">
        <v>150</v>
      </c>
      <c r="E52" s="229">
        <v>2.9288672415942303E-4</v>
      </c>
      <c r="F52" s="229">
        <v>5.1045275308341686E-5</v>
      </c>
      <c r="G52" s="229">
        <v>1.4561494864847949E-5</v>
      </c>
      <c r="H52" s="229">
        <v>1.0361498158945634E-5</v>
      </c>
      <c r="I52" s="229">
        <v>1.6304976237862113E-5</v>
      </c>
      <c r="J52" s="229">
        <v>1.1484547863989246E-5</v>
      </c>
      <c r="K52" s="229">
        <v>3.8073451130635343E-5</v>
      </c>
      <c r="L52" s="229">
        <v>3.506143251458244E-6</v>
      </c>
      <c r="M52" s="229">
        <v>3.7773166026924641E-4</v>
      </c>
      <c r="N52" s="229">
        <v>1.6131209971573947E-5</v>
      </c>
      <c r="O52" s="229">
        <v>7.4816784193598024E-4</v>
      </c>
      <c r="P52" s="229">
        <v>2.3567022095317513E-4</v>
      </c>
      <c r="Q52" s="229">
        <v>3.3599187560165084E-3</v>
      </c>
      <c r="R52" s="229">
        <v>7.2606065099792381E-4</v>
      </c>
      <c r="S52" s="229">
        <v>9.5325442757503823E-5</v>
      </c>
      <c r="T52" s="229">
        <v>8.4602128959328649E-5</v>
      </c>
      <c r="U52" s="229">
        <v>8.491572772826557E-5</v>
      </c>
      <c r="V52" s="229">
        <v>5.6139957075057152E-5</v>
      </c>
      <c r="W52" s="229">
        <v>6.3395029031563231E-5</v>
      </c>
      <c r="X52" s="229">
        <v>1.0686405042534452E-4</v>
      </c>
      <c r="Y52" s="229">
        <v>1.0242999656026968E-4</v>
      </c>
      <c r="Z52" s="229">
        <v>3.740511539878944E-5</v>
      </c>
      <c r="AA52" s="229">
        <v>9.6200959648776996E-5</v>
      </c>
      <c r="AB52" s="229">
        <v>1.1566898132783206E-4</v>
      </c>
      <c r="AC52" s="229">
        <v>8.4207735418894325E-4</v>
      </c>
      <c r="AD52" s="229">
        <v>1.1419455637691604E-4</v>
      </c>
      <c r="AE52" s="229">
        <v>8.0407479536227219E-5</v>
      </c>
      <c r="AF52" s="229">
        <v>4.7950772065976194E-5</v>
      </c>
      <c r="AG52" s="229">
        <v>1.2916236946673763E-4</v>
      </c>
      <c r="AH52" s="229">
        <v>1.0576625714992451E-4</v>
      </c>
      <c r="AI52" s="229">
        <v>5.9903881347796542E-4</v>
      </c>
      <c r="AJ52" s="229">
        <v>2.5095027484031736E-5</v>
      </c>
      <c r="AK52" s="229">
        <v>8.4726095474452212E-5</v>
      </c>
      <c r="AL52" s="229">
        <v>5.8622362398551105E-5</v>
      </c>
      <c r="AM52" s="229">
        <v>3.3804575667620935E-4</v>
      </c>
      <c r="AN52" s="229">
        <v>4.2949627941922649E-4</v>
      </c>
      <c r="AO52" s="229">
        <v>1.193227465282252E-4</v>
      </c>
      <c r="AP52" s="229">
        <v>2.6056135425506993E-5</v>
      </c>
      <c r="AQ52" s="229">
        <v>5.8877033367776062E-4</v>
      </c>
      <c r="AR52" s="229">
        <v>7.1465190758416902E-4</v>
      </c>
      <c r="AS52" s="229">
        <v>1.0774134722482761E-4</v>
      </c>
      <c r="AT52" s="229">
        <v>1.0318470474771757E-4</v>
      </c>
      <c r="AU52" s="229">
        <v>3.6316516711162384E-4</v>
      </c>
      <c r="AV52" s="229">
        <v>6.9819952792109924E-2</v>
      </c>
      <c r="AW52" s="229">
        <v>1.5678380989191999E-4</v>
      </c>
      <c r="AX52" s="229">
        <v>7.1487008020711638E-4</v>
      </c>
      <c r="AY52" s="229">
        <v>3.8886307025383111E-4</v>
      </c>
      <c r="AZ52" s="229">
        <v>2.6230956146749393E-4</v>
      </c>
      <c r="BA52" s="229">
        <v>3.8821013058697716E-4</v>
      </c>
      <c r="BB52" s="229">
        <v>1.1812309172147901E-4</v>
      </c>
      <c r="BC52" s="229">
        <v>7.980458529278908E-4</v>
      </c>
      <c r="BD52" s="229">
        <v>2.2924456332867277E-4</v>
      </c>
      <c r="BE52" s="229">
        <v>7.5991898672455829E-2</v>
      </c>
      <c r="BF52" s="229">
        <v>3.3148163201002729E-5</v>
      </c>
      <c r="BG52" s="229">
        <v>7.8807488827745547E-6</v>
      </c>
      <c r="BH52" s="229">
        <v>6.4018408960098095E-5</v>
      </c>
      <c r="BI52" s="229">
        <v>4.5661723734935746E-5</v>
      </c>
      <c r="BJ52" s="229">
        <v>2.3827665045088248E-5</v>
      </c>
      <c r="BK52" s="229">
        <v>1.2775412392708238E-5</v>
      </c>
      <c r="BL52" s="229">
        <v>4.4186344529817449E-5</v>
      </c>
      <c r="BM52" s="229">
        <v>9.9733880129907586E-6</v>
      </c>
      <c r="BN52" s="229">
        <v>5.3617881069103316E-6</v>
      </c>
      <c r="BO52" s="229">
        <v>4.1345407345290031E-6</v>
      </c>
      <c r="BP52" s="229">
        <v>2.4578938404940567E-5</v>
      </c>
      <c r="BQ52" s="229">
        <v>2.6796781011208166E-5</v>
      </c>
      <c r="BR52" s="229">
        <v>4.823735843589615E-5</v>
      </c>
      <c r="BS52" s="229">
        <v>3.0528295546626644E-5</v>
      </c>
      <c r="BT52" s="229">
        <v>9.6856490793184884E-5</v>
      </c>
      <c r="BU52" s="229">
        <v>2.4448646630526684E-4</v>
      </c>
      <c r="BV52" s="229">
        <v>8.4396591101909807E-5</v>
      </c>
      <c r="BW52" s="270">
        <v>0</v>
      </c>
      <c r="BX52" s="272">
        <v>0.16129747803619859</v>
      </c>
    </row>
    <row r="53" spans="1:76" ht="14.7" thickBot="1" x14ac:dyDescent="0.6">
      <c r="B53" s="230">
        <v>45</v>
      </c>
      <c r="C53" s="193" t="s">
        <v>44</v>
      </c>
      <c r="D53" s="231" t="s">
        <v>288</v>
      </c>
      <c r="E53" s="229">
        <v>1.1007399467130737E-4</v>
      </c>
      <c r="F53" s="229">
        <v>4.0482594763976096E-5</v>
      </c>
      <c r="G53" s="229">
        <v>3.0527022411725464E-5</v>
      </c>
      <c r="H53" s="229">
        <v>1.2190206207335043E-5</v>
      </c>
      <c r="I53" s="229">
        <v>2.7015356200737246E-5</v>
      </c>
      <c r="J53" s="229">
        <v>2.511902703967078E-5</v>
      </c>
      <c r="K53" s="229">
        <v>1.2521782075919954E-4</v>
      </c>
      <c r="L53" s="229">
        <v>2.0045966983237747E-5</v>
      </c>
      <c r="M53" s="229">
        <v>1.8229864877631943E-4</v>
      </c>
      <c r="N53" s="229">
        <v>7.4732798720445891E-5</v>
      </c>
      <c r="O53" s="229">
        <v>8.517804132432248E-5</v>
      </c>
      <c r="P53" s="229">
        <v>1.3014109777181309E-3</v>
      </c>
      <c r="Q53" s="229">
        <v>6.4419419247054854E-2</v>
      </c>
      <c r="R53" s="229">
        <v>5.5516471063152273E-4</v>
      </c>
      <c r="S53" s="229">
        <v>1.171411755155364E-4</v>
      </c>
      <c r="T53" s="229">
        <v>3.8552318319592699E-4</v>
      </c>
      <c r="U53" s="229">
        <v>3.3825304460874546E-4</v>
      </c>
      <c r="V53" s="229">
        <v>2.0775688869296871E-4</v>
      </c>
      <c r="W53" s="229">
        <v>1.1552532075760021E-3</v>
      </c>
      <c r="X53" s="229">
        <v>2.1521227165753072E-4</v>
      </c>
      <c r="Y53" s="229">
        <v>3.4512885784557528E-4</v>
      </c>
      <c r="Z53" s="229">
        <v>1.8161186121410741E-4</v>
      </c>
      <c r="AA53" s="229">
        <v>2.7516989801980741E-4</v>
      </c>
      <c r="AB53" s="229">
        <v>3.1198050274127727E-4</v>
      </c>
      <c r="AC53" s="229">
        <v>7.4847566459321652E-5</v>
      </c>
      <c r="AD53" s="229">
        <v>3.4100487163308613E-4</v>
      </c>
      <c r="AE53" s="229">
        <v>3.4965763423275878E-4</v>
      </c>
      <c r="AF53" s="229">
        <v>2.1032841500113084E-4</v>
      </c>
      <c r="AG53" s="229">
        <v>2.9813751918242629E-4</v>
      </c>
      <c r="AH53" s="229">
        <v>7.6104886347307116E-5</v>
      </c>
      <c r="AI53" s="229">
        <v>1.7478718757499886E-4</v>
      </c>
      <c r="AJ53" s="229">
        <v>5.3720636213432279E-5</v>
      </c>
      <c r="AK53" s="229">
        <v>2.2095066078354461E-4</v>
      </c>
      <c r="AL53" s="229">
        <v>2.6743380606276983E-4</v>
      </c>
      <c r="AM53" s="229">
        <v>2.2034074447571214E-4</v>
      </c>
      <c r="AN53" s="229">
        <v>9.0071211203191278E-3</v>
      </c>
      <c r="AO53" s="229">
        <v>7.4464617125004698E-4</v>
      </c>
      <c r="AP53" s="229">
        <v>5.8438250675222605E-4</v>
      </c>
      <c r="AQ53" s="229">
        <v>1.3025871776579745E-2</v>
      </c>
      <c r="AR53" s="229">
        <v>3.1214620695780492E-3</v>
      </c>
      <c r="AS53" s="229">
        <v>6.231658106417001E-4</v>
      </c>
      <c r="AT53" s="229">
        <v>1.0116212087380274E-3</v>
      </c>
      <c r="AU53" s="229">
        <v>3.3988701328797834E-4</v>
      </c>
      <c r="AV53" s="229">
        <v>9.7069772407429537E-3</v>
      </c>
      <c r="AW53" s="229">
        <v>0.10763064401158573</v>
      </c>
      <c r="AX53" s="229">
        <v>0.15312867839754671</v>
      </c>
      <c r="AY53" s="229">
        <v>0.13800478646005798</v>
      </c>
      <c r="AZ53" s="229">
        <v>1.318529394764908E-2</v>
      </c>
      <c r="BA53" s="229">
        <v>2.6183818854006394E-2</v>
      </c>
      <c r="BB53" s="229">
        <v>4.1726354234715044E-3</v>
      </c>
      <c r="BC53" s="229">
        <v>5.3734948484173599E-4</v>
      </c>
      <c r="BD53" s="229">
        <v>3.2812404564157261E-4</v>
      </c>
      <c r="BE53" s="229">
        <v>4.5302876802079742E-3</v>
      </c>
      <c r="BF53" s="229">
        <v>3.0339039580383362E-5</v>
      </c>
      <c r="BG53" s="229">
        <v>2.9274174799594607E-5</v>
      </c>
      <c r="BH53" s="229">
        <v>1.2749307307533952E-4</v>
      </c>
      <c r="BI53" s="229">
        <v>1.9809155484718972E-4</v>
      </c>
      <c r="BJ53" s="229">
        <v>7.2398885957110267E-5</v>
      </c>
      <c r="BK53" s="229">
        <v>1.2518884270064588E-5</v>
      </c>
      <c r="BL53" s="229">
        <v>4.2660329981064946E-4</v>
      </c>
      <c r="BM53" s="229">
        <v>1.31060796092199E-5</v>
      </c>
      <c r="BN53" s="229">
        <v>1.2477963545778029E-5</v>
      </c>
      <c r="BO53" s="229">
        <v>6.125497870496181E-6</v>
      </c>
      <c r="BP53" s="229">
        <v>2.8186660795016796E-5</v>
      </c>
      <c r="BQ53" s="229">
        <v>1.2849536292271896E-4</v>
      </c>
      <c r="BR53" s="229">
        <v>7.1947136116887639E-5</v>
      </c>
      <c r="BS53" s="229">
        <v>1.260895888756162E-4</v>
      </c>
      <c r="BT53" s="229">
        <v>9.8692389345607292E-5</v>
      </c>
      <c r="BU53" s="229">
        <v>1.2234734620801318E-4</v>
      </c>
      <c r="BV53" s="229">
        <v>9.8258503858699182E-5</v>
      </c>
      <c r="BW53" s="270">
        <v>0</v>
      </c>
      <c r="BX53" s="272">
        <v>0.56029841989668383</v>
      </c>
    </row>
    <row r="54" spans="1:76" ht="14.7" thickBot="1" x14ac:dyDescent="0.6">
      <c r="A54" s="131"/>
      <c r="B54" s="226">
        <v>46</v>
      </c>
      <c r="C54" s="193" t="s">
        <v>45</v>
      </c>
      <c r="D54" s="231" t="s">
        <v>151</v>
      </c>
      <c r="E54" s="229">
        <v>6.8453003124642828E-5</v>
      </c>
      <c r="F54" s="229">
        <v>4.3266013983755752E-5</v>
      </c>
      <c r="G54" s="229">
        <v>3.8003288254994847E-5</v>
      </c>
      <c r="H54" s="229">
        <v>1.4480796720320748E-5</v>
      </c>
      <c r="I54" s="229">
        <v>1.9900272283251192E-5</v>
      </c>
      <c r="J54" s="229">
        <v>1.523860027425388E-5</v>
      </c>
      <c r="K54" s="229">
        <v>7.7588212665364949E-5</v>
      </c>
      <c r="L54" s="229">
        <v>1.2160999607429646E-5</v>
      </c>
      <c r="M54" s="229">
        <v>1.1355378531195812E-4</v>
      </c>
      <c r="N54" s="229">
        <v>5.9855041037020396E-4</v>
      </c>
      <c r="O54" s="229">
        <v>5.6662682439999484E-5</v>
      </c>
      <c r="P54" s="229">
        <v>2.3364644203536949E-3</v>
      </c>
      <c r="Q54" s="229">
        <v>1.074894707359652E-2</v>
      </c>
      <c r="R54" s="229">
        <v>1.0936297674444024E-2</v>
      </c>
      <c r="S54" s="229">
        <v>9.1284328563645046E-4</v>
      </c>
      <c r="T54" s="229">
        <v>2.4286573144749961E-4</v>
      </c>
      <c r="U54" s="229">
        <v>3.390270335412776E-4</v>
      </c>
      <c r="V54" s="229">
        <v>8.9935661277243774E-4</v>
      </c>
      <c r="W54" s="229">
        <v>5.0172229640466692E-2</v>
      </c>
      <c r="X54" s="229">
        <v>1.3127479265303706E-4</v>
      </c>
      <c r="Y54" s="229">
        <v>2.1240333722568247E-4</v>
      </c>
      <c r="Z54" s="229">
        <v>1.1279956968202848E-4</v>
      </c>
      <c r="AA54" s="229">
        <v>1.7129279534770409E-4</v>
      </c>
      <c r="AB54" s="229">
        <v>1.9400861917189717E-4</v>
      </c>
      <c r="AC54" s="229">
        <v>5.5427154814315369E-5</v>
      </c>
      <c r="AD54" s="229">
        <v>2.085136606451859E-4</v>
      </c>
      <c r="AE54" s="229">
        <v>2.1777132848050811E-4</v>
      </c>
      <c r="AF54" s="229">
        <v>1.6836662356715549E-4</v>
      </c>
      <c r="AG54" s="229">
        <v>3.6916854462605403E-3</v>
      </c>
      <c r="AH54" s="229">
        <v>3.9061032995516107E-4</v>
      </c>
      <c r="AI54" s="229">
        <v>1.2604241723795931E-4</v>
      </c>
      <c r="AJ54" s="229">
        <v>3.2589928759670275E-5</v>
      </c>
      <c r="AK54" s="229">
        <v>1.6637591034575258E-4</v>
      </c>
      <c r="AL54" s="229">
        <v>4.6894771240949109E-4</v>
      </c>
      <c r="AM54" s="229">
        <v>5.3729057040791464E-4</v>
      </c>
      <c r="AN54" s="229">
        <v>1.0976135360652704E-3</v>
      </c>
      <c r="AO54" s="229">
        <v>4.2068947060405082E-4</v>
      </c>
      <c r="AP54" s="229">
        <v>6.8435301839184475E-4</v>
      </c>
      <c r="AQ54" s="229">
        <v>7.6437633353851852E-4</v>
      </c>
      <c r="AR54" s="229">
        <v>2.8938443371018703E-3</v>
      </c>
      <c r="AS54" s="229">
        <v>1.9534569400688907E-4</v>
      </c>
      <c r="AT54" s="229">
        <v>2.2084459588969107E-4</v>
      </c>
      <c r="AU54" s="229">
        <v>1.4125231002100658E-2</v>
      </c>
      <c r="AV54" s="229">
        <v>6.6346610104356829E-4</v>
      </c>
      <c r="AW54" s="229">
        <v>7.147192035371429E-3</v>
      </c>
      <c r="AX54" s="229">
        <v>1.246927433321249E-2</v>
      </c>
      <c r="AY54" s="229">
        <v>1.2973846271819498E-2</v>
      </c>
      <c r="AZ54" s="229">
        <v>1.2557740597127359E-3</v>
      </c>
      <c r="BA54" s="229">
        <v>3.4706272904989508E-3</v>
      </c>
      <c r="BB54" s="229">
        <v>1.5155680655727294E-3</v>
      </c>
      <c r="BC54" s="229">
        <v>2.5153524734450035E-4</v>
      </c>
      <c r="BD54" s="229">
        <v>6.1125008775739746E-5</v>
      </c>
      <c r="BE54" s="229">
        <v>1.213988053780668E-2</v>
      </c>
      <c r="BF54" s="229">
        <v>1.8471281543482565E-5</v>
      </c>
      <c r="BG54" s="229">
        <v>1.7759344238338983E-5</v>
      </c>
      <c r="BH54" s="229">
        <v>5.0357567010825353E-4</v>
      </c>
      <c r="BI54" s="229">
        <v>1.9772771762361523E-3</v>
      </c>
      <c r="BJ54" s="229">
        <v>4.6212668630613093E-5</v>
      </c>
      <c r="BK54" s="229">
        <v>7.6102979588446378E-6</v>
      </c>
      <c r="BL54" s="229">
        <v>3.2188430450354739E-3</v>
      </c>
      <c r="BM54" s="229">
        <v>1.5578716580856971E-4</v>
      </c>
      <c r="BN54" s="229">
        <v>3.0824185928210709E-5</v>
      </c>
      <c r="BO54" s="229">
        <v>3.8888258142297642E-6</v>
      </c>
      <c r="BP54" s="229">
        <v>2.7751595575031314E-4</v>
      </c>
      <c r="BQ54" s="229">
        <v>2.652135765517935E-5</v>
      </c>
      <c r="BR54" s="229">
        <v>7.7407005414419672E-5</v>
      </c>
      <c r="BS54" s="229">
        <v>3.0252407547832204E-5</v>
      </c>
      <c r="BT54" s="229">
        <v>2.4810804476841394E-4</v>
      </c>
      <c r="BU54" s="229">
        <v>2.0006747097745591E-4</v>
      </c>
      <c r="BV54" s="229">
        <v>1.6799947176609153E-3</v>
      </c>
      <c r="BW54" s="270">
        <v>0</v>
      </c>
      <c r="BX54" s="272">
        <v>0.16540199329419264</v>
      </c>
    </row>
    <row r="55" spans="1:76" ht="14.7" thickBot="1" x14ac:dyDescent="0.6">
      <c r="A55" s="131"/>
      <c r="B55" s="230">
        <v>47</v>
      </c>
      <c r="C55" s="193" t="s">
        <v>46</v>
      </c>
      <c r="D55" s="231" t="s">
        <v>152</v>
      </c>
      <c r="E55" s="229">
        <v>1.913645080604631E-4</v>
      </c>
      <c r="F55" s="229">
        <v>1.2792095099516503E-4</v>
      </c>
      <c r="G55" s="229">
        <v>7.3676282496838304E-5</v>
      </c>
      <c r="H55" s="229">
        <v>3.6071650119744904E-5</v>
      </c>
      <c r="I55" s="229">
        <v>6.7671838348805493E-5</v>
      </c>
      <c r="J55" s="229">
        <v>1.6084118688455994E-4</v>
      </c>
      <c r="K55" s="229">
        <v>3.988224348521473E-4</v>
      </c>
      <c r="L55" s="229">
        <v>4.0023906705451896E-5</v>
      </c>
      <c r="M55" s="229">
        <v>7.8095132977237022E-4</v>
      </c>
      <c r="N55" s="229">
        <v>2.1607742690561249E-4</v>
      </c>
      <c r="O55" s="229">
        <v>1.7960480327976625E-4</v>
      </c>
      <c r="P55" s="229">
        <v>2.4230986954631629E-4</v>
      </c>
      <c r="Q55" s="229">
        <v>1.2156958940538779E-3</v>
      </c>
      <c r="R55" s="229">
        <v>9.9340829041974716E-4</v>
      </c>
      <c r="S55" s="229">
        <v>3.1770219617150838E-3</v>
      </c>
      <c r="T55" s="229">
        <v>6.0492216055139936E-4</v>
      </c>
      <c r="U55" s="229">
        <v>5.1212905119548313E-4</v>
      </c>
      <c r="V55" s="229">
        <v>7.2129878411762586E-4</v>
      </c>
      <c r="W55" s="229">
        <v>4.1369948146072043E-3</v>
      </c>
      <c r="X55" s="229">
        <v>4.5068985231263946E-4</v>
      </c>
      <c r="Y55" s="229">
        <v>1.0128191016698564E-3</v>
      </c>
      <c r="Z55" s="229">
        <v>6.9520984241735096E-4</v>
      </c>
      <c r="AA55" s="229">
        <v>1.1175039387789033E-3</v>
      </c>
      <c r="AB55" s="229">
        <v>1.2614433912310717E-3</v>
      </c>
      <c r="AC55" s="229">
        <v>1.7319055670855859E-3</v>
      </c>
      <c r="AD55" s="229">
        <v>7.8604175542778707E-4</v>
      </c>
      <c r="AE55" s="229">
        <v>1.4330890289789384E-3</v>
      </c>
      <c r="AF55" s="229">
        <v>6.8917954161583561E-3</v>
      </c>
      <c r="AG55" s="229">
        <v>6.4315056410737988E-3</v>
      </c>
      <c r="AH55" s="229">
        <v>2.8294466995918815E-4</v>
      </c>
      <c r="AI55" s="229">
        <v>3.4076083147563342E-3</v>
      </c>
      <c r="AJ55" s="229">
        <v>8.1728740481500133E-5</v>
      </c>
      <c r="AK55" s="229">
        <v>7.4089443732146525E-3</v>
      </c>
      <c r="AL55" s="229">
        <v>3.5605102836337552E-3</v>
      </c>
      <c r="AM55" s="229">
        <v>6.6522905469507086E-3</v>
      </c>
      <c r="AN55" s="229">
        <v>1.699090973098993E-3</v>
      </c>
      <c r="AO55" s="229">
        <v>5.164630743500335E-4</v>
      </c>
      <c r="AP55" s="229">
        <v>1.8446726315739009E-4</v>
      </c>
      <c r="AQ55" s="229">
        <v>3.6752024780554293E-3</v>
      </c>
      <c r="AR55" s="229">
        <v>9.1492605955608894E-4</v>
      </c>
      <c r="AS55" s="229">
        <v>1.2092041293457305E-2</v>
      </c>
      <c r="AT55" s="229">
        <v>7.647699896092602E-3</v>
      </c>
      <c r="AU55" s="229">
        <v>5.6138199801752005E-3</v>
      </c>
      <c r="AV55" s="229">
        <v>5.9395169786430673E-3</v>
      </c>
      <c r="AW55" s="229">
        <v>2.532046439025902E-3</v>
      </c>
      <c r="AX55" s="229">
        <v>7.5250420493911162E-3</v>
      </c>
      <c r="AY55" s="229">
        <v>9.4308515637707147E-2</v>
      </c>
      <c r="AZ55" s="229">
        <v>1.2148698590479174E-3</v>
      </c>
      <c r="BA55" s="229">
        <v>1.1325877275225418E-3</v>
      </c>
      <c r="BB55" s="229">
        <v>0.12470212368642442</v>
      </c>
      <c r="BC55" s="229">
        <v>1.8146879939800204E-3</v>
      </c>
      <c r="BD55" s="229">
        <v>4.0082742922871792E-4</v>
      </c>
      <c r="BE55" s="229">
        <v>1.1926600633539531E-3</v>
      </c>
      <c r="BF55" s="229">
        <v>5.8327523019453294E-5</v>
      </c>
      <c r="BG55" s="229">
        <v>4.5459983224063398E-5</v>
      </c>
      <c r="BH55" s="229">
        <v>1.2222448018551824E-3</v>
      </c>
      <c r="BI55" s="229">
        <v>5.545387220545928E-4</v>
      </c>
      <c r="BJ55" s="229">
        <v>1.3076970831777843E-4</v>
      </c>
      <c r="BK55" s="229">
        <v>1.9591389272141589E-5</v>
      </c>
      <c r="BL55" s="229">
        <v>5.4087887424170535E-3</v>
      </c>
      <c r="BM55" s="229">
        <v>4.8955035419364972E-4</v>
      </c>
      <c r="BN55" s="229">
        <v>2.0099134061520082E-3</v>
      </c>
      <c r="BO55" s="229">
        <v>1.5122914231080826E-5</v>
      </c>
      <c r="BP55" s="229">
        <v>1.2379508460266987E-4</v>
      </c>
      <c r="BQ55" s="229">
        <v>7.608872416404086E-5</v>
      </c>
      <c r="BR55" s="229">
        <v>5.5002506692822927E-3</v>
      </c>
      <c r="BS55" s="229">
        <v>9.6836799084983925E-5</v>
      </c>
      <c r="BT55" s="229">
        <v>1.3916543122783948E-2</v>
      </c>
      <c r="BU55" s="229">
        <v>1.8298556250330179E-4</v>
      </c>
      <c r="BV55" s="229">
        <v>1.2103701818459397E-2</v>
      </c>
      <c r="BW55" s="270">
        <v>0</v>
      </c>
      <c r="BX55" s="272">
        <v>0.37214393581664351</v>
      </c>
    </row>
    <row r="56" spans="1:76" ht="14.7" thickBot="1" x14ac:dyDescent="0.6">
      <c r="B56" s="230">
        <v>48</v>
      </c>
      <c r="C56" s="193" t="s">
        <v>47</v>
      </c>
      <c r="D56" s="231" t="s">
        <v>153</v>
      </c>
      <c r="E56" s="229">
        <v>1.0426413841747909E-3</v>
      </c>
      <c r="F56" s="229">
        <v>1.7804546903704433E-4</v>
      </c>
      <c r="G56" s="229">
        <v>2.3021811359558643E-5</v>
      </c>
      <c r="H56" s="229">
        <v>1.592852843734421E-5</v>
      </c>
      <c r="I56" s="229">
        <v>1.7730501908871619E-5</v>
      </c>
      <c r="J56" s="229">
        <v>1.6093516845344151E-5</v>
      </c>
      <c r="K56" s="229">
        <v>9.6544194550252999E-5</v>
      </c>
      <c r="L56" s="229">
        <v>1.2766377773987275E-5</v>
      </c>
      <c r="M56" s="229">
        <v>1.2655673675472309E-4</v>
      </c>
      <c r="N56" s="229">
        <v>5.910831746823334E-5</v>
      </c>
      <c r="O56" s="229">
        <v>4.9022960727056382E-4</v>
      </c>
      <c r="P56" s="229">
        <v>3.3447422263854895E-4</v>
      </c>
      <c r="Q56" s="229">
        <v>3.6134781005236864E-4</v>
      </c>
      <c r="R56" s="229">
        <v>4.0087896298694053E-4</v>
      </c>
      <c r="S56" s="229">
        <v>1.3173573355424343E-4</v>
      </c>
      <c r="T56" s="229">
        <v>2.8842650583299755E-4</v>
      </c>
      <c r="U56" s="229">
        <v>3.418563139544303E-4</v>
      </c>
      <c r="V56" s="229">
        <v>2.6775560328160051E-4</v>
      </c>
      <c r="W56" s="229">
        <v>1.8046201237657126E-3</v>
      </c>
      <c r="X56" s="229">
        <v>5.252895129167159E-4</v>
      </c>
      <c r="Y56" s="229">
        <v>3.7512354141507775E-4</v>
      </c>
      <c r="Z56" s="229">
        <v>1.4716320627795778E-4</v>
      </c>
      <c r="AA56" s="229">
        <v>4.1014827890400193E-4</v>
      </c>
      <c r="AB56" s="229">
        <v>5.3007263269974289E-4</v>
      </c>
      <c r="AC56" s="229">
        <v>2.3324521537599558E-4</v>
      </c>
      <c r="AD56" s="229">
        <v>5.246196783365558E-4</v>
      </c>
      <c r="AE56" s="229">
        <v>2.9938430564639326E-4</v>
      </c>
      <c r="AF56" s="229">
        <v>2.1657171173671385E-4</v>
      </c>
      <c r="AG56" s="229">
        <v>5.3473852823370178E-4</v>
      </c>
      <c r="AH56" s="229">
        <v>1.1911515327148607E-4</v>
      </c>
      <c r="AI56" s="229">
        <v>9.5701707426044372E-4</v>
      </c>
      <c r="AJ56" s="229">
        <v>1.1967486071434774E-4</v>
      </c>
      <c r="AK56" s="229">
        <v>2.1252550321388997E-4</v>
      </c>
      <c r="AL56" s="229">
        <v>2.3216129510894427E-4</v>
      </c>
      <c r="AM56" s="229">
        <v>2.2259776103349224E-4</v>
      </c>
      <c r="AN56" s="229">
        <v>3.1457715434922017E-4</v>
      </c>
      <c r="AO56" s="229">
        <v>2.1229413292872076E-4</v>
      </c>
      <c r="AP56" s="229">
        <v>1.2306534020069535E-3</v>
      </c>
      <c r="AQ56" s="229">
        <v>1.4322826739094141E-4</v>
      </c>
      <c r="AR56" s="229">
        <v>2.6447671237535313E-4</v>
      </c>
      <c r="AS56" s="229">
        <v>2.515060418793879E-4</v>
      </c>
      <c r="AT56" s="229">
        <v>3.981901951131119E-4</v>
      </c>
      <c r="AU56" s="229">
        <v>5.7435722112288384E-4</v>
      </c>
      <c r="AV56" s="229">
        <v>2.2295073703537414E-4</v>
      </c>
      <c r="AW56" s="229">
        <v>2.8049183321287208E-4</v>
      </c>
      <c r="AX56" s="229">
        <v>4.4860939959632623E-4</v>
      </c>
      <c r="AY56" s="229">
        <v>1.9617492040239571E-3</v>
      </c>
      <c r="AZ56" s="229">
        <v>6.6855987715661425E-2</v>
      </c>
      <c r="BA56" s="229">
        <v>7.1146829030398835E-4</v>
      </c>
      <c r="BB56" s="229">
        <v>1.5407819331052337E-3</v>
      </c>
      <c r="BC56" s="229">
        <v>9.2079149110961967E-4</v>
      </c>
      <c r="BD56" s="229">
        <v>2.1007441596744547E-4</v>
      </c>
      <c r="BE56" s="229">
        <v>6.1721289332367123E-4</v>
      </c>
      <c r="BF56" s="229">
        <v>9.3969240196665368E-5</v>
      </c>
      <c r="BG56" s="229">
        <v>2.6089156743676985E-5</v>
      </c>
      <c r="BH56" s="229">
        <v>7.2799581898426501E-4</v>
      </c>
      <c r="BI56" s="229">
        <v>6.6378442836346108E-4</v>
      </c>
      <c r="BJ56" s="229">
        <v>4.4405086958316435E-4</v>
      </c>
      <c r="BK56" s="229">
        <v>2.3230754636086543E-5</v>
      </c>
      <c r="BL56" s="229">
        <v>2.3146721792097411E-4</v>
      </c>
      <c r="BM56" s="229">
        <v>3.4851531776802106E-5</v>
      </c>
      <c r="BN56" s="229">
        <v>5.3080216517676502E-5</v>
      </c>
      <c r="BO56" s="229">
        <v>5.2228856193201707E-4</v>
      </c>
      <c r="BP56" s="229">
        <v>5.3953883948096868E-3</v>
      </c>
      <c r="BQ56" s="229">
        <v>5.2366349877685688E-5</v>
      </c>
      <c r="BR56" s="229">
        <v>1.0938554979849249E-3</v>
      </c>
      <c r="BS56" s="229">
        <v>2.9522814031556405E-5</v>
      </c>
      <c r="BT56" s="229">
        <v>1.2466835012671894E-3</v>
      </c>
      <c r="BU56" s="229">
        <v>8.30983998696915E-5</v>
      </c>
      <c r="BV56" s="229">
        <v>6.9820354489666626E-3</v>
      </c>
      <c r="BW56" s="270">
        <v>0</v>
      </c>
      <c r="BX56" s="272">
        <v>0.10653236922476168</v>
      </c>
    </row>
    <row r="57" spans="1:76" ht="14.7" thickBot="1" x14ac:dyDescent="0.6">
      <c r="B57" s="226">
        <v>49</v>
      </c>
      <c r="C57" s="193" t="s">
        <v>48</v>
      </c>
      <c r="D57" s="231" t="s">
        <v>154</v>
      </c>
      <c r="E57" s="229">
        <v>2.2024130706214326E-5</v>
      </c>
      <c r="F57" s="229">
        <v>9.9529005281755944E-6</v>
      </c>
      <c r="G57" s="229">
        <v>7.8454548022912004E-6</v>
      </c>
      <c r="H57" s="229">
        <v>3.7331943826741923E-6</v>
      </c>
      <c r="I57" s="229">
        <v>7.4672654683904154E-6</v>
      </c>
      <c r="J57" s="229">
        <v>1.6715689215123183E-5</v>
      </c>
      <c r="K57" s="229">
        <v>2.6949447837326751E-5</v>
      </c>
      <c r="L57" s="229">
        <v>4.8831144390463135E-6</v>
      </c>
      <c r="M57" s="229">
        <v>3.9278424124719705E-5</v>
      </c>
      <c r="N57" s="229">
        <v>2.0314396117024197E-5</v>
      </c>
      <c r="O57" s="229">
        <v>2.0711698616773168E-5</v>
      </c>
      <c r="P57" s="229">
        <v>1.4649041982139925E-3</v>
      </c>
      <c r="Q57" s="229">
        <v>5.5895718195383372E-5</v>
      </c>
      <c r="R57" s="229">
        <v>2.5165088382012552E-5</v>
      </c>
      <c r="S57" s="229">
        <v>2.6506726004292478E-5</v>
      </c>
      <c r="T57" s="229">
        <v>7.4213579909848023E-5</v>
      </c>
      <c r="U57" s="229">
        <v>6.5448255374907054E-5</v>
      </c>
      <c r="V57" s="229">
        <v>3.8666160993091124E-5</v>
      </c>
      <c r="W57" s="229">
        <v>6.3497845390437252E-5</v>
      </c>
      <c r="X57" s="229">
        <v>4.2751230499537627E-5</v>
      </c>
      <c r="Y57" s="229">
        <v>6.8860092896129646E-5</v>
      </c>
      <c r="Z57" s="229">
        <v>3.6150486740393885E-5</v>
      </c>
      <c r="AA57" s="229">
        <v>5.4641830803943864E-5</v>
      </c>
      <c r="AB57" s="229">
        <v>6.4313368725268423E-5</v>
      </c>
      <c r="AC57" s="229">
        <v>1.6982753057099989E-5</v>
      </c>
      <c r="AD57" s="229">
        <v>6.7541932531155969E-5</v>
      </c>
      <c r="AE57" s="229">
        <v>6.9475665820018689E-5</v>
      </c>
      <c r="AF57" s="229">
        <v>7.4022250284709628E-5</v>
      </c>
      <c r="AG57" s="229">
        <v>5.9049821824279077E-5</v>
      </c>
      <c r="AH57" s="229">
        <v>1.3954782928773227E-5</v>
      </c>
      <c r="AI57" s="229">
        <v>4.0149940572734388E-5</v>
      </c>
      <c r="AJ57" s="229">
        <v>1.0463350819964973E-5</v>
      </c>
      <c r="AK57" s="229">
        <v>6.0641243559361885E-5</v>
      </c>
      <c r="AL57" s="229">
        <v>7.6060935283294578E-5</v>
      </c>
      <c r="AM57" s="229">
        <v>5.6273200615508961E-5</v>
      </c>
      <c r="AN57" s="229">
        <v>2.0903008762173549E-4</v>
      </c>
      <c r="AO57" s="229">
        <v>3.1101166988636053E-5</v>
      </c>
      <c r="AP57" s="229">
        <v>2.069821273484192E-5</v>
      </c>
      <c r="AQ57" s="229">
        <v>3.4208711985257903E-5</v>
      </c>
      <c r="AR57" s="229">
        <v>2.5744658911615377E-5</v>
      </c>
      <c r="AS57" s="229">
        <v>5.0296279395765232E-5</v>
      </c>
      <c r="AT57" s="229">
        <v>3.9778875905592012E-5</v>
      </c>
      <c r="AU57" s="229">
        <v>2.9664089270588649E-5</v>
      </c>
      <c r="AV57" s="229">
        <v>4.5879057612212851E-5</v>
      </c>
      <c r="AW57" s="229">
        <v>5.1611737808173685E-5</v>
      </c>
      <c r="AX57" s="229">
        <v>4.5883694139893359E-5</v>
      </c>
      <c r="AY57" s="229">
        <v>2.142742725694023E-4</v>
      </c>
      <c r="AZ57" s="229">
        <v>1.8137213069313949E-3</v>
      </c>
      <c r="BA57" s="229">
        <v>8.1249489065250511E-3</v>
      </c>
      <c r="BB57" s="229">
        <v>2.1824564449523333E-4</v>
      </c>
      <c r="BC57" s="229">
        <v>1.5175501747557152E-5</v>
      </c>
      <c r="BD57" s="229">
        <v>6.6669441368839946E-6</v>
      </c>
      <c r="BE57" s="229">
        <v>9.2069379493508921E-4</v>
      </c>
      <c r="BF57" s="229">
        <v>6.1180765966917982E-6</v>
      </c>
      <c r="BG57" s="229">
        <v>7.3782057038551831E-6</v>
      </c>
      <c r="BH57" s="229">
        <v>2.5896476188121047E-5</v>
      </c>
      <c r="BI57" s="229">
        <v>3.300561392776751E-5</v>
      </c>
      <c r="BJ57" s="229">
        <v>1.4233109643876595E-5</v>
      </c>
      <c r="BK57" s="229">
        <v>1.084163986597106E-4</v>
      </c>
      <c r="BL57" s="229">
        <v>3.7380821041189381E-3</v>
      </c>
      <c r="BM57" s="229">
        <v>5.6477301955287741E-4</v>
      </c>
      <c r="BN57" s="229">
        <v>1.5975768742683232E-3</v>
      </c>
      <c r="BO57" s="229">
        <v>1.2376699984911786E-6</v>
      </c>
      <c r="BP57" s="229">
        <v>4.7744259222150924E-6</v>
      </c>
      <c r="BQ57" s="229">
        <v>3.8390852601660324E-5</v>
      </c>
      <c r="BR57" s="229">
        <v>8.195005276621526E-4</v>
      </c>
      <c r="BS57" s="229">
        <v>1.4802716855800605E-4</v>
      </c>
      <c r="BT57" s="229">
        <v>1.503268734849655E-3</v>
      </c>
      <c r="BU57" s="229">
        <v>4.8370875905886382E-5</v>
      </c>
      <c r="BV57" s="229">
        <v>1.862203854572072E-3</v>
      </c>
      <c r="BW57" s="270">
        <v>0</v>
      </c>
      <c r="BX57" s="272">
        <v>2.5224383108109129E-2</v>
      </c>
    </row>
    <row r="58" spans="1:76" ht="14.7" thickBot="1" x14ac:dyDescent="0.6">
      <c r="A58" s="131"/>
      <c r="B58" s="230">
        <v>50</v>
      </c>
      <c r="C58" s="193" t="s">
        <v>49</v>
      </c>
      <c r="D58" s="231" t="s">
        <v>155</v>
      </c>
      <c r="E58" s="229">
        <v>5.4545304367492262E-3</v>
      </c>
      <c r="F58" s="229">
        <v>1.9871903024150681E-2</v>
      </c>
      <c r="G58" s="229">
        <v>1.8784044402893815E-2</v>
      </c>
      <c r="H58" s="229">
        <v>1.1391350386650838E-2</v>
      </c>
      <c r="I58" s="229">
        <v>2.1260886817839018E-2</v>
      </c>
      <c r="J58" s="229">
        <v>0.11370120129490979</v>
      </c>
      <c r="K58" s="229">
        <v>2.1959402168478151E-2</v>
      </c>
      <c r="L58" s="229">
        <v>9.4145394049005397E-3</v>
      </c>
      <c r="M58" s="229">
        <v>2.9463588240326643E-2</v>
      </c>
      <c r="N58" s="229">
        <v>7.1756845154927237E-2</v>
      </c>
      <c r="O58" s="229">
        <v>3.9801409783336572E-2</v>
      </c>
      <c r="P58" s="229">
        <v>2.2544942143681451E-2</v>
      </c>
      <c r="Q58" s="229">
        <v>2.5555779060117221E-4</v>
      </c>
      <c r="R58" s="229">
        <v>4.6814495975539751E-2</v>
      </c>
      <c r="S58" s="229">
        <v>1.9309172532330856E-2</v>
      </c>
      <c r="T58" s="229">
        <v>4.8233638607550559E-4</v>
      </c>
      <c r="U58" s="229">
        <v>7.3188773678703315E-5</v>
      </c>
      <c r="V58" s="229">
        <v>1.1938641280049354E-3</v>
      </c>
      <c r="W58" s="229">
        <v>1.3553556635970257E-4</v>
      </c>
      <c r="X58" s="229">
        <v>6.3982498638563267E-3</v>
      </c>
      <c r="Y58" s="229">
        <v>7.1306370353159268E-3</v>
      </c>
      <c r="Z58" s="229">
        <v>1.1808846195387097E-3</v>
      </c>
      <c r="AA58" s="229">
        <v>4.244486551465989E-5</v>
      </c>
      <c r="AB58" s="229">
        <v>2.3142560397907162E-2</v>
      </c>
      <c r="AC58" s="229">
        <v>1.5919896323234555E-5</v>
      </c>
      <c r="AD58" s="229">
        <v>7.065621850539501E-3</v>
      </c>
      <c r="AE58" s="229">
        <v>2.0820021094171388E-4</v>
      </c>
      <c r="AF58" s="229">
        <v>5.0981119340346665E-5</v>
      </c>
      <c r="AG58" s="229">
        <v>1.3073938441606939E-2</v>
      </c>
      <c r="AH58" s="229">
        <v>2.7802115876010482E-4</v>
      </c>
      <c r="AI58" s="229">
        <v>1.4225074748750248E-2</v>
      </c>
      <c r="AJ58" s="229">
        <v>7.8649609806304182E-6</v>
      </c>
      <c r="AK58" s="229">
        <v>7.5051866171681994E-4</v>
      </c>
      <c r="AL58" s="229">
        <v>2.815895176151384E-3</v>
      </c>
      <c r="AM58" s="229">
        <v>6.7439316056718147E-3</v>
      </c>
      <c r="AN58" s="229">
        <v>2.6070176432188403E-3</v>
      </c>
      <c r="AO58" s="229">
        <v>5.9868713384138414E-5</v>
      </c>
      <c r="AP58" s="229">
        <v>2.8472982828142515E-3</v>
      </c>
      <c r="AQ58" s="229">
        <v>1.3639667263362198E-3</v>
      </c>
      <c r="AR58" s="229">
        <v>1.3605659957458209E-3</v>
      </c>
      <c r="AS58" s="229">
        <v>9.3897316445020907E-3</v>
      </c>
      <c r="AT58" s="229">
        <v>4.0072244276954531E-4</v>
      </c>
      <c r="AU58" s="229">
        <v>2.1773037759441182E-2</v>
      </c>
      <c r="AV58" s="229">
        <v>2.506492279713857E-2</v>
      </c>
      <c r="AW58" s="229">
        <v>1.4988013052360449E-3</v>
      </c>
      <c r="AX58" s="229">
        <v>1.4867944127694329E-4</v>
      </c>
      <c r="AY58" s="229">
        <v>1.2486611867538236E-3</v>
      </c>
      <c r="AZ58" s="229">
        <v>5.1175881104546946E-4</v>
      </c>
      <c r="BA58" s="229">
        <v>2.3066640722129599E-3</v>
      </c>
      <c r="BB58" s="229">
        <v>3.0554765651845638E-3</v>
      </c>
      <c r="BC58" s="229">
        <v>5.5744240189458377E-3</v>
      </c>
      <c r="BD58" s="229">
        <v>3.4732232744706239E-3</v>
      </c>
      <c r="BE58" s="229">
        <v>1.9927252605694216E-4</v>
      </c>
      <c r="BF58" s="229">
        <v>8.8728982380946171E-4</v>
      </c>
      <c r="BG58" s="229">
        <v>1.6404905143560559E-3</v>
      </c>
      <c r="BH58" s="229">
        <v>8.1642024430705444E-3</v>
      </c>
      <c r="BI58" s="229">
        <v>1.1712098347051614E-3</v>
      </c>
      <c r="BJ58" s="229">
        <v>1.4531692688366958E-3</v>
      </c>
      <c r="BK58" s="229">
        <v>1.832825209178496E-6</v>
      </c>
      <c r="BL58" s="229">
        <v>8.1167109895927386E-3</v>
      </c>
      <c r="BM58" s="229">
        <v>1.8506901349535424E-2</v>
      </c>
      <c r="BN58" s="229">
        <v>2.2974102962471606E-3</v>
      </c>
      <c r="BO58" s="229">
        <v>2.6019950567359948E-4</v>
      </c>
      <c r="BP58" s="229">
        <v>9.3349726903595886E-6</v>
      </c>
      <c r="BQ58" s="229">
        <v>4.3434375393684482E-4</v>
      </c>
      <c r="BR58" s="229">
        <v>1.9525026958069091E-3</v>
      </c>
      <c r="BS58" s="229">
        <v>1.6443302769027662E-5</v>
      </c>
      <c r="BT58" s="229">
        <v>1.8885519044054402E-2</v>
      </c>
      <c r="BU58" s="229">
        <v>1.6576462473437247E-5</v>
      </c>
      <c r="BV58" s="229">
        <v>2.7084170376216409E-3</v>
      </c>
      <c r="BW58" s="270">
        <v>0</v>
      </c>
      <c r="BX58" s="272">
        <v>0.68620618635127262</v>
      </c>
    </row>
    <row r="59" spans="1:76" ht="14.7" thickBot="1" x14ac:dyDescent="0.6">
      <c r="A59" s="131"/>
      <c r="B59" s="230">
        <v>51</v>
      </c>
      <c r="C59" s="193" t="s">
        <v>50</v>
      </c>
      <c r="D59" s="231" t="s">
        <v>156</v>
      </c>
      <c r="E59" s="229">
        <v>2.25646003469139E-3</v>
      </c>
      <c r="F59" s="229">
        <v>1.1527919418331633E-3</v>
      </c>
      <c r="G59" s="229">
        <v>6.0789944547463412E-3</v>
      </c>
      <c r="H59" s="229">
        <v>2.1579165169542786E-3</v>
      </c>
      <c r="I59" s="229">
        <v>4.8450457764882948E-3</v>
      </c>
      <c r="J59" s="229">
        <v>4.2081013779486729E-3</v>
      </c>
      <c r="K59" s="229">
        <v>1.0882633789284852E-2</v>
      </c>
      <c r="L59" s="229">
        <v>6.9573652336778826E-5</v>
      </c>
      <c r="M59" s="229">
        <v>1.9777577761073174E-3</v>
      </c>
      <c r="N59" s="229">
        <v>2.0739680809997393E-3</v>
      </c>
      <c r="O59" s="229">
        <v>1.314550835474435E-2</v>
      </c>
      <c r="P59" s="229">
        <v>1.3492566904504899E-2</v>
      </c>
      <c r="Q59" s="229">
        <v>4.1051799552172452E-3</v>
      </c>
      <c r="R59" s="229">
        <v>1.3683118108706784E-2</v>
      </c>
      <c r="S59" s="229">
        <v>8.6939472336611014E-3</v>
      </c>
      <c r="T59" s="229">
        <v>8.1186295072018296E-3</v>
      </c>
      <c r="U59" s="229">
        <v>5.4838785578322762E-3</v>
      </c>
      <c r="V59" s="229">
        <v>3.5502095598856833E-3</v>
      </c>
      <c r="W59" s="229">
        <v>4.8567044804523792E-3</v>
      </c>
      <c r="X59" s="229">
        <v>4.2168577780555497E-3</v>
      </c>
      <c r="Y59" s="229">
        <v>2.5670892925399812E-3</v>
      </c>
      <c r="Z59" s="229">
        <v>1.8818989022154717E-3</v>
      </c>
      <c r="AA59" s="229">
        <v>2.1718700353956792E-3</v>
      </c>
      <c r="AB59" s="229">
        <v>8.0508299563889895E-3</v>
      </c>
      <c r="AC59" s="229">
        <v>1.8178023433039689E-2</v>
      </c>
      <c r="AD59" s="229">
        <v>2.9184733341861605E-3</v>
      </c>
      <c r="AE59" s="229">
        <v>1.4895089705655291E-3</v>
      </c>
      <c r="AF59" s="229">
        <v>9.3873956020903582E-3</v>
      </c>
      <c r="AG59" s="229">
        <v>9.9219430944751455E-3</v>
      </c>
      <c r="AH59" s="229">
        <v>2.6387911782620875E-3</v>
      </c>
      <c r="AI59" s="229">
        <v>2.2571234632358943E-3</v>
      </c>
      <c r="AJ59" s="229">
        <v>3.1467913650225611E-4</v>
      </c>
      <c r="AK59" s="229">
        <v>1.4353601222405745E-2</v>
      </c>
      <c r="AL59" s="229">
        <v>3.2445527668325379E-3</v>
      </c>
      <c r="AM59" s="229">
        <v>5.0698127732677093E-3</v>
      </c>
      <c r="AN59" s="229">
        <v>4.7073774658382512E-3</v>
      </c>
      <c r="AO59" s="229">
        <v>9.5482706349987925E-3</v>
      </c>
      <c r="AP59" s="229">
        <v>6.1327413996581609E-4</v>
      </c>
      <c r="AQ59" s="229">
        <v>8.0395868710694263E-3</v>
      </c>
      <c r="AR59" s="229">
        <v>2.617039132869696E-3</v>
      </c>
      <c r="AS59" s="229">
        <v>8.120609314431728E-3</v>
      </c>
      <c r="AT59" s="229">
        <v>1.536542601697455E-2</v>
      </c>
      <c r="AU59" s="229">
        <v>1.7727286085867888E-2</v>
      </c>
      <c r="AV59" s="229">
        <v>2.4421245537565722E-2</v>
      </c>
      <c r="AW59" s="229">
        <v>7.5801533935726268E-3</v>
      </c>
      <c r="AX59" s="229">
        <v>4.9023051601494805E-3</v>
      </c>
      <c r="AY59" s="229">
        <v>4.5098604980410538E-3</v>
      </c>
      <c r="AZ59" s="229">
        <v>6.6991380481965599E-3</v>
      </c>
      <c r="BA59" s="229">
        <v>2.8061068179100848E-3</v>
      </c>
      <c r="BB59" s="229">
        <v>1.6190472496485864E-2</v>
      </c>
      <c r="BC59" s="229">
        <v>0.34174161683597631</v>
      </c>
      <c r="BD59" s="229">
        <v>7.9262536232083992E-3</v>
      </c>
      <c r="BE59" s="229">
        <v>1.1114147728321978E-3</v>
      </c>
      <c r="BF59" s="229">
        <v>7.1743400227897471E-3</v>
      </c>
      <c r="BG59" s="229">
        <v>8.1077984932787406E-4</v>
      </c>
      <c r="BH59" s="229">
        <v>2.34352845824373E-2</v>
      </c>
      <c r="BI59" s="229">
        <v>5.8373302476370913E-3</v>
      </c>
      <c r="BJ59" s="229">
        <v>4.3583440924806179E-3</v>
      </c>
      <c r="BK59" s="229">
        <v>2.5170809364730017E-3</v>
      </c>
      <c r="BL59" s="229">
        <v>2.83847010406688E-2</v>
      </c>
      <c r="BM59" s="229">
        <v>4.7694310798576355E-3</v>
      </c>
      <c r="BN59" s="229">
        <v>2.6031597059812937E-3</v>
      </c>
      <c r="BO59" s="229">
        <v>1.1815908780305989E-3</v>
      </c>
      <c r="BP59" s="229">
        <v>3.7771446829525193E-3</v>
      </c>
      <c r="BQ59" s="229">
        <v>5.9356452659964148E-3</v>
      </c>
      <c r="BR59" s="229">
        <v>1.0212639846408989E-3</v>
      </c>
      <c r="BS59" s="229">
        <v>7.1011217763372334E-3</v>
      </c>
      <c r="BT59" s="229">
        <v>9.1162106681472459E-4</v>
      </c>
      <c r="BU59" s="229">
        <v>5.8966644466982836E-3</v>
      </c>
      <c r="BV59" s="229">
        <v>8.1890596883965293E-3</v>
      </c>
      <c r="BW59" s="270">
        <v>0</v>
      </c>
      <c r="BX59" s="272">
        <v>0.79802743719653113</v>
      </c>
    </row>
    <row r="60" spans="1:76" ht="14.7" thickBot="1" x14ac:dyDescent="0.6">
      <c r="B60" s="226">
        <v>52</v>
      </c>
      <c r="C60" s="193" t="s">
        <v>51</v>
      </c>
      <c r="D60" s="231" t="s">
        <v>157</v>
      </c>
      <c r="E60" s="229">
        <v>4.4157181994449422E-4</v>
      </c>
      <c r="F60" s="229">
        <v>1.5728665256603224E-2</v>
      </c>
      <c r="G60" s="229">
        <v>1.4266066798821579E-2</v>
      </c>
      <c r="H60" s="229">
        <v>1.0868353703695742E-3</v>
      </c>
      <c r="I60" s="229">
        <v>1.2263762456905883E-3</v>
      </c>
      <c r="J60" s="229">
        <v>8.2542248499205793E-3</v>
      </c>
      <c r="K60" s="229">
        <v>1.3384865839182572E-2</v>
      </c>
      <c r="L60" s="229">
        <v>3.7011239335855853E-4</v>
      </c>
      <c r="M60" s="229">
        <v>3.9441895226948482E-3</v>
      </c>
      <c r="N60" s="229">
        <v>1.0107780744235443E-3</v>
      </c>
      <c r="O60" s="229">
        <v>8.6177171671138458E-3</v>
      </c>
      <c r="P60" s="229">
        <v>4.9534260192943425E-3</v>
      </c>
      <c r="Q60" s="229">
        <v>2.7412550206715046E-3</v>
      </c>
      <c r="R60" s="229">
        <v>1.67265774548853E-4</v>
      </c>
      <c r="S60" s="229">
        <v>4.4910142288764605E-4</v>
      </c>
      <c r="T60" s="229">
        <v>6.5358884798463754E-3</v>
      </c>
      <c r="U60" s="229">
        <v>2.090537870466566E-3</v>
      </c>
      <c r="V60" s="229">
        <v>1.4805285676357572E-3</v>
      </c>
      <c r="W60" s="229">
        <v>1.8455251573785509E-3</v>
      </c>
      <c r="X60" s="229">
        <v>1.0097782696181061E-3</v>
      </c>
      <c r="Y60" s="229">
        <v>1.121722097807146E-3</v>
      </c>
      <c r="Z60" s="229">
        <v>6.4193186207250235E-4</v>
      </c>
      <c r="AA60" s="229">
        <v>6.9561227428077612E-4</v>
      </c>
      <c r="AB60" s="229">
        <v>1.608446476734957E-3</v>
      </c>
      <c r="AC60" s="229">
        <v>3.1549775751185791E-4</v>
      </c>
      <c r="AD60" s="229">
        <v>4.2998802931070536E-4</v>
      </c>
      <c r="AE60" s="229">
        <v>6.0650606568654988E-4</v>
      </c>
      <c r="AF60" s="229">
        <v>6.9763950626119935E-3</v>
      </c>
      <c r="AG60" s="229">
        <v>2.4296339020530469E-3</v>
      </c>
      <c r="AH60" s="229">
        <v>3.9390908222241561E-3</v>
      </c>
      <c r="AI60" s="229">
        <v>5.0632681879978691E-3</v>
      </c>
      <c r="AJ60" s="229">
        <v>2.6905796276833322E-4</v>
      </c>
      <c r="AK60" s="229">
        <v>1.4658116060712433E-3</v>
      </c>
      <c r="AL60" s="229">
        <v>7.5861853447699995E-4</v>
      </c>
      <c r="AM60" s="229">
        <v>6.935421013116507E-4</v>
      </c>
      <c r="AN60" s="229">
        <v>1.4559625353614764E-3</v>
      </c>
      <c r="AO60" s="229">
        <v>2.6410887150168632E-3</v>
      </c>
      <c r="AP60" s="229">
        <v>5.6880956618556604E-5</v>
      </c>
      <c r="AQ60" s="229">
        <v>1.1379630005903694E-3</v>
      </c>
      <c r="AR60" s="229">
        <v>7.1140975894128555E-4</v>
      </c>
      <c r="AS60" s="229">
        <v>8.2268579386196626E-4</v>
      </c>
      <c r="AT60" s="229">
        <v>1.3711755002196958E-3</v>
      </c>
      <c r="AU60" s="229">
        <v>1.448139341522254E-3</v>
      </c>
      <c r="AV60" s="229">
        <v>1.0738686985849566E-3</v>
      </c>
      <c r="AW60" s="229">
        <v>8.5925577331567263E-4</v>
      </c>
      <c r="AX60" s="229">
        <v>1.8507466813534601E-3</v>
      </c>
      <c r="AY60" s="229">
        <v>2.4097682755323192E-3</v>
      </c>
      <c r="AZ60" s="229">
        <v>6.6956070522053966E-4</v>
      </c>
      <c r="BA60" s="229">
        <v>9.5551528876423788E-4</v>
      </c>
      <c r="BB60" s="229">
        <v>2.8204966915911867E-4</v>
      </c>
      <c r="BC60" s="229">
        <v>7.9344748705140224E-3</v>
      </c>
      <c r="BD60" s="229">
        <v>7.4465607877440936E-3</v>
      </c>
      <c r="BE60" s="229">
        <v>1.5193378441193673E-4</v>
      </c>
      <c r="BF60" s="229">
        <v>9.6318757242879263E-4</v>
      </c>
      <c r="BG60" s="229">
        <v>4.8182936115581681E-4</v>
      </c>
      <c r="BH60" s="229">
        <v>9.5539936332149859E-3</v>
      </c>
      <c r="BI60" s="229">
        <v>2.9186505764788166E-3</v>
      </c>
      <c r="BJ60" s="229">
        <v>2.4680636923261846E-4</v>
      </c>
      <c r="BK60" s="229">
        <v>2.9471953954252122E-3</v>
      </c>
      <c r="BL60" s="229">
        <v>1.0016228282247925E-3</v>
      </c>
      <c r="BM60" s="229">
        <v>5.4021133236329245E-4</v>
      </c>
      <c r="BN60" s="229">
        <v>2.3168451164565058E-4</v>
      </c>
      <c r="BO60" s="229">
        <v>6.1660024797420315E-4</v>
      </c>
      <c r="BP60" s="229">
        <v>1.6930565030838687E-3</v>
      </c>
      <c r="BQ60" s="229">
        <v>3.3886731332116171E-3</v>
      </c>
      <c r="BR60" s="229">
        <v>2.0786625394479874E-3</v>
      </c>
      <c r="BS60" s="229">
        <v>3.3545246553078048E-3</v>
      </c>
      <c r="BT60" s="229">
        <v>8.6662305983193787E-4</v>
      </c>
      <c r="BU60" s="229">
        <v>2.8803202604346292E-3</v>
      </c>
      <c r="BV60" s="229">
        <v>1.4192391940711661E-3</v>
      </c>
      <c r="BW60" s="270">
        <v>0</v>
      </c>
      <c r="BX60" s="272">
        <v>0.18508175397365687</v>
      </c>
    </row>
    <row r="61" spans="1:76" ht="14.7" thickBot="1" x14ac:dyDescent="0.6">
      <c r="B61" s="230">
        <v>53</v>
      </c>
      <c r="C61" s="193" t="s">
        <v>52</v>
      </c>
      <c r="D61" s="231" t="s">
        <v>158</v>
      </c>
      <c r="E61" s="229">
        <v>6.2990814471026437E-4</v>
      </c>
      <c r="F61" s="229">
        <v>1.1350942803739729E-4</v>
      </c>
      <c r="G61" s="229">
        <v>4.4025016792482291E-4</v>
      </c>
      <c r="H61" s="229">
        <v>3.337824104292924E-5</v>
      </c>
      <c r="I61" s="229">
        <v>7.4549271410617783E-5</v>
      </c>
      <c r="J61" s="229">
        <v>6.9470495558823656E-5</v>
      </c>
      <c r="K61" s="229">
        <v>3.5213518995345873E-4</v>
      </c>
      <c r="L61" s="229">
        <v>5.9821944312955571E-5</v>
      </c>
      <c r="M61" s="229">
        <v>5.0417468201271705E-4</v>
      </c>
      <c r="N61" s="229">
        <v>1.8036360118672771E-4</v>
      </c>
      <c r="O61" s="229">
        <v>2.3533547931524484E-4</v>
      </c>
      <c r="P61" s="229">
        <v>3.0269793671494133E-3</v>
      </c>
      <c r="Q61" s="229">
        <v>3.241292869323437E-4</v>
      </c>
      <c r="R61" s="229">
        <v>2.5998199942640595E-4</v>
      </c>
      <c r="S61" s="229">
        <v>2.8478810485512335E-4</v>
      </c>
      <c r="T61" s="229">
        <v>1.0523605660354852E-3</v>
      </c>
      <c r="U61" s="229">
        <v>9.2912311197690986E-4</v>
      </c>
      <c r="V61" s="229">
        <v>5.3789892146798696E-4</v>
      </c>
      <c r="W61" s="229">
        <v>8.4122949818987117E-4</v>
      </c>
      <c r="X61" s="229">
        <v>5.9520231969083432E-4</v>
      </c>
      <c r="Y61" s="229">
        <v>9.5450642846623421E-4</v>
      </c>
      <c r="Z61" s="229">
        <v>5.0227526639382556E-4</v>
      </c>
      <c r="AA61" s="229">
        <v>7.6102426850039066E-4</v>
      </c>
      <c r="AB61" s="229">
        <v>8.6282960306935277E-4</v>
      </c>
      <c r="AC61" s="229">
        <v>2.0700234627277244E-4</v>
      </c>
      <c r="AD61" s="229">
        <v>9.4310091640532076E-4</v>
      </c>
      <c r="AE61" s="229">
        <v>9.6703144941532823E-4</v>
      </c>
      <c r="AF61" s="229">
        <v>5.8169527016926946E-4</v>
      </c>
      <c r="AG61" s="229">
        <v>6.5921354193135555E-4</v>
      </c>
      <c r="AH61" s="229">
        <v>1.9413618048530517E-4</v>
      </c>
      <c r="AI61" s="229">
        <v>4.8336729257129137E-4</v>
      </c>
      <c r="AJ61" s="229">
        <v>1.4857260249723995E-4</v>
      </c>
      <c r="AK61" s="229">
        <v>5.5271422583059689E-4</v>
      </c>
      <c r="AL61" s="229">
        <v>7.2596351778371666E-4</v>
      </c>
      <c r="AM61" s="229">
        <v>5.92039482174877E-4</v>
      </c>
      <c r="AN61" s="229">
        <v>1.109832150718719E-3</v>
      </c>
      <c r="AO61" s="229">
        <v>4.3179111320373453E-4</v>
      </c>
      <c r="AP61" s="229">
        <v>3.6257672441111989E-3</v>
      </c>
      <c r="AQ61" s="229">
        <v>4.1232339836622095E-4</v>
      </c>
      <c r="AR61" s="229">
        <v>3.4848126696938804E-4</v>
      </c>
      <c r="AS61" s="229">
        <v>4.4965569050792805E-4</v>
      </c>
      <c r="AT61" s="229">
        <v>4.0574671983708768E-4</v>
      </c>
      <c r="AU61" s="229">
        <v>2.790544902046947E-4</v>
      </c>
      <c r="AV61" s="229">
        <v>4.9240282769366249E-4</v>
      </c>
      <c r="AW61" s="229">
        <v>6.9880811873078647E-4</v>
      </c>
      <c r="AX61" s="229">
        <v>5.1731025843581289E-4</v>
      </c>
      <c r="AY61" s="229">
        <v>6.5418066314471761E-4</v>
      </c>
      <c r="AZ61" s="229">
        <v>4.2647431338598305E-4</v>
      </c>
      <c r="BA61" s="229">
        <v>7.2395527557780122E-4</v>
      </c>
      <c r="BB61" s="229">
        <v>4.1542074215983029E-4</v>
      </c>
      <c r="BC61" s="229">
        <v>2.0986346260651046E-4</v>
      </c>
      <c r="BD61" s="229">
        <v>8.1585414255165421E-5</v>
      </c>
      <c r="BE61" s="229">
        <v>7.8508925802215029E-4</v>
      </c>
      <c r="BF61" s="229">
        <v>8.3907235383732506E-5</v>
      </c>
      <c r="BG61" s="229">
        <v>8.0962189625881256E-5</v>
      </c>
      <c r="BH61" s="229">
        <v>4.0233075860841476E-3</v>
      </c>
      <c r="BI61" s="229">
        <v>1.2935920167834367E-3</v>
      </c>
      <c r="BJ61" s="229">
        <v>3.6035565166613661E-4</v>
      </c>
      <c r="BK61" s="229">
        <v>3.4622881400280061E-5</v>
      </c>
      <c r="BL61" s="229">
        <v>9.321965564026772E-5</v>
      </c>
      <c r="BM61" s="229">
        <v>1.2256671519559371E-2</v>
      </c>
      <c r="BN61" s="229">
        <v>2.0384028496485236E-4</v>
      </c>
      <c r="BO61" s="229">
        <v>0.10471915512729242</v>
      </c>
      <c r="BP61" s="229">
        <v>9.2813034614256415E-4</v>
      </c>
      <c r="BQ61" s="229">
        <v>4.0550893900718329E-3</v>
      </c>
      <c r="BR61" s="229">
        <v>1.9898076434985329E-4</v>
      </c>
      <c r="BS61" s="229">
        <v>7.2808859598861705E-3</v>
      </c>
      <c r="BT61" s="229">
        <v>2.6806566987511464E-4</v>
      </c>
      <c r="BU61" s="229">
        <v>1.0454232086238281E-2</v>
      </c>
      <c r="BV61" s="229">
        <v>4.4499948118683186E-2</v>
      </c>
      <c r="BW61" s="270">
        <v>0</v>
      </c>
      <c r="BX61" s="272">
        <v>0.22258277110473609</v>
      </c>
    </row>
    <row r="62" spans="1:76" ht="14.7" thickBot="1" x14ac:dyDescent="0.6">
      <c r="A62" s="131"/>
      <c r="B62" s="230">
        <v>54</v>
      </c>
      <c r="C62" s="193" t="s">
        <v>53</v>
      </c>
      <c r="D62" s="231" t="s">
        <v>159</v>
      </c>
      <c r="E62" s="229">
        <v>3.9498839554841667E-2</v>
      </c>
      <c r="F62" s="229">
        <v>1.4416623008577257E-2</v>
      </c>
      <c r="G62" s="229">
        <v>1.0837101985194575E-2</v>
      </c>
      <c r="H62" s="229">
        <v>4.3319060849174706E-3</v>
      </c>
      <c r="I62" s="229">
        <v>9.6751785702089907E-3</v>
      </c>
      <c r="J62" s="229">
        <v>9.0160431775433703E-3</v>
      </c>
      <c r="K62" s="229">
        <v>4.4941969539771344E-2</v>
      </c>
      <c r="L62" s="229">
        <v>7.1951554322165013E-3</v>
      </c>
      <c r="M62" s="229">
        <v>6.543296784462764E-2</v>
      </c>
      <c r="N62" s="229">
        <v>2.34080094416457E-2</v>
      </c>
      <c r="O62" s="229">
        <v>3.0542388184311962E-2</v>
      </c>
      <c r="P62" s="229">
        <v>7.7322029942766025E-3</v>
      </c>
      <c r="Q62" s="229">
        <v>4.206625593470633E-2</v>
      </c>
      <c r="R62" s="229">
        <v>3.3741071131812482E-2</v>
      </c>
      <c r="S62" s="229">
        <v>3.6960465434572744E-2</v>
      </c>
      <c r="T62" s="229">
        <v>0.13657781228415031</v>
      </c>
      <c r="U62" s="229">
        <v>0.12058376764772186</v>
      </c>
      <c r="V62" s="229">
        <v>6.9809778411655574E-2</v>
      </c>
      <c r="W62" s="229">
        <v>0.10917672915519722</v>
      </c>
      <c r="X62" s="229">
        <v>7.7246747277951958E-2</v>
      </c>
      <c r="Y62" s="229">
        <v>0.12387807375013352</v>
      </c>
      <c r="Z62" s="229">
        <v>6.5186457249096844E-2</v>
      </c>
      <c r="AA62" s="229">
        <v>9.8767507108798669E-2</v>
      </c>
      <c r="AB62" s="229">
        <v>0.11198004121834451</v>
      </c>
      <c r="AC62" s="229">
        <v>2.6865247999674737E-2</v>
      </c>
      <c r="AD62" s="229">
        <v>0.12239783975473739</v>
      </c>
      <c r="AE62" s="229">
        <v>0.12550360022390178</v>
      </c>
      <c r="AF62" s="229">
        <v>7.5493770842300537E-2</v>
      </c>
      <c r="AG62" s="229">
        <v>8.5554273212889123E-2</v>
      </c>
      <c r="AH62" s="229">
        <v>2.5195446951962158E-2</v>
      </c>
      <c r="AI62" s="229">
        <v>6.2732536242595879E-2</v>
      </c>
      <c r="AJ62" s="229">
        <v>1.9282099376718275E-2</v>
      </c>
      <c r="AK62" s="229">
        <v>7.1732543216300348E-2</v>
      </c>
      <c r="AL62" s="229">
        <v>9.4217240988544018E-2</v>
      </c>
      <c r="AM62" s="229">
        <v>7.6836266837614811E-2</v>
      </c>
      <c r="AN62" s="229">
        <v>0.14403660878211288</v>
      </c>
      <c r="AO62" s="229">
        <v>5.6038859216542919E-2</v>
      </c>
      <c r="AP62" s="229">
        <v>3.1997767587907032E-2</v>
      </c>
      <c r="AQ62" s="229">
        <v>5.3512293713717289E-2</v>
      </c>
      <c r="AR62" s="229">
        <v>4.5226712783423585E-2</v>
      </c>
      <c r="AS62" s="229">
        <v>5.835736578580708E-2</v>
      </c>
      <c r="AT62" s="229">
        <v>5.2658757012899036E-2</v>
      </c>
      <c r="AU62" s="229">
        <v>3.6216343533097488E-2</v>
      </c>
      <c r="AV62" s="229">
        <v>6.3905189095295467E-2</v>
      </c>
      <c r="AW62" s="229">
        <v>9.0692949871931369E-2</v>
      </c>
      <c r="AX62" s="229">
        <v>6.7137733633901062E-2</v>
      </c>
      <c r="AY62" s="229">
        <v>8.4901094448542352E-2</v>
      </c>
      <c r="AZ62" s="229">
        <v>5.5348832517617005E-2</v>
      </c>
      <c r="BA62" s="229">
        <v>9.3956606624360339E-2</v>
      </c>
      <c r="BB62" s="229">
        <v>5.3914274225792834E-2</v>
      </c>
      <c r="BC62" s="229">
        <v>2.2101743042057392E-2</v>
      </c>
      <c r="BD62" s="229">
        <v>1.0588345623063659E-2</v>
      </c>
      <c r="BE62" s="229">
        <v>6.8334595582345184E-2</v>
      </c>
      <c r="BF62" s="229">
        <v>1.0889676992262945E-2</v>
      </c>
      <c r="BG62" s="229">
        <v>1.0507462074994299E-2</v>
      </c>
      <c r="BH62" s="229">
        <v>4.316891339353135E-2</v>
      </c>
      <c r="BI62" s="229">
        <v>5.9641336338509363E-2</v>
      </c>
      <c r="BJ62" s="229">
        <v>2.5892872836267306E-2</v>
      </c>
      <c r="BK62" s="229">
        <v>4.4934384176310909E-3</v>
      </c>
      <c r="BL62" s="229">
        <v>1.2098264644401651E-2</v>
      </c>
      <c r="BM62" s="229">
        <v>3.8086373611245731E-3</v>
      </c>
      <c r="BN62" s="229">
        <v>4.412304209442228E-3</v>
      </c>
      <c r="BO62" s="229">
        <v>2.1986422164012045E-3</v>
      </c>
      <c r="BP62" s="229">
        <v>8.4921566028650867E-3</v>
      </c>
      <c r="BQ62" s="229">
        <v>8.6242363178883775E-3</v>
      </c>
      <c r="BR62" s="229">
        <v>2.5824188361515097E-2</v>
      </c>
      <c r="BS62" s="229">
        <v>6.6587698893117364E-3</v>
      </c>
      <c r="BT62" s="229">
        <v>3.4790188763870772E-2</v>
      </c>
      <c r="BU62" s="229">
        <v>3.9996214211812778E-2</v>
      </c>
      <c r="BV62" s="229">
        <v>2.5729462296919955E-2</v>
      </c>
      <c r="BW62" s="270">
        <v>0</v>
      </c>
      <c r="BX62" s="272">
        <v>3.4949667960786788</v>
      </c>
    </row>
    <row r="63" spans="1:76" ht="14.7" thickBot="1" x14ac:dyDescent="0.6">
      <c r="A63" s="131"/>
      <c r="B63" s="226">
        <v>55</v>
      </c>
      <c r="C63" s="193" t="s">
        <v>54</v>
      </c>
      <c r="D63" s="231" t="s">
        <v>72</v>
      </c>
      <c r="E63" s="229">
        <v>6.5910007566012755E-5</v>
      </c>
      <c r="F63" s="229">
        <v>2.405639614430666E-5</v>
      </c>
      <c r="G63" s="229">
        <v>1.8083404016112987E-5</v>
      </c>
      <c r="H63" s="229">
        <v>7.2284645840226791E-6</v>
      </c>
      <c r="I63" s="229">
        <v>1.6144552598301143E-5</v>
      </c>
      <c r="J63" s="229">
        <v>1.5044681837356407E-5</v>
      </c>
      <c r="K63" s="229">
        <v>7.4992723476980069E-5</v>
      </c>
      <c r="L63" s="229">
        <v>1.2006245102912071E-5</v>
      </c>
      <c r="M63" s="229">
        <v>1.0918516731911023E-4</v>
      </c>
      <c r="N63" s="229">
        <v>3.9059934337110183E-5</v>
      </c>
      <c r="O63" s="229">
        <v>5.0964764003183114E-5</v>
      </c>
      <c r="P63" s="229">
        <v>2.8045719318461046E-2</v>
      </c>
      <c r="Q63" s="229">
        <v>1.3169674012728883E-2</v>
      </c>
      <c r="R63" s="229">
        <v>5.6302268082975575E-5</v>
      </c>
      <c r="S63" s="229">
        <v>6.1674332306743313E-5</v>
      </c>
      <c r="T63" s="229">
        <v>2.2790149640976971E-4</v>
      </c>
      <c r="U63" s="229">
        <v>2.012129249256758E-4</v>
      </c>
      <c r="V63" s="229">
        <v>1.1648856207295572E-4</v>
      </c>
      <c r="W63" s="229">
        <v>1.8217849247597771E-4</v>
      </c>
      <c r="X63" s="229">
        <v>1.2889831080912368E-4</v>
      </c>
      <c r="Y63" s="229">
        <v>2.067099912339973E-4</v>
      </c>
      <c r="Z63" s="229">
        <v>1.087738257354169E-4</v>
      </c>
      <c r="AA63" s="229">
        <v>1.6480907323311955E-4</v>
      </c>
      <c r="AB63" s="229">
        <v>1.868562582375616E-4</v>
      </c>
      <c r="AC63" s="229">
        <v>4.4828878996884975E-5</v>
      </c>
      <c r="AD63" s="229">
        <v>2.0423998869884512E-4</v>
      </c>
      <c r="AE63" s="229">
        <v>2.0942243705246403E-4</v>
      </c>
      <c r="AF63" s="229">
        <v>1.2597319474396917E-4</v>
      </c>
      <c r="AG63" s="229">
        <v>1.4276072052539691E-4</v>
      </c>
      <c r="AH63" s="229">
        <v>4.204255410914579E-5</v>
      </c>
      <c r="AI63" s="229">
        <v>1.0467907373946743E-4</v>
      </c>
      <c r="AJ63" s="229">
        <v>3.2175206414445909E-5</v>
      </c>
      <c r="AK63" s="229">
        <v>1.1969699665609947E-4</v>
      </c>
      <c r="AL63" s="229">
        <v>1.5721624068934436E-4</v>
      </c>
      <c r="AM63" s="229">
        <v>1.2821335982744335E-4</v>
      </c>
      <c r="AN63" s="229">
        <v>2.4034766797213908E-4</v>
      </c>
      <c r="AO63" s="229">
        <v>9.3509623993506011E-5</v>
      </c>
      <c r="AP63" s="229">
        <v>9.7673172574832927E-4</v>
      </c>
      <c r="AQ63" s="229">
        <v>8.9293653264136796E-5</v>
      </c>
      <c r="AR63" s="229">
        <v>7.5467862229282738E-5</v>
      </c>
      <c r="AS63" s="229">
        <v>9.7378415766739777E-5</v>
      </c>
      <c r="AT63" s="229">
        <v>8.7869393436688144E-5</v>
      </c>
      <c r="AU63" s="229">
        <v>6.0432648229210517E-5</v>
      </c>
      <c r="AV63" s="229">
        <v>1.066358289065762E-4</v>
      </c>
      <c r="AW63" s="229">
        <v>3.5299381716559616E-4</v>
      </c>
      <c r="AX63" s="229">
        <v>1.1202983636092562E-4</v>
      </c>
      <c r="AY63" s="229">
        <v>1.4167078933285439E-4</v>
      </c>
      <c r="AZ63" s="229">
        <v>9.235820624403487E-5</v>
      </c>
      <c r="BA63" s="229">
        <v>1.5678133138292136E-4</v>
      </c>
      <c r="BB63" s="229">
        <v>8.9964420782648384E-5</v>
      </c>
      <c r="BC63" s="229">
        <v>3.766619739847106E-3</v>
      </c>
      <c r="BD63" s="229">
        <v>2.2018092275475861E-3</v>
      </c>
      <c r="BE63" s="229">
        <v>1.140269882004853E-4</v>
      </c>
      <c r="BF63" s="229">
        <v>5.904328754596358E-3</v>
      </c>
      <c r="BG63" s="229">
        <v>1.7533348135478974E-5</v>
      </c>
      <c r="BH63" s="229">
        <v>7.2034101266031634E-5</v>
      </c>
      <c r="BI63" s="229">
        <v>9.9520921971906802E-5</v>
      </c>
      <c r="BJ63" s="229">
        <v>1.511078695598409E-2</v>
      </c>
      <c r="BK63" s="229">
        <v>1.2549343193271163E-3</v>
      </c>
      <c r="BL63" s="229">
        <v>1.0570588694754543E-2</v>
      </c>
      <c r="BM63" s="229">
        <v>9.3585461461483509E-3</v>
      </c>
      <c r="BN63" s="229">
        <v>9.3971593847306677E-4</v>
      </c>
      <c r="BO63" s="229">
        <v>3.6687793046870769E-6</v>
      </c>
      <c r="BP63" s="229">
        <v>9.3780350767543961E-3</v>
      </c>
      <c r="BQ63" s="229">
        <v>2.6766076458762953E-3</v>
      </c>
      <c r="BR63" s="229">
        <v>4.3091707743220595E-5</v>
      </c>
      <c r="BS63" s="229">
        <v>8.269594717667763E-4</v>
      </c>
      <c r="BT63" s="229">
        <v>5.8052885363024837E-5</v>
      </c>
      <c r="BU63" s="229">
        <v>1.297904102528117E-3</v>
      </c>
      <c r="BV63" s="229">
        <v>4.2933642450555581E-5</v>
      </c>
      <c r="BW63" s="270">
        <v>0</v>
      </c>
      <c r="BX63" s="272">
        <v>0.11111228752800696</v>
      </c>
    </row>
    <row r="64" spans="1:76" ht="14.7" thickBot="1" x14ac:dyDescent="0.6">
      <c r="B64" s="230">
        <v>56</v>
      </c>
      <c r="C64" s="193" t="s">
        <v>55</v>
      </c>
      <c r="D64" s="231" t="s">
        <v>160</v>
      </c>
      <c r="E64" s="229">
        <v>2.75245774916861E-5</v>
      </c>
      <c r="F64" s="229">
        <v>1.7410952403741129E-5</v>
      </c>
      <c r="G64" s="229">
        <v>4.6194067515113548E-5</v>
      </c>
      <c r="H64" s="229">
        <v>4.5251978221466006E-5</v>
      </c>
      <c r="I64" s="229">
        <v>2.5496285744656494E-5</v>
      </c>
      <c r="J64" s="229">
        <v>2.1734381669132225E-5</v>
      </c>
      <c r="K64" s="229">
        <v>6.7263145327517459E-5</v>
      </c>
      <c r="L64" s="229">
        <v>2.9528017503503478E-5</v>
      </c>
      <c r="M64" s="229">
        <v>1.1984688927627402E-4</v>
      </c>
      <c r="N64" s="229">
        <v>4.8805115505453717E-5</v>
      </c>
      <c r="O64" s="229">
        <v>1.0258263843034588E-4</v>
      </c>
      <c r="P64" s="229">
        <v>2.0528017728947486E-3</v>
      </c>
      <c r="Q64" s="229">
        <v>3.6477672433389862E-3</v>
      </c>
      <c r="R64" s="229">
        <v>4.7749079063378111E-5</v>
      </c>
      <c r="S64" s="229">
        <v>6.1221597773510977E-5</v>
      </c>
      <c r="T64" s="229">
        <v>8.6232419346254848E-5</v>
      </c>
      <c r="U64" s="229">
        <v>7.6652238035803115E-5</v>
      </c>
      <c r="V64" s="229">
        <v>4.7972264869931395E-5</v>
      </c>
      <c r="W64" s="229">
        <v>7.9213145708850437E-5</v>
      </c>
      <c r="X64" s="229">
        <v>5.9710662955313357E-5</v>
      </c>
      <c r="Y64" s="229">
        <v>1.0553153467703046E-4</v>
      </c>
      <c r="Z64" s="229">
        <v>4.4891655874518034E-5</v>
      </c>
      <c r="AA64" s="229">
        <v>6.9435306369365494E-5</v>
      </c>
      <c r="AB64" s="229">
        <v>9.6472359124767922E-5</v>
      </c>
      <c r="AC64" s="229">
        <v>2.9056368911046667E-5</v>
      </c>
      <c r="AD64" s="229">
        <v>1.0890964785328744E-4</v>
      </c>
      <c r="AE64" s="229">
        <v>7.9423205158855848E-5</v>
      </c>
      <c r="AF64" s="229">
        <v>5.2701359854756666E-5</v>
      </c>
      <c r="AG64" s="229">
        <v>9.2746728800007508E-5</v>
      </c>
      <c r="AH64" s="229">
        <v>2.5245678603052569E-5</v>
      </c>
      <c r="AI64" s="229">
        <v>9.6544553230765224E-5</v>
      </c>
      <c r="AJ64" s="229">
        <v>8.5621264940558328E-5</v>
      </c>
      <c r="AK64" s="229">
        <v>6.1862934096309781E-5</v>
      </c>
      <c r="AL64" s="229">
        <v>6.7469678500881863E-5</v>
      </c>
      <c r="AM64" s="229">
        <v>7.9100443371677885E-5</v>
      </c>
      <c r="AN64" s="229">
        <v>9.9378114997592079E-5</v>
      </c>
      <c r="AO64" s="229">
        <v>5.9813427566441804E-5</v>
      </c>
      <c r="AP64" s="229">
        <v>1.3201957082465974E-4</v>
      </c>
      <c r="AQ64" s="229">
        <v>5.1615001153733772E-5</v>
      </c>
      <c r="AR64" s="229">
        <v>5.7207099422164887E-5</v>
      </c>
      <c r="AS64" s="229">
        <v>5.893778477212464E-5</v>
      </c>
      <c r="AT64" s="229">
        <v>4.1130002545697866E-5</v>
      </c>
      <c r="AU64" s="229">
        <v>5.4625663348636518E-5</v>
      </c>
      <c r="AV64" s="229">
        <v>3.6785672868936282E-4</v>
      </c>
      <c r="AW64" s="229">
        <v>6.3073227952750114E-4</v>
      </c>
      <c r="AX64" s="229">
        <v>5.8189971717406282E-5</v>
      </c>
      <c r="AY64" s="229">
        <v>7.3026280691147478E-5</v>
      </c>
      <c r="AZ64" s="229">
        <v>3.9727753570834308E-5</v>
      </c>
      <c r="BA64" s="229">
        <v>6.7983785479815173E-5</v>
      </c>
      <c r="BB64" s="229">
        <v>7.5187059188931368E-5</v>
      </c>
      <c r="BC64" s="229">
        <v>7.6330033994839586E-5</v>
      </c>
      <c r="BD64" s="229">
        <v>4.6568276793019467E-4</v>
      </c>
      <c r="BE64" s="229">
        <v>5.4960346422873185E-5</v>
      </c>
      <c r="BF64" s="229">
        <v>5.5896173831631667E-5</v>
      </c>
      <c r="BG64" s="229">
        <v>2.478188733219106E-5</v>
      </c>
      <c r="BH64" s="229">
        <v>1.0476450692359499E-4</v>
      </c>
      <c r="BI64" s="229">
        <v>6.2965656687863434E-5</v>
      </c>
      <c r="BJ64" s="229">
        <v>3.9597887061339722E-3</v>
      </c>
      <c r="BK64" s="229">
        <v>2.0873417216162621E-4</v>
      </c>
      <c r="BL64" s="229">
        <v>4.9463149855977634E-3</v>
      </c>
      <c r="BM64" s="229">
        <v>2.3202542267336426E-3</v>
      </c>
      <c r="BN64" s="229">
        <v>3.3225347808328444E-3</v>
      </c>
      <c r="BO64" s="229">
        <v>1.3315095018689923E-4</v>
      </c>
      <c r="BP64" s="229">
        <v>2.8522102655796259E-4</v>
      </c>
      <c r="BQ64" s="229">
        <v>8.912949225685805E-3</v>
      </c>
      <c r="BR64" s="229">
        <v>3.9548356117344809E-5</v>
      </c>
      <c r="BS64" s="229">
        <v>1.0198587570545923E-2</v>
      </c>
      <c r="BT64" s="229">
        <v>4.0931164925242752E-5</v>
      </c>
      <c r="BU64" s="229">
        <v>7.0797770849851862E-3</v>
      </c>
      <c r="BV64" s="229">
        <v>1.6071281776441871E-4</v>
      </c>
      <c r="BW64" s="270">
        <v>0</v>
      </c>
      <c r="BX64" s="272">
        <v>5.2127288157290425E-2</v>
      </c>
    </row>
    <row r="65" spans="1:76" ht="14.7" thickBot="1" x14ac:dyDescent="0.6">
      <c r="B65" s="230">
        <v>57</v>
      </c>
      <c r="C65" s="193" t="s">
        <v>56</v>
      </c>
      <c r="D65" s="231" t="s">
        <v>161</v>
      </c>
      <c r="E65" s="229">
        <v>1.2933646555060793E-4</v>
      </c>
      <c r="F65" s="229">
        <v>1.2869692327316918E-4</v>
      </c>
      <c r="G65" s="229">
        <v>4.4327841565109646E-4</v>
      </c>
      <c r="H65" s="229">
        <v>4.7862192149074611E-4</v>
      </c>
      <c r="I65" s="229">
        <v>2.2198708636277599E-4</v>
      </c>
      <c r="J65" s="229">
        <v>1.8831788717829322E-4</v>
      </c>
      <c r="K65" s="229">
        <v>5.3716899158756431E-4</v>
      </c>
      <c r="L65" s="229">
        <v>2.9809228011269554E-4</v>
      </c>
      <c r="M65" s="229">
        <v>2.6170710993988788E-3</v>
      </c>
      <c r="N65" s="229">
        <v>1.1000121884406769E-3</v>
      </c>
      <c r="O65" s="229">
        <v>1.005798724375601E-3</v>
      </c>
      <c r="P65" s="229">
        <v>9.1723556870006405E-3</v>
      </c>
      <c r="Q65" s="229">
        <v>3.489105570481445E-4</v>
      </c>
      <c r="R65" s="229">
        <v>3.1122119684527021E-4</v>
      </c>
      <c r="S65" s="229">
        <v>5.2526332696985407E-4</v>
      </c>
      <c r="T65" s="229">
        <v>3.4870409798400885E-4</v>
      </c>
      <c r="U65" s="229">
        <v>3.1833031791323087E-4</v>
      </c>
      <c r="V65" s="229">
        <v>2.2193134313811008E-4</v>
      </c>
      <c r="W65" s="229">
        <v>3.9530937777818449E-4</v>
      </c>
      <c r="X65" s="229">
        <v>3.1682805186353892E-4</v>
      </c>
      <c r="Y65" s="229">
        <v>6.2334755828920101E-4</v>
      </c>
      <c r="Z65" s="229">
        <v>2.0972300368698481E-4</v>
      </c>
      <c r="AA65" s="229">
        <v>3.3268471311158896E-4</v>
      </c>
      <c r="AB65" s="229">
        <v>5.5373580039573143E-4</v>
      </c>
      <c r="AC65" s="229">
        <v>1.9499415940985585E-4</v>
      </c>
      <c r="AD65" s="229">
        <v>6.693587582871156E-4</v>
      </c>
      <c r="AE65" s="229">
        <v>3.2872949820129477E-4</v>
      </c>
      <c r="AF65" s="229">
        <v>2.4580474665163133E-4</v>
      </c>
      <c r="AG65" s="229">
        <v>6.2354176664843508E-4</v>
      </c>
      <c r="AH65" s="229">
        <v>1.1998588388160243E-4</v>
      </c>
      <c r="AI65" s="229">
        <v>7.9582501164179842E-4</v>
      </c>
      <c r="AJ65" s="229">
        <v>8.5703311534642945E-4</v>
      </c>
      <c r="AK65" s="229">
        <v>3.2429921858283316E-4</v>
      </c>
      <c r="AL65" s="229">
        <v>3.0188769564432028E-4</v>
      </c>
      <c r="AM65" s="229">
        <v>5.1544139464686949E-4</v>
      </c>
      <c r="AN65" s="229">
        <v>4.4990420574855474E-4</v>
      </c>
      <c r="AO65" s="229">
        <v>3.5148022110089783E-4</v>
      </c>
      <c r="AP65" s="229">
        <v>1.486582052048198E-4</v>
      </c>
      <c r="AQ65" s="229">
        <v>3.0796979196083996E-4</v>
      </c>
      <c r="AR65" s="229">
        <v>4.1098314338806668E-4</v>
      </c>
      <c r="AS65" s="229">
        <v>3.796581468920132E-4</v>
      </c>
      <c r="AT65" s="229">
        <v>1.8841781995065267E-4</v>
      </c>
      <c r="AU65" s="229">
        <v>4.0823460119052558E-4</v>
      </c>
      <c r="AV65" s="229">
        <v>5.6162869595013638E-4</v>
      </c>
      <c r="AW65" s="229">
        <v>9.6311389923599722E-4</v>
      </c>
      <c r="AX65" s="229">
        <v>3.2048053930998832E-4</v>
      </c>
      <c r="AY65" s="229">
        <v>3.7730380111776192E-4</v>
      </c>
      <c r="AZ65" s="229">
        <v>1.8605805670005078E-4</v>
      </c>
      <c r="BA65" s="229">
        <v>3.2533786169451775E-4</v>
      </c>
      <c r="BB65" s="229">
        <v>1.6017375168498699E-4</v>
      </c>
      <c r="BC65" s="229">
        <v>4.3635760988098833E-4</v>
      </c>
      <c r="BD65" s="229">
        <v>4.5325094781158295E-4</v>
      </c>
      <c r="BE65" s="229">
        <v>3.0293274574023292E-4</v>
      </c>
      <c r="BF65" s="229">
        <v>3.3241324080079509E-4</v>
      </c>
      <c r="BG65" s="229">
        <v>2.2115964591371356E-4</v>
      </c>
      <c r="BH65" s="229">
        <v>5.1857819574614088E-4</v>
      </c>
      <c r="BI65" s="229">
        <v>3.1714687571440879E-4</v>
      </c>
      <c r="BJ65" s="229">
        <v>7.4842533993893443E-3</v>
      </c>
      <c r="BK65" s="229">
        <v>2.1657692450243273E-3</v>
      </c>
      <c r="BL65" s="229">
        <v>1.2554872225730061E-2</v>
      </c>
      <c r="BM65" s="229">
        <v>9.3326002639559386E-3</v>
      </c>
      <c r="BN65" s="229">
        <v>1.3160963487336772E-3</v>
      </c>
      <c r="BO65" s="229">
        <v>4.7465335977465084E-4</v>
      </c>
      <c r="BP65" s="229">
        <v>9.267663606857858E-4</v>
      </c>
      <c r="BQ65" s="229">
        <v>5.592534294763858E-3</v>
      </c>
      <c r="BR65" s="229">
        <v>2.0845118295926505E-4</v>
      </c>
      <c r="BS65" s="229">
        <v>2.7249783903402673E-3</v>
      </c>
      <c r="BT65" s="229">
        <v>2.7165938453299588E-4</v>
      </c>
      <c r="BU65" s="229">
        <v>1.3381361626875444E-2</v>
      </c>
      <c r="BV65" s="229">
        <v>5.2502457360053786E-4</v>
      </c>
      <c r="BW65" s="270">
        <v>0</v>
      </c>
      <c r="BX65" s="272">
        <v>9.0883890923492611E-2</v>
      </c>
    </row>
    <row r="66" spans="1:76" ht="14.7" thickBot="1" x14ac:dyDescent="0.6">
      <c r="A66" s="131"/>
      <c r="B66" s="226">
        <v>58</v>
      </c>
      <c r="C66" s="193" t="s">
        <v>57</v>
      </c>
      <c r="D66" s="231" t="s">
        <v>162</v>
      </c>
      <c r="E66" s="229">
        <v>4.072569618454653E-2</v>
      </c>
      <c r="F66" s="229">
        <v>6.1854423234660914E-2</v>
      </c>
      <c r="G66" s="229">
        <v>5.0310879270858685E-2</v>
      </c>
      <c r="H66" s="229">
        <v>2.9050608838418535E-2</v>
      </c>
      <c r="I66" s="229">
        <v>3.8703450175249156E-2</v>
      </c>
      <c r="J66" s="229">
        <v>4.9228564139260869E-2</v>
      </c>
      <c r="K66" s="229">
        <v>5.8552610508805371E-2</v>
      </c>
      <c r="L66" s="229">
        <v>3.831898814657602E-2</v>
      </c>
      <c r="M66" s="229">
        <v>3.1370910462205116E-2</v>
      </c>
      <c r="N66" s="229">
        <v>7.1320602883469912E-3</v>
      </c>
      <c r="O66" s="229">
        <v>3.4905149559349959E-2</v>
      </c>
      <c r="P66" s="229">
        <v>5.7139164323083115E-2</v>
      </c>
      <c r="Q66" s="229">
        <v>4.1327408866986097E-2</v>
      </c>
      <c r="R66" s="229">
        <v>3.541015876896883E-2</v>
      </c>
      <c r="S66" s="229">
        <v>4.7130477197738184E-2</v>
      </c>
      <c r="T66" s="229">
        <v>1.0046868479450251E-2</v>
      </c>
      <c r="U66" s="229">
        <v>2.4335034000376274E-2</v>
      </c>
      <c r="V66" s="229">
        <v>2.6034010360834359E-2</v>
      </c>
      <c r="W66" s="229">
        <v>1.1786453899921126E-2</v>
      </c>
      <c r="X66" s="229">
        <v>2.8559446255651297E-2</v>
      </c>
      <c r="Y66" s="229">
        <v>1.726750407207054E-2</v>
      </c>
      <c r="Z66" s="229">
        <v>5.5767774197093131E-3</v>
      </c>
      <c r="AA66" s="229">
        <v>1.2200872335506088E-2</v>
      </c>
      <c r="AB66" s="229">
        <v>1.3350556578048487E-2</v>
      </c>
      <c r="AC66" s="229">
        <v>3.9725579327247074E-2</v>
      </c>
      <c r="AD66" s="229">
        <v>2.0069177341976028E-2</v>
      </c>
      <c r="AE66" s="229">
        <v>6.9529125241002991E-3</v>
      </c>
      <c r="AF66" s="229">
        <v>2.7000228664092697E-3</v>
      </c>
      <c r="AG66" s="229">
        <v>6.7824590784331049E-2</v>
      </c>
      <c r="AH66" s="229">
        <v>8.6534646587351684E-3</v>
      </c>
      <c r="AI66" s="229">
        <v>5.1845207425620182E-2</v>
      </c>
      <c r="AJ66" s="229">
        <v>2.9581671015420927E-3</v>
      </c>
      <c r="AK66" s="229">
        <v>4.1576620493273229E-3</v>
      </c>
      <c r="AL66" s="229">
        <v>2.6680205952956389E-3</v>
      </c>
      <c r="AM66" s="229">
        <v>1.0387128609333888E-2</v>
      </c>
      <c r="AN66" s="229">
        <v>8.1757813718221928E-3</v>
      </c>
      <c r="AO66" s="229">
        <v>2.8056355850666296E-2</v>
      </c>
      <c r="AP66" s="229">
        <v>8.2965546950140388E-3</v>
      </c>
      <c r="AQ66" s="229">
        <v>2.9379837584389647E-2</v>
      </c>
      <c r="AR66" s="229">
        <v>2.2994914504396113E-2</v>
      </c>
      <c r="AS66" s="229">
        <v>1.135495370871531E-2</v>
      </c>
      <c r="AT66" s="229">
        <v>1.3610596107947981E-2</v>
      </c>
      <c r="AU66" s="229">
        <v>3.6692908462678073E-2</v>
      </c>
      <c r="AV66" s="229">
        <v>4.0290610866615881E-2</v>
      </c>
      <c r="AW66" s="229">
        <v>1.5942255364021284E-2</v>
      </c>
      <c r="AX66" s="229">
        <v>1.4566520411513285E-2</v>
      </c>
      <c r="AY66" s="229">
        <v>1.6324352723522829E-2</v>
      </c>
      <c r="AZ66" s="229">
        <v>3.211210444883328E-3</v>
      </c>
      <c r="BA66" s="229">
        <v>9.434786529151808E-3</v>
      </c>
      <c r="BB66" s="229">
        <v>1.2493856112553118E-3</v>
      </c>
      <c r="BC66" s="229">
        <v>1.8073327488799199E-2</v>
      </c>
      <c r="BD66" s="229">
        <v>3.675529674962795E-2</v>
      </c>
      <c r="BE66" s="229">
        <v>1.9244557103516389E-2</v>
      </c>
      <c r="BF66" s="229">
        <v>0.11416974389356771</v>
      </c>
      <c r="BG66" s="229">
        <v>2.4192744363153505E-3</v>
      </c>
      <c r="BH66" s="229">
        <v>1.0279714684467027E-2</v>
      </c>
      <c r="BI66" s="229">
        <v>3.5569456642949122E-3</v>
      </c>
      <c r="BJ66" s="229">
        <v>7.4553187227898665E-2</v>
      </c>
      <c r="BK66" s="229">
        <v>3.982624721002157E-3</v>
      </c>
      <c r="BL66" s="229">
        <v>1.4781327636069402E-2</v>
      </c>
      <c r="BM66" s="229">
        <v>9.6031933302473393E-3</v>
      </c>
      <c r="BN66" s="229">
        <v>7.2663997616766625E-3</v>
      </c>
      <c r="BO66" s="229">
        <v>5.4742599963371261E-2</v>
      </c>
      <c r="BP66" s="229">
        <v>2.7025307382509939E-2</v>
      </c>
      <c r="BQ66" s="229">
        <v>3.4429141673433116E-3</v>
      </c>
      <c r="BR66" s="229">
        <v>5.1719678886800666E-3</v>
      </c>
      <c r="BS66" s="229">
        <v>3.9852228788317991E-3</v>
      </c>
      <c r="BT66" s="229">
        <v>1.5779445978819965E-3</v>
      </c>
      <c r="BU66" s="229">
        <v>1.985441976164268E-3</v>
      </c>
      <c r="BV66" s="229">
        <v>1.1229310158134095E-2</v>
      </c>
      <c r="BW66" s="270">
        <v>0</v>
      </c>
      <c r="BX66" s="272">
        <v>1.6716873325975334</v>
      </c>
    </row>
    <row r="67" spans="1:76" ht="14.7" thickBot="1" x14ac:dyDescent="0.6">
      <c r="A67" s="131"/>
      <c r="B67" s="230">
        <v>59</v>
      </c>
      <c r="C67" s="193" t="s">
        <v>58</v>
      </c>
      <c r="D67" s="231" t="s">
        <v>163</v>
      </c>
      <c r="E67" s="229">
        <v>1.2613454485704734E-5</v>
      </c>
      <c r="F67" s="229">
        <v>4.1539284109943996E-5</v>
      </c>
      <c r="G67" s="229">
        <v>1.1474855274779398E-3</v>
      </c>
      <c r="H67" s="229">
        <v>3.1139081007994679E-5</v>
      </c>
      <c r="I67" s="229">
        <v>3.8642991031524466E-4</v>
      </c>
      <c r="J67" s="229">
        <v>0</v>
      </c>
      <c r="K67" s="229">
        <v>7.4161108374102268E-6</v>
      </c>
      <c r="L67" s="229">
        <v>2.7387012097907237E-5</v>
      </c>
      <c r="M67" s="229">
        <v>1.9263546937709405E-4</v>
      </c>
      <c r="N67" s="229">
        <v>4.922351042211778E-5</v>
      </c>
      <c r="O67" s="229">
        <v>1.0141954636671142E-4</v>
      </c>
      <c r="P67" s="229">
        <v>2.4589833354619474E-5</v>
      </c>
      <c r="Q67" s="229">
        <v>0</v>
      </c>
      <c r="R67" s="229">
        <v>0</v>
      </c>
      <c r="S67" s="229">
        <v>5.2938605562148998E-6</v>
      </c>
      <c r="T67" s="229">
        <v>2.2343743196113843E-4</v>
      </c>
      <c r="U67" s="229">
        <v>8.3743255308441341E-5</v>
      </c>
      <c r="V67" s="229">
        <v>9.5023543033195452E-5</v>
      </c>
      <c r="W67" s="229">
        <v>1.7392383431777682E-4</v>
      </c>
      <c r="X67" s="229">
        <v>2.1099697774026538E-4</v>
      </c>
      <c r="Y67" s="229">
        <v>6.0304484101156525E-5</v>
      </c>
      <c r="Z67" s="229">
        <v>1.9498203235393008E-5</v>
      </c>
      <c r="AA67" s="229">
        <v>1.3051095489509231E-5</v>
      </c>
      <c r="AB67" s="229">
        <v>4.5351198561715883E-4</v>
      </c>
      <c r="AC67" s="229">
        <v>1.1614501659974932E-4</v>
      </c>
      <c r="AD67" s="229">
        <v>3.4248611232918987E-4</v>
      </c>
      <c r="AE67" s="229">
        <v>1.8272551881436571E-5</v>
      </c>
      <c r="AF67" s="229">
        <v>2.1546425514046362E-4</v>
      </c>
      <c r="AG67" s="229">
        <v>5.3382232598199084E-4</v>
      </c>
      <c r="AH67" s="229">
        <v>9.4315933001794104E-5</v>
      </c>
      <c r="AI67" s="229">
        <v>2.2081310075207198E-4</v>
      </c>
      <c r="AJ67" s="229">
        <v>5.2023585464525005E-4</v>
      </c>
      <c r="AK67" s="229">
        <v>1.9102262710741353E-4</v>
      </c>
      <c r="AL67" s="229">
        <v>3.8557855988207104E-5</v>
      </c>
      <c r="AM67" s="229">
        <v>3.8315182572395935E-4</v>
      </c>
      <c r="AN67" s="229">
        <v>3.5902431733964924E-4</v>
      </c>
      <c r="AO67" s="229">
        <v>7.0788514179491045E-4</v>
      </c>
      <c r="AP67" s="229">
        <v>1.4042041184212886E-5</v>
      </c>
      <c r="AQ67" s="229">
        <v>3.6373916244556071E-4</v>
      </c>
      <c r="AR67" s="229">
        <v>1.1942856872528289E-3</v>
      </c>
      <c r="AS67" s="229">
        <v>2.2199614147558114E-4</v>
      </c>
      <c r="AT67" s="229">
        <v>2.2117960898270558E-4</v>
      </c>
      <c r="AU67" s="229">
        <v>7.2250296000997253E-5</v>
      </c>
      <c r="AV67" s="229">
        <v>6.8973646168315515E-5</v>
      </c>
      <c r="AW67" s="229">
        <v>1.2976683669985097E-4</v>
      </c>
      <c r="AX67" s="229">
        <v>4.3323798585059089E-4</v>
      </c>
      <c r="AY67" s="229">
        <v>6.0128255357975026E-4</v>
      </c>
      <c r="AZ67" s="229">
        <v>1.2004042011021843E-4</v>
      </c>
      <c r="BA67" s="229">
        <v>1.9841913783971054E-4</v>
      </c>
      <c r="BB67" s="229">
        <v>1.0988430180558913E-4</v>
      </c>
      <c r="BC67" s="229">
        <v>5.8760280569625212E-4</v>
      </c>
      <c r="BD67" s="229">
        <v>6.1977072359545079E-3</v>
      </c>
      <c r="BE67" s="229">
        <v>7.9753641065370215E-5</v>
      </c>
      <c r="BF67" s="229">
        <v>2.1104269649414092E-3</v>
      </c>
      <c r="BG67" s="229">
        <v>9.5115675948433294E-4</v>
      </c>
      <c r="BH67" s="229">
        <v>1.2777787559003216E-2</v>
      </c>
      <c r="BI67" s="229">
        <v>6.6213037367595356E-3</v>
      </c>
      <c r="BJ67" s="229">
        <v>1.6693931794383034E-5</v>
      </c>
      <c r="BK67" s="229">
        <v>0</v>
      </c>
      <c r="BL67" s="229">
        <v>1.522559021707069E-3</v>
      </c>
      <c r="BM67" s="229">
        <v>2.7532355903723557E-3</v>
      </c>
      <c r="BN67" s="229">
        <v>8.5481941812502366E-5</v>
      </c>
      <c r="BO67" s="229">
        <v>1.2374989969852104E-4</v>
      </c>
      <c r="BP67" s="229">
        <v>4.2243718563203335E-4</v>
      </c>
      <c r="BQ67" s="229">
        <v>4.53918522732317E-4</v>
      </c>
      <c r="BR67" s="229">
        <v>3.1837645250940792E-4</v>
      </c>
      <c r="BS67" s="229">
        <v>2.4906246237650452E-4</v>
      </c>
      <c r="BT67" s="229">
        <v>2.2166014373895137E-4</v>
      </c>
      <c r="BU67" s="229">
        <v>3.5594499445715564E-4</v>
      </c>
      <c r="BV67" s="229">
        <v>1.5671246008737685E-4</v>
      </c>
      <c r="BW67" s="270">
        <v>0</v>
      </c>
      <c r="BX67" s="272">
        <v>4.6856529458718141E-2</v>
      </c>
    </row>
    <row r="68" spans="1:76" ht="14.7" thickBot="1" x14ac:dyDescent="0.6">
      <c r="B68" s="230">
        <v>60</v>
      </c>
      <c r="C68" s="193" t="s">
        <v>59</v>
      </c>
      <c r="D68" s="231" t="s">
        <v>164</v>
      </c>
      <c r="E68" s="229">
        <v>3.2334519945505539E-4</v>
      </c>
      <c r="F68" s="229">
        <v>3.423654425923719E-4</v>
      </c>
      <c r="G68" s="229">
        <v>2.481173859120364E-3</v>
      </c>
      <c r="H68" s="229">
        <v>1.490749369445189E-3</v>
      </c>
      <c r="I68" s="229">
        <v>1.7107920694111405E-3</v>
      </c>
      <c r="J68" s="229">
        <v>1.2955440742876531E-3</v>
      </c>
      <c r="K68" s="229">
        <v>1.9332932577162691E-3</v>
      </c>
      <c r="L68" s="229">
        <v>5.973068829961941E-4</v>
      </c>
      <c r="M68" s="229">
        <v>8.049676744496418E-3</v>
      </c>
      <c r="N68" s="229">
        <v>6.3897527692214847E-4</v>
      </c>
      <c r="O68" s="229">
        <v>2.3246285467248815E-3</v>
      </c>
      <c r="P68" s="229">
        <v>1.2503716843411037E-3</v>
      </c>
      <c r="Q68" s="229">
        <v>3.3605244674939938E-3</v>
      </c>
      <c r="R68" s="229">
        <v>5.1774589461212397E-3</v>
      </c>
      <c r="S68" s="229">
        <v>6.479326503839902E-4</v>
      </c>
      <c r="T68" s="229">
        <v>8.1994994109671634E-4</v>
      </c>
      <c r="U68" s="229">
        <v>4.472901777637385E-4</v>
      </c>
      <c r="V68" s="229">
        <v>5.0048898135096945E-4</v>
      </c>
      <c r="W68" s="229">
        <v>7.9302113665005963E-4</v>
      </c>
      <c r="X68" s="229">
        <v>8.835171283766213E-4</v>
      </c>
      <c r="Y68" s="229">
        <v>1.2736332683494075E-3</v>
      </c>
      <c r="Z68" s="229">
        <v>3.8280636885161014E-4</v>
      </c>
      <c r="AA68" s="229">
        <v>6.7075526362706949E-4</v>
      </c>
      <c r="AB68" s="229">
        <v>2.5230360519556136E-3</v>
      </c>
      <c r="AC68" s="229">
        <v>9.8612216710303895E-4</v>
      </c>
      <c r="AD68" s="229">
        <v>1.2680592353189561E-3</v>
      </c>
      <c r="AE68" s="229">
        <v>3.7119917101748984E-4</v>
      </c>
      <c r="AF68" s="229">
        <v>7.7109252678772035E-4</v>
      </c>
      <c r="AG68" s="229">
        <v>3.1348193302263333E-3</v>
      </c>
      <c r="AH68" s="229">
        <v>3.3799727437678105E-3</v>
      </c>
      <c r="AI68" s="229">
        <v>1.7498107053082637E-3</v>
      </c>
      <c r="AJ68" s="229">
        <v>2.6388684708866634E-3</v>
      </c>
      <c r="AK68" s="229">
        <v>3.5424052742171748E-3</v>
      </c>
      <c r="AL68" s="229">
        <v>2.4781013580641798E-3</v>
      </c>
      <c r="AM68" s="229">
        <v>2.5741940432649386E-3</v>
      </c>
      <c r="AN68" s="229">
        <v>1.8140966705281537E-3</v>
      </c>
      <c r="AO68" s="229">
        <v>4.9050332649284885E-3</v>
      </c>
      <c r="AP68" s="229">
        <v>4.4310274945365033E-5</v>
      </c>
      <c r="AQ68" s="229">
        <v>2.4645063492691765E-3</v>
      </c>
      <c r="AR68" s="229">
        <v>2.4693464917558265E-3</v>
      </c>
      <c r="AS68" s="229">
        <v>1.871703982548049E-3</v>
      </c>
      <c r="AT68" s="229">
        <v>2.6107618878328152E-3</v>
      </c>
      <c r="AU68" s="229">
        <v>3.3830969638024263E-3</v>
      </c>
      <c r="AV68" s="229">
        <v>1.0456192752082893E-3</v>
      </c>
      <c r="AW68" s="229">
        <v>1.2177475439499456E-3</v>
      </c>
      <c r="AX68" s="229">
        <v>2.4764808800282591E-3</v>
      </c>
      <c r="AY68" s="229">
        <v>4.4595540731730632E-3</v>
      </c>
      <c r="AZ68" s="229">
        <v>9.820945046502081E-4</v>
      </c>
      <c r="BA68" s="229">
        <v>1.4701923685823831E-3</v>
      </c>
      <c r="BB68" s="229">
        <v>2.8316389828432455E-2</v>
      </c>
      <c r="BC68" s="229">
        <v>3.6561427525932787E-3</v>
      </c>
      <c r="BD68" s="229">
        <v>1.2996102342497625E-2</v>
      </c>
      <c r="BE68" s="229">
        <v>4.3549348929040031E-4</v>
      </c>
      <c r="BF68" s="229">
        <v>8.1207437485279355E-3</v>
      </c>
      <c r="BG68" s="229">
        <v>1.0142228144094378E-3</v>
      </c>
      <c r="BH68" s="229">
        <v>1.1800424136453665E-2</v>
      </c>
      <c r="BI68" s="229">
        <v>3.4757900914774518E-3</v>
      </c>
      <c r="BJ68" s="229">
        <v>2.8887526242972333E-3</v>
      </c>
      <c r="BK68" s="229">
        <v>1.3917988003097702E-2</v>
      </c>
      <c r="BL68" s="229">
        <v>5.0308261957985337E-2</v>
      </c>
      <c r="BM68" s="229">
        <v>1.1894013568137796E-2</v>
      </c>
      <c r="BN68" s="229">
        <v>9.0438312697844123E-3</v>
      </c>
      <c r="BO68" s="229">
        <v>7.6222502824669117E-4</v>
      </c>
      <c r="BP68" s="229">
        <v>5.6497333739209017E-3</v>
      </c>
      <c r="BQ68" s="229">
        <v>4.0668719654494536E-3</v>
      </c>
      <c r="BR68" s="229">
        <v>1.3689871212678526E-3</v>
      </c>
      <c r="BS68" s="229">
        <v>5.1048082198146758E-3</v>
      </c>
      <c r="BT68" s="229">
        <v>2.4527169626424169E-3</v>
      </c>
      <c r="BU68" s="229">
        <v>2.4942944247085723E-3</v>
      </c>
      <c r="BV68" s="229">
        <v>1.939978953923557E-2</v>
      </c>
      <c r="BW68" s="270">
        <v>0</v>
      </c>
      <c r="BX68" s="272">
        <v>0.29319540960896567</v>
      </c>
    </row>
    <row r="69" spans="1:76" ht="14.7" thickBot="1" x14ac:dyDescent="0.6">
      <c r="B69" s="226">
        <v>61</v>
      </c>
      <c r="C69" s="193" t="s">
        <v>60</v>
      </c>
      <c r="D69" s="231" t="s">
        <v>165</v>
      </c>
      <c r="E69" s="229">
        <v>1.613816104034069E-3</v>
      </c>
      <c r="F69" s="229">
        <v>5.1279806246979391E-3</v>
      </c>
      <c r="G69" s="229">
        <v>9.253428495826152E-3</v>
      </c>
      <c r="H69" s="229">
        <v>1.031737274914602E-2</v>
      </c>
      <c r="I69" s="229">
        <v>3.486380790532225E-3</v>
      </c>
      <c r="J69" s="229">
        <v>1.7906068402195774E-2</v>
      </c>
      <c r="K69" s="229">
        <v>5.8227744113443884E-3</v>
      </c>
      <c r="L69" s="229">
        <v>5.0687366933010037E-4</v>
      </c>
      <c r="M69" s="229">
        <v>4.7927528744765666E-3</v>
      </c>
      <c r="N69" s="229">
        <v>1.9388410777352094E-2</v>
      </c>
      <c r="O69" s="229">
        <v>1.2781651970119396E-2</v>
      </c>
      <c r="P69" s="229">
        <v>2.2770391912083267E-3</v>
      </c>
      <c r="Q69" s="229">
        <v>2.1814170283070123E-4</v>
      </c>
      <c r="R69" s="229">
        <v>2.1931701778481849E-3</v>
      </c>
      <c r="S69" s="229">
        <v>5.4770276192271589E-3</v>
      </c>
      <c r="T69" s="229">
        <v>1.0913787817006675E-2</v>
      </c>
      <c r="U69" s="229">
        <v>1.0084005557632579E-2</v>
      </c>
      <c r="V69" s="229">
        <v>8.7740835192233364E-3</v>
      </c>
      <c r="W69" s="229">
        <v>1.3724884051542765E-2</v>
      </c>
      <c r="X69" s="229">
        <v>2.3880136234063591E-2</v>
      </c>
      <c r="Y69" s="229">
        <v>1.1785138979179571E-2</v>
      </c>
      <c r="Z69" s="229">
        <v>9.1211220122060996E-3</v>
      </c>
      <c r="AA69" s="229">
        <v>3.6312245703546991E-2</v>
      </c>
      <c r="AB69" s="229">
        <v>8.5297634210601877E-3</v>
      </c>
      <c r="AC69" s="229">
        <v>2.5681839257750215E-2</v>
      </c>
      <c r="AD69" s="229">
        <v>3.096177114543041E-2</v>
      </c>
      <c r="AE69" s="229">
        <v>6.6780156155486162E-3</v>
      </c>
      <c r="AF69" s="229">
        <v>4.8753998693592511E-3</v>
      </c>
      <c r="AG69" s="229">
        <v>1.8536011302649241E-2</v>
      </c>
      <c r="AH69" s="229">
        <v>9.0043184800373925E-3</v>
      </c>
      <c r="AI69" s="229">
        <v>4.0224062418826711E-3</v>
      </c>
      <c r="AJ69" s="229">
        <v>6.2857399494837714E-3</v>
      </c>
      <c r="AK69" s="229">
        <v>9.4855966800922002E-3</v>
      </c>
      <c r="AL69" s="229">
        <v>4.7272120743887865E-3</v>
      </c>
      <c r="AM69" s="229">
        <v>1.3824729457964782E-2</v>
      </c>
      <c r="AN69" s="229">
        <v>8.5792091580930742E-3</v>
      </c>
      <c r="AO69" s="229">
        <v>1.6939441853143496E-2</v>
      </c>
      <c r="AP69" s="229">
        <v>4.495425450615767E-4</v>
      </c>
      <c r="AQ69" s="229">
        <v>1.2163902286399497E-2</v>
      </c>
      <c r="AR69" s="229">
        <v>1.0392023073482555E-2</v>
      </c>
      <c r="AS69" s="229">
        <v>2.0192433980745765E-2</v>
      </c>
      <c r="AT69" s="229">
        <v>1.2123931718144014E-2</v>
      </c>
      <c r="AU69" s="229">
        <v>1.4691069294985537E-2</v>
      </c>
      <c r="AV69" s="229">
        <v>2.0354103535603629E-2</v>
      </c>
      <c r="AW69" s="229">
        <v>1.0920300506876264E-2</v>
      </c>
      <c r="AX69" s="229">
        <v>1.6423753618030563E-2</v>
      </c>
      <c r="AY69" s="229">
        <v>1.3356448125290745E-2</v>
      </c>
      <c r="AZ69" s="229">
        <v>1.7542963631731353E-2</v>
      </c>
      <c r="BA69" s="229">
        <v>5.2502741862238966E-3</v>
      </c>
      <c r="BB69" s="229">
        <v>1.6146526412888576E-3</v>
      </c>
      <c r="BC69" s="229">
        <v>9.2270198972834172E-3</v>
      </c>
      <c r="BD69" s="229">
        <v>9.9202018011052447E-3</v>
      </c>
      <c r="BE69" s="229">
        <v>8.6550931968986753E-3</v>
      </c>
      <c r="BF69" s="229">
        <v>4.537159053167391E-2</v>
      </c>
      <c r="BG69" s="229">
        <v>1.77237225843249E-3</v>
      </c>
      <c r="BH69" s="229">
        <v>2.2764910709346647E-2</v>
      </c>
      <c r="BI69" s="229">
        <v>4.1317240092262212E-3</v>
      </c>
      <c r="BJ69" s="229">
        <v>2.8493446831412382E-2</v>
      </c>
      <c r="BK69" s="229">
        <v>1.9898888722870215E-2</v>
      </c>
      <c r="BL69" s="229">
        <v>3.4219734129931845E-2</v>
      </c>
      <c r="BM69" s="229">
        <v>5.3055160888667727E-2</v>
      </c>
      <c r="BN69" s="229">
        <v>0.16102668107477605</v>
      </c>
      <c r="BO69" s="229">
        <v>2.6095375110033056E-2</v>
      </c>
      <c r="BP69" s="229">
        <v>1.1160775618526254E-2</v>
      </c>
      <c r="BQ69" s="229">
        <v>1.601404726060868E-2</v>
      </c>
      <c r="BR69" s="229">
        <v>2.1882681129131542E-3</v>
      </c>
      <c r="BS69" s="229">
        <v>4.9568760063626975E-4</v>
      </c>
      <c r="BT69" s="229">
        <v>1.7527793801821023E-3</v>
      </c>
      <c r="BU69" s="229">
        <v>2.5040145063611141E-4</v>
      </c>
      <c r="BV69" s="229">
        <v>3.1712320873726043E-3</v>
      </c>
      <c r="BW69" s="270">
        <v>0</v>
      </c>
      <c r="BX69" s="272">
        <v>1.0090305377578523</v>
      </c>
    </row>
    <row r="70" spans="1:76" ht="14.7" thickBot="1" x14ac:dyDescent="0.6">
      <c r="A70" s="131"/>
      <c r="B70" s="230">
        <v>62</v>
      </c>
      <c r="C70" s="193" t="s">
        <v>61</v>
      </c>
      <c r="D70" s="231" t="s">
        <v>166</v>
      </c>
      <c r="E70" s="229">
        <v>7.3681165792127017E-5</v>
      </c>
      <c r="F70" s="229">
        <v>6.2325843395742754E-5</v>
      </c>
      <c r="G70" s="229">
        <v>1.4681030776760283E-3</v>
      </c>
      <c r="H70" s="229">
        <v>3.8518785873535187E-4</v>
      </c>
      <c r="I70" s="229">
        <v>3.5535413864366637E-4</v>
      </c>
      <c r="J70" s="229">
        <v>1.8652849276891222E-3</v>
      </c>
      <c r="K70" s="229">
        <v>7.1957686004554464E-4</v>
      </c>
      <c r="L70" s="229">
        <v>5.4183397336647369E-5</v>
      </c>
      <c r="M70" s="229">
        <v>7.3003347586748741E-3</v>
      </c>
      <c r="N70" s="229">
        <v>4.2720961002368635E-3</v>
      </c>
      <c r="O70" s="229">
        <v>6.2895719252550647E-4</v>
      </c>
      <c r="P70" s="229">
        <v>2.8778438787704355E-4</v>
      </c>
      <c r="Q70" s="229">
        <v>4.7506431506517234E-3</v>
      </c>
      <c r="R70" s="229">
        <v>9.8065764294827124E-4</v>
      </c>
      <c r="S70" s="229">
        <v>6.54792596310288E-4</v>
      </c>
      <c r="T70" s="229">
        <v>4.9995638460365076E-4</v>
      </c>
      <c r="U70" s="229">
        <v>3.1077422912890594E-4</v>
      </c>
      <c r="V70" s="229">
        <v>7.7051782161798943E-4</v>
      </c>
      <c r="W70" s="229">
        <v>1.2320076980799929E-3</v>
      </c>
      <c r="X70" s="229">
        <v>2.1172036934620111E-3</v>
      </c>
      <c r="Y70" s="229">
        <v>9.0240580252931005E-4</v>
      </c>
      <c r="Z70" s="229">
        <v>7.0801817481888553E-4</v>
      </c>
      <c r="AA70" s="229">
        <v>8.4955664564078845E-4</v>
      </c>
      <c r="AB70" s="229">
        <v>3.5548538126381193E-3</v>
      </c>
      <c r="AC70" s="229">
        <v>1.0508435134566648E-2</v>
      </c>
      <c r="AD70" s="229">
        <v>1.8768747159459546E-3</v>
      </c>
      <c r="AE70" s="229">
        <v>1.6119805852095308E-3</v>
      </c>
      <c r="AF70" s="229">
        <v>1.8432818765950314E-3</v>
      </c>
      <c r="AG70" s="229">
        <v>3.4575511563378542E-3</v>
      </c>
      <c r="AH70" s="229">
        <v>1.3532178478845869E-3</v>
      </c>
      <c r="AI70" s="229">
        <v>2.3558169398502603E-3</v>
      </c>
      <c r="AJ70" s="229">
        <v>1.6208056574639898E-3</v>
      </c>
      <c r="AK70" s="229">
        <v>1.7973599396566308E-3</v>
      </c>
      <c r="AL70" s="229">
        <v>9.9383878018492419E-4</v>
      </c>
      <c r="AM70" s="229">
        <v>2.1572330236446328E-3</v>
      </c>
      <c r="AN70" s="229">
        <v>1.3878025530794276E-3</v>
      </c>
      <c r="AO70" s="229">
        <v>4.1139489237694915E-3</v>
      </c>
      <c r="AP70" s="229">
        <v>2.417976813892776E-4</v>
      </c>
      <c r="AQ70" s="229">
        <v>2.296167430550956E-3</v>
      </c>
      <c r="AR70" s="229">
        <v>3.0358537403955927E-3</v>
      </c>
      <c r="AS70" s="229">
        <v>3.6869861645883253E-3</v>
      </c>
      <c r="AT70" s="229">
        <v>2.3355670132125619E-3</v>
      </c>
      <c r="AU70" s="229">
        <v>3.7561337669904963E-3</v>
      </c>
      <c r="AV70" s="229">
        <v>3.0589000536785801E-3</v>
      </c>
      <c r="AW70" s="229">
        <v>2.7381492732779845E-3</v>
      </c>
      <c r="AX70" s="229">
        <v>2.0595429822777064E-3</v>
      </c>
      <c r="AY70" s="229">
        <v>1.6486221758580323E-3</v>
      </c>
      <c r="AZ70" s="229">
        <v>5.9428531514835094E-4</v>
      </c>
      <c r="BA70" s="229">
        <v>1.2980859241893924E-3</v>
      </c>
      <c r="BB70" s="229">
        <v>3.9007419871286113E-4</v>
      </c>
      <c r="BC70" s="229">
        <v>4.7285149639431341E-3</v>
      </c>
      <c r="BD70" s="229">
        <v>2.341576815618043E-2</v>
      </c>
      <c r="BE70" s="229">
        <v>9.8195112284383884E-4</v>
      </c>
      <c r="BF70" s="229">
        <v>2.4645682133812978E-3</v>
      </c>
      <c r="BG70" s="229">
        <v>6.5715274593508121E-4</v>
      </c>
      <c r="BH70" s="229">
        <v>4.7190857128521016E-3</v>
      </c>
      <c r="BI70" s="229">
        <v>7.1101447098298909E-4</v>
      </c>
      <c r="BJ70" s="229">
        <v>2.6663724169237939E-3</v>
      </c>
      <c r="BK70" s="229">
        <v>2.7059572298232075E-3</v>
      </c>
      <c r="BL70" s="229">
        <v>5.4683979824138107E-3</v>
      </c>
      <c r="BM70" s="229">
        <v>3.2763911535204442E-3</v>
      </c>
      <c r="BN70" s="229">
        <v>0.3382641381315421</v>
      </c>
      <c r="BO70" s="229">
        <v>1.154539249540899E-3</v>
      </c>
      <c r="BP70" s="229">
        <v>2.4366295061531767E-3</v>
      </c>
      <c r="BQ70" s="229">
        <v>3.7209269513458804E-3</v>
      </c>
      <c r="BR70" s="229">
        <v>3.7624344165042387E-4</v>
      </c>
      <c r="BS70" s="229">
        <v>7.5671123791349265E-6</v>
      </c>
      <c r="BT70" s="229">
        <v>2.7442821749776845E-4</v>
      </c>
      <c r="BU70" s="229">
        <v>5.7477103383696032E-4</v>
      </c>
      <c r="BV70" s="229">
        <v>2.51925667743506E-3</v>
      </c>
      <c r="BW70" s="270">
        <v>0</v>
      </c>
      <c r="BX70" s="272">
        <v>0.49814624470569913</v>
      </c>
    </row>
    <row r="71" spans="1:76" ht="14.7" thickBot="1" x14ac:dyDescent="0.6">
      <c r="A71" s="131"/>
      <c r="B71" s="230">
        <v>63</v>
      </c>
      <c r="C71" s="193" t="s">
        <v>62</v>
      </c>
      <c r="D71" s="231" t="s">
        <v>289</v>
      </c>
      <c r="E71" s="229">
        <v>1.9071848277629002E-3</v>
      </c>
      <c r="F71" s="229">
        <v>6.6121107097939676E-3</v>
      </c>
      <c r="G71" s="229">
        <v>4.8243622213875658E-3</v>
      </c>
      <c r="H71" s="229">
        <v>2.0852244111279044E-3</v>
      </c>
      <c r="I71" s="229">
        <v>3.6809664923373505E-3</v>
      </c>
      <c r="J71" s="229">
        <v>7.5458894712780323E-3</v>
      </c>
      <c r="K71" s="229">
        <v>4.9536098131732331E-3</v>
      </c>
      <c r="L71" s="229">
        <v>4.9768377554506834E-4</v>
      </c>
      <c r="M71" s="229">
        <v>5.0931120383394231E-3</v>
      </c>
      <c r="N71" s="229">
        <v>3.0593826893048339E-3</v>
      </c>
      <c r="O71" s="229">
        <v>1.7426514875197804E-3</v>
      </c>
      <c r="P71" s="229">
        <v>3.483613420575802E-3</v>
      </c>
      <c r="Q71" s="229">
        <v>3.4623955709143207E-2</v>
      </c>
      <c r="R71" s="229">
        <v>1.7267450718416414E-3</v>
      </c>
      <c r="S71" s="229">
        <v>1.1967676062140147E-2</v>
      </c>
      <c r="T71" s="229">
        <v>6.393284305849699E-4</v>
      </c>
      <c r="U71" s="229">
        <v>3.1675038913297321E-4</v>
      </c>
      <c r="V71" s="229">
        <v>2.7843509951657749E-4</v>
      </c>
      <c r="W71" s="229">
        <v>1.5457776312742931E-4</v>
      </c>
      <c r="X71" s="229">
        <v>2.358989072542604E-3</v>
      </c>
      <c r="Y71" s="229">
        <v>2.4985434132528588E-3</v>
      </c>
      <c r="Z71" s="229">
        <v>1.9218788712760831E-3</v>
      </c>
      <c r="AA71" s="229">
        <v>5.6034730004137744E-3</v>
      </c>
      <c r="AB71" s="229">
        <v>4.9652628292296344E-3</v>
      </c>
      <c r="AC71" s="229">
        <v>2.1753336742131122E-3</v>
      </c>
      <c r="AD71" s="229">
        <v>5.7083314181918124E-3</v>
      </c>
      <c r="AE71" s="229">
        <v>1.1228659886269856E-3</v>
      </c>
      <c r="AF71" s="229">
        <v>3.0045739310441124E-3</v>
      </c>
      <c r="AG71" s="229">
        <v>6.6520431488233953E-3</v>
      </c>
      <c r="AH71" s="229">
        <v>1.5372728492808732E-3</v>
      </c>
      <c r="AI71" s="229">
        <v>4.1681357664993977E-3</v>
      </c>
      <c r="AJ71" s="229">
        <v>2.7300541178669514E-5</v>
      </c>
      <c r="AK71" s="229">
        <v>4.7818952323323742E-3</v>
      </c>
      <c r="AL71" s="229">
        <v>1.0534154557821411E-2</v>
      </c>
      <c r="AM71" s="229">
        <v>8.4777326738934827E-3</v>
      </c>
      <c r="AN71" s="229">
        <v>1.0166134733038E-2</v>
      </c>
      <c r="AO71" s="229">
        <v>7.8890417978715321E-3</v>
      </c>
      <c r="AP71" s="229">
        <v>1.4943052594883097E-4</v>
      </c>
      <c r="AQ71" s="229">
        <v>6.4893962259072119E-3</v>
      </c>
      <c r="AR71" s="229">
        <v>5.0124258849558153E-3</v>
      </c>
      <c r="AS71" s="229">
        <v>4.6924270673089153E-3</v>
      </c>
      <c r="AT71" s="229">
        <v>5.6587147580410713E-3</v>
      </c>
      <c r="AU71" s="229">
        <v>7.4042707203301741E-3</v>
      </c>
      <c r="AV71" s="229">
        <v>4.0876106437622538E-3</v>
      </c>
      <c r="AW71" s="229">
        <v>1.7478597067493943E-3</v>
      </c>
      <c r="AX71" s="229">
        <v>1.1990540333478655E-2</v>
      </c>
      <c r="AY71" s="229">
        <v>1.0680250064111661E-2</v>
      </c>
      <c r="AZ71" s="229">
        <v>2.4013714842040534E-3</v>
      </c>
      <c r="BA71" s="229">
        <v>8.6304606911914942E-3</v>
      </c>
      <c r="BB71" s="229">
        <v>3.7902062478950092E-3</v>
      </c>
      <c r="BC71" s="229">
        <v>4.9917247090028264E-3</v>
      </c>
      <c r="BD71" s="229">
        <v>5.5702141642498312E-3</v>
      </c>
      <c r="BE71" s="229">
        <v>1.3577468747286742E-3</v>
      </c>
      <c r="BF71" s="229">
        <v>1.8336172247250516E-2</v>
      </c>
      <c r="BG71" s="229">
        <v>8.8840281158786786E-3</v>
      </c>
      <c r="BH71" s="229">
        <v>2.219768275746048E-2</v>
      </c>
      <c r="BI71" s="229">
        <v>2.6557247208772315E-2</v>
      </c>
      <c r="BJ71" s="229">
        <v>1.0873071888472231E-2</v>
      </c>
      <c r="BK71" s="229">
        <v>1.3170045324837653E-2</v>
      </c>
      <c r="BL71" s="229">
        <v>1.1159980971404243E-2</v>
      </c>
      <c r="BM71" s="229">
        <v>1.511581175894823E-2</v>
      </c>
      <c r="BN71" s="229">
        <v>1.6940438651902017E-2</v>
      </c>
      <c r="BO71" s="229">
        <v>4.1658525393369256E-2</v>
      </c>
      <c r="BP71" s="229">
        <v>8.5049515840358424E-3</v>
      </c>
      <c r="BQ71" s="229">
        <v>3.0409847572070471E-3</v>
      </c>
      <c r="BR71" s="229">
        <v>3.2770559757750672E-3</v>
      </c>
      <c r="BS71" s="229">
        <v>1.2135081596474826E-3</v>
      </c>
      <c r="BT71" s="229">
        <v>2.1427553386121033E-3</v>
      </c>
      <c r="BU71" s="229">
        <v>7.1763172693775287E-4</v>
      </c>
      <c r="BV71" s="229">
        <v>1.115160402401753E-2</v>
      </c>
      <c r="BW71" s="270">
        <v>0</v>
      </c>
      <c r="BX71" s="272">
        <v>0.47838236936955736</v>
      </c>
    </row>
    <row r="72" spans="1:76" ht="14.7" thickBot="1" x14ac:dyDescent="0.6">
      <c r="B72" s="226">
        <v>64</v>
      </c>
      <c r="C72" s="193" t="s">
        <v>63</v>
      </c>
      <c r="D72" s="231" t="s">
        <v>167</v>
      </c>
      <c r="E72" s="229">
        <v>7.524528482273446E-3</v>
      </c>
      <c r="F72" s="229">
        <v>1.8193164037280544E-2</v>
      </c>
      <c r="G72" s="229">
        <v>8.1900288723233058E-2</v>
      </c>
      <c r="H72" s="229">
        <v>9.205433767165852E-2</v>
      </c>
      <c r="I72" s="229">
        <v>3.8979618140721636E-2</v>
      </c>
      <c r="J72" s="229">
        <v>3.2257563483633768E-2</v>
      </c>
      <c r="K72" s="229">
        <v>8.5046338622276119E-2</v>
      </c>
      <c r="L72" s="229">
        <v>5.5397281165447509E-2</v>
      </c>
      <c r="M72" s="229">
        <v>7.3661735020342137E-2</v>
      </c>
      <c r="N72" s="229">
        <v>4.3893727703003017E-2</v>
      </c>
      <c r="O72" s="229">
        <v>0.1840786803945603</v>
      </c>
      <c r="P72" s="229">
        <v>7.7499460965988337E-2</v>
      </c>
      <c r="Q72" s="229">
        <v>4.6263430712852396E-2</v>
      </c>
      <c r="R72" s="229">
        <v>4.5929253577766053E-2</v>
      </c>
      <c r="S72" s="229">
        <v>8.5573678160399055E-2</v>
      </c>
      <c r="T72" s="229">
        <v>7.2099165828246464E-3</v>
      </c>
      <c r="U72" s="229">
        <v>8.4527125644501006E-3</v>
      </c>
      <c r="V72" s="229">
        <v>1.2294696111310378E-2</v>
      </c>
      <c r="W72" s="229">
        <v>2.8743777601212026E-2</v>
      </c>
      <c r="X72" s="229">
        <v>2.7420842916415802E-2</v>
      </c>
      <c r="Y72" s="229">
        <v>6.6786193479994871E-2</v>
      </c>
      <c r="Z72" s="229">
        <v>1.1798117074125005E-2</v>
      </c>
      <c r="AA72" s="229">
        <v>2.0540096724178045E-2</v>
      </c>
      <c r="AB72" s="229">
        <v>5.8178574274216376E-2</v>
      </c>
      <c r="AC72" s="229">
        <v>2.6096609875555267E-2</v>
      </c>
      <c r="AD72" s="229">
        <v>7.6181786449593419E-2</v>
      </c>
      <c r="AE72" s="229">
        <v>8.204071502408157E-3</v>
      </c>
      <c r="AF72" s="229">
        <v>1.4158564839470788E-2</v>
      </c>
      <c r="AG72" s="229">
        <v>8.3629575574018872E-2</v>
      </c>
      <c r="AH72" s="229">
        <v>1.2142175176427499E-2</v>
      </c>
      <c r="AI72" s="229">
        <v>0.12804332260788248</v>
      </c>
      <c r="AJ72" s="229">
        <v>0.1600248004845006</v>
      </c>
      <c r="AK72" s="229">
        <v>3.1118083580636714E-2</v>
      </c>
      <c r="AL72" s="229">
        <v>1.6019611277499943E-2</v>
      </c>
      <c r="AM72" s="229">
        <v>6.607299411627203E-2</v>
      </c>
      <c r="AN72" s="229">
        <v>2.2809043435687321E-2</v>
      </c>
      <c r="AO72" s="229">
        <v>4.3207469518646416E-2</v>
      </c>
      <c r="AP72" s="229">
        <v>1.3299589087473487E-2</v>
      </c>
      <c r="AQ72" s="229">
        <v>3.5920997551698149E-2</v>
      </c>
      <c r="AR72" s="229">
        <v>6.0068770016704333E-2</v>
      </c>
      <c r="AS72" s="229">
        <v>4.80340824115085E-2</v>
      </c>
      <c r="AT72" s="229">
        <v>1.2854623062953192E-2</v>
      </c>
      <c r="AU72" s="229">
        <v>6.3335293949013452E-2</v>
      </c>
      <c r="AV72" s="229">
        <v>6.7696952917390196E-2</v>
      </c>
      <c r="AW72" s="229">
        <v>5.2943502695936909E-2</v>
      </c>
      <c r="AX72" s="229">
        <v>3.1699753384204353E-2</v>
      </c>
      <c r="AY72" s="229">
        <v>3.5037018924843615E-2</v>
      </c>
      <c r="AZ72" s="229">
        <v>1.1510857978596727E-2</v>
      </c>
      <c r="BA72" s="229">
        <v>2.0947202627185597E-2</v>
      </c>
      <c r="BB72" s="229">
        <v>6.9189968187129353E-3</v>
      </c>
      <c r="BC72" s="229">
        <v>6.0566255373480989E-2</v>
      </c>
      <c r="BD72" s="229">
        <v>8.3569545097138695E-2</v>
      </c>
      <c r="BE72" s="229">
        <v>2.8790048949958541E-2</v>
      </c>
      <c r="BF72" s="229">
        <v>5.8692705042608755E-2</v>
      </c>
      <c r="BG72" s="229">
        <v>3.7907219205816807E-2</v>
      </c>
      <c r="BH72" s="229">
        <v>8.0421520326071333E-2</v>
      </c>
      <c r="BI72" s="229">
        <v>3.2928449027073106E-2</v>
      </c>
      <c r="BJ72" s="229">
        <v>7.1100393798317257E-2</v>
      </c>
      <c r="BK72" s="229">
        <v>0.42293213341295843</v>
      </c>
      <c r="BL72" s="229">
        <v>0.2057876606213114</v>
      </c>
      <c r="BM72" s="229">
        <v>0.12948519011010903</v>
      </c>
      <c r="BN72" s="229">
        <v>4.7713961098249894E-2</v>
      </c>
      <c r="BO72" s="229">
        <v>4.7472761382742881E-2</v>
      </c>
      <c r="BP72" s="229">
        <v>9.0361411420774931E-2</v>
      </c>
      <c r="BQ72" s="229">
        <v>3.7156905811134788E-2</v>
      </c>
      <c r="BR72" s="229">
        <v>2.9094827000274302E-2</v>
      </c>
      <c r="BS72" s="229">
        <v>3.2125030093148037E-2</v>
      </c>
      <c r="BT72" s="229">
        <v>3.762251377900365E-2</v>
      </c>
      <c r="BU72" s="229">
        <v>2.6371788928904089E-2</v>
      </c>
      <c r="BV72" s="229">
        <v>9.0649100909594243E-2</v>
      </c>
      <c r="BW72" s="270">
        <v>0</v>
      </c>
      <c r="BX72" s="272">
        <v>4.0084031854436555</v>
      </c>
    </row>
    <row r="73" spans="1:76" ht="14.7" thickBot="1" x14ac:dyDescent="0.6">
      <c r="B73" s="230">
        <v>65</v>
      </c>
      <c r="C73" s="193" t="s">
        <v>64</v>
      </c>
      <c r="D73" s="231" t="s">
        <v>168</v>
      </c>
      <c r="E73" s="229">
        <v>2.4545356502135205E-4</v>
      </c>
      <c r="F73" s="229">
        <v>1.4691395356221154E-3</v>
      </c>
      <c r="G73" s="229">
        <v>1.3617045013788512E-3</v>
      </c>
      <c r="H73" s="229">
        <v>2.4425321292329081E-4</v>
      </c>
      <c r="I73" s="229">
        <v>3.0387604673365803E-4</v>
      </c>
      <c r="J73" s="229">
        <v>8.7915622831162674E-4</v>
      </c>
      <c r="K73" s="229">
        <v>1.3339772056856912E-3</v>
      </c>
      <c r="L73" s="229">
        <v>2.2492365619424822E-4</v>
      </c>
      <c r="M73" s="229">
        <v>4.7445762945472951E-4</v>
      </c>
      <c r="N73" s="229">
        <v>1.2907595965563003E-4</v>
      </c>
      <c r="O73" s="229">
        <v>8.271856909634165E-4</v>
      </c>
      <c r="P73" s="229">
        <v>6.7832588772277259E-4</v>
      </c>
      <c r="Q73" s="229">
        <v>6.3623486670295794E-4</v>
      </c>
      <c r="R73" s="229">
        <v>2.3601218021071114E-4</v>
      </c>
      <c r="S73" s="229">
        <v>3.4102550521489792E-4</v>
      </c>
      <c r="T73" s="229">
        <v>1.1066239450301363E-3</v>
      </c>
      <c r="U73" s="229">
        <v>2.9095196394675658E-4</v>
      </c>
      <c r="V73" s="229">
        <v>2.7564524741989656E-4</v>
      </c>
      <c r="W73" s="229">
        <v>2.4707561001239821E-4</v>
      </c>
      <c r="X73" s="229">
        <v>2.3471198293422319E-4</v>
      </c>
      <c r="Y73" s="229">
        <v>7.2264342739614877E-4</v>
      </c>
      <c r="Z73" s="229">
        <v>9.6563820580939668E-5</v>
      </c>
      <c r="AA73" s="229">
        <v>1.8539081943336642E-4</v>
      </c>
      <c r="AB73" s="229">
        <v>2.6444139645414184E-4</v>
      </c>
      <c r="AC73" s="229">
        <v>2.7901490243772373E-4</v>
      </c>
      <c r="AD73" s="229">
        <v>2.2239682018612743E-4</v>
      </c>
      <c r="AE73" s="229">
        <v>9.3072991901930444E-5</v>
      </c>
      <c r="AF73" s="229">
        <v>5.5676805892569843E-4</v>
      </c>
      <c r="AG73" s="229">
        <v>6.1667994788891978E-4</v>
      </c>
      <c r="AH73" s="229">
        <v>3.4406355734320628E-4</v>
      </c>
      <c r="AI73" s="229">
        <v>6.7632985978824617E-4</v>
      </c>
      <c r="AJ73" s="229">
        <v>1.3428629145634854E-4</v>
      </c>
      <c r="AK73" s="229">
        <v>1.8557852795243339E-4</v>
      </c>
      <c r="AL73" s="229">
        <v>1.4405460396271243E-4</v>
      </c>
      <c r="AM73" s="229">
        <v>2.6936316198784621E-4</v>
      </c>
      <c r="AN73" s="229">
        <v>2.0902944925564934E-4</v>
      </c>
      <c r="AO73" s="229">
        <v>6.5405129174751092E-4</v>
      </c>
      <c r="AP73" s="229">
        <v>5.9281076303630952E-5</v>
      </c>
      <c r="AQ73" s="229">
        <v>3.1183504670278259E-4</v>
      </c>
      <c r="AR73" s="229">
        <v>2.2398565001014004E-4</v>
      </c>
      <c r="AS73" s="229">
        <v>1.7150863227116911E-4</v>
      </c>
      <c r="AT73" s="229">
        <v>2.0996860178606059E-4</v>
      </c>
      <c r="AU73" s="229">
        <v>3.7438344803116896E-4</v>
      </c>
      <c r="AV73" s="229">
        <v>6.7396624107257577E-4</v>
      </c>
      <c r="AW73" s="229">
        <v>1.5836017984543292E-4</v>
      </c>
      <c r="AX73" s="229">
        <v>2.8317076018034723E-4</v>
      </c>
      <c r="AY73" s="229">
        <v>3.38661066234028E-4</v>
      </c>
      <c r="AZ73" s="229">
        <v>8.5463574985122725E-5</v>
      </c>
      <c r="BA73" s="229">
        <v>1.9949015062167648E-4</v>
      </c>
      <c r="BB73" s="229">
        <v>5.5856185700690389E-5</v>
      </c>
      <c r="BC73" s="229">
        <v>7.9430731387213961E-4</v>
      </c>
      <c r="BD73" s="229">
        <v>8.1165641507093586E-4</v>
      </c>
      <c r="BE73" s="229">
        <v>5.0159905434074092E-4</v>
      </c>
      <c r="BF73" s="229">
        <v>7.5852599553326663E-4</v>
      </c>
      <c r="BG73" s="229">
        <v>1.1337398414658841E-4</v>
      </c>
      <c r="BH73" s="229">
        <v>9.1488658035341372E-4</v>
      </c>
      <c r="BI73" s="229">
        <v>3.9087927210941975E-4</v>
      </c>
      <c r="BJ73" s="229">
        <v>4.6152982423245954E-4</v>
      </c>
      <c r="BK73" s="229">
        <v>3.7398590679344938E-4</v>
      </c>
      <c r="BL73" s="229">
        <v>2.5411992038520411E-4</v>
      </c>
      <c r="BM73" s="229">
        <v>2.4107635673085645E-4</v>
      </c>
      <c r="BN73" s="229">
        <v>1.8280857983648705E-4</v>
      </c>
      <c r="BO73" s="229">
        <v>8.8259694339556049E-4</v>
      </c>
      <c r="BP73" s="229">
        <v>3.3443875432549741E-4</v>
      </c>
      <c r="BQ73" s="229">
        <v>3.1025725848799672E-4</v>
      </c>
      <c r="BR73" s="229">
        <v>2.3172308357113572E-4</v>
      </c>
      <c r="BS73" s="229">
        <v>3.3551589594648984E-4</v>
      </c>
      <c r="BT73" s="229">
        <v>1.3018237701081217E-4</v>
      </c>
      <c r="BU73" s="229">
        <v>3.9839352582304166E-4</v>
      </c>
      <c r="BV73" s="229">
        <v>4.2068755402564165E-4</v>
      </c>
      <c r="BW73" s="270">
        <v>0</v>
      </c>
      <c r="BX73" s="272">
        <v>2.9182014559574275E-2</v>
      </c>
    </row>
    <row r="74" spans="1:76" ht="14.7" thickBot="1" x14ac:dyDescent="0.6">
      <c r="A74" s="131"/>
      <c r="B74" s="230">
        <v>66</v>
      </c>
      <c r="C74" s="193" t="s">
        <v>65</v>
      </c>
      <c r="D74" s="231" t="s">
        <v>73</v>
      </c>
      <c r="E74" s="229">
        <v>9.9003853187007034E-6</v>
      </c>
      <c r="F74" s="229">
        <v>3.6135269893483624E-6</v>
      </c>
      <c r="G74" s="229">
        <v>2.7163199375139897E-6</v>
      </c>
      <c r="H74" s="229">
        <v>1.0857923900665613E-6</v>
      </c>
      <c r="I74" s="229">
        <v>2.4250837987103165E-6</v>
      </c>
      <c r="J74" s="229">
        <v>2.2598714927760572E-6</v>
      </c>
      <c r="K74" s="229">
        <v>1.1264706012622753E-5</v>
      </c>
      <c r="L74" s="229">
        <v>1.8034659248148489E-6</v>
      </c>
      <c r="M74" s="229">
        <v>1.6400775352109288E-5</v>
      </c>
      <c r="N74" s="229">
        <v>5.8672182683825049E-6</v>
      </c>
      <c r="O74" s="229">
        <v>7.6554505141393408E-6</v>
      </c>
      <c r="P74" s="229">
        <v>1.5155763132722479E-4</v>
      </c>
      <c r="Q74" s="229">
        <v>1.0543908311291712E-5</v>
      </c>
      <c r="R74" s="229">
        <v>8.4572004908353176E-6</v>
      </c>
      <c r="S74" s="229">
        <v>9.264141769348129E-6</v>
      </c>
      <c r="T74" s="229">
        <v>3.4233232743986182E-5</v>
      </c>
      <c r="U74" s="229">
        <v>3.0224324976321641E-5</v>
      </c>
      <c r="V74" s="229">
        <v>1.7497823051963191E-5</v>
      </c>
      <c r="W74" s="229">
        <v>2.7365150436157166E-5</v>
      </c>
      <c r="X74" s="229">
        <v>1.9361899521280372E-5</v>
      </c>
      <c r="Y74" s="229">
        <v>3.1050042899663134E-5</v>
      </c>
      <c r="Z74" s="229">
        <v>1.6338987463948455E-5</v>
      </c>
      <c r="AA74" s="229">
        <v>2.4756078618131375E-5</v>
      </c>
      <c r="AB74" s="229">
        <v>2.8067800688835744E-5</v>
      </c>
      <c r="AC74" s="229">
        <v>6.7337752166096356E-6</v>
      </c>
      <c r="AD74" s="229">
        <v>3.0679022204335764E-5</v>
      </c>
      <c r="AE74" s="229">
        <v>3.1457481159050727E-5</v>
      </c>
      <c r="AF74" s="229">
        <v>1.8922515925125473E-5</v>
      </c>
      <c r="AG74" s="229">
        <v>2.144418114595396E-5</v>
      </c>
      <c r="AH74" s="229">
        <v>6.3152395339354279E-6</v>
      </c>
      <c r="AI74" s="229">
        <v>1.5723912090093951E-5</v>
      </c>
      <c r="AJ74" s="229">
        <v>4.8330587869027539E-6</v>
      </c>
      <c r="AK74" s="229">
        <v>1.7979764107896976E-5</v>
      </c>
      <c r="AL74" s="229">
        <v>2.3615554278660537E-5</v>
      </c>
      <c r="AM74" s="229">
        <v>1.9259012586602577E-5</v>
      </c>
      <c r="AN74" s="229">
        <v>3.6102780309834936E-5</v>
      </c>
      <c r="AO74" s="229">
        <v>1.4046141742819639E-5</v>
      </c>
      <c r="AP74" s="229">
        <v>8.0202414052865682E-6</v>
      </c>
      <c r="AQ74" s="229">
        <v>1.3412858023783281E-5</v>
      </c>
      <c r="AR74" s="229">
        <v>1.1336076915181543E-5</v>
      </c>
      <c r="AS74" s="229">
        <v>1.4627275483920659E-5</v>
      </c>
      <c r="AT74" s="229">
        <v>1.3198919024131901E-5</v>
      </c>
      <c r="AU74" s="229">
        <v>9.0776275924326156E-6</v>
      </c>
      <c r="AV74" s="229">
        <v>1.6017837562782333E-5</v>
      </c>
      <c r="AW74" s="229">
        <v>2.2732190604614013E-5</v>
      </c>
      <c r="AX74" s="229">
        <v>1.6828074948304059E-5</v>
      </c>
      <c r="AY74" s="229">
        <v>2.1280461869086416E-5</v>
      </c>
      <c r="AZ74" s="229">
        <v>1.3873186530045034E-5</v>
      </c>
      <c r="BA74" s="229">
        <v>2.355022626746339E-5</v>
      </c>
      <c r="BB74" s="229">
        <v>1.3513614451187455E-5</v>
      </c>
      <c r="BC74" s="229">
        <v>5.5398025561603749E-6</v>
      </c>
      <c r="BD74" s="229">
        <v>2.653969147887502E-6</v>
      </c>
      <c r="BE74" s="229">
        <v>3.7359637398579087E-5</v>
      </c>
      <c r="BF74" s="229">
        <v>2.7294978646120145E-6</v>
      </c>
      <c r="BG74" s="229">
        <v>2.6336956841388142E-6</v>
      </c>
      <c r="BH74" s="229">
        <v>1.386126640115732E-3</v>
      </c>
      <c r="BI74" s="229">
        <v>3.5649457470874571E-4</v>
      </c>
      <c r="BJ74" s="229">
        <v>7.7011475961982414E-6</v>
      </c>
      <c r="BK74" s="229">
        <v>1.1262804741043966E-6</v>
      </c>
      <c r="BL74" s="229">
        <v>3.032430395857234E-6</v>
      </c>
      <c r="BM74" s="229">
        <v>2.5039667864727691E-3</v>
      </c>
      <c r="BN74" s="229">
        <v>7.7917904897804586E-4</v>
      </c>
      <c r="BO74" s="229">
        <v>7.6123949672983579E-5</v>
      </c>
      <c r="BP74" s="229">
        <v>1.6012122911371673E-4</v>
      </c>
      <c r="BQ74" s="229">
        <v>2.1616650916561275E-6</v>
      </c>
      <c r="BR74" s="229">
        <v>6.472833587091201E-6</v>
      </c>
      <c r="BS74" s="229">
        <v>1.6690208724035127E-6</v>
      </c>
      <c r="BT74" s="229">
        <v>8.7201618567660469E-6</v>
      </c>
      <c r="BU74" s="229">
        <v>1.0025052291383119E-5</v>
      </c>
      <c r="BV74" s="229">
        <v>1.2461130720774595E-3</v>
      </c>
      <c r="BW74" s="270">
        <v>0</v>
      </c>
      <c r="BX74" s="272">
        <v>7.5182423440205053E-3</v>
      </c>
    </row>
    <row r="75" spans="1:76" ht="14.7" thickBot="1" x14ac:dyDescent="0.6">
      <c r="A75" s="131"/>
      <c r="B75" s="226">
        <v>67</v>
      </c>
      <c r="C75" s="193" t="s">
        <v>66</v>
      </c>
      <c r="D75" s="231" t="s">
        <v>74</v>
      </c>
      <c r="E75" s="229">
        <v>0</v>
      </c>
      <c r="F75" s="229">
        <v>0</v>
      </c>
      <c r="G75" s="229">
        <v>0</v>
      </c>
      <c r="H75" s="229">
        <v>0</v>
      </c>
      <c r="I75" s="229">
        <v>0</v>
      </c>
      <c r="J75" s="229">
        <v>0</v>
      </c>
      <c r="K75" s="229">
        <v>0</v>
      </c>
      <c r="L75" s="229">
        <v>0</v>
      </c>
      <c r="M75" s="229">
        <v>0</v>
      </c>
      <c r="N75" s="229">
        <v>0</v>
      </c>
      <c r="O75" s="229">
        <v>0</v>
      </c>
      <c r="P75" s="229">
        <v>0</v>
      </c>
      <c r="Q75" s="229">
        <v>0</v>
      </c>
      <c r="R75" s="229">
        <v>0</v>
      </c>
      <c r="S75" s="229">
        <v>0</v>
      </c>
      <c r="T75" s="229">
        <v>0</v>
      </c>
      <c r="U75" s="229">
        <v>0</v>
      </c>
      <c r="V75" s="229">
        <v>0</v>
      </c>
      <c r="W75" s="229">
        <v>0</v>
      </c>
      <c r="X75" s="229">
        <v>0</v>
      </c>
      <c r="Y75" s="229">
        <v>0</v>
      </c>
      <c r="Z75" s="229">
        <v>0</v>
      </c>
      <c r="AA75" s="229">
        <v>0</v>
      </c>
      <c r="AB75" s="229">
        <v>0</v>
      </c>
      <c r="AC75" s="229">
        <v>0</v>
      </c>
      <c r="AD75" s="229">
        <v>0</v>
      </c>
      <c r="AE75" s="229">
        <v>0</v>
      </c>
      <c r="AF75" s="229">
        <v>0</v>
      </c>
      <c r="AG75" s="229">
        <v>0</v>
      </c>
      <c r="AH75" s="229">
        <v>0</v>
      </c>
      <c r="AI75" s="229">
        <v>0</v>
      </c>
      <c r="AJ75" s="229">
        <v>0</v>
      </c>
      <c r="AK75" s="229">
        <v>0</v>
      </c>
      <c r="AL75" s="229">
        <v>0</v>
      </c>
      <c r="AM75" s="229">
        <v>0</v>
      </c>
      <c r="AN75" s="229">
        <v>0</v>
      </c>
      <c r="AO75" s="229">
        <v>0</v>
      </c>
      <c r="AP75" s="229">
        <v>0</v>
      </c>
      <c r="AQ75" s="229">
        <v>0</v>
      </c>
      <c r="AR75" s="229">
        <v>0</v>
      </c>
      <c r="AS75" s="229">
        <v>0</v>
      </c>
      <c r="AT75" s="229">
        <v>0</v>
      </c>
      <c r="AU75" s="229">
        <v>0</v>
      </c>
      <c r="AV75" s="229">
        <v>0</v>
      </c>
      <c r="AW75" s="229">
        <v>0</v>
      </c>
      <c r="AX75" s="229">
        <v>0</v>
      </c>
      <c r="AY75" s="229">
        <v>0</v>
      </c>
      <c r="AZ75" s="229">
        <v>0</v>
      </c>
      <c r="BA75" s="229">
        <v>0</v>
      </c>
      <c r="BB75" s="229">
        <v>0</v>
      </c>
      <c r="BC75" s="229">
        <v>0</v>
      </c>
      <c r="BD75" s="229">
        <v>0</v>
      </c>
      <c r="BE75" s="229">
        <v>0</v>
      </c>
      <c r="BF75" s="229">
        <v>0</v>
      </c>
      <c r="BG75" s="229">
        <v>0</v>
      </c>
      <c r="BH75" s="229">
        <v>0</v>
      </c>
      <c r="BI75" s="229">
        <v>0</v>
      </c>
      <c r="BJ75" s="229">
        <v>0</v>
      </c>
      <c r="BK75" s="229">
        <v>0</v>
      </c>
      <c r="BL75" s="229">
        <v>0</v>
      </c>
      <c r="BM75" s="229">
        <v>0</v>
      </c>
      <c r="BN75" s="229">
        <v>0</v>
      </c>
      <c r="BO75" s="229">
        <v>0</v>
      </c>
      <c r="BP75" s="229">
        <v>0</v>
      </c>
      <c r="BQ75" s="229">
        <v>0</v>
      </c>
      <c r="BR75" s="229">
        <v>0</v>
      </c>
      <c r="BS75" s="229">
        <v>0</v>
      </c>
      <c r="BT75" s="229">
        <v>0</v>
      </c>
      <c r="BU75" s="229">
        <v>0</v>
      </c>
      <c r="BV75" s="229">
        <v>0</v>
      </c>
      <c r="BW75" s="270">
        <v>0</v>
      </c>
      <c r="BX75" s="272">
        <v>0</v>
      </c>
    </row>
    <row r="76" spans="1:76" ht="14.7" thickBot="1" x14ac:dyDescent="0.6">
      <c r="B76" s="230">
        <v>68</v>
      </c>
      <c r="C76" s="193" t="s">
        <v>67</v>
      </c>
      <c r="D76" s="231" t="s">
        <v>266</v>
      </c>
      <c r="E76" s="229">
        <v>6.9698602669919892E-5</v>
      </c>
      <c r="F76" s="229">
        <v>2.5439189865862356E-5</v>
      </c>
      <c r="G76" s="229">
        <v>1.9122862187147222E-5</v>
      </c>
      <c r="H76" s="229">
        <v>7.643966365058983E-6</v>
      </c>
      <c r="I76" s="229">
        <v>1.7072563005027837E-5</v>
      </c>
      <c r="J76" s="229">
        <v>1.5909470206433166E-5</v>
      </c>
      <c r="K76" s="229">
        <v>7.9303405200222005E-5</v>
      </c>
      <c r="L76" s="229">
        <v>1.2696380077750966E-5</v>
      </c>
      <c r="M76" s="229">
        <v>1.1546127629861777E-4</v>
      </c>
      <c r="N76" s="229">
        <v>4.130515143620241E-5</v>
      </c>
      <c r="O76" s="229">
        <v>5.3894286582601064E-5</v>
      </c>
      <c r="P76" s="229">
        <v>1.3644039934717268E-5</v>
      </c>
      <c r="Q76" s="229">
        <v>7.4228997389490735E-5</v>
      </c>
      <c r="R76" s="229">
        <v>5.9538597512681509E-5</v>
      </c>
      <c r="S76" s="229">
        <v>6.5219455149887371E-5</v>
      </c>
      <c r="T76" s="229">
        <v>2.4100157825403883E-4</v>
      </c>
      <c r="U76" s="229">
        <v>2.1277891210073034E-4</v>
      </c>
      <c r="V76" s="229">
        <v>1.2318447991955535E-4</v>
      </c>
      <c r="W76" s="229">
        <v>1.9265035509775629E-4</v>
      </c>
      <c r="X76" s="229">
        <v>1.3630755755733928E-4</v>
      </c>
      <c r="Y76" s="229">
        <v>2.1859195710895862E-4</v>
      </c>
      <c r="Z76" s="229">
        <v>1.1502629025230694E-4</v>
      </c>
      <c r="AA76" s="229">
        <v>1.7428251848049115E-4</v>
      </c>
      <c r="AB76" s="229">
        <v>1.975970050715565E-4</v>
      </c>
      <c r="AC76" s="229">
        <v>4.7405702725984693E-5</v>
      </c>
      <c r="AD76" s="229">
        <v>2.1597997553516135E-4</v>
      </c>
      <c r="AE76" s="229">
        <v>2.2146031792921273E-4</v>
      </c>
      <c r="AF76" s="229">
        <v>1.3321430192109299E-4</v>
      </c>
      <c r="AG76" s="229">
        <v>1.5096679706500383E-4</v>
      </c>
      <c r="AH76" s="229">
        <v>4.4459216169063324E-5</v>
      </c>
      <c r="AI76" s="229">
        <v>1.1069616645264417E-4</v>
      </c>
      <c r="AJ76" s="229">
        <v>3.4024680174054908E-5</v>
      </c>
      <c r="AK76" s="229">
        <v>1.2657733959991566E-4</v>
      </c>
      <c r="AL76" s="229">
        <v>1.6625323979958993E-4</v>
      </c>
      <c r="AM76" s="229">
        <v>1.3558323468007829E-4</v>
      </c>
      <c r="AN76" s="229">
        <v>2.5416317235063193E-4</v>
      </c>
      <c r="AO76" s="229">
        <v>9.8884681844548918E-5</v>
      </c>
      <c r="AP76" s="229">
        <v>5.6462410404171004E-5</v>
      </c>
      <c r="AQ76" s="229">
        <v>9.4426371497064685E-5</v>
      </c>
      <c r="AR76" s="229">
        <v>7.980585556144607E-5</v>
      </c>
      <c r="AS76" s="229">
        <v>1.0297585692665165E-4</v>
      </c>
      <c r="AT76" s="229">
        <v>9.292024331595885E-5</v>
      </c>
      <c r="AU76" s="229">
        <v>6.3906397416206383E-5</v>
      </c>
      <c r="AV76" s="229">
        <v>1.1276539851543876E-4</v>
      </c>
      <c r="AW76" s="229">
        <v>1.6003436934672866E-4</v>
      </c>
      <c r="AX76" s="229">
        <v>1.1846946070937411E-4</v>
      </c>
      <c r="AY76" s="229">
        <v>1.4981421517445425E-4</v>
      </c>
      <c r="AZ76" s="229">
        <v>9.7667079067806622E-5</v>
      </c>
      <c r="BA76" s="229">
        <v>1.6579333132642722E-4</v>
      </c>
      <c r="BB76" s="229">
        <v>9.5135695626785114E-5</v>
      </c>
      <c r="BC76" s="229">
        <v>3.9000148459100718E-5</v>
      </c>
      <c r="BD76" s="229">
        <v>1.8683913320770914E-5</v>
      </c>
      <c r="BE76" s="229">
        <v>1.2058141149920758E-4</v>
      </c>
      <c r="BF76" s="229">
        <v>1.9215634647536569E-5</v>
      </c>
      <c r="BG76" s="229">
        <v>1.8541188361178306E-5</v>
      </c>
      <c r="BH76" s="229">
        <v>7.6174717440252287E-5</v>
      </c>
      <c r="BI76" s="229">
        <v>1.0524151724480914E-4</v>
      </c>
      <c r="BJ76" s="229">
        <v>4.5689875351706162E-5</v>
      </c>
      <c r="BK76" s="229">
        <v>7.9290020269426716E-6</v>
      </c>
      <c r="BL76" s="229">
        <v>2.1348276302520617E-5</v>
      </c>
      <c r="BM76" s="229">
        <v>6.7206202799518652E-6</v>
      </c>
      <c r="BN76" s="229">
        <v>7.7858347591640165E-6</v>
      </c>
      <c r="BO76" s="229">
        <v>3.8796656302140786E-6</v>
      </c>
      <c r="BP76" s="229">
        <v>1.4985033878071939E-5</v>
      </c>
      <c r="BQ76" s="229">
        <v>1.0652920343484957E-4</v>
      </c>
      <c r="BR76" s="229">
        <v>4.5568676552721203E-5</v>
      </c>
      <c r="BS76" s="229">
        <v>2.5037598647284584E-5</v>
      </c>
      <c r="BT76" s="229">
        <v>6.1389842607852284E-5</v>
      </c>
      <c r="BU76" s="229">
        <v>1.5289230803230885E-4</v>
      </c>
      <c r="BV76" s="229">
        <v>4.5401525456306451E-5</v>
      </c>
      <c r="BW76" s="270">
        <v>0</v>
      </c>
      <c r="BX76" s="272">
        <v>6.3540404027925988E-3</v>
      </c>
    </row>
    <row r="77" spans="1:76" ht="14.7" thickBot="1" x14ac:dyDescent="0.6">
      <c r="B77" s="230">
        <v>69</v>
      </c>
      <c r="C77" s="193" t="s">
        <v>68</v>
      </c>
      <c r="D77" s="231" t="s">
        <v>75</v>
      </c>
      <c r="E77" s="229">
        <v>0</v>
      </c>
      <c r="F77" s="229">
        <v>0</v>
      </c>
      <c r="G77" s="229">
        <v>0</v>
      </c>
      <c r="H77" s="229">
        <v>0</v>
      </c>
      <c r="I77" s="229">
        <v>0</v>
      </c>
      <c r="J77" s="229">
        <v>0</v>
      </c>
      <c r="K77" s="229">
        <v>0</v>
      </c>
      <c r="L77" s="229">
        <v>0</v>
      </c>
      <c r="M77" s="229">
        <v>0</v>
      </c>
      <c r="N77" s="229">
        <v>0</v>
      </c>
      <c r="O77" s="229">
        <v>0</v>
      </c>
      <c r="P77" s="229">
        <v>0</v>
      </c>
      <c r="Q77" s="229">
        <v>0</v>
      </c>
      <c r="R77" s="229">
        <v>0</v>
      </c>
      <c r="S77" s="229">
        <v>0</v>
      </c>
      <c r="T77" s="229">
        <v>0</v>
      </c>
      <c r="U77" s="229">
        <v>0</v>
      </c>
      <c r="V77" s="229">
        <v>0</v>
      </c>
      <c r="W77" s="229">
        <v>0</v>
      </c>
      <c r="X77" s="229">
        <v>0</v>
      </c>
      <c r="Y77" s="229">
        <v>0</v>
      </c>
      <c r="Z77" s="229">
        <v>0</v>
      </c>
      <c r="AA77" s="229">
        <v>0</v>
      </c>
      <c r="AB77" s="229">
        <v>0</v>
      </c>
      <c r="AC77" s="229">
        <v>0</v>
      </c>
      <c r="AD77" s="229">
        <v>0</v>
      </c>
      <c r="AE77" s="229">
        <v>0</v>
      </c>
      <c r="AF77" s="229">
        <v>0</v>
      </c>
      <c r="AG77" s="229">
        <v>0</v>
      </c>
      <c r="AH77" s="229">
        <v>0</v>
      </c>
      <c r="AI77" s="229">
        <v>0</v>
      </c>
      <c r="AJ77" s="229">
        <v>0</v>
      </c>
      <c r="AK77" s="229">
        <v>0</v>
      </c>
      <c r="AL77" s="229">
        <v>0</v>
      </c>
      <c r="AM77" s="229">
        <v>0</v>
      </c>
      <c r="AN77" s="229">
        <v>0</v>
      </c>
      <c r="AO77" s="229">
        <v>0</v>
      </c>
      <c r="AP77" s="229">
        <v>0</v>
      </c>
      <c r="AQ77" s="229">
        <v>0</v>
      </c>
      <c r="AR77" s="229">
        <v>0</v>
      </c>
      <c r="AS77" s="229">
        <v>0</v>
      </c>
      <c r="AT77" s="229">
        <v>0</v>
      </c>
      <c r="AU77" s="229">
        <v>0</v>
      </c>
      <c r="AV77" s="229">
        <v>0</v>
      </c>
      <c r="AW77" s="229">
        <v>0</v>
      </c>
      <c r="AX77" s="229">
        <v>0</v>
      </c>
      <c r="AY77" s="229">
        <v>0</v>
      </c>
      <c r="AZ77" s="229">
        <v>0</v>
      </c>
      <c r="BA77" s="229">
        <v>0</v>
      </c>
      <c r="BB77" s="229">
        <v>0</v>
      </c>
      <c r="BC77" s="229">
        <v>0</v>
      </c>
      <c r="BD77" s="229">
        <v>0</v>
      </c>
      <c r="BE77" s="229">
        <v>0</v>
      </c>
      <c r="BF77" s="229">
        <v>0</v>
      </c>
      <c r="BG77" s="229">
        <v>0</v>
      </c>
      <c r="BH77" s="229">
        <v>0</v>
      </c>
      <c r="BI77" s="229">
        <v>0</v>
      </c>
      <c r="BJ77" s="229">
        <v>0</v>
      </c>
      <c r="BK77" s="229">
        <v>0</v>
      </c>
      <c r="BL77" s="229">
        <v>0</v>
      </c>
      <c r="BM77" s="229">
        <v>0</v>
      </c>
      <c r="BN77" s="229">
        <v>0</v>
      </c>
      <c r="BO77" s="229">
        <v>0</v>
      </c>
      <c r="BP77" s="229">
        <v>0</v>
      </c>
      <c r="BQ77" s="229">
        <v>0</v>
      </c>
      <c r="BR77" s="229">
        <v>0</v>
      </c>
      <c r="BS77" s="229">
        <v>0</v>
      </c>
      <c r="BT77" s="229">
        <v>0</v>
      </c>
      <c r="BU77" s="229">
        <v>0</v>
      </c>
      <c r="BV77" s="229">
        <v>0</v>
      </c>
      <c r="BW77" s="270">
        <v>0</v>
      </c>
      <c r="BX77" s="272">
        <v>0</v>
      </c>
    </row>
    <row r="78" spans="1:76" ht="14.7" thickBot="1" x14ac:dyDescent="0.6">
      <c r="A78" s="131"/>
      <c r="B78" s="226">
        <v>70</v>
      </c>
      <c r="C78" s="193" t="s">
        <v>69</v>
      </c>
      <c r="D78" s="231" t="s">
        <v>76</v>
      </c>
      <c r="E78" s="229">
        <v>1.8491075444324056E-4</v>
      </c>
      <c r="F78" s="229">
        <v>2.9202291943349886E-4</v>
      </c>
      <c r="G78" s="229">
        <v>1.1756463709991856E-3</v>
      </c>
      <c r="H78" s="229">
        <v>1.3016054162463561E-3</v>
      </c>
      <c r="I78" s="229">
        <v>5.701985723230627E-4</v>
      </c>
      <c r="J78" s="229">
        <v>4.7996928747490896E-4</v>
      </c>
      <c r="K78" s="229">
        <v>1.3636138752500202E-2</v>
      </c>
      <c r="L78" s="229">
        <v>7.9113409885923566E-4</v>
      </c>
      <c r="M78" s="229">
        <v>1.5523920391352548E-2</v>
      </c>
      <c r="N78" s="229">
        <v>1.0311625696199062E-2</v>
      </c>
      <c r="O78" s="229">
        <v>3.6059608517910345E-3</v>
      </c>
      <c r="P78" s="229">
        <v>1.1062558318815589E-3</v>
      </c>
      <c r="Q78" s="229">
        <v>7.7786709498465145E-4</v>
      </c>
      <c r="R78" s="229">
        <v>7.1180534111174576E-4</v>
      </c>
      <c r="S78" s="229">
        <v>1.2878286714508862E-3</v>
      </c>
      <c r="T78" s="229">
        <v>4.1640214581521821E-4</v>
      </c>
      <c r="U78" s="229">
        <v>8.1344124176396197E-3</v>
      </c>
      <c r="V78" s="229">
        <v>3.086040210461341E-4</v>
      </c>
      <c r="W78" s="229">
        <v>6.1570852293373599E-4</v>
      </c>
      <c r="X78" s="229">
        <v>5.3796959460909255E-4</v>
      </c>
      <c r="Y78" s="229">
        <v>1.180805505704093E-3</v>
      </c>
      <c r="Z78" s="229">
        <v>2.9494873800521191E-4</v>
      </c>
      <c r="AA78" s="229">
        <v>4.8792440189733956E-4</v>
      </c>
      <c r="AB78" s="229">
        <v>1.040375286868988E-3</v>
      </c>
      <c r="AC78" s="229">
        <v>4.2101496955902784E-4</v>
      </c>
      <c r="AD78" s="229">
        <v>1.3140276284355063E-3</v>
      </c>
      <c r="AE78" s="229">
        <v>3.6092801777909742E-4</v>
      </c>
      <c r="AF78" s="229">
        <v>3.4960295175678684E-4</v>
      </c>
      <c r="AG78" s="229">
        <v>1.3478545868251556E-3</v>
      </c>
      <c r="AH78" s="229">
        <v>2.2135821553033759E-4</v>
      </c>
      <c r="AI78" s="229">
        <v>1.9226146950535646E-3</v>
      </c>
      <c r="AJ78" s="229">
        <v>2.2807405480521712E-3</v>
      </c>
      <c r="AK78" s="229">
        <v>5.8244714460028817E-4</v>
      </c>
      <c r="AL78" s="229">
        <v>4.2249287910789662E-4</v>
      </c>
      <c r="AM78" s="229">
        <v>1.0874293904775294E-3</v>
      </c>
      <c r="AN78" s="229">
        <v>6.1416184011584116E-4</v>
      </c>
      <c r="AO78" s="229">
        <v>7.2555646886985833E-4</v>
      </c>
      <c r="AP78" s="229">
        <v>2.4892388144874121E-4</v>
      </c>
      <c r="AQ78" s="229">
        <v>6.1657193646765473E-4</v>
      </c>
      <c r="AR78" s="229">
        <v>9.3691810845040471E-4</v>
      </c>
      <c r="AS78" s="229">
        <v>7.9338101834224245E-4</v>
      </c>
      <c r="AT78" s="229">
        <v>2.9047404436213201E-4</v>
      </c>
      <c r="AU78" s="229">
        <v>9.6841037035053155E-4</v>
      </c>
      <c r="AV78" s="229">
        <v>1.0789066576709855E-3</v>
      </c>
      <c r="AW78" s="229">
        <v>9.2111302912641036E-4</v>
      </c>
      <c r="AX78" s="229">
        <v>5.9152676643323696E-4</v>
      </c>
      <c r="AY78" s="229">
        <v>6.7109509751676411E-4</v>
      </c>
      <c r="AZ78" s="229">
        <v>2.7242906979259675E-4</v>
      </c>
      <c r="BA78" s="229">
        <v>4.8842664627367263E-4</v>
      </c>
      <c r="BB78" s="229">
        <v>2.0718100991500487E-4</v>
      </c>
      <c r="BC78" s="229">
        <v>9.0285173834979057E-4</v>
      </c>
      <c r="BD78" s="229">
        <v>1.199620269778224E-3</v>
      </c>
      <c r="BE78" s="229">
        <v>7.778623628271425E-4</v>
      </c>
      <c r="BF78" s="229">
        <v>4.9856482650191001E-3</v>
      </c>
      <c r="BG78" s="229">
        <v>5.6402465377955392E-4</v>
      </c>
      <c r="BH78" s="229">
        <v>1.0648785859249769E-2</v>
      </c>
      <c r="BI78" s="229">
        <v>3.0312953747282895E-3</v>
      </c>
      <c r="BJ78" s="229">
        <v>1.2276229133797438E-2</v>
      </c>
      <c r="BK78" s="229">
        <v>5.9553143103057791E-3</v>
      </c>
      <c r="BL78" s="229">
        <v>2.9234951820349443E-3</v>
      </c>
      <c r="BM78" s="229">
        <v>3.9877273488218221E-3</v>
      </c>
      <c r="BN78" s="229">
        <v>1.1809026638878329E-3</v>
      </c>
      <c r="BO78" s="229">
        <v>1.29709934457754E-3</v>
      </c>
      <c r="BP78" s="229">
        <v>2.5230784214727055E-3</v>
      </c>
      <c r="BQ78" s="229">
        <v>8.0861570289745208E-3</v>
      </c>
      <c r="BR78" s="229">
        <v>3.7932856005144277E-3</v>
      </c>
      <c r="BS78" s="229">
        <v>1.5743973191280399E-2</v>
      </c>
      <c r="BT78" s="229">
        <v>5.980650311170478E-4</v>
      </c>
      <c r="BU78" s="229">
        <v>8.8356484602889647E-3</v>
      </c>
      <c r="BV78" s="229">
        <v>2.9194975768658274E-2</v>
      </c>
      <c r="BW78" s="270">
        <v>0</v>
      </c>
      <c r="BX78" s="272">
        <v>0.20301566766734763</v>
      </c>
    </row>
    <row r="79" spans="1:76" ht="14.7" thickBot="1" x14ac:dyDescent="0.6">
      <c r="A79" s="131"/>
      <c r="B79" s="232">
        <v>71</v>
      </c>
      <c r="C79" s="233" t="s">
        <v>70</v>
      </c>
      <c r="D79" s="231" t="s">
        <v>169</v>
      </c>
      <c r="E79" s="229">
        <v>0</v>
      </c>
      <c r="F79" s="229">
        <v>0</v>
      </c>
      <c r="G79" s="229">
        <v>0</v>
      </c>
      <c r="H79" s="229">
        <v>0</v>
      </c>
      <c r="I79" s="229">
        <v>0</v>
      </c>
      <c r="J79" s="229">
        <v>0</v>
      </c>
      <c r="K79" s="229">
        <v>0</v>
      </c>
      <c r="L79" s="229">
        <v>0</v>
      </c>
      <c r="M79" s="229">
        <v>0</v>
      </c>
      <c r="N79" s="229">
        <v>0</v>
      </c>
      <c r="O79" s="229">
        <v>0</v>
      </c>
      <c r="P79" s="229">
        <v>0</v>
      </c>
      <c r="Q79" s="229">
        <v>0</v>
      </c>
      <c r="R79" s="229">
        <v>0</v>
      </c>
      <c r="S79" s="229">
        <v>0</v>
      </c>
      <c r="T79" s="229">
        <v>0</v>
      </c>
      <c r="U79" s="229">
        <v>0</v>
      </c>
      <c r="V79" s="229">
        <v>0</v>
      </c>
      <c r="W79" s="229">
        <v>0</v>
      </c>
      <c r="X79" s="229">
        <v>0</v>
      </c>
      <c r="Y79" s="229">
        <v>0</v>
      </c>
      <c r="Z79" s="229">
        <v>0</v>
      </c>
      <c r="AA79" s="229">
        <v>0</v>
      </c>
      <c r="AB79" s="229">
        <v>0</v>
      </c>
      <c r="AC79" s="229">
        <v>0</v>
      </c>
      <c r="AD79" s="229">
        <v>0</v>
      </c>
      <c r="AE79" s="229">
        <v>0</v>
      </c>
      <c r="AF79" s="229">
        <v>0</v>
      </c>
      <c r="AG79" s="229">
        <v>0</v>
      </c>
      <c r="AH79" s="229">
        <v>0</v>
      </c>
      <c r="AI79" s="229">
        <v>0</v>
      </c>
      <c r="AJ79" s="229">
        <v>0</v>
      </c>
      <c r="AK79" s="229">
        <v>0</v>
      </c>
      <c r="AL79" s="229">
        <v>0</v>
      </c>
      <c r="AM79" s="229">
        <v>0</v>
      </c>
      <c r="AN79" s="229">
        <v>0</v>
      </c>
      <c r="AO79" s="229">
        <v>0</v>
      </c>
      <c r="AP79" s="229">
        <v>0</v>
      </c>
      <c r="AQ79" s="229">
        <v>0</v>
      </c>
      <c r="AR79" s="229">
        <v>0</v>
      </c>
      <c r="AS79" s="229">
        <v>0</v>
      </c>
      <c r="AT79" s="229">
        <v>0</v>
      </c>
      <c r="AU79" s="229">
        <v>0</v>
      </c>
      <c r="AV79" s="229">
        <v>0</v>
      </c>
      <c r="AW79" s="229">
        <v>0</v>
      </c>
      <c r="AX79" s="229">
        <v>0</v>
      </c>
      <c r="AY79" s="229">
        <v>0</v>
      </c>
      <c r="AZ79" s="229">
        <v>0</v>
      </c>
      <c r="BA79" s="229">
        <v>0</v>
      </c>
      <c r="BB79" s="229">
        <v>0</v>
      </c>
      <c r="BC79" s="229">
        <v>0</v>
      </c>
      <c r="BD79" s="229">
        <v>0</v>
      </c>
      <c r="BE79" s="229">
        <v>0</v>
      </c>
      <c r="BF79" s="229">
        <v>0</v>
      </c>
      <c r="BG79" s="229">
        <v>0</v>
      </c>
      <c r="BH79" s="229">
        <v>0</v>
      </c>
      <c r="BI79" s="229">
        <v>0</v>
      </c>
      <c r="BJ79" s="229">
        <v>0</v>
      </c>
      <c r="BK79" s="229">
        <v>0</v>
      </c>
      <c r="BL79" s="229">
        <v>0</v>
      </c>
      <c r="BM79" s="229">
        <v>0</v>
      </c>
      <c r="BN79" s="229">
        <v>0</v>
      </c>
      <c r="BO79" s="229">
        <v>0</v>
      </c>
      <c r="BP79" s="229">
        <v>0</v>
      </c>
      <c r="BQ79" s="229">
        <v>0</v>
      </c>
      <c r="BR79" s="229">
        <v>0</v>
      </c>
      <c r="BS79" s="229">
        <v>0</v>
      </c>
      <c r="BT79" s="229">
        <v>0</v>
      </c>
      <c r="BU79" s="229">
        <v>0</v>
      </c>
      <c r="BV79" s="229">
        <v>0</v>
      </c>
      <c r="BW79" s="270">
        <v>0</v>
      </c>
      <c r="BX79" s="272">
        <v>0</v>
      </c>
    </row>
    <row r="80" spans="1:76" ht="14.7" thickBot="1" x14ac:dyDescent="0.6">
      <c r="B80" s="234"/>
      <c r="C80" s="397" t="s">
        <v>86</v>
      </c>
      <c r="D80" s="398"/>
      <c r="E80" s="39">
        <v>0.28956559999667952</v>
      </c>
      <c r="F80" s="39">
        <v>0.22492671723575441</v>
      </c>
      <c r="G80" s="39">
        <v>0.32661118529449762</v>
      </c>
      <c r="H80" s="39">
        <v>0.2042269266731582</v>
      </c>
      <c r="I80" s="39">
        <v>0.15375753415748947</v>
      </c>
      <c r="J80" s="39">
        <v>0.27708276859908254</v>
      </c>
      <c r="K80" s="39">
        <v>0.68013072619911841</v>
      </c>
      <c r="L80" s="39">
        <v>0.12913646333611417</v>
      </c>
      <c r="M80" s="39">
        <v>0.54882263149721855</v>
      </c>
      <c r="N80" s="39">
        <v>0.29758080651281982</v>
      </c>
      <c r="O80" s="39">
        <v>0.41178929994891028</v>
      </c>
      <c r="P80" s="39">
        <v>0.43283365981489097</v>
      </c>
      <c r="Q80" s="39">
        <v>0.33788387131025793</v>
      </c>
      <c r="R80" s="39">
        <v>0.29370337879356173</v>
      </c>
      <c r="S80" s="39">
        <v>0.30174690631413154</v>
      </c>
      <c r="T80" s="39">
        <v>0.65695031579811025</v>
      </c>
      <c r="U80" s="39">
        <v>0.72624785256747504</v>
      </c>
      <c r="V80" s="39">
        <v>0.42023559363380386</v>
      </c>
      <c r="W80" s="39">
        <v>0.59649781669680535</v>
      </c>
      <c r="X80" s="39">
        <v>0.59878898152779125</v>
      </c>
      <c r="Y80" s="39">
        <v>0.66239075654669488</v>
      </c>
      <c r="Z80" s="39">
        <v>0.37118057707571467</v>
      </c>
      <c r="AA80" s="39">
        <v>0.50704405673429442</v>
      </c>
      <c r="AB80" s="39">
        <v>0.62441215441119113</v>
      </c>
      <c r="AC80" s="39">
        <v>0.83054142092285699</v>
      </c>
      <c r="AD80" s="39">
        <v>0.77412659922683014</v>
      </c>
      <c r="AE80" s="39">
        <v>0.38432898483099853</v>
      </c>
      <c r="AF80" s="39">
        <v>0.56896222625535309</v>
      </c>
      <c r="AG80" s="39">
        <v>0.6846106212384383</v>
      </c>
      <c r="AH80" s="39">
        <v>0.41253083238108562</v>
      </c>
      <c r="AI80" s="39">
        <v>0.4524967878521382</v>
      </c>
      <c r="AJ80" s="39">
        <v>0.38616687663142929</v>
      </c>
      <c r="AK80" s="39">
        <v>0.4017596507757466</v>
      </c>
      <c r="AL80" s="39">
        <v>0.42891172360404961</v>
      </c>
      <c r="AM80" s="39">
        <v>0.48188357383864083</v>
      </c>
      <c r="AN80" s="39">
        <v>0.58029849389732224</v>
      </c>
      <c r="AO80" s="39">
        <v>0.33870067380093655</v>
      </c>
      <c r="AP80" s="39">
        <v>0.32478611329277962</v>
      </c>
      <c r="AQ80" s="39">
        <v>0.26111304753796394</v>
      </c>
      <c r="AR80" s="39">
        <v>0.24658308241635502</v>
      </c>
      <c r="AS80" s="39">
        <v>0.25007195125796894</v>
      </c>
      <c r="AT80" s="39">
        <v>0.1643903306411986</v>
      </c>
      <c r="AU80" s="39">
        <v>0.32339715501588068</v>
      </c>
      <c r="AV80" s="39">
        <v>0.50791669437983267</v>
      </c>
      <c r="AW80" s="39">
        <v>0.51668516315407953</v>
      </c>
      <c r="AX80" s="39">
        <v>0.35712665706811092</v>
      </c>
      <c r="AY80" s="39">
        <v>0.4921051031544631</v>
      </c>
      <c r="AZ80" s="39">
        <v>0.23913717780375601</v>
      </c>
      <c r="BA80" s="39">
        <v>0.61605732252166845</v>
      </c>
      <c r="BB80" s="39">
        <v>0.26530187758918644</v>
      </c>
      <c r="BC80" s="39">
        <v>0.60943535191067721</v>
      </c>
      <c r="BD80" s="39">
        <v>0.24899899299488779</v>
      </c>
      <c r="BE80" s="39">
        <v>0.34028194573069387</v>
      </c>
      <c r="BF80" s="39">
        <v>0.30202584307742059</v>
      </c>
      <c r="BG80" s="39">
        <v>9.6301868132016605E-2</v>
      </c>
      <c r="BH80" s="39">
        <v>0.42260394715465333</v>
      </c>
      <c r="BI80" s="39">
        <v>0.37596289629417362</v>
      </c>
      <c r="BJ80" s="39">
        <v>0.34660184456469328</v>
      </c>
      <c r="BK80" s="39">
        <v>0.52175949358579965</v>
      </c>
      <c r="BL80" s="39">
        <v>0.44547858365467258</v>
      </c>
      <c r="BM80" s="39">
        <v>0.30446033828282465</v>
      </c>
      <c r="BN80" s="39">
        <v>0.61707367448174311</v>
      </c>
      <c r="BO80" s="39">
        <v>0.28967224803799668</v>
      </c>
      <c r="BP80" s="39">
        <v>0.20573462249788782</v>
      </c>
      <c r="BQ80" s="39">
        <v>0.15716793230922374</v>
      </c>
      <c r="BR80" s="39">
        <v>0.13044912576584214</v>
      </c>
      <c r="BS80" s="39">
        <v>0.13034388791587312</v>
      </c>
      <c r="BT80" s="39">
        <v>0.16862010978566264</v>
      </c>
      <c r="BU80" s="39">
        <v>0.24574736804778557</v>
      </c>
      <c r="BV80" s="39">
        <v>0.34689428993357507</v>
      </c>
      <c r="BW80" s="39">
        <v>0</v>
      </c>
    </row>
    <row r="81" spans="1:75" x14ac:dyDescent="0.55000000000000004"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3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</row>
    <row r="82" spans="1:75" ht="32.25" customHeight="1" x14ac:dyDescent="0.55000000000000004">
      <c r="A82" s="131"/>
      <c r="B82" s="371" t="s">
        <v>103</v>
      </c>
      <c r="C82" s="372"/>
      <c r="D82" s="372"/>
    </row>
    <row r="83" spans="1:75" x14ac:dyDescent="0.55000000000000004">
      <c r="A83" s="131"/>
    </row>
    <row r="85" spans="1:75" x14ac:dyDescent="0.55000000000000004">
      <c r="A85" s="131"/>
    </row>
    <row r="86" spans="1:75" x14ac:dyDescent="0.55000000000000004">
      <c r="A86" s="131"/>
    </row>
    <row r="90" spans="1:75" x14ac:dyDescent="0.55000000000000004">
      <c r="A90" s="131"/>
    </row>
    <row r="91" spans="1:75" x14ac:dyDescent="0.55000000000000004">
      <c r="A91" s="131"/>
    </row>
    <row r="94" spans="1:75" x14ac:dyDescent="0.55000000000000004">
      <c r="A94" s="131"/>
    </row>
    <row r="95" spans="1:75" x14ac:dyDescent="0.55000000000000004">
      <c r="A95" s="131"/>
    </row>
    <row r="98" spans="1:1" x14ac:dyDescent="0.55000000000000004">
      <c r="A98" s="131"/>
    </row>
    <row r="99" spans="1:1" x14ac:dyDescent="0.55000000000000004">
      <c r="A99" s="131"/>
    </row>
    <row r="102" spans="1:1" x14ac:dyDescent="0.55000000000000004">
      <c r="A102" s="131"/>
    </row>
    <row r="103" spans="1:1" x14ac:dyDescent="0.55000000000000004">
      <c r="A103" s="131"/>
    </row>
    <row r="106" spans="1:1" x14ac:dyDescent="0.55000000000000004">
      <c r="A106" s="131"/>
    </row>
    <row r="107" spans="1:1" x14ac:dyDescent="0.55000000000000004">
      <c r="A107" s="131"/>
    </row>
    <row r="110" spans="1:1" x14ac:dyDescent="0.55000000000000004">
      <c r="A110" s="131"/>
    </row>
    <row r="111" spans="1:1" x14ac:dyDescent="0.55000000000000004">
      <c r="A111" s="131"/>
    </row>
    <row r="114" spans="1:1" x14ac:dyDescent="0.55000000000000004">
      <c r="A114" s="131"/>
    </row>
    <row r="115" spans="1:1" x14ac:dyDescent="0.55000000000000004">
      <c r="A115" s="131"/>
    </row>
    <row r="118" spans="1:1" x14ac:dyDescent="0.55000000000000004">
      <c r="A118" s="131"/>
    </row>
    <row r="119" spans="1:1" x14ac:dyDescent="0.55000000000000004">
      <c r="A119" s="131"/>
    </row>
    <row r="122" spans="1:1" x14ac:dyDescent="0.55000000000000004">
      <c r="A122" s="131"/>
    </row>
    <row r="123" spans="1:1" x14ac:dyDescent="0.55000000000000004">
      <c r="A123" s="131"/>
    </row>
    <row r="126" spans="1:1" x14ac:dyDescent="0.55000000000000004">
      <c r="A126" s="131"/>
    </row>
    <row r="127" spans="1:1" x14ac:dyDescent="0.55000000000000004">
      <c r="A127" s="131"/>
    </row>
    <row r="130" spans="1:1" x14ac:dyDescent="0.55000000000000004">
      <c r="A130" s="131"/>
    </row>
    <row r="131" spans="1:1" x14ac:dyDescent="0.55000000000000004">
      <c r="A131" s="131"/>
    </row>
    <row r="134" spans="1:1" x14ac:dyDescent="0.55000000000000004">
      <c r="A134" s="131"/>
    </row>
    <row r="135" spans="1:1" x14ac:dyDescent="0.55000000000000004">
      <c r="A135" s="131"/>
    </row>
    <row r="138" spans="1:1" x14ac:dyDescent="0.55000000000000004">
      <c r="A138" s="131"/>
    </row>
    <row r="139" spans="1:1" x14ac:dyDescent="0.55000000000000004">
      <c r="A139" s="131"/>
    </row>
    <row r="142" spans="1:1" x14ac:dyDescent="0.55000000000000004">
      <c r="A142" s="131"/>
    </row>
    <row r="143" spans="1:1" x14ac:dyDescent="0.55000000000000004">
      <c r="A143" s="131"/>
    </row>
    <row r="146" spans="1:1" x14ac:dyDescent="0.55000000000000004">
      <c r="A146" s="131"/>
    </row>
    <row r="147" spans="1:1" x14ac:dyDescent="0.55000000000000004">
      <c r="A147" s="131"/>
    </row>
    <row r="150" spans="1:1" x14ac:dyDescent="0.55000000000000004">
      <c r="A150" s="131"/>
    </row>
    <row r="151" spans="1:1" x14ac:dyDescent="0.55000000000000004">
      <c r="A151" s="131"/>
    </row>
    <row r="154" spans="1:1" x14ac:dyDescent="0.55000000000000004">
      <c r="A154" s="131"/>
    </row>
    <row r="155" spans="1:1" x14ac:dyDescent="0.55000000000000004">
      <c r="A155" s="131"/>
    </row>
    <row r="158" spans="1:1" x14ac:dyDescent="0.55000000000000004">
      <c r="A158" s="131"/>
    </row>
    <row r="159" spans="1:1" x14ac:dyDescent="0.55000000000000004">
      <c r="A159" s="131"/>
    </row>
    <row r="162" spans="1:1" x14ac:dyDescent="0.55000000000000004">
      <c r="A162" s="131"/>
    </row>
    <row r="163" spans="1:1" x14ac:dyDescent="0.55000000000000004">
      <c r="A163" s="131"/>
    </row>
    <row r="166" spans="1:1" x14ac:dyDescent="0.55000000000000004">
      <c r="A166" s="131"/>
    </row>
    <row r="167" spans="1:1" x14ac:dyDescent="0.55000000000000004">
      <c r="A167" s="131"/>
    </row>
    <row r="170" spans="1:1" x14ac:dyDescent="0.55000000000000004">
      <c r="A170" s="131"/>
    </row>
    <row r="171" spans="1:1" x14ac:dyDescent="0.55000000000000004">
      <c r="A171" s="131"/>
    </row>
    <row r="174" spans="1:1" x14ac:dyDescent="0.55000000000000004">
      <c r="A174" s="131"/>
    </row>
    <row r="175" spans="1:1" x14ac:dyDescent="0.55000000000000004">
      <c r="A175" s="131"/>
    </row>
    <row r="178" spans="1:1" x14ac:dyDescent="0.55000000000000004">
      <c r="A178" s="131"/>
    </row>
    <row r="179" spans="1:1" x14ac:dyDescent="0.55000000000000004">
      <c r="A179" s="131"/>
    </row>
    <row r="182" spans="1:1" x14ac:dyDescent="0.55000000000000004">
      <c r="A182" s="131"/>
    </row>
    <row r="183" spans="1:1" x14ac:dyDescent="0.55000000000000004">
      <c r="A183" s="131"/>
    </row>
    <row r="186" spans="1:1" x14ac:dyDescent="0.55000000000000004">
      <c r="A186" s="131"/>
    </row>
    <row r="187" spans="1:1" x14ac:dyDescent="0.55000000000000004">
      <c r="A187" s="131"/>
    </row>
    <row r="190" spans="1:1" x14ac:dyDescent="0.55000000000000004">
      <c r="A190" s="131"/>
    </row>
    <row r="191" spans="1:1" x14ac:dyDescent="0.55000000000000004">
      <c r="A191" s="131"/>
    </row>
    <row r="194" spans="1:1" x14ac:dyDescent="0.55000000000000004">
      <c r="A194" s="131"/>
    </row>
    <row r="195" spans="1:1" x14ac:dyDescent="0.55000000000000004">
      <c r="A195" s="131"/>
    </row>
    <row r="198" spans="1:1" x14ac:dyDescent="0.55000000000000004">
      <c r="A198" s="131"/>
    </row>
    <row r="199" spans="1:1" x14ac:dyDescent="0.55000000000000004">
      <c r="A199" s="131"/>
    </row>
    <row r="202" spans="1:1" x14ac:dyDescent="0.55000000000000004">
      <c r="A202" s="131"/>
    </row>
    <row r="203" spans="1:1" x14ac:dyDescent="0.55000000000000004">
      <c r="A203" s="131"/>
    </row>
    <row r="206" spans="1:1" x14ac:dyDescent="0.55000000000000004">
      <c r="A206" s="131"/>
    </row>
    <row r="207" spans="1:1" x14ac:dyDescent="0.55000000000000004">
      <c r="A207" s="131"/>
    </row>
    <row r="210" spans="1:1" x14ac:dyDescent="0.55000000000000004">
      <c r="A210" s="131"/>
    </row>
    <row r="211" spans="1:1" x14ac:dyDescent="0.55000000000000004">
      <c r="A211" s="131"/>
    </row>
    <row r="214" spans="1:1" x14ac:dyDescent="0.55000000000000004">
      <c r="A214" s="131"/>
    </row>
    <row r="215" spans="1:1" x14ac:dyDescent="0.55000000000000004">
      <c r="A215" s="131"/>
    </row>
    <row r="218" spans="1:1" x14ac:dyDescent="0.55000000000000004">
      <c r="A218" s="131"/>
    </row>
    <row r="219" spans="1:1" x14ac:dyDescent="0.55000000000000004">
      <c r="A219" s="131"/>
    </row>
    <row r="222" spans="1:1" x14ac:dyDescent="0.55000000000000004">
      <c r="A222" s="131"/>
    </row>
    <row r="223" spans="1:1" x14ac:dyDescent="0.55000000000000004">
      <c r="A223" s="131"/>
    </row>
    <row r="226" spans="1:1" x14ac:dyDescent="0.55000000000000004">
      <c r="A226" s="131"/>
    </row>
    <row r="227" spans="1:1" x14ac:dyDescent="0.55000000000000004">
      <c r="A227" s="131"/>
    </row>
    <row r="230" spans="1:1" x14ac:dyDescent="0.55000000000000004">
      <c r="A230" s="131"/>
    </row>
    <row r="231" spans="1:1" x14ac:dyDescent="0.55000000000000004">
      <c r="A231" s="131"/>
    </row>
    <row r="234" spans="1:1" x14ac:dyDescent="0.55000000000000004">
      <c r="A234" s="131"/>
    </row>
    <row r="235" spans="1:1" x14ac:dyDescent="0.55000000000000004">
      <c r="A235" s="131"/>
    </row>
    <row r="238" spans="1:1" x14ac:dyDescent="0.55000000000000004">
      <c r="A238" s="131"/>
    </row>
    <row r="239" spans="1:1" x14ac:dyDescent="0.55000000000000004">
      <c r="A239" s="131"/>
    </row>
    <row r="242" spans="1:1" x14ac:dyDescent="0.55000000000000004">
      <c r="A242" s="131"/>
    </row>
    <row r="243" spans="1:1" x14ac:dyDescent="0.55000000000000004">
      <c r="A243" s="131"/>
    </row>
    <row r="246" spans="1:1" x14ac:dyDescent="0.55000000000000004">
      <c r="A246" s="131"/>
    </row>
    <row r="247" spans="1:1" x14ac:dyDescent="0.55000000000000004">
      <c r="A247" s="131"/>
    </row>
    <row r="250" spans="1:1" x14ac:dyDescent="0.55000000000000004">
      <c r="A250" s="131"/>
    </row>
    <row r="251" spans="1:1" x14ac:dyDescent="0.55000000000000004">
      <c r="A251" s="131"/>
    </row>
    <row r="254" spans="1:1" x14ac:dyDescent="0.55000000000000004">
      <c r="A254" s="131"/>
    </row>
    <row r="255" spans="1:1" x14ac:dyDescent="0.55000000000000004">
      <c r="A255" s="131"/>
    </row>
    <row r="258" spans="1:1" x14ac:dyDescent="0.55000000000000004">
      <c r="A258" s="131"/>
    </row>
    <row r="259" spans="1:1" x14ac:dyDescent="0.55000000000000004">
      <c r="A259" s="131"/>
    </row>
    <row r="262" spans="1:1" x14ac:dyDescent="0.55000000000000004">
      <c r="A262" s="131"/>
    </row>
    <row r="263" spans="1:1" x14ac:dyDescent="0.55000000000000004">
      <c r="A263" s="131"/>
    </row>
    <row r="266" spans="1:1" x14ac:dyDescent="0.55000000000000004">
      <c r="A266" s="131"/>
    </row>
    <row r="267" spans="1:1" x14ac:dyDescent="0.55000000000000004">
      <c r="A267" s="131"/>
    </row>
    <row r="270" spans="1:1" x14ac:dyDescent="0.55000000000000004">
      <c r="A270" s="131"/>
    </row>
    <row r="271" spans="1:1" x14ac:dyDescent="0.55000000000000004">
      <c r="A271" s="131"/>
    </row>
    <row r="274" spans="1:1" x14ac:dyDescent="0.55000000000000004">
      <c r="A274" s="131"/>
    </row>
    <row r="275" spans="1:1" x14ac:dyDescent="0.55000000000000004">
      <c r="A275" s="131"/>
    </row>
    <row r="278" spans="1:1" x14ac:dyDescent="0.55000000000000004">
      <c r="A278" s="131"/>
    </row>
    <row r="279" spans="1:1" x14ac:dyDescent="0.55000000000000004">
      <c r="A279" s="131"/>
    </row>
    <row r="282" spans="1:1" x14ac:dyDescent="0.55000000000000004">
      <c r="A282" s="131"/>
    </row>
    <row r="283" spans="1:1" x14ac:dyDescent="0.55000000000000004">
      <c r="A283" s="131"/>
    </row>
    <row r="286" spans="1:1" x14ac:dyDescent="0.55000000000000004">
      <c r="A286" s="131"/>
    </row>
    <row r="287" spans="1:1" x14ac:dyDescent="0.55000000000000004">
      <c r="A287" s="131"/>
    </row>
    <row r="290" spans="1:1" x14ac:dyDescent="0.55000000000000004">
      <c r="A290" s="131"/>
    </row>
    <row r="291" spans="1:1" x14ac:dyDescent="0.55000000000000004">
      <c r="A291" s="131"/>
    </row>
    <row r="294" spans="1:1" x14ac:dyDescent="0.55000000000000004">
      <c r="A294" s="131"/>
    </row>
    <row r="295" spans="1:1" x14ac:dyDescent="0.55000000000000004">
      <c r="A295" s="131"/>
    </row>
    <row r="298" spans="1:1" x14ac:dyDescent="0.55000000000000004">
      <c r="A298" s="131"/>
    </row>
    <row r="299" spans="1:1" x14ac:dyDescent="0.55000000000000004">
      <c r="A299" s="131"/>
    </row>
    <row r="302" spans="1:1" x14ac:dyDescent="0.55000000000000004">
      <c r="A302" s="131"/>
    </row>
    <row r="303" spans="1:1" x14ac:dyDescent="0.55000000000000004">
      <c r="A303" s="131"/>
    </row>
    <row r="306" spans="1:1" x14ac:dyDescent="0.55000000000000004">
      <c r="A306" s="131"/>
    </row>
    <row r="307" spans="1:1" x14ac:dyDescent="0.55000000000000004">
      <c r="A307" s="131"/>
    </row>
    <row r="310" spans="1:1" x14ac:dyDescent="0.55000000000000004">
      <c r="A310" s="131"/>
    </row>
    <row r="311" spans="1:1" x14ac:dyDescent="0.55000000000000004">
      <c r="A311" s="131"/>
    </row>
    <row r="314" spans="1:1" x14ac:dyDescent="0.55000000000000004">
      <c r="A314" s="131"/>
    </row>
    <row r="315" spans="1:1" x14ac:dyDescent="0.55000000000000004">
      <c r="A315" s="131"/>
    </row>
    <row r="318" spans="1:1" x14ac:dyDescent="0.55000000000000004">
      <c r="A318" s="131"/>
    </row>
    <row r="319" spans="1:1" x14ac:dyDescent="0.55000000000000004">
      <c r="A319" s="131"/>
    </row>
    <row r="322" spans="1:1" x14ac:dyDescent="0.55000000000000004">
      <c r="A322" s="131"/>
    </row>
    <row r="323" spans="1:1" x14ac:dyDescent="0.55000000000000004">
      <c r="A323" s="131"/>
    </row>
    <row r="326" spans="1:1" x14ac:dyDescent="0.55000000000000004">
      <c r="A326" s="131"/>
    </row>
    <row r="327" spans="1:1" x14ac:dyDescent="0.55000000000000004">
      <c r="A327" s="131"/>
    </row>
    <row r="330" spans="1:1" x14ac:dyDescent="0.55000000000000004">
      <c r="A330" s="131"/>
    </row>
    <row r="331" spans="1:1" x14ac:dyDescent="0.55000000000000004">
      <c r="A331" s="131"/>
    </row>
    <row r="334" spans="1:1" x14ac:dyDescent="0.55000000000000004">
      <c r="A334" s="131"/>
    </row>
    <row r="335" spans="1:1" x14ac:dyDescent="0.55000000000000004">
      <c r="A335" s="131"/>
    </row>
    <row r="338" spans="1:1" x14ac:dyDescent="0.55000000000000004">
      <c r="A338" s="131"/>
    </row>
    <row r="339" spans="1:1" x14ac:dyDescent="0.55000000000000004">
      <c r="A339" s="131"/>
    </row>
    <row r="342" spans="1:1" x14ac:dyDescent="0.55000000000000004">
      <c r="A342" s="131"/>
    </row>
    <row r="343" spans="1:1" x14ac:dyDescent="0.55000000000000004">
      <c r="A343" s="131"/>
    </row>
    <row r="346" spans="1:1" x14ac:dyDescent="0.55000000000000004">
      <c r="A346" s="131"/>
    </row>
    <row r="347" spans="1:1" x14ac:dyDescent="0.55000000000000004">
      <c r="A347" s="131"/>
    </row>
    <row r="350" spans="1:1" x14ac:dyDescent="0.55000000000000004">
      <c r="A350" s="131"/>
    </row>
    <row r="351" spans="1:1" x14ac:dyDescent="0.55000000000000004">
      <c r="A351" s="131"/>
    </row>
    <row r="354" spans="1:1" x14ac:dyDescent="0.55000000000000004">
      <c r="A354" s="131"/>
    </row>
    <row r="355" spans="1:1" x14ac:dyDescent="0.55000000000000004">
      <c r="A355" s="131"/>
    </row>
    <row r="358" spans="1:1" x14ac:dyDescent="0.55000000000000004">
      <c r="A358" s="131"/>
    </row>
    <row r="359" spans="1:1" x14ac:dyDescent="0.55000000000000004">
      <c r="A359" s="131"/>
    </row>
    <row r="362" spans="1:1" x14ac:dyDescent="0.55000000000000004">
      <c r="A362" s="131"/>
    </row>
    <row r="363" spans="1:1" x14ac:dyDescent="0.55000000000000004">
      <c r="A363" s="131"/>
    </row>
    <row r="366" spans="1:1" x14ac:dyDescent="0.55000000000000004">
      <c r="A366" s="131"/>
    </row>
    <row r="367" spans="1:1" x14ac:dyDescent="0.55000000000000004">
      <c r="A367" s="131"/>
    </row>
    <row r="370" spans="1:1" x14ac:dyDescent="0.55000000000000004">
      <c r="A370" s="131"/>
    </row>
    <row r="371" spans="1:1" x14ac:dyDescent="0.55000000000000004">
      <c r="A371" s="131"/>
    </row>
    <row r="374" spans="1:1" x14ac:dyDescent="0.55000000000000004">
      <c r="A374" s="131"/>
    </row>
    <row r="375" spans="1:1" x14ac:dyDescent="0.55000000000000004">
      <c r="A375" s="131"/>
    </row>
    <row r="378" spans="1:1" x14ac:dyDescent="0.55000000000000004">
      <c r="A378" s="131"/>
    </row>
    <row r="379" spans="1:1" x14ac:dyDescent="0.55000000000000004">
      <c r="A379" s="131"/>
    </row>
    <row r="382" spans="1:1" x14ac:dyDescent="0.55000000000000004">
      <c r="A382" s="131"/>
    </row>
    <row r="383" spans="1:1" x14ac:dyDescent="0.55000000000000004">
      <c r="A383" s="131"/>
    </row>
    <row r="386" spans="1:1" x14ac:dyDescent="0.55000000000000004">
      <c r="A386" s="131"/>
    </row>
    <row r="387" spans="1:1" x14ac:dyDescent="0.55000000000000004">
      <c r="A387" s="131"/>
    </row>
    <row r="390" spans="1:1" x14ac:dyDescent="0.55000000000000004">
      <c r="A390" s="131"/>
    </row>
    <row r="391" spans="1:1" x14ac:dyDescent="0.55000000000000004">
      <c r="A391" s="131"/>
    </row>
    <row r="394" spans="1:1" x14ac:dyDescent="0.55000000000000004">
      <c r="A394" s="131"/>
    </row>
    <row r="395" spans="1:1" x14ac:dyDescent="0.55000000000000004">
      <c r="A395" s="131"/>
    </row>
    <row r="398" spans="1:1" x14ac:dyDescent="0.55000000000000004">
      <c r="A398" s="131"/>
    </row>
    <row r="399" spans="1:1" x14ac:dyDescent="0.55000000000000004">
      <c r="A399" s="131"/>
    </row>
    <row r="402" spans="1:1" x14ac:dyDescent="0.55000000000000004">
      <c r="A402" s="131"/>
    </row>
    <row r="403" spans="1:1" x14ac:dyDescent="0.55000000000000004">
      <c r="A403" s="131"/>
    </row>
    <row r="406" spans="1:1" x14ac:dyDescent="0.55000000000000004">
      <c r="A406" s="131"/>
    </row>
    <row r="407" spans="1:1" x14ac:dyDescent="0.55000000000000004">
      <c r="A407" s="131"/>
    </row>
    <row r="410" spans="1:1" x14ac:dyDescent="0.55000000000000004">
      <c r="A410" s="131"/>
    </row>
    <row r="411" spans="1:1" x14ac:dyDescent="0.55000000000000004">
      <c r="A411" s="131"/>
    </row>
    <row r="414" spans="1:1" x14ac:dyDescent="0.55000000000000004">
      <c r="A414" s="131"/>
    </row>
    <row r="415" spans="1:1" x14ac:dyDescent="0.55000000000000004">
      <c r="A415" s="131"/>
    </row>
    <row r="418" spans="1:1" x14ac:dyDescent="0.55000000000000004">
      <c r="A418" s="131"/>
    </row>
    <row r="419" spans="1:1" x14ac:dyDescent="0.55000000000000004">
      <c r="A419" s="131"/>
    </row>
    <row r="422" spans="1:1" x14ac:dyDescent="0.55000000000000004">
      <c r="A422" s="131"/>
    </row>
    <row r="423" spans="1:1" x14ac:dyDescent="0.55000000000000004">
      <c r="A423" s="131"/>
    </row>
    <row r="426" spans="1:1" x14ac:dyDescent="0.55000000000000004">
      <c r="A426" s="131"/>
    </row>
    <row r="427" spans="1:1" x14ac:dyDescent="0.55000000000000004">
      <c r="A427" s="131"/>
    </row>
    <row r="430" spans="1:1" x14ac:dyDescent="0.55000000000000004">
      <c r="A430" s="131"/>
    </row>
    <row r="431" spans="1:1" x14ac:dyDescent="0.55000000000000004">
      <c r="A431" s="131"/>
    </row>
    <row r="434" spans="1:1" x14ac:dyDescent="0.55000000000000004">
      <c r="A434" s="131"/>
    </row>
    <row r="435" spans="1:1" x14ac:dyDescent="0.55000000000000004">
      <c r="A435" s="131"/>
    </row>
    <row r="438" spans="1:1" x14ac:dyDescent="0.55000000000000004">
      <c r="A438" s="131"/>
    </row>
    <row r="439" spans="1:1" x14ac:dyDescent="0.55000000000000004">
      <c r="A439" s="131"/>
    </row>
    <row r="442" spans="1:1" x14ac:dyDescent="0.55000000000000004">
      <c r="A442" s="131"/>
    </row>
    <row r="443" spans="1:1" x14ac:dyDescent="0.55000000000000004">
      <c r="A443" s="131"/>
    </row>
    <row r="446" spans="1:1" x14ac:dyDescent="0.55000000000000004">
      <c r="A446" s="131"/>
    </row>
    <row r="447" spans="1:1" x14ac:dyDescent="0.55000000000000004">
      <c r="A447" s="131"/>
    </row>
    <row r="450" spans="1:1" x14ac:dyDescent="0.55000000000000004">
      <c r="A450" s="131"/>
    </row>
    <row r="451" spans="1:1" x14ac:dyDescent="0.55000000000000004">
      <c r="A451" s="131"/>
    </row>
    <row r="454" spans="1:1" x14ac:dyDescent="0.55000000000000004">
      <c r="A454" s="131"/>
    </row>
    <row r="455" spans="1:1" x14ac:dyDescent="0.55000000000000004">
      <c r="A455" s="131"/>
    </row>
    <row r="458" spans="1:1" x14ac:dyDescent="0.55000000000000004">
      <c r="A458" s="131"/>
    </row>
    <row r="459" spans="1:1" x14ac:dyDescent="0.55000000000000004">
      <c r="A459" s="131"/>
    </row>
    <row r="462" spans="1:1" x14ac:dyDescent="0.55000000000000004">
      <c r="A462" s="131"/>
    </row>
    <row r="463" spans="1:1" x14ac:dyDescent="0.55000000000000004">
      <c r="A463" s="131"/>
    </row>
    <row r="466" spans="1:1" x14ac:dyDescent="0.55000000000000004">
      <c r="A466" s="131"/>
    </row>
    <row r="467" spans="1:1" x14ac:dyDescent="0.55000000000000004">
      <c r="A467" s="131"/>
    </row>
    <row r="470" spans="1:1" x14ac:dyDescent="0.55000000000000004">
      <c r="A470" s="131"/>
    </row>
    <row r="471" spans="1:1" x14ac:dyDescent="0.55000000000000004">
      <c r="A471" s="131"/>
    </row>
    <row r="474" spans="1:1" x14ac:dyDescent="0.55000000000000004">
      <c r="A474" s="131"/>
    </row>
    <row r="475" spans="1:1" x14ac:dyDescent="0.55000000000000004">
      <c r="A475" s="131"/>
    </row>
    <row r="478" spans="1:1" x14ac:dyDescent="0.55000000000000004">
      <c r="A478" s="131"/>
    </row>
    <row r="479" spans="1:1" x14ac:dyDescent="0.55000000000000004">
      <c r="A479" s="131"/>
    </row>
    <row r="482" spans="1:1" x14ac:dyDescent="0.55000000000000004">
      <c r="A482" s="131"/>
    </row>
    <row r="483" spans="1:1" x14ac:dyDescent="0.55000000000000004">
      <c r="A483" s="131"/>
    </row>
    <row r="486" spans="1:1" x14ac:dyDescent="0.55000000000000004">
      <c r="A486" s="131"/>
    </row>
    <row r="487" spans="1:1" x14ac:dyDescent="0.55000000000000004">
      <c r="A487" s="131"/>
    </row>
    <row r="490" spans="1:1" x14ac:dyDescent="0.55000000000000004">
      <c r="A490" s="131"/>
    </row>
    <row r="491" spans="1:1" x14ac:dyDescent="0.55000000000000004">
      <c r="A491" s="131"/>
    </row>
    <row r="494" spans="1:1" x14ac:dyDescent="0.55000000000000004">
      <c r="A494" s="131"/>
    </row>
    <row r="495" spans="1:1" x14ac:dyDescent="0.55000000000000004">
      <c r="A495" s="131"/>
    </row>
    <row r="498" spans="1:1" x14ac:dyDescent="0.55000000000000004">
      <c r="A498" s="131"/>
    </row>
    <row r="499" spans="1:1" x14ac:dyDescent="0.55000000000000004">
      <c r="A499" s="131"/>
    </row>
    <row r="502" spans="1:1" x14ac:dyDescent="0.55000000000000004">
      <c r="A502" s="131"/>
    </row>
    <row r="503" spans="1:1" x14ac:dyDescent="0.55000000000000004">
      <c r="A503" s="131"/>
    </row>
    <row r="506" spans="1:1" x14ac:dyDescent="0.55000000000000004">
      <c r="A506" s="131"/>
    </row>
    <row r="507" spans="1:1" x14ac:dyDescent="0.55000000000000004">
      <c r="A507" s="131"/>
    </row>
    <row r="510" spans="1:1" x14ac:dyDescent="0.55000000000000004">
      <c r="A510" s="131"/>
    </row>
    <row r="511" spans="1:1" x14ac:dyDescent="0.55000000000000004">
      <c r="A511" s="131"/>
    </row>
    <row r="514" spans="1:1" x14ac:dyDescent="0.55000000000000004">
      <c r="A514" s="131"/>
    </row>
    <row r="515" spans="1:1" x14ac:dyDescent="0.55000000000000004">
      <c r="A515" s="131"/>
    </row>
    <row r="518" spans="1:1" x14ac:dyDescent="0.55000000000000004">
      <c r="A518" s="131"/>
    </row>
    <row r="519" spans="1:1" x14ac:dyDescent="0.55000000000000004">
      <c r="A519" s="131"/>
    </row>
    <row r="522" spans="1:1" x14ac:dyDescent="0.55000000000000004">
      <c r="A522" s="131"/>
    </row>
    <row r="523" spans="1:1" x14ac:dyDescent="0.55000000000000004">
      <c r="A523" s="131"/>
    </row>
    <row r="526" spans="1:1" x14ac:dyDescent="0.55000000000000004">
      <c r="A526" s="131"/>
    </row>
    <row r="527" spans="1:1" x14ac:dyDescent="0.55000000000000004">
      <c r="A527" s="131"/>
    </row>
    <row r="530" spans="1:1" x14ac:dyDescent="0.55000000000000004">
      <c r="A530" s="131"/>
    </row>
    <row r="531" spans="1:1" x14ac:dyDescent="0.55000000000000004">
      <c r="A531" s="131"/>
    </row>
    <row r="534" spans="1:1" x14ac:dyDescent="0.55000000000000004">
      <c r="A534" s="131"/>
    </row>
    <row r="535" spans="1:1" x14ac:dyDescent="0.55000000000000004">
      <c r="A535" s="131"/>
    </row>
    <row r="538" spans="1:1" x14ac:dyDescent="0.55000000000000004">
      <c r="A538" s="131"/>
    </row>
    <row r="539" spans="1:1" x14ac:dyDescent="0.55000000000000004">
      <c r="A539" s="131"/>
    </row>
    <row r="542" spans="1:1" x14ac:dyDescent="0.55000000000000004">
      <c r="A542" s="131"/>
    </row>
    <row r="543" spans="1:1" x14ac:dyDescent="0.55000000000000004">
      <c r="A543" s="131"/>
    </row>
    <row r="546" spans="1:1" x14ac:dyDescent="0.55000000000000004">
      <c r="A546" s="131"/>
    </row>
    <row r="547" spans="1:1" x14ac:dyDescent="0.55000000000000004">
      <c r="A547" s="131"/>
    </row>
    <row r="550" spans="1:1" x14ac:dyDescent="0.55000000000000004">
      <c r="A550" s="131"/>
    </row>
    <row r="551" spans="1:1" x14ac:dyDescent="0.55000000000000004">
      <c r="A551" s="131"/>
    </row>
    <row r="554" spans="1:1" x14ac:dyDescent="0.55000000000000004">
      <c r="A554" s="131"/>
    </row>
    <row r="555" spans="1:1" x14ac:dyDescent="0.55000000000000004">
      <c r="A555" s="131"/>
    </row>
    <row r="558" spans="1:1" x14ac:dyDescent="0.55000000000000004">
      <c r="A558" s="131"/>
    </row>
    <row r="559" spans="1:1" x14ac:dyDescent="0.55000000000000004">
      <c r="A559" s="131"/>
    </row>
    <row r="562" spans="1:1" x14ac:dyDescent="0.55000000000000004">
      <c r="A562" s="131"/>
    </row>
    <row r="563" spans="1:1" x14ac:dyDescent="0.55000000000000004">
      <c r="A563" s="131"/>
    </row>
    <row r="566" spans="1:1" x14ac:dyDescent="0.55000000000000004">
      <c r="A566" s="131"/>
    </row>
    <row r="567" spans="1:1" x14ac:dyDescent="0.55000000000000004">
      <c r="A567" s="131"/>
    </row>
    <row r="570" spans="1:1" x14ac:dyDescent="0.55000000000000004">
      <c r="A570" s="131"/>
    </row>
    <row r="571" spans="1:1" x14ac:dyDescent="0.55000000000000004">
      <c r="A571" s="131"/>
    </row>
    <row r="574" spans="1:1" x14ac:dyDescent="0.55000000000000004">
      <c r="A574" s="131"/>
    </row>
    <row r="575" spans="1:1" x14ac:dyDescent="0.55000000000000004">
      <c r="A575" s="131"/>
    </row>
    <row r="578" spans="1:1" x14ac:dyDescent="0.55000000000000004">
      <c r="A578" s="131"/>
    </row>
    <row r="579" spans="1:1" x14ac:dyDescent="0.55000000000000004">
      <c r="A579" s="131"/>
    </row>
    <row r="582" spans="1:1" x14ac:dyDescent="0.55000000000000004">
      <c r="A582" s="131"/>
    </row>
    <row r="583" spans="1:1" x14ac:dyDescent="0.55000000000000004">
      <c r="A583" s="131"/>
    </row>
    <row r="586" spans="1:1" x14ac:dyDescent="0.55000000000000004">
      <c r="A586" s="131"/>
    </row>
    <row r="587" spans="1:1" x14ac:dyDescent="0.55000000000000004">
      <c r="A587" s="131"/>
    </row>
    <row r="590" spans="1:1" x14ac:dyDescent="0.55000000000000004">
      <c r="A590" s="131"/>
    </row>
    <row r="591" spans="1:1" x14ac:dyDescent="0.55000000000000004">
      <c r="A591" s="131"/>
    </row>
    <row r="594" spans="1:1" x14ac:dyDescent="0.55000000000000004">
      <c r="A594" s="131"/>
    </row>
    <row r="595" spans="1:1" x14ac:dyDescent="0.55000000000000004">
      <c r="A595" s="131"/>
    </row>
    <row r="598" spans="1:1" x14ac:dyDescent="0.55000000000000004">
      <c r="A598" s="131"/>
    </row>
    <row r="599" spans="1:1" x14ac:dyDescent="0.55000000000000004">
      <c r="A599" s="131"/>
    </row>
    <row r="602" spans="1:1" x14ac:dyDescent="0.55000000000000004">
      <c r="A602" s="131"/>
    </row>
    <row r="603" spans="1:1" x14ac:dyDescent="0.55000000000000004">
      <c r="A603" s="131"/>
    </row>
    <row r="606" spans="1:1" x14ac:dyDescent="0.55000000000000004">
      <c r="A606" s="131"/>
    </row>
    <row r="607" spans="1:1" x14ac:dyDescent="0.55000000000000004">
      <c r="A607" s="131"/>
    </row>
    <row r="610" spans="1:1" x14ac:dyDescent="0.55000000000000004">
      <c r="A610" s="131"/>
    </row>
    <row r="611" spans="1:1" x14ac:dyDescent="0.55000000000000004">
      <c r="A611" s="131"/>
    </row>
    <row r="614" spans="1:1" x14ac:dyDescent="0.55000000000000004">
      <c r="A614" s="131"/>
    </row>
    <row r="615" spans="1:1" x14ac:dyDescent="0.55000000000000004">
      <c r="A615" s="131"/>
    </row>
    <row r="618" spans="1:1" x14ac:dyDescent="0.55000000000000004">
      <c r="A618" s="131"/>
    </row>
    <row r="619" spans="1:1" x14ac:dyDescent="0.55000000000000004">
      <c r="A619" s="131"/>
    </row>
    <row r="622" spans="1:1" x14ac:dyDescent="0.55000000000000004">
      <c r="A622" s="131"/>
    </row>
    <row r="623" spans="1:1" x14ac:dyDescent="0.55000000000000004">
      <c r="A623" s="131"/>
    </row>
    <row r="626" spans="1:1" x14ac:dyDescent="0.55000000000000004">
      <c r="A626" s="131"/>
    </row>
    <row r="627" spans="1:1" x14ac:dyDescent="0.55000000000000004">
      <c r="A627" s="131"/>
    </row>
    <row r="630" spans="1:1" x14ac:dyDescent="0.55000000000000004">
      <c r="A630" s="131"/>
    </row>
    <row r="631" spans="1:1" x14ac:dyDescent="0.55000000000000004">
      <c r="A631" s="131"/>
    </row>
    <row r="634" spans="1:1" x14ac:dyDescent="0.55000000000000004">
      <c r="A634" s="131"/>
    </row>
    <row r="635" spans="1:1" x14ac:dyDescent="0.55000000000000004">
      <c r="A635" s="131"/>
    </row>
    <row r="638" spans="1:1" x14ac:dyDescent="0.55000000000000004">
      <c r="A638" s="131"/>
    </row>
    <row r="639" spans="1:1" x14ac:dyDescent="0.55000000000000004">
      <c r="A639" s="131"/>
    </row>
    <row r="642" spans="1:1" x14ac:dyDescent="0.55000000000000004">
      <c r="A642" s="131"/>
    </row>
    <row r="643" spans="1:1" x14ac:dyDescent="0.55000000000000004">
      <c r="A643" s="131"/>
    </row>
    <row r="646" spans="1:1" x14ac:dyDescent="0.55000000000000004">
      <c r="A646" s="131"/>
    </row>
    <row r="647" spans="1:1" x14ac:dyDescent="0.55000000000000004">
      <c r="A647" s="131"/>
    </row>
    <row r="650" spans="1:1" x14ac:dyDescent="0.55000000000000004">
      <c r="A650" s="131"/>
    </row>
    <row r="651" spans="1:1" x14ac:dyDescent="0.55000000000000004">
      <c r="A651" s="131"/>
    </row>
    <row r="654" spans="1:1" x14ac:dyDescent="0.55000000000000004">
      <c r="A654" s="131"/>
    </row>
    <row r="655" spans="1:1" x14ac:dyDescent="0.55000000000000004">
      <c r="A655" s="131"/>
    </row>
    <row r="658" spans="1:1" x14ac:dyDescent="0.55000000000000004">
      <c r="A658" s="131"/>
    </row>
    <row r="659" spans="1:1" x14ac:dyDescent="0.55000000000000004">
      <c r="A659" s="131"/>
    </row>
    <row r="662" spans="1:1" x14ac:dyDescent="0.55000000000000004">
      <c r="A662" s="131"/>
    </row>
    <row r="663" spans="1:1" x14ac:dyDescent="0.55000000000000004">
      <c r="A663" s="131"/>
    </row>
    <row r="666" spans="1:1" x14ac:dyDescent="0.55000000000000004">
      <c r="A666" s="131"/>
    </row>
    <row r="667" spans="1:1" x14ac:dyDescent="0.55000000000000004">
      <c r="A667" s="131"/>
    </row>
    <row r="670" spans="1:1" x14ac:dyDescent="0.55000000000000004">
      <c r="A670" s="131"/>
    </row>
    <row r="671" spans="1:1" x14ac:dyDescent="0.55000000000000004">
      <c r="A671" s="131"/>
    </row>
    <row r="674" spans="1:1" x14ac:dyDescent="0.55000000000000004">
      <c r="A674" s="131"/>
    </row>
    <row r="675" spans="1:1" x14ac:dyDescent="0.55000000000000004">
      <c r="A675" s="131"/>
    </row>
    <row r="678" spans="1:1" x14ac:dyDescent="0.55000000000000004">
      <c r="A678" s="131"/>
    </row>
    <row r="679" spans="1:1" x14ac:dyDescent="0.55000000000000004">
      <c r="A679" s="131"/>
    </row>
    <row r="682" spans="1:1" x14ac:dyDescent="0.55000000000000004">
      <c r="A682" s="131"/>
    </row>
    <row r="683" spans="1:1" x14ac:dyDescent="0.55000000000000004">
      <c r="A683" s="131"/>
    </row>
    <row r="686" spans="1:1" x14ac:dyDescent="0.55000000000000004">
      <c r="A686" s="131"/>
    </row>
    <row r="687" spans="1:1" x14ac:dyDescent="0.55000000000000004">
      <c r="A687" s="131"/>
    </row>
    <row r="690" spans="1:1" x14ac:dyDescent="0.55000000000000004">
      <c r="A690" s="131"/>
    </row>
    <row r="691" spans="1:1" x14ac:dyDescent="0.55000000000000004">
      <c r="A691" s="131"/>
    </row>
    <row r="694" spans="1:1" x14ac:dyDescent="0.55000000000000004">
      <c r="A694" s="131"/>
    </row>
    <row r="695" spans="1:1" x14ac:dyDescent="0.55000000000000004">
      <c r="A695" s="131"/>
    </row>
    <row r="698" spans="1:1" x14ac:dyDescent="0.55000000000000004">
      <c r="A698" s="131"/>
    </row>
    <row r="699" spans="1:1" x14ac:dyDescent="0.55000000000000004">
      <c r="A699" s="131"/>
    </row>
    <row r="702" spans="1:1" x14ac:dyDescent="0.55000000000000004">
      <c r="A702" s="131"/>
    </row>
    <row r="703" spans="1:1" x14ac:dyDescent="0.55000000000000004">
      <c r="A703" s="131"/>
    </row>
    <row r="706" spans="1:1" x14ac:dyDescent="0.55000000000000004">
      <c r="A706" s="131"/>
    </row>
    <row r="707" spans="1:1" x14ac:dyDescent="0.55000000000000004">
      <c r="A707" s="131"/>
    </row>
    <row r="710" spans="1:1" x14ac:dyDescent="0.55000000000000004">
      <c r="A710" s="131"/>
    </row>
    <row r="711" spans="1:1" x14ac:dyDescent="0.55000000000000004">
      <c r="A711" s="131"/>
    </row>
    <row r="714" spans="1:1" x14ac:dyDescent="0.55000000000000004">
      <c r="A714" s="131"/>
    </row>
    <row r="715" spans="1:1" x14ac:dyDescent="0.55000000000000004">
      <c r="A715" s="131"/>
    </row>
    <row r="718" spans="1:1" x14ac:dyDescent="0.55000000000000004">
      <c r="A718" s="131"/>
    </row>
    <row r="719" spans="1:1" x14ac:dyDescent="0.55000000000000004">
      <c r="A719" s="131"/>
    </row>
    <row r="722" spans="1:1" x14ac:dyDescent="0.55000000000000004">
      <c r="A722" s="131"/>
    </row>
    <row r="723" spans="1:1" x14ac:dyDescent="0.55000000000000004">
      <c r="A723" s="131"/>
    </row>
    <row r="726" spans="1:1" x14ac:dyDescent="0.55000000000000004">
      <c r="A726" s="131"/>
    </row>
    <row r="727" spans="1:1" x14ac:dyDescent="0.55000000000000004">
      <c r="A727" s="131"/>
    </row>
    <row r="730" spans="1:1" x14ac:dyDescent="0.55000000000000004">
      <c r="A730" s="131"/>
    </row>
    <row r="731" spans="1:1" x14ac:dyDescent="0.55000000000000004">
      <c r="A731" s="131"/>
    </row>
    <row r="734" spans="1:1" x14ac:dyDescent="0.55000000000000004">
      <c r="A734" s="131"/>
    </row>
    <row r="735" spans="1:1" x14ac:dyDescent="0.55000000000000004">
      <c r="A735" s="131"/>
    </row>
    <row r="738" spans="1:1" x14ac:dyDescent="0.55000000000000004">
      <c r="A738" s="131"/>
    </row>
    <row r="739" spans="1:1" x14ac:dyDescent="0.55000000000000004">
      <c r="A739" s="131"/>
    </row>
    <row r="742" spans="1:1" x14ac:dyDescent="0.55000000000000004">
      <c r="A742" s="131"/>
    </row>
    <row r="743" spans="1:1" x14ac:dyDescent="0.55000000000000004">
      <c r="A743" s="131"/>
    </row>
    <row r="746" spans="1:1" x14ac:dyDescent="0.55000000000000004">
      <c r="A746" s="131"/>
    </row>
    <row r="747" spans="1:1" x14ac:dyDescent="0.55000000000000004">
      <c r="A747" s="131"/>
    </row>
    <row r="750" spans="1:1" x14ac:dyDescent="0.55000000000000004">
      <c r="A750" s="131"/>
    </row>
    <row r="751" spans="1:1" x14ac:dyDescent="0.55000000000000004">
      <c r="A751" s="131"/>
    </row>
    <row r="754" spans="1:1" x14ac:dyDescent="0.55000000000000004">
      <c r="A754" s="131"/>
    </row>
    <row r="755" spans="1:1" x14ac:dyDescent="0.55000000000000004">
      <c r="A755" s="131"/>
    </row>
    <row r="758" spans="1:1" x14ac:dyDescent="0.55000000000000004">
      <c r="A758" s="131"/>
    </row>
    <row r="759" spans="1:1" x14ac:dyDescent="0.55000000000000004">
      <c r="A759" s="131"/>
    </row>
    <row r="762" spans="1:1" x14ac:dyDescent="0.55000000000000004">
      <c r="A762" s="131"/>
    </row>
    <row r="763" spans="1:1" x14ac:dyDescent="0.55000000000000004">
      <c r="A763" s="131"/>
    </row>
    <row r="766" spans="1:1" x14ac:dyDescent="0.55000000000000004">
      <c r="A766" s="131"/>
    </row>
    <row r="767" spans="1:1" x14ac:dyDescent="0.55000000000000004">
      <c r="A767" s="131"/>
    </row>
    <row r="770" spans="1:1" x14ac:dyDescent="0.55000000000000004">
      <c r="A770" s="131"/>
    </row>
    <row r="771" spans="1:1" x14ac:dyDescent="0.55000000000000004">
      <c r="A771" s="131"/>
    </row>
    <row r="774" spans="1:1" x14ac:dyDescent="0.55000000000000004">
      <c r="A774" s="131"/>
    </row>
    <row r="775" spans="1:1" x14ac:dyDescent="0.55000000000000004">
      <c r="A775" s="131"/>
    </row>
    <row r="778" spans="1:1" x14ac:dyDescent="0.55000000000000004">
      <c r="A778" s="131"/>
    </row>
    <row r="779" spans="1:1" x14ac:dyDescent="0.55000000000000004">
      <c r="A779" s="131"/>
    </row>
    <row r="782" spans="1:1" x14ac:dyDescent="0.55000000000000004">
      <c r="A782" s="131"/>
    </row>
    <row r="783" spans="1:1" x14ac:dyDescent="0.55000000000000004">
      <c r="A783" s="131"/>
    </row>
    <row r="786" spans="1:1" x14ac:dyDescent="0.55000000000000004">
      <c r="A786" s="131"/>
    </row>
    <row r="787" spans="1:1" x14ac:dyDescent="0.55000000000000004">
      <c r="A787" s="131"/>
    </row>
    <row r="790" spans="1:1" x14ac:dyDescent="0.55000000000000004">
      <c r="A790" s="131"/>
    </row>
    <row r="791" spans="1:1" x14ac:dyDescent="0.55000000000000004">
      <c r="A791" s="131"/>
    </row>
    <row r="794" spans="1:1" x14ac:dyDescent="0.55000000000000004">
      <c r="A794" s="131"/>
    </row>
    <row r="795" spans="1:1" x14ac:dyDescent="0.55000000000000004">
      <c r="A795" s="131"/>
    </row>
    <row r="798" spans="1:1" x14ac:dyDescent="0.55000000000000004">
      <c r="A798" s="131"/>
    </row>
    <row r="799" spans="1:1" x14ac:dyDescent="0.55000000000000004">
      <c r="A799" s="131"/>
    </row>
    <row r="802" spans="1:1" x14ac:dyDescent="0.55000000000000004">
      <c r="A802" s="131"/>
    </row>
    <row r="803" spans="1:1" x14ac:dyDescent="0.55000000000000004">
      <c r="A803" s="131"/>
    </row>
    <row r="806" spans="1:1" x14ac:dyDescent="0.55000000000000004">
      <c r="A806" s="131"/>
    </row>
    <row r="807" spans="1:1" x14ac:dyDescent="0.55000000000000004">
      <c r="A807" s="131"/>
    </row>
    <row r="810" spans="1:1" x14ac:dyDescent="0.55000000000000004">
      <c r="A810" s="131"/>
    </row>
    <row r="811" spans="1:1" x14ac:dyDescent="0.55000000000000004">
      <c r="A811" s="131"/>
    </row>
    <row r="814" spans="1:1" x14ac:dyDescent="0.55000000000000004">
      <c r="A814" s="131"/>
    </row>
    <row r="815" spans="1:1" x14ac:dyDescent="0.55000000000000004">
      <c r="A815" s="131"/>
    </row>
    <row r="818" spans="1:1" x14ac:dyDescent="0.55000000000000004">
      <c r="A818" s="131"/>
    </row>
    <row r="819" spans="1:1" x14ac:dyDescent="0.55000000000000004">
      <c r="A819" s="131"/>
    </row>
    <row r="822" spans="1:1" x14ac:dyDescent="0.55000000000000004">
      <c r="A822" s="131"/>
    </row>
    <row r="823" spans="1:1" x14ac:dyDescent="0.55000000000000004">
      <c r="A823" s="131"/>
    </row>
    <row r="826" spans="1:1" x14ac:dyDescent="0.55000000000000004">
      <c r="A826" s="131"/>
    </row>
    <row r="827" spans="1:1" x14ac:dyDescent="0.55000000000000004">
      <c r="A827" s="131"/>
    </row>
    <row r="830" spans="1:1" x14ac:dyDescent="0.55000000000000004">
      <c r="A830" s="131"/>
    </row>
    <row r="831" spans="1:1" x14ac:dyDescent="0.55000000000000004">
      <c r="A831" s="131"/>
    </row>
    <row r="834" spans="1:1" x14ac:dyDescent="0.55000000000000004">
      <c r="A834" s="131"/>
    </row>
    <row r="835" spans="1:1" x14ac:dyDescent="0.55000000000000004">
      <c r="A835" s="131"/>
    </row>
    <row r="838" spans="1:1" x14ac:dyDescent="0.55000000000000004">
      <c r="A838" s="131"/>
    </row>
    <row r="839" spans="1:1" x14ac:dyDescent="0.55000000000000004">
      <c r="A839" s="131"/>
    </row>
    <row r="842" spans="1:1" x14ac:dyDescent="0.55000000000000004">
      <c r="A842" s="131"/>
    </row>
    <row r="843" spans="1:1" x14ac:dyDescent="0.55000000000000004">
      <c r="A843" s="131"/>
    </row>
    <row r="846" spans="1:1" x14ac:dyDescent="0.55000000000000004">
      <c r="A846" s="131"/>
    </row>
    <row r="847" spans="1:1" x14ac:dyDescent="0.55000000000000004">
      <c r="A847" s="131"/>
    </row>
    <row r="850" spans="1:1" x14ac:dyDescent="0.55000000000000004">
      <c r="A850" s="131"/>
    </row>
    <row r="851" spans="1:1" x14ac:dyDescent="0.55000000000000004">
      <c r="A851" s="131"/>
    </row>
    <row r="854" spans="1:1" x14ac:dyDescent="0.55000000000000004">
      <c r="A854" s="131"/>
    </row>
    <row r="855" spans="1:1" x14ac:dyDescent="0.55000000000000004">
      <c r="A855" s="131"/>
    </row>
    <row r="858" spans="1:1" x14ac:dyDescent="0.55000000000000004">
      <c r="A858" s="131"/>
    </row>
    <row r="859" spans="1:1" x14ac:dyDescent="0.55000000000000004">
      <c r="A859" s="131"/>
    </row>
    <row r="862" spans="1:1" x14ac:dyDescent="0.55000000000000004">
      <c r="A862" s="131"/>
    </row>
    <row r="863" spans="1:1" x14ac:dyDescent="0.55000000000000004">
      <c r="A863" s="131"/>
    </row>
    <row r="866" spans="1:1" x14ac:dyDescent="0.55000000000000004">
      <c r="A866" s="131"/>
    </row>
    <row r="867" spans="1:1" x14ac:dyDescent="0.55000000000000004">
      <c r="A867" s="131"/>
    </row>
    <row r="870" spans="1:1" x14ac:dyDescent="0.55000000000000004">
      <c r="A870" s="131"/>
    </row>
    <row r="871" spans="1:1" x14ac:dyDescent="0.55000000000000004">
      <c r="A871" s="131"/>
    </row>
    <row r="874" spans="1:1" x14ac:dyDescent="0.55000000000000004">
      <c r="A874" s="131"/>
    </row>
    <row r="875" spans="1:1" x14ac:dyDescent="0.55000000000000004">
      <c r="A875" s="131"/>
    </row>
    <row r="878" spans="1:1" x14ac:dyDescent="0.55000000000000004">
      <c r="A878" s="131"/>
    </row>
    <row r="879" spans="1:1" x14ac:dyDescent="0.55000000000000004">
      <c r="A879" s="131"/>
    </row>
    <row r="882" spans="1:1" x14ac:dyDescent="0.55000000000000004">
      <c r="A882" s="131"/>
    </row>
    <row r="883" spans="1:1" x14ac:dyDescent="0.55000000000000004">
      <c r="A883" s="131"/>
    </row>
    <row r="886" spans="1:1" x14ac:dyDescent="0.55000000000000004">
      <c r="A886" s="131"/>
    </row>
    <row r="887" spans="1:1" x14ac:dyDescent="0.55000000000000004">
      <c r="A887" s="131"/>
    </row>
    <row r="890" spans="1:1" x14ac:dyDescent="0.55000000000000004">
      <c r="A890" s="131"/>
    </row>
    <row r="891" spans="1:1" x14ac:dyDescent="0.55000000000000004">
      <c r="A891" s="131"/>
    </row>
    <row r="894" spans="1:1" x14ac:dyDescent="0.55000000000000004">
      <c r="A894" s="131"/>
    </row>
    <row r="895" spans="1:1" x14ac:dyDescent="0.55000000000000004">
      <c r="A895" s="131"/>
    </row>
    <row r="898" spans="1:1" x14ac:dyDescent="0.55000000000000004">
      <c r="A898" s="131"/>
    </row>
    <row r="899" spans="1:1" x14ac:dyDescent="0.55000000000000004">
      <c r="A899" s="131"/>
    </row>
    <row r="902" spans="1:1" x14ac:dyDescent="0.55000000000000004">
      <c r="A902" s="131"/>
    </row>
    <row r="903" spans="1:1" x14ac:dyDescent="0.55000000000000004">
      <c r="A903" s="131"/>
    </row>
    <row r="906" spans="1:1" x14ac:dyDescent="0.55000000000000004">
      <c r="A906" s="131"/>
    </row>
    <row r="907" spans="1:1" x14ac:dyDescent="0.55000000000000004">
      <c r="A907" s="131"/>
    </row>
    <row r="910" spans="1:1" x14ac:dyDescent="0.55000000000000004">
      <c r="A910" s="131"/>
    </row>
    <row r="911" spans="1:1" x14ac:dyDescent="0.55000000000000004">
      <c r="A911" s="131"/>
    </row>
    <row r="914" spans="1:1" x14ac:dyDescent="0.55000000000000004">
      <c r="A914" s="131"/>
    </row>
    <row r="915" spans="1:1" x14ac:dyDescent="0.55000000000000004">
      <c r="A915" s="131"/>
    </row>
    <row r="918" spans="1:1" x14ac:dyDescent="0.55000000000000004">
      <c r="A918" s="131"/>
    </row>
    <row r="919" spans="1:1" x14ac:dyDescent="0.55000000000000004">
      <c r="A919" s="131"/>
    </row>
    <row r="922" spans="1:1" x14ac:dyDescent="0.55000000000000004">
      <c r="A922" s="131"/>
    </row>
    <row r="923" spans="1:1" x14ac:dyDescent="0.55000000000000004">
      <c r="A923" s="131"/>
    </row>
    <row r="926" spans="1:1" x14ac:dyDescent="0.55000000000000004">
      <c r="A926" s="131"/>
    </row>
    <row r="927" spans="1:1" x14ac:dyDescent="0.55000000000000004">
      <c r="A927" s="131"/>
    </row>
    <row r="930" spans="1:1" x14ac:dyDescent="0.55000000000000004">
      <c r="A930" s="131"/>
    </row>
    <row r="931" spans="1:1" x14ac:dyDescent="0.55000000000000004">
      <c r="A931" s="131"/>
    </row>
    <row r="934" spans="1:1" x14ac:dyDescent="0.55000000000000004">
      <c r="A934" s="131"/>
    </row>
    <row r="935" spans="1:1" x14ac:dyDescent="0.55000000000000004">
      <c r="A935" s="131"/>
    </row>
    <row r="938" spans="1:1" x14ac:dyDescent="0.55000000000000004">
      <c r="A938" s="131"/>
    </row>
    <row r="939" spans="1:1" x14ac:dyDescent="0.55000000000000004">
      <c r="A939" s="131"/>
    </row>
    <row r="942" spans="1:1" x14ac:dyDescent="0.55000000000000004">
      <c r="A942" s="131"/>
    </row>
    <row r="943" spans="1:1" x14ac:dyDescent="0.55000000000000004">
      <c r="A943" s="131"/>
    </row>
    <row r="946" spans="1:1" x14ac:dyDescent="0.55000000000000004">
      <c r="A946" s="131"/>
    </row>
    <row r="947" spans="1:1" x14ac:dyDescent="0.55000000000000004">
      <c r="A947" s="131"/>
    </row>
    <row r="950" spans="1:1" x14ac:dyDescent="0.55000000000000004">
      <c r="A950" s="131"/>
    </row>
    <row r="951" spans="1:1" x14ac:dyDescent="0.55000000000000004">
      <c r="A951" s="131"/>
    </row>
    <row r="954" spans="1:1" x14ac:dyDescent="0.55000000000000004">
      <c r="A954" s="131"/>
    </row>
    <row r="955" spans="1:1" x14ac:dyDescent="0.55000000000000004">
      <c r="A955" s="131"/>
    </row>
    <row r="958" spans="1:1" x14ac:dyDescent="0.55000000000000004">
      <c r="A958" s="131"/>
    </row>
    <row r="959" spans="1:1" x14ac:dyDescent="0.55000000000000004">
      <c r="A959" s="131"/>
    </row>
    <row r="962" spans="1:1" x14ac:dyDescent="0.55000000000000004">
      <c r="A962" s="131"/>
    </row>
    <row r="963" spans="1:1" x14ac:dyDescent="0.55000000000000004">
      <c r="A963" s="131"/>
    </row>
    <row r="966" spans="1:1" x14ac:dyDescent="0.55000000000000004">
      <c r="A966" s="131"/>
    </row>
    <row r="967" spans="1:1" x14ac:dyDescent="0.55000000000000004">
      <c r="A967" s="131"/>
    </row>
    <row r="970" spans="1:1" x14ac:dyDescent="0.55000000000000004">
      <c r="A970" s="131"/>
    </row>
    <row r="971" spans="1:1" x14ac:dyDescent="0.55000000000000004">
      <c r="A971" s="131"/>
    </row>
    <row r="974" spans="1:1" x14ac:dyDescent="0.55000000000000004">
      <c r="A974" s="131"/>
    </row>
    <row r="975" spans="1:1" x14ac:dyDescent="0.55000000000000004">
      <c r="A975" s="131"/>
    </row>
    <row r="978" spans="1:1" x14ac:dyDescent="0.55000000000000004">
      <c r="A978" s="131"/>
    </row>
    <row r="979" spans="1:1" x14ac:dyDescent="0.55000000000000004">
      <c r="A979" s="131"/>
    </row>
    <row r="982" spans="1:1" x14ac:dyDescent="0.55000000000000004">
      <c r="A982" s="131"/>
    </row>
    <row r="983" spans="1:1" x14ac:dyDescent="0.55000000000000004">
      <c r="A983" s="131"/>
    </row>
    <row r="986" spans="1:1" x14ac:dyDescent="0.55000000000000004">
      <c r="A986" s="131"/>
    </row>
    <row r="987" spans="1:1" x14ac:dyDescent="0.55000000000000004">
      <c r="A987" s="131"/>
    </row>
    <row r="990" spans="1:1" x14ac:dyDescent="0.55000000000000004">
      <c r="A990" s="131"/>
    </row>
    <row r="991" spans="1:1" x14ac:dyDescent="0.55000000000000004">
      <c r="A991" s="131"/>
    </row>
    <row r="994" spans="1:1" x14ac:dyDescent="0.55000000000000004">
      <c r="A994" s="131"/>
    </row>
    <row r="995" spans="1:1" x14ac:dyDescent="0.55000000000000004">
      <c r="A995" s="131"/>
    </row>
    <row r="998" spans="1:1" x14ac:dyDescent="0.55000000000000004">
      <c r="A998" s="131"/>
    </row>
    <row r="999" spans="1:1" x14ac:dyDescent="0.55000000000000004">
      <c r="A999" s="131"/>
    </row>
    <row r="1002" spans="1:1" x14ac:dyDescent="0.55000000000000004">
      <c r="A1002" s="131"/>
    </row>
    <row r="1003" spans="1:1" x14ac:dyDescent="0.55000000000000004">
      <c r="A1003" s="131"/>
    </row>
    <row r="1006" spans="1:1" x14ac:dyDescent="0.55000000000000004">
      <c r="A1006" s="131"/>
    </row>
    <row r="1007" spans="1:1" x14ac:dyDescent="0.55000000000000004">
      <c r="A1007" s="131"/>
    </row>
    <row r="1010" spans="1:1" x14ac:dyDescent="0.55000000000000004">
      <c r="A1010" s="131"/>
    </row>
    <row r="1011" spans="1:1" x14ac:dyDescent="0.55000000000000004">
      <c r="A1011" s="131"/>
    </row>
    <row r="1014" spans="1:1" x14ac:dyDescent="0.55000000000000004">
      <c r="A1014" s="131"/>
    </row>
    <row r="1015" spans="1:1" x14ac:dyDescent="0.55000000000000004">
      <c r="A1015" s="131"/>
    </row>
    <row r="1018" spans="1:1" x14ac:dyDescent="0.55000000000000004">
      <c r="A1018" s="131"/>
    </row>
    <row r="1019" spans="1:1" x14ac:dyDescent="0.55000000000000004">
      <c r="A1019" s="131"/>
    </row>
    <row r="1022" spans="1:1" x14ac:dyDescent="0.55000000000000004">
      <c r="A1022" s="131"/>
    </row>
    <row r="1023" spans="1:1" x14ac:dyDescent="0.55000000000000004">
      <c r="A1023" s="131"/>
    </row>
    <row r="1026" spans="1:1" x14ac:dyDescent="0.55000000000000004">
      <c r="A1026" s="131"/>
    </row>
    <row r="1027" spans="1:1" x14ac:dyDescent="0.55000000000000004">
      <c r="A1027" s="131"/>
    </row>
    <row r="1030" spans="1:1" x14ac:dyDescent="0.55000000000000004">
      <c r="A1030" s="131"/>
    </row>
    <row r="1031" spans="1:1" x14ac:dyDescent="0.55000000000000004">
      <c r="A1031" s="131"/>
    </row>
    <row r="1034" spans="1:1" x14ac:dyDescent="0.55000000000000004">
      <c r="A1034" s="131"/>
    </row>
    <row r="1035" spans="1:1" x14ac:dyDescent="0.55000000000000004">
      <c r="A1035" s="131"/>
    </row>
    <row r="1038" spans="1:1" x14ac:dyDescent="0.55000000000000004">
      <c r="A1038" s="131"/>
    </row>
    <row r="1039" spans="1:1" x14ac:dyDescent="0.55000000000000004">
      <c r="A1039" s="131"/>
    </row>
    <row r="1042" spans="1:1" x14ac:dyDescent="0.55000000000000004">
      <c r="A1042" s="131"/>
    </row>
    <row r="1043" spans="1:1" x14ac:dyDescent="0.55000000000000004">
      <c r="A1043" s="131"/>
    </row>
    <row r="1046" spans="1:1" x14ac:dyDescent="0.55000000000000004">
      <c r="A1046" s="131"/>
    </row>
    <row r="1047" spans="1:1" x14ac:dyDescent="0.55000000000000004">
      <c r="A1047" s="131"/>
    </row>
    <row r="1050" spans="1:1" x14ac:dyDescent="0.55000000000000004">
      <c r="A1050" s="131"/>
    </row>
    <row r="1051" spans="1:1" x14ac:dyDescent="0.55000000000000004">
      <c r="A1051" s="131"/>
    </row>
    <row r="1054" spans="1:1" x14ac:dyDescent="0.55000000000000004">
      <c r="A1054" s="131"/>
    </row>
    <row r="1055" spans="1:1" x14ac:dyDescent="0.55000000000000004">
      <c r="A1055" s="131"/>
    </row>
    <row r="1058" spans="1:1" x14ac:dyDescent="0.55000000000000004">
      <c r="A1058" s="131"/>
    </row>
    <row r="1059" spans="1:1" x14ac:dyDescent="0.55000000000000004">
      <c r="A1059" s="131"/>
    </row>
    <row r="1062" spans="1:1" x14ac:dyDescent="0.55000000000000004">
      <c r="A1062" s="131"/>
    </row>
    <row r="1063" spans="1:1" x14ac:dyDescent="0.55000000000000004">
      <c r="A1063" s="131"/>
    </row>
    <row r="1066" spans="1:1" x14ac:dyDescent="0.55000000000000004">
      <c r="A1066" s="131"/>
    </row>
    <row r="1067" spans="1:1" x14ac:dyDescent="0.55000000000000004">
      <c r="A1067" s="131"/>
    </row>
    <row r="1070" spans="1:1" x14ac:dyDescent="0.55000000000000004">
      <c r="A1070" s="131"/>
    </row>
    <row r="1071" spans="1:1" x14ac:dyDescent="0.55000000000000004">
      <c r="A1071" s="131"/>
    </row>
    <row r="1074" spans="1:1" x14ac:dyDescent="0.55000000000000004">
      <c r="A1074" s="131"/>
    </row>
    <row r="1075" spans="1:1" x14ac:dyDescent="0.55000000000000004">
      <c r="A1075" s="131"/>
    </row>
    <row r="1078" spans="1:1" x14ac:dyDescent="0.55000000000000004">
      <c r="A1078" s="131"/>
    </row>
    <row r="1079" spans="1:1" x14ac:dyDescent="0.55000000000000004">
      <c r="A1079" s="131"/>
    </row>
    <row r="1082" spans="1:1" x14ac:dyDescent="0.55000000000000004">
      <c r="A1082" s="131"/>
    </row>
    <row r="1083" spans="1:1" x14ac:dyDescent="0.55000000000000004">
      <c r="A1083" s="131"/>
    </row>
    <row r="1086" spans="1:1" x14ac:dyDescent="0.55000000000000004">
      <c r="A1086" s="131"/>
    </row>
    <row r="1087" spans="1:1" x14ac:dyDescent="0.55000000000000004">
      <c r="A1087" s="131"/>
    </row>
    <row r="1090" spans="1:1" x14ac:dyDescent="0.55000000000000004">
      <c r="A1090" s="131"/>
    </row>
    <row r="1091" spans="1:1" x14ac:dyDescent="0.55000000000000004">
      <c r="A1091" s="131"/>
    </row>
    <row r="1094" spans="1:1" x14ac:dyDescent="0.55000000000000004">
      <c r="A1094" s="131"/>
    </row>
    <row r="1095" spans="1:1" x14ac:dyDescent="0.55000000000000004">
      <c r="A1095" s="131"/>
    </row>
    <row r="1098" spans="1:1" x14ac:dyDescent="0.55000000000000004">
      <c r="A1098" s="131"/>
    </row>
    <row r="1099" spans="1:1" x14ac:dyDescent="0.55000000000000004">
      <c r="A1099" s="131"/>
    </row>
    <row r="1102" spans="1:1" x14ac:dyDescent="0.55000000000000004">
      <c r="A1102" s="131"/>
    </row>
    <row r="1103" spans="1:1" x14ac:dyDescent="0.55000000000000004">
      <c r="A1103" s="131"/>
    </row>
    <row r="1106" spans="1:1" x14ac:dyDescent="0.55000000000000004">
      <c r="A1106" s="131"/>
    </row>
    <row r="1107" spans="1:1" x14ac:dyDescent="0.55000000000000004">
      <c r="A1107" s="131"/>
    </row>
    <row r="1110" spans="1:1" x14ac:dyDescent="0.55000000000000004">
      <c r="A1110" s="131"/>
    </row>
    <row r="1111" spans="1:1" x14ac:dyDescent="0.55000000000000004">
      <c r="A1111" s="131"/>
    </row>
    <row r="1114" spans="1:1" x14ac:dyDescent="0.55000000000000004">
      <c r="A1114" s="131"/>
    </row>
    <row r="1115" spans="1:1" x14ac:dyDescent="0.55000000000000004">
      <c r="A1115" s="131"/>
    </row>
    <row r="1118" spans="1:1" x14ac:dyDescent="0.55000000000000004">
      <c r="A1118" s="131"/>
    </row>
    <row r="1119" spans="1:1" x14ac:dyDescent="0.55000000000000004">
      <c r="A1119" s="131"/>
    </row>
    <row r="1122" spans="1:1" x14ac:dyDescent="0.55000000000000004">
      <c r="A1122" s="131"/>
    </row>
    <row r="1123" spans="1:1" x14ac:dyDescent="0.55000000000000004">
      <c r="A1123" s="131"/>
    </row>
    <row r="1126" spans="1:1" x14ac:dyDescent="0.55000000000000004">
      <c r="A1126" s="131"/>
    </row>
    <row r="1127" spans="1:1" x14ac:dyDescent="0.55000000000000004">
      <c r="A1127" s="131"/>
    </row>
    <row r="1130" spans="1:1" x14ac:dyDescent="0.55000000000000004">
      <c r="A1130" s="131"/>
    </row>
    <row r="1131" spans="1:1" x14ac:dyDescent="0.55000000000000004">
      <c r="A1131" s="131"/>
    </row>
    <row r="1134" spans="1:1" x14ac:dyDescent="0.55000000000000004">
      <c r="A1134" s="131"/>
    </row>
    <row r="1135" spans="1:1" x14ac:dyDescent="0.55000000000000004">
      <c r="A1135" s="131"/>
    </row>
    <row r="1138" spans="1:1" x14ac:dyDescent="0.55000000000000004">
      <c r="A1138" s="131"/>
    </row>
    <row r="1139" spans="1:1" x14ac:dyDescent="0.55000000000000004">
      <c r="A1139" s="131"/>
    </row>
    <row r="1142" spans="1:1" x14ac:dyDescent="0.55000000000000004">
      <c r="A1142" s="131"/>
    </row>
    <row r="1143" spans="1:1" x14ac:dyDescent="0.55000000000000004">
      <c r="A1143" s="131"/>
    </row>
    <row r="1146" spans="1:1" x14ac:dyDescent="0.55000000000000004">
      <c r="A1146" s="131"/>
    </row>
    <row r="1147" spans="1:1" x14ac:dyDescent="0.55000000000000004">
      <c r="A1147" s="131"/>
    </row>
    <row r="1150" spans="1:1" x14ac:dyDescent="0.55000000000000004">
      <c r="A1150" s="131"/>
    </row>
    <row r="1151" spans="1:1" x14ac:dyDescent="0.55000000000000004">
      <c r="A1151" s="131"/>
    </row>
    <row r="1154" spans="1:1" x14ac:dyDescent="0.55000000000000004">
      <c r="A1154" s="131"/>
    </row>
    <row r="1155" spans="1:1" x14ac:dyDescent="0.55000000000000004">
      <c r="A1155" s="131"/>
    </row>
    <row r="1158" spans="1:1" x14ac:dyDescent="0.55000000000000004">
      <c r="A1158" s="131"/>
    </row>
    <row r="1159" spans="1:1" x14ac:dyDescent="0.55000000000000004">
      <c r="A1159" s="131"/>
    </row>
    <row r="1162" spans="1:1" x14ac:dyDescent="0.55000000000000004">
      <c r="A1162" s="131"/>
    </row>
    <row r="1163" spans="1:1" x14ac:dyDescent="0.55000000000000004">
      <c r="A1163" s="131"/>
    </row>
    <row r="1166" spans="1:1" x14ac:dyDescent="0.55000000000000004">
      <c r="A1166" s="131"/>
    </row>
    <row r="1167" spans="1:1" x14ac:dyDescent="0.55000000000000004">
      <c r="A1167" s="131"/>
    </row>
    <row r="1170" spans="1:1" x14ac:dyDescent="0.55000000000000004">
      <c r="A1170" s="131"/>
    </row>
    <row r="1171" spans="1:1" x14ac:dyDescent="0.55000000000000004">
      <c r="A1171" s="131"/>
    </row>
    <row r="1174" spans="1:1" x14ac:dyDescent="0.55000000000000004">
      <c r="A1174" s="131"/>
    </row>
    <row r="1175" spans="1:1" x14ac:dyDescent="0.55000000000000004">
      <c r="A1175" s="131"/>
    </row>
    <row r="1178" spans="1:1" x14ac:dyDescent="0.55000000000000004">
      <c r="A1178" s="131"/>
    </row>
    <row r="1179" spans="1:1" x14ac:dyDescent="0.55000000000000004">
      <c r="A1179" s="131"/>
    </row>
    <row r="1182" spans="1:1" x14ac:dyDescent="0.55000000000000004">
      <c r="A1182" s="131"/>
    </row>
    <row r="1183" spans="1:1" x14ac:dyDescent="0.55000000000000004">
      <c r="A1183" s="131"/>
    </row>
    <row r="1186" spans="1:1" x14ac:dyDescent="0.55000000000000004">
      <c r="A1186" s="131"/>
    </row>
    <row r="1187" spans="1:1" x14ac:dyDescent="0.55000000000000004">
      <c r="A1187" s="131"/>
    </row>
    <row r="1190" spans="1:1" x14ac:dyDescent="0.55000000000000004">
      <c r="A1190" s="131"/>
    </row>
    <row r="1191" spans="1:1" x14ac:dyDescent="0.55000000000000004">
      <c r="A1191" s="131"/>
    </row>
    <row r="1194" spans="1:1" x14ac:dyDescent="0.55000000000000004">
      <c r="A1194" s="131"/>
    </row>
    <row r="1195" spans="1:1" x14ac:dyDescent="0.55000000000000004">
      <c r="A1195" s="131"/>
    </row>
    <row r="1198" spans="1:1" x14ac:dyDescent="0.55000000000000004">
      <c r="A1198" s="131"/>
    </row>
    <row r="1199" spans="1:1" x14ac:dyDescent="0.55000000000000004">
      <c r="A1199" s="131"/>
    </row>
    <row r="1202" spans="1:1" x14ac:dyDescent="0.55000000000000004">
      <c r="A1202" s="131"/>
    </row>
    <row r="1203" spans="1:1" x14ac:dyDescent="0.55000000000000004">
      <c r="A1203" s="131"/>
    </row>
    <row r="1206" spans="1:1" x14ac:dyDescent="0.55000000000000004">
      <c r="A1206" s="131"/>
    </row>
    <row r="1207" spans="1:1" x14ac:dyDescent="0.55000000000000004">
      <c r="A1207" s="131"/>
    </row>
    <row r="1210" spans="1:1" x14ac:dyDescent="0.55000000000000004">
      <c r="A1210" s="131"/>
    </row>
    <row r="1211" spans="1:1" x14ac:dyDescent="0.55000000000000004">
      <c r="A1211" s="131"/>
    </row>
    <row r="1214" spans="1:1" x14ac:dyDescent="0.55000000000000004">
      <c r="A1214" s="131"/>
    </row>
    <row r="1215" spans="1:1" x14ac:dyDescent="0.55000000000000004">
      <c r="A1215" s="131"/>
    </row>
    <row r="1218" spans="1:1" x14ac:dyDescent="0.55000000000000004">
      <c r="A1218" s="131"/>
    </row>
    <row r="1219" spans="1:1" x14ac:dyDescent="0.55000000000000004">
      <c r="A1219" s="131"/>
    </row>
    <row r="1222" spans="1:1" x14ac:dyDescent="0.55000000000000004">
      <c r="A1222" s="131"/>
    </row>
    <row r="1223" spans="1:1" x14ac:dyDescent="0.55000000000000004">
      <c r="A1223" s="131"/>
    </row>
    <row r="1226" spans="1:1" x14ac:dyDescent="0.55000000000000004">
      <c r="A1226" s="131"/>
    </row>
    <row r="1227" spans="1:1" x14ac:dyDescent="0.55000000000000004">
      <c r="A1227" s="131"/>
    </row>
    <row r="1230" spans="1:1" x14ac:dyDescent="0.55000000000000004">
      <c r="A1230" s="131"/>
    </row>
    <row r="1231" spans="1:1" x14ac:dyDescent="0.55000000000000004">
      <c r="A1231" s="131"/>
    </row>
    <row r="1234" spans="1:1" x14ac:dyDescent="0.55000000000000004">
      <c r="A1234" s="131"/>
    </row>
    <row r="1235" spans="1:1" x14ac:dyDescent="0.55000000000000004">
      <c r="A1235" s="131"/>
    </row>
    <row r="1238" spans="1:1" x14ac:dyDescent="0.55000000000000004">
      <c r="A1238" s="131"/>
    </row>
    <row r="1239" spans="1:1" x14ac:dyDescent="0.55000000000000004">
      <c r="A1239" s="131"/>
    </row>
    <row r="1242" spans="1:1" x14ac:dyDescent="0.55000000000000004">
      <c r="A1242" s="131"/>
    </row>
    <row r="1243" spans="1:1" x14ac:dyDescent="0.55000000000000004">
      <c r="A1243" s="131"/>
    </row>
    <row r="1246" spans="1:1" x14ac:dyDescent="0.55000000000000004">
      <c r="A1246" s="131"/>
    </row>
    <row r="1247" spans="1:1" x14ac:dyDescent="0.55000000000000004">
      <c r="A1247" s="131"/>
    </row>
    <row r="1250" spans="1:1" x14ac:dyDescent="0.55000000000000004">
      <c r="A1250" s="131"/>
    </row>
    <row r="1251" spans="1:1" x14ac:dyDescent="0.55000000000000004">
      <c r="A1251" s="131"/>
    </row>
    <row r="1254" spans="1:1" x14ac:dyDescent="0.55000000000000004">
      <c r="A1254" s="131"/>
    </row>
    <row r="1255" spans="1:1" x14ac:dyDescent="0.55000000000000004">
      <c r="A1255" s="131"/>
    </row>
    <row r="1258" spans="1:1" x14ac:dyDescent="0.55000000000000004">
      <c r="A1258" s="131"/>
    </row>
    <row r="1259" spans="1:1" x14ac:dyDescent="0.55000000000000004">
      <c r="A1259" s="131"/>
    </row>
    <row r="1262" spans="1:1" x14ac:dyDescent="0.55000000000000004">
      <c r="A1262" s="131"/>
    </row>
    <row r="1263" spans="1:1" x14ac:dyDescent="0.55000000000000004">
      <c r="A1263" s="131"/>
    </row>
    <row r="1266" spans="1:1" x14ac:dyDescent="0.55000000000000004">
      <c r="A1266" s="131"/>
    </row>
    <row r="1267" spans="1:1" x14ac:dyDescent="0.55000000000000004">
      <c r="A1267" s="131"/>
    </row>
    <row r="1270" spans="1:1" x14ac:dyDescent="0.55000000000000004">
      <c r="A1270" s="131"/>
    </row>
    <row r="1271" spans="1:1" x14ac:dyDescent="0.55000000000000004">
      <c r="A1271" s="131"/>
    </row>
    <row r="1274" spans="1:1" x14ac:dyDescent="0.55000000000000004">
      <c r="A1274" s="131"/>
    </row>
    <row r="1275" spans="1:1" x14ac:dyDescent="0.55000000000000004">
      <c r="A1275" s="131"/>
    </row>
    <row r="1278" spans="1:1" x14ac:dyDescent="0.55000000000000004">
      <c r="A1278" s="131"/>
    </row>
    <row r="1279" spans="1:1" x14ac:dyDescent="0.55000000000000004">
      <c r="A1279" s="131"/>
    </row>
    <row r="1282" spans="1:1" x14ac:dyDescent="0.55000000000000004">
      <c r="A1282" s="131"/>
    </row>
    <row r="1283" spans="1:1" x14ac:dyDescent="0.55000000000000004">
      <c r="A1283" s="131"/>
    </row>
    <row r="1286" spans="1:1" x14ac:dyDescent="0.55000000000000004">
      <c r="A1286" s="131"/>
    </row>
    <row r="1287" spans="1:1" x14ac:dyDescent="0.55000000000000004">
      <c r="A1287" s="131"/>
    </row>
    <row r="1290" spans="1:1" x14ac:dyDescent="0.55000000000000004">
      <c r="A1290" s="131"/>
    </row>
    <row r="1291" spans="1:1" x14ac:dyDescent="0.55000000000000004">
      <c r="A1291" s="131"/>
    </row>
    <row r="1294" spans="1:1" x14ac:dyDescent="0.55000000000000004">
      <c r="A1294" s="131"/>
    </row>
    <row r="1295" spans="1:1" x14ac:dyDescent="0.55000000000000004">
      <c r="A1295" s="131"/>
    </row>
    <row r="1298" spans="1:1" x14ac:dyDescent="0.55000000000000004">
      <c r="A1298" s="131"/>
    </row>
    <row r="1299" spans="1:1" x14ac:dyDescent="0.55000000000000004">
      <c r="A1299" s="131"/>
    </row>
    <row r="1302" spans="1:1" x14ac:dyDescent="0.55000000000000004">
      <c r="A1302" s="131"/>
    </row>
    <row r="1303" spans="1:1" x14ac:dyDescent="0.55000000000000004">
      <c r="A1303" s="131"/>
    </row>
    <row r="1306" spans="1:1" x14ac:dyDescent="0.55000000000000004">
      <c r="A1306" s="131"/>
    </row>
    <row r="1307" spans="1:1" x14ac:dyDescent="0.55000000000000004">
      <c r="A1307" s="131"/>
    </row>
    <row r="1310" spans="1:1" x14ac:dyDescent="0.55000000000000004">
      <c r="A1310" s="131"/>
    </row>
    <row r="1311" spans="1:1" x14ac:dyDescent="0.55000000000000004">
      <c r="A1311" s="131"/>
    </row>
    <row r="1314" spans="1:1" x14ac:dyDescent="0.55000000000000004">
      <c r="A1314" s="131"/>
    </row>
    <row r="1315" spans="1:1" x14ac:dyDescent="0.55000000000000004">
      <c r="A1315" s="131"/>
    </row>
    <row r="1318" spans="1:1" x14ac:dyDescent="0.55000000000000004">
      <c r="A1318" s="131"/>
    </row>
    <row r="1319" spans="1:1" x14ac:dyDescent="0.55000000000000004">
      <c r="A1319" s="131"/>
    </row>
    <row r="1322" spans="1:1" x14ac:dyDescent="0.55000000000000004">
      <c r="A1322" s="131"/>
    </row>
    <row r="1323" spans="1:1" x14ac:dyDescent="0.55000000000000004">
      <c r="A1323" s="131"/>
    </row>
    <row r="1326" spans="1:1" x14ac:dyDescent="0.55000000000000004">
      <c r="A1326" s="131"/>
    </row>
    <row r="1327" spans="1:1" x14ac:dyDescent="0.55000000000000004">
      <c r="A1327" s="131"/>
    </row>
    <row r="1330" spans="1:1" x14ac:dyDescent="0.55000000000000004">
      <c r="A1330" s="131"/>
    </row>
    <row r="1331" spans="1:1" x14ac:dyDescent="0.55000000000000004">
      <c r="A1331" s="131"/>
    </row>
    <row r="1334" spans="1:1" x14ac:dyDescent="0.55000000000000004">
      <c r="A1334" s="131"/>
    </row>
    <row r="1335" spans="1:1" x14ac:dyDescent="0.55000000000000004">
      <c r="A1335" s="131"/>
    </row>
    <row r="1338" spans="1:1" x14ac:dyDescent="0.55000000000000004">
      <c r="A1338" s="131"/>
    </row>
    <row r="1339" spans="1:1" x14ac:dyDescent="0.55000000000000004">
      <c r="A1339" s="131"/>
    </row>
    <row r="1342" spans="1:1" x14ac:dyDescent="0.55000000000000004">
      <c r="A1342" s="131"/>
    </row>
    <row r="1343" spans="1:1" x14ac:dyDescent="0.55000000000000004">
      <c r="A1343" s="131"/>
    </row>
    <row r="1346" spans="1:1" x14ac:dyDescent="0.55000000000000004">
      <c r="A1346" s="131"/>
    </row>
    <row r="1347" spans="1:1" x14ac:dyDescent="0.55000000000000004">
      <c r="A1347" s="131"/>
    </row>
    <row r="1350" spans="1:1" x14ac:dyDescent="0.55000000000000004">
      <c r="A1350" s="131"/>
    </row>
    <row r="1351" spans="1:1" x14ac:dyDescent="0.55000000000000004">
      <c r="A1351" s="131"/>
    </row>
    <row r="1354" spans="1:1" x14ac:dyDescent="0.55000000000000004">
      <c r="A1354" s="131"/>
    </row>
    <row r="1355" spans="1:1" x14ac:dyDescent="0.55000000000000004">
      <c r="A1355" s="131"/>
    </row>
    <row r="1358" spans="1:1" x14ac:dyDescent="0.55000000000000004">
      <c r="A1358" s="131"/>
    </row>
    <row r="1359" spans="1:1" x14ac:dyDescent="0.55000000000000004">
      <c r="A1359" s="131"/>
    </row>
    <row r="1362" spans="1:1" x14ac:dyDescent="0.55000000000000004">
      <c r="A1362" s="131"/>
    </row>
    <row r="1363" spans="1:1" x14ac:dyDescent="0.55000000000000004">
      <c r="A1363" s="131"/>
    </row>
    <row r="1366" spans="1:1" x14ac:dyDescent="0.55000000000000004">
      <c r="A1366" s="131"/>
    </row>
    <row r="1367" spans="1:1" x14ac:dyDescent="0.55000000000000004">
      <c r="A1367" s="131"/>
    </row>
    <row r="1370" spans="1:1" x14ac:dyDescent="0.55000000000000004">
      <c r="A1370" s="131"/>
    </row>
    <row r="1371" spans="1:1" x14ac:dyDescent="0.55000000000000004">
      <c r="A1371" s="131"/>
    </row>
    <row r="1374" spans="1:1" x14ac:dyDescent="0.55000000000000004">
      <c r="A1374" s="131"/>
    </row>
    <row r="1375" spans="1:1" x14ac:dyDescent="0.55000000000000004">
      <c r="A1375" s="131"/>
    </row>
    <row r="1378" spans="1:1" x14ac:dyDescent="0.55000000000000004">
      <c r="A1378" s="131"/>
    </row>
    <row r="1379" spans="1:1" x14ac:dyDescent="0.55000000000000004">
      <c r="A1379" s="131"/>
    </row>
    <row r="1382" spans="1:1" x14ac:dyDescent="0.55000000000000004">
      <c r="A1382" s="131"/>
    </row>
    <row r="1383" spans="1:1" x14ac:dyDescent="0.55000000000000004">
      <c r="A1383" s="131"/>
    </row>
    <row r="1386" spans="1:1" x14ac:dyDescent="0.55000000000000004">
      <c r="A1386" s="131"/>
    </row>
    <row r="1387" spans="1:1" x14ac:dyDescent="0.55000000000000004">
      <c r="A1387" s="131"/>
    </row>
    <row r="1390" spans="1:1" x14ac:dyDescent="0.55000000000000004">
      <c r="A1390" s="131"/>
    </row>
    <row r="1391" spans="1:1" x14ac:dyDescent="0.55000000000000004">
      <c r="A1391" s="131"/>
    </row>
    <row r="1394" spans="1:1" x14ac:dyDescent="0.55000000000000004">
      <c r="A1394" s="131"/>
    </row>
    <row r="1395" spans="1:1" x14ac:dyDescent="0.55000000000000004">
      <c r="A1395" s="131"/>
    </row>
    <row r="1398" spans="1:1" x14ac:dyDescent="0.55000000000000004">
      <c r="A1398" s="131"/>
    </row>
    <row r="1399" spans="1:1" x14ac:dyDescent="0.55000000000000004">
      <c r="A1399" s="131"/>
    </row>
    <row r="1402" spans="1:1" x14ac:dyDescent="0.55000000000000004">
      <c r="A1402" s="131"/>
    </row>
    <row r="1403" spans="1:1" x14ac:dyDescent="0.55000000000000004">
      <c r="A1403" s="131"/>
    </row>
    <row r="1406" spans="1:1" x14ac:dyDescent="0.55000000000000004">
      <c r="A1406" s="131"/>
    </row>
    <row r="1407" spans="1:1" x14ac:dyDescent="0.55000000000000004">
      <c r="A1407" s="131"/>
    </row>
    <row r="1410" spans="1:1" x14ac:dyDescent="0.55000000000000004">
      <c r="A1410" s="131"/>
    </row>
    <row r="1411" spans="1:1" x14ac:dyDescent="0.55000000000000004">
      <c r="A1411" s="131"/>
    </row>
    <row r="1414" spans="1:1" x14ac:dyDescent="0.55000000000000004">
      <c r="A1414" s="131"/>
    </row>
    <row r="1415" spans="1:1" x14ac:dyDescent="0.55000000000000004">
      <c r="A1415" s="131"/>
    </row>
    <row r="1418" spans="1:1" x14ac:dyDescent="0.55000000000000004">
      <c r="A1418" s="131"/>
    </row>
    <row r="1419" spans="1:1" x14ac:dyDescent="0.55000000000000004">
      <c r="A1419" s="131"/>
    </row>
    <row r="1422" spans="1:1" x14ac:dyDescent="0.55000000000000004">
      <c r="A1422" s="131"/>
    </row>
    <row r="1423" spans="1:1" x14ac:dyDescent="0.55000000000000004">
      <c r="A1423" s="131"/>
    </row>
    <row r="1426" spans="1:1" x14ac:dyDescent="0.55000000000000004">
      <c r="A1426" s="131"/>
    </row>
    <row r="1427" spans="1:1" x14ac:dyDescent="0.55000000000000004">
      <c r="A1427" s="131"/>
    </row>
    <row r="1430" spans="1:1" x14ac:dyDescent="0.55000000000000004">
      <c r="A1430" s="131"/>
    </row>
    <row r="1431" spans="1:1" x14ac:dyDescent="0.55000000000000004">
      <c r="A1431" s="131"/>
    </row>
    <row r="1434" spans="1:1" x14ac:dyDescent="0.55000000000000004">
      <c r="A1434" s="131"/>
    </row>
    <row r="1435" spans="1:1" x14ac:dyDescent="0.55000000000000004">
      <c r="A1435" s="131"/>
    </row>
    <row r="1438" spans="1:1" x14ac:dyDescent="0.55000000000000004">
      <c r="A1438" s="131"/>
    </row>
    <row r="1439" spans="1:1" x14ac:dyDescent="0.55000000000000004">
      <c r="A1439" s="131"/>
    </row>
    <row r="1442" spans="1:1" x14ac:dyDescent="0.55000000000000004">
      <c r="A1442" s="131"/>
    </row>
    <row r="1443" spans="1:1" x14ac:dyDescent="0.55000000000000004">
      <c r="A1443" s="131"/>
    </row>
    <row r="1446" spans="1:1" x14ac:dyDescent="0.55000000000000004">
      <c r="A1446" s="131"/>
    </row>
    <row r="1447" spans="1:1" x14ac:dyDescent="0.55000000000000004">
      <c r="A1447" s="131"/>
    </row>
    <row r="1450" spans="1:1" x14ac:dyDescent="0.55000000000000004">
      <c r="A1450" s="131"/>
    </row>
    <row r="1451" spans="1:1" x14ac:dyDescent="0.55000000000000004">
      <c r="A1451" s="131"/>
    </row>
    <row r="1454" spans="1:1" x14ac:dyDescent="0.55000000000000004">
      <c r="A1454" s="131"/>
    </row>
    <row r="1455" spans="1:1" x14ac:dyDescent="0.55000000000000004">
      <c r="A1455" s="131"/>
    </row>
    <row r="1458" spans="1:1" x14ac:dyDescent="0.55000000000000004">
      <c r="A1458" s="131"/>
    </row>
    <row r="1459" spans="1:1" x14ac:dyDescent="0.55000000000000004">
      <c r="A1459" s="131"/>
    </row>
    <row r="1462" spans="1:1" x14ac:dyDescent="0.55000000000000004">
      <c r="A1462" s="131"/>
    </row>
    <row r="1463" spans="1:1" x14ac:dyDescent="0.55000000000000004">
      <c r="A1463" s="131"/>
    </row>
    <row r="1466" spans="1:1" x14ac:dyDescent="0.55000000000000004">
      <c r="A1466" s="131"/>
    </row>
    <row r="1467" spans="1:1" x14ac:dyDescent="0.55000000000000004">
      <c r="A1467" s="131"/>
    </row>
    <row r="1470" spans="1:1" x14ac:dyDescent="0.55000000000000004">
      <c r="A1470" s="131"/>
    </row>
    <row r="1471" spans="1:1" x14ac:dyDescent="0.55000000000000004">
      <c r="A1471" s="131"/>
    </row>
    <row r="1474" spans="1:1" x14ac:dyDescent="0.55000000000000004">
      <c r="A1474" s="131"/>
    </row>
    <row r="1475" spans="1:1" x14ac:dyDescent="0.55000000000000004">
      <c r="A1475" s="131"/>
    </row>
    <row r="1478" spans="1:1" x14ac:dyDescent="0.55000000000000004">
      <c r="A1478" s="131"/>
    </row>
    <row r="1479" spans="1:1" x14ac:dyDescent="0.55000000000000004">
      <c r="A1479" s="131"/>
    </row>
    <row r="1482" spans="1:1" x14ac:dyDescent="0.55000000000000004">
      <c r="A1482" s="131"/>
    </row>
    <row r="1483" spans="1:1" x14ac:dyDescent="0.55000000000000004">
      <c r="A1483" s="131"/>
    </row>
    <row r="1486" spans="1:1" x14ac:dyDescent="0.55000000000000004">
      <c r="A1486" s="131"/>
    </row>
    <row r="1487" spans="1:1" x14ac:dyDescent="0.55000000000000004">
      <c r="A1487" s="131"/>
    </row>
    <row r="1490" spans="1:1" x14ac:dyDescent="0.55000000000000004">
      <c r="A1490" s="131"/>
    </row>
    <row r="1491" spans="1:1" x14ac:dyDescent="0.55000000000000004">
      <c r="A1491" s="131"/>
    </row>
    <row r="1494" spans="1:1" x14ac:dyDescent="0.55000000000000004">
      <c r="A1494" s="131"/>
    </row>
    <row r="1495" spans="1:1" x14ac:dyDescent="0.55000000000000004">
      <c r="A1495" s="131"/>
    </row>
    <row r="1498" spans="1:1" x14ac:dyDescent="0.55000000000000004">
      <c r="A1498" s="131"/>
    </row>
    <row r="1499" spans="1:1" x14ac:dyDescent="0.55000000000000004">
      <c r="A1499" s="131"/>
    </row>
    <row r="1502" spans="1:1" x14ac:dyDescent="0.55000000000000004">
      <c r="A1502" s="131"/>
    </row>
    <row r="1503" spans="1:1" x14ac:dyDescent="0.55000000000000004">
      <c r="A1503" s="131"/>
    </row>
    <row r="1506" spans="1:1" x14ac:dyDescent="0.55000000000000004">
      <c r="A1506" s="131"/>
    </row>
    <row r="1507" spans="1:1" x14ac:dyDescent="0.55000000000000004">
      <c r="A1507" s="131"/>
    </row>
    <row r="1510" spans="1:1" x14ac:dyDescent="0.55000000000000004">
      <c r="A1510" s="131"/>
    </row>
    <row r="1511" spans="1:1" x14ac:dyDescent="0.55000000000000004">
      <c r="A1511" s="131"/>
    </row>
    <row r="1514" spans="1:1" x14ac:dyDescent="0.55000000000000004">
      <c r="A1514" s="131"/>
    </row>
    <row r="1515" spans="1:1" x14ac:dyDescent="0.55000000000000004">
      <c r="A1515" s="131"/>
    </row>
    <row r="1518" spans="1:1" x14ac:dyDescent="0.55000000000000004">
      <c r="A1518" s="131"/>
    </row>
    <row r="1519" spans="1:1" x14ac:dyDescent="0.55000000000000004">
      <c r="A1519" s="131"/>
    </row>
    <row r="1522" spans="1:1" x14ac:dyDescent="0.55000000000000004">
      <c r="A1522" s="131"/>
    </row>
    <row r="1523" spans="1:1" x14ac:dyDescent="0.55000000000000004">
      <c r="A1523" s="131"/>
    </row>
    <row r="1526" spans="1:1" x14ac:dyDescent="0.55000000000000004">
      <c r="A1526" s="131"/>
    </row>
    <row r="1527" spans="1:1" x14ac:dyDescent="0.55000000000000004">
      <c r="A1527" s="131"/>
    </row>
    <row r="1530" spans="1:1" x14ac:dyDescent="0.55000000000000004">
      <c r="A1530" s="131"/>
    </row>
    <row r="1531" spans="1:1" x14ac:dyDescent="0.55000000000000004">
      <c r="A1531" s="131"/>
    </row>
    <row r="1534" spans="1:1" x14ac:dyDescent="0.55000000000000004">
      <c r="A1534" s="131"/>
    </row>
    <row r="1535" spans="1:1" x14ac:dyDescent="0.55000000000000004">
      <c r="A1535" s="131"/>
    </row>
    <row r="1538" spans="1:1" x14ac:dyDescent="0.55000000000000004">
      <c r="A1538" s="131"/>
    </row>
    <row r="1539" spans="1:1" x14ac:dyDescent="0.55000000000000004">
      <c r="A1539" s="131"/>
    </row>
    <row r="1542" spans="1:1" x14ac:dyDescent="0.55000000000000004">
      <c r="A1542" s="131"/>
    </row>
    <row r="1543" spans="1:1" x14ac:dyDescent="0.55000000000000004">
      <c r="A1543" s="131"/>
    </row>
    <row r="1546" spans="1:1" x14ac:dyDescent="0.55000000000000004">
      <c r="A1546" s="131"/>
    </row>
    <row r="1547" spans="1:1" x14ac:dyDescent="0.55000000000000004">
      <c r="A1547" s="131"/>
    </row>
    <row r="1550" spans="1:1" x14ac:dyDescent="0.55000000000000004">
      <c r="A1550" s="131"/>
    </row>
    <row r="1551" spans="1:1" x14ac:dyDescent="0.55000000000000004">
      <c r="A1551" s="131"/>
    </row>
    <row r="1554" spans="1:1" x14ac:dyDescent="0.55000000000000004">
      <c r="A1554" s="131"/>
    </row>
    <row r="1555" spans="1:1" x14ac:dyDescent="0.55000000000000004">
      <c r="A1555" s="131"/>
    </row>
    <row r="1558" spans="1:1" x14ac:dyDescent="0.55000000000000004">
      <c r="A1558" s="131"/>
    </row>
    <row r="1559" spans="1:1" x14ac:dyDescent="0.55000000000000004">
      <c r="A1559" s="131"/>
    </row>
    <row r="1562" spans="1:1" x14ac:dyDescent="0.55000000000000004">
      <c r="A1562" s="131"/>
    </row>
    <row r="1563" spans="1:1" x14ac:dyDescent="0.55000000000000004">
      <c r="A1563" s="131"/>
    </row>
    <row r="1566" spans="1:1" x14ac:dyDescent="0.55000000000000004">
      <c r="A1566" s="131"/>
    </row>
    <row r="1567" spans="1:1" x14ac:dyDescent="0.55000000000000004">
      <c r="A1567" s="131"/>
    </row>
    <row r="1570" spans="1:1" x14ac:dyDescent="0.55000000000000004">
      <c r="A1570" s="131"/>
    </row>
    <row r="1571" spans="1:1" x14ac:dyDescent="0.55000000000000004">
      <c r="A1571" s="131"/>
    </row>
    <row r="1574" spans="1:1" x14ac:dyDescent="0.55000000000000004">
      <c r="A1574" s="131"/>
    </row>
    <row r="1575" spans="1:1" x14ac:dyDescent="0.55000000000000004">
      <c r="A1575" s="131"/>
    </row>
    <row r="1578" spans="1:1" x14ac:dyDescent="0.55000000000000004">
      <c r="A1578" s="131"/>
    </row>
    <row r="1579" spans="1:1" x14ac:dyDescent="0.55000000000000004">
      <c r="A1579" s="131"/>
    </row>
    <row r="1582" spans="1:1" x14ac:dyDescent="0.55000000000000004">
      <c r="A1582" s="131"/>
    </row>
    <row r="1583" spans="1:1" x14ac:dyDescent="0.55000000000000004">
      <c r="A1583" s="131"/>
    </row>
    <row r="1586" spans="1:1" x14ac:dyDescent="0.55000000000000004">
      <c r="A1586" s="131"/>
    </row>
    <row r="1587" spans="1:1" x14ac:dyDescent="0.55000000000000004">
      <c r="A1587" s="131"/>
    </row>
    <row r="1590" spans="1:1" x14ac:dyDescent="0.55000000000000004">
      <c r="A1590" s="131"/>
    </row>
    <row r="1591" spans="1:1" x14ac:dyDescent="0.55000000000000004">
      <c r="A1591" s="131"/>
    </row>
    <row r="1594" spans="1:1" x14ac:dyDescent="0.55000000000000004">
      <c r="A1594" s="131"/>
    </row>
    <row r="1595" spans="1:1" x14ac:dyDescent="0.55000000000000004">
      <c r="A1595" s="131"/>
    </row>
    <row r="1598" spans="1:1" x14ac:dyDescent="0.55000000000000004">
      <c r="A1598" s="131"/>
    </row>
    <row r="1599" spans="1:1" x14ac:dyDescent="0.55000000000000004">
      <c r="A1599" s="131"/>
    </row>
    <row r="1602" spans="1:1" x14ac:dyDescent="0.55000000000000004">
      <c r="A1602" s="131"/>
    </row>
    <row r="1603" spans="1:1" x14ac:dyDescent="0.55000000000000004">
      <c r="A1603" s="131"/>
    </row>
    <row r="1606" spans="1:1" x14ac:dyDescent="0.55000000000000004">
      <c r="A1606" s="131"/>
    </row>
    <row r="1607" spans="1:1" x14ac:dyDescent="0.55000000000000004">
      <c r="A1607" s="131"/>
    </row>
    <row r="1610" spans="1:1" x14ac:dyDescent="0.55000000000000004">
      <c r="A1610" s="131"/>
    </row>
    <row r="1611" spans="1:1" x14ac:dyDescent="0.55000000000000004">
      <c r="A1611" s="131"/>
    </row>
    <row r="1614" spans="1:1" x14ac:dyDescent="0.55000000000000004">
      <c r="A1614" s="131"/>
    </row>
    <row r="1615" spans="1:1" x14ac:dyDescent="0.55000000000000004">
      <c r="A1615" s="131"/>
    </row>
    <row r="1618" spans="1:1" x14ac:dyDescent="0.55000000000000004">
      <c r="A1618" s="131"/>
    </row>
    <row r="1619" spans="1:1" x14ac:dyDescent="0.55000000000000004">
      <c r="A1619" s="131"/>
    </row>
    <row r="1622" spans="1:1" x14ac:dyDescent="0.55000000000000004">
      <c r="A1622" s="131"/>
    </row>
    <row r="1623" spans="1:1" x14ac:dyDescent="0.55000000000000004">
      <c r="A1623" s="131"/>
    </row>
    <row r="1626" spans="1:1" x14ac:dyDescent="0.55000000000000004">
      <c r="A1626" s="131"/>
    </row>
    <row r="1627" spans="1:1" x14ac:dyDescent="0.55000000000000004">
      <c r="A1627" s="131"/>
    </row>
    <row r="1630" spans="1:1" x14ac:dyDescent="0.55000000000000004">
      <c r="A1630" s="131"/>
    </row>
    <row r="1631" spans="1:1" x14ac:dyDescent="0.55000000000000004">
      <c r="A1631" s="131"/>
    </row>
    <row r="1634" spans="1:1" x14ac:dyDescent="0.55000000000000004">
      <c r="A1634" s="131"/>
    </row>
    <row r="1635" spans="1:1" x14ac:dyDescent="0.55000000000000004">
      <c r="A1635" s="131"/>
    </row>
    <row r="1638" spans="1:1" x14ac:dyDescent="0.55000000000000004">
      <c r="A1638" s="131"/>
    </row>
    <row r="1639" spans="1:1" x14ac:dyDescent="0.55000000000000004">
      <c r="A1639" s="131"/>
    </row>
    <row r="1642" spans="1:1" x14ac:dyDescent="0.55000000000000004">
      <c r="A1642" s="131"/>
    </row>
    <row r="1643" spans="1:1" x14ac:dyDescent="0.55000000000000004">
      <c r="A1643" s="131"/>
    </row>
    <row r="1646" spans="1:1" x14ac:dyDescent="0.55000000000000004">
      <c r="A1646" s="131"/>
    </row>
    <row r="1647" spans="1:1" x14ac:dyDescent="0.55000000000000004">
      <c r="A1647" s="131"/>
    </row>
    <row r="1650" spans="1:1" x14ac:dyDescent="0.55000000000000004">
      <c r="A1650" s="131"/>
    </row>
    <row r="1651" spans="1:1" x14ac:dyDescent="0.55000000000000004">
      <c r="A1651" s="131"/>
    </row>
    <row r="1654" spans="1:1" x14ac:dyDescent="0.55000000000000004">
      <c r="A1654" s="131"/>
    </row>
    <row r="1655" spans="1:1" x14ac:dyDescent="0.55000000000000004">
      <c r="A1655" s="131"/>
    </row>
    <row r="1658" spans="1:1" x14ac:dyDescent="0.55000000000000004">
      <c r="A1658" s="131"/>
    </row>
    <row r="1659" spans="1:1" x14ac:dyDescent="0.55000000000000004">
      <c r="A1659" s="131"/>
    </row>
    <row r="1662" spans="1:1" x14ac:dyDescent="0.55000000000000004">
      <c r="A1662" s="131"/>
    </row>
    <row r="1663" spans="1:1" x14ac:dyDescent="0.55000000000000004">
      <c r="A1663" s="131"/>
    </row>
    <row r="1666" spans="1:1" x14ac:dyDescent="0.55000000000000004">
      <c r="A1666" s="131"/>
    </row>
    <row r="1667" spans="1:1" x14ac:dyDescent="0.55000000000000004">
      <c r="A1667" s="131"/>
    </row>
    <row r="1670" spans="1:1" x14ac:dyDescent="0.55000000000000004">
      <c r="A1670" s="131"/>
    </row>
    <row r="1671" spans="1:1" x14ac:dyDescent="0.55000000000000004">
      <c r="A1671" s="131"/>
    </row>
    <row r="1674" spans="1:1" x14ac:dyDescent="0.55000000000000004">
      <c r="A1674" s="131"/>
    </row>
    <row r="1675" spans="1:1" x14ac:dyDescent="0.55000000000000004">
      <c r="A1675" s="131"/>
    </row>
    <row r="1678" spans="1:1" x14ac:dyDescent="0.55000000000000004">
      <c r="A1678" s="131"/>
    </row>
    <row r="1679" spans="1:1" x14ac:dyDescent="0.55000000000000004">
      <c r="A1679" s="131"/>
    </row>
    <row r="1682" spans="1:1" x14ac:dyDescent="0.55000000000000004">
      <c r="A1682" s="131"/>
    </row>
    <row r="1683" spans="1:1" x14ac:dyDescent="0.55000000000000004">
      <c r="A1683" s="131"/>
    </row>
    <row r="1686" spans="1:1" x14ac:dyDescent="0.55000000000000004">
      <c r="A1686" s="131"/>
    </row>
    <row r="1687" spans="1:1" x14ac:dyDescent="0.55000000000000004">
      <c r="A1687" s="131"/>
    </row>
    <row r="1690" spans="1:1" x14ac:dyDescent="0.55000000000000004">
      <c r="A1690" s="131"/>
    </row>
    <row r="1691" spans="1:1" x14ac:dyDescent="0.55000000000000004">
      <c r="A1691" s="131"/>
    </row>
    <row r="1694" spans="1:1" x14ac:dyDescent="0.55000000000000004">
      <c r="A1694" s="131"/>
    </row>
    <row r="1695" spans="1:1" x14ac:dyDescent="0.55000000000000004">
      <c r="A1695" s="131"/>
    </row>
    <row r="1698" spans="1:1" x14ac:dyDescent="0.55000000000000004">
      <c r="A1698" s="131"/>
    </row>
    <row r="1699" spans="1:1" x14ac:dyDescent="0.55000000000000004">
      <c r="A1699" s="131"/>
    </row>
    <row r="1702" spans="1:1" x14ac:dyDescent="0.55000000000000004">
      <c r="A1702" s="131"/>
    </row>
    <row r="1703" spans="1:1" x14ac:dyDescent="0.55000000000000004">
      <c r="A1703" s="131"/>
    </row>
    <row r="1706" spans="1:1" x14ac:dyDescent="0.55000000000000004">
      <c r="A1706" s="131"/>
    </row>
    <row r="1707" spans="1:1" x14ac:dyDescent="0.55000000000000004">
      <c r="A1707" s="131"/>
    </row>
    <row r="1710" spans="1:1" x14ac:dyDescent="0.55000000000000004">
      <c r="A1710" s="131"/>
    </row>
    <row r="1711" spans="1:1" x14ac:dyDescent="0.55000000000000004">
      <c r="A1711" s="131"/>
    </row>
    <row r="1714" spans="1:1" x14ac:dyDescent="0.55000000000000004">
      <c r="A1714" s="131"/>
    </row>
    <row r="1715" spans="1:1" x14ac:dyDescent="0.55000000000000004">
      <c r="A1715" s="131"/>
    </row>
    <row r="1718" spans="1:1" x14ac:dyDescent="0.55000000000000004">
      <c r="A1718" s="131"/>
    </row>
    <row r="1719" spans="1:1" x14ac:dyDescent="0.55000000000000004">
      <c r="A1719" s="131"/>
    </row>
    <row r="1722" spans="1:1" x14ac:dyDescent="0.55000000000000004">
      <c r="A1722" s="131"/>
    </row>
    <row r="1723" spans="1:1" x14ac:dyDescent="0.55000000000000004">
      <c r="A1723" s="131"/>
    </row>
    <row r="1726" spans="1:1" x14ac:dyDescent="0.55000000000000004">
      <c r="A1726" s="131"/>
    </row>
    <row r="1727" spans="1:1" x14ac:dyDescent="0.55000000000000004">
      <c r="A1727" s="131"/>
    </row>
    <row r="1730" spans="1:1" x14ac:dyDescent="0.55000000000000004">
      <c r="A1730" s="131"/>
    </row>
    <row r="1731" spans="1:1" x14ac:dyDescent="0.55000000000000004">
      <c r="A1731" s="131"/>
    </row>
    <row r="1734" spans="1:1" x14ac:dyDescent="0.55000000000000004">
      <c r="A1734" s="131"/>
    </row>
    <row r="1735" spans="1:1" x14ac:dyDescent="0.55000000000000004">
      <c r="A1735" s="131"/>
    </row>
    <row r="1738" spans="1:1" x14ac:dyDescent="0.55000000000000004">
      <c r="A1738" s="131"/>
    </row>
    <row r="1739" spans="1:1" x14ac:dyDescent="0.55000000000000004">
      <c r="A1739" s="131"/>
    </row>
    <row r="1742" spans="1:1" x14ac:dyDescent="0.55000000000000004">
      <c r="A1742" s="131"/>
    </row>
    <row r="1743" spans="1:1" x14ac:dyDescent="0.55000000000000004">
      <c r="A1743" s="131"/>
    </row>
    <row r="1746" spans="1:1" x14ac:dyDescent="0.55000000000000004">
      <c r="A1746" s="131"/>
    </row>
    <row r="1747" spans="1:1" x14ac:dyDescent="0.55000000000000004">
      <c r="A1747" s="131"/>
    </row>
    <row r="1750" spans="1:1" x14ac:dyDescent="0.55000000000000004">
      <c r="A1750" s="131"/>
    </row>
    <row r="1751" spans="1:1" x14ac:dyDescent="0.55000000000000004">
      <c r="A1751" s="131"/>
    </row>
    <row r="1754" spans="1:1" x14ac:dyDescent="0.55000000000000004">
      <c r="A1754" s="131"/>
    </row>
    <row r="1755" spans="1:1" x14ac:dyDescent="0.55000000000000004">
      <c r="A1755" s="131"/>
    </row>
    <row r="1758" spans="1:1" x14ac:dyDescent="0.55000000000000004">
      <c r="A1758" s="131"/>
    </row>
    <row r="1759" spans="1:1" x14ac:dyDescent="0.55000000000000004">
      <c r="A1759" s="131"/>
    </row>
    <row r="1762" spans="1:1" x14ac:dyDescent="0.55000000000000004">
      <c r="A1762" s="131"/>
    </row>
    <row r="1763" spans="1:1" x14ac:dyDescent="0.55000000000000004">
      <c r="A1763" s="131"/>
    </row>
    <row r="1766" spans="1:1" x14ac:dyDescent="0.55000000000000004">
      <c r="A1766" s="131"/>
    </row>
    <row r="1767" spans="1:1" x14ac:dyDescent="0.55000000000000004">
      <c r="A1767" s="131"/>
    </row>
    <row r="1770" spans="1:1" x14ac:dyDescent="0.55000000000000004">
      <c r="A1770" s="131"/>
    </row>
    <row r="1771" spans="1:1" x14ac:dyDescent="0.55000000000000004">
      <c r="A1771" s="131"/>
    </row>
    <row r="1774" spans="1:1" x14ac:dyDescent="0.55000000000000004">
      <c r="A1774" s="131"/>
    </row>
    <row r="1775" spans="1:1" x14ac:dyDescent="0.55000000000000004">
      <c r="A1775" s="131"/>
    </row>
    <row r="1778" spans="1:1" x14ac:dyDescent="0.55000000000000004">
      <c r="A1778" s="131"/>
    </row>
    <row r="1779" spans="1:1" x14ac:dyDescent="0.55000000000000004">
      <c r="A1779" s="131"/>
    </row>
    <row r="1782" spans="1:1" x14ac:dyDescent="0.55000000000000004">
      <c r="A1782" s="131"/>
    </row>
    <row r="1783" spans="1:1" x14ac:dyDescent="0.55000000000000004">
      <c r="A1783" s="131"/>
    </row>
    <row r="1786" spans="1:1" x14ac:dyDescent="0.55000000000000004">
      <c r="A1786" s="131"/>
    </row>
    <row r="1787" spans="1:1" x14ac:dyDescent="0.55000000000000004">
      <c r="A1787" s="131"/>
    </row>
    <row r="1790" spans="1:1" x14ac:dyDescent="0.55000000000000004">
      <c r="A1790" s="131"/>
    </row>
    <row r="1791" spans="1:1" x14ac:dyDescent="0.55000000000000004">
      <c r="A1791" s="131"/>
    </row>
    <row r="1794" spans="1:1" x14ac:dyDescent="0.55000000000000004">
      <c r="A1794" s="131"/>
    </row>
    <row r="1795" spans="1:1" x14ac:dyDescent="0.55000000000000004">
      <c r="A1795" s="131"/>
    </row>
    <row r="1798" spans="1:1" x14ac:dyDescent="0.55000000000000004">
      <c r="A1798" s="131"/>
    </row>
    <row r="1799" spans="1:1" x14ac:dyDescent="0.55000000000000004">
      <c r="A1799" s="131"/>
    </row>
    <row r="1802" spans="1:1" x14ac:dyDescent="0.55000000000000004">
      <c r="A1802" s="131"/>
    </row>
    <row r="1803" spans="1:1" x14ac:dyDescent="0.55000000000000004">
      <c r="A1803" s="131"/>
    </row>
    <row r="1806" spans="1:1" x14ac:dyDescent="0.55000000000000004">
      <c r="A1806" s="131"/>
    </row>
    <row r="1807" spans="1:1" x14ac:dyDescent="0.55000000000000004">
      <c r="A1807" s="131"/>
    </row>
    <row r="1810" spans="1:1" x14ac:dyDescent="0.55000000000000004">
      <c r="A1810" s="131"/>
    </row>
    <row r="1811" spans="1:1" x14ac:dyDescent="0.55000000000000004">
      <c r="A1811" s="131"/>
    </row>
    <row r="1814" spans="1:1" x14ac:dyDescent="0.55000000000000004">
      <c r="A1814" s="131"/>
    </row>
    <row r="1815" spans="1:1" x14ac:dyDescent="0.55000000000000004">
      <c r="A1815" s="131"/>
    </row>
    <row r="1818" spans="1:1" x14ac:dyDescent="0.55000000000000004">
      <c r="A1818" s="131"/>
    </row>
    <row r="1819" spans="1:1" x14ac:dyDescent="0.55000000000000004">
      <c r="A1819" s="131"/>
    </row>
    <row r="1822" spans="1:1" x14ac:dyDescent="0.55000000000000004">
      <c r="A1822" s="131"/>
    </row>
    <row r="1823" spans="1:1" x14ac:dyDescent="0.55000000000000004">
      <c r="A1823" s="131"/>
    </row>
    <row r="1826" spans="1:1" x14ac:dyDescent="0.55000000000000004">
      <c r="A1826" s="131"/>
    </row>
    <row r="1827" spans="1:1" x14ac:dyDescent="0.55000000000000004">
      <c r="A1827" s="131"/>
    </row>
    <row r="1830" spans="1:1" x14ac:dyDescent="0.55000000000000004">
      <c r="A1830" s="131"/>
    </row>
    <row r="1831" spans="1:1" x14ac:dyDescent="0.55000000000000004">
      <c r="A1831" s="131"/>
    </row>
    <row r="1834" spans="1:1" x14ac:dyDescent="0.55000000000000004">
      <c r="A1834" s="131"/>
    </row>
    <row r="1835" spans="1:1" x14ac:dyDescent="0.55000000000000004">
      <c r="A1835" s="131"/>
    </row>
    <row r="1838" spans="1:1" x14ac:dyDescent="0.55000000000000004">
      <c r="A1838" s="131"/>
    </row>
    <row r="1839" spans="1:1" x14ac:dyDescent="0.55000000000000004">
      <c r="A1839" s="131"/>
    </row>
    <row r="1842" spans="1:1" x14ac:dyDescent="0.55000000000000004">
      <c r="A1842" s="131"/>
    </row>
    <row r="1843" spans="1:1" x14ac:dyDescent="0.55000000000000004">
      <c r="A1843" s="131"/>
    </row>
    <row r="1846" spans="1:1" x14ac:dyDescent="0.55000000000000004">
      <c r="A1846" s="131"/>
    </row>
    <row r="1847" spans="1:1" x14ac:dyDescent="0.55000000000000004">
      <c r="A1847" s="131"/>
    </row>
    <row r="1850" spans="1:1" x14ac:dyDescent="0.55000000000000004">
      <c r="A1850" s="131"/>
    </row>
    <row r="1851" spans="1:1" x14ac:dyDescent="0.55000000000000004">
      <c r="A1851" s="131"/>
    </row>
    <row r="1854" spans="1:1" x14ac:dyDescent="0.55000000000000004">
      <c r="A1854" s="131"/>
    </row>
    <row r="1855" spans="1:1" x14ac:dyDescent="0.55000000000000004">
      <c r="A1855" s="131"/>
    </row>
    <row r="1858" spans="1:1" x14ac:dyDescent="0.55000000000000004">
      <c r="A1858" s="131"/>
    </row>
    <row r="1859" spans="1:1" x14ac:dyDescent="0.55000000000000004">
      <c r="A1859" s="131"/>
    </row>
    <row r="1862" spans="1:1" x14ac:dyDescent="0.55000000000000004">
      <c r="A1862" s="131"/>
    </row>
    <row r="1863" spans="1:1" x14ac:dyDescent="0.55000000000000004">
      <c r="A1863" s="131"/>
    </row>
    <row r="1866" spans="1:1" x14ac:dyDescent="0.55000000000000004">
      <c r="A1866" s="131"/>
    </row>
    <row r="1867" spans="1:1" x14ac:dyDescent="0.55000000000000004">
      <c r="A1867" s="131"/>
    </row>
    <row r="1870" spans="1:1" x14ac:dyDescent="0.55000000000000004">
      <c r="A1870" s="131"/>
    </row>
    <row r="1871" spans="1:1" x14ac:dyDescent="0.55000000000000004">
      <c r="A1871" s="131"/>
    </row>
    <row r="1874" spans="1:1" x14ac:dyDescent="0.55000000000000004">
      <c r="A1874" s="131"/>
    </row>
    <row r="1875" spans="1:1" x14ac:dyDescent="0.55000000000000004">
      <c r="A1875" s="131"/>
    </row>
    <row r="1878" spans="1:1" x14ac:dyDescent="0.55000000000000004">
      <c r="A1878" s="131"/>
    </row>
    <row r="1879" spans="1:1" x14ac:dyDescent="0.55000000000000004">
      <c r="A1879" s="131"/>
    </row>
    <row r="1882" spans="1:1" x14ac:dyDescent="0.55000000000000004">
      <c r="A1882" s="131"/>
    </row>
    <row r="1883" spans="1:1" x14ac:dyDescent="0.55000000000000004">
      <c r="A1883" s="131"/>
    </row>
    <row r="1886" spans="1:1" x14ac:dyDescent="0.55000000000000004">
      <c r="A1886" s="131"/>
    </row>
    <row r="1887" spans="1:1" x14ac:dyDescent="0.55000000000000004">
      <c r="A1887" s="131"/>
    </row>
    <row r="1890" spans="1:1" x14ac:dyDescent="0.55000000000000004">
      <c r="A1890" s="131"/>
    </row>
    <row r="1891" spans="1:1" x14ac:dyDescent="0.55000000000000004">
      <c r="A1891" s="131"/>
    </row>
    <row r="1894" spans="1:1" x14ac:dyDescent="0.55000000000000004">
      <c r="A1894" s="131"/>
    </row>
    <row r="1895" spans="1:1" x14ac:dyDescent="0.55000000000000004">
      <c r="A1895" s="131"/>
    </row>
    <row r="1898" spans="1:1" x14ac:dyDescent="0.55000000000000004">
      <c r="A1898" s="131"/>
    </row>
    <row r="1899" spans="1:1" x14ac:dyDescent="0.55000000000000004">
      <c r="A1899" s="131"/>
    </row>
    <row r="1902" spans="1:1" x14ac:dyDescent="0.55000000000000004">
      <c r="A1902" s="131"/>
    </row>
    <row r="1903" spans="1:1" x14ac:dyDescent="0.55000000000000004">
      <c r="A1903" s="131"/>
    </row>
    <row r="1906" spans="1:1" x14ac:dyDescent="0.55000000000000004">
      <c r="A1906" s="131"/>
    </row>
    <row r="1907" spans="1:1" x14ac:dyDescent="0.55000000000000004">
      <c r="A1907" s="131"/>
    </row>
    <row r="1910" spans="1:1" x14ac:dyDescent="0.55000000000000004">
      <c r="A1910" s="131"/>
    </row>
    <row r="1911" spans="1:1" x14ac:dyDescent="0.55000000000000004">
      <c r="A1911" s="131"/>
    </row>
    <row r="1914" spans="1:1" x14ac:dyDescent="0.55000000000000004">
      <c r="A1914" s="131"/>
    </row>
    <row r="1915" spans="1:1" x14ac:dyDescent="0.55000000000000004">
      <c r="A1915" s="131"/>
    </row>
    <row r="1918" spans="1:1" x14ac:dyDescent="0.55000000000000004">
      <c r="A1918" s="131"/>
    </row>
    <row r="1919" spans="1:1" x14ac:dyDescent="0.55000000000000004">
      <c r="A1919" s="131"/>
    </row>
    <row r="1922" spans="1:1" x14ac:dyDescent="0.55000000000000004">
      <c r="A1922" s="131"/>
    </row>
    <row r="1923" spans="1:1" x14ac:dyDescent="0.55000000000000004">
      <c r="A1923" s="131"/>
    </row>
    <row r="1926" spans="1:1" x14ac:dyDescent="0.55000000000000004">
      <c r="A1926" s="131"/>
    </row>
    <row r="1927" spans="1:1" x14ac:dyDescent="0.55000000000000004">
      <c r="A1927" s="131"/>
    </row>
    <row r="1930" spans="1:1" x14ac:dyDescent="0.55000000000000004">
      <c r="A1930" s="131"/>
    </row>
    <row r="1931" spans="1:1" x14ac:dyDescent="0.55000000000000004">
      <c r="A1931" s="131"/>
    </row>
    <row r="1934" spans="1:1" x14ac:dyDescent="0.55000000000000004">
      <c r="A1934" s="131"/>
    </row>
    <row r="1935" spans="1:1" x14ac:dyDescent="0.55000000000000004">
      <c r="A1935" s="131"/>
    </row>
    <row r="1938" spans="1:1" x14ac:dyDescent="0.55000000000000004">
      <c r="A1938" s="131"/>
    </row>
    <row r="1939" spans="1:1" x14ac:dyDescent="0.55000000000000004">
      <c r="A1939" s="131"/>
    </row>
    <row r="1942" spans="1:1" x14ac:dyDescent="0.55000000000000004">
      <c r="A1942" s="131"/>
    </row>
    <row r="1943" spans="1:1" x14ac:dyDescent="0.55000000000000004">
      <c r="A1943" s="131"/>
    </row>
    <row r="1946" spans="1:1" x14ac:dyDescent="0.55000000000000004">
      <c r="A1946" s="131"/>
    </row>
    <row r="1947" spans="1:1" x14ac:dyDescent="0.55000000000000004">
      <c r="A1947" s="131"/>
    </row>
    <row r="1950" spans="1:1" x14ac:dyDescent="0.55000000000000004">
      <c r="A1950" s="131"/>
    </row>
    <row r="1951" spans="1:1" x14ac:dyDescent="0.55000000000000004">
      <c r="A1951" s="131"/>
    </row>
    <row r="1954" spans="1:1" x14ac:dyDescent="0.55000000000000004">
      <c r="A1954" s="131"/>
    </row>
    <row r="1955" spans="1:1" x14ac:dyDescent="0.55000000000000004">
      <c r="A1955" s="131"/>
    </row>
    <row r="1958" spans="1:1" x14ac:dyDescent="0.55000000000000004">
      <c r="A1958" s="131"/>
    </row>
    <row r="1959" spans="1:1" x14ac:dyDescent="0.55000000000000004">
      <c r="A1959" s="131"/>
    </row>
    <row r="1962" spans="1:1" x14ac:dyDescent="0.55000000000000004">
      <c r="A1962" s="131"/>
    </row>
    <row r="1963" spans="1:1" x14ac:dyDescent="0.55000000000000004">
      <c r="A1963" s="131"/>
    </row>
    <row r="1966" spans="1:1" x14ac:dyDescent="0.55000000000000004">
      <c r="A1966" s="131"/>
    </row>
    <row r="1967" spans="1:1" x14ac:dyDescent="0.55000000000000004">
      <c r="A1967" s="131"/>
    </row>
    <row r="1970" spans="1:1" x14ac:dyDescent="0.55000000000000004">
      <c r="A1970" s="131"/>
    </row>
    <row r="1971" spans="1:1" x14ac:dyDescent="0.55000000000000004">
      <c r="A1971" s="131"/>
    </row>
    <row r="1974" spans="1:1" x14ac:dyDescent="0.55000000000000004">
      <c r="A1974" s="131"/>
    </row>
    <row r="1975" spans="1:1" x14ac:dyDescent="0.55000000000000004">
      <c r="A1975" s="131"/>
    </row>
    <row r="1978" spans="1:1" x14ac:dyDescent="0.55000000000000004">
      <c r="A1978" s="131"/>
    </row>
    <row r="1979" spans="1:1" x14ac:dyDescent="0.55000000000000004">
      <c r="A1979" s="131"/>
    </row>
    <row r="1982" spans="1:1" x14ac:dyDescent="0.55000000000000004">
      <c r="A1982" s="131"/>
    </row>
    <row r="1983" spans="1:1" x14ac:dyDescent="0.55000000000000004">
      <c r="A1983" s="131"/>
    </row>
    <row r="1986" spans="1:1" x14ac:dyDescent="0.55000000000000004">
      <c r="A1986" s="131"/>
    </row>
    <row r="1987" spans="1:1" x14ac:dyDescent="0.55000000000000004">
      <c r="A1987" s="131"/>
    </row>
    <row r="1990" spans="1:1" x14ac:dyDescent="0.55000000000000004">
      <c r="A1990" s="131"/>
    </row>
    <row r="1991" spans="1:1" x14ac:dyDescent="0.55000000000000004">
      <c r="A1991" s="131"/>
    </row>
    <row r="1994" spans="1:1" x14ac:dyDescent="0.55000000000000004">
      <c r="A1994" s="131"/>
    </row>
    <row r="1995" spans="1:1" x14ac:dyDescent="0.55000000000000004">
      <c r="A1995" s="131"/>
    </row>
    <row r="1998" spans="1:1" x14ac:dyDescent="0.55000000000000004">
      <c r="A1998" s="131"/>
    </row>
    <row r="1999" spans="1:1" x14ac:dyDescent="0.55000000000000004">
      <c r="A1999" s="131"/>
    </row>
    <row r="2002" spans="1:1" x14ac:dyDescent="0.55000000000000004">
      <c r="A2002" s="131"/>
    </row>
    <row r="2003" spans="1:1" x14ac:dyDescent="0.55000000000000004">
      <c r="A2003" s="131"/>
    </row>
    <row r="2006" spans="1:1" x14ac:dyDescent="0.55000000000000004">
      <c r="A2006" s="131"/>
    </row>
    <row r="2007" spans="1:1" x14ac:dyDescent="0.55000000000000004">
      <c r="A2007" s="131"/>
    </row>
    <row r="2010" spans="1:1" x14ac:dyDescent="0.55000000000000004">
      <c r="A2010" s="131"/>
    </row>
    <row r="2011" spans="1:1" x14ac:dyDescent="0.55000000000000004">
      <c r="A2011" s="131"/>
    </row>
    <row r="2014" spans="1:1" x14ac:dyDescent="0.55000000000000004">
      <c r="A2014" s="131"/>
    </row>
    <row r="2015" spans="1:1" x14ac:dyDescent="0.55000000000000004">
      <c r="A2015" s="131"/>
    </row>
    <row r="2018" spans="1:1" x14ac:dyDescent="0.55000000000000004">
      <c r="A2018" s="131"/>
    </row>
    <row r="2019" spans="1:1" x14ac:dyDescent="0.55000000000000004">
      <c r="A2019" s="131"/>
    </row>
    <row r="2022" spans="1:1" x14ac:dyDescent="0.55000000000000004">
      <c r="A2022" s="131"/>
    </row>
    <row r="2023" spans="1:1" x14ac:dyDescent="0.55000000000000004">
      <c r="A2023" s="131"/>
    </row>
    <row r="2026" spans="1:1" x14ac:dyDescent="0.55000000000000004">
      <c r="A2026" s="131"/>
    </row>
    <row r="2027" spans="1:1" x14ac:dyDescent="0.55000000000000004">
      <c r="A2027" s="131"/>
    </row>
    <row r="2030" spans="1:1" x14ac:dyDescent="0.55000000000000004">
      <c r="A2030" s="131"/>
    </row>
    <row r="2031" spans="1:1" x14ac:dyDescent="0.55000000000000004">
      <c r="A2031" s="131"/>
    </row>
    <row r="2034" spans="1:1" x14ac:dyDescent="0.55000000000000004">
      <c r="A2034" s="131"/>
    </row>
    <row r="2035" spans="1:1" x14ac:dyDescent="0.55000000000000004">
      <c r="A2035" s="131"/>
    </row>
    <row r="2038" spans="1:1" x14ac:dyDescent="0.55000000000000004">
      <c r="A2038" s="131"/>
    </row>
    <row r="2039" spans="1:1" x14ac:dyDescent="0.55000000000000004">
      <c r="A2039" s="131"/>
    </row>
    <row r="2042" spans="1:1" x14ac:dyDescent="0.55000000000000004">
      <c r="A2042" s="131"/>
    </row>
    <row r="2043" spans="1:1" x14ac:dyDescent="0.55000000000000004">
      <c r="A2043" s="131"/>
    </row>
    <row r="2046" spans="1:1" x14ac:dyDescent="0.55000000000000004">
      <c r="A2046" s="131"/>
    </row>
    <row r="2047" spans="1:1" x14ac:dyDescent="0.55000000000000004">
      <c r="A2047" s="131"/>
    </row>
    <row r="2050" spans="1:1" x14ac:dyDescent="0.55000000000000004">
      <c r="A2050" s="131"/>
    </row>
    <row r="2051" spans="1:1" x14ac:dyDescent="0.55000000000000004">
      <c r="A2051" s="131"/>
    </row>
    <row r="2054" spans="1:1" x14ac:dyDescent="0.55000000000000004">
      <c r="A2054" s="131"/>
    </row>
    <row r="2055" spans="1:1" x14ac:dyDescent="0.55000000000000004">
      <c r="A2055" s="131"/>
    </row>
    <row r="2058" spans="1:1" x14ac:dyDescent="0.55000000000000004">
      <c r="A2058" s="131"/>
    </row>
    <row r="2059" spans="1:1" x14ac:dyDescent="0.55000000000000004">
      <c r="A2059" s="131"/>
    </row>
    <row r="2062" spans="1:1" x14ac:dyDescent="0.55000000000000004">
      <c r="A2062" s="131"/>
    </row>
    <row r="2063" spans="1:1" x14ac:dyDescent="0.55000000000000004">
      <c r="A2063" s="131"/>
    </row>
    <row r="2066" spans="1:1" x14ac:dyDescent="0.55000000000000004">
      <c r="A2066" s="131"/>
    </row>
    <row r="2067" spans="1:1" x14ac:dyDescent="0.55000000000000004">
      <c r="A2067" s="131"/>
    </row>
    <row r="2070" spans="1:1" x14ac:dyDescent="0.55000000000000004">
      <c r="A2070" s="131"/>
    </row>
    <row r="2071" spans="1:1" x14ac:dyDescent="0.55000000000000004">
      <c r="A2071" s="131"/>
    </row>
    <row r="2074" spans="1:1" x14ac:dyDescent="0.55000000000000004">
      <c r="A2074" s="131"/>
    </row>
    <row r="2075" spans="1:1" x14ac:dyDescent="0.55000000000000004">
      <c r="A2075" s="131"/>
    </row>
    <row r="2078" spans="1:1" x14ac:dyDescent="0.55000000000000004">
      <c r="A2078" s="131"/>
    </row>
    <row r="2079" spans="1:1" x14ac:dyDescent="0.55000000000000004">
      <c r="A2079" s="131"/>
    </row>
    <row r="2082" spans="1:1" x14ac:dyDescent="0.55000000000000004">
      <c r="A2082" s="131"/>
    </row>
    <row r="2083" spans="1:1" x14ac:dyDescent="0.55000000000000004">
      <c r="A2083" s="131"/>
    </row>
    <row r="2086" spans="1:1" x14ac:dyDescent="0.55000000000000004">
      <c r="A2086" s="131"/>
    </row>
    <row r="2087" spans="1:1" x14ac:dyDescent="0.55000000000000004">
      <c r="A2087" s="131"/>
    </row>
    <row r="2090" spans="1:1" x14ac:dyDescent="0.55000000000000004">
      <c r="A2090" s="131"/>
    </row>
    <row r="2091" spans="1:1" x14ac:dyDescent="0.55000000000000004">
      <c r="A2091" s="131"/>
    </row>
    <row r="2094" spans="1:1" x14ac:dyDescent="0.55000000000000004">
      <c r="A2094" s="131"/>
    </row>
    <row r="2095" spans="1:1" x14ac:dyDescent="0.55000000000000004">
      <c r="A2095" s="131"/>
    </row>
    <row r="2098" spans="1:1" x14ac:dyDescent="0.55000000000000004">
      <c r="A2098" s="131"/>
    </row>
    <row r="2099" spans="1:1" x14ac:dyDescent="0.55000000000000004">
      <c r="A2099" s="131"/>
    </row>
    <row r="2102" spans="1:1" x14ac:dyDescent="0.55000000000000004">
      <c r="A2102" s="131"/>
    </row>
    <row r="2103" spans="1:1" x14ac:dyDescent="0.55000000000000004">
      <c r="A2103" s="131"/>
    </row>
    <row r="2106" spans="1:1" x14ac:dyDescent="0.55000000000000004">
      <c r="A2106" s="131"/>
    </row>
    <row r="2107" spans="1:1" x14ac:dyDescent="0.55000000000000004">
      <c r="A2107" s="131"/>
    </row>
    <row r="2110" spans="1:1" x14ac:dyDescent="0.55000000000000004">
      <c r="A2110" s="131"/>
    </row>
    <row r="2111" spans="1:1" x14ac:dyDescent="0.55000000000000004">
      <c r="A2111" s="131"/>
    </row>
    <row r="2114" spans="1:1" x14ac:dyDescent="0.55000000000000004">
      <c r="A2114" s="131"/>
    </row>
    <row r="2115" spans="1:1" x14ac:dyDescent="0.55000000000000004">
      <c r="A2115" s="131"/>
    </row>
    <row r="2118" spans="1:1" x14ac:dyDescent="0.55000000000000004">
      <c r="A2118" s="131"/>
    </row>
    <row r="2119" spans="1:1" x14ac:dyDescent="0.55000000000000004">
      <c r="A2119" s="131"/>
    </row>
    <row r="2122" spans="1:1" x14ac:dyDescent="0.55000000000000004">
      <c r="A2122" s="131"/>
    </row>
    <row r="2123" spans="1:1" x14ac:dyDescent="0.55000000000000004">
      <c r="A2123" s="131"/>
    </row>
    <row r="2126" spans="1:1" x14ac:dyDescent="0.55000000000000004">
      <c r="A2126" s="131"/>
    </row>
    <row r="2127" spans="1:1" x14ac:dyDescent="0.55000000000000004">
      <c r="A2127" s="131"/>
    </row>
    <row r="2130" spans="1:1" x14ac:dyDescent="0.55000000000000004">
      <c r="A2130" s="131"/>
    </row>
    <row r="2131" spans="1:1" x14ac:dyDescent="0.55000000000000004">
      <c r="A2131" s="131"/>
    </row>
    <row r="2134" spans="1:1" x14ac:dyDescent="0.55000000000000004">
      <c r="A2134" s="131"/>
    </row>
    <row r="2135" spans="1:1" x14ac:dyDescent="0.55000000000000004">
      <c r="A2135" s="131"/>
    </row>
    <row r="2138" spans="1:1" x14ac:dyDescent="0.55000000000000004">
      <c r="A2138" s="131"/>
    </row>
    <row r="2139" spans="1:1" x14ac:dyDescent="0.55000000000000004">
      <c r="A2139" s="131"/>
    </row>
    <row r="2142" spans="1:1" x14ac:dyDescent="0.55000000000000004">
      <c r="A2142" s="131"/>
    </row>
    <row r="2143" spans="1:1" x14ac:dyDescent="0.55000000000000004">
      <c r="A2143" s="131"/>
    </row>
    <row r="2146" spans="1:1" x14ac:dyDescent="0.55000000000000004">
      <c r="A2146" s="131"/>
    </row>
    <row r="2147" spans="1:1" x14ac:dyDescent="0.55000000000000004">
      <c r="A2147" s="131"/>
    </row>
    <row r="2150" spans="1:1" x14ac:dyDescent="0.55000000000000004">
      <c r="A2150" s="131"/>
    </row>
    <row r="2151" spans="1:1" x14ac:dyDescent="0.55000000000000004">
      <c r="A2151" s="131"/>
    </row>
    <row r="2154" spans="1:1" x14ac:dyDescent="0.55000000000000004">
      <c r="A2154" s="131"/>
    </row>
    <row r="2155" spans="1:1" x14ac:dyDescent="0.55000000000000004">
      <c r="A2155" s="131"/>
    </row>
    <row r="2158" spans="1:1" x14ac:dyDescent="0.55000000000000004">
      <c r="A2158" s="131"/>
    </row>
    <row r="2159" spans="1:1" x14ac:dyDescent="0.55000000000000004">
      <c r="A2159" s="131"/>
    </row>
    <row r="2162" spans="1:1" x14ac:dyDescent="0.55000000000000004">
      <c r="A2162" s="131"/>
    </row>
    <row r="2163" spans="1:1" x14ac:dyDescent="0.55000000000000004">
      <c r="A2163" s="131"/>
    </row>
    <row r="2166" spans="1:1" x14ac:dyDescent="0.55000000000000004">
      <c r="A2166" s="131"/>
    </row>
    <row r="2167" spans="1:1" x14ac:dyDescent="0.55000000000000004">
      <c r="A2167" s="131"/>
    </row>
    <row r="2170" spans="1:1" x14ac:dyDescent="0.55000000000000004">
      <c r="A2170" s="131"/>
    </row>
    <row r="2171" spans="1:1" x14ac:dyDescent="0.55000000000000004">
      <c r="A2171" s="131"/>
    </row>
    <row r="2174" spans="1:1" x14ac:dyDescent="0.55000000000000004">
      <c r="A2174" s="131"/>
    </row>
    <row r="2175" spans="1:1" x14ac:dyDescent="0.55000000000000004">
      <c r="A2175" s="131"/>
    </row>
    <row r="2178" spans="1:1" x14ac:dyDescent="0.55000000000000004">
      <c r="A2178" s="131"/>
    </row>
    <row r="2179" spans="1:1" x14ac:dyDescent="0.55000000000000004">
      <c r="A2179" s="131"/>
    </row>
    <row r="2182" spans="1:1" x14ac:dyDescent="0.55000000000000004">
      <c r="A2182" s="131"/>
    </row>
    <row r="2183" spans="1:1" x14ac:dyDescent="0.55000000000000004">
      <c r="A2183" s="131"/>
    </row>
    <row r="2186" spans="1:1" x14ac:dyDescent="0.55000000000000004">
      <c r="A2186" s="131"/>
    </row>
    <row r="2187" spans="1:1" x14ac:dyDescent="0.55000000000000004">
      <c r="A2187" s="131"/>
    </row>
    <row r="2190" spans="1:1" x14ac:dyDescent="0.55000000000000004">
      <c r="A2190" s="131"/>
    </row>
    <row r="2191" spans="1:1" x14ac:dyDescent="0.55000000000000004">
      <c r="A2191" s="131"/>
    </row>
    <row r="2194" spans="1:1" x14ac:dyDescent="0.55000000000000004">
      <c r="A2194" s="131"/>
    </row>
    <row r="2195" spans="1:1" x14ac:dyDescent="0.55000000000000004">
      <c r="A2195" s="131"/>
    </row>
    <row r="2198" spans="1:1" x14ac:dyDescent="0.55000000000000004">
      <c r="A2198" s="131"/>
    </row>
    <row r="2199" spans="1:1" x14ac:dyDescent="0.55000000000000004">
      <c r="A2199" s="131"/>
    </row>
    <row r="2202" spans="1:1" x14ac:dyDescent="0.55000000000000004">
      <c r="A2202" s="131"/>
    </row>
    <row r="2203" spans="1:1" x14ac:dyDescent="0.55000000000000004">
      <c r="A2203" s="131"/>
    </row>
    <row r="2206" spans="1:1" x14ac:dyDescent="0.55000000000000004">
      <c r="A2206" s="131"/>
    </row>
    <row r="2207" spans="1:1" x14ac:dyDescent="0.55000000000000004">
      <c r="A2207" s="131"/>
    </row>
    <row r="2210" spans="1:1" x14ac:dyDescent="0.55000000000000004">
      <c r="A2210" s="131"/>
    </row>
    <row r="2211" spans="1:1" x14ac:dyDescent="0.55000000000000004">
      <c r="A2211" s="131"/>
    </row>
    <row r="2214" spans="1:1" x14ac:dyDescent="0.55000000000000004">
      <c r="A2214" s="131"/>
    </row>
    <row r="2215" spans="1:1" x14ac:dyDescent="0.55000000000000004">
      <c r="A2215" s="131"/>
    </row>
    <row r="2218" spans="1:1" x14ac:dyDescent="0.55000000000000004">
      <c r="A2218" s="131"/>
    </row>
    <row r="2219" spans="1:1" x14ac:dyDescent="0.55000000000000004">
      <c r="A2219" s="131"/>
    </row>
    <row r="2222" spans="1:1" x14ac:dyDescent="0.55000000000000004">
      <c r="A2222" s="131"/>
    </row>
    <row r="2223" spans="1:1" x14ac:dyDescent="0.55000000000000004">
      <c r="A2223" s="131"/>
    </row>
    <row r="2226" spans="1:1" x14ac:dyDescent="0.55000000000000004">
      <c r="A2226" s="131"/>
    </row>
    <row r="2227" spans="1:1" x14ac:dyDescent="0.55000000000000004">
      <c r="A2227" s="131"/>
    </row>
    <row r="2230" spans="1:1" x14ac:dyDescent="0.55000000000000004">
      <c r="A2230" s="131"/>
    </row>
    <row r="2231" spans="1:1" x14ac:dyDescent="0.55000000000000004">
      <c r="A2231" s="131"/>
    </row>
    <row r="2234" spans="1:1" x14ac:dyDescent="0.55000000000000004">
      <c r="A2234" s="131"/>
    </row>
    <row r="2235" spans="1:1" x14ac:dyDescent="0.55000000000000004">
      <c r="A2235" s="131"/>
    </row>
    <row r="2238" spans="1:1" x14ac:dyDescent="0.55000000000000004">
      <c r="A2238" s="131"/>
    </row>
    <row r="2239" spans="1:1" x14ac:dyDescent="0.55000000000000004">
      <c r="A2239" s="131"/>
    </row>
    <row r="2242" spans="1:1" x14ac:dyDescent="0.55000000000000004">
      <c r="A2242" s="131"/>
    </row>
    <row r="2243" spans="1:1" x14ac:dyDescent="0.55000000000000004">
      <c r="A2243" s="131"/>
    </row>
    <row r="2246" spans="1:1" x14ac:dyDescent="0.55000000000000004">
      <c r="A2246" s="131"/>
    </row>
    <row r="2247" spans="1:1" x14ac:dyDescent="0.55000000000000004">
      <c r="A2247" s="131"/>
    </row>
    <row r="2250" spans="1:1" x14ac:dyDescent="0.55000000000000004">
      <c r="A2250" s="131"/>
    </row>
    <row r="2251" spans="1:1" x14ac:dyDescent="0.55000000000000004">
      <c r="A2251" s="131"/>
    </row>
    <row r="2254" spans="1:1" x14ac:dyDescent="0.55000000000000004">
      <c r="A2254" s="131"/>
    </row>
    <row r="2255" spans="1:1" x14ac:dyDescent="0.55000000000000004">
      <c r="A2255" s="131"/>
    </row>
    <row r="2258" spans="1:1" x14ac:dyDescent="0.55000000000000004">
      <c r="A2258" s="131"/>
    </row>
    <row r="2259" spans="1:1" x14ac:dyDescent="0.55000000000000004">
      <c r="A2259" s="131"/>
    </row>
    <row r="2262" spans="1:1" x14ac:dyDescent="0.55000000000000004">
      <c r="A2262" s="131"/>
    </row>
    <row r="2263" spans="1:1" x14ac:dyDescent="0.55000000000000004">
      <c r="A2263" s="131"/>
    </row>
    <row r="2266" spans="1:1" x14ac:dyDescent="0.55000000000000004">
      <c r="A2266" s="131"/>
    </row>
    <row r="2267" spans="1:1" x14ac:dyDescent="0.55000000000000004">
      <c r="A2267" s="131"/>
    </row>
    <row r="2270" spans="1:1" x14ac:dyDescent="0.55000000000000004">
      <c r="A2270" s="131"/>
    </row>
    <row r="2271" spans="1:1" x14ac:dyDescent="0.55000000000000004">
      <c r="A2271" s="131"/>
    </row>
    <row r="2274" spans="1:1" x14ac:dyDescent="0.55000000000000004">
      <c r="A2274" s="131"/>
    </row>
    <row r="2275" spans="1:1" x14ac:dyDescent="0.55000000000000004">
      <c r="A2275" s="131"/>
    </row>
    <row r="2278" spans="1:1" x14ac:dyDescent="0.55000000000000004">
      <c r="A2278" s="131"/>
    </row>
    <row r="2279" spans="1:1" x14ac:dyDescent="0.55000000000000004">
      <c r="A2279" s="131"/>
    </row>
    <row r="2282" spans="1:1" x14ac:dyDescent="0.55000000000000004">
      <c r="A2282" s="131"/>
    </row>
    <row r="2283" spans="1:1" x14ac:dyDescent="0.55000000000000004">
      <c r="A2283" s="131"/>
    </row>
    <row r="2286" spans="1:1" x14ac:dyDescent="0.55000000000000004">
      <c r="A2286" s="131"/>
    </row>
    <row r="2287" spans="1:1" x14ac:dyDescent="0.55000000000000004">
      <c r="A2287" s="131"/>
    </row>
    <row r="2290" spans="1:1" x14ac:dyDescent="0.55000000000000004">
      <c r="A2290" s="131"/>
    </row>
    <row r="2291" spans="1:1" x14ac:dyDescent="0.55000000000000004">
      <c r="A2291" s="131"/>
    </row>
    <row r="2294" spans="1:1" x14ac:dyDescent="0.55000000000000004">
      <c r="A2294" s="131"/>
    </row>
    <row r="2295" spans="1:1" x14ac:dyDescent="0.55000000000000004">
      <c r="A2295" s="131"/>
    </row>
    <row r="2298" spans="1:1" x14ac:dyDescent="0.55000000000000004">
      <c r="A2298" s="131"/>
    </row>
    <row r="2299" spans="1:1" x14ac:dyDescent="0.55000000000000004">
      <c r="A2299" s="131"/>
    </row>
    <row r="2302" spans="1:1" x14ac:dyDescent="0.55000000000000004">
      <c r="A2302" s="131"/>
    </row>
    <row r="2303" spans="1:1" x14ac:dyDescent="0.55000000000000004">
      <c r="A2303" s="131"/>
    </row>
    <row r="2306" spans="1:1" x14ac:dyDescent="0.55000000000000004">
      <c r="A2306" s="131"/>
    </row>
    <row r="2307" spans="1:1" x14ac:dyDescent="0.55000000000000004">
      <c r="A2307" s="131"/>
    </row>
    <row r="2310" spans="1:1" x14ac:dyDescent="0.55000000000000004">
      <c r="A2310" s="131"/>
    </row>
    <row r="2311" spans="1:1" x14ac:dyDescent="0.55000000000000004">
      <c r="A2311" s="131"/>
    </row>
    <row r="2314" spans="1:1" x14ac:dyDescent="0.55000000000000004">
      <c r="A2314" s="131"/>
    </row>
    <row r="2315" spans="1:1" x14ac:dyDescent="0.55000000000000004">
      <c r="A2315" s="131"/>
    </row>
    <row r="2318" spans="1:1" x14ac:dyDescent="0.55000000000000004">
      <c r="A2318" s="131"/>
    </row>
    <row r="2319" spans="1:1" x14ac:dyDescent="0.55000000000000004">
      <c r="A2319" s="131"/>
    </row>
    <row r="2322" spans="1:1" x14ac:dyDescent="0.55000000000000004">
      <c r="A2322" s="131"/>
    </row>
    <row r="2323" spans="1:1" x14ac:dyDescent="0.55000000000000004">
      <c r="A2323" s="131"/>
    </row>
    <row r="2326" spans="1:1" x14ac:dyDescent="0.55000000000000004">
      <c r="A2326" s="131"/>
    </row>
    <row r="2327" spans="1:1" x14ac:dyDescent="0.55000000000000004">
      <c r="A2327" s="131"/>
    </row>
    <row r="2330" spans="1:1" x14ac:dyDescent="0.55000000000000004">
      <c r="A2330" s="131"/>
    </row>
    <row r="2331" spans="1:1" x14ac:dyDescent="0.55000000000000004">
      <c r="A2331" s="131"/>
    </row>
    <row r="2334" spans="1:1" x14ac:dyDescent="0.55000000000000004">
      <c r="A2334" s="131"/>
    </row>
    <row r="2335" spans="1:1" x14ac:dyDescent="0.55000000000000004">
      <c r="A2335" s="131"/>
    </row>
    <row r="2338" spans="1:1" x14ac:dyDescent="0.55000000000000004">
      <c r="A2338" s="131"/>
    </row>
    <row r="2339" spans="1:1" x14ac:dyDescent="0.55000000000000004">
      <c r="A2339" s="131"/>
    </row>
    <row r="2342" spans="1:1" x14ac:dyDescent="0.55000000000000004">
      <c r="A2342" s="131"/>
    </row>
    <row r="2343" spans="1:1" x14ac:dyDescent="0.55000000000000004">
      <c r="A2343" s="131"/>
    </row>
    <row r="2346" spans="1:1" x14ac:dyDescent="0.55000000000000004">
      <c r="A2346" s="131"/>
    </row>
    <row r="2347" spans="1:1" x14ac:dyDescent="0.55000000000000004">
      <c r="A2347" s="131"/>
    </row>
    <row r="2350" spans="1:1" x14ac:dyDescent="0.55000000000000004">
      <c r="A2350" s="131"/>
    </row>
    <row r="2351" spans="1:1" x14ac:dyDescent="0.55000000000000004">
      <c r="A2351" s="131"/>
    </row>
    <row r="2354" spans="1:1" x14ac:dyDescent="0.55000000000000004">
      <c r="A2354" s="131"/>
    </row>
    <row r="2355" spans="1:1" x14ac:dyDescent="0.55000000000000004">
      <c r="A2355" s="131"/>
    </row>
    <row r="2358" spans="1:1" x14ac:dyDescent="0.55000000000000004">
      <c r="A2358" s="131"/>
    </row>
    <row r="2359" spans="1:1" x14ac:dyDescent="0.55000000000000004">
      <c r="A2359" s="131"/>
    </row>
    <row r="2362" spans="1:1" x14ac:dyDescent="0.55000000000000004">
      <c r="A2362" s="131"/>
    </row>
    <row r="2363" spans="1:1" x14ac:dyDescent="0.55000000000000004">
      <c r="A2363" s="131"/>
    </row>
    <row r="2366" spans="1:1" x14ac:dyDescent="0.55000000000000004">
      <c r="A2366" s="131"/>
    </row>
    <row r="2367" spans="1:1" x14ac:dyDescent="0.55000000000000004">
      <c r="A2367" s="131"/>
    </row>
    <row r="2370" spans="1:1" x14ac:dyDescent="0.55000000000000004">
      <c r="A2370" s="131"/>
    </row>
    <row r="2371" spans="1:1" x14ac:dyDescent="0.55000000000000004">
      <c r="A2371" s="131"/>
    </row>
    <row r="2374" spans="1:1" x14ac:dyDescent="0.55000000000000004">
      <c r="A2374" s="131"/>
    </row>
    <row r="2375" spans="1:1" x14ac:dyDescent="0.55000000000000004">
      <c r="A2375" s="131"/>
    </row>
    <row r="2378" spans="1:1" x14ac:dyDescent="0.55000000000000004">
      <c r="A2378" s="131"/>
    </row>
    <row r="2379" spans="1:1" x14ac:dyDescent="0.55000000000000004">
      <c r="A2379" s="131"/>
    </row>
    <row r="2382" spans="1:1" x14ac:dyDescent="0.55000000000000004">
      <c r="A2382" s="131"/>
    </row>
    <row r="2383" spans="1:1" x14ac:dyDescent="0.55000000000000004">
      <c r="A2383" s="131"/>
    </row>
    <row r="2386" spans="1:1" x14ac:dyDescent="0.55000000000000004">
      <c r="A2386" s="131"/>
    </row>
    <row r="2387" spans="1:1" x14ac:dyDescent="0.55000000000000004">
      <c r="A2387" s="131"/>
    </row>
    <row r="2390" spans="1:1" x14ac:dyDescent="0.55000000000000004">
      <c r="A2390" s="131"/>
    </row>
    <row r="2391" spans="1:1" x14ac:dyDescent="0.55000000000000004">
      <c r="A2391" s="131"/>
    </row>
    <row r="2394" spans="1:1" x14ac:dyDescent="0.55000000000000004">
      <c r="A2394" s="131"/>
    </row>
    <row r="2395" spans="1:1" x14ac:dyDescent="0.55000000000000004">
      <c r="A2395" s="131"/>
    </row>
    <row r="2398" spans="1:1" x14ac:dyDescent="0.55000000000000004">
      <c r="A2398" s="131"/>
    </row>
    <row r="2399" spans="1:1" x14ac:dyDescent="0.55000000000000004">
      <c r="A2399" s="131"/>
    </row>
    <row r="2402" spans="1:1" x14ac:dyDescent="0.55000000000000004">
      <c r="A2402" s="131"/>
    </row>
    <row r="2403" spans="1:1" x14ac:dyDescent="0.55000000000000004">
      <c r="A2403" s="131"/>
    </row>
    <row r="2406" spans="1:1" x14ac:dyDescent="0.55000000000000004">
      <c r="A2406" s="131"/>
    </row>
    <row r="2407" spans="1:1" x14ac:dyDescent="0.55000000000000004">
      <c r="A2407" s="131"/>
    </row>
    <row r="2410" spans="1:1" x14ac:dyDescent="0.55000000000000004">
      <c r="A2410" s="131"/>
    </row>
    <row r="2411" spans="1:1" x14ac:dyDescent="0.55000000000000004">
      <c r="A2411" s="131"/>
    </row>
    <row r="2414" spans="1:1" x14ac:dyDescent="0.55000000000000004">
      <c r="A2414" s="131"/>
    </row>
    <row r="2415" spans="1:1" x14ac:dyDescent="0.55000000000000004">
      <c r="A2415" s="131"/>
    </row>
    <row r="2418" spans="1:1" x14ac:dyDescent="0.55000000000000004">
      <c r="A2418" s="131"/>
    </row>
    <row r="2419" spans="1:1" x14ac:dyDescent="0.55000000000000004">
      <c r="A2419" s="131"/>
    </row>
    <row r="2422" spans="1:1" x14ac:dyDescent="0.55000000000000004">
      <c r="A2422" s="131"/>
    </row>
    <row r="2423" spans="1:1" x14ac:dyDescent="0.55000000000000004">
      <c r="A2423" s="131"/>
    </row>
    <row r="2426" spans="1:1" x14ac:dyDescent="0.55000000000000004">
      <c r="A2426" s="131"/>
    </row>
    <row r="2427" spans="1:1" x14ac:dyDescent="0.55000000000000004">
      <c r="A2427" s="131"/>
    </row>
    <row r="2430" spans="1:1" x14ac:dyDescent="0.55000000000000004">
      <c r="A2430" s="131"/>
    </row>
    <row r="2431" spans="1:1" x14ac:dyDescent="0.55000000000000004">
      <c r="A2431" s="131"/>
    </row>
    <row r="2434" spans="1:1" x14ac:dyDescent="0.55000000000000004">
      <c r="A2434" s="131"/>
    </row>
    <row r="2435" spans="1:1" x14ac:dyDescent="0.55000000000000004">
      <c r="A2435" s="131"/>
    </row>
    <row r="2438" spans="1:1" x14ac:dyDescent="0.55000000000000004">
      <c r="A2438" s="131"/>
    </row>
    <row r="2439" spans="1:1" x14ac:dyDescent="0.55000000000000004">
      <c r="A2439" s="131"/>
    </row>
    <row r="2442" spans="1:1" x14ac:dyDescent="0.55000000000000004">
      <c r="A2442" s="131"/>
    </row>
    <row r="2443" spans="1:1" x14ac:dyDescent="0.55000000000000004">
      <c r="A2443" s="131"/>
    </row>
    <row r="2446" spans="1:1" x14ac:dyDescent="0.55000000000000004">
      <c r="A2446" s="131"/>
    </row>
    <row r="2447" spans="1:1" x14ac:dyDescent="0.55000000000000004">
      <c r="A2447" s="131"/>
    </row>
    <row r="2450" spans="1:1" x14ac:dyDescent="0.55000000000000004">
      <c r="A2450" s="131"/>
    </row>
    <row r="2451" spans="1:1" x14ac:dyDescent="0.55000000000000004">
      <c r="A2451" s="131"/>
    </row>
    <row r="2454" spans="1:1" x14ac:dyDescent="0.55000000000000004">
      <c r="A2454" s="131"/>
    </row>
    <row r="2455" spans="1:1" x14ac:dyDescent="0.55000000000000004">
      <c r="A2455" s="131"/>
    </row>
    <row r="2458" spans="1:1" x14ac:dyDescent="0.55000000000000004">
      <c r="A2458" s="131"/>
    </row>
    <row r="2459" spans="1:1" x14ac:dyDescent="0.55000000000000004">
      <c r="A2459" s="131"/>
    </row>
    <row r="2462" spans="1:1" x14ac:dyDescent="0.55000000000000004">
      <c r="A2462" s="131"/>
    </row>
    <row r="2463" spans="1:1" x14ac:dyDescent="0.55000000000000004">
      <c r="A2463" s="131"/>
    </row>
    <row r="2466" spans="1:1" x14ac:dyDescent="0.55000000000000004">
      <c r="A2466" s="131"/>
    </row>
    <row r="2467" spans="1:1" x14ac:dyDescent="0.55000000000000004">
      <c r="A2467" s="131"/>
    </row>
    <row r="2470" spans="1:1" x14ac:dyDescent="0.55000000000000004">
      <c r="A2470" s="131"/>
    </row>
    <row r="2471" spans="1:1" x14ac:dyDescent="0.55000000000000004">
      <c r="A2471" s="131"/>
    </row>
    <row r="2474" spans="1:1" x14ac:dyDescent="0.55000000000000004">
      <c r="A2474" s="131"/>
    </row>
    <row r="2475" spans="1:1" x14ac:dyDescent="0.55000000000000004">
      <c r="A2475" s="131"/>
    </row>
    <row r="2478" spans="1:1" x14ac:dyDescent="0.55000000000000004">
      <c r="A2478" s="131"/>
    </row>
    <row r="2479" spans="1:1" x14ac:dyDescent="0.55000000000000004">
      <c r="A2479" s="131"/>
    </row>
    <row r="2482" spans="1:1" x14ac:dyDescent="0.55000000000000004">
      <c r="A2482" s="131"/>
    </row>
    <row r="2483" spans="1:1" x14ac:dyDescent="0.55000000000000004">
      <c r="A2483" s="131"/>
    </row>
    <row r="2486" spans="1:1" x14ac:dyDescent="0.55000000000000004">
      <c r="A2486" s="131"/>
    </row>
    <row r="2487" spans="1:1" x14ac:dyDescent="0.55000000000000004">
      <c r="A2487" s="131"/>
    </row>
    <row r="2490" spans="1:1" x14ac:dyDescent="0.55000000000000004">
      <c r="A2490" s="131"/>
    </row>
    <row r="2491" spans="1:1" x14ac:dyDescent="0.55000000000000004">
      <c r="A2491" s="131"/>
    </row>
    <row r="2494" spans="1:1" x14ac:dyDescent="0.55000000000000004">
      <c r="A2494" s="131"/>
    </row>
    <row r="2495" spans="1:1" x14ac:dyDescent="0.55000000000000004">
      <c r="A2495" s="131"/>
    </row>
    <row r="2498" spans="1:1" x14ac:dyDescent="0.55000000000000004">
      <c r="A2498" s="131"/>
    </row>
    <row r="2499" spans="1:1" x14ac:dyDescent="0.55000000000000004">
      <c r="A2499" s="131"/>
    </row>
    <row r="2502" spans="1:1" x14ac:dyDescent="0.55000000000000004">
      <c r="A2502" s="131"/>
    </row>
    <row r="2503" spans="1:1" x14ac:dyDescent="0.55000000000000004">
      <c r="A2503" s="131"/>
    </row>
    <row r="2506" spans="1:1" x14ac:dyDescent="0.55000000000000004">
      <c r="A2506" s="131"/>
    </row>
    <row r="2507" spans="1:1" x14ac:dyDescent="0.55000000000000004">
      <c r="A2507" s="131"/>
    </row>
    <row r="2510" spans="1:1" x14ac:dyDescent="0.55000000000000004">
      <c r="A2510" s="131"/>
    </row>
    <row r="2511" spans="1:1" x14ac:dyDescent="0.55000000000000004">
      <c r="A2511" s="131"/>
    </row>
    <row r="2514" spans="1:1" x14ac:dyDescent="0.55000000000000004">
      <c r="A2514" s="131"/>
    </row>
    <row r="2515" spans="1:1" x14ac:dyDescent="0.55000000000000004">
      <c r="A2515" s="131"/>
    </row>
    <row r="2518" spans="1:1" x14ac:dyDescent="0.55000000000000004">
      <c r="A2518" s="131"/>
    </row>
    <row r="2519" spans="1:1" x14ac:dyDescent="0.55000000000000004">
      <c r="A2519" s="131"/>
    </row>
    <row r="2522" spans="1:1" x14ac:dyDescent="0.55000000000000004">
      <c r="A2522" s="131"/>
    </row>
    <row r="2523" spans="1:1" x14ac:dyDescent="0.55000000000000004">
      <c r="A2523" s="131"/>
    </row>
    <row r="2526" spans="1:1" x14ac:dyDescent="0.55000000000000004">
      <c r="A2526" s="131"/>
    </row>
    <row r="2527" spans="1:1" x14ac:dyDescent="0.55000000000000004">
      <c r="A2527" s="131"/>
    </row>
    <row r="2530" spans="1:1" x14ac:dyDescent="0.55000000000000004">
      <c r="A2530" s="131"/>
    </row>
    <row r="2531" spans="1:1" x14ac:dyDescent="0.55000000000000004">
      <c r="A2531" s="131"/>
    </row>
    <row r="2534" spans="1:1" x14ac:dyDescent="0.55000000000000004">
      <c r="A2534" s="131"/>
    </row>
    <row r="2535" spans="1:1" x14ac:dyDescent="0.55000000000000004">
      <c r="A2535" s="131"/>
    </row>
    <row r="2538" spans="1:1" x14ac:dyDescent="0.55000000000000004">
      <c r="A2538" s="131"/>
    </row>
    <row r="2539" spans="1:1" x14ac:dyDescent="0.55000000000000004">
      <c r="A2539" s="131"/>
    </row>
    <row r="2542" spans="1:1" x14ac:dyDescent="0.55000000000000004">
      <c r="A2542" s="131"/>
    </row>
    <row r="2543" spans="1:1" x14ac:dyDescent="0.55000000000000004">
      <c r="A2543" s="131"/>
    </row>
    <row r="2546" spans="1:1" x14ac:dyDescent="0.55000000000000004">
      <c r="A2546" s="131"/>
    </row>
    <row r="2547" spans="1:1" x14ac:dyDescent="0.55000000000000004">
      <c r="A2547" s="131"/>
    </row>
    <row r="2550" spans="1:1" x14ac:dyDescent="0.55000000000000004">
      <c r="A2550" s="131"/>
    </row>
    <row r="2551" spans="1:1" x14ac:dyDescent="0.55000000000000004">
      <c r="A2551" s="131"/>
    </row>
    <row r="2554" spans="1:1" x14ac:dyDescent="0.55000000000000004">
      <c r="A2554" s="131"/>
    </row>
    <row r="2555" spans="1:1" x14ac:dyDescent="0.55000000000000004">
      <c r="A2555" s="131"/>
    </row>
    <row r="2558" spans="1:1" x14ac:dyDescent="0.55000000000000004">
      <c r="A2558" s="131"/>
    </row>
    <row r="2559" spans="1:1" x14ac:dyDescent="0.55000000000000004">
      <c r="A2559" s="131"/>
    </row>
    <row r="2562" spans="1:1" x14ac:dyDescent="0.55000000000000004">
      <c r="A2562" s="131"/>
    </row>
    <row r="2563" spans="1:1" x14ac:dyDescent="0.55000000000000004">
      <c r="A2563" s="131"/>
    </row>
    <row r="2566" spans="1:1" x14ac:dyDescent="0.55000000000000004">
      <c r="A2566" s="131"/>
    </row>
    <row r="2567" spans="1:1" x14ac:dyDescent="0.55000000000000004">
      <c r="A2567" s="131"/>
    </row>
    <row r="2570" spans="1:1" x14ac:dyDescent="0.55000000000000004">
      <c r="A2570" s="131"/>
    </row>
    <row r="2571" spans="1:1" x14ac:dyDescent="0.55000000000000004">
      <c r="A2571" s="131"/>
    </row>
    <row r="2574" spans="1:1" x14ac:dyDescent="0.55000000000000004">
      <c r="A2574" s="131"/>
    </row>
    <row r="2575" spans="1:1" x14ac:dyDescent="0.55000000000000004">
      <c r="A2575" s="131"/>
    </row>
    <row r="2578" spans="1:1" x14ac:dyDescent="0.55000000000000004">
      <c r="A2578" s="131"/>
    </row>
    <row r="2579" spans="1:1" x14ac:dyDescent="0.55000000000000004">
      <c r="A2579" s="131"/>
    </row>
    <row r="2582" spans="1:1" x14ac:dyDescent="0.55000000000000004">
      <c r="A2582" s="131"/>
    </row>
    <row r="2583" spans="1:1" x14ac:dyDescent="0.55000000000000004">
      <c r="A2583" s="131"/>
    </row>
    <row r="2586" spans="1:1" x14ac:dyDescent="0.55000000000000004">
      <c r="A2586" s="131"/>
    </row>
    <row r="2587" spans="1:1" x14ac:dyDescent="0.55000000000000004">
      <c r="A2587" s="131"/>
    </row>
    <row r="2590" spans="1:1" x14ac:dyDescent="0.55000000000000004">
      <c r="A2590" s="131"/>
    </row>
    <row r="2591" spans="1:1" x14ac:dyDescent="0.55000000000000004">
      <c r="A2591" s="131"/>
    </row>
    <row r="2594" spans="1:1" x14ac:dyDescent="0.55000000000000004">
      <c r="A2594" s="131"/>
    </row>
    <row r="2595" spans="1:1" x14ac:dyDescent="0.55000000000000004">
      <c r="A2595" s="131"/>
    </row>
    <row r="2598" spans="1:1" x14ac:dyDescent="0.55000000000000004">
      <c r="A2598" s="131"/>
    </row>
    <row r="2599" spans="1:1" x14ac:dyDescent="0.55000000000000004">
      <c r="A2599" s="131"/>
    </row>
    <row r="2602" spans="1:1" x14ac:dyDescent="0.55000000000000004">
      <c r="A2602" s="131"/>
    </row>
    <row r="2603" spans="1:1" x14ac:dyDescent="0.55000000000000004">
      <c r="A2603" s="131"/>
    </row>
    <row r="2606" spans="1:1" x14ac:dyDescent="0.55000000000000004">
      <c r="A2606" s="131"/>
    </row>
    <row r="2607" spans="1:1" x14ac:dyDescent="0.55000000000000004">
      <c r="A2607" s="131"/>
    </row>
    <row r="2610" spans="1:1" x14ac:dyDescent="0.55000000000000004">
      <c r="A2610" s="131"/>
    </row>
    <row r="2611" spans="1:1" x14ac:dyDescent="0.55000000000000004">
      <c r="A2611" s="131"/>
    </row>
    <row r="2614" spans="1:1" x14ac:dyDescent="0.55000000000000004">
      <c r="A2614" s="131"/>
    </row>
    <row r="2615" spans="1:1" x14ac:dyDescent="0.55000000000000004">
      <c r="A2615" s="131"/>
    </row>
    <row r="2618" spans="1:1" x14ac:dyDescent="0.55000000000000004">
      <c r="A2618" s="131"/>
    </row>
    <row r="2619" spans="1:1" x14ac:dyDescent="0.55000000000000004">
      <c r="A2619" s="131"/>
    </row>
    <row r="2622" spans="1:1" x14ac:dyDescent="0.55000000000000004">
      <c r="A2622" s="131"/>
    </row>
    <row r="2623" spans="1:1" x14ac:dyDescent="0.55000000000000004">
      <c r="A2623" s="131"/>
    </row>
    <row r="2626" spans="1:1" x14ac:dyDescent="0.55000000000000004">
      <c r="A2626" s="131"/>
    </row>
    <row r="2627" spans="1:1" x14ac:dyDescent="0.55000000000000004">
      <c r="A2627" s="131"/>
    </row>
    <row r="2630" spans="1:1" x14ac:dyDescent="0.55000000000000004">
      <c r="A2630" s="131"/>
    </row>
    <row r="2631" spans="1:1" x14ac:dyDescent="0.55000000000000004">
      <c r="A2631" s="131"/>
    </row>
    <row r="2634" spans="1:1" x14ac:dyDescent="0.55000000000000004">
      <c r="A2634" s="131"/>
    </row>
    <row r="2635" spans="1:1" x14ac:dyDescent="0.55000000000000004">
      <c r="A2635" s="131"/>
    </row>
    <row r="2638" spans="1:1" x14ac:dyDescent="0.55000000000000004">
      <c r="A2638" s="131"/>
    </row>
    <row r="2639" spans="1:1" x14ac:dyDescent="0.55000000000000004">
      <c r="A2639" s="131"/>
    </row>
    <row r="2642" spans="1:1" x14ac:dyDescent="0.55000000000000004">
      <c r="A2642" s="131"/>
    </row>
    <row r="2643" spans="1:1" x14ac:dyDescent="0.55000000000000004">
      <c r="A2643" s="131"/>
    </row>
    <row r="2646" spans="1:1" x14ac:dyDescent="0.55000000000000004">
      <c r="A2646" s="131"/>
    </row>
    <row r="2647" spans="1:1" x14ac:dyDescent="0.55000000000000004">
      <c r="A2647" s="131"/>
    </row>
    <row r="2650" spans="1:1" x14ac:dyDescent="0.55000000000000004">
      <c r="A2650" s="131"/>
    </row>
    <row r="2651" spans="1:1" x14ac:dyDescent="0.55000000000000004">
      <c r="A2651" s="131"/>
    </row>
    <row r="2654" spans="1:1" x14ac:dyDescent="0.55000000000000004">
      <c r="A2654" s="131"/>
    </row>
    <row r="2655" spans="1:1" x14ac:dyDescent="0.55000000000000004">
      <c r="A2655" s="131"/>
    </row>
    <row r="2658" spans="1:1" x14ac:dyDescent="0.55000000000000004">
      <c r="A2658" s="131"/>
    </row>
    <row r="2659" spans="1:1" x14ac:dyDescent="0.55000000000000004">
      <c r="A2659" s="131"/>
    </row>
    <row r="2662" spans="1:1" x14ac:dyDescent="0.55000000000000004">
      <c r="A2662" s="131"/>
    </row>
    <row r="2663" spans="1:1" x14ac:dyDescent="0.55000000000000004">
      <c r="A2663" s="131"/>
    </row>
    <row r="2666" spans="1:1" x14ac:dyDescent="0.55000000000000004">
      <c r="A2666" s="131"/>
    </row>
    <row r="2667" spans="1:1" x14ac:dyDescent="0.55000000000000004">
      <c r="A2667" s="131"/>
    </row>
    <row r="2670" spans="1:1" x14ac:dyDescent="0.55000000000000004">
      <c r="A2670" s="131"/>
    </row>
    <row r="2671" spans="1:1" x14ac:dyDescent="0.55000000000000004">
      <c r="A2671" s="131"/>
    </row>
    <row r="2674" spans="1:1" x14ac:dyDescent="0.55000000000000004">
      <c r="A2674" s="131"/>
    </row>
    <row r="2675" spans="1:1" x14ac:dyDescent="0.55000000000000004">
      <c r="A2675" s="131"/>
    </row>
    <row r="2678" spans="1:1" x14ac:dyDescent="0.55000000000000004">
      <c r="A2678" s="131"/>
    </row>
    <row r="2679" spans="1:1" x14ac:dyDescent="0.55000000000000004">
      <c r="A2679" s="131"/>
    </row>
    <row r="2682" spans="1:1" x14ac:dyDescent="0.55000000000000004">
      <c r="A2682" s="131"/>
    </row>
    <row r="2683" spans="1:1" x14ac:dyDescent="0.55000000000000004">
      <c r="A2683" s="131"/>
    </row>
    <row r="2686" spans="1:1" x14ac:dyDescent="0.55000000000000004">
      <c r="A2686" s="131"/>
    </row>
    <row r="2687" spans="1:1" x14ac:dyDescent="0.55000000000000004">
      <c r="A2687" s="131"/>
    </row>
    <row r="2690" spans="1:1" x14ac:dyDescent="0.55000000000000004">
      <c r="A2690" s="131"/>
    </row>
    <row r="2691" spans="1:1" x14ac:dyDescent="0.55000000000000004">
      <c r="A2691" s="131"/>
    </row>
    <row r="2694" spans="1:1" x14ac:dyDescent="0.55000000000000004">
      <c r="A2694" s="131"/>
    </row>
    <row r="2695" spans="1:1" x14ac:dyDescent="0.55000000000000004">
      <c r="A2695" s="131"/>
    </row>
    <row r="2698" spans="1:1" x14ac:dyDescent="0.55000000000000004">
      <c r="A2698" s="131"/>
    </row>
    <row r="2699" spans="1:1" x14ac:dyDescent="0.55000000000000004">
      <c r="A2699" s="131"/>
    </row>
    <row r="2702" spans="1:1" x14ac:dyDescent="0.55000000000000004">
      <c r="A2702" s="131"/>
    </row>
    <row r="2703" spans="1:1" x14ac:dyDescent="0.55000000000000004">
      <c r="A2703" s="131"/>
    </row>
    <row r="2706" spans="1:1" x14ac:dyDescent="0.55000000000000004">
      <c r="A2706" s="131"/>
    </row>
    <row r="2707" spans="1:1" x14ac:dyDescent="0.55000000000000004">
      <c r="A2707" s="131"/>
    </row>
    <row r="2710" spans="1:1" x14ac:dyDescent="0.55000000000000004">
      <c r="A2710" s="131"/>
    </row>
    <row r="2711" spans="1:1" x14ac:dyDescent="0.55000000000000004">
      <c r="A2711" s="131"/>
    </row>
    <row r="2714" spans="1:1" x14ac:dyDescent="0.55000000000000004">
      <c r="A2714" s="131"/>
    </row>
    <row r="2715" spans="1:1" x14ac:dyDescent="0.55000000000000004">
      <c r="A2715" s="131"/>
    </row>
    <row r="2718" spans="1:1" x14ac:dyDescent="0.55000000000000004">
      <c r="A2718" s="131"/>
    </row>
    <row r="2719" spans="1:1" x14ac:dyDescent="0.55000000000000004">
      <c r="A2719" s="131"/>
    </row>
    <row r="2722" spans="1:1" x14ac:dyDescent="0.55000000000000004">
      <c r="A2722" s="131"/>
    </row>
    <row r="2723" spans="1:1" x14ac:dyDescent="0.55000000000000004">
      <c r="A2723" s="131"/>
    </row>
    <row r="2726" spans="1:1" x14ac:dyDescent="0.55000000000000004">
      <c r="A2726" s="131"/>
    </row>
    <row r="2727" spans="1:1" x14ac:dyDescent="0.55000000000000004">
      <c r="A2727" s="131"/>
    </row>
    <row r="2730" spans="1:1" x14ac:dyDescent="0.55000000000000004">
      <c r="A2730" s="131"/>
    </row>
    <row r="2731" spans="1:1" x14ac:dyDescent="0.55000000000000004">
      <c r="A2731" s="131"/>
    </row>
    <row r="2734" spans="1:1" x14ac:dyDescent="0.55000000000000004">
      <c r="A2734" s="131"/>
    </row>
    <row r="2735" spans="1:1" x14ac:dyDescent="0.55000000000000004">
      <c r="A2735" s="131"/>
    </row>
    <row r="2738" spans="1:1" x14ac:dyDescent="0.55000000000000004">
      <c r="A2738" s="131"/>
    </row>
    <row r="2739" spans="1:1" x14ac:dyDescent="0.55000000000000004">
      <c r="A2739" s="131"/>
    </row>
    <row r="2742" spans="1:1" x14ac:dyDescent="0.55000000000000004">
      <c r="A2742" s="131"/>
    </row>
    <row r="2743" spans="1:1" x14ac:dyDescent="0.55000000000000004">
      <c r="A2743" s="131"/>
    </row>
    <row r="2746" spans="1:1" x14ac:dyDescent="0.55000000000000004">
      <c r="A2746" s="131"/>
    </row>
    <row r="2747" spans="1:1" x14ac:dyDescent="0.55000000000000004">
      <c r="A2747" s="131"/>
    </row>
    <row r="2750" spans="1:1" x14ac:dyDescent="0.55000000000000004">
      <c r="A2750" s="131"/>
    </row>
    <row r="2751" spans="1:1" x14ac:dyDescent="0.55000000000000004">
      <c r="A2751" s="131"/>
    </row>
    <row r="2754" spans="1:1" x14ac:dyDescent="0.55000000000000004">
      <c r="A2754" s="131"/>
    </row>
    <row r="2755" spans="1:1" x14ac:dyDescent="0.55000000000000004">
      <c r="A2755" s="131"/>
    </row>
    <row r="2758" spans="1:1" x14ac:dyDescent="0.55000000000000004">
      <c r="A2758" s="131"/>
    </row>
    <row r="2759" spans="1:1" x14ac:dyDescent="0.55000000000000004">
      <c r="A2759" s="131"/>
    </row>
    <row r="2762" spans="1:1" x14ac:dyDescent="0.55000000000000004">
      <c r="A2762" s="131"/>
    </row>
    <row r="2763" spans="1:1" x14ac:dyDescent="0.55000000000000004">
      <c r="A2763" s="131"/>
    </row>
    <row r="2766" spans="1:1" x14ac:dyDescent="0.55000000000000004">
      <c r="A2766" s="131"/>
    </row>
    <row r="2767" spans="1:1" x14ac:dyDescent="0.55000000000000004">
      <c r="A2767" s="131"/>
    </row>
    <row r="2770" spans="1:1" x14ac:dyDescent="0.55000000000000004">
      <c r="A2770" s="131"/>
    </row>
    <row r="2771" spans="1:1" x14ac:dyDescent="0.55000000000000004">
      <c r="A2771" s="131"/>
    </row>
    <row r="2774" spans="1:1" x14ac:dyDescent="0.55000000000000004">
      <c r="A2774" s="131"/>
    </row>
    <row r="2775" spans="1:1" x14ac:dyDescent="0.55000000000000004">
      <c r="A2775" s="131"/>
    </row>
    <row r="2778" spans="1:1" x14ac:dyDescent="0.55000000000000004">
      <c r="A2778" s="131"/>
    </row>
    <row r="2779" spans="1:1" x14ac:dyDescent="0.55000000000000004">
      <c r="A2779" s="131"/>
    </row>
    <row r="2782" spans="1:1" x14ac:dyDescent="0.55000000000000004">
      <c r="A2782" s="131"/>
    </row>
    <row r="2783" spans="1:1" x14ac:dyDescent="0.55000000000000004">
      <c r="A2783" s="131"/>
    </row>
    <row r="2786" spans="1:1" x14ac:dyDescent="0.55000000000000004">
      <c r="A2786" s="131"/>
    </row>
    <row r="2787" spans="1:1" x14ac:dyDescent="0.55000000000000004">
      <c r="A2787" s="131"/>
    </row>
    <row r="2790" spans="1:1" x14ac:dyDescent="0.55000000000000004">
      <c r="A2790" s="131"/>
    </row>
    <row r="2791" spans="1:1" x14ac:dyDescent="0.55000000000000004">
      <c r="A2791" s="131"/>
    </row>
    <row r="2794" spans="1:1" x14ac:dyDescent="0.55000000000000004">
      <c r="A2794" s="131"/>
    </row>
    <row r="2795" spans="1:1" x14ac:dyDescent="0.55000000000000004">
      <c r="A2795" s="131"/>
    </row>
    <row r="2798" spans="1:1" x14ac:dyDescent="0.55000000000000004">
      <c r="A2798" s="131"/>
    </row>
    <row r="2799" spans="1:1" x14ac:dyDescent="0.55000000000000004">
      <c r="A2799" s="131"/>
    </row>
    <row r="2802" spans="1:1" x14ac:dyDescent="0.55000000000000004">
      <c r="A2802" s="131"/>
    </row>
    <row r="2803" spans="1:1" x14ac:dyDescent="0.55000000000000004">
      <c r="A2803" s="131"/>
    </row>
    <row r="2806" spans="1:1" x14ac:dyDescent="0.55000000000000004">
      <c r="A2806" s="131"/>
    </row>
    <row r="2807" spans="1:1" x14ac:dyDescent="0.55000000000000004">
      <c r="A2807" s="131"/>
    </row>
    <row r="2810" spans="1:1" x14ac:dyDescent="0.55000000000000004">
      <c r="A2810" s="131"/>
    </row>
    <row r="2811" spans="1:1" x14ac:dyDescent="0.55000000000000004">
      <c r="A2811" s="131"/>
    </row>
    <row r="2814" spans="1:1" x14ac:dyDescent="0.55000000000000004">
      <c r="A2814" s="131"/>
    </row>
    <row r="2815" spans="1:1" x14ac:dyDescent="0.55000000000000004">
      <c r="A2815" s="131"/>
    </row>
    <row r="2818" spans="1:1" x14ac:dyDescent="0.55000000000000004">
      <c r="A2818" s="131"/>
    </row>
    <row r="2819" spans="1:1" x14ac:dyDescent="0.55000000000000004">
      <c r="A2819" s="131"/>
    </row>
    <row r="2822" spans="1:1" x14ac:dyDescent="0.55000000000000004">
      <c r="A2822" s="131"/>
    </row>
    <row r="2823" spans="1:1" x14ac:dyDescent="0.55000000000000004">
      <c r="A2823" s="131"/>
    </row>
    <row r="2826" spans="1:1" x14ac:dyDescent="0.55000000000000004">
      <c r="A2826" s="131"/>
    </row>
    <row r="2827" spans="1:1" x14ac:dyDescent="0.55000000000000004">
      <c r="A2827" s="131"/>
    </row>
    <row r="2830" spans="1:1" x14ac:dyDescent="0.55000000000000004">
      <c r="A2830" s="131"/>
    </row>
    <row r="2831" spans="1:1" x14ac:dyDescent="0.55000000000000004">
      <c r="A2831" s="131"/>
    </row>
    <row r="2834" spans="1:1" x14ac:dyDescent="0.55000000000000004">
      <c r="A2834" s="131"/>
    </row>
    <row r="2835" spans="1:1" x14ac:dyDescent="0.55000000000000004">
      <c r="A2835" s="131"/>
    </row>
    <row r="2838" spans="1:1" x14ac:dyDescent="0.55000000000000004">
      <c r="A2838" s="131"/>
    </row>
    <row r="2839" spans="1:1" x14ac:dyDescent="0.55000000000000004">
      <c r="A2839" s="131"/>
    </row>
    <row r="2842" spans="1:1" x14ac:dyDescent="0.55000000000000004">
      <c r="A2842" s="131"/>
    </row>
    <row r="2843" spans="1:1" x14ac:dyDescent="0.55000000000000004">
      <c r="A2843" s="131"/>
    </row>
    <row r="2846" spans="1:1" x14ac:dyDescent="0.55000000000000004">
      <c r="A2846" s="131"/>
    </row>
    <row r="2847" spans="1:1" x14ac:dyDescent="0.55000000000000004">
      <c r="A2847" s="131"/>
    </row>
    <row r="2850" spans="1:1" x14ac:dyDescent="0.55000000000000004">
      <c r="A2850" s="131"/>
    </row>
    <row r="2851" spans="1:1" x14ac:dyDescent="0.55000000000000004">
      <c r="A2851" s="131"/>
    </row>
    <row r="2854" spans="1:1" x14ac:dyDescent="0.55000000000000004">
      <c r="A2854" s="131"/>
    </row>
    <row r="2855" spans="1:1" x14ac:dyDescent="0.55000000000000004">
      <c r="A2855" s="131"/>
    </row>
    <row r="2858" spans="1:1" x14ac:dyDescent="0.55000000000000004">
      <c r="A2858" s="131"/>
    </row>
    <row r="2859" spans="1:1" x14ac:dyDescent="0.55000000000000004">
      <c r="A2859" s="131"/>
    </row>
    <row r="2862" spans="1:1" x14ac:dyDescent="0.55000000000000004">
      <c r="A2862" s="131"/>
    </row>
    <row r="2863" spans="1:1" x14ac:dyDescent="0.55000000000000004">
      <c r="A2863" s="131"/>
    </row>
    <row r="2866" spans="1:1" x14ac:dyDescent="0.55000000000000004">
      <c r="A2866" s="131"/>
    </row>
    <row r="2867" spans="1:1" x14ac:dyDescent="0.55000000000000004">
      <c r="A2867" s="131"/>
    </row>
    <row r="2870" spans="1:1" x14ac:dyDescent="0.55000000000000004">
      <c r="A2870" s="131"/>
    </row>
    <row r="2871" spans="1:1" x14ac:dyDescent="0.55000000000000004">
      <c r="A2871" s="131"/>
    </row>
    <row r="2874" spans="1:1" x14ac:dyDescent="0.55000000000000004">
      <c r="A2874" s="131"/>
    </row>
    <row r="2875" spans="1:1" x14ac:dyDescent="0.55000000000000004">
      <c r="A2875" s="131"/>
    </row>
    <row r="2878" spans="1:1" x14ac:dyDescent="0.55000000000000004">
      <c r="A2878" s="131"/>
    </row>
    <row r="2879" spans="1:1" x14ac:dyDescent="0.55000000000000004">
      <c r="A2879" s="131"/>
    </row>
    <row r="2882" spans="1:1" x14ac:dyDescent="0.55000000000000004">
      <c r="A2882" s="131"/>
    </row>
    <row r="2883" spans="1:1" x14ac:dyDescent="0.55000000000000004">
      <c r="A2883" s="131"/>
    </row>
    <row r="2886" spans="1:1" x14ac:dyDescent="0.55000000000000004">
      <c r="A2886" s="131"/>
    </row>
    <row r="2887" spans="1:1" x14ac:dyDescent="0.55000000000000004">
      <c r="A2887" s="131"/>
    </row>
    <row r="2890" spans="1:1" x14ac:dyDescent="0.55000000000000004">
      <c r="A2890" s="131"/>
    </row>
    <row r="2891" spans="1:1" x14ac:dyDescent="0.55000000000000004">
      <c r="A2891" s="131"/>
    </row>
    <row r="2894" spans="1:1" x14ac:dyDescent="0.55000000000000004">
      <c r="A2894" s="131"/>
    </row>
    <row r="2895" spans="1:1" x14ac:dyDescent="0.55000000000000004">
      <c r="A2895" s="131"/>
    </row>
    <row r="2898" spans="1:1" x14ac:dyDescent="0.55000000000000004">
      <c r="A2898" s="131"/>
    </row>
    <row r="2899" spans="1:1" x14ac:dyDescent="0.55000000000000004">
      <c r="A2899" s="131"/>
    </row>
    <row r="2902" spans="1:1" x14ac:dyDescent="0.55000000000000004">
      <c r="A2902" s="131"/>
    </row>
    <row r="2903" spans="1:1" x14ac:dyDescent="0.55000000000000004">
      <c r="A2903" s="131"/>
    </row>
    <row r="2906" spans="1:1" x14ac:dyDescent="0.55000000000000004">
      <c r="A2906" s="131"/>
    </row>
    <row r="2907" spans="1:1" x14ac:dyDescent="0.55000000000000004">
      <c r="A2907" s="131"/>
    </row>
    <row r="2910" spans="1:1" x14ac:dyDescent="0.55000000000000004">
      <c r="A2910" s="131"/>
    </row>
    <row r="2911" spans="1:1" x14ac:dyDescent="0.55000000000000004">
      <c r="A2911" s="131"/>
    </row>
    <row r="2914" spans="1:1" x14ac:dyDescent="0.55000000000000004">
      <c r="A2914" s="131"/>
    </row>
    <row r="2915" spans="1:1" x14ac:dyDescent="0.55000000000000004">
      <c r="A2915" s="131"/>
    </row>
    <row r="2918" spans="1:1" x14ac:dyDescent="0.55000000000000004">
      <c r="A2918" s="131"/>
    </row>
    <row r="2919" spans="1:1" x14ac:dyDescent="0.55000000000000004">
      <c r="A2919" s="131"/>
    </row>
    <row r="2922" spans="1:1" x14ac:dyDescent="0.55000000000000004">
      <c r="A2922" s="131"/>
    </row>
    <row r="2923" spans="1:1" x14ac:dyDescent="0.55000000000000004">
      <c r="A2923" s="131"/>
    </row>
    <row r="2926" spans="1:1" x14ac:dyDescent="0.55000000000000004">
      <c r="A2926" s="131"/>
    </row>
    <row r="2927" spans="1:1" x14ac:dyDescent="0.55000000000000004">
      <c r="A2927" s="131"/>
    </row>
    <row r="2930" spans="1:1" x14ac:dyDescent="0.55000000000000004">
      <c r="A2930" s="131"/>
    </row>
    <row r="2931" spans="1:1" x14ac:dyDescent="0.55000000000000004">
      <c r="A2931" s="131"/>
    </row>
    <row r="2934" spans="1:1" x14ac:dyDescent="0.55000000000000004">
      <c r="A2934" s="131"/>
    </row>
    <row r="2935" spans="1:1" x14ac:dyDescent="0.55000000000000004">
      <c r="A2935" s="131"/>
    </row>
    <row r="2938" spans="1:1" x14ac:dyDescent="0.55000000000000004">
      <c r="A2938" s="131"/>
    </row>
    <row r="2939" spans="1:1" x14ac:dyDescent="0.55000000000000004">
      <c r="A2939" s="131"/>
    </row>
    <row r="2942" spans="1:1" x14ac:dyDescent="0.55000000000000004">
      <c r="A2942" s="131"/>
    </row>
    <row r="2943" spans="1:1" x14ac:dyDescent="0.55000000000000004">
      <c r="A2943" s="131"/>
    </row>
    <row r="2946" spans="1:1" x14ac:dyDescent="0.55000000000000004">
      <c r="A2946" s="131"/>
    </row>
    <row r="2947" spans="1:1" x14ac:dyDescent="0.55000000000000004">
      <c r="A2947" s="131"/>
    </row>
    <row r="2950" spans="1:1" x14ac:dyDescent="0.55000000000000004">
      <c r="A2950" s="131"/>
    </row>
    <row r="2951" spans="1:1" x14ac:dyDescent="0.55000000000000004">
      <c r="A2951" s="131"/>
    </row>
    <row r="2954" spans="1:1" x14ac:dyDescent="0.55000000000000004">
      <c r="A2954" s="131"/>
    </row>
    <row r="2955" spans="1:1" x14ac:dyDescent="0.55000000000000004">
      <c r="A2955" s="131"/>
    </row>
    <row r="2958" spans="1:1" x14ac:dyDescent="0.55000000000000004">
      <c r="A2958" s="131"/>
    </row>
    <row r="2959" spans="1:1" x14ac:dyDescent="0.55000000000000004">
      <c r="A2959" s="131"/>
    </row>
    <row r="2962" spans="1:1" x14ac:dyDescent="0.55000000000000004">
      <c r="A2962" s="131"/>
    </row>
    <row r="2963" spans="1:1" x14ac:dyDescent="0.55000000000000004">
      <c r="A2963" s="131"/>
    </row>
    <row r="2966" spans="1:1" x14ac:dyDescent="0.55000000000000004">
      <c r="A2966" s="131"/>
    </row>
    <row r="2967" spans="1:1" x14ac:dyDescent="0.55000000000000004">
      <c r="A2967" s="131"/>
    </row>
    <row r="2970" spans="1:1" x14ac:dyDescent="0.55000000000000004">
      <c r="A2970" s="131"/>
    </row>
    <row r="2971" spans="1:1" x14ac:dyDescent="0.55000000000000004">
      <c r="A2971" s="131"/>
    </row>
    <row r="2974" spans="1:1" x14ac:dyDescent="0.55000000000000004">
      <c r="A2974" s="131"/>
    </row>
    <row r="2975" spans="1:1" x14ac:dyDescent="0.55000000000000004">
      <c r="A2975" s="131"/>
    </row>
    <row r="2978" spans="1:1" x14ac:dyDescent="0.55000000000000004">
      <c r="A2978" s="131"/>
    </row>
    <row r="2979" spans="1:1" x14ac:dyDescent="0.55000000000000004">
      <c r="A2979" s="131"/>
    </row>
    <row r="2982" spans="1:1" x14ac:dyDescent="0.55000000000000004">
      <c r="A2982" s="131"/>
    </row>
    <row r="2983" spans="1:1" x14ac:dyDescent="0.55000000000000004">
      <c r="A2983" s="131"/>
    </row>
    <row r="2986" spans="1:1" x14ac:dyDescent="0.55000000000000004">
      <c r="A2986" s="131"/>
    </row>
    <row r="2987" spans="1:1" x14ac:dyDescent="0.55000000000000004">
      <c r="A2987" s="131"/>
    </row>
    <row r="2990" spans="1:1" x14ac:dyDescent="0.55000000000000004">
      <c r="A2990" s="131"/>
    </row>
    <row r="2991" spans="1:1" x14ac:dyDescent="0.55000000000000004">
      <c r="A2991" s="131"/>
    </row>
    <row r="2994" spans="1:1" x14ac:dyDescent="0.55000000000000004">
      <c r="A2994" s="131"/>
    </row>
    <row r="2995" spans="1:1" x14ac:dyDescent="0.55000000000000004">
      <c r="A2995" s="131"/>
    </row>
    <row r="2998" spans="1:1" x14ac:dyDescent="0.55000000000000004">
      <c r="A2998" s="131"/>
    </row>
    <row r="2999" spans="1:1" x14ac:dyDescent="0.55000000000000004">
      <c r="A2999" s="131"/>
    </row>
    <row r="3002" spans="1:1" x14ac:dyDescent="0.55000000000000004">
      <c r="A3002" s="131"/>
    </row>
    <row r="3003" spans="1:1" x14ac:dyDescent="0.55000000000000004">
      <c r="A3003" s="131"/>
    </row>
    <row r="3006" spans="1:1" x14ac:dyDescent="0.55000000000000004">
      <c r="A3006" s="131"/>
    </row>
    <row r="3007" spans="1:1" x14ac:dyDescent="0.55000000000000004">
      <c r="A3007" s="131"/>
    </row>
    <row r="3010" spans="1:1" x14ac:dyDescent="0.55000000000000004">
      <c r="A3010" s="131"/>
    </row>
    <row r="3011" spans="1:1" x14ac:dyDescent="0.55000000000000004">
      <c r="A3011" s="131"/>
    </row>
    <row r="3014" spans="1:1" x14ac:dyDescent="0.55000000000000004">
      <c r="A3014" s="131"/>
    </row>
    <row r="3015" spans="1:1" x14ac:dyDescent="0.55000000000000004">
      <c r="A3015" s="131"/>
    </row>
    <row r="3018" spans="1:1" x14ac:dyDescent="0.55000000000000004">
      <c r="A3018" s="131"/>
    </row>
    <row r="3019" spans="1:1" x14ac:dyDescent="0.55000000000000004">
      <c r="A3019" s="131"/>
    </row>
    <row r="3022" spans="1:1" x14ac:dyDescent="0.55000000000000004">
      <c r="A3022" s="131"/>
    </row>
    <row r="3023" spans="1:1" x14ac:dyDescent="0.55000000000000004">
      <c r="A3023" s="131"/>
    </row>
    <row r="3026" spans="1:1" x14ac:dyDescent="0.55000000000000004">
      <c r="A3026" s="131"/>
    </row>
    <row r="3027" spans="1:1" x14ac:dyDescent="0.55000000000000004">
      <c r="A3027" s="131"/>
    </row>
    <row r="3030" spans="1:1" x14ac:dyDescent="0.55000000000000004">
      <c r="A3030" s="131"/>
    </row>
    <row r="3031" spans="1:1" x14ac:dyDescent="0.55000000000000004">
      <c r="A3031" s="131"/>
    </row>
    <row r="3034" spans="1:1" x14ac:dyDescent="0.55000000000000004">
      <c r="A3034" s="131"/>
    </row>
    <row r="3035" spans="1:1" x14ac:dyDescent="0.55000000000000004">
      <c r="A3035" s="131"/>
    </row>
    <row r="3038" spans="1:1" x14ac:dyDescent="0.55000000000000004">
      <c r="A3038" s="131"/>
    </row>
    <row r="3039" spans="1:1" x14ac:dyDescent="0.55000000000000004">
      <c r="A3039" s="131"/>
    </row>
    <row r="3042" spans="1:1" x14ac:dyDescent="0.55000000000000004">
      <c r="A3042" s="131"/>
    </row>
    <row r="3043" spans="1:1" x14ac:dyDescent="0.55000000000000004">
      <c r="A3043" s="131"/>
    </row>
    <row r="3046" spans="1:1" x14ac:dyDescent="0.55000000000000004">
      <c r="A3046" s="131"/>
    </row>
    <row r="3047" spans="1:1" x14ac:dyDescent="0.55000000000000004">
      <c r="A3047" s="131"/>
    </row>
    <row r="3050" spans="1:1" x14ac:dyDescent="0.55000000000000004">
      <c r="A3050" s="131"/>
    </row>
    <row r="3051" spans="1:1" x14ac:dyDescent="0.55000000000000004">
      <c r="A3051" s="131"/>
    </row>
    <row r="3054" spans="1:1" x14ac:dyDescent="0.55000000000000004">
      <c r="A3054" s="131"/>
    </row>
    <row r="3055" spans="1:1" x14ac:dyDescent="0.55000000000000004">
      <c r="A3055" s="131"/>
    </row>
    <row r="3058" spans="1:1" x14ac:dyDescent="0.55000000000000004">
      <c r="A3058" s="131"/>
    </row>
    <row r="3059" spans="1:1" x14ac:dyDescent="0.55000000000000004">
      <c r="A3059" s="131"/>
    </row>
    <row r="3062" spans="1:1" x14ac:dyDescent="0.55000000000000004">
      <c r="A3062" s="131"/>
    </row>
    <row r="3063" spans="1:1" x14ac:dyDescent="0.55000000000000004">
      <c r="A3063" s="131"/>
    </row>
    <row r="3066" spans="1:1" x14ac:dyDescent="0.55000000000000004">
      <c r="A3066" s="131"/>
    </row>
    <row r="3067" spans="1:1" x14ac:dyDescent="0.55000000000000004">
      <c r="A3067" s="131"/>
    </row>
    <row r="3070" spans="1:1" x14ac:dyDescent="0.55000000000000004">
      <c r="A3070" s="131"/>
    </row>
    <row r="3071" spans="1:1" x14ac:dyDescent="0.55000000000000004">
      <c r="A3071" s="131"/>
    </row>
    <row r="3074" spans="1:1" x14ac:dyDescent="0.55000000000000004">
      <c r="A3074" s="131"/>
    </row>
    <row r="3075" spans="1:1" x14ac:dyDescent="0.55000000000000004">
      <c r="A3075" s="131"/>
    </row>
    <row r="3078" spans="1:1" x14ac:dyDescent="0.55000000000000004">
      <c r="A3078" s="131"/>
    </row>
    <row r="3079" spans="1:1" x14ac:dyDescent="0.55000000000000004">
      <c r="A3079" s="131"/>
    </row>
    <row r="3082" spans="1:1" x14ac:dyDescent="0.55000000000000004">
      <c r="A3082" s="131"/>
    </row>
    <row r="3083" spans="1:1" x14ac:dyDescent="0.55000000000000004">
      <c r="A3083" s="131"/>
    </row>
    <row r="3086" spans="1:1" x14ac:dyDescent="0.55000000000000004">
      <c r="A3086" s="131"/>
    </row>
    <row r="3087" spans="1:1" x14ac:dyDescent="0.55000000000000004">
      <c r="A3087" s="131"/>
    </row>
    <row r="3090" spans="1:1" x14ac:dyDescent="0.55000000000000004">
      <c r="A3090" s="131"/>
    </row>
    <row r="3091" spans="1:1" x14ac:dyDescent="0.55000000000000004">
      <c r="A3091" s="131"/>
    </row>
    <row r="3094" spans="1:1" x14ac:dyDescent="0.55000000000000004">
      <c r="A3094" s="131"/>
    </row>
    <row r="3095" spans="1:1" x14ac:dyDescent="0.55000000000000004">
      <c r="A3095" s="131"/>
    </row>
    <row r="3098" spans="1:1" x14ac:dyDescent="0.55000000000000004">
      <c r="A3098" s="131"/>
    </row>
    <row r="3099" spans="1:1" x14ac:dyDescent="0.55000000000000004">
      <c r="A3099" s="131"/>
    </row>
    <row r="3102" spans="1:1" x14ac:dyDescent="0.55000000000000004">
      <c r="A3102" s="131"/>
    </row>
    <row r="3103" spans="1:1" x14ac:dyDescent="0.55000000000000004">
      <c r="A3103" s="131"/>
    </row>
    <row r="3106" spans="1:1" x14ac:dyDescent="0.55000000000000004">
      <c r="A3106" s="131"/>
    </row>
    <row r="3107" spans="1:1" x14ac:dyDescent="0.55000000000000004">
      <c r="A3107" s="131"/>
    </row>
    <row r="3110" spans="1:1" x14ac:dyDescent="0.55000000000000004">
      <c r="A3110" s="131"/>
    </row>
    <row r="3111" spans="1:1" x14ac:dyDescent="0.55000000000000004">
      <c r="A3111" s="131"/>
    </row>
    <row r="3114" spans="1:1" x14ac:dyDescent="0.55000000000000004">
      <c r="A3114" s="131"/>
    </row>
    <row r="3115" spans="1:1" x14ac:dyDescent="0.55000000000000004">
      <c r="A3115" s="131"/>
    </row>
    <row r="3118" spans="1:1" x14ac:dyDescent="0.55000000000000004">
      <c r="A3118" s="131"/>
    </row>
    <row r="3119" spans="1:1" x14ac:dyDescent="0.55000000000000004">
      <c r="A3119" s="131"/>
    </row>
    <row r="3122" spans="1:1" x14ac:dyDescent="0.55000000000000004">
      <c r="A3122" s="131"/>
    </row>
    <row r="3123" spans="1:1" x14ac:dyDescent="0.55000000000000004">
      <c r="A3123" s="131"/>
    </row>
    <row r="3126" spans="1:1" x14ac:dyDescent="0.55000000000000004">
      <c r="A3126" s="131"/>
    </row>
    <row r="3127" spans="1:1" x14ac:dyDescent="0.55000000000000004">
      <c r="A3127" s="131"/>
    </row>
    <row r="3130" spans="1:1" x14ac:dyDescent="0.55000000000000004">
      <c r="A3130" s="131"/>
    </row>
    <row r="3131" spans="1:1" x14ac:dyDescent="0.55000000000000004">
      <c r="A3131" s="131"/>
    </row>
    <row r="3134" spans="1:1" x14ac:dyDescent="0.55000000000000004">
      <c r="A3134" s="131"/>
    </row>
    <row r="3135" spans="1:1" x14ac:dyDescent="0.55000000000000004">
      <c r="A3135" s="131"/>
    </row>
    <row r="3138" spans="1:1" x14ac:dyDescent="0.55000000000000004">
      <c r="A3138" s="131"/>
    </row>
    <row r="3139" spans="1:1" x14ac:dyDescent="0.55000000000000004">
      <c r="A3139" s="131"/>
    </row>
    <row r="3142" spans="1:1" x14ac:dyDescent="0.55000000000000004">
      <c r="A3142" s="131"/>
    </row>
    <row r="3143" spans="1:1" x14ac:dyDescent="0.55000000000000004">
      <c r="A3143" s="131"/>
    </row>
    <row r="3146" spans="1:1" x14ac:dyDescent="0.55000000000000004">
      <c r="A3146" s="131"/>
    </row>
    <row r="3147" spans="1:1" x14ac:dyDescent="0.55000000000000004">
      <c r="A3147" s="131"/>
    </row>
    <row r="3150" spans="1:1" x14ac:dyDescent="0.55000000000000004">
      <c r="A3150" s="131"/>
    </row>
    <row r="3151" spans="1:1" x14ac:dyDescent="0.55000000000000004">
      <c r="A3151" s="131"/>
    </row>
    <row r="3154" spans="1:1" x14ac:dyDescent="0.55000000000000004">
      <c r="A3154" s="131"/>
    </row>
    <row r="3155" spans="1:1" x14ac:dyDescent="0.55000000000000004">
      <c r="A3155" s="131"/>
    </row>
    <row r="3158" spans="1:1" x14ac:dyDescent="0.55000000000000004">
      <c r="A3158" s="131"/>
    </row>
    <row r="3159" spans="1:1" x14ac:dyDescent="0.55000000000000004">
      <c r="A3159" s="131"/>
    </row>
    <row r="3162" spans="1:1" x14ac:dyDescent="0.55000000000000004">
      <c r="A3162" s="131"/>
    </row>
    <row r="3163" spans="1:1" x14ac:dyDescent="0.55000000000000004">
      <c r="A3163" s="131"/>
    </row>
    <row r="3166" spans="1:1" x14ac:dyDescent="0.55000000000000004">
      <c r="A3166" s="131"/>
    </row>
    <row r="3167" spans="1:1" x14ac:dyDescent="0.55000000000000004">
      <c r="A3167" s="131"/>
    </row>
    <row r="3170" spans="1:1" x14ac:dyDescent="0.55000000000000004">
      <c r="A3170" s="131"/>
    </row>
    <row r="3171" spans="1:1" x14ac:dyDescent="0.55000000000000004">
      <c r="A3171" s="131"/>
    </row>
    <row r="3174" spans="1:1" x14ac:dyDescent="0.55000000000000004">
      <c r="A3174" s="131"/>
    </row>
    <row r="3175" spans="1:1" x14ac:dyDescent="0.55000000000000004">
      <c r="A3175" s="131"/>
    </row>
    <row r="3178" spans="1:1" x14ac:dyDescent="0.55000000000000004">
      <c r="A3178" s="131"/>
    </row>
    <row r="3179" spans="1:1" x14ac:dyDescent="0.55000000000000004">
      <c r="A3179" s="131"/>
    </row>
    <row r="3182" spans="1:1" x14ac:dyDescent="0.55000000000000004">
      <c r="A3182" s="131"/>
    </row>
    <row r="3183" spans="1:1" x14ac:dyDescent="0.55000000000000004">
      <c r="A3183" s="131"/>
    </row>
    <row r="3186" spans="1:1" x14ac:dyDescent="0.55000000000000004">
      <c r="A3186" s="131"/>
    </row>
    <row r="3187" spans="1:1" x14ac:dyDescent="0.55000000000000004">
      <c r="A3187" s="131"/>
    </row>
    <row r="3190" spans="1:1" x14ac:dyDescent="0.55000000000000004">
      <c r="A3190" s="131"/>
    </row>
    <row r="3191" spans="1:1" x14ac:dyDescent="0.55000000000000004">
      <c r="A3191" s="131"/>
    </row>
    <row r="3194" spans="1:1" x14ac:dyDescent="0.55000000000000004">
      <c r="A3194" s="131"/>
    </row>
    <row r="3195" spans="1:1" x14ac:dyDescent="0.55000000000000004">
      <c r="A3195" s="131"/>
    </row>
    <row r="3198" spans="1:1" x14ac:dyDescent="0.55000000000000004">
      <c r="A3198" s="131"/>
    </row>
    <row r="3199" spans="1:1" x14ac:dyDescent="0.55000000000000004">
      <c r="A3199" s="131"/>
    </row>
    <row r="3202" spans="1:1" x14ac:dyDescent="0.55000000000000004">
      <c r="A3202" s="131"/>
    </row>
    <row r="3203" spans="1:1" x14ac:dyDescent="0.55000000000000004">
      <c r="A3203" s="131"/>
    </row>
    <row r="3206" spans="1:1" x14ac:dyDescent="0.55000000000000004">
      <c r="A3206" s="131"/>
    </row>
    <row r="3207" spans="1:1" x14ac:dyDescent="0.55000000000000004">
      <c r="A3207" s="131"/>
    </row>
    <row r="3210" spans="1:1" x14ac:dyDescent="0.55000000000000004">
      <c r="A3210" s="131"/>
    </row>
    <row r="3211" spans="1:1" x14ac:dyDescent="0.55000000000000004">
      <c r="A3211" s="131"/>
    </row>
    <row r="3214" spans="1:1" x14ac:dyDescent="0.55000000000000004">
      <c r="A3214" s="131"/>
    </row>
    <row r="3215" spans="1:1" x14ac:dyDescent="0.55000000000000004">
      <c r="A3215" s="131"/>
    </row>
    <row r="3218" spans="1:1" x14ac:dyDescent="0.55000000000000004">
      <c r="A3218" s="131"/>
    </row>
    <row r="3219" spans="1:1" x14ac:dyDescent="0.55000000000000004">
      <c r="A3219" s="131"/>
    </row>
    <row r="3222" spans="1:1" x14ac:dyDescent="0.55000000000000004">
      <c r="A3222" s="131"/>
    </row>
    <row r="3223" spans="1:1" x14ac:dyDescent="0.55000000000000004">
      <c r="A3223" s="131"/>
    </row>
    <row r="3226" spans="1:1" x14ac:dyDescent="0.55000000000000004">
      <c r="A3226" s="131"/>
    </row>
    <row r="3227" spans="1:1" x14ac:dyDescent="0.55000000000000004">
      <c r="A3227" s="131"/>
    </row>
    <row r="3230" spans="1:1" x14ac:dyDescent="0.55000000000000004">
      <c r="A3230" s="131"/>
    </row>
    <row r="3231" spans="1:1" x14ac:dyDescent="0.55000000000000004">
      <c r="A3231" s="131"/>
    </row>
    <row r="3234" spans="1:1" x14ac:dyDescent="0.55000000000000004">
      <c r="A3234" s="131"/>
    </row>
    <row r="3235" spans="1:1" x14ac:dyDescent="0.55000000000000004">
      <c r="A3235" s="131"/>
    </row>
    <row r="3238" spans="1:1" x14ac:dyDescent="0.55000000000000004">
      <c r="A3238" s="131"/>
    </row>
    <row r="3239" spans="1:1" x14ac:dyDescent="0.55000000000000004">
      <c r="A3239" s="131"/>
    </row>
    <row r="3242" spans="1:1" x14ac:dyDescent="0.55000000000000004">
      <c r="A3242" s="131"/>
    </row>
    <row r="3243" spans="1:1" x14ac:dyDescent="0.55000000000000004">
      <c r="A3243" s="131"/>
    </row>
    <row r="3246" spans="1:1" x14ac:dyDescent="0.55000000000000004">
      <c r="A3246" s="131"/>
    </row>
    <row r="3247" spans="1:1" x14ac:dyDescent="0.55000000000000004">
      <c r="A3247" s="131"/>
    </row>
    <row r="3250" spans="1:1" x14ac:dyDescent="0.55000000000000004">
      <c r="A3250" s="131"/>
    </row>
    <row r="3251" spans="1:1" x14ac:dyDescent="0.55000000000000004">
      <c r="A3251" s="131"/>
    </row>
    <row r="3254" spans="1:1" x14ac:dyDescent="0.55000000000000004">
      <c r="A3254" s="131"/>
    </row>
    <row r="3255" spans="1:1" x14ac:dyDescent="0.55000000000000004">
      <c r="A3255" s="131"/>
    </row>
    <row r="3258" spans="1:1" x14ac:dyDescent="0.55000000000000004">
      <c r="A3258" s="131"/>
    </row>
    <row r="3259" spans="1:1" x14ac:dyDescent="0.55000000000000004">
      <c r="A3259" s="131"/>
    </row>
    <row r="3262" spans="1:1" x14ac:dyDescent="0.55000000000000004">
      <c r="A3262" s="131"/>
    </row>
    <row r="3263" spans="1:1" x14ac:dyDescent="0.55000000000000004">
      <c r="A3263" s="131"/>
    </row>
    <row r="3266" spans="1:1" x14ac:dyDescent="0.55000000000000004">
      <c r="A3266" s="131"/>
    </row>
    <row r="3267" spans="1:1" x14ac:dyDescent="0.55000000000000004">
      <c r="A3267" s="131"/>
    </row>
    <row r="3270" spans="1:1" x14ac:dyDescent="0.55000000000000004">
      <c r="A3270" s="131"/>
    </row>
    <row r="3271" spans="1:1" x14ac:dyDescent="0.55000000000000004">
      <c r="A3271" s="131"/>
    </row>
    <row r="3274" spans="1:1" x14ac:dyDescent="0.55000000000000004">
      <c r="A3274" s="131"/>
    </row>
    <row r="3275" spans="1:1" x14ac:dyDescent="0.55000000000000004">
      <c r="A3275" s="131"/>
    </row>
    <row r="3278" spans="1:1" x14ac:dyDescent="0.55000000000000004">
      <c r="A3278" s="131"/>
    </row>
    <row r="3279" spans="1:1" x14ac:dyDescent="0.55000000000000004">
      <c r="A3279" s="131"/>
    </row>
    <row r="3282" spans="1:1" x14ac:dyDescent="0.55000000000000004">
      <c r="A3282" s="131"/>
    </row>
    <row r="3283" spans="1:1" x14ac:dyDescent="0.55000000000000004">
      <c r="A3283" s="131"/>
    </row>
    <row r="3286" spans="1:1" x14ac:dyDescent="0.55000000000000004">
      <c r="A3286" s="131"/>
    </row>
    <row r="3287" spans="1:1" x14ac:dyDescent="0.55000000000000004">
      <c r="A3287" s="131"/>
    </row>
    <row r="3290" spans="1:1" x14ac:dyDescent="0.55000000000000004">
      <c r="A3290" s="131"/>
    </row>
    <row r="3291" spans="1:1" x14ac:dyDescent="0.55000000000000004">
      <c r="A3291" s="131"/>
    </row>
    <row r="3294" spans="1:1" x14ac:dyDescent="0.55000000000000004">
      <c r="A3294" s="131"/>
    </row>
    <row r="3295" spans="1:1" x14ac:dyDescent="0.55000000000000004">
      <c r="A3295" s="131"/>
    </row>
    <row r="3298" spans="1:1" x14ac:dyDescent="0.55000000000000004">
      <c r="A3298" s="131"/>
    </row>
    <row r="3299" spans="1:1" x14ac:dyDescent="0.55000000000000004">
      <c r="A3299" s="131"/>
    </row>
    <row r="3302" spans="1:1" x14ac:dyDescent="0.55000000000000004">
      <c r="A3302" s="131"/>
    </row>
    <row r="3303" spans="1:1" x14ac:dyDescent="0.55000000000000004">
      <c r="A3303" s="131"/>
    </row>
    <row r="3306" spans="1:1" x14ac:dyDescent="0.55000000000000004">
      <c r="A3306" s="131"/>
    </row>
    <row r="3307" spans="1:1" x14ac:dyDescent="0.55000000000000004">
      <c r="A3307" s="131"/>
    </row>
    <row r="3310" spans="1:1" x14ac:dyDescent="0.55000000000000004">
      <c r="A3310" s="131"/>
    </row>
    <row r="3311" spans="1:1" x14ac:dyDescent="0.55000000000000004">
      <c r="A3311" s="131"/>
    </row>
    <row r="3314" spans="1:1" x14ac:dyDescent="0.55000000000000004">
      <c r="A3314" s="131"/>
    </row>
    <row r="3315" spans="1:1" x14ac:dyDescent="0.55000000000000004">
      <c r="A3315" s="131"/>
    </row>
    <row r="3318" spans="1:1" x14ac:dyDescent="0.55000000000000004">
      <c r="A3318" s="131"/>
    </row>
    <row r="3319" spans="1:1" x14ac:dyDescent="0.55000000000000004">
      <c r="A3319" s="131"/>
    </row>
    <row r="3322" spans="1:1" x14ac:dyDescent="0.55000000000000004">
      <c r="A3322" s="131"/>
    </row>
    <row r="3323" spans="1:1" x14ac:dyDescent="0.55000000000000004">
      <c r="A3323" s="131"/>
    </row>
    <row r="3326" spans="1:1" x14ac:dyDescent="0.55000000000000004">
      <c r="A3326" s="131"/>
    </row>
    <row r="3327" spans="1:1" x14ac:dyDescent="0.55000000000000004">
      <c r="A3327" s="131"/>
    </row>
    <row r="3330" spans="1:1" x14ac:dyDescent="0.55000000000000004">
      <c r="A3330" s="131"/>
    </row>
    <row r="3331" spans="1:1" x14ac:dyDescent="0.55000000000000004">
      <c r="A3331" s="131"/>
    </row>
    <row r="3334" spans="1:1" x14ac:dyDescent="0.55000000000000004">
      <c r="A3334" s="131"/>
    </row>
    <row r="3335" spans="1:1" x14ac:dyDescent="0.55000000000000004">
      <c r="A3335" s="131"/>
    </row>
    <row r="3338" spans="1:1" x14ac:dyDescent="0.55000000000000004">
      <c r="A3338" s="131"/>
    </row>
    <row r="3339" spans="1:1" x14ac:dyDescent="0.55000000000000004">
      <c r="A3339" s="131"/>
    </row>
    <row r="3342" spans="1:1" x14ac:dyDescent="0.55000000000000004">
      <c r="A3342" s="131"/>
    </row>
    <row r="3343" spans="1:1" x14ac:dyDescent="0.55000000000000004">
      <c r="A3343" s="131"/>
    </row>
    <row r="3346" spans="1:1" x14ac:dyDescent="0.55000000000000004">
      <c r="A3346" s="131"/>
    </row>
    <row r="3347" spans="1:1" x14ac:dyDescent="0.55000000000000004">
      <c r="A3347" s="131"/>
    </row>
    <row r="3350" spans="1:1" x14ac:dyDescent="0.55000000000000004">
      <c r="A3350" s="131"/>
    </row>
    <row r="3351" spans="1:1" x14ac:dyDescent="0.55000000000000004">
      <c r="A3351" s="131"/>
    </row>
    <row r="3354" spans="1:1" x14ac:dyDescent="0.55000000000000004">
      <c r="A3354" s="131"/>
    </row>
    <row r="3355" spans="1:1" x14ac:dyDescent="0.55000000000000004">
      <c r="A3355" s="131"/>
    </row>
    <row r="3358" spans="1:1" x14ac:dyDescent="0.55000000000000004">
      <c r="A3358" s="131"/>
    </row>
    <row r="3359" spans="1:1" x14ac:dyDescent="0.55000000000000004">
      <c r="A3359" s="131"/>
    </row>
    <row r="3362" spans="1:1" x14ac:dyDescent="0.55000000000000004">
      <c r="A3362" s="131"/>
    </row>
    <row r="3363" spans="1:1" x14ac:dyDescent="0.55000000000000004">
      <c r="A3363" s="131"/>
    </row>
    <row r="3366" spans="1:1" x14ac:dyDescent="0.55000000000000004">
      <c r="A3366" s="131"/>
    </row>
    <row r="3367" spans="1:1" x14ac:dyDescent="0.55000000000000004">
      <c r="A3367" s="131"/>
    </row>
    <row r="3370" spans="1:1" x14ac:dyDescent="0.55000000000000004">
      <c r="A3370" s="131"/>
    </row>
    <row r="3371" spans="1:1" x14ac:dyDescent="0.55000000000000004">
      <c r="A3371" s="131"/>
    </row>
    <row r="3374" spans="1:1" x14ac:dyDescent="0.55000000000000004">
      <c r="A3374" s="131"/>
    </row>
    <row r="3375" spans="1:1" x14ac:dyDescent="0.55000000000000004">
      <c r="A3375" s="131"/>
    </row>
    <row r="3378" spans="1:1" x14ac:dyDescent="0.55000000000000004">
      <c r="A3378" s="131"/>
    </row>
    <row r="3379" spans="1:1" x14ac:dyDescent="0.55000000000000004">
      <c r="A3379" s="131"/>
    </row>
    <row r="3382" spans="1:1" x14ac:dyDescent="0.55000000000000004">
      <c r="A3382" s="131"/>
    </row>
    <row r="3383" spans="1:1" x14ac:dyDescent="0.55000000000000004">
      <c r="A3383" s="131"/>
    </row>
    <row r="3386" spans="1:1" x14ac:dyDescent="0.55000000000000004">
      <c r="A3386" s="131"/>
    </row>
    <row r="3387" spans="1:1" x14ac:dyDescent="0.55000000000000004">
      <c r="A3387" s="131"/>
    </row>
    <row r="3390" spans="1:1" x14ac:dyDescent="0.55000000000000004">
      <c r="A3390" s="131"/>
    </row>
    <row r="3391" spans="1:1" x14ac:dyDescent="0.55000000000000004">
      <c r="A3391" s="131"/>
    </row>
    <row r="3394" spans="1:1" x14ac:dyDescent="0.55000000000000004">
      <c r="A3394" s="131"/>
    </row>
    <row r="3395" spans="1:1" x14ac:dyDescent="0.55000000000000004">
      <c r="A3395" s="131"/>
    </row>
    <row r="3398" spans="1:1" x14ac:dyDescent="0.55000000000000004">
      <c r="A3398" s="131"/>
    </row>
    <row r="3399" spans="1:1" x14ac:dyDescent="0.55000000000000004">
      <c r="A3399" s="131"/>
    </row>
    <row r="3402" spans="1:1" x14ac:dyDescent="0.55000000000000004">
      <c r="A3402" s="131"/>
    </row>
    <row r="3403" spans="1:1" x14ac:dyDescent="0.55000000000000004">
      <c r="A3403" s="131"/>
    </row>
    <row r="3406" spans="1:1" x14ac:dyDescent="0.55000000000000004">
      <c r="A3406" s="131"/>
    </row>
    <row r="3407" spans="1:1" x14ac:dyDescent="0.55000000000000004">
      <c r="A3407" s="131"/>
    </row>
    <row r="3410" spans="1:1" x14ac:dyDescent="0.55000000000000004">
      <c r="A3410" s="131"/>
    </row>
    <row r="3411" spans="1:1" x14ac:dyDescent="0.55000000000000004">
      <c r="A3411" s="131"/>
    </row>
    <row r="3414" spans="1:1" x14ac:dyDescent="0.55000000000000004">
      <c r="A3414" s="131"/>
    </row>
    <row r="3415" spans="1:1" x14ac:dyDescent="0.55000000000000004">
      <c r="A3415" s="131"/>
    </row>
    <row r="3418" spans="1:1" x14ac:dyDescent="0.55000000000000004">
      <c r="A3418" s="131"/>
    </row>
    <row r="3419" spans="1:1" x14ac:dyDescent="0.55000000000000004">
      <c r="A3419" s="131"/>
    </row>
    <row r="3422" spans="1:1" x14ac:dyDescent="0.55000000000000004">
      <c r="A3422" s="131"/>
    </row>
    <row r="3423" spans="1:1" x14ac:dyDescent="0.55000000000000004">
      <c r="A3423" s="131"/>
    </row>
    <row r="3426" spans="1:1" x14ac:dyDescent="0.55000000000000004">
      <c r="A3426" s="131"/>
    </row>
    <row r="3427" spans="1:1" x14ac:dyDescent="0.55000000000000004">
      <c r="A3427" s="131"/>
    </row>
    <row r="3430" spans="1:1" x14ac:dyDescent="0.55000000000000004">
      <c r="A3430" s="131"/>
    </row>
    <row r="3431" spans="1:1" x14ac:dyDescent="0.55000000000000004">
      <c r="A3431" s="131"/>
    </row>
    <row r="3434" spans="1:1" x14ac:dyDescent="0.55000000000000004">
      <c r="A3434" s="131"/>
    </row>
    <row r="3435" spans="1:1" x14ac:dyDescent="0.55000000000000004">
      <c r="A3435" s="131"/>
    </row>
    <row r="3438" spans="1:1" x14ac:dyDescent="0.55000000000000004">
      <c r="A3438" s="131"/>
    </row>
    <row r="3439" spans="1:1" x14ac:dyDescent="0.55000000000000004">
      <c r="A3439" s="131"/>
    </row>
    <row r="3442" spans="1:1" x14ac:dyDescent="0.55000000000000004">
      <c r="A3442" s="131"/>
    </row>
    <row r="3443" spans="1:1" x14ac:dyDescent="0.55000000000000004">
      <c r="A3443" s="131"/>
    </row>
    <row r="3446" spans="1:1" x14ac:dyDescent="0.55000000000000004">
      <c r="A3446" s="131"/>
    </row>
    <row r="3447" spans="1:1" x14ac:dyDescent="0.55000000000000004">
      <c r="A3447" s="131"/>
    </row>
    <row r="3450" spans="1:1" x14ac:dyDescent="0.55000000000000004">
      <c r="A3450" s="131"/>
    </row>
    <row r="3451" spans="1:1" x14ac:dyDescent="0.55000000000000004">
      <c r="A3451" s="131"/>
    </row>
    <row r="3454" spans="1:1" x14ac:dyDescent="0.55000000000000004">
      <c r="A3454" s="131"/>
    </row>
    <row r="3455" spans="1:1" x14ac:dyDescent="0.55000000000000004">
      <c r="A3455" s="131"/>
    </row>
    <row r="3458" spans="1:1" x14ac:dyDescent="0.55000000000000004">
      <c r="A3458" s="131"/>
    </row>
    <row r="3459" spans="1:1" x14ac:dyDescent="0.55000000000000004">
      <c r="A3459" s="131"/>
    </row>
    <row r="3462" spans="1:1" x14ac:dyDescent="0.55000000000000004">
      <c r="A3462" s="131"/>
    </row>
    <row r="3463" spans="1:1" x14ac:dyDescent="0.55000000000000004">
      <c r="A3463" s="131"/>
    </row>
    <row r="3466" spans="1:1" x14ac:dyDescent="0.55000000000000004">
      <c r="A3466" s="131"/>
    </row>
    <row r="3467" spans="1:1" x14ac:dyDescent="0.55000000000000004">
      <c r="A3467" s="131"/>
    </row>
    <row r="3470" spans="1:1" x14ac:dyDescent="0.55000000000000004">
      <c r="A3470" s="131"/>
    </row>
    <row r="3471" spans="1:1" x14ac:dyDescent="0.55000000000000004">
      <c r="A3471" s="131"/>
    </row>
    <row r="3474" spans="1:1" x14ac:dyDescent="0.55000000000000004">
      <c r="A3474" s="131"/>
    </row>
    <row r="3475" spans="1:1" x14ac:dyDescent="0.55000000000000004">
      <c r="A3475" s="131"/>
    </row>
    <row r="3478" spans="1:1" x14ac:dyDescent="0.55000000000000004">
      <c r="A3478" s="131"/>
    </row>
    <row r="3479" spans="1:1" x14ac:dyDescent="0.55000000000000004">
      <c r="A3479" s="131"/>
    </row>
    <row r="3482" spans="1:1" x14ac:dyDescent="0.55000000000000004">
      <c r="A3482" s="131"/>
    </row>
    <row r="3483" spans="1:1" x14ac:dyDescent="0.55000000000000004">
      <c r="A3483" s="131"/>
    </row>
    <row r="3486" spans="1:1" x14ac:dyDescent="0.55000000000000004">
      <c r="A3486" s="131"/>
    </row>
    <row r="3487" spans="1:1" x14ac:dyDescent="0.55000000000000004">
      <c r="A3487" s="131"/>
    </row>
    <row r="3490" spans="1:1" x14ac:dyDescent="0.55000000000000004">
      <c r="A3490" s="131"/>
    </row>
    <row r="3491" spans="1:1" x14ac:dyDescent="0.55000000000000004">
      <c r="A3491" s="131"/>
    </row>
    <row r="3494" spans="1:1" x14ac:dyDescent="0.55000000000000004">
      <c r="A3494" s="131"/>
    </row>
    <row r="3495" spans="1:1" x14ac:dyDescent="0.55000000000000004">
      <c r="A3495" s="131"/>
    </row>
    <row r="3498" spans="1:1" x14ac:dyDescent="0.55000000000000004">
      <c r="A3498" s="131"/>
    </row>
    <row r="3499" spans="1:1" x14ac:dyDescent="0.55000000000000004">
      <c r="A3499" s="131"/>
    </row>
    <row r="3502" spans="1:1" x14ac:dyDescent="0.55000000000000004">
      <c r="A3502" s="131"/>
    </row>
    <row r="3503" spans="1:1" x14ac:dyDescent="0.55000000000000004">
      <c r="A3503" s="131"/>
    </row>
    <row r="3506" spans="1:1" x14ac:dyDescent="0.55000000000000004">
      <c r="A3506" s="131"/>
    </row>
    <row r="3507" spans="1:1" x14ac:dyDescent="0.55000000000000004">
      <c r="A3507" s="131"/>
    </row>
    <row r="3510" spans="1:1" x14ac:dyDescent="0.55000000000000004">
      <c r="A3510" s="131"/>
    </row>
    <row r="3511" spans="1:1" x14ac:dyDescent="0.55000000000000004">
      <c r="A3511" s="131"/>
    </row>
    <row r="3514" spans="1:1" x14ac:dyDescent="0.55000000000000004">
      <c r="A3514" s="131"/>
    </row>
    <row r="3515" spans="1:1" x14ac:dyDescent="0.55000000000000004">
      <c r="A3515" s="131"/>
    </row>
    <row r="3518" spans="1:1" x14ac:dyDescent="0.55000000000000004">
      <c r="A3518" s="131"/>
    </row>
    <row r="3519" spans="1:1" x14ac:dyDescent="0.55000000000000004">
      <c r="A3519" s="131"/>
    </row>
    <row r="3522" spans="1:1" x14ac:dyDescent="0.55000000000000004">
      <c r="A3522" s="131"/>
    </row>
    <row r="3523" spans="1:1" x14ac:dyDescent="0.55000000000000004">
      <c r="A3523" s="131"/>
    </row>
    <row r="3526" spans="1:1" x14ac:dyDescent="0.55000000000000004">
      <c r="A3526" s="131"/>
    </row>
    <row r="3527" spans="1:1" x14ac:dyDescent="0.55000000000000004">
      <c r="A3527" s="131"/>
    </row>
    <row r="3530" spans="1:1" x14ac:dyDescent="0.55000000000000004">
      <c r="A3530" s="131"/>
    </row>
    <row r="3531" spans="1:1" x14ac:dyDescent="0.55000000000000004">
      <c r="A3531" s="131"/>
    </row>
    <row r="3534" spans="1:1" x14ac:dyDescent="0.55000000000000004">
      <c r="A3534" s="131"/>
    </row>
    <row r="3535" spans="1:1" x14ac:dyDescent="0.55000000000000004">
      <c r="A3535" s="131"/>
    </row>
    <row r="3538" spans="1:1" x14ac:dyDescent="0.55000000000000004">
      <c r="A3538" s="131"/>
    </row>
    <row r="3539" spans="1:1" x14ac:dyDescent="0.55000000000000004">
      <c r="A3539" s="131"/>
    </row>
    <row r="3542" spans="1:1" x14ac:dyDescent="0.55000000000000004">
      <c r="A3542" s="131"/>
    </row>
    <row r="3543" spans="1:1" x14ac:dyDescent="0.55000000000000004">
      <c r="A3543" s="131"/>
    </row>
    <row r="3546" spans="1:1" x14ac:dyDescent="0.55000000000000004">
      <c r="A3546" s="131"/>
    </row>
    <row r="3547" spans="1:1" x14ac:dyDescent="0.55000000000000004">
      <c r="A3547" s="131"/>
    </row>
    <row r="3550" spans="1:1" x14ac:dyDescent="0.55000000000000004">
      <c r="A3550" s="131"/>
    </row>
    <row r="3551" spans="1:1" x14ac:dyDescent="0.55000000000000004">
      <c r="A3551" s="131"/>
    </row>
    <row r="3554" spans="1:1" x14ac:dyDescent="0.55000000000000004">
      <c r="A3554" s="131"/>
    </row>
    <row r="3555" spans="1:1" x14ac:dyDescent="0.55000000000000004">
      <c r="A3555" s="131"/>
    </row>
    <row r="3558" spans="1:1" x14ac:dyDescent="0.55000000000000004">
      <c r="A3558" s="131"/>
    </row>
    <row r="3559" spans="1:1" x14ac:dyDescent="0.55000000000000004">
      <c r="A3559" s="131"/>
    </row>
    <row r="3562" spans="1:1" x14ac:dyDescent="0.55000000000000004">
      <c r="A3562" s="131"/>
    </row>
    <row r="3563" spans="1:1" x14ac:dyDescent="0.55000000000000004">
      <c r="A3563" s="131"/>
    </row>
    <row r="3566" spans="1:1" x14ac:dyDescent="0.55000000000000004">
      <c r="A3566" s="131"/>
    </row>
    <row r="3567" spans="1:1" x14ac:dyDescent="0.55000000000000004">
      <c r="A3567" s="131"/>
    </row>
    <row r="3570" spans="1:1" x14ac:dyDescent="0.55000000000000004">
      <c r="A3570" s="131"/>
    </row>
    <row r="3571" spans="1:1" x14ac:dyDescent="0.55000000000000004">
      <c r="A3571" s="131"/>
    </row>
    <row r="3574" spans="1:1" x14ac:dyDescent="0.55000000000000004">
      <c r="A3574" s="131"/>
    </row>
    <row r="3575" spans="1:1" x14ac:dyDescent="0.55000000000000004">
      <c r="A3575" s="131"/>
    </row>
    <row r="3578" spans="1:1" x14ac:dyDescent="0.55000000000000004">
      <c r="A3578" s="131"/>
    </row>
    <row r="3579" spans="1:1" x14ac:dyDescent="0.55000000000000004">
      <c r="A3579" s="131"/>
    </row>
    <row r="3582" spans="1:1" x14ac:dyDescent="0.55000000000000004">
      <c r="A3582" s="131"/>
    </row>
    <row r="3583" spans="1:1" x14ac:dyDescent="0.55000000000000004">
      <c r="A3583" s="131"/>
    </row>
    <row r="3586" spans="1:1" x14ac:dyDescent="0.55000000000000004">
      <c r="A3586" s="131"/>
    </row>
    <row r="3587" spans="1:1" x14ac:dyDescent="0.55000000000000004">
      <c r="A3587" s="131"/>
    </row>
    <row r="3590" spans="1:1" x14ac:dyDescent="0.55000000000000004">
      <c r="A3590" s="131"/>
    </row>
    <row r="3591" spans="1:1" x14ac:dyDescent="0.55000000000000004">
      <c r="A3591" s="131"/>
    </row>
    <row r="3594" spans="1:1" x14ac:dyDescent="0.55000000000000004">
      <c r="A3594" s="131"/>
    </row>
    <row r="3595" spans="1:1" x14ac:dyDescent="0.55000000000000004">
      <c r="A3595" s="131"/>
    </row>
    <row r="3598" spans="1:1" x14ac:dyDescent="0.55000000000000004">
      <c r="A3598" s="131"/>
    </row>
    <row r="3599" spans="1:1" x14ac:dyDescent="0.55000000000000004">
      <c r="A3599" s="131"/>
    </row>
    <row r="3602" spans="1:1" x14ac:dyDescent="0.55000000000000004">
      <c r="A3602" s="131"/>
    </row>
    <row r="3603" spans="1:1" x14ac:dyDescent="0.55000000000000004">
      <c r="A3603" s="131"/>
    </row>
    <row r="3606" spans="1:1" x14ac:dyDescent="0.55000000000000004">
      <c r="A3606" s="131"/>
    </row>
    <row r="3607" spans="1:1" x14ac:dyDescent="0.55000000000000004">
      <c r="A3607" s="131"/>
    </row>
    <row r="3610" spans="1:1" x14ac:dyDescent="0.55000000000000004">
      <c r="A3610" s="131"/>
    </row>
    <row r="3611" spans="1:1" x14ac:dyDescent="0.55000000000000004">
      <c r="A3611" s="131"/>
    </row>
    <row r="3614" spans="1:1" x14ac:dyDescent="0.55000000000000004">
      <c r="A3614" s="131"/>
    </row>
    <row r="3615" spans="1:1" x14ac:dyDescent="0.55000000000000004">
      <c r="A3615" s="131"/>
    </row>
    <row r="3618" spans="1:1" x14ac:dyDescent="0.55000000000000004">
      <c r="A3618" s="131"/>
    </row>
    <row r="3619" spans="1:1" x14ac:dyDescent="0.55000000000000004">
      <c r="A3619" s="131"/>
    </row>
    <row r="3622" spans="1:1" x14ac:dyDescent="0.55000000000000004">
      <c r="A3622" s="131"/>
    </row>
    <row r="3623" spans="1:1" x14ac:dyDescent="0.55000000000000004">
      <c r="A3623" s="131"/>
    </row>
    <row r="3626" spans="1:1" x14ac:dyDescent="0.55000000000000004">
      <c r="A3626" s="131"/>
    </row>
    <row r="3627" spans="1:1" x14ac:dyDescent="0.55000000000000004">
      <c r="A3627" s="131"/>
    </row>
    <row r="3630" spans="1:1" x14ac:dyDescent="0.55000000000000004">
      <c r="A3630" s="131"/>
    </row>
    <row r="3631" spans="1:1" x14ac:dyDescent="0.55000000000000004">
      <c r="A3631" s="131"/>
    </row>
    <row r="3634" spans="1:1" x14ac:dyDescent="0.55000000000000004">
      <c r="A3634" s="131"/>
    </row>
    <row r="3635" spans="1:1" x14ac:dyDescent="0.55000000000000004">
      <c r="A3635" s="131"/>
    </row>
    <row r="3638" spans="1:1" x14ac:dyDescent="0.55000000000000004">
      <c r="A3638" s="131"/>
    </row>
    <row r="3639" spans="1:1" x14ac:dyDescent="0.55000000000000004">
      <c r="A3639" s="131"/>
    </row>
    <row r="3642" spans="1:1" x14ac:dyDescent="0.55000000000000004">
      <c r="A3642" s="131"/>
    </row>
    <row r="3643" spans="1:1" x14ac:dyDescent="0.55000000000000004">
      <c r="A3643" s="131"/>
    </row>
    <row r="3646" spans="1:1" x14ac:dyDescent="0.55000000000000004">
      <c r="A3646" s="131"/>
    </row>
    <row r="3647" spans="1:1" x14ac:dyDescent="0.55000000000000004">
      <c r="A3647" s="131"/>
    </row>
    <row r="3650" spans="1:1" x14ac:dyDescent="0.55000000000000004">
      <c r="A3650" s="131"/>
    </row>
    <row r="3651" spans="1:1" x14ac:dyDescent="0.55000000000000004">
      <c r="A3651" s="131"/>
    </row>
    <row r="3654" spans="1:1" x14ac:dyDescent="0.55000000000000004">
      <c r="A3654" s="131"/>
    </row>
    <row r="3655" spans="1:1" x14ac:dyDescent="0.55000000000000004">
      <c r="A3655" s="131"/>
    </row>
    <row r="3658" spans="1:1" x14ac:dyDescent="0.55000000000000004">
      <c r="A3658" s="131"/>
    </row>
    <row r="3659" spans="1:1" x14ac:dyDescent="0.55000000000000004">
      <c r="A3659" s="131"/>
    </row>
    <row r="3662" spans="1:1" x14ac:dyDescent="0.55000000000000004">
      <c r="A3662" s="131"/>
    </row>
    <row r="3663" spans="1:1" x14ac:dyDescent="0.55000000000000004">
      <c r="A3663" s="131"/>
    </row>
    <row r="3666" spans="1:1" x14ac:dyDescent="0.55000000000000004">
      <c r="A3666" s="131"/>
    </row>
    <row r="3667" spans="1:1" x14ac:dyDescent="0.55000000000000004">
      <c r="A3667" s="131"/>
    </row>
    <row r="3670" spans="1:1" x14ac:dyDescent="0.55000000000000004">
      <c r="A3670" s="131"/>
    </row>
    <row r="3671" spans="1:1" x14ac:dyDescent="0.55000000000000004">
      <c r="A3671" s="131"/>
    </row>
    <row r="3674" spans="1:1" x14ac:dyDescent="0.55000000000000004">
      <c r="A3674" s="131"/>
    </row>
    <row r="3675" spans="1:1" x14ac:dyDescent="0.55000000000000004">
      <c r="A3675" s="131"/>
    </row>
    <row r="3678" spans="1:1" x14ac:dyDescent="0.55000000000000004">
      <c r="A3678" s="131"/>
    </row>
    <row r="3679" spans="1:1" x14ac:dyDescent="0.55000000000000004">
      <c r="A3679" s="131"/>
    </row>
    <row r="3682" spans="1:1" x14ac:dyDescent="0.55000000000000004">
      <c r="A3682" s="131"/>
    </row>
    <row r="3683" spans="1:1" x14ac:dyDescent="0.55000000000000004">
      <c r="A3683" s="131"/>
    </row>
    <row r="3686" spans="1:1" x14ac:dyDescent="0.55000000000000004">
      <c r="A3686" s="131"/>
    </row>
    <row r="3687" spans="1:1" x14ac:dyDescent="0.55000000000000004">
      <c r="A3687" s="131"/>
    </row>
    <row r="3690" spans="1:1" x14ac:dyDescent="0.55000000000000004">
      <c r="A3690" s="131"/>
    </row>
    <row r="3691" spans="1:1" x14ac:dyDescent="0.55000000000000004">
      <c r="A3691" s="131"/>
    </row>
    <row r="3694" spans="1:1" x14ac:dyDescent="0.55000000000000004">
      <c r="A3694" s="131"/>
    </row>
    <row r="3695" spans="1:1" x14ac:dyDescent="0.55000000000000004">
      <c r="A3695" s="131"/>
    </row>
    <row r="3698" spans="1:1" x14ac:dyDescent="0.55000000000000004">
      <c r="A3698" s="131"/>
    </row>
    <row r="3699" spans="1:1" x14ac:dyDescent="0.55000000000000004">
      <c r="A3699" s="131"/>
    </row>
    <row r="3702" spans="1:1" x14ac:dyDescent="0.55000000000000004">
      <c r="A3702" s="131"/>
    </row>
    <row r="3703" spans="1:1" x14ac:dyDescent="0.55000000000000004">
      <c r="A3703" s="131"/>
    </row>
    <row r="3706" spans="1:1" x14ac:dyDescent="0.55000000000000004">
      <c r="A3706" s="131"/>
    </row>
    <row r="3707" spans="1:1" x14ac:dyDescent="0.55000000000000004">
      <c r="A3707" s="131"/>
    </row>
    <row r="3710" spans="1:1" x14ac:dyDescent="0.55000000000000004">
      <c r="A3710" s="131"/>
    </row>
    <row r="3711" spans="1:1" x14ac:dyDescent="0.55000000000000004">
      <c r="A3711" s="131"/>
    </row>
    <row r="3714" spans="1:1" x14ac:dyDescent="0.55000000000000004">
      <c r="A3714" s="131"/>
    </row>
    <row r="3715" spans="1:1" x14ac:dyDescent="0.55000000000000004">
      <c r="A3715" s="131"/>
    </row>
    <row r="3718" spans="1:1" x14ac:dyDescent="0.55000000000000004">
      <c r="A3718" s="131"/>
    </row>
    <row r="3719" spans="1:1" x14ac:dyDescent="0.55000000000000004">
      <c r="A3719" s="131"/>
    </row>
    <row r="3722" spans="1:1" x14ac:dyDescent="0.55000000000000004">
      <c r="A3722" s="131"/>
    </row>
    <row r="3723" spans="1:1" x14ac:dyDescent="0.55000000000000004">
      <c r="A3723" s="131"/>
    </row>
    <row r="3726" spans="1:1" x14ac:dyDescent="0.55000000000000004">
      <c r="A3726" s="131"/>
    </row>
    <row r="3727" spans="1:1" x14ac:dyDescent="0.55000000000000004">
      <c r="A3727" s="131"/>
    </row>
    <row r="3730" spans="1:1" x14ac:dyDescent="0.55000000000000004">
      <c r="A3730" s="131"/>
    </row>
    <row r="3731" spans="1:1" x14ac:dyDescent="0.55000000000000004">
      <c r="A3731" s="131"/>
    </row>
    <row r="3734" spans="1:1" x14ac:dyDescent="0.55000000000000004">
      <c r="A3734" s="131"/>
    </row>
    <row r="3735" spans="1:1" x14ac:dyDescent="0.55000000000000004">
      <c r="A3735" s="131"/>
    </row>
    <row r="3738" spans="1:1" x14ac:dyDescent="0.55000000000000004">
      <c r="A3738" s="131"/>
    </row>
    <row r="3739" spans="1:1" x14ac:dyDescent="0.55000000000000004">
      <c r="A3739" s="131"/>
    </row>
    <row r="3742" spans="1:1" x14ac:dyDescent="0.55000000000000004">
      <c r="A3742" s="131"/>
    </row>
    <row r="3743" spans="1:1" x14ac:dyDescent="0.55000000000000004">
      <c r="A3743" s="131"/>
    </row>
    <row r="3746" spans="1:1" x14ac:dyDescent="0.55000000000000004">
      <c r="A3746" s="131"/>
    </row>
    <row r="3747" spans="1:1" x14ac:dyDescent="0.55000000000000004">
      <c r="A3747" s="131"/>
    </row>
    <row r="3750" spans="1:1" x14ac:dyDescent="0.55000000000000004">
      <c r="A3750" s="131"/>
    </row>
    <row r="3751" spans="1:1" x14ac:dyDescent="0.55000000000000004">
      <c r="A3751" s="131"/>
    </row>
    <row r="3754" spans="1:1" x14ac:dyDescent="0.55000000000000004">
      <c r="A3754" s="131"/>
    </row>
    <row r="3755" spans="1:1" x14ac:dyDescent="0.55000000000000004">
      <c r="A3755" s="131"/>
    </row>
    <row r="3758" spans="1:1" x14ac:dyDescent="0.55000000000000004">
      <c r="A3758" s="131"/>
    </row>
    <row r="3759" spans="1:1" x14ac:dyDescent="0.55000000000000004">
      <c r="A3759" s="131"/>
    </row>
    <row r="3762" spans="1:1" x14ac:dyDescent="0.55000000000000004">
      <c r="A3762" s="131"/>
    </row>
    <row r="3763" spans="1:1" x14ac:dyDescent="0.55000000000000004">
      <c r="A3763" s="131"/>
    </row>
    <row r="3766" spans="1:1" x14ac:dyDescent="0.55000000000000004">
      <c r="A3766" s="131"/>
    </row>
    <row r="3767" spans="1:1" x14ac:dyDescent="0.55000000000000004">
      <c r="A3767" s="131"/>
    </row>
    <row r="3770" spans="1:1" x14ac:dyDescent="0.55000000000000004">
      <c r="A3770" s="131"/>
    </row>
    <row r="3771" spans="1:1" x14ac:dyDescent="0.55000000000000004">
      <c r="A3771" s="131"/>
    </row>
    <row r="3774" spans="1:1" x14ac:dyDescent="0.55000000000000004">
      <c r="A3774" s="131"/>
    </row>
    <row r="3775" spans="1:1" x14ac:dyDescent="0.55000000000000004">
      <c r="A3775" s="131"/>
    </row>
    <row r="3778" spans="1:1" x14ac:dyDescent="0.55000000000000004">
      <c r="A3778" s="131"/>
    </row>
    <row r="3779" spans="1:1" x14ac:dyDescent="0.55000000000000004">
      <c r="A3779" s="131"/>
    </row>
    <row r="3782" spans="1:1" x14ac:dyDescent="0.55000000000000004">
      <c r="A3782" s="131"/>
    </row>
    <row r="3783" spans="1:1" x14ac:dyDescent="0.55000000000000004">
      <c r="A3783" s="131"/>
    </row>
    <row r="3786" spans="1:1" x14ac:dyDescent="0.55000000000000004">
      <c r="A3786" s="131"/>
    </row>
    <row r="3787" spans="1:1" x14ac:dyDescent="0.55000000000000004">
      <c r="A3787" s="131"/>
    </row>
    <row r="3790" spans="1:1" x14ac:dyDescent="0.55000000000000004">
      <c r="A3790" s="131"/>
    </row>
    <row r="3791" spans="1:1" x14ac:dyDescent="0.55000000000000004">
      <c r="A3791" s="131"/>
    </row>
    <row r="3794" spans="1:1" x14ac:dyDescent="0.55000000000000004">
      <c r="A3794" s="131"/>
    </row>
    <row r="3795" spans="1:1" x14ac:dyDescent="0.55000000000000004">
      <c r="A3795" s="131"/>
    </row>
    <row r="3798" spans="1:1" x14ac:dyDescent="0.55000000000000004">
      <c r="A3798" s="131"/>
    </row>
    <row r="3799" spans="1:1" x14ac:dyDescent="0.55000000000000004">
      <c r="A3799" s="131"/>
    </row>
    <row r="3802" spans="1:1" x14ac:dyDescent="0.55000000000000004">
      <c r="A3802" s="131"/>
    </row>
    <row r="3803" spans="1:1" x14ac:dyDescent="0.55000000000000004">
      <c r="A3803" s="131"/>
    </row>
    <row r="3806" spans="1:1" x14ac:dyDescent="0.55000000000000004">
      <c r="A3806" s="131"/>
    </row>
    <row r="3807" spans="1:1" x14ac:dyDescent="0.55000000000000004">
      <c r="A3807" s="131"/>
    </row>
    <row r="3810" spans="1:1" x14ac:dyDescent="0.55000000000000004">
      <c r="A3810" s="131"/>
    </row>
    <row r="3811" spans="1:1" x14ac:dyDescent="0.55000000000000004">
      <c r="A3811" s="131"/>
    </row>
    <row r="3814" spans="1:1" x14ac:dyDescent="0.55000000000000004">
      <c r="A3814" s="131"/>
    </row>
    <row r="3815" spans="1:1" x14ac:dyDescent="0.55000000000000004">
      <c r="A3815" s="131"/>
    </row>
    <row r="3818" spans="1:1" x14ac:dyDescent="0.55000000000000004">
      <c r="A3818" s="131"/>
    </row>
    <row r="3819" spans="1:1" x14ac:dyDescent="0.55000000000000004">
      <c r="A3819" s="131"/>
    </row>
    <row r="3822" spans="1:1" x14ac:dyDescent="0.55000000000000004">
      <c r="A3822" s="131"/>
    </row>
    <row r="3823" spans="1:1" x14ac:dyDescent="0.55000000000000004">
      <c r="A3823" s="131"/>
    </row>
    <row r="3826" spans="1:1" x14ac:dyDescent="0.55000000000000004">
      <c r="A3826" s="131"/>
    </row>
    <row r="3827" spans="1:1" x14ac:dyDescent="0.55000000000000004">
      <c r="A3827" s="131"/>
    </row>
    <row r="3830" spans="1:1" x14ac:dyDescent="0.55000000000000004">
      <c r="A3830" s="131"/>
    </row>
    <row r="3831" spans="1:1" x14ac:dyDescent="0.55000000000000004">
      <c r="A3831" s="131"/>
    </row>
    <row r="3834" spans="1:1" x14ac:dyDescent="0.55000000000000004">
      <c r="A3834" s="131"/>
    </row>
    <row r="3835" spans="1:1" x14ac:dyDescent="0.55000000000000004">
      <c r="A3835" s="131"/>
    </row>
    <row r="3838" spans="1:1" x14ac:dyDescent="0.55000000000000004">
      <c r="A3838" s="131"/>
    </row>
    <row r="3839" spans="1:1" x14ac:dyDescent="0.55000000000000004">
      <c r="A3839" s="131"/>
    </row>
    <row r="3842" spans="1:1" x14ac:dyDescent="0.55000000000000004">
      <c r="A3842" s="131"/>
    </row>
    <row r="3843" spans="1:1" x14ac:dyDescent="0.55000000000000004">
      <c r="A3843" s="131"/>
    </row>
    <row r="3846" spans="1:1" x14ac:dyDescent="0.55000000000000004">
      <c r="A3846" s="131"/>
    </row>
    <row r="3847" spans="1:1" x14ac:dyDescent="0.55000000000000004">
      <c r="A3847" s="131"/>
    </row>
    <row r="3850" spans="1:1" x14ac:dyDescent="0.55000000000000004">
      <c r="A3850" s="131"/>
    </row>
    <row r="3851" spans="1:1" x14ac:dyDescent="0.55000000000000004">
      <c r="A3851" s="131"/>
    </row>
    <row r="3854" spans="1:1" x14ac:dyDescent="0.55000000000000004">
      <c r="A3854" s="131"/>
    </row>
    <row r="3855" spans="1:1" x14ac:dyDescent="0.55000000000000004">
      <c r="A3855" s="131"/>
    </row>
    <row r="3858" spans="1:1" x14ac:dyDescent="0.55000000000000004">
      <c r="A3858" s="131"/>
    </row>
    <row r="3859" spans="1:1" x14ac:dyDescent="0.55000000000000004">
      <c r="A3859" s="131"/>
    </row>
    <row r="3862" spans="1:1" x14ac:dyDescent="0.55000000000000004">
      <c r="A3862" s="131"/>
    </row>
    <row r="3863" spans="1:1" x14ac:dyDescent="0.55000000000000004">
      <c r="A3863" s="131"/>
    </row>
    <row r="3866" spans="1:1" x14ac:dyDescent="0.55000000000000004">
      <c r="A3866" s="131"/>
    </row>
    <row r="3867" spans="1:1" x14ac:dyDescent="0.55000000000000004">
      <c r="A3867" s="131"/>
    </row>
    <row r="3870" spans="1:1" x14ac:dyDescent="0.55000000000000004">
      <c r="A3870" s="131"/>
    </row>
    <row r="3871" spans="1:1" x14ac:dyDescent="0.55000000000000004">
      <c r="A3871" s="131"/>
    </row>
    <row r="3874" spans="1:1" x14ac:dyDescent="0.55000000000000004">
      <c r="A3874" s="131"/>
    </row>
    <row r="3875" spans="1:1" x14ac:dyDescent="0.55000000000000004">
      <c r="A3875" s="131"/>
    </row>
    <row r="3878" spans="1:1" x14ac:dyDescent="0.55000000000000004">
      <c r="A3878" s="131"/>
    </row>
    <row r="3879" spans="1:1" x14ac:dyDescent="0.55000000000000004">
      <c r="A3879" s="131"/>
    </row>
    <row r="3882" spans="1:1" x14ac:dyDescent="0.55000000000000004">
      <c r="A3882" s="131"/>
    </row>
    <row r="3883" spans="1:1" x14ac:dyDescent="0.55000000000000004">
      <c r="A3883" s="131"/>
    </row>
    <row r="3886" spans="1:1" x14ac:dyDescent="0.55000000000000004">
      <c r="A3886" s="131"/>
    </row>
    <row r="3887" spans="1:1" x14ac:dyDescent="0.55000000000000004">
      <c r="A3887" s="131"/>
    </row>
    <row r="3890" spans="1:1" x14ac:dyDescent="0.55000000000000004">
      <c r="A3890" s="131"/>
    </row>
    <row r="3891" spans="1:1" x14ac:dyDescent="0.55000000000000004">
      <c r="A3891" s="131"/>
    </row>
    <row r="3894" spans="1:1" x14ac:dyDescent="0.55000000000000004">
      <c r="A3894" s="131"/>
    </row>
    <row r="3895" spans="1:1" x14ac:dyDescent="0.55000000000000004">
      <c r="A3895" s="131"/>
    </row>
    <row r="3898" spans="1:1" x14ac:dyDescent="0.55000000000000004">
      <c r="A3898" s="131"/>
    </row>
    <row r="3899" spans="1:1" x14ac:dyDescent="0.55000000000000004">
      <c r="A3899" s="131"/>
    </row>
    <row r="3902" spans="1:1" x14ac:dyDescent="0.55000000000000004">
      <c r="A3902" s="131"/>
    </row>
    <row r="3903" spans="1:1" x14ac:dyDescent="0.55000000000000004">
      <c r="A3903" s="131"/>
    </row>
    <row r="3906" spans="1:1" x14ac:dyDescent="0.55000000000000004">
      <c r="A3906" s="131"/>
    </row>
    <row r="3907" spans="1:1" x14ac:dyDescent="0.55000000000000004">
      <c r="A3907" s="131"/>
    </row>
    <row r="3910" spans="1:1" x14ac:dyDescent="0.55000000000000004">
      <c r="A3910" s="131"/>
    </row>
    <row r="3911" spans="1:1" x14ac:dyDescent="0.55000000000000004">
      <c r="A3911" s="131"/>
    </row>
    <row r="3914" spans="1:1" x14ac:dyDescent="0.55000000000000004">
      <c r="A3914" s="131"/>
    </row>
    <row r="3915" spans="1:1" x14ac:dyDescent="0.55000000000000004">
      <c r="A3915" s="131"/>
    </row>
    <row r="3918" spans="1:1" x14ac:dyDescent="0.55000000000000004">
      <c r="A3918" s="131"/>
    </row>
    <row r="3919" spans="1:1" x14ac:dyDescent="0.55000000000000004">
      <c r="A3919" s="131"/>
    </row>
    <row r="3922" spans="1:1" x14ac:dyDescent="0.55000000000000004">
      <c r="A3922" s="131"/>
    </row>
    <row r="3923" spans="1:1" x14ac:dyDescent="0.55000000000000004">
      <c r="A3923" s="131"/>
    </row>
    <row r="3926" spans="1:1" x14ac:dyDescent="0.55000000000000004">
      <c r="A3926" s="131"/>
    </row>
    <row r="3927" spans="1:1" x14ac:dyDescent="0.55000000000000004">
      <c r="A3927" s="131"/>
    </row>
    <row r="3930" spans="1:1" x14ac:dyDescent="0.55000000000000004">
      <c r="A3930" s="131"/>
    </row>
    <row r="3931" spans="1:1" x14ac:dyDescent="0.55000000000000004">
      <c r="A3931" s="131"/>
    </row>
    <row r="3934" spans="1:1" x14ac:dyDescent="0.55000000000000004">
      <c r="A3934" s="131"/>
    </row>
    <row r="3935" spans="1:1" x14ac:dyDescent="0.55000000000000004">
      <c r="A3935" s="131"/>
    </row>
    <row r="3938" spans="1:1" x14ac:dyDescent="0.55000000000000004">
      <c r="A3938" s="131"/>
    </row>
    <row r="3939" spans="1:1" x14ac:dyDescent="0.55000000000000004">
      <c r="A3939" s="131"/>
    </row>
    <row r="3942" spans="1:1" x14ac:dyDescent="0.55000000000000004">
      <c r="A3942" s="131"/>
    </row>
    <row r="3943" spans="1:1" x14ac:dyDescent="0.55000000000000004">
      <c r="A3943" s="131"/>
    </row>
    <row r="3946" spans="1:1" x14ac:dyDescent="0.55000000000000004">
      <c r="A3946" s="131"/>
    </row>
    <row r="3947" spans="1:1" x14ac:dyDescent="0.55000000000000004">
      <c r="A3947" s="131"/>
    </row>
    <row r="3950" spans="1:1" x14ac:dyDescent="0.55000000000000004">
      <c r="A3950" s="131"/>
    </row>
    <row r="3951" spans="1:1" x14ac:dyDescent="0.55000000000000004">
      <c r="A3951" s="131"/>
    </row>
    <row r="3954" spans="1:1" x14ac:dyDescent="0.55000000000000004">
      <c r="A3954" s="131"/>
    </row>
    <row r="3955" spans="1:1" x14ac:dyDescent="0.55000000000000004">
      <c r="A3955" s="131"/>
    </row>
    <row r="3958" spans="1:1" x14ac:dyDescent="0.55000000000000004">
      <c r="A3958" s="131"/>
    </row>
    <row r="3959" spans="1:1" x14ac:dyDescent="0.55000000000000004">
      <c r="A3959" s="131"/>
    </row>
    <row r="3962" spans="1:1" x14ac:dyDescent="0.55000000000000004">
      <c r="A3962" s="131"/>
    </row>
    <row r="3963" spans="1:1" x14ac:dyDescent="0.55000000000000004">
      <c r="A3963" s="131"/>
    </row>
    <row r="3966" spans="1:1" x14ac:dyDescent="0.55000000000000004">
      <c r="A3966" s="131"/>
    </row>
    <row r="3967" spans="1:1" x14ac:dyDescent="0.55000000000000004">
      <c r="A3967" s="131"/>
    </row>
    <row r="3970" spans="1:1" x14ac:dyDescent="0.55000000000000004">
      <c r="A3970" s="131"/>
    </row>
    <row r="3971" spans="1:1" x14ac:dyDescent="0.55000000000000004">
      <c r="A3971" s="131"/>
    </row>
    <row r="3974" spans="1:1" x14ac:dyDescent="0.55000000000000004">
      <c r="A3974" s="131"/>
    </row>
    <row r="3975" spans="1:1" x14ac:dyDescent="0.55000000000000004">
      <c r="A3975" s="131"/>
    </row>
    <row r="3978" spans="1:1" x14ac:dyDescent="0.55000000000000004">
      <c r="A3978" s="131"/>
    </row>
    <row r="3979" spans="1:1" x14ac:dyDescent="0.55000000000000004">
      <c r="A3979" s="131"/>
    </row>
    <row r="3982" spans="1:1" x14ac:dyDescent="0.55000000000000004">
      <c r="A3982" s="131"/>
    </row>
    <row r="3983" spans="1:1" x14ac:dyDescent="0.55000000000000004">
      <c r="A3983" s="131"/>
    </row>
    <row r="3986" spans="1:1" x14ac:dyDescent="0.55000000000000004">
      <c r="A3986" s="131"/>
    </row>
    <row r="3987" spans="1:1" x14ac:dyDescent="0.55000000000000004">
      <c r="A3987" s="131"/>
    </row>
    <row r="3990" spans="1:1" x14ac:dyDescent="0.55000000000000004">
      <c r="A3990" s="131"/>
    </row>
    <row r="3991" spans="1:1" x14ac:dyDescent="0.55000000000000004">
      <c r="A3991" s="131"/>
    </row>
    <row r="3994" spans="1:1" x14ac:dyDescent="0.55000000000000004">
      <c r="A3994" s="131"/>
    </row>
    <row r="3995" spans="1:1" x14ac:dyDescent="0.55000000000000004">
      <c r="A3995" s="131"/>
    </row>
    <row r="3998" spans="1:1" x14ac:dyDescent="0.55000000000000004">
      <c r="A3998" s="131"/>
    </row>
    <row r="3999" spans="1:1" x14ac:dyDescent="0.55000000000000004">
      <c r="A3999" s="131"/>
    </row>
    <row r="4002" spans="1:1" x14ac:dyDescent="0.55000000000000004">
      <c r="A4002" s="131"/>
    </row>
    <row r="4003" spans="1:1" x14ac:dyDescent="0.55000000000000004">
      <c r="A4003" s="131"/>
    </row>
    <row r="4006" spans="1:1" x14ac:dyDescent="0.55000000000000004">
      <c r="A4006" s="131"/>
    </row>
    <row r="4007" spans="1:1" x14ac:dyDescent="0.55000000000000004">
      <c r="A4007" s="131"/>
    </row>
    <row r="4010" spans="1:1" x14ac:dyDescent="0.55000000000000004">
      <c r="A4010" s="131"/>
    </row>
    <row r="4011" spans="1:1" x14ac:dyDescent="0.55000000000000004">
      <c r="A4011" s="131"/>
    </row>
    <row r="4014" spans="1:1" x14ac:dyDescent="0.55000000000000004">
      <c r="A4014" s="131"/>
    </row>
    <row r="4015" spans="1:1" x14ac:dyDescent="0.55000000000000004">
      <c r="A4015" s="131"/>
    </row>
    <row r="4018" spans="1:1" x14ac:dyDescent="0.55000000000000004">
      <c r="A4018" s="131"/>
    </row>
    <row r="4019" spans="1:1" x14ac:dyDescent="0.55000000000000004">
      <c r="A4019" s="131"/>
    </row>
    <row r="4022" spans="1:1" x14ac:dyDescent="0.55000000000000004">
      <c r="A4022" s="131"/>
    </row>
    <row r="4023" spans="1:1" x14ac:dyDescent="0.55000000000000004">
      <c r="A4023" s="131"/>
    </row>
    <row r="4026" spans="1:1" x14ac:dyDescent="0.55000000000000004">
      <c r="A4026" s="131"/>
    </row>
    <row r="4027" spans="1:1" x14ac:dyDescent="0.55000000000000004">
      <c r="A4027" s="131"/>
    </row>
    <row r="4030" spans="1:1" x14ac:dyDescent="0.55000000000000004">
      <c r="A4030" s="131"/>
    </row>
    <row r="4031" spans="1:1" x14ac:dyDescent="0.55000000000000004">
      <c r="A4031" s="131"/>
    </row>
    <row r="4034" spans="1:1" x14ac:dyDescent="0.55000000000000004">
      <c r="A4034" s="131"/>
    </row>
    <row r="4035" spans="1:1" x14ac:dyDescent="0.55000000000000004">
      <c r="A4035" s="131"/>
    </row>
    <row r="4038" spans="1:1" x14ac:dyDescent="0.55000000000000004">
      <c r="A4038" s="131"/>
    </row>
    <row r="4039" spans="1:1" x14ac:dyDescent="0.55000000000000004">
      <c r="A4039" s="131"/>
    </row>
    <row r="4042" spans="1:1" x14ac:dyDescent="0.55000000000000004">
      <c r="A4042" s="131"/>
    </row>
    <row r="4043" spans="1:1" x14ac:dyDescent="0.55000000000000004">
      <c r="A4043" s="131"/>
    </row>
    <row r="4046" spans="1:1" x14ac:dyDescent="0.55000000000000004">
      <c r="A4046" s="131"/>
    </row>
    <row r="4047" spans="1:1" x14ac:dyDescent="0.55000000000000004">
      <c r="A4047" s="131"/>
    </row>
    <row r="4050" spans="1:1" x14ac:dyDescent="0.55000000000000004">
      <c r="A4050" s="131"/>
    </row>
    <row r="4051" spans="1:1" x14ac:dyDescent="0.55000000000000004">
      <c r="A4051" s="131"/>
    </row>
    <row r="4054" spans="1:1" x14ac:dyDescent="0.55000000000000004">
      <c r="A4054" s="131"/>
    </row>
    <row r="4055" spans="1:1" x14ac:dyDescent="0.55000000000000004">
      <c r="A4055" s="131"/>
    </row>
    <row r="4058" spans="1:1" x14ac:dyDescent="0.55000000000000004">
      <c r="A4058" s="131"/>
    </row>
    <row r="4059" spans="1:1" x14ac:dyDescent="0.55000000000000004">
      <c r="A4059" s="131"/>
    </row>
    <row r="4062" spans="1:1" x14ac:dyDescent="0.55000000000000004">
      <c r="A4062" s="131"/>
    </row>
    <row r="4063" spans="1:1" x14ac:dyDescent="0.55000000000000004">
      <c r="A4063" s="131"/>
    </row>
    <row r="4066" spans="1:1" x14ac:dyDescent="0.55000000000000004">
      <c r="A4066" s="131"/>
    </row>
    <row r="4067" spans="1:1" x14ac:dyDescent="0.55000000000000004">
      <c r="A4067" s="131"/>
    </row>
    <row r="4070" spans="1:1" x14ac:dyDescent="0.55000000000000004">
      <c r="A4070" s="131"/>
    </row>
    <row r="4071" spans="1:1" x14ac:dyDescent="0.55000000000000004">
      <c r="A4071" s="131"/>
    </row>
    <row r="4074" spans="1:1" x14ac:dyDescent="0.55000000000000004">
      <c r="A4074" s="131"/>
    </row>
    <row r="4075" spans="1:1" x14ac:dyDescent="0.55000000000000004">
      <c r="A4075" s="131"/>
    </row>
    <row r="4078" spans="1:1" x14ac:dyDescent="0.55000000000000004">
      <c r="A4078" s="131"/>
    </row>
    <row r="4079" spans="1:1" x14ac:dyDescent="0.55000000000000004">
      <c r="A4079" s="131"/>
    </row>
    <row r="4082" spans="1:1" x14ac:dyDescent="0.55000000000000004">
      <c r="A4082" s="131"/>
    </row>
    <row r="4083" spans="1:1" x14ac:dyDescent="0.55000000000000004">
      <c r="A4083" s="131"/>
    </row>
    <row r="4086" spans="1:1" x14ac:dyDescent="0.55000000000000004">
      <c r="A4086" s="131"/>
    </row>
    <row r="4087" spans="1:1" x14ac:dyDescent="0.55000000000000004">
      <c r="A4087" s="131"/>
    </row>
    <row r="4090" spans="1:1" x14ac:dyDescent="0.55000000000000004">
      <c r="A4090" s="131"/>
    </row>
    <row r="4091" spans="1:1" x14ac:dyDescent="0.55000000000000004">
      <c r="A4091" s="131"/>
    </row>
    <row r="4094" spans="1:1" x14ac:dyDescent="0.55000000000000004">
      <c r="A4094" s="131"/>
    </row>
    <row r="4095" spans="1:1" x14ac:dyDescent="0.55000000000000004">
      <c r="A4095" s="131"/>
    </row>
    <row r="4098" spans="1:1" x14ac:dyDescent="0.55000000000000004">
      <c r="A4098" s="131"/>
    </row>
    <row r="4099" spans="1:1" x14ac:dyDescent="0.55000000000000004">
      <c r="A4099" s="131"/>
    </row>
    <row r="4102" spans="1:1" x14ac:dyDescent="0.55000000000000004">
      <c r="A4102" s="131"/>
    </row>
    <row r="4103" spans="1:1" x14ac:dyDescent="0.55000000000000004">
      <c r="A4103" s="131"/>
    </row>
    <row r="4106" spans="1:1" x14ac:dyDescent="0.55000000000000004">
      <c r="A4106" s="131"/>
    </row>
    <row r="4107" spans="1:1" x14ac:dyDescent="0.55000000000000004">
      <c r="A4107" s="131"/>
    </row>
    <row r="4110" spans="1:1" x14ac:dyDescent="0.55000000000000004">
      <c r="A4110" s="131"/>
    </row>
    <row r="4111" spans="1:1" x14ac:dyDescent="0.55000000000000004">
      <c r="A4111" s="131"/>
    </row>
    <row r="4114" spans="1:1" x14ac:dyDescent="0.55000000000000004">
      <c r="A4114" s="131"/>
    </row>
    <row r="4115" spans="1:1" x14ac:dyDescent="0.55000000000000004">
      <c r="A4115" s="131"/>
    </row>
    <row r="4118" spans="1:1" x14ac:dyDescent="0.55000000000000004">
      <c r="A4118" s="131"/>
    </row>
    <row r="4119" spans="1:1" x14ac:dyDescent="0.55000000000000004">
      <c r="A4119" s="131"/>
    </row>
    <row r="4122" spans="1:1" x14ac:dyDescent="0.55000000000000004">
      <c r="A4122" s="131"/>
    </row>
    <row r="4123" spans="1:1" x14ac:dyDescent="0.55000000000000004">
      <c r="A4123" s="131"/>
    </row>
    <row r="4126" spans="1:1" x14ac:dyDescent="0.55000000000000004">
      <c r="A4126" s="131"/>
    </row>
    <row r="4127" spans="1:1" x14ac:dyDescent="0.55000000000000004">
      <c r="A4127" s="131"/>
    </row>
    <row r="4130" spans="1:1" x14ac:dyDescent="0.55000000000000004">
      <c r="A4130" s="131"/>
    </row>
    <row r="4131" spans="1:1" x14ac:dyDescent="0.55000000000000004">
      <c r="A4131" s="131"/>
    </row>
    <row r="4134" spans="1:1" x14ac:dyDescent="0.55000000000000004">
      <c r="A4134" s="131"/>
    </row>
    <row r="4135" spans="1:1" x14ac:dyDescent="0.55000000000000004">
      <c r="A4135" s="131"/>
    </row>
    <row r="4138" spans="1:1" x14ac:dyDescent="0.55000000000000004">
      <c r="A4138" s="131"/>
    </row>
    <row r="4139" spans="1:1" x14ac:dyDescent="0.55000000000000004">
      <c r="A4139" s="131"/>
    </row>
    <row r="4142" spans="1:1" x14ac:dyDescent="0.55000000000000004">
      <c r="A4142" s="131"/>
    </row>
    <row r="4143" spans="1:1" x14ac:dyDescent="0.55000000000000004">
      <c r="A4143" s="131"/>
    </row>
    <row r="4146" spans="1:1" x14ac:dyDescent="0.55000000000000004">
      <c r="A4146" s="131"/>
    </row>
    <row r="4147" spans="1:1" x14ac:dyDescent="0.55000000000000004">
      <c r="A4147" s="131"/>
    </row>
    <row r="4150" spans="1:1" x14ac:dyDescent="0.55000000000000004">
      <c r="A4150" s="131"/>
    </row>
    <row r="4151" spans="1:1" x14ac:dyDescent="0.55000000000000004">
      <c r="A4151" s="131"/>
    </row>
    <row r="4154" spans="1:1" x14ac:dyDescent="0.55000000000000004">
      <c r="A4154" s="131"/>
    </row>
    <row r="4155" spans="1:1" x14ac:dyDescent="0.55000000000000004">
      <c r="A4155" s="131"/>
    </row>
    <row r="4158" spans="1:1" x14ac:dyDescent="0.55000000000000004">
      <c r="A4158" s="131"/>
    </row>
    <row r="4159" spans="1:1" x14ac:dyDescent="0.55000000000000004">
      <c r="A4159" s="131"/>
    </row>
    <row r="4162" spans="1:1" x14ac:dyDescent="0.55000000000000004">
      <c r="A4162" s="131"/>
    </row>
    <row r="4163" spans="1:1" x14ac:dyDescent="0.55000000000000004">
      <c r="A4163" s="131"/>
    </row>
    <row r="4166" spans="1:1" x14ac:dyDescent="0.55000000000000004">
      <c r="A4166" s="131"/>
    </row>
    <row r="4167" spans="1:1" x14ac:dyDescent="0.55000000000000004">
      <c r="A4167" s="131"/>
    </row>
    <row r="4170" spans="1:1" x14ac:dyDescent="0.55000000000000004">
      <c r="A4170" s="131"/>
    </row>
    <row r="4171" spans="1:1" x14ac:dyDescent="0.55000000000000004">
      <c r="A4171" s="131"/>
    </row>
    <row r="4174" spans="1:1" x14ac:dyDescent="0.55000000000000004">
      <c r="A4174" s="131"/>
    </row>
    <row r="4175" spans="1:1" x14ac:dyDescent="0.55000000000000004">
      <c r="A4175" s="131"/>
    </row>
    <row r="4178" spans="1:1" x14ac:dyDescent="0.55000000000000004">
      <c r="A4178" s="131"/>
    </row>
    <row r="4179" spans="1:1" x14ac:dyDescent="0.55000000000000004">
      <c r="A4179" s="131"/>
    </row>
    <row r="4182" spans="1:1" x14ac:dyDescent="0.55000000000000004">
      <c r="A4182" s="131"/>
    </row>
    <row r="4183" spans="1:1" x14ac:dyDescent="0.55000000000000004">
      <c r="A4183" s="131"/>
    </row>
    <row r="4186" spans="1:1" x14ac:dyDescent="0.55000000000000004">
      <c r="A4186" s="131"/>
    </row>
    <row r="4187" spans="1:1" x14ac:dyDescent="0.55000000000000004">
      <c r="A4187" s="131"/>
    </row>
    <row r="4190" spans="1:1" x14ac:dyDescent="0.55000000000000004">
      <c r="A4190" s="131"/>
    </row>
    <row r="4191" spans="1:1" x14ac:dyDescent="0.55000000000000004">
      <c r="A4191" s="131"/>
    </row>
    <row r="4194" spans="1:1" x14ac:dyDescent="0.55000000000000004">
      <c r="A4194" s="131"/>
    </row>
    <row r="4195" spans="1:1" x14ac:dyDescent="0.55000000000000004">
      <c r="A4195" s="131"/>
    </row>
    <row r="4198" spans="1:1" x14ac:dyDescent="0.55000000000000004">
      <c r="A4198" s="131"/>
    </row>
    <row r="4199" spans="1:1" x14ac:dyDescent="0.55000000000000004">
      <c r="A4199" s="131"/>
    </row>
    <row r="4202" spans="1:1" x14ac:dyDescent="0.55000000000000004">
      <c r="A4202" s="131"/>
    </row>
    <row r="4203" spans="1:1" x14ac:dyDescent="0.55000000000000004">
      <c r="A4203" s="131"/>
    </row>
    <row r="4206" spans="1:1" x14ac:dyDescent="0.55000000000000004">
      <c r="A4206" s="131"/>
    </row>
    <row r="4207" spans="1:1" x14ac:dyDescent="0.55000000000000004">
      <c r="A4207" s="131"/>
    </row>
    <row r="4210" spans="1:1" x14ac:dyDescent="0.55000000000000004">
      <c r="A4210" s="131"/>
    </row>
    <row r="4211" spans="1:1" x14ac:dyDescent="0.55000000000000004">
      <c r="A4211" s="131"/>
    </row>
    <row r="4214" spans="1:1" x14ac:dyDescent="0.55000000000000004">
      <c r="A4214" s="131"/>
    </row>
    <row r="4215" spans="1:1" x14ac:dyDescent="0.55000000000000004">
      <c r="A4215" s="131"/>
    </row>
    <row r="4218" spans="1:1" x14ac:dyDescent="0.55000000000000004">
      <c r="A4218" s="131"/>
    </row>
    <row r="4219" spans="1:1" x14ac:dyDescent="0.55000000000000004">
      <c r="A4219" s="131"/>
    </row>
    <row r="4222" spans="1:1" x14ac:dyDescent="0.55000000000000004">
      <c r="A4222" s="131"/>
    </row>
    <row r="4223" spans="1:1" x14ac:dyDescent="0.55000000000000004">
      <c r="A4223" s="131"/>
    </row>
    <row r="4226" spans="1:1" x14ac:dyDescent="0.55000000000000004">
      <c r="A4226" s="131"/>
    </row>
    <row r="4227" spans="1:1" x14ac:dyDescent="0.55000000000000004">
      <c r="A4227" s="131"/>
    </row>
    <row r="4230" spans="1:1" x14ac:dyDescent="0.55000000000000004">
      <c r="A4230" s="131"/>
    </row>
    <row r="4231" spans="1:1" x14ac:dyDescent="0.55000000000000004">
      <c r="A4231" s="131"/>
    </row>
    <row r="4234" spans="1:1" x14ac:dyDescent="0.55000000000000004">
      <c r="A4234" s="131"/>
    </row>
    <row r="4235" spans="1:1" x14ac:dyDescent="0.55000000000000004">
      <c r="A4235" s="131"/>
    </row>
    <row r="4238" spans="1:1" x14ac:dyDescent="0.55000000000000004">
      <c r="A4238" s="131"/>
    </row>
    <row r="4239" spans="1:1" x14ac:dyDescent="0.55000000000000004">
      <c r="A4239" s="131"/>
    </row>
    <row r="4242" spans="1:1" x14ac:dyDescent="0.55000000000000004">
      <c r="A4242" s="131"/>
    </row>
    <row r="4243" spans="1:1" x14ac:dyDescent="0.55000000000000004">
      <c r="A4243" s="131"/>
    </row>
    <row r="4246" spans="1:1" x14ac:dyDescent="0.55000000000000004">
      <c r="A4246" s="131"/>
    </row>
    <row r="4247" spans="1:1" x14ac:dyDescent="0.55000000000000004">
      <c r="A4247" s="131"/>
    </row>
    <row r="4250" spans="1:1" x14ac:dyDescent="0.55000000000000004">
      <c r="A4250" s="131"/>
    </row>
    <row r="4251" spans="1:1" x14ac:dyDescent="0.55000000000000004">
      <c r="A4251" s="131"/>
    </row>
    <row r="4254" spans="1:1" x14ac:dyDescent="0.55000000000000004">
      <c r="A4254" s="131"/>
    </row>
    <row r="4255" spans="1:1" x14ac:dyDescent="0.55000000000000004">
      <c r="A4255" s="131"/>
    </row>
    <row r="4258" spans="1:1" x14ac:dyDescent="0.55000000000000004">
      <c r="A4258" s="131"/>
    </row>
    <row r="4259" spans="1:1" x14ac:dyDescent="0.55000000000000004">
      <c r="A4259" s="131"/>
    </row>
    <row r="4262" spans="1:1" x14ac:dyDescent="0.55000000000000004">
      <c r="A4262" s="131"/>
    </row>
    <row r="4263" spans="1:1" x14ac:dyDescent="0.55000000000000004">
      <c r="A4263" s="131"/>
    </row>
    <row r="4266" spans="1:1" x14ac:dyDescent="0.55000000000000004">
      <c r="A4266" s="131"/>
    </row>
    <row r="4267" spans="1:1" x14ac:dyDescent="0.55000000000000004">
      <c r="A4267" s="131"/>
    </row>
    <row r="4270" spans="1:1" x14ac:dyDescent="0.55000000000000004">
      <c r="A4270" s="131"/>
    </row>
    <row r="4271" spans="1:1" x14ac:dyDescent="0.55000000000000004">
      <c r="A4271" s="131"/>
    </row>
    <row r="4274" spans="1:1" x14ac:dyDescent="0.55000000000000004">
      <c r="A4274" s="131"/>
    </row>
    <row r="4275" spans="1:1" x14ac:dyDescent="0.55000000000000004">
      <c r="A4275" s="131"/>
    </row>
    <row r="4278" spans="1:1" x14ac:dyDescent="0.55000000000000004">
      <c r="A4278" s="131"/>
    </row>
    <row r="4279" spans="1:1" x14ac:dyDescent="0.55000000000000004">
      <c r="A4279" s="131"/>
    </row>
    <row r="4282" spans="1:1" x14ac:dyDescent="0.55000000000000004">
      <c r="A4282" s="131"/>
    </row>
    <row r="4283" spans="1:1" x14ac:dyDescent="0.55000000000000004">
      <c r="A4283" s="131"/>
    </row>
    <row r="4286" spans="1:1" x14ac:dyDescent="0.55000000000000004">
      <c r="A4286" s="131"/>
    </row>
    <row r="4287" spans="1:1" x14ac:dyDescent="0.55000000000000004">
      <c r="A4287" s="131"/>
    </row>
    <row r="4290" spans="1:1" x14ac:dyDescent="0.55000000000000004">
      <c r="A4290" s="131"/>
    </row>
    <row r="4291" spans="1:1" x14ac:dyDescent="0.55000000000000004">
      <c r="A4291" s="131"/>
    </row>
    <row r="4294" spans="1:1" x14ac:dyDescent="0.55000000000000004">
      <c r="A4294" s="131"/>
    </row>
    <row r="4295" spans="1:1" x14ac:dyDescent="0.55000000000000004">
      <c r="A4295" s="131"/>
    </row>
    <row r="4298" spans="1:1" x14ac:dyDescent="0.55000000000000004">
      <c r="A4298" s="131"/>
    </row>
    <row r="4299" spans="1:1" x14ac:dyDescent="0.55000000000000004">
      <c r="A4299" s="131"/>
    </row>
    <row r="4302" spans="1:1" x14ac:dyDescent="0.55000000000000004">
      <c r="A4302" s="131"/>
    </row>
    <row r="4303" spans="1:1" x14ac:dyDescent="0.55000000000000004">
      <c r="A4303" s="131"/>
    </row>
    <row r="4306" spans="1:1" x14ac:dyDescent="0.55000000000000004">
      <c r="A4306" s="131"/>
    </row>
    <row r="4307" spans="1:1" x14ac:dyDescent="0.55000000000000004">
      <c r="A4307" s="131"/>
    </row>
    <row r="4310" spans="1:1" x14ac:dyDescent="0.55000000000000004">
      <c r="A4310" s="131"/>
    </row>
    <row r="4311" spans="1:1" x14ac:dyDescent="0.55000000000000004">
      <c r="A4311" s="131"/>
    </row>
    <row r="4314" spans="1:1" x14ac:dyDescent="0.55000000000000004">
      <c r="A4314" s="131"/>
    </row>
    <row r="4315" spans="1:1" x14ac:dyDescent="0.55000000000000004">
      <c r="A4315" s="131"/>
    </row>
    <row r="4318" spans="1:1" x14ac:dyDescent="0.55000000000000004">
      <c r="A4318" s="131"/>
    </row>
    <row r="4319" spans="1:1" x14ac:dyDescent="0.55000000000000004">
      <c r="A4319" s="131"/>
    </row>
    <row r="4322" spans="1:1" x14ac:dyDescent="0.55000000000000004">
      <c r="A4322" s="131"/>
    </row>
    <row r="4323" spans="1:1" x14ac:dyDescent="0.55000000000000004">
      <c r="A4323" s="131"/>
    </row>
    <row r="4326" spans="1:1" x14ac:dyDescent="0.55000000000000004">
      <c r="A4326" s="131"/>
    </row>
    <row r="4327" spans="1:1" x14ac:dyDescent="0.55000000000000004">
      <c r="A4327" s="131"/>
    </row>
    <row r="4330" spans="1:1" x14ac:dyDescent="0.55000000000000004">
      <c r="A4330" s="131"/>
    </row>
    <row r="4331" spans="1:1" x14ac:dyDescent="0.55000000000000004">
      <c r="A4331" s="131"/>
    </row>
    <row r="4334" spans="1:1" x14ac:dyDescent="0.55000000000000004">
      <c r="A4334" s="131"/>
    </row>
    <row r="4335" spans="1:1" x14ac:dyDescent="0.55000000000000004">
      <c r="A4335" s="131"/>
    </row>
    <row r="4338" spans="1:1" x14ac:dyDescent="0.55000000000000004">
      <c r="A4338" s="131"/>
    </row>
    <row r="4339" spans="1:1" x14ac:dyDescent="0.55000000000000004">
      <c r="A4339" s="131"/>
    </row>
    <row r="4342" spans="1:1" x14ac:dyDescent="0.55000000000000004">
      <c r="A4342" s="131"/>
    </row>
    <row r="4343" spans="1:1" x14ac:dyDescent="0.55000000000000004">
      <c r="A4343" s="131"/>
    </row>
    <row r="4346" spans="1:1" x14ac:dyDescent="0.55000000000000004">
      <c r="A4346" s="131"/>
    </row>
    <row r="4347" spans="1:1" x14ac:dyDescent="0.55000000000000004">
      <c r="A4347" s="131"/>
    </row>
    <row r="4350" spans="1:1" x14ac:dyDescent="0.55000000000000004">
      <c r="A4350" s="131"/>
    </row>
    <row r="4351" spans="1:1" x14ac:dyDescent="0.55000000000000004">
      <c r="A4351" s="131"/>
    </row>
    <row r="4354" spans="1:1" x14ac:dyDescent="0.55000000000000004">
      <c r="A4354" s="131"/>
    </row>
    <row r="4355" spans="1:1" x14ac:dyDescent="0.55000000000000004">
      <c r="A4355" s="131"/>
    </row>
    <row r="4358" spans="1:1" x14ac:dyDescent="0.55000000000000004">
      <c r="A4358" s="131"/>
    </row>
    <row r="4359" spans="1:1" x14ac:dyDescent="0.55000000000000004">
      <c r="A4359" s="131"/>
    </row>
    <row r="4362" spans="1:1" x14ac:dyDescent="0.55000000000000004">
      <c r="A4362" s="131"/>
    </row>
    <row r="4363" spans="1:1" x14ac:dyDescent="0.55000000000000004">
      <c r="A4363" s="131"/>
    </row>
    <row r="4366" spans="1:1" x14ac:dyDescent="0.55000000000000004">
      <c r="A4366" s="131"/>
    </row>
    <row r="4367" spans="1:1" x14ac:dyDescent="0.55000000000000004">
      <c r="A4367" s="131"/>
    </row>
    <row r="4370" spans="1:1" x14ac:dyDescent="0.55000000000000004">
      <c r="A4370" s="131"/>
    </row>
    <row r="4371" spans="1:1" x14ac:dyDescent="0.55000000000000004">
      <c r="A4371" s="131"/>
    </row>
    <row r="4374" spans="1:1" x14ac:dyDescent="0.55000000000000004">
      <c r="A4374" s="131"/>
    </row>
    <row r="4375" spans="1:1" x14ac:dyDescent="0.55000000000000004">
      <c r="A4375" s="131"/>
    </row>
    <row r="4378" spans="1:1" x14ac:dyDescent="0.55000000000000004">
      <c r="A4378" s="131"/>
    </row>
    <row r="4379" spans="1:1" x14ac:dyDescent="0.55000000000000004">
      <c r="A4379" s="131"/>
    </row>
    <row r="4382" spans="1:1" x14ac:dyDescent="0.55000000000000004">
      <c r="A4382" s="131"/>
    </row>
    <row r="4383" spans="1:1" x14ac:dyDescent="0.55000000000000004">
      <c r="A4383" s="131"/>
    </row>
    <row r="4386" spans="1:1" x14ac:dyDescent="0.55000000000000004">
      <c r="A4386" s="131"/>
    </row>
    <row r="4387" spans="1:1" x14ac:dyDescent="0.55000000000000004">
      <c r="A4387" s="131"/>
    </row>
    <row r="4390" spans="1:1" x14ac:dyDescent="0.55000000000000004">
      <c r="A4390" s="131"/>
    </row>
    <row r="4391" spans="1:1" x14ac:dyDescent="0.55000000000000004">
      <c r="A4391" s="131"/>
    </row>
    <row r="4394" spans="1:1" x14ac:dyDescent="0.55000000000000004">
      <c r="A4394" s="131"/>
    </row>
    <row r="4395" spans="1:1" x14ac:dyDescent="0.55000000000000004">
      <c r="A4395" s="131"/>
    </row>
    <row r="4398" spans="1:1" x14ac:dyDescent="0.55000000000000004">
      <c r="A4398" s="131"/>
    </row>
    <row r="4399" spans="1:1" x14ac:dyDescent="0.55000000000000004">
      <c r="A4399" s="131"/>
    </row>
    <row r="4402" spans="1:1" x14ac:dyDescent="0.55000000000000004">
      <c r="A4402" s="131"/>
    </row>
    <row r="4403" spans="1:1" x14ac:dyDescent="0.55000000000000004">
      <c r="A4403" s="131"/>
    </row>
    <row r="4406" spans="1:1" x14ac:dyDescent="0.55000000000000004">
      <c r="A4406" s="131"/>
    </row>
    <row r="4407" spans="1:1" x14ac:dyDescent="0.55000000000000004">
      <c r="A4407" s="131"/>
    </row>
    <row r="4410" spans="1:1" x14ac:dyDescent="0.55000000000000004">
      <c r="A4410" s="131"/>
    </row>
    <row r="4411" spans="1:1" x14ac:dyDescent="0.55000000000000004">
      <c r="A4411" s="131"/>
    </row>
    <row r="4414" spans="1:1" x14ac:dyDescent="0.55000000000000004">
      <c r="A4414" s="131"/>
    </row>
    <row r="4415" spans="1:1" x14ac:dyDescent="0.55000000000000004">
      <c r="A4415" s="131"/>
    </row>
    <row r="4418" spans="1:1" x14ac:dyDescent="0.55000000000000004">
      <c r="A4418" s="131"/>
    </row>
    <row r="4419" spans="1:1" x14ac:dyDescent="0.55000000000000004">
      <c r="A4419" s="131"/>
    </row>
    <row r="4422" spans="1:1" x14ac:dyDescent="0.55000000000000004">
      <c r="A4422" s="131"/>
    </row>
    <row r="4423" spans="1:1" x14ac:dyDescent="0.55000000000000004">
      <c r="A4423" s="131"/>
    </row>
    <row r="4426" spans="1:1" x14ac:dyDescent="0.55000000000000004">
      <c r="A4426" s="131"/>
    </row>
    <row r="4427" spans="1:1" x14ac:dyDescent="0.55000000000000004">
      <c r="A4427" s="131"/>
    </row>
    <row r="4430" spans="1:1" x14ac:dyDescent="0.55000000000000004">
      <c r="A4430" s="131"/>
    </row>
    <row r="4431" spans="1:1" x14ac:dyDescent="0.55000000000000004">
      <c r="A4431" s="131"/>
    </row>
    <row r="4434" spans="1:1" x14ac:dyDescent="0.55000000000000004">
      <c r="A4434" s="131"/>
    </row>
    <row r="4435" spans="1:1" x14ac:dyDescent="0.55000000000000004">
      <c r="A4435" s="131"/>
    </row>
    <row r="4438" spans="1:1" x14ac:dyDescent="0.55000000000000004">
      <c r="A4438" s="131"/>
    </row>
    <row r="4439" spans="1:1" x14ac:dyDescent="0.55000000000000004">
      <c r="A4439" s="131"/>
    </row>
    <row r="4442" spans="1:1" x14ac:dyDescent="0.55000000000000004">
      <c r="A4442" s="131"/>
    </row>
    <row r="4443" spans="1:1" x14ac:dyDescent="0.55000000000000004">
      <c r="A4443" s="131"/>
    </row>
    <row r="4446" spans="1:1" x14ac:dyDescent="0.55000000000000004">
      <c r="A4446" s="131"/>
    </row>
    <row r="4447" spans="1:1" x14ac:dyDescent="0.55000000000000004">
      <c r="A4447" s="131"/>
    </row>
    <row r="4450" spans="1:1" x14ac:dyDescent="0.55000000000000004">
      <c r="A4450" s="131"/>
    </row>
    <row r="4451" spans="1:1" x14ac:dyDescent="0.55000000000000004">
      <c r="A4451" s="131"/>
    </row>
    <row r="4454" spans="1:1" x14ac:dyDescent="0.55000000000000004">
      <c r="A4454" s="131"/>
    </row>
    <row r="4455" spans="1:1" x14ac:dyDescent="0.55000000000000004">
      <c r="A4455" s="131"/>
    </row>
    <row r="4458" spans="1:1" x14ac:dyDescent="0.55000000000000004">
      <c r="A4458" s="131"/>
    </row>
    <row r="4459" spans="1:1" x14ac:dyDescent="0.55000000000000004">
      <c r="A4459" s="131"/>
    </row>
    <row r="4462" spans="1:1" x14ac:dyDescent="0.55000000000000004">
      <c r="A4462" s="131"/>
    </row>
    <row r="4463" spans="1:1" x14ac:dyDescent="0.55000000000000004">
      <c r="A4463" s="131"/>
    </row>
    <row r="4466" spans="1:1" x14ac:dyDescent="0.55000000000000004">
      <c r="A4466" s="131"/>
    </row>
    <row r="4467" spans="1:1" x14ac:dyDescent="0.55000000000000004">
      <c r="A4467" s="131"/>
    </row>
    <row r="4470" spans="1:1" x14ac:dyDescent="0.55000000000000004">
      <c r="A4470" s="131"/>
    </row>
    <row r="4471" spans="1:1" x14ac:dyDescent="0.55000000000000004">
      <c r="A4471" s="131"/>
    </row>
    <row r="4474" spans="1:1" x14ac:dyDescent="0.55000000000000004">
      <c r="A4474" s="131"/>
    </row>
    <row r="4475" spans="1:1" x14ac:dyDescent="0.55000000000000004">
      <c r="A4475" s="131"/>
    </row>
    <row r="4478" spans="1:1" x14ac:dyDescent="0.55000000000000004">
      <c r="A4478" s="131"/>
    </row>
    <row r="4479" spans="1:1" x14ac:dyDescent="0.55000000000000004">
      <c r="A4479" s="131"/>
    </row>
    <row r="4482" spans="1:1" x14ac:dyDescent="0.55000000000000004">
      <c r="A4482" s="131"/>
    </row>
    <row r="4483" spans="1:1" x14ac:dyDescent="0.55000000000000004">
      <c r="A4483" s="131"/>
    </row>
    <row r="4486" spans="1:1" x14ac:dyDescent="0.55000000000000004">
      <c r="A4486" s="131"/>
    </row>
    <row r="4487" spans="1:1" x14ac:dyDescent="0.55000000000000004">
      <c r="A4487" s="131"/>
    </row>
    <row r="4490" spans="1:1" x14ac:dyDescent="0.55000000000000004">
      <c r="A4490" s="131"/>
    </row>
    <row r="4491" spans="1:1" x14ac:dyDescent="0.55000000000000004">
      <c r="A4491" s="131"/>
    </row>
    <row r="4494" spans="1:1" x14ac:dyDescent="0.55000000000000004">
      <c r="A4494" s="131"/>
    </row>
    <row r="4495" spans="1:1" x14ac:dyDescent="0.55000000000000004">
      <c r="A4495" s="131"/>
    </row>
    <row r="4498" spans="1:1" x14ac:dyDescent="0.55000000000000004">
      <c r="A4498" s="131"/>
    </row>
    <row r="4499" spans="1:1" x14ac:dyDescent="0.55000000000000004">
      <c r="A4499" s="131"/>
    </row>
    <row r="4502" spans="1:1" x14ac:dyDescent="0.55000000000000004">
      <c r="A4502" s="131"/>
    </row>
    <row r="4503" spans="1:1" x14ac:dyDescent="0.55000000000000004">
      <c r="A4503" s="131"/>
    </row>
    <row r="4506" spans="1:1" x14ac:dyDescent="0.55000000000000004">
      <c r="A4506" s="131"/>
    </row>
    <row r="4507" spans="1:1" x14ac:dyDescent="0.55000000000000004">
      <c r="A4507" s="131"/>
    </row>
    <row r="4510" spans="1:1" x14ac:dyDescent="0.55000000000000004">
      <c r="A4510" s="131"/>
    </row>
    <row r="4511" spans="1:1" x14ac:dyDescent="0.55000000000000004">
      <c r="A4511" s="131"/>
    </row>
    <row r="4514" spans="1:1" x14ac:dyDescent="0.55000000000000004">
      <c r="A4514" s="131"/>
    </row>
    <row r="4515" spans="1:1" x14ac:dyDescent="0.55000000000000004">
      <c r="A4515" s="131"/>
    </row>
    <row r="4518" spans="1:1" x14ac:dyDescent="0.55000000000000004">
      <c r="A4518" s="131"/>
    </row>
    <row r="4519" spans="1:1" x14ac:dyDescent="0.55000000000000004">
      <c r="A4519" s="131"/>
    </row>
    <row r="4522" spans="1:1" x14ac:dyDescent="0.55000000000000004">
      <c r="A4522" s="131"/>
    </row>
    <row r="4523" spans="1:1" x14ac:dyDescent="0.55000000000000004">
      <c r="A4523" s="131"/>
    </row>
    <row r="4526" spans="1:1" x14ac:dyDescent="0.55000000000000004">
      <c r="A4526" s="131"/>
    </row>
    <row r="4527" spans="1:1" x14ac:dyDescent="0.55000000000000004">
      <c r="A4527" s="131"/>
    </row>
    <row r="4530" spans="1:1" x14ac:dyDescent="0.55000000000000004">
      <c r="A4530" s="131"/>
    </row>
    <row r="4531" spans="1:1" x14ac:dyDescent="0.55000000000000004">
      <c r="A4531" s="131"/>
    </row>
    <row r="4534" spans="1:1" x14ac:dyDescent="0.55000000000000004">
      <c r="A4534" s="131"/>
    </row>
    <row r="4535" spans="1:1" x14ac:dyDescent="0.55000000000000004">
      <c r="A4535" s="131"/>
    </row>
    <row r="4538" spans="1:1" x14ac:dyDescent="0.55000000000000004">
      <c r="A4538" s="131"/>
    </row>
    <row r="4539" spans="1:1" x14ac:dyDescent="0.55000000000000004">
      <c r="A4539" s="131"/>
    </row>
    <row r="4542" spans="1:1" x14ac:dyDescent="0.55000000000000004">
      <c r="A4542" s="131"/>
    </row>
    <row r="4543" spans="1:1" x14ac:dyDescent="0.55000000000000004">
      <c r="A4543" s="131"/>
    </row>
    <row r="4546" spans="1:1" x14ac:dyDescent="0.55000000000000004">
      <c r="A4546" s="131"/>
    </row>
    <row r="4547" spans="1:1" x14ac:dyDescent="0.55000000000000004">
      <c r="A4547" s="131"/>
    </row>
    <row r="4550" spans="1:1" x14ac:dyDescent="0.55000000000000004">
      <c r="A4550" s="131"/>
    </row>
    <row r="4551" spans="1:1" x14ac:dyDescent="0.55000000000000004">
      <c r="A4551" s="131"/>
    </row>
    <row r="4554" spans="1:1" x14ac:dyDescent="0.55000000000000004">
      <c r="A4554" s="131"/>
    </row>
    <row r="4555" spans="1:1" x14ac:dyDescent="0.55000000000000004">
      <c r="A4555" s="131"/>
    </row>
    <row r="4558" spans="1:1" x14ac:dyDescent="0.55000000000000004">
      <c r="A4558" s="131"/>
    </row>
    <row r="4559" spans="1:1" x14ac:dyDescent="0.55000000000000004">
      <c r="A4559" s="131"/>
    </row>
    <row r="4562" spans="1:1" x14ac:dyDescent="0.55000000000000004">
      <c r="A4562" s="131"/>
    </row>
    <row r="4563" spans="1:1" x14ac:dyDescent="0.55000000000000004">
      <c r="A4563" s="131"/>
    </row>
    <row r="4566" spans="1:1" x14ac:dyDescent="0.55000000000000004">
      <c r="A4566" s="131"/>
    </row>
    <row r="4567" spans="1:1" x14ac:dyDescent="0.55000000000000004">
      <c r="A4567" s="131"/>
    </row>
    <row r="4570" spans="1:1" x14ac:dyDescent="0.55000000000000004">
      <c r="A4570" s="131"/>
    </row>
    <row r="4571" spans="1:1" x14ac:dyDescent="0.55000000000000004">
      <c r="A4571" s="131"/>
    </row>
    <row r="4574" spans="1:1" x14ac:dyDescent="0.55000000000000004">
      <c r="A4574" s="131"/>
    </row>
    <row r="4575" spans="1:1" x14ac:dyDescent="0.55000000000000004">
      <c r="A4575" s="131"/>
    </row>
    <row r="4578" spans="1:1" x14ac:dyDescent="0.55000000000000004">
      <c r="A4578" s="131"/>
    </row>
    <row r="4579" spans="1:1" x14ac:dyDescent="0.55000000000000004">
      <c r="A4579" s="131"/>
    </row>
    <row r="4582" spans="1:1" x14ac:dyDescent="0.55000000000000004">
      <c r="A4582" s="131"/>
    </row>
    <row r="4583" spans="1:1" x14ac:dyDescent="0.55000000000000004">
      <c r="A4583" s="131"/>
    </row>
    <row r="4586" spans="1:1" x14ac:dyDescent="0.55000000000000004">
      <c r="A4586" s="131"/>
    </row>
    <row r="4587" spans="1:1" x14ac:dyDescent="0.55000000000000004">
      <c r="A4587" s="131"/>
    </row>
    <row r="4590" spans="1:1" x14ac:dyDescent="0.55000000000000004">
      <c r="A4590" s="131"/>
    </row>
    <row r="4591" spans="1:1" x14ac:dyDescent="0.55000000000000004">
      <c r="A4591" s="131"/>
    </row>
    <row r="4594" spans="1:1" x14ac:dyDescent="0.55000000000000004">
      <c r="A4594" s="131"/>
    </row>
    <row r="4595" spans="1:1" x14ac:dyDescent="0.55000000000000004">
      <c r="A4595" s="131"/>
    </row>
    <row r="4598" spans="1:1" x14ac:dyDescent="0.55000000000000004">
      <c r="A4598" s="131"/>
    </row>
    <row r="4599" spans="1:1" x14ac:dyDescent="0.55000000000000004">
      <c r="A4599" s="131"/>
    </row>
    <row r="4602" spans="1:1" x14ac:dyDescent="0.55000000000000004">
      <c r="A4602" s="131"/>
    </row>
    <row r="4603" spans="1:1" x14ac:dyDescent="0.55000000000000004">
      <c r="A4603" s="131"/>
    </row>
    <row r="4606" spans="1:1" x14ac:dyDescent="0.55000000000000004">
      <c r="A4606" s="131"/>
    </row>
    <row r="4607" spans="1:1" x14ac:dyDescent="0.55000000000000004">
      <c r="A4607" s="131"/>
    </row>
    <row r="4610" spans="1:1" x14ac:dyDescent="0.55000000000000004">
      <c r="A4610" s="131"/>
    </row>
    <row r="4611" spans="1:1" x14ac:dyDescent="0.55000000000000004">
      <c r="A4611" s="131"/>
    </row>
    <row r="4614" spans="1:1" x14ac:dyDescent="0.55000000000000004">
      <c r="A4614" s="131"/>
    </row>
    <row r="4615" spans="1:1" x14ac:dyDescent="0.55000000000000004">
      <c r="A4615" s="131"/>
    </row>
    <row r="4618" spans="1:1" x14ac:dyDescent="0.55000000000000004">
      <c r="A4618" s="131"/>
    </row>
    <row r="4619" spans="1:1" x14ac:dyDescent="0.55000000000000004">
      <c r="A4619" s="131"/>
    </row>
    <row r="4622" spans="1:1" x14ac:dyDescent="0.55000000000000004">
      <c r="A4622" s="131"/>
    </row>
    <row r="4623" spans="1:1" x14ac:dyDescent="0.55000000000000004">
      <c r="A4623" s="131"/>
    </row>
    <row r="4626" spans="1:1" x14ac:dyDescent="0.55000000000000004">
      <c r="A4626" s="131"/>
    </row>
    <row r="4627" spans="1:1" x14ac:dyDescent="0.55000000000000004">
      <c r="A4627" s="131"/>
    </row>
    <row r="4630" spans="1:1" x14ac:dyDescent="0.55000000000000004">
      <c r="A4630" s="131"/>
    </row>
    <row r="4631" spans="1:1" x14ac:dyDescent="0.55000000000000004">
      <c r="A4631" s="131"/>
    </row>
    <row r="4634" spans="1:1" x14ac:dyDescent="0.55000000000000004">
      <c r="A4634" s="131"/>
    </row>
    <row r="4635" spans="1:1" x14ac:dyDescent="0.55000000000000004">
      <c r="A4635" s="131"/>
    </row>
    <row r="4638" spans="1:1" x14ac:dyDescent="0.55000000000000004">
      <c r="A4638" s="131"/>
    </row>
    <row r="4639" spans="1:1" x14ac:dyDescent="0.55000000000000004">
      <c r="A4639" s="131"/>
    </row>
    <row r="4642" spans="1:1" x14ac:dyDescent="0.55000000000000004">
      <c r="A4642" s="131"/>
    </row>
    <row r="4643" spans="1:1" x14ac:dyDescent="0.55000000000000004">
      <c r="A4643" s="131"/>
    </row>
    <row r="4646" spans="1:1" x14ac:dyDescent="0.55000000000000004">
      <c r="A4646" s="131"/>
    </row>
    <row r="4647" spans="1:1" x14ac:dyDescent="0.55000000000000004">
      <c r="A4647" s="131"/>
    </row>
    <row r="4650" spans="1:1" x14ac:dyDescent="0.55000000000000004">
      <c r="A4650" s="131"/>
    </row>
    <row r="4651" spans="1:1" x14ac:dyDescent="0.55000000000000004">
      <c r="A4651" s="131"/>
    </row>
    <row r="4654" spans="1:1" x14ac:dyDescent="0.55000000000000004">
      <c r="A4654" s="131"/>
    </row>
    <row r="4655" spans="1:1" x14ac:dyDescent="0.55000000000000004">
      <c r="A4655" s="131"/>
    </row>
    <row r="4658" spans="1:1" x14ac:dyDescent="0.55000000000000004">
      <c r="A4658" s="131"/>
    </row>
    <row r="4659" spans="1:1" x14ac:dyDescent="0.55000000000000004">
      <c r="A4659" s="131"/>
    </row>
    <row r="4662" spans="1:1" x14ac:dyDescent="0.55000000000000004">
      <c r="A4662" s="131"/>
    </row>
    <row r="4663" spans="1:1" x14ac:dyDescent="0.55000000000000004">
      <c r="A4663" s="131"/>
    </row>
    <row r="4666" spans="1:1" x14ac:dyDescent="0.55000000000000004">
      <c r="A4666" s="131"/>
    </row>
    <row r="4667" spans="1:1" x14ac:dyDescent="0.55000000000000004">
      <c r="A4667" s="131"/>
    </row>
    <row r="4670" spans="1:1" x14ac:dyDescent="0.55000000000000004">
      <c r="A4670" s="131"/>
    </row>
    <row r="4671" spans="1:1" x14ac:dyDescent="0.55000000000000004">
      <c r="A4671" s="131"/>
    </row>
    <row r="4674" spans="1:1" x14ac:dyDescent="0.55000000000000004">
      <c r="A4674" s="131"/>
    </row>
    <row r="4675" spans="1:1" x14ac:dyDescent="0.55000000000000004">
      <c r="A4675" s="131"/>
    </row>
    <row r="4678" spans="1:1" x14ac:dyDescent="0.55000000000000004">
      <c r="A4678" s="131"/>
    </row>
    <row r="4679" spans="1:1" x14ac:dyDescent="0.55000000000000004">
      <c r="A4679" s="131"/>
    </row>
    <row r="4682" spans="1:1" x14ac:dyDescent="0.55000000000000004">
      <c r="A4682" s="131"/>
    </row>
    <row r="4683" spans="1:1" x14ac:dyDescent="0.55000000000000004">
      <c r="A4683" s="131"/>
    </row>
    <row r="4686" spans="1:1" x14ac:dyDescent="0.55000000000000004">
      <c r="A4686" s="131"/>
    </row>
    <row r="4687" spans="1:1" x14ac:dyDescent="0.55000000000000004">
      <c r="A4687" s="131"/>
    </row>
    <row r="4690" spans="1:1" x14ac:dyDescent="0.55000000000000004">
      <c r="A4690" s="131"/>
    </row>
    <row r="4691" spans="1:1" x14ac:dyDescent="0.55000000000000004">
      <c r="A4691" s="131"/>
    </row>
    <row r="4694" spans="1:1" x14ac:dyDescent="0.55000000000000004">
      <c r="A4694" s="131"/>
    </row>
    <row r="4695" spans="1:1" x14ac:dyDescent="0.55000000000000004">
      <c r="A4695" s="131"/>
    </row>
    <row r="4698" spans="1:1" x14ac:dyDescent="0.55000000000000004">
      <c r="A4698" s="131"/>
    </row>
    <row r="4699" spans="1:1" x14ac:dyDescent="0.55000000000000004">
      <c r="A4699" s="131"/>
    </row>
    <row r="4702" spans="1:1" x14ac:dyDescent="0.55000000000000004">
      <c r="A4702" s="131"/>
    </row>
    <row r="4703" spans="1:1" x14ac:dyDescent="0.55000000000000004">
      <c r="A4703" s="131"/>
    </row>
    <row r="4706" spans="1:1" x14ac:dyDescent="0.55000000000000004">
      <c r="A4706" s="131"/>
    </row>
    <row r="4707" spans="1:1" x14ac:dyDescent="0.55000000000000004">
      <c r="A4707" s="131"/>
    </row>
    <row r="4710" spans="1:1" x14ac:dyDescent="0.55000000000000004">
      <c r="A4710" s="131"/>
    </row>
    <row r="4711" spans="1:1" x14ac:dyDescent="0.55000000000000004">
      <c r="A4711" s="131"/>
    </row>
    <row r="4714" spans="1:1" x14ac:dyDescent="0.55000000000000004">
      <c r="A4714" s="131"/>
    </row>
    <row r="4715" spans="1:1" x14ac:dyDescent="0.55000000000000004">
      <c r="A4715" s="131"/>
    </row>
    <row r="4718" spans="1:1" x14ac:dyDescent="0.55000000000000004">
      <c r="A4718" s="131"/>
    </row>
    <row r="4719" spans="1:1" x14ac:dyDescent="0.55000000000000004">
      <c r="A4719" s="131"/>
    </row>
    <row r="4722" spans="1:1" x14ac:dyDescent="0.55000000000000004">
      <c r="A4722" s="131"/>
    </row>
    <row r="4723" spans="1:1" x14ac:dyDescent="0.55000000000000004">
      <c r="A4723" s="131"/>
    </row>
    <row r="4726" spans="1:1" x14ac:dyDescent="0.55000000000000004">
      <c r="A4726" s="131"/>
    </row>
    <row r="4727" spans="1:1" x14ac:dyDescent="0.55000000000000004">
      <c r="A4727" s="131"/>
    </row>
    <row r="4730" spans="1:1" x14ac:dyDescent="0.55000000000000004">
      <c r="A4730" s="131"/>
    </row>
    <row r="4731" spans="1:1" x14ac:dyDescent="0.55000000000000004">
      <c r="A4731" s="131"/>
    </row>
    <row r="4734" spans="1:1" x14ac:dyDescent="0.55000000000000004">
      <c r="A4734" s="131"/>
    </row>
    <row r="4735" spans="1:1" x14ac:dyDescent="0.55000000000000004">
      <c r="A4735" s="131"/>
    </row>
    <row r="4738" spans="1:1" x14ac:dyDescent="0.55000000000000004">
      <c r="A4738" s="131"/>
    </row>
    <row r="4739" spans="1:1" x14ac:dyDescent="0.55000000000000004">
      <c r="A4739" s="131"/>
    </row>
    <row r="4742" spans="1:1" x14ac:dyDescent="0.55000000000000004">
      <c r="A4742" s="131"/>
    </row>
    <row r="4743" spans="1:1" x14ac:dyDescent="0.55000000000000004">
      <c r="A4743" s="131"/>
    </row>
    <row r="4746" spans="1:1" x14ac:dyDescent="0.55000000000000004">
      <c r="A4746" s="131"/>
    </row>
    <row r="4747" spans="1:1" x14ac:dyDescent="0.55000000000000004">
      <c r="A4747" s="131"/>
    </row>
    <row r="4750" spans="1:1" x14ac:dyDescent="0.55000000000000004">
      <c r="A4750" s="131"/>
    </row>
    <row r="4751" spans="1:1" x14ac:dyDescent="0.55000000000000004">
      <c r="A4751" s="131"/>
    </row>
    <row r="4754" spans="1:1" x14ac:dyDescent="0.55000000000000004">
      <c r="A4754" s="131"/>
    </row>
    <row r="4755" spans="1:1" x14ac:dyDescent="0.55000000000000004">
      <c r="A4755" s="131"/>
    </row>
    <row r="4758" spans="1:1" x14ac:dyDescent="0.55000000000000004">
      <c r="A4758" s="131"/>
    </row>
    <row r="4759" spans="1:1" x14ac:dyDescent="0.55000000000000004">
      <c r="A4759" s="131"/>
    </row>
    <row r="4762" spans="1:1" x14ac:dyDescent="0.55000000000000004">
      <c r="A4762" s="131"/>
    </row>
    <row r="4763" spans="1:1" x14ac:dyDescent="0.55000000000000004">
      <c r="A4763" s="131"/>
    </row>
    <row r="4766" spans="1:1" x14ac:dyDescent="0.55000000000000004">
      <c r="A4766" s="131"/>
    </row>
    <row r="4767" spans="1:1" x14ac:dyDescent="0.55000000000000004">
      <c r="A4767" s="131"/>
    </row>
    <row r="4770" spans="1:1" x14ac:dyDescent="0.55000000000000004">
      <c r="A4770" s="131"/>
    </row>
    <row r="4771" spans="1:1" x14ac:dyDescent="0.55000000000000004">
      <c r="A4771" s="131"/>
    </row>
    <row r="4774" spans="1:1" x14ac:dyDescent="0.55000000000000004">
      <c r="A4774" s="131"/>
    </row>
    <row r="4775" spans="1:1" x14ac:dyDescent="0.55000000000000004">
      <c r="A4775" s="131"/>
    </row>
    <row r="4778" spans="1:1" x14ac:dyDescent="0.55000000000000004">
      <c r="A4778" s="131"/>
    </row>
    <row r="4779" spans="1:1" x14ac:dyDescent="0.55000000000000004">
      <c r="A4779" s="131"/>
    </row>
    <row r="4782" spans="1:1" x14ac:dyDescent="0.55000000000000004">
      <c r="A4782" s="131"/>
    </row>
    <row r="4783" spans="1:1" x14ac:dyDescent="0.55000000000000004">
      <c r="A4783" s="131"/>
    </row>
    <row r="4786" spans="1:1" x14ac:dyDescent="0.55000000000000004">
      <c r="A4786" s="131"/>
    </row>
    <row r="4787" spans="1:1" x14ac:dyDescent="0.55000000000000004">
      <c r="A4787" s="131"/>
    </row>
    <row r="4790" spans="1:1" x14ac:dyDescent="0.55000000000000004">
      <c r="A4790" s="131"/>
    </row>
    <row r="4791" spans="1:1" x14ac:dyDescent="0.55000000000000004">
      <c r="A4791" s="131"/>
    </row>
    <row r="4794" spans="1:1" x14ac:dyDescent="0.55000000000000004">
      <c r="A4794" s="131"/>
    </row>
    <row r="4795" spans="1:1" x14ac:dyDescent="0.55000000000000004">
      <c r="A4795" s="131"/>
    </row>
    <row r="4798" spans="1:1" x14ac:dyDescent="0.55000000000000004">
      <c r="A4798" s="131"/>
    </row>
    <row r="4799" spans="1:1" x14ac:dyDescent="0.55000000000000004">
      <c r="A4799" s="131"/>
    </row>
    <row r="4802" spans="1:1" x14ac:dyDescent="0.55000000000000004">
      <c r="A4802" s="131"/>
    </row>
    <row r="4803" spans="1:1" x14ac:dyDescent="0.55000000000000004">
      <c r="A4803" s="131"/>
    </row>
    <row r="4806" spans="1:1" x14ac:dyDescent="0.55000000000000004">
      <c r="A4806" s="131"/>
    </row>
    <row r="4807" spans="1:1" x14ac:dyDescent="0.55000000000000004">
      <c r="A4807" s="131"/>
    </row>
    <row r="4810" spans="1:1" x14ac:dyDescent="0.55000000000000004">
      <c r="A4810" s="131"/>
    </row>
    <row r="4811" spans="1:1" x14ac:dyDescent="0.55000000000000004">
      <c r="A4811" s="131"/>
    </row>
    <row r="4814" spans="1:1" x14ac:dyDescent="0.55000000000000004">
      <c r="A4814" s="131"/>
    </row>
    <row r="4815" spans="1:1" x14ac:dyDescent="0.55000000000000004">
      <c r="A4815" s="131"/>
    </row>
    <row r="4818" spans="1:1" x14ac:dyDescent="0.55000000000000004">
      <c r="A4818" s="131"/>
    </row>
    <row r="4819" spans="1:1" x14ac:dyDescent="0.55000000000000004">
      <c r="A4819" s="131"/>
    </row>
    <row r="4822" spans="1:1" x14ac:dyDescent="0.55000000000000004">
      <c r="A4822" s="131"/>
    </row>
    <row r="4823" spans="1:1" x14ac:dyDescent="0.55000000000000004">
      <c r="A4823" s="131"/>
    </row>
    <row r="4826" spans="1:1" x14ac:dyDescent="0.55000000000000004">
      <c r="A4826" s="131"/>
    </row>
    <row r="4827" spans="1:1" x14ac:dyDescent="0.55000000000000004">
      <c r="A4827" s="131"/>
    </row>
    <row r="4830" spans="1:1" x14ac:dyDescent="0.55000000000000004">
      <c r="A4830" s="131"/>
    </row>
    <row r="4831" spans="1:1" x14ac:dyDescent="0.55000000000000004">
      <c r="A4831" s="131"/>
    </row>
    <row r="4834" spans="1:1" x14ac:dyDescent="0.55000000000000004">
      <c r="A4834" s="131"/>
    </row>
    <row r="4835" spans="1:1" x14ac:dyDescent="0.55000000000000004">
      <c r="A4835" s="131"/>
    </row>
    <row r="4838" spans="1:1" x14ac:dyDescent="0.55000000000000004">
      <c r="A4838" s="131"/>
    </row>
    <row r="4839" spans="1:1" x14ac:dyDescent="0.55000000000000004">
      <c r="A4839" s="131"/>
    </row>
    <row r="4842" spans="1:1" x14ac:dyDescent="0.55000000000000004">
      <c r="A4842" s="131"/>
    </row>
    <row r="4843" spans="1:1" x14ac:dyDescent="0.55000000000000004">
      <c r="A4843" s="131"/>
    </row>
    <row r="4846" spans="1:1" x14ac:dyDescent="0.55000000000000004">
      <c r="A4846" s="131"/>
    </row>
    <row r="4847" spans="1:1" x14ac:dyDescent="0.55000000000000004">
      <c r="A4847" s="131"/>
    </row>
    <row r="4850" spans="1:1" x14ac:dyDescent="0.55000000000000004">
      <c r="A4850" s="131"/>
    </row>
    <row r="4851" spans="1:1" x14ac:dyDescent="0.55000000000000004">
      <c r="A4851" s="131"/>
    </row>
    <row r="4854" spans="1:1" x14ac:dyDescent="0.55000000000000004">
      <c r="A4854" s="131"/>
    </row>
    <row r="4855" spans="1:1" x14ac:dyDescent="0.55000000000000004">
      <c r="A4855" s="131"/>
    </row>
    <row r="4858" spans="1:1" x14ac:dyDescent="0.55000000000000004">
      <c r="A4858" s="131"/>
    </row>
    <row r="4859" spans="1:1" x14ac:dyDescent="0.55000000000000004">
      <c r="A4859" s="131"/>
    </row>
    <row r="4862" spans="1:1" x14ac:dyDescent="0.55000000000000004">
      <c r="A4862" s="131"/>
    </row>
    <row r="4863" spans="1:1" x14ac:dyDescent="0.55000000000000004">
      <c r="A4863" s="131"/>
    </row>
    <row r="4866" spans="1:1" x14ac:dyDescent="0.55000000000000004">
      <c r="A4866" s="131"/>
    </row>
    <row r="4867" spans="1:1" x14ac:dyDescent="0.55000000000000004">
      <c r="A4867" s="131"/>
    </row>
    <row r="4870" spans="1:1" x14ac:dyDescent="0.55000000000000004">
      <c r="A4870" s="131"/>
    </row>
    <row r="4871" spans="1:1" x14ac:dyDescent="0.55000000000000004">
      <c r="A4871" s="131"/>
    </row>
    <row r="4874" spans="1:1" x14ac:dyDescent="0.55000000000000004">
      <c r="A4874" s="131"/>
    </row>
    <row r="4875" spans="1:1" x14ac:dyDescent="0.55000000000000004">
      <c r="A4875" s="131"/>
    </row>
    <row r="4878" spans="1:1" x14ac:dyDescent="0.55000000000000004">
      <c r="A4878" s="131"/>
    </row>
    <row r="4879" spans="1:1" x14ac:dyDescent="0.55000000000000004">
      <c r="A4879" s="131"/>
    </row>
    <row r="4882" spans="1:1" x14ac:dyDescent="0.55000000000000004">
      <c r="A4882" s="131"/>
    </row>
    <row r="4883" spans="1:1" x14ac:dyDescent="0.55000000000000004">
      <c r="A4883" s="131"/>
    </row>
    <row r="4886" spans="1:1" x14ac:dyDescent="0.55000000000000004">
      <c r="A4886" s="131"/>
    </row>
    <row r="4887" spans="1:1" x14ac:dyDescent="0.55000000000000004">
      <c r="A4887" s="131"/>
    </row>
    <row r="4890" spans="1:1" x14ac:dyDescent="0.55000000000000004">
      <c r="A4890" s="131"/>
    </row>
    <row r="4891" spans="1:1" x14ac:dyDescent="0.55000000000000004">
      <c r="A4891" s="131"/>
    </row>
    <row r="4894" spans="1:1" x14ac:dyDescent="0.55000000000000004">
      <c r="A4894" s="131"/>
    </row>
    <row r="4895" spans="1:1" x14ac:dyDescent="0.55000000000000004">
      <c r="A4895" s="131"/>
    </row>
    <row r="4898" spans="1:1" x14ac:dyDescent="0.55000000000000004">
      <c r="A4898" s="131"/>
    </row>
    <row r="4899" spans="1:1" x14ac:dyDescent="0.55000000000000004">
      <c r="A4899" s="131"/>
    </row>
    <row r="4902" spans="1:1" x14ac:dyDescent="0.55000000000000004">
      <c r="A4902" s="131"/>
    </row>
    <row r="4903" spans="1:1" x14ac:dyDescent="0.55000000000000004">
      <c r="A4903" s="131"/>
    </row>
    <row r="4906" spans="1:1" x14ac:dyDescent="0.55000000000000004">
      <c r="A4906" s="131"/>
    </row>
    <row r="4907" spans="1:1" x14ac:dyDescent="0.55000000000000004">
      <c r="A4907" s="131"/>
    </row>
    <row r="4910" spans="1:1" x14ac:dyDescent="0.55000000000000004">
      <c r="A4910" s="131"/>
    </row>
    <row r="4911" spans="1:1" x14ac:dyDescent="0.55000000000000004">
      <c r="A4911" s="131"/>
    </row>
    <row r="4914" spans="1:1" x14ac:dyDescent="0.55000000000000004">
      <c r="A4914" s="131"/>
    </row>
    <row r="4915" spans="1:1" x14ac:dyDescent="0.55000000000000004">
      <c r="A4915" s="131"/>
    </row>
    <row r="4918" spans="1:1" x14ac:dyDescent="0.55000000000000004">
      <c r="A4918" s="131"/>
    </row>
    <row r="4919" spans="1:1" x14ac:dyDescent="0.55000000000000004">
      <c r="A4919" s="131"/>
    </row>
    <row r="4922" spans="1:1" x14ac:dyDescent="0.55000000000000004">
      <c r="A4922" s="131"/>
    </row>
    <row r="4923" spans="1:1" x14ac:dyDescent="0.55000000000000004">
      <c r="A4923" s="131"/>
    </row>
    <row r="4926" spans="1:1" x14ac:dyDescent="0.55000000000000004">
      <c r="A4926" s="131"/>
    </row>
    <row r="4927" spans="1:1" x14ac:dyDescent="0.55000000000000004">
      <c r="A4927" s="131"/>
    </row>
    <row r="4930" spans="1:1" x14ac:dyDescent="0.55000000000000004">
      <c r="A4930" s="131"/>
    </row>
    <row r="4931" spans="1:1" x14ac:dyDescent="0.55000000000000004">
      <c r="A4931" s="131"/>
    </row>
    <row r="4934" spans="1:1" x14ac:dyDescent="0.55000000000000004">
      <c r="A4934" s="131"/>
    </row>
    <row r="4935" spans="1:1" x14ac:dyDescent="0.55000000000000004">
      <c r="A4935" s="131"/>
    </row>
    <row r="4938" spans="1:1" x14ac:dyDescent="0.55000000000000004">
      <c r="A4938" s="131"/>
    </row>
    <row r="4939" spans="1:1" x14ac:dyDescent="0.55000000000000004">
      <c r="A4939" s="131"/>
    </row>
    <row r="4942" spans="1:1" x14ac:dyDescent="0.55000000000000004">
      <c r="A4942" s="131"/>
    </row>
    <row r="4943" spans="1:1" x14ac:dyDescent="0.55000000000000004">
      <c r="A4943" s="131"/>
    </row>
    <row r="4946" spans="1:1" x14ac:dyDescent="0.55000000000000004">
      <c r="A4946" s="131"/>
    </row>
    <row r="4947" spans="1:1" x14ac:dyDescent="0.55000000000000004">
      <c r="A4947" s="131"/>
    </row>
    <row r="4950" spans="1:1" x14ac:dyDescent="0.55000000000000004">
      <c r="A4950" s="131"/>
    </row>
    <row r="4951" spans="1:1" x14ac:dyDescent="0.55000000000000004">
      <c r="A4951" s="131"/>
    </row>
    <row r="4954" spans="1:1" x14ac:dyDescent="0.55000000000000004">
      <c r="A4954" s="131"/>
    </row>
    <row r="4955" spans="1:1" x14ac:dyDescent="0.55000000000000004">
      <c r="A4955" s="131"/>
    </row>
    <row r="4958" spans="1:1" x14ac:dyDescent="0.55000000000000004">
      <c r="A4958" s="131"/>
    </row>
    <row r="4959" spans="1:1" x14ac:dyDescent="0.55000000000000004">
      <c r="A4959" s="131"/>
    </row>
    <row r="4962" spans="1:1" x14ac:dyDescent="0.55000000000000004">
      <c r="A4962" s="131"/>
    </row>
    <row r="4963" spans="1:1" x14ac:dyDescent="0.55000000000000004">
      <c r="A4963" s="131"/>
    </row>
    <row r="4966" spans="1:1" x14ac:dyDescent="0.55000000000000004">
      <c r="A4966" s="131"/>
    </row>
    <row r="4967" spans="1:1" x14ac:dyDescent="0.55000000000000004">
      <c r="A4967" s="131"/>
    </row>
    <row r="4970" spans="1:1" x14ac:dyDescent="0.55000000000000004">
      <c r="A4970" s="131"/>
    </row>
    <row r="4971" spans="1:1" x14ac:dyDescent="0.55000000000000004">
      <c r="A4971" s="131"/>
    </row>
    <row r="4974" spans="1:1" x14ac:dyDescent="0.55000000000000004">
      <c r="A4974" s="131"/>
    </row>
    <row r="4975" spans="1:1" x14ac:dyDescent="0.55000000000000004">
      <c r="A4975" s="131"/>
    </row>
    <row r="4978" spans="1:1" x14ac:dyDescent="0.55000000000000004">
      <c r="A4978" s="131"/>
    </row>
    <row r="4979" spans="1:1" x14ac:dyDescent="0.55000000000000004">
      <c r="A4979" s="131"/>
    </row>
    <row r="4982" spans="1:1" x14ac:dyDescent="0.55000000000000004">
      <c r="A4982" s="131"/>
    </row>
    <row r="4983" spans="1:1" x14ac:dyDescent="0.55000000000000004">
      <c r="A4983" s="131"/>
    </row>
    <row r="4986" spans="1:1" x14ac:dyDescent="0.55000000000000004">
      <c r="A4986" s="131"/>
    </row>
    <row r="4987" spans="1:1" x14ac:dyDescent="0.55000000000000004">
      <c r="A4987" s="131"/>
    </row>
    <row r="4990" spans="1:1" x14ac:dyDescent="0.55000000000000004">
      <c r="A4990" s="131"/>
    </row>
    <row r="4991" spans="1:1" x14ac:dyDescent="0.55000000000000004">
      <c r="A4991" s="131"/>
    </row>
    <row r="4994" spans="1:1" x14ac:dyDescent="0.55000000000000004">
      <c r="A4994" s="131"/>
    </row>
    <row r="4995" spans="1:1" x14ac:dyDescent="0.55000000000000004">
      <c r="A4995" s="131"/>
    </row>
    <row r="4998" spans="1:1" x14ac:dyDescent="0.55000000000000004">
      <c r="A4998" s="131"/>
    </row>
    <row r="4999" spans="1:1" x14ac:dyDescent="0.55000000000000004">
      <c r="A4999" s="131"/>
    </row>
    <row r="5002" spans="1:1" x14ac:dyDescent="0.55000000000000004">
      <c r="A5002" s="131"/>
    </row>
    <row r="5003" spans="1:1" x14ac:dyDescent="0.55000000000000004">
      <c r="A5003" s="131"/>
    </row>
    <row r="5006" spans="1:1" x14ac:dyDescent="0.55000000000000004">
      <c r="A5006" s="131"/>
    </row>
    <row r="5007" spans="1:1" x14ac:dyDescent="0.55000000000000004">
      <c r="A5007" s="131"/>
    </row>
    <row r="5010" spans="1:1" x14ac:dyDescent="0.55000000000000004">
      <c r="A5010" s="131"/>
    </row>
    <row r="5011" spans="1:1" x14ac:dyDescent="0.55000000000000004">
      <c r="A5011" s="131"/>
    </row>
    <row r="5014" spans="1:1" x14ac:dyDescent="0.55000000000000004">
      <c r="A5014" s="131"/>
    </row>
    <row r="5015" spans="1:1" x14ac:dyDescent="0.55000000000000004">
      <c r="A5015" s="131"/>
    </row>
    <row r="5018" spans="1:1" x14ac:dyDescent="0.55000000000000004">
      <c r="A5018" s="131"/>
    </row>
    <row r="5019" spans="1:1" x14ac:dyDescent="0.55000000000000004">
      <c r="A5019" s="131"/>
    </row>
    <row r="5022" spans="1:1" x14ac:dyDescent="0.55000000000000004">
      <c r="A5022" s="131"/>
    </row>
    <row r="5023" spans="1:1" x14ac:dyDescent="0.55000000000000004">
      <c r="A5023" s="131"/>
    </row>
    <row r="5026" spans="1:1" x14ac:dyDescent="0.55000000000000004">
      <c r="A5026" s="131"/>
    </row>
    <row r="5027" spans="1:1" x14ac:dyDescent="0.55000000000000004">
      <c r="A5027" s="131"/>
    </row>
    <row r="5030" spans="1:1" x14ac:dyDescent="0.55000000000000004">
      <c r="A5030" s="131"/>
    </row>
    <row r="5031" spans="1:1" x14ac:dyDescent="0.55000000000000004">
      <c r="A5031" s="131"/>
    </row>
    <row r="5034" spans="1:1" x14ac:dyDescent="0.55000000000000004">
      <c r="A5034" s="131"/>
    </row>
    <row r="5035" spans="1:1" x14ac:dyDescent="0.55000000000000004">
      <c r="A5035" s="131"/>
    </row>
    <row r="5038" spans="1:1" x14ac:dyDescent="0.55000000000000004">
      <c r="A5038" s="131"/>
    </row>
    <row r="5039" spans="1:1" x14ac:dyDescent="0.55000000000000004">
      <c r="A5039" s="131"/>
    </row>
    <row r="5042" spans="1:1" x14ac:dyDescent="0.55000000000000004">
      <c r="A5042" s="131"/>
    </row>
    <row r="5043" spans="1:1" x14ac:dyDescent="0.55000000000000004">
      <c r="A5043" s="131"/>
    </row>
    <row r="5046" spans="1:1" x14ac:dyDescent="0.55000000000000004">
      <c r="A5046" s="131"/>
    </row>
    <row r="5047" spans="1:1" x14ac:dyDescent="0.55000000000000004">
      <c r="A5047" s="131"/>
    </row>
    <row r="5050" spans="1:1" x14ac:dyDescent="0.55000000000000004">
      <c r="A5050" s="131"/>
    </row>
    <row r="5051" spans="1:1" x14ac:dyDescent="0.55000000000000004">
      <c r="A5051" s="131"/>
    </row>
    <row r="5054" spans="1:1" x14ac:dyDescent="0.55000000000000004">
      <c r="A5054" s="131"/>
    </row>
    <row r="5055" spans="1:1" x14ac:dyDescent="0.55000000000000004">
      <c r="A5055" s="131"/>
    </row>
    <row r="5058" spans="1:1" x14ac:dyDescent="0.55000000000000004">
      <c r="A5058" s="131"/>
    </row>
    <row r="5059" spans="1:1" x14ac:dyDescent="0.55000000000000004">
      <c r="A5059" s="131"/>
    </row>
    <row r="5062" spans="1:1" x14ac:dyDescent="0.55000000000000004">
      <c r="A5062" s="131"/>
    </row>
    <row r="5063" spans="1:1" x14ac:dyDescent="0.55000000000000004">
      <c r="A5063" s="131"/>
    </row>
    <row r="5066" spans="1:1" x14ac:dyDescent="0.55000000000000004">
      <c r="A5066" s="131"/>
    </row>
    <row r="5067" spans="1:1" x14ac:dyDescent="0.55000000000000004">
      <c r="A5067" s="131"/>
    </row>
    <row r="5070" spans="1:1" x14ac:dyDescent="0.55000000000000004">
      <c r="A5070" s="131"/>
    </row>
    <row r="5071" spans="1:1" x14ac:dyDescent="0.55000000000000004">
      <c r="A5071" s="131"/>
    </row>
    <row r="5074" spans="1:1" x14ac:dyDescent="0.55000000000000004">
      <c r="A5074" s="131"/>
    </row>
    <row r="5075" spans="1:1" x14ac:dyDescent="0.55000000000000004">
      <c r="A5075" s="131"/>
    </row>
    <row r="5078" spans="1:1" x14ac:dyDescent="0.55000000000000004">
      <c r="A5078" s="131"/>
    </row>
    <row r="5079" spans="1:1" x14ac:dyDescent="0.55000000000000004">
      <c r="A5079" s="131"/>
    </row>
    <row r="5082" spans="1:1" x14ac:dyDescent="0.55000000000000004">
      <c r="A5082" s="131"/>
    </row>
    <row r="5083" spans="1:1" x14ac:dyDescent="0.55000000000000004">
      <c r="A5083" s="131"/>
    </row>
    <row r="5086" spans="1:1" x14ac:dyDescent="0.55000000000000004">
      <c r="A5086" s="131"/>
    </row>
    <row r="5087" spans="1:1" x14ac:dyDescent="0.55000000000000004">
      <c r="A5087" s="131"/>
    </row>
    <row r="5090" spans="1:1" x14ac:dyDescent="0.55000000000000004">
      <c r="A5090" s="131"/>
    </row>
    <row r="5091" spans="1:1" x14ac:dyDescent="0.55000000000000004">
      <c r="A5091" s="131"/>
    </row>
    <row r="5094" spans="1:1" x14ac:dyDescent="0.55000000000000004">
      <c r="A5094" s="131"/>
    </row>
    <row r="5095" spans="1:1" x14ac:dyDescent="0.55000000000000004">
      <c r="A5095" s="131"/>
    </row>
    <row r="5098" spans="1:1" x14ac:dyDescent="0.55000000000000004">
      <c r="A5098" s="131"/>
    </row>
    <row r="5099" spans="1:1" x14ac:dyDescent="0.55000000000000004">
      <c r="A5099" s="131"/>
    </row>
    <row r="5102" spans="1:1" x14ac:dyDescent="0.55000000000000004">
      <c r="A5102" s="131"/>
    </row>
    <row r="5103" spans="1:1" x14ac:dyDescent="0.55000000000000004">
      <c r="A5103" s="131"/>
    </row>
    <row r="5106" spans="1:1" x14ac:dyDescent="0.55000000000000004">
      <c r="A5106" s="131"/>
    </row>
    <row r="5107" spans="1:1" x14ac:dyDescent="0.55000000000000004">
      <c r="A5107" s="131"/>
    </row>
    <row r="5110" spans="1:1" x14ac:dyDescent="0.55000000000000004">
      <c r="A5110" s="131"/>
    </row>
    <row r="5111" spans="1:1" x14ac:dyDescent="0.55000000000000004">
      <c r="A5111" s="131"/>
    </row>
    <row r="5114" spans="1:1" x14ac:dyDescent="0.55000000000000004">
      <c r="A5114" s="131"/>
    </row>
    <row r="5115" spans="1:1" x14ac:dyDescent="0.55000000000000004">
      <c r="A5115" s="131"/>
    </row>
    <row r="5118" spans="1:1" x14ac:dyDescent="0.55000000000000004">
      <c r="A5118" s="131"/>
    </row>
    <row r="5119" spans="1:1" x14ac:dyDescent="0.55000000000000004">
      <c r="A5119" s="131"/>
    </row>
    <row r="5122" spans="1:1" x14ac:dyDescent="0.55000000000000004">
      <c r="A5122" s="131"/>
    </row>
    <row r="5123" spans="1:1" x14ac:dyDescent="0.55000000000000004">
      <c r="A5123" s="131"/>
    </row>
    <row r="5126" spans="1:1" x14ac:dyDescent="0.55000000000000004">
      <c r="A5126" s="131"/>
    </row>
    <row r="5127" spans="1:1" x14ac:dyDescent="0.55000000000000004">
      <c r="A5127" s="131"/>
    </row>
    <row r="5130" spans="1:1" x14ac:dyDescent="0.55000000000000004">
      <c r="A5130" s="131"/>
    </row>
    <row r="5131" spans="1:1" x14ac:dyDescent="0.55000000000000004">
      <c r="A5131" s="131"/>
    </row>
    <row r="5134" spans="1:1" x14ac:dyDescent="0.55000000000000004">
      <c r="A5134" s="131"/>
    </row>
    <row r="5135" spans="1:1" x14ac:dyDescent="0.55000000000000004">
      <c r="A5135" s="131"/>
    </row>
    <row r="5138" spans="1:1" x14ac:dyDescent="0.55000000000000004">
      <c r="A5138" s="131"/>
    </row>
    <row r="5139" spans="1:1" x14ac:dyDescent="0.55000000000000004">
      <c r="A5139" s="131"/>
    </row>
    <row r="5142" spans="1:1" x14ac:dyDescent="0.55000000000000004">
      <c r="A5142" s="131"/>
    </row>
    <row r="5143" spans="1:1" x14ac:dyDescent="0.55000000000000004">
      <c r="A5143" s="131"/>
    </row>
    <row r="5146" spans="1:1" x14ac:dyDescent="0.55000000000000004">
      <c r="A5146" s="131"/>
    </row>
    <row r="5147" spans="1:1" x14ac:dyDescent="0.55000000000000004">
      <c r="A5147" s="131"/>
    </row>
    <row r="5150" spans="1:1" x14ac:dyDescent="0.55000000000000004">
      <c r="A5150" s="131"/>
    </row>
    <row r="5151" spans="1:1" x14ac:dyDescent="0.55000000000000004">
      <c r="A5151" s="131"/>
    </row>
    <row r="5154" spans="1:1" x14ac:dyDescent="0.55000000000000004">
      <c r="A5154" s="131"/>
    </row>
    <row r="5155" spans="1:1" x14ac:dyDescent="0.55000000000000004">
      <c r="A5155" s="131"/>
    </row>
    <row r="5158" spans="1:1" x14ac:dyDescent="0.55000000000000004">
      <c r="A5158" s="131"/>
    </row>
    <row r="5159" spans="1:1" x14ac:dyDescent="0.55000000000000004">
      <c r="A5159" s="131"/>
    </row>
    <row r="5162" spans="1:1" x14ac:dyDescent="0.55000000000000004">
      <c r="A5162" s="131"/>
    </row>
    <row r="5163" spans="1:1" x14ac:dyDescent="0.55000000000000004">
      <c r="A5163" s="131"/>
    </row>
    <row r="5166" spans="1:1" x14ac:dyDescent="0.55000000000000004">
      <c r="A5166" s="131"/>
    </row>
    <row r="5167" spans="1:1" x14ac:dyDescent="0.55000000000000004">
      <c r="A5167" s="131"/>
    </row>
    <row r="5170" spans="1:1" x14ac:dyDescent="0.55000000000000004">
      <c r="A5170" s="131"/>
    </row>
    <row r="5171" spans="1:1" x14ac:dyDescent="0.55000000000000004">
      <c r="A5171" s="131"/>
    </row>
    <row r="5174" spans="1:1" x14ac:dyDescent="0.55000000000000004">
      <c r="A5174" s="131"/>
    </row>
    <row r="5175" spans="1:1" x14ac:dyDescent="0.55000000000000004">
      <c r="A5175" s="131"/>
    </row>
    <row r="5178" spans="1:1" x14ac:dyDescent="0.55000000000000004">
      <c r="A5178" s="131"/>
    </row>
    <row r="5179" spans="1:1" x14ac:dyDescent="0.55000000000000004">
      <c r="A5179" s="131"/>
    </row>
    <row r="5182" spans="1:1" x14ac:dyDescent="0.55000000000000004">
      <c r="A5182" s="131"/>
    </row>
    <row r="5183" spans="1:1" x14ac:dyDescent="0.55000000000000004">
      <c r="A5183" s="131"/>
    </row>
    <row r="5186" spans="1:1" x14ac:dyDescent="0.55000000000000004">
      <c r="A5186" s="131"/>
    </row>
    <row r="5187" spans="1:1" x14ac:dyDescent="0.55000000000000004">
      <c r="A5187" s="131"/>
    </row>
    <row r="5190" spans="1:1" x14ac:dyDescent="0.55000000000000004">
      <c r="A5190" s="131"/>
    </row>
    <row r="5191" spans="1:1" x14ac:dyDescent="0.55000000000000004">
      <c r="A5191" s="131"/>
    </row>
    <row r="5194" spans="1:1" x14ac:dyDescent="0.55000000000000004">
      <c r="A5194" s="131"/>
    </row>
    <row r="5195" spans="1:1" x14ac:dyDescent="0.55000000000000004">
      <c r="A5195" s="131"/>
    </row>
    <row r="5198" spans="1:1" x14ac:dyDescent="0.55000000000000004">
      <c r="A5198" s="131"/>
    </row>
    <row r="5199" spans="1:1" x14ac:dyDescent="0.55000000000000004">
      <c r="A5199" s="131"/>
    </row>
    <row r="5202" spans="1:1" x14ac:dyDescent="0.55000000000000004">
      <c r="A5202" s="131"/>
    </row>
    <row r="5203" spans="1:1" x14ac:dyDescent="0.55000000000000004">
      <c r="A5203" s="131"/>
    </row>
    <row r="5206" spans="1:1" x14ac:dyDescent="0.55000000000000004">
      <c r="A5206" s="131"/>
    </row>
    <row r="5207" spans="1:1" x14ac:dyDescent="0.55000000000000004">
      <c r="A5207" s="131"/>
    </row>
    <row r="5210" spans="1:1" x14ac:dyDescent="0.55000000000000004">
      <c r="A5210" s="131"/>
    </row>
    <row r="5211" spans="1:1" x14ac:dyDescent="0.55000000000000004">
      <c r="A5211" s="131"/>
    </row>
    <row r="5214" spans="1:1" x14ac:dyDescent="0.55000000000000004">
      <c r="A5214" s="131"/>
    </row>
    <row r="5215" spans="1:1" x14ac:dyDescent="0.55000000000000004">
      <c r="A5215" s="131"/>
    </row>
    <row r="5218" spans="1:1" x14ac:dyDescent="0.55000000000000004">
      <c r="A5218" s="131"/>
    </row>
    <row r="5219" spans="1:1" x14ac:dyDescent="0.55000000000000004">
      <c r="A5219" s="131"/>
    </row>
    <row r="5222" spans="1:1" x14ac:dyDescent="0.55000000000000004">
      <c r="A5222" s="131"/>
    </row>
    <row r="5223" spans="1:1" x14ac:dyDescent="0.55000000000000004">
      <c r="A5223" s="131"/>
    </row>
    <row r="5226" spans="1:1" x14ac:dyDescent="0.55000000000000004">
      <c r="A5226" s="131"/>
    </row>
    <row r="5227" spans="1:1" x14ac:dyDescent="0.55000000000000004">
      <c r="A5227" s="131"/>
    </row>
    <row r="5230" spans="1:1" x14ac:dyDescent="0.55000000000000004">
      <c r="A5230" s="131"/>
    </row>
    <row r="5231" spans="1:1" x14ac:dyDescent="0.55000000000000004">
      <c r="A5231" s="131"/>
    </row>
    <row r="5234" spans="1:1" x14ac:dyDescent="0.55000000000000004">
      <c r="A5234" s="131"/>
    </row>
    <row r="5235" spans="1:1" x14ac:dyDescent="0.55000000000000004">
      <c r="A5235" s="131"/>
    </row>
    <row r="5238" spans="1:1" x14ac:dyDescent="0.55000000000000004">
      <c r="A5238" s="131"/>
    </row>
    <row r="5239" spans="1:1" x14ac:dyDescent="0.55000000000000004">
      <c r="A5239" s="131"/>
    </row>
    <row r="5242" spans="1:1" x14ac:dyDescent="0.55000000000000004">
      <c r="A5242" s="131"/>
    </row>
    <row r="5243" spans="1:1" x14ac:dyDescent="0.55000000000000004">
      <c r="A5243" s="131"/>
    </row>
    <row r="5246" spans="1:1" x14ac:dyDescent="0.55000000000000004">
      <c r="A5246" s="131"/>
    </row>
    <row r="5247" spans="1:1" x14ac:dyDescent="0.55000000000000004">
      <c r="A5247" s="131"/>
    </row>
    <row r="5250" spans="1:1" x14ac:dyDescent="0.55000000000000004">
      <c r="A5250" s="131"/>
    </row>
    <row r="5251" spans="1:1" x14ac:dyDescent="0.55000000000000004">
      <c r="A5251" s="131"/>
    </row>
    <row r="5254" spans="1:1" x14ac:dyDescent="0.55000000000000004">
      <c r="A5254" s="131"/>
    </row>
    <row r="5255" spans="1:1" x14ac:dyDescent="0.55000000000000004">
      <c r="A5255" s="131"/>
    </row>
    <row r="5258" spans="1:1" x14ac:dyDescent="0.55000000000000004">
      <c r="A5258" s="131"/>
    </row>
    <row r="5259" spans="1:1" x14ac:dyDescent="0.55000000000000004">
      <c r="A5259" s="131"/>
    </row>
    <row r="5262" spans="1:1" x14ac:dyDescent="0.55000000000000004">
      <c r="A5262" s="131"/>
    </row>
    <row r="5263" spans="1:1" x14ac:dyDescent="0.55000000000000004">
      <c r="A5263" s="131"/>
    </row>
    <row r="5266" spans="1:1" x14ac:dyDescent="0.55000000000000004">
      <c r="A5266" s="131"/>
    </row>
    <row r="5267" spans="1:1" x14ac:dyDescent="0.55000000000000004">
      <c r="A5267" s="131"/>
    </row>
    <row r="5270" spans="1:1" x14ac:dyDescent="0.55000000000000004">
      <c r="A5270" s="131"/>
    </row>
    <row r="5271" spans="1:1" x14ac:dyDescent="0.55000000000000004">
      <c r="A5271" s="131"/>
    </row>
    <row r="5274" spans="1:1" x14ac:dyDescent="0.55000000000000004">
      <c r="A5274" s="131"/>
    </row>
    <row r="5275" spans="1:1" x14ac:dyDescent="0.55000000000000004">
      <c r="A5275" s="131"/>
    </row>
    <row r="5278" spans="1:1" x14ac:dyDescent="0.55000000000000004">
      <c r="A5278" s="131"/>
    </row>
    <row r="5279" spans="1:1" x14ac:dyDescent="0.55000000000000004">
      <c r="A5279" s="131"/>
    </row>
    <row r="5282" spans="1:1" x14ac:dyDescent="0.55000000000000004">
      <c r="A5282" s="131"/>
    </row>
    <row r="5283" spans="1:1" x14ac:dyDescent="0.55000000000000004">
      <c r="A5283" s="131"/>
    </row>
    <row r="5286" spans="1:1" x14ac:dyDescent="0.55000000000000004">
      <c r="A5286" s="131"/>
    </row>
    <row r="5287" spans="1:1" x14ac:dyDescent="0.55000000000000004">
      <c r="A5287" s="131"/>
    </row>
    <row r="5290" spans="1:1" x14ac:dyDescent="0.55000000000000004">
      <c r="A5290" s="131"/>
    </row>
    <row r="5291" spans="1:1" x14ac:dyDescent="0.55000000000000004">
      <c r="A5291" s="131"/>
    </row>
    <row r="5294" spans="1:1" x14ac:dyDescent="0.55000000000000004">
      <c r="A5294" s="131"/>
    </row>
    <row r="5295" spans="1:1" x14ac:dyDescent="0.55000000000000004">
      <c r="A5295" s="131"/>
    </row>
    <row r="5298" spans="1:1" x14ac:dyDescent="0.55000000000000004">
      <c r="A5298" s="131"/>
    </row>
    <row r="5299" spans="1:1" x14ac:dyDescent="0.55000000000000004">
      <c r="A5299" s="131"/>
    </row>
    <row r="5302" spans="1:1" x14ac:dyDescent="0.55000000000000004">
      <c r="A5302" s="131"/>
    </row>
    <row r="5303" spans="1:1" x14ac:dyDescent="0.55000000000000004">
      <c r="A5303" s="131"/>
    </row>
    <row r="5306" spans="1:1" x14ac:dyDescent="0.55000000000000004">
      <c r="A5306" s="131"/>
    </row>
    <row r="5307" spans="1:1" x14ac:dyDescent="0.55000000000000004">
      <c r="A5307" s="131"/>
    </row>
    <row r="5310" spans="1:1" x14ac:dyDescent="0.55000000000000004">
      <c r="A5310" s="131"/>
    </row>
    <row r="5311" spans="1:1" x14ac:dyDescent="0.55000000000000004">
      <c r="A5311" s="131"/>
    </row>
    <row r="5314" spans="1:1" x14ac:dyDescent="0.55000000000000004">
      <c r="A5314" s="131"/>
    </row>
    <row r="5315" spans="1:1" x14ac:dyDescent="0.55000000000000004">
      <c r="A5315" s="131"/>
    </row>
    <row r="5318" spans="1:1" x14ac:dyDescent="0.55000000000000004">
      <c r="A5318" s="131"/>
    </row>
    <row r="5319" spans="1:1" x14ac:dyDescent="0.55000000000000004">
      <c r="A5319" s="131"/>
    </row>
    <row r="5322" spans="1:1" x14ac:dyDescent="0.55000000000000004">
      <c r="A5322" s="131"/>
    </row>
    <row r="5323" spans="1:1" x14ac:dyDescent="0.55000000000000004">
      <c r="A5323" s="131"/>
    </row>
    <row r="5326" spans="1:1" x14ac:dyDescent="0.55000000000000004">
      <c r="A5326" s="131"/>
    </row>
    <row r="5327" spans="1:1" x14ac:dyDescent="0.55000000000000004">
      <c r="A5327" s="131"/>
    </row>
    <row r="5330" spans="1:1" x14ac:dyDescent="0.55000000000000004">
      <c r="A5330" s="131"/>
    </row>
    <row r="5331" spans="1:1" x14ac:dyDescent="0.55000000000000004">
      <c r="A5331" s="131"/>
    </row>
    <row r="5334" spans="1:1" x14ac:dyDescent="0.55000000000000004">
      <c r="A5334" s="131"/>
    </row>
    <row r="5335" spans="1:1" x14ac:dyDescent="0.55000000000000004">
      <c r="A5335" s="131"/>
    </row>
    <row r="5338" spans="1:1" x14ac:dyDescent="0.55000000000000004">
      <c r="A5338" s="131"/>
    </row>
    <row r="5339" spans="1:1" x14ac:dyDescent="0.55000000000000004">
      <c r="A5339" s="131"/>
    </row>
    <row r="5342" spans="1:1" x14ac:dyDescent="0.55000000000000004">
      <c r="A5342" s="131"/>
    </row>
    <row r="5343" spans="1:1" x14ac:dyDescent="0.55000000000000004">
      <c r="A5343" s="131"/>
    </row>
    <row r="5346" spans="1:1" x14ac:dyDescent="0.55000000000000004">
      <c r="A5346" s="131"/>
    </row>
    <row r="5347" spans="1:1" x14ac:dyDescent="0.55000000000000004">
      <c r="A5347" s="131"/>
    </row>
    <row r="5350" spans="1:1" x14ac:dyDescent="0.55000000000000004">
      <c r="A5350" s="131"/>
    </row>
    <row r="5351" spans="1:1" x14ac:dyDescent="0.55000000000000004">
      <c r="A5351" s="131"/>
    </row>
    <row r="5354" spans="1:1" x14ac:dyDescent="0.55000000000000004">
      <c r="A5354" s="131"/>
    </row>
    <row r="5355" spans="1:1" x14ac:dyDescent="0.55000000000000004">
      <c r="A5355" s="131"/>
    </row>
    <row r="5358" spans="1:1" x14ac:dyDescent="0.55000000000000004">
      <c r="A5358" s="131"/>
    </row>
    <row r="5359" spans="1:1" x14ac:dyDescent="0.55000000000000004">
      <c r="A5359" s="131"/>
    </row>
    <row r="5362" spans="1:1" x14ac:dyDescent="0.55000000000000004">
      <c r="A5362" s="131"/>
    </row>
    <row r="5363" spans="1:1" x14ac:dyDescent="0.55000000000000004">
      <c r="A5363" s="131"/>
    </row>
    <row r="5366" spans="1:1" x14ac:dyDescent="0.55000000000000004">
      <c r="A5366" s="131"/>
    </row>
    <row r="5367" spans="1:1" x14ac:dyDescent="0.55000000000000004">
      <c r="A5367" s="131"/>
    </row>
    <row r="5370" spans="1:1" x14ac:dyDescent="0.55000000000000004">
      <c r="A5370" s="131"/>
    </row>
    <row r="5371" spans="1:1" x14ac:dyDescent="0.55000000000000004">
      <c r="A5371" s="131"/>
    </row>
    <row r="5374" spans="1:1" x14ac:dyDescent="0.55000000000000004">
      <c r="A5374" s="131"/>
    </row>
    <row r="5375" spans="1:1" x14ac:dyDescent="0.55000000000000004">
      <c r="A5375" s="131"/>
    </row>
    <row r="5378" spans="1:1" x14ac:dyDescent="0.55000000000000004">
      <c r="A5378" s="131"/>
    </row>
    <row r="5379" spans="1:1" x14ac:dyDescent="0.55000000000000004">
      <c r="A5379" s="131"/>
    </row>
    <row r="5382" spans="1:1" x14ac:dyDescent="0.55000000000000004">
      <c r="A5382" s="131"/>
    </row>
    <row r="5383" spans="1:1" x14ac:dyDescent="0.55000000000000004">
      <c r="A5383" s="131"/>
    </row>
    <row r="5386" spans="1:1" x14ac:dyDescent="0.55000000000000004">
      <c r="A5386" s="131"/>
    </row>
    <row r="5387" spans="1:1" x14ac:dyDescent="0.55000000000000004">
      <c r="A5387" s="131"/>
    </row>
    <row r="5390" spans="1:1" x14ac:dyDescent="0.55000000000000004">
      <c r="A5390" s="131"/>
    </row>
    <row r="5391" spans="1:1" x14ac:dyDescent="0.55000000000000004">
      <c r="A5391" s="131"/>
    </row>
    <row r="5394" spans="1:1" x14ac:dyDescent="0.55000000000000004">
      <c r="A5394" s="131"/>
    </row>
    <row r="5395" spans="1:1" x14ac:dyDescent="0.55000000000000004">
      <c r="A5395" s="131"/>
    </row>
    <row r="5398" spans="1:1" x14ac:dyDescent="0.55000000000000004">
      <c r="A5398" s="131"/>
    </row>
    <row r="5399" spans="1:1" x14ac:dyDescent="0.55000000000000004">
      <c r="A5399" s="131"/>
    </row>
    <row r="5402" spans="1:1" x14ac:dyDescent="0.55000000000000004">
      <c r="A5402" s="131"/>
    </row>
    <row r="5403" spans="1:1" x14ac:dyDescent="0.55000000000000004">
      <c r="A5403" s="131"/>
    </row>
    <row r="5406" spans="1:1" x14ac:dyDescent="0.55000000000000004">
      <c r="A5406" s="131"/>
    </row>
    <row r="5407" spans="1:1" x14ac:dyDescent="0.55000000000000004">
      <c r="A5407" s="131"/>
    </row>
    <row r="5410" spans="1:1" x14ac:dyDescent="0.55000000000000004">
      <c r="A5410" s="131"/>
    </row>
    <row r="5411" spans="1:1" x14ac:dyDescent="0.55000000000000004">
      <c r="A5411" s="131"/>
    </row>
    <row r="5414" spans="1:1" x14ac:dyDescent="0.55000000000000004">
      <c r="A5414" s="131"/>
    </row>
    <row r="5415" spans="1:1" x14ac:dyDescent="0.55000000000000004">
      <c r="A5415" s="131"/>
    </row>
    <row r="5418" spans="1:1" x14ac:dyDescent="0.55000000000000004">
      <c r="A5418" s="131"/>
    </row>
    <row r="5419" spans="1:1" x14ac:dyDescent="0.55000000000000004">
      <c r="A5419" s="131"/>
    </row>
    <row r="5422" spans="1:1" x14ac:dyDescent="0.55000000000000004">
      <c r="A5422" s="131"/>
    </row>
    <row r="5423" spans="1:1" x14ac:dyDescent="0.55000000000000004">
      <c r="A5423" s="131"/>
    </row>
    <row r="5426" spans="1:1" x14ac:dyDescent="0.55000000000000004">
      <c r="A5426" s="131"/>
    </row>
    <row r="5427" spans="1:1" x14ac:dyDescent="0.55000000000000004">
      <c r="A5427" s="131"/>
    </row>
    <row r="5430" spans="1:1" x14ac:dyDescent="0.55000000000000004">
      <c r="A5430" s="131"/>
    </row>
    <row r="5431" spans="1:1" x14ac:dyDescent="0.55000000000000004">
      <c r="A5431" s="131"/>
    </row>
    <row r="5434" spans="1:1" x14ac:dyDescent="0.55000000000000004">
      <c r="A5434" s="131"/>
    </row>
    <row r="5435" spans="1:1" x14ac:dyDescent="0.55000000000000004">
      <c r="A5435" s="131"/>
    </row>
    <row r="5438" spans="1:1" x14ac:dyDescent="0.55000000000000004">
      <c r="A5438" s="131"/>
    </row>
    <row r="5439" spans="1:1" x14ac:dyDescent="0.55000000000000004">
      <c r="A5439" s="131"/>
    </row>
    <row r="5442" spans="1:1" x14ac:dyDescent="0.55000000000000004">
      <c r="A5442" s="131"/>
    </row>
    <row r="5443" spans="1:1" x14ac:dyDescent="0.55000000000000004">
      <c r="A5443" s="131"/>
    </row>
    <row r="5446" spans="1:1" x14ac:dyDescent="0.55000000000000004">
      <c r="A5446" s="131"/>
    </row>
    <row r="5447" spans="1:1" x14ac:dyDescent="0.55000000000000004">
      <c r="A5447" s="131"/>
    </row>
    <row r="5450" spans="1:1" x14ac:dyDescent="0.55000000000000004">
      <c r="A5450" s="131"/>
    </row>
    <row r="5451" spans="1:1" x14ac:dyDescent="0.55000000000000004">
      <c r="A5451" s="131"/>
    </row>
    <row r="5454" spans="1:1" x14ac:dyDescent="0.55000000000000004">
      <c r="A5454" s="131"/>
    </row>
    <row r="5455" spans="1:1" x14ac:dyDescent="0.55000000000000004">
      <c r="A5455" s="131"/>
    </row>
    <row r="5458" spans="1:1" x14ac:dyDescent="0.55000000000000004">
      <c r="A5458" s="131"/>
    </row>
    <row r="5459" spans="1:1" x14ac:dyDescent="0.55000000000000004">
      <c r="A5459" s="131"/>
    </row>
    <row r="5462" spans="1:1" x14ac:dyDescent="0.55000000000000004">
      <c r="A5462" s="131"/>
    </row>
    <row r="5463" spans="1:1" x14ac:dyDescent="0.55000000000000004">
      <c r="A5463" s="131"/>
    </row>
    <row r="5466" spans="1:1" x14ac:dyDescent="0.55000000000000004">
      <c r="A5466" s="131"/>
    </row>
    <row r="5467" spans="1:1" x14ac:dyDescent="0.55000000000000004">
      <c r="A5467" s="131"/>
    </row>
    <row r="5470" spans="1:1" x14ac:dyDescent="0.55000000000000004">
      <c r="A5470" s="131"/>
    </row>
    <row r="5471" spans="1:1" x14ac:dyDescent="0.55000000000000004">
      <c r="A5471" s="131"/>
    </row>
    <row r="5474" spans="1:1" x14ac:dyDescent="0.55000000000000004">
      <c r="A5474" s="131"/>
    </row>
    <row r="5475" spans="1:1" x14ac:dyDescent="0.55000000000000004">
      <c r="A5475" s="131"/>
    </row>
    <row r="5478" spans="1:1" x14ac:dyDescent="0.55000000000000004">
      <c r="A5478" s="131"/>
    </row>
    <row r="5479" spans="1:1" x14ac:dyDescent="0.55000000000000004">
      <c r="A5479" s="131"/>
    </row>
    <row r="5482" spans="1:1" x14ac:dyDescent="0.55000000000000004">
      <c r="A5482" s="131"/>
    </row>
    <row r="5483" spans="1:1" x14ac:dyDescent="0.55000000000000004">
      <c r="A5483" s="131"/>
    </row>
    <row r="5486" spans="1:1" x14ac:dyDescent="0.55000000000000004">
      <c r="A5486" s="131"/>
    </row>
    <row r="5487" spans="1:1" x14ac:dyDescent="0.55000000000000004">
      <c r="A5487" s="131"/>
    </row>
    <row r="5490" spans="1:1" x14ac:dyDescent="0.55000000000000004">
      <c r="A5490" s="131"/>
    </row>
    <row r="5491" spans="1:1" x14ac:dyDescent="0.55000000000000004">
      <c r="A5491" s="131"/>
    </row>
    <row r="5494" spans="1:1" x14ac:dyDescent="0.55000000000000004">
      <c r="A5494" s="131"/>
    </row>
    <row r="5495" spans="1:1" x14ac:dyDescent="0.55000000000000004">
      <c r="A5495" s="131"/>
    </row>
    <row r="5498" spans="1:1" x14ac:dyDescent="0.55000000000000004">
      <c r="A5498" s="131"/>
    </row>
    <row r="5499" spans="1:1" x14ac:dyDescent="0.55000000000000004">
      <c r="A5499" s="131"/>
    </row>
    <row r="5502" spans="1:1" x14ac:dyDescent="0.55000000000000004">
      <c r="A5502" s="131"/>
    </row>
    <row r="5503" spans="1:1" x14ac:dyDescent="0.55000000000000004">
      <c r="A5503" s="131"/>
    </row>
    <row r="5506" spans="1:1" x14ac:dyDescent="0.55000000000000004">
      <c r="A5506" s="131"/>
    </row>
    <row r="5507" spans="1:1" x14ac:dyDescent="0.55000000000000004">
      <c r="A5507" s="131"/>
    </row>
    <row r="5510" spans="1:1" x14ac:dyDescent="0.55000000000000004">
      <c r="A5510" s="131"/>
    </row>
    <row r="5511" spans="1:1" x14ac:dyDescent="0.55000000000000004">
      <c r="A5511" s="131"/>
    </row>
    <row r="5514" spans="1:1" x14ac:dyDescent="0.55000000000000004">
      <c r="A5514" s="131"/>
    </row>
    <row r="5515" spans="1:1" x14ac:dyDescent="0.55000000000000004">
      <c r="A5515" s="131"/>
    </row>
    <row r="5518" spans="1:1" x14ac:dyDescent="0.55000000000000004">
      <c r="A5518" s="131"/>
    </row>
    <row r="5519" spans="1:1" x14ac:dyDescent="0.55000000000000004">
      <c r="A5519" s="131"/>
    </row>
    <row r="5522" spans="1:1" x14ac:dyDescent="0.55000000000000004">
      <c r="A5522" s="131"/>
    </row>
    <row r="5523" spans="1:1" x14ac:dyDescent="0.55000000000000004">
      <c r="A5523" s="131"/>
    </row>
    <row r="5526" spans="1:1" x14ac:dyDescent="0.55000000000000004">
      <c r="A5526" s="131"/>
    </row>
    <row r="5527" spans="1:1" x14ac:dyDescent="0.55000000000000004">
      <c r="A5527" s="131"/>
    </row>
    <row r="5530" spans="1:1" x14ac:dyDescent="0.55000000000000004">
      <c r="A5530" s="131"/>
    </row>
    <row r="5531" spans="1:1" x14ac:dyDescent="0.55000000000000004">
      <c r="A5531" s="131"/>
    </row>
    <row r="5534" spans="1:1" x14ac:dyDescent="0.55000000000000004">
      <c r="A5534" s="131"/>
    </row>
    <row r="5535" spans="1:1" x14ac:dyDescent="0.55000000000000004">
      <c r="A5535" s="131"/>
    </row>
    <row r="5538" spans="1:1" x14ac:dyDescent="0.55000000000000004">
      <c r="A5538" s="131"/>
    </row>
    <row r="5539" spans="1:1" x14ac:dyDescent="0.55000000000000004">
      <c r="A5539" s="131"/>
    </row>
    <row r="5542" spans="1:1" x14ac:dyDescent="0.55000000000000004">
      <c r="A5542" s="131"/>
    </row>
    <row r="5543" spans="1:1" x14ac:dyDescent="0.55000000000000004">
      <c r="A5543" s="131"/>
    </row>
    <row r="5546" spans="1:1" x14ac:dyDescent="0.55000000000000004">
      <c r="A5546" s="131"/>
    </row>
    <row r="5547" spans="1:1" x14ac:dyDescent="0.55000000000000004">
      <c r="A5547" s="131"/>
    </row>
    <row r="5550" spans="1:1" x14ac:dyDescent="0.55000000000000004">
      <c r="A5550" s="131"/>
    </row>
    <row r="5551" spans="1:1" x14ac:dyDescent="0.55000000000000004">
      <c r="A5551" s="131"/>
    </row>
    <row r="5554" spans="1:1" x14ac:dyDescent="0.55000000000000004">
      <c r="A5554" s="131"/>
    </row>
    <row r="5555" spans="1:1" x14ac:dyDescent="0.55000000000000004">
      <c r="A5555" s="131"/>
    </row>
    <row r="5558" spans="1:1" x14ac:dyDescent="0.55000000000000004">
      <c r="A5558" s="131"/>
    </row>
    <row r="5559" spans="1:1" x14ac:dyDescent="0.55000000000000004">
      <c r="A5559" s="131"/>
    </row>
    <row r="5562" spans="1:1" x14ac:dyDescent="0.55000000000000004">
      <c r="A5562" s="131"/>
    </row>
    <row r="5563" spans="1:1" x14ac:dyDescent="0.55000000000000004">
      <c r="A5563" s="131"/>
    </row>
    <row r="5566" spans="1:1" x14ac:dyDescent="0.55000000000000004">
      <c r="A5566" s="131"/>
    </row>
    <row r="5567" spans="1:1" x14ac:dyDescent="0.55000000000000004">
      <c r="A5567" s="131"/>
    </row>
    <row r="5570" spans="1:1" x14ac:dyDescent="0.55000000000000004">
      <c r="A5570" s="131"/>
    </row>
    <row r="5571" spans="1:1" x14ac:dyDescent="0.55000000000000004">
      <c r="A5571" s="131"/>
    </row>
    <row r="5574" spans="1:1" x14ac:dyDescent="0.55000000000000004">
      <c r="A5574" s="131"/>
    </row>
    <row r="5575" spans="1:1" x14ac:dyDescent="0.55000000000000004">
      <c r="A5575" s="131"/>
    </row>
    <row r="5578" spans="1:1" x14ac:dyDescent="0.55000000000000004">
      <c r="A5578" s="131"/>
    </row>
    <row r="5579" spans="1:1" x14ac:dyDescent="0.55000000000000004">
      <c r="A5579" s="131"/>
    </row>
    <row r="5582" spans="1:1" x14ac:dyDescent="0.55000000000000004">
      <c r="A5582" s="131"/>
    </row>
    <row r="5583" spans="1:1" x14ac:dyDescent="0.55000000000000004">
      <c r="A5583" s="131"/>
    </row>
    <row r="5586" spans="1:1" x14ac:dyDescent="0.55000000000000004">
      <c r="A5586" s="131"/>
    </row>
    <row r="5587" spans="1:1" x14ac:dyDescent="0.55000000000000004">
      <c r="A5587" s="131"/>
    </row>
    <row r="5590" spans="1:1" x14ac:dyDescent="0.55000000000000004">
      <c r="A5590" s="131"/>
    </row>
    <row r="5591" spans="1:1" x14ac:dyDescent="0.55000000000000004">
      <c r="A5591" s="131"/>
    </row>
    <row r="5594" spans="1:1" x14ac:dyDescent="0.55000000000000004">
      <c r="A5594" s="131"/>
    </row>
    <row r="5595" spans="1:1" x14ac:dyDescent="0.55000000000000004">
      <c r="A5595" s="131"/>
    </row>
    <row r="5598" spans="1:1" x14ac:dyDescent="0.55000000000000004">
      <c r="A5598" s="131"/>
    </row>
    <row r="5599" spans="1:1" x14ac:dyDescent="0.55000000000000004">
      <c r="A5599" s="131"/>
    </row>
    <row r="5602" spans="1:1" x14ac:dyDescent="0.55000000000000004">
      <c r="A5602" s="131"/>
    </row>
    <row r="5603" spans="1:1" x14ac:dyDescent="0.55000000000000004">
      <c r="A5603" s="131"/>
    </row>
    <row r="5606" spans="1:1" x14ac:dyDescent="0.55000000000000004">
      <c r="A5606" s="131"/>
    </row>
    <row r="5607" spans="1:1" x14ac:dyDescent="0.55000000000000004">
      <c r="A5607" s="131"/>
    </row>
    <row r="5610" spans="1:1" x14ac:dyDescent="0.55000000000000004">
      <c r="A5610" s="131"/>
    </row>
    <row r="5611" spans="1:1" x14ac:dyDescent="0.55000000000000004">
      <c r="A5611" s="131"/>
    </row>
    <row r="5614" spans="1:1" x14ac:dyDescent="0.55000000000000004">
      <c r="A5614" s="131"/>
    </row>
    <row r="5615" spans="1:1" x14ac:dyDescent="0.55000000000000004">
      <c r="A5615" s="131"/>
    </row>
    <row r="5618" spans="1:1" x14ac:dyDescent="0.55000000000000004">
      <c r="A5618" s="131"/>
    </row>
    <row r="5619" spans="1:1" x14ac:dyDescent="0.55000000000000004">
      <c r="A5619" s="131"/>
    </row>
    <row r="5622" spans="1:1" x14ac:dyDescent="0.55000000000000004">
      <c r="A5622" s="131"/>
    </row>
    <row r="5623" spans="1:1" x14ac:dyDescent="0.55000000000000004">
      <c r="A5623" s="131"/>
    </row>
    <row r="5626" spans="1:1" x14ac:dyDescent="0.55000000000000004">
      <c r="A5626" s="131"/>
    </row>
    <row r="5627" spans="1:1" x14ac:dyDescent="0.55000000000000004">
      <c r="A5627" s="131"/>
    </row>
    <row r="5630" spans="1:1" x14ac:dyDescent="0.55000000000000004">
      <c r="A5630" s="131"/>
    </row>
    <row r="5631" spans="1:1" x14ac:dyDescent="0.55000000000000004">
      <c r="A5631" s="131"/>
    </row>
    <row r="5634" spans="1:1" x14ac:dyDescent="0.55000000000000004">
      <c r="A5634" s="131"/>
    </row>
    <row r="5635" spans="1:1" x14ac:dyDescent="0.55000000000000004">
      <c r="A5635" s="131"/>
    </row>
    <row r="5638" spans="1:1" x14ac:dyDescent="0.55000000000000004">
      <c r="A5638" s="131"/>
    </row>
    <row r="5639" spans="1:1" x14ac:dyDescent="0.55000000000000004">
      <c r="A5639" s="131"/>
    </row>
    <row r="5642" spans="1:1" x14ac:dyDescent="0.55000000000000004">
      <c r="A5642" s="131"/>
    </row>
    <row r="5643" spans="1:1" x14ac:dyDescent="0.55000000000000004">
      <c r="A5643" s="131"/>
    </row>
    <row r="5646" spans="1:1" x14ac:dyDescent="0.55000000000000004">
      <c r="A5646" s="131"/>
    </row>
    <row r="5647" spans="1:1" x14ac:dyDescent="0.55000000000000004">
      <c r="A5647" s="131"/>
    </row>
    <row r="5650" spans="1:1" x14ac:dyDescent="0.55000000000000004">
      <c r="A5650" s="131"/>
    </row>
    <row r="5651" spans="1:1" x14ac:dyDescent="0.55000000000000004">
      <c r="A5651" s="131"/>
    </row>
    <row r="5654" spans="1:1" x14ac:dyDescent="0.55000000000000004">
      <c r="A5654" s="131"/>
    </row>
    <row r="5655" spans="1:1" x14ac:dyDescent="0.55000000000000004">
      <c r="A5655" s="131"/>
    </row>
    <row r="5658" spans="1:1" x14ac:dyDescent="0.55000000000000004">
      <c r="A5658" s="131"/>
    </row>
    <row r="5659" spans="1:1" x14ac:dyDescent="0.55000000000000004">
      <c r="A5659" s="131"/>
    </row>
    <row r="5662" spans="1:1" x14ac:dyDescent="0.55000000000000004">
      <c r="A5662" s="131"/>
    </row>
    <row r="5663" spans="1:1" x14ac:dyDescent="0.55000000000000004">
      <c r="A5663" s="131"/>
    </row>
    <row r="5666" spans="1:1" x14ac:dyDescent="0.55000000000000004">
      <c r="A5666" s="131"/>
    </row>
    <row r="5667" spans="1:1" x14ac:dyDescent="0.55000000000000004">
      <c r="A5667" s="131"/>
    </row>
    <row r="5670" spans="1:1" x14ac:dyDescent="0.55000000000000004">
      <c r="A5670" s="131"/>
    </row>
    <row r="5671" spans="1:1" x14ac:dyDescent="0.55000000000000004">
      <c r="A5671" s="131"/>
    </row>
    <row r="5674" spans="1:1" x14ac:dyDescent="0.55000000000000004">
      <c r="A5674" s="131"/>
    </row>
    <row r="5675" spans="1:1" x14ac:dyDescent="0.55000000000000004">
      <c r="A5675" s="131"/>
    </row>
    <row r="5678" spans="1:1" x14ac:dyDescent="0.55000000000000004">
      <c r="A5678" s="131"/>
    </row>
    <row r="5679" spans="1:1" x14ac:dyDescent="0.55000000000000004">
      <c r="A5679" s="131"/>
    </row>
    <row r="5682" spans="1:1" x14ac:dyDescent="0.55000000000000004">
      <c r="A5682" s="131"/>
    </row>
    <row r="5683" spans="1:1" x14ac:dyDescent="0.55000000000000004">
      <c r="A5683" s="131"/>
    </row>
    <row r="5686" spans="1:1" x14ac:dyDescent="0.55000000000000004">
      <c r="A5686" s="131"/>
    </row>
    <row r="5687" spans="1:1" x14ac:dyDescent="0.55000000000000004">
      <c r="A5687" s="131"/>
    </row>
    <row r="5690" spans="1:1" x14ac:dyDescent="0.55000000000000004">
      <c r="A5690" s="131"/>
    </row>
    <row r="5691" spans="1:1" x14ac:dyDescent="0.55000000000000004">
      <c r="A5691" s="131"/>
    </row>
    <row r="5694" spans="1:1" x14ac:dyDescent="0.55000000000000004">
      <c r="A5694" s="131"/>
    </row>
    <row r="5695" spans="1:1" x14ac:dyDescent="0.55000000000000004">
      <c r="A5695" s="131"/>
    </row>
    <row r="5698" spans="1:1" x14ac:dyDescent="0.55000000000000004">
      <c r="A5698" s="131"/>
    </row>
    <row r="5699" spans="1:1" x14ac:dyDescent="0.55000000000000004">
      <c r="A5699" s="131"/>
    </row>
    <row r="5702" spans="1:1" x14ac:dyDescent="0.55000000000000004">
      <c r="A5702" s="131"/>
    </row>
    <row r="5703" spans="1:1" x14ac:dyDescent="0.55000000000000004">
      <c r="A5703" s="131"/>
    </row>
    <row r="5706" spans="1:1" x14ac:dyDescent="0.55000000000000004">
      <c r="A5706" s="131"/>
    </row>
    <row r="5707" spans="1:1" x14ac:dyDescent="0.55000000000000004">
      <c r="A5707" s="131"/>
    </row>
    <row r="5710" spans="1:1" x14ac:dyDescent="0.55000000000000004">
      <c r="A5710" s="131"/>
    </row>
    <row r="5711" spans="1:1" x14ac:dyDescent="0.55000000000000004">
      <c r="A5711" s="131"/>
    </row>
    <row r="5714" spans="1:1" x14ac:dyDescent="0.55000000000000004">
      <c r="A5714" s="131"/>
    </row>
    <row r="5715" spans="1:1" x14ac:dyDescent="0.55000000000000004">
      <c r="A5715" s="131"/>
    </row>
    <row r="5718" spans="1:1" x14ac:dyDescent="0.55000000000000004">
      <c r="A5718" s="131"/>
    </row>
    <row r="5719" spans="1:1" x14ac:dyDescent="0.55000000000000004">
      <c r="A5719" s="131"/>
    </row>
    <row r="5722" spans="1:1" x14ac:dyDescent="0.55000000000000004">
      <c r="A5722" s="131"/>
    </row>
    <row r="5723" spans="1:1" x14ac:dyDescent="0.55000000000000004">
      <c r="A5723" s="131"/>
    </row>
    <row r="5726" spans="1:1" x14ac:dyDescent="0.55000000000000004">
      <c r="A5726" s="131"/>
    </row>
    <row r="5727" spans="1:1" x14ac:dyDescent="0.55000000000000004">
      <c r="A5727" s="131"/>
    </row>
    <row r="5730" spans="1:1" x14ac:dyDescent="0.55000000000000004">
      <c r="A5730" s="131"/>
    </row>
    <row r="5731" spans="1:1" x14ac:dyDescent="0.55000000000000004">
      <c r="A5731" s="131"/>
    </row>
    <row r="5734" spans="1:1" x14ac:dyDescent="0.55000000000000004">
      <c r="A5734" s="131"/>
    </row>
    <row r="5735" spans="1:1" x14ac:dyDescent="0.55000000000000004">
      <c r="A5735" s="131"/>
    </row>
    <row r="5738" spans="1:1" x14ac:dyDescent="0.55000000000000004">
      <c r="A5738" s="131"/>
    </row>
    <row r="5739" spans="1:1" x14ac:dyDescent="0.55000000000000004">
      <c r="A5739" s="131"/>
    </row>
    <row r="5742" spans="1:1" x14ac:dyDescent="0.55000000000000004">
      <c r="A5742" s="131"/>
    </row>
    <row r="5743" spans="1:1" x14ac:dyDescent="0.55000000000000004">
      <c r="A5743" s="131"/>
    </row>
    <row r="5746" spans="1:1" x14ac:dyDescent="0.55000000000000004">
      <c r="A5746" s="131"/>
    </row>
    <row r="5747" spans="1:1" x14ac:dyDescent="0.55000000000000004">
      <c r="A5747" s="131"/>
    </row>
    <row r="5750" spans="1:1" x14ac:dyDescent="0.55000000000000004">
      <c r="A5750" s="131"/>
    </row>
    <row r="5751" spans="1:1" x14ac:dyDescent="0.55000000000000004">
      <c r="A5751" s="131"/>
    </row>
    <row r="5754" spans="1:1" x14ac:dyDescent="0.55000000000000004">
      <c r="A5754" s="131"/>
    </row>
    <row r="5755" spans="1:1" x14ac:dyDescent="0.55000000000000004">
      <c r="A5755" s="131"/>
    </row>
    <row r="5758" spans="1:1" x14ac:dyDescent="0.55000000000000004">
      <c r="A5758" s="131"/>
    </row>
    <row r="5759" spans="1:1" x14ac:dyDescent="0.55000000000000004">
      <c r="A5759" s="131"/>
    </row>
    <row r="5762" spans="1:1" x14ac:dyDescent="0.55000000000000004">
      <c r="A5762" s="131"/>
    </row>
    <row r="5763" spans="1:1" x14ac:dyDescent="0.55000000000000004">
      <c r="A5763" s="131"/>
    </row>
    <row r="5766" spans="1:1" x14ac:dyDescent="0.55000000000000004">
      <c r="A5766" s="131"/>
    </row>
    <row r="5767" spans="1:1" x14ac:dyDescent="0.55000000000000004">
      <c r="A5767" s="131"/>
    </row>
    <row r="5770" spans="1:1" x14ac:dyDescent="0.55000000000000004">
      <c r="A5770" s="131"/>
    </row>
    <row r="5771" spans="1:1" x14ac:dyDescent="0.55000000000000004">
      <c r="A5771" s="131"/>
    </row>
    <row r="5774" spans="1:1" x14ac:dyDescent="0.55000000000000004">
      <c r="A5774" s="131"/>
    </row>
    <row r="5775" spans="1:1" x14ac:dyDescent="0.55000000000000004">
      <c r="A5775" s="131"/>
    </row>
    <row r="5778" spans="1:1" x14ac:dyDescent="0.55000000000000004">
      <c r="A5778" s="131"/>
    </row>
    <row r="5779" spans="1:1" x14ac:dyDescent="0.55000000000000004">
      <c r="A5779" s="131"/>
    </row>
    <row r="5782" spans="1:1" x14ac:dyDescent="0.55000000000000004">
      <c r="A5782" s="131"/>
    </row>
    <row r="5783" spans="1:1" x14ac:dyDescent="0.55000000000000004">
      <c r="A5783" s="131"/>
    </row>
    <row r="5786" spans="1:1" x14ac:dyDescent="0.55000000000000004">
      <c r="A5786" s="131"/>
    </row>
    <row r="5787" spans="1:1" x14ac:dyDescent="0.55000000000000004">
      <c r="A5787" s="131"/>
    </row>
    <row r="5790" spans="1:1" x14ac:dyDescent="0.55000000000000004">
      <c r="A5790" s="131"/>
    </row>
    <row r="5791" spans="1:1" x14ac:dyDescent="0.55000000000000004">
      <c r="A5791" s="131"/>
    </row>
    <row r="5794" spans="1:1" x14ac:dyDescent="0.55000000000000004">
      <c r="A5794" s="131"/>
    </row>
    <row r="5795" spans="1:1" x14ac:dyDescent="0.55000000000000004">
      <c r="A5795" s="131"/>
    </row>
    <row r="5798" spans="1:1" x14ac:dyDescent="0.55000000000000004">
      <c r="A5798" s="131"/>
    </row>
    <row r="5799" spans="1:1" x14ac:dyDescent="0.55000000000000004">
      <c r="A5799" s="131"/>
    </row>
    <row r="5802" spans="1:1" x14ac:dyDescent="0.55000000000000004">
      <c r="A5802" s="131"/>
    </row>
    <row r="5803" spans="1:1" x14ac:dyDescent="0.55000000000000004">
      <c r="A5803" s="131"/>
    </row>
    <row r="5806" spans="1:1" x14ac:dyDescent="0.55000000000000004">
      <c r="A5806" s="131"/>
    </row>
    <row r="5807" spans="1:1" x14ac:dyDescent="0.55000000000000004">
      <c r="A5807" s="131"/>
    </row>
    <row r="5810" spans="1:1" x14ac:dyDescent="0.55000000000000004">
      <c r="A5810" s="131"/>
    </row>
    <row r="5811" spans="1:1" x14ac:dyDescent="0.55000000000000004">
      <c r="A5811" s="131"/>
    </row>
    <row r="5814" spans="1:1" x14ac:dyDescent="0.55000000000000004">
      <c r="A5814" s="131"/>
    </row>
    <row r="5815" spans="1:1" x14ac:dyDescent="0.55000000000000004">
      <c r="A5815" s="131"/>
    </row>
    <row r="5818" spans="1:1" x14ac:dyDescent="0.55000000000000004">
      <c r="A5818" s="131"/>
    </row>
    <row r="5819" spans="1:1" x14ac:dyDescent="0.55000000000000004">
      <c r="A5819" s="131"/>
    </row>
    <row r="5822" spans="1:1" x14ac:dyDescent="0.55000000000000004">
      <c r="A5822" s="131"/>
    </row>
    <row r="5823" spans="1:1" x14ac:dyDescent="0.55000000000000004">
      <c r="A5823" s="131"/>
    </row>
    <row r="5826" spans="1:1" x14ac:dyDescent="0.55000000000000004">
      <c r="A5826" s="131"/>
    </row>
    <row r="5827" spans="1:1" x14ac:dyDescent="0.55000000000000004">
      <c r="A5827" s="131"/>
    </row>
    <row r="5830" spans="1:1" x14ac:dyDescent="0.55000000000000004">
      <c r="A5830" s="131"/>
    </row>
    <row r="5831" spans="1:1" x14ac:dyDescent="0.55000000000000004">
      <c r="A5831" s="131"/>
    </row>
    <row r="5834" spans="1:1" x14ac:dyDescent="0.55000000000000004">
      <c r="A5834" s="131"/>
    </row>
    <row r="5835" spans="1:1" x14ac:dyDescent="0.55000000000000004">
      <c r="A5835" s="131"/>
    </row>
    <row r="5838" spans="1:1" x14ac:dyDescent="0.55000000000000004">
      <c r="A5838" s="131"/>
    </row>
    <row r="5839" spans="1:1" x14ac:dyDescent="0.55000000000000004">
      <c r="A5839" s="131"/>
    </row>
    <row r="5842" spans="1:1" x14ac:dyDescent="0.55000000000000004">
      <c r="A5842" s="131"/>
    </row>
    <row r="5843" spans="1:1" x14ac:dyDescent="0.55000000000000004">
      <c r="A5843" s="131"/>
    </row>
    <row r="5846" spans="1:1" x14ac:dyDescent="0.55000000000000004">
      <c r="A5846" s="131"/>
    </row>
    <row r="5847" spans="1:1" x14ac:dyDescent="0.55000000000000004">
      <c r="A5847" s="131"/>
    </row>
    <row r="5850" spans="1:1" x14ac:dyDescent="0.55000000000000004">
      <c r="A5850" s="131"/>
    </row>
    <row r="5851" spans="1:1" x14ac:dyDescent="0.55000000000000004">
      <c r="A5851" s="131"/>
    </row>
    <row r="5854" spans="1:1" x14ac:dyDescent="0.55000000000000004">
      <c r="A5854" s="131"/>
    </row>
    <row r="5855" spans="1:1" x14ac:dyDescent="0.55000000000000004">
      <c r="A5855" s="131"/>
    </row>
    <row r="5858" spans="1:1" x14ac:dyDescent="0.55000000000000004">
      <c r="A5858" s="131"/>
    </row>
    <row r="5859" spans="1:1" x14ac:dyDescent="0.55000000000000004">
      <c r="A5859" s="131"/>
    </row>
    <row r="5862" spans="1:1" x14ac:dyDescent="0.55000000000000004">
      <c r="A5862" s="131"/>
    </row>
    <row r="5863" spans="1:1" x14ac:dyDescent="0.55000000000000004">
      <c r="A5863" s="131"/>
    </row>
    <row r="5866" spans="1:1" x14ac:dyDescent="0.55000000000000004">
      <c r="A5866" s="131"/>
    </row>
    <row r="5867" spans="1:1" x14ac:dyDescent="0.55000000000000004">
      <c r="A5867" s="131"/>
    </row>
    <row r="5870" spans="1:1" x14ac:dyDescent="0.55000000000000004">
      <c r="A5870" s="131"/>
    </row>
    <row r="5871" spans="1:1" x14ac:dyDescent="0.55000000000000004">
      <c r="A5871" s="131"/>
    </row>
    <row r="5874" spans="1:1" x14ac:dyDescent="0.55000000000000004">
      <c r="A5874" s="131"/>
    </row>
    <row r="5875" spans="1:1" x14ac:dyDescent="0.55000000000000004">
      <c r="A5875" s="131"/>
    </row>
    <row r="5878" spans="1:1" x14ac:dyDescent="0.55000000000000004">
      <c r="A5878" s="131"/>
    </row>
    <row r="5879" spans="1:1" x14ac:dyDescent="0.55000000000000004">
      <c r="A5879" s="131"/>
    </row>
    <row r="5882" spans="1:1" x14ac:dyDescent="0.55000000000000004">
      <c r="A5882" s="131"/>
    </row>
    <row r="5883" spans="1:1" x14ac:dyDescent="0.55000000000000004">
      <c r="A5883" s="131"/>
    </row>
    <row r="5886" spans="1:1" x14ac:dyDescent="0.55000000000000004">
      <c r="A5886" s="131"/>
    </row>
    <row r="5887" spans="1:1" x14ac:dyDescent="0.55000000000000004">
      <c r="A5887" s="131"/>
    </row>
    <row r="5890" spans="1:1" x14ac:dyDescent="0.55000000000000004">
      <c r="A5890" s="131"/>
    </row>
    <row r="5891" spans="1:1" x14ac:dyDescent="0.55000000000000004">
      <c r="A5891" s="131"/>
    </row>
    <row r="5894" spans="1:1" x14ac:dyDescent="0.55000000000000004">
      <c r="A5894" s="131"/>
    </row>
    <row r="5895" spans="1:1" x14ac:dyDescent="0.55000000000000004">
      <c r="A5895" s="131"/>
    </row>
    <row r="5898" spans="1:1" x14ac:dyDescent="0.55000000000000004">
      <c r="A5898" s="131"/>
    </row>
    <row r="5899" spans="1:1" x14ac:dyDescent="0.55000000000000004">
      <c r="A5899" s="131"/>
    </row>
    <row r="5902" spans="1:1" x14ac:dyDescent="0.55000000000000004">
      <c r="A5902" s="131"/>
    </row>
    <row r="5903" spans="1:1" x14ac:dyDescent="0.55000000000000004">
      <c r="A5903" s="131"/>
    </row>
    <row r="5906" spans="1:1" x14ac:dyDescent="0.55000000000000004">
      <c r="A5906" s="131"/>
    </row>
    <row r="5907" spans="1:1" x14ac:dyDescent="0.55000000000000004">
      <c r="A5907" s="131"/>
    </row>
    <row r="5910" spans="1:1" x14ac:dyDescent="0.55000000000000004">
      <c r="A5910" s="131"/>
    </row>
    <row r="5911" spans="1:1" x14ac:dyDescent="0.55000000000000004">
      <c r="A5911" s="131"/>
    </row>
    <row r="5914" spans="1:1" x14ac:dyDescent="0.55000000000000004">
      <c r="A5914" s="131"/>
    </row>
    <row r="5915" spans="1:1" x14ac:dyDescent="0.55000000000000004">
      <c r="A5915" s="131"/>
    </row>
    <row r="5918" spans="1:1" x14ac:dyDescent="0.55000000000000004">
      <c r="A5918" s="131"/>
    </row>
    <row r="5919" spans="1:1" x14ac:dyDescent="0.55000000000000004">
      <c r="A5919" s="131"/>
    </row>
    <row r="5922" spans="1:1" x14ac:dyDescent="0.55000000000000004">
      <c r="A5922" s="131"/>
    </row>
    <row r="5923" spans="1:1" x14ac:dyDescent="0.55000000000000004">
      <c r="A5923" s="131"/>
    </row>
    <row r="5926" spans="1:1" x14ac:dyDescent="0.55000000000000004">
      <c r="A5926" s="131"/>
    </row>
    <row r="5927" spans="1:1" x14ac:dyDescent="0.55000000000000004">
      <c r="A5927" s="131"/>
    </row>
    <row r="5930" spans="1:1" x14ac:dyDescent="0.55000000000000004">
      <c r="A5930" s="131"/>
    </row>
    <row r="5931" spans="1:1" x14ac:dyDescent="0.55000000000000004">
      <c r="A5931" s="131"/>
    </row>
    <row r="5934" spans="1:1" x14ac:dyDescent="0.55000000000000004">
      <c r="A5934" s="131"/>
    </row>
    <row r="5935" spans="1:1" x14ac:dyDescent="0.55000000000000004">
      <c r="A5935" s="131"/>
    </row>
    <row r="5938" spans="1:1" x14ac:dyDescent="0.55000000000000004">
      <c r="A5938" s="131"/>
    </row>
    <row r="5939" spans="1:1" x14ac:dyDescent="0.55000000000000004">
      <c r="A5939" s="131"/>
    </row>
    <row r="5942" spans="1:1" x14ac:dyDescent="0.55000000000000004">
      <c r="A5942" s="131"/>
    </row>
    <row r="5943" spans="1:1" x14ac:dyDescent="0.55000000000000004">
      <c r="A5943" s="131"/>
    </row>
    <row r="5946" spans="1:1" x14ac:dyDescent="0.55000000000000004">
      <c r="A5946" s="131"/>
    </row>
    <row r="5947" spans="1:1" x14ac:dyDescent="0.55000000000000004">
      <c r="A5947" s="131"/>
    </row>
    <row r="5950" spans="1:1" x14ac:dyDescent="0.55000000000000004">
      <c r="A5950" s="131"/>
    </row>
    <row r="5951" spans="1:1" x14ac:dyDescent="0.55000000000000004">
      <c r="A5951" s="131"/>
    </row>
    <row r="5954" spans="1:1" x14ac:dyDescent="0.55000000000000004">
      <c r="A5954" s="131"/>
    </row>
    <row r="5955" spans="1:1" x14ac:dyDescent="0.55000000000000004">
      <c r="A5955" s="131"/>
    </row>
    <row r="5958" spans="1:1" x14ac:dyDescent="0.55000000000000004">
      <c r="A5958" s="131"/>
    </row>
    <row r="5959" spans="1:1" x14ac:dyDescent="0.55000000000000004">
      <c r="A5959" s="131"/>
    </row>
    <row r="5962" spans="1:1" x14ac:dyDescent="0.55000000000000004">
      <c r="A5962" s="131"/>
    </row>
    <row r="5963" spans="1:1" x14ac:dyDescent="0.55000000000000004">
      <c r="A5963" s="131"/>
    </row>
    <row r="5966" spans="1:1" x14ac:dyDescent="0.55000000000000004">
      <c r="A5966" s="131"/>
    </row>
    <row r="5967" spans="1:1" x14ac:dyDescent="0.55000000000000004">
      <c r="A5967" s="131"/>
    </row>
    <row r="5970" spans="1:1" x14ac:dyDescent="0.55000000000000004">
      <c r="A5970" s="131"/>
    </row>
    <row r="5971" spans="1:1" x14ac:dyDescent="0.55000000000000004">
      <c r="A5971" s="131"/>
    </row>
    <row r="5974" spans="1:1" x14ac:dyDescent="0.55000000000000004">
      <c r="A5974" s="131"/>
    </row>
    <row r="5975" spans="1:1" x14ac:dyDescent="0.55000000000000004">
      <c r="A5975" s="131"/>
    </row>
    <row r="5978" spans="1:1" x14ac:dyDescent="0.55000000000000004">
      <c r="A5978" s="131"/>
    </row>
    <row r="5979" spans="1:1" x14ac:dyDescent="0.55000000000000004">
      <c r="A5979" s="131"/>
    </row>
    <row r="5982" spans="1:1" x14ac:dyDescent="0.55000000000000004">
      <c r="A5982" s="131"/>
    </row>
    <row r="5983" spans="1:1" x14ac:dyDescent="0.55000000000000004">
      <c r="A5983" s="131"/>
    </row>
    <row r="5986" spans="1:1" x14ac:dyDescent="0.55000000000000004">
      <c r="A5986" s="131"/>
    </row>
    <row r="5987" spans="1:1" x14ac:dyDescent="0.55000000000000004">
      <c r="A5987" s="131"/>
    </row>
    <row r="5990" spans="1:1" x14ac:dyDescent="0.55000000000000004">
      <c r="A5990" s="131"/>
    </row>
    <row r="5991" spans="1:1" x14ac:dyDescent="0.55000000000000004">
      <c r="A5991" s="131"/>
    </row>
    <row r="5994" spans="1:1" x14ac:dyDescent="0.55000000000000004">
      <c r="A5994" s="131"/>
    </row>
    <row r="5995" spans="1:1" x14ac:dyDescent="0.55000000000000004">
      <c r="A5995" s="131"/>
    </row>
    <row r="5998" spans="1:1" x14ac:dyDescent="0.55000000000000004">
      <c r="A5998" s="131"/>
    </row>
    <row r="5999" spans="1:1" x14ac:dyDescent="0.55000000000000004">
      <c r="A5999" s="131"/>
    </row>
    <row r="6002" spans="1:1" x14ac:dyDescent="0.55000000000000004">
      <c r="A6002" s="131"/>
    </row>
    <row r="6003" spans="1:1" x14ac:dyDescent="0.55000000000000004">
      <c r="A6003" s="131"/>
    </row>
    <row r="6006" spans="1:1" x14ac:dyDescent="0.55000000000000004">
      <c r="A6006" s="131"/>
    </row>
    <row r="6007" spans="1:1" x14ac:dyDescent="0.55000000000000004">
      <c r="A6007" s="131"/>
    </row>
    <row r="6010" spans="1:1" x14ac:dyDescent="0.55000000000000004">
      <c r="A6010" s="131"/>
    </row>
    <row r="6011" spans="1:1" x14ac:dyDescent="0.55000000000000004">
      <c r="A6011" s="131"/>
    </row>
    <row r="6014" spans="1:1" x14ac:dyDescent="0.55000000000000004">
      <c r="A6014" s="131"/>
    </row>
    <row r="6015" spans="1:1" x14ac:dyDescent="0.55000000000000004">
      <c r="A6015" s="131"/>
    </row>
    <row r="6018" spans="1:1" x14ac:dyDescent="0.55000000000000004">
      <c r="A6018" s="131"/>
    </row>
    <row r="6019" spans="1:1" x14ac:dyDescent="0.55000000000000004">
      <c r="A6019" s="131"/>
    </row>
    <row r="6022" spans="1:1" x14ac:dyDescent="0.55000000000000004">
      <c r="A6022" s="131"/>
    </row>
    <row r="6023" spans="1:1" x14ac:dyDescent="0.55000000000000004">
      <c r="A6023" s="131"/>
    </row>
    <row r="6026" spans="1:1" x14ac:dyDescent="0.55000000000000004">
      <c r="A6026" s="131"/>
    </row>
    <row r="6027" spans="1:1" x14ac:dyDescent="0.55000000000000004">
      <c r="A6027" s="131"/>
    </row>
    <row r="6030" spans="1:1" x14ac:dyDescent="0.55000000000000004">
      <c r="A6030" s="131"/>
    </row>
    <row r="6031" spans="1:1" x14ac:dyDescent="0.55000000000000004">
      <c r="A6031" s="131"/>
    </row>
    <row r="6034" spans="1:1" x14ac:dyDescent="0.55000000000000004">
      <c r="A6034" s="131"/>
    </row>
    <row r="6035" spans="1:1" x14ac:dyDescent="0.55000000000000004">
      <c r="A6035" s="131"/>
    </row>
    <row r="6038" spans="1:1" x14ac:dyDescent="0.55000000000000004">
      <c r="A6038" s="131"/>
    </row>
    <row r="6039" spans="1:1" x14ac:dyDescent="0.55000000000000004">
      <c r="A6039" s="131"/>
    </row>
    <row r="6042" spans="1:1" x14ac:dyDescent="0.55000000000000004">
      <c r="A6042" s="131"/>
    </row>
    <row r="6043" spans="1:1" x14ac:dyDescent="0.55000000000000004">
      <c r="A6043" s="131"/>
    </row>
    <row r="6046" spans="1:1" x14ac:dyDescent="0.55000000000000004">
      <c r="A6046" s="131"/>
    </row>
    <row r="6047" spans="1:1" x14ac:dyDescent="0.55000000000000004">
      <c r="A6047" s="131"/>
    </row>
    <row r="6050" spans="1:1" x14ac:dyDescent="0.55000000000000004">
      <c r="A6050" s="131"/>
    </row>
    <row r="6051" spans="1:1" x14ac:dyDescent="0.55000000000000004">
      <c r="A6051" s="131"/>
    </row>
    <row r="6054" spans="1:1" x14ac:dyDescent="0.55000000000000004">
      <c r="A6054" s="131"/>
    </row>
    <row r="6055" spans="1:1" x14ac:dyDescent="0.55000000000000004">
      <c r="A6055" s="131"/>
    </row>
    <row r="6058" spans="1:1" x14ac:dyDescent="0.55000000000000004">
      <c r="A6058" s="131"/>
    </row>
    <row r="6059" spans="1:1" x14ac:dyDescent="0.55000000000000004">
      <c r="A6059" s="131"/>
    </row>
    <row r="6062" spans="1:1" x14ac:dyDescent="0.55000000000000004">
      <c r="A6062" s="131"/>
    </row>
    <row r="6063" spans="1:1" x14ac:dyDescent="0.55000000000000004">
      <c r="A6063" s="131"/>
    </row>
    <row r="6066" spans="1:1" x14ac:dyDescent="0.55000000000000004">
      <c r="A6066" s="131"/>
    </row>
    <row r="6067" spans="1:1" x14ac:dyDescent="0.55000000000000004">
      <c r="A6067" s="131"/>
    </row>
    <row r="6070" spans="1:1" x14ac:dyDescent="0.55000000000000004">
      <c r="A6070" s="131"/>
    </row>
    <row r="6071" spans="1:1" x14ac:dyDescent="0.55000000000000004">
      <c r="A6071" s="131"/>
    </row>
    <row r="6074" spans="1:1" x14ac:dyDescent="0.55000000000000004">
      <c r="A6074" s="131"/>
    </row>
    <row r="6075" spans="1:1" x14ac:dyDescent="0.55000000000000004">
      <c r="A6075" s="131"/>
    </row>
    <row r="6078" spans="1:1" x14ac:dyDescent="0.55000000000000004">
      <c r="A6078" s="131"/>
    </row>
    <row r="6079" spans="1:1" x14ac:dyDescent="0.55000000000000004">
      <c r="A6079" s="131"/>
    </row>
    <row r="6082" spans="1:1" x14ac:dyDescent="0.55000000000000004">
      <c r="A6082" s="131"/>
    </row>
    <row r="6083" spans="1:1" x14ac:dyDescent="0.55000000000000004">
      <c r="A6083" s="131"/>
    </row>
    <row r="6086" spans="1:1" x14ac:dyDescent="0.55000000000000004">
      <c r="A6086" s="131"/>
    </row>
    <row r="6087" spans="1:1" x14ac:dyDescent="0.55000000000000004">
      <c r="A6087" s="131"/>
    </row>
    <row r="6090" spans="1:1" x14ac:dyDescent="0.55000000000000004">
      <c r="A6090" s="131"/>
    </row>
    <row r="6091" spans="1:1" x14ac:dyDescent="0.55000000000000004">
      <c r="A6091" s="131"/>
    </row>
    <row r="6094" spans="1:1" x14ac:dyDescent="0.55000000000000004">
      <c r="A6094" s="131"/>
    </row>
    <row r="6095" spans="1:1" x14ac:dyDescent="0.55000000000000004">
      <c r="A6095" s="131"/>
    </row>
    <row r="6098" spans="1:1" x14ac:dyDescent="0.55000000000000004">
      <c r="A6098" s="131"/>
    </row>
    <row r="6099" spans="1:1" x14ac:dyDescent="0.55000000000000004">
      <c r="A6099" s="131"/>
    </row>
    <row r="6102" spans="1:1" x14ac:dyDescent="0.55000000000000004">
      <c r="A6102" s="131"/>
    </row>
    <row r="6103" spans="1:1" x14ac:dyDescent="0.55000000000000004">
      <c r="A6103" s="131"/>
    </row>
    <row r="6106" spans="1:1" x14ac:dyDescent="0.55000000000000004">
      <c r="A6106" s="131"/>
    </row>
    <row r="6107" spans="1:1" x14ac:dyDescent="0.55000000000000004">
      <c r="A6107" s="131"/>
    </row>
    <row r="6110" spans="1:1" x14ac:dyDescent="0.55000000000000004">
      <c r="A6110" s="131"/>
    </row>
    <row r="6111" spans="1:1" x14ac:dyDescent="0.55000000000000004">
      <c r="A6111" s="131"/>
    </row>
    <row r="6114" spans="1:1" x14ac:dyDescent="0.55000000000000004">
      <c r="A6114" s="131"/>
    </row>
    <row r="6115" spans="1:1" x14ac:dyDescent="0.55000000000000004">
      <c r="A6115" s="131"/>
    </row>
    <row r="6118" spans="1:1" x14ac:dyDescent="0.55000000000000004">
      <c r="A6118" s="131"/>
    </row>
    <row r="6119" spans="1:1" x14ac:dyDescent="0.55000000000000004">
      <c r="A6119" s="131"/>
    </row>
    <row r="6122" spans="1:1" x14ac:dyDescent="0.55000000000000004">
      <c r="A6122" s="131"/>
    </row>
    <row r="6123" spans="1:1" x14ac:dyDescent="0.55000000000000004">
      <c r="A6123" s="131"/>
    </row>
    <row r="6126" spans="1:1" x14ac:dyDescent="0.55000000000000004">
      <c r="A6126" s="131"/>
    </row>
    <row r="6127" spans="1:1" x14ac:dyDescent="0.55000000000000004">
      <c r="A6127" s="131"/>
    </row>
    <row r="6130" spans="1:1" x14ac:dyDescent="0.55000000000000004">
      <c r="A6130" s="131"/>
    </row>
    <row r="6131" spans="1:1" x14ac:dyDescent="0.55000000000000004">
      <c r="A6131" s="131"/>
    </row>
    <row r="6134" spans="1:1" x14ac:dyDescent="0.55000000000000004">
      <c r="A6134" s="131"/>
    </row>
    <row r="6135" spans="1:1" x14ac:dyDescent="0.55000000000000004">
      <c r="A6135" s="131"/>
    </row>
    <row r="6138" spans="1:1" x14ac:dyDescent="0.55000000000000004">
      <c r="A6138" s="131"/>
    </row>
    <row r="6139" spans="1:1" x14ac:dyDescent="0.55000000000000004">
      <c r="A6139" s="131"/>
    </row>
    <row r="6142" spans="1:1" x14ac:dyDescent="0.55000000000000004">
      <c r="A6142" s="131"/>
    </row>
    <row r="6143" spans="1:1" x14ac:dyDescent="0.55000000000000004">
      <c r="A6143" s="131"/>
    </row>
    <row r="6146" spans="1:1" x14ac:dyDescent="0.55000000000000004">
      <c r="A6146" s="131"/>
    </row>
    <row r="6147" spans="1:1" x14ac:dyDescent="0.55000000000000004">
      <c r="A6147" s="131"/>
    </row>
    <row r="6150" spans="1:1" x14ac:dyDescent="0.55000000000000004">
      <c r="A6150" s="131"/>
    </row>
    <row r="6151" spans="1:1" x14ac:dyDescent="0.55000000000000004">
      <c r="A6151" s="131"/>
    </row>
    <row r="6154" spans="1:1" x14ac:dyDescent="0.55000000000000004">
      <c r="A6154" s="131"/>
    </row>
    <row r="6155" spans="1:1" x14ac:dyDescent="0.55000000000000004">
      <c r="A6155" s="131"/>
    </row>
    <row r="6158" spans="1:1" x14ac:dyDescent="0.55000000000000004">
      <c r="A6158" s="131"/>
    </row>
    <row r="6159" spans="1:1" x14ac:dyDescent="0.55000000000000004">
      <c r="A6159" s="131"/>
    </row>
    <row r="6162" spans="1:1" x14ac:dyDescent="0.55000000000000004">
      <c r="A6162" s="131"/>
    </row>
    <row r="6163" spans="1:1" x14ac:dyDescent="0.55000000000000004">
      <c r="A6163" s="131"/>
    </row>
    <row r="6166" spans="1:1" x14ac:dyDescent="0.55000000000000004">
      <c r="A6166" s="131"/>
    </row>
    <row r="6167" spans="1:1" x14ac:dyDescent="0.55000000000000004">
      <c r="A6167" s="131"/>
    </row>
    <row r="6170" spans="1:1" x14ac:dyDescent="0.55000000000000004">
      <c r="A6170" s="131"/>
    </row>
    <row r="6171" spans="1:1" x14ac:dyDescent="0.55000000000000004">
      <c r="A6171" s="131"/>
    </row>
    <row r="6174" spans="1:1" x14ac:dyDescent="0.55000000000000004">
      <c r="A6174" s="131"/>
    </row>
    <row r="6175" spans="1:1" x14ac:dyDescent="0.55000000000000004">
      <c r="A6175" s="131"/>
    </row>
    <row r="6178" spans="1:1" x14ac:dyDescent="0.55000000000000004">
      <c r="A6178" s="131"/>
    </row>
    <row r="6179" spans="1:1" x14ac:dyDescent="0.55000000000000004">
      <c r="A6179" s="131"/>
    </row>
    <row r="6182" spans="1:1" x14ac:dyDescent="0.55000000000000004">
      <c r="A6182" s="131"/>
    </row>
    <row r="6183" spans="1:1" x14ac:dyDescent="0.55000000000000004">
      <c r="A6183" s="131"/>
    </row>
    <row r="6186" spans="1:1" x14ac:dyDescent="0.55000000000000004">
      <c r="A6186" s="131"/>
    </row>
    <row r="6187" spans="1:1" x14ac:dyDescent="0.55000000000000004">
      <c r="A6187" s="131"/>
    </row>
    <row r="6190" spans="1:1" x14ac:dyDescent="0.55000000000000004">
      <c r="A6190" s="131"/>
    </row>
    <row r="6191" spans="1:1" x14ac:dyDescent="0.55000000000000004">
      <c r="A6191" s="131"/>
    </row>
    <row r="6194" spans="1:1" x14ac:dyDescent="0.55000000000000004">
      <c r="A6194" s="131"/>
    </row>
    <row r="6195" spans="1:1" x14ac:dyDescent="0.55000000000000004">
      <c r="A6195" s="131"/>
    </row>
    <row r="6198" spans="1:1" x14ac:dyDescent="0.55000000000000004">
      <c r="A6198" s="131"/>
    </row>
    <row r="6199" spans="1:1" x14ac:dyDescent="0.55000000000000004">
      <c r="A6199" s="131"/>
    </row>
    <row r="6202" spans="1:1" x14ac:dyDescent="0.55000000000000004">
      <c r="A6202" s="131"/>
    </row>
    <row r="6203" spans="1:1" x14ac:dyDescent="0.55000000000000004">
      <c r="A6203" s="131"/>
    </row>
    <row r="6206" spans="1:1" x14ac:dyDescent="0.55000000000000004">
      <c r="A6206" s="131"/>
    </row>
    <row r="6207" spans="1:1" x14ac:dyDescent="0.55000000000000004">
      <c r="A6207" s="131"/>
    </row>
    <row r="6210" spans="1:1" x14ac:dyDescent="0.55000000000000004">
      <c r="A6210" s="131"/>
    </row>
    <row r="6211" spans="1:1" x14ac:dyDescent="0.55000000000000004">
      <c r="A6211" s="131"/>
    </row>
    <row r="6214" spans="1:1" x14ac:dyDescent="0.55000000000000004">
      <c r="A6214" s="131"/>
    </row>
    <row r="6215" spans="1:1" x14ac:dyDescent="0.55000000000000004">
      <c r="A6215" s="131"/>
    </row>
    <row r="6218" spans="1:1" x14ac:dyDescent="0.55000000000000004">
      <c r="A6218" s="131"/>
    </row>
    <row r="6219" spans="1:1" x14ac:dyDescent="0.55000000000000004">
      <c r="A6219" s="131"/>
    </row>
    <row r="6222" spans="1:1" x14ac:dyDescent="0.55000000000000004">
      <c r="A6222" s="131"/>
    </row>
    <row r="6223" spans="1:1" x14ac:dyDescent="0.55000000000000004">
      <c r="A6223" s="131"/>
    </row>
    <row r="6226" spans="1:1" x14ac:dyDescent="0.55000000000000004">
      <c r="A6226" s="131"/>
    </row>
    <row r="6227" spans="1:1" x14ac:dyDescent="0.55000000000000004">
      <c r="A6227" s="131"/>
    </row>
    <row r="6230" spans="1:1" x14ac:dyDescent="0.55000000000000004">
      <c r="A6230" s="131"/>
    </row>
    <row r="6231" spans="1:1" x14ac:dyDescent="0.55000000000000004">
      <c r="A6231" s="131"/>
    </row>
    <row r="6234" spans="1:1" x14ac:dyDescent="0.55000000000000004">
      <c r="A6234" s="131"/>
    </row>
    <row r="6235" spans="1:1" x14ac:dyDescent="0.55000000000000004">
      <c r="A6235" s="131"/>
    </row>
    <row r="6238" spans="1:1" x14ac:dyDescent="0.55000000000000004">
      <c r="A6238" s="131"/>
    </row>
    <row r="6239" spans="1:1" x14ac:dyDescent="0.55000000000000004">
      <c r="A6239" s="131"/>
    </row>
    <row r="6242" spans="1:1" x14ac:dyDescent="0.55000000000000004">
      <c r="A6242" s="131"/>
    </row>
    <row r="6243" spans="1:1" x14ac:dyDescent="0.55000000000000004">
      <c r="A6243" s="131"/>
    </row>
    <row r="6246" spans="1:1" x14ac:dyDescent="0.55000000000000004">
      <c r="A6246" s="131"/>
    </row>
    <row r="6247" spans="1:1" x14ac:dyDescent="0.55000000000000004">
      <c r="A6247" s="131"/>
    </row>
    <row r="6250" spans="1:1" x14ac:dyDescent="0.55000000000000004">
      <c r="A6250" s="131"/>
    </row>
    <row r="6251" spans="1:1" x14ac:dyDescent="0.55000000000000004">
      <c r="A6251" s="131"/>
    </row>
    <row r="6254" spans="1:1" x14ac:dyDescent="0.55000000000000004">
      <c r="A6254" s="131"/>
    </row>
    <row r="6255" spans="1:1" x14ac:dyDescent="0.55000000000000004">
      <c r="A6255" s="131"/>
    </row>
    <row r="6258" spans="1:1" x14ac:dyDescent="0.55000000000000004">
      <c r="A6258" s="131"/>
    </row>
    <row r="6259" spans="1:1" x14ac:dyDescent="0.55000000000000004">
      <c r="A6259" s="131"/>
    </row>
    <row r="6262" spans="1:1" x14ac:dyDescent="0.55000000000000004">
      <c r="A6262" s="131"/>
    </row>
    <row r="6263" spans="1:1" x14ac:dyDescent="0.55000000000000004">
      <c r="A6263" s="131"/>
    </row>
    <row r="6266" spans="1:1" x14ac:dyDescent="0.55000000000000004">
      <c r="A6266" s="131"/>
    </row>
    <row r="6267" spans="1:1" x14ac:dyDescent="0.55000000000000004">
      <c r="A6267" s="131"/>
    </row>
    <row r="6270" spans="1:1" x14ac:dyDescent="0.55000000000000004">
      <c r="A6270" s="131"/>
    </row>
    <row r="6271" spans="1:1" x14ac:dyDescent="0.55000000000000004">
      <c r="A6271" s="131"/>
    </row>
    <row r="6274" spans="1:1" x14ac:dyDescent="0.55000000000000004">
      <c r="A6274" s="131"/>
    </row>
    <row r="6275" spans="1:1" x14ac:dyDescent="0.55000000000000004">
      <c r="A6275" s="131"/>
    </row>
    <row r="6278" spans="1:1" x14ac:dyDescent="0.55000000000000004">
      <c r="A6278" s="131"/>
    </row>
    <row r="6279" spans="1:1" x14ac:dyDescent="0.55000000000000004">
      <c r="A6279" s="131"/>
    </row>
    <row r="6282" spans="1:1" x14ac:dyDescent="0.55000000000000004">
      <c r="A6282" s="131"/>
    </row>
    <row r="6283" spans="1:1" x14ac:dyDescent="0.55000000000000004">
      <c r="A6283" s="131"/>
    </row>
    <row r="6286" spans="1:1" x14ac:dyDescent="0.55000000000000004">
      <c r="A6286" s="131"/>
    </row>
    <row r="6287" spans="1:1" x14ac:dyDescent="0.55000000000000004">
      <c r="A6287" s="131"/>
    </row>
    <row r="6290" spans="1:1" x14ac:dyDescent="0.55000000000000004">
      <c r="A6290" s="131"/>
    </row>
    <row r="6291" spans="1:1" x14ac:dyDescent="0.55000000000000004">
      <c r="A6291" s="131"/>
    </row>
    <row r="6294" spans="1:1" x14ac:dyDescent="0.55000000000000004">
      <c r="A6294" s="131"/>
    </row>
    <row r="6295" spans="1:1" x14ac:dyDescent="0.55000000000000004">
      <c r="A6295" s="131"/>
    </row>
    <row r="6298" spans="1:1" x14ac:dyDescent="0.55000000000000004">
      <c r="A6298" s="131"/>
    </row>
    <row r="6299" spans="1:1" x14ac:dyDescent="0.55000000000000004">
      <c r="A6299" s="131"/>
    </row>
    <row r="6302" spans="1:1" x14ac:dyDescent="0.55000000000000004">
      <c r="A6302" s="131"/>
    </row>
    <row r="6303" spans="1:1" x14ac:dyDescent="0.55000000000000004">
      <c r="A6303" s="131"/>
    </row>
    <row r="6306" spans="1:1" x14ac:dyDescent="0.55000000000000004">
      <c r="A6306" s="131"/>
    </row>
    <row r="6307" spans="1:1" x14ac:dyDescent="0.55000000000000004">
      <c r="A6307" s="131"/>
    </row>
    <row r="6310" spans="1:1" x14ac:dyDescent="0.55000000000000004">
      <c r="A6310" s="131"/>
    </row>
    <row r="6311" spans="1:1" x14ac:dyDescent="0.55000000000000004">
      <c r="A6311" s="131"/>
    </row>
    <row r="6314" spans="1:1" x14ac:dyDescent="0.55000000000000004">
      <c r="A6314" s="131"/>
    </row>
    <row r="6315" spans="1:1" x14ac:dyDescent="0.55000000000000004">
      <c r="A6315" s="131"/>
    </row>
    <row r="6318" spans="1:1" x14ac:dyDescent="0.55000000000000004">
      <c r="A6318" s="131"/>
    </row>
    <row r="6319" spans="1:1" x14ac:dyDescent="0.55000000000000004">
      <c r="A6319" s="131"/>
    </row>
    <row r="6322" spans="1:1" x14ac:dyDescent="0.55000000000000004">
      <c r="A6322" s="131"/>
    </row>
    <row r="6323" spans="1:1" x14ac:dyDescent="0.55000000000000004">
      <c r="A6323" s="131"/>
    </row>
    <row r="6326" spans="1:1" x14ac:dyDescent="0.55000000000000004">
      <c r="A6326" s="131"/>
    </row>
    <row r="6327" spans="1:1" x14ac:dyDescent="0.55000000000000004">
      <c r="A6327" s="131"/>
    </row>
    <row r="6330" spans="1:1" x14ac:dyDescent="0.55000000000000004">
      <c r="A6330" s="131"/>
    </row>
    <row r="6331" spans="1:1" x14ac:dyDescent="0.55000000000000004">
      <c r="A6331" s="131"/>
    </row>
    <row r="6334" spans="1:1" x14ac:dyDescent="0.55000000000000004">
      <c r="A6334" s="131"/>
    </row>
    <row r="6335" spans="1:1" x14ac:dyDescent="0.55000000000000004">
      <c r="A6335" s="131"/>
    </row>
    <row r="6338" spans="1:1" x14ac:dyDescent="0.55000000000000004">
      <c r="A6338" s="131"/>
    </row>
    <row r="6339" spans="1:1" x14ac:dyDescent="0.55000000000000004">
      <c r="A6339" s="131"/>
    </row>
    <row r="6342" spans="1:1" x14ac:dyDescent="0.55000000000000004">
      <c r="A6342" s="131"/>
    </row>
    <row r="6343" spans="1:1" x14ac:dyDescent="0.55000000000000004">
      <c r="A6343" s="131"/>
    </row>
    <row r="6346" spans="1:1" x14ac:dyDescent="0.55000000000000004">
      <c r="A6346" s="131"/>
    </row>
    <row r="6347" spans="1:1" x14ac:dyDescent="0.55000000000000004">
      <c r="A6347" s="131"/>
    </row>
    <row r="6350" spans="1:1" x14ac:dyDescent="0.55000000000000004">
      <c r="A6350" s="131"/>
    </row>
    <row r="6351" spans="1:1" x14ac:dyDescent="0.55000000000000004">
      <c r="A6351" s="131"/>
    </row>
    <row r="6354" spans="1:1" x14ac:dyDescent="0.55000000000000004">
      <c r="A6354" s="131"/>
    </row>
    <row r="6355" spans="1:1" x14ac:dyDescent="0.55000000000000004">
      <c r="A6355" s="131"/>
    </row>
    <row r="6358" spans="1:1" x14ac:dyDescent="0.55000000000000004">
      <c r="A6358" s="131"/>
    </row>
    <row r="6359" spans="1:1" x14ac:dyDescent="0.55000000000000004">
      <c r="A6359" s="131"/>
    </row>
    <row r="6362" spans="1:1" x14ac:dyDescent="0.55000000000000004">
      <c r="A6362" s="131"/>
    </row>
    <row r="6363" spans="1:1" x14ac:dyDescent="0.55000000000000004">
      <c r="A6363" s="131"/>
    </row>
    <row r="6366" spans="1:1" x14ac:dyDescent="0.55000000000000004">
      <c r="A6366" s="131"/>
    </row>
    <row r="6367" spans="1:1" x14ac:dyDescent="0.55000000000000004">
      <c r="A6367" s="131"/>
    </row>
    <row r="6370" spans="1:1" x14ac:dyDescent="0.55000000000000004">
      <c r="A6370" s="131"/>
    </row>
    <row r="6371" spans="1:1" x14ac:dyDescent="0.55000000000000004">
      <c r="A6371" s="131"/>
    </row>
    <row r="6374" spans="1:1" x14ac:dyDescent="0.55000000000000004">
      <c r="A6374" s="131"/>
    </row>
    <row r="6375" spans="1:1" x14ac:dyDescent="0.55000000000000004">
      <c r="A6375" s="131"/>
    </row>
    <row r="6378" spans="1:1" x14ac:dyDescent="0.55000000000000004">
      <c r="A6378" s="131"/>
    </row>
    <row r="6379" spans="1:1" x14ac:dyDescent="0.55000000000000004">
      <c r="A6379" s="131"/>
    </row>
    <row r="6382" spans="1:1" x14ac:dyDescent="0.55000000000000004">
      <c r="A6382" s="131"/>
    </row>
    <row r="6383" spans="1:1" x14ac:dyDescent="0.55000000000000004">
      <c r="A6383" s="131"/>
    </row>
    <row r="6386" spans="1:1" x14ac:dyDescent="0.55000000000000004">
      <c r="A6386" s="131"/>
    </row>
    <row r="6387" spans="1:1" x14ac:dyDescent="0.55000000000000004">
      <c r="A6387" s="131"/>
    </row>
    <row r="6390" spans="1:1" x14ac:dyDescent="0.55000000000000004">
      <c r="A6390" s="131"/>
    </row>
    <row r="6391" spans="1:1" x14ac:dyDescent="0.55000000000000004">
      <c r="A6391" s="131"/>
    </row>
    <row r="6394" spans="1:1" x14ac:dyDescent="0.55000000000000004">
      <c r="A6394" s="131"/>
    </row>
    <row r="6395" spans="1:1" x14ac:dyDescent="0.55000000000000004">
      <c r="A6395" s="131"/>
    </row>
    <row r="6398" spans="1:1" x14ac:dyDescent="0.55000000000000004">
      <c r="A6398" s="131"/>
    </row>
    <row r="6399" spans="1:1" x14ac:dyDescent="0.55000000000000004">
      <c r="A6399" s="131"/>
    </row>
    <row r="6402" spans="1:1" x14ac:dyDescent="0.55000000000000004">
      <c r="A6402" s="131"/>
    </row>
    <row r="6403" spans="1:1" x14ac:dyDescent="0.55000000000000004">
      <c r="A6403" s="131"/>
    </row>
    <row r="6406" spans="1:1" x14ac:dyDescent="0.55000000000000004">
      <c r="A6406" s="131"/>
    </row>
    <row r="6407" spans="1:1" x14ac:dyDescent="0.55000000000000004">
      <c r="A6407" s="131"/>
    </row>
    <row r="6410" spans="1:1" x14ac:dyDescent="0.55000000000000004">
      <c r="A6410" s="131"/>
    </row>
    <row r="6411" spans="1:1" x14ac:dyDescent="0.55000000000000004">
      <c r="A6411" s="131"/>
    </row>
    <row r="6414" spans="1:1" x14ac:dyDescent="0.55000000000000004">
      <c r="A6414" s="131"/>
    </row>
    <row r="6415" spans="1:1" x14ac:dyDescent="0.55000000000000004">
      <c r="A6415" s="131"/>
    </row>
    <row r="6418" spans="1:1" x14ac:dyDescent="0.55000000000000004">
      <c r="A6418" s="131"/>
    </row>
    <row r="6419" spans="1:1" x14ac:dyDescent="0.55000000000000004">
      <c r="A6419" s="131"/>
    </row>
    <row r="6422" spans="1:1" x14ac:dyDescent="0.55000000000000004">
      <c r="A6422" s="131"/>
    </row>
    <row r="6423" spans="1:1" x14ac:dyDescent="0.55000000000000004">
      <c r="A6423" s="131"/>
    </row>
    <row r="6426" spans="1:1" x14ac:dyDescent="0.55000000000000004">
      <c r="A6426" s="131"/>
    </row>
    <row r="6427" spans="1:1" x14ac:dyDescent="0.55000000000000004">
      <c r="A6427" s="131"/>
    </row>
    <row r="6430" spans="1:1" x14ac:dyDescent="0.55000000000000004">
      <c r="A6430" s="131"/>
    </row>
    <row r="6431" spans="1:1" x14ac:dyDescent="0.55000000000000004">
      <c r="A6431" s="131"/>
    </row>
    <row r="6434" spans="1:1" x14ac:dyDescent="0.55000000000000004">
      <c r="A6434" s="131"/>
    </row>
    <row r="6435" spans="1:1" x14ac:dyDescent="0.55000000000000004">
      <c r="A6435" s="131"/>
    </row>
    <row r="6438" spans="1:1" x14ac:dyDescent="0.55000000000000004">
      <c r="A6438" s="131"/>
    </row>
    <row r="6439" spans="1:1" x14ac:dyDescent="0.55000000000000004">
      <c r="A6439" s="131"/>
    </row>
    <row r="6442" spans="1:1" x14ac:dyDescent="0.55000000000000004">
      <c r="A6442" s="131"/>
    </row>
    <row r="6443" spans="1:1" x14ac:dyDescent="0.55000000000000004">
      <c r="A6443" s="131"/>
    </row>
    <row r="6446" spans="1:1" x14ac:dyDescent="0.55000000000000004">
      <c r="A6446" s="131"/>
    </row>
    <row r="6447" spans="1:1" x14ac:dyDescent="0.55000000000000004">
      <c r="A6447" s="131"/>
    </row>
    <row r="6450" spans="1:1" x14ac:dyDescent="0.55000000000000004">
      <c r="A6450" s="131"/>
    </row>
    <row r="6451" spans="1:1" x14ac:dyDescent="0.55000000000000004">
      <c r="A6451" s="131"/>
    </row>
    <row r="6454" spans="1:1" x14ac:dyDescent="0.55000000000000004">
      <c r="A6454" s="131"/>
    </row>
    <row r="6455" spans="1:1" x14ac:dyDescent="0.55000000000000004">
      <c r="A6455" s="131"/>
    </row>
    <row r="6458" spans="1:1" x14ac:dyDescent="0.55000000000000004">
      <c r="A6458" s="131"/>
    </row>
    <row r="6459" spans="1:1" x14ac:dyDescent="0.55000000000000004">
      <c r="A6459" s="131"/>
    </row>
    <row r="6462" spans="1:1" x14ac:dyDescent="0.55000000000000004">
      <c r="A6462" s="131"/>
    </row>
    <row r="6463" spans="1:1" x14ac:dyDescent="0.55000000000000004">
      <c r="A6463" s="131"/>
    </row>
    <row r="6466" spans="1:1" x14ac:dyDescent="0.55000000000000004">
      <c r="A6466" s="131"/>
    </row>
    <row r="6467" spans="1:1" x14ac:dyDescent="0.55000000000000004">
      <c r="A6467" s="131"/>
    </row>
    <row r="6470" spans="1:1" x14ac:dyDescent="0.55000000000000004">
      <c r="A6470" s="131"/>
    </row>
    <row r="6471" spans="1:1" x14ac:dyDescent="0.55000000000000004">
      <c r="A6471" s="131"/>
    </row>
    <row r="6474" spans="1:1" x14ac:dyDescent="0.55000000000000004">
      <c r="A6474" s="131"/>
    </row>
    <row r="6475" spans="1:1" x14ac:dyDescent="0.55000000000000004">
      <c r="A6475" s="131"/>
    </row>
    <row r="6478" spans="1:1" x14ac:dyDescent="0.55000000000000004">
      <c r="A6478" s="131"/>
    </row>
    <row r="6479" spans="1:1" x14ac:dyDescent="0.55000000000000004">
      <c r="A6479" s="131"/>
    </row>
    <row r="6482" spans="1:1" x14ac:dyDescent="0.55000000000000004">
      <c r="A6482" s="131"/>
    </row>
    <row r="6483" spans="1:1" x14ac:dyDescent="0.55000000000000004">
      <c r="A6483" s="131"/>
    </row>
    <row r="6486" spans="1:1" x14ac:dyDescent="0.55000000000000004">
      <c r="A6486" s="131"/>
    </row>
    <row r="6487" spans="1:1" x14ac:dyDescent="0.55000000000000004">
      <c r="A6487" s="131"/>
    </row>
    <row r="6490" spans="1:1" x14ac:dyDescent="0.55000000000000004">
      <c r="A6490" s="131"/>
    </row>
    <row r="6491" spans="1:1" x14ac:dyDescent="0.55000000000000004">
      <c r="A6491" s="131"/>
    </row>
    <row r="6494" spans="1:1" x14ac:dyDescent="0.55000000000000004">
      <c r="A6494" s="131"/>
    </row>
    <row r="6495" spans="1:1" x14ac:dyDescent="0.55000000000000004">
      <c r="A6495" s="131"/>
    </row>
    <row r="6498" spans="1:1" x14ac:dyDescent="0.55000000000000004">
      <c r="A6498" s="131"/>
    </row>
    <row r="6499" spans="1:1" x14ac:dyDescent="0.55000000000000004">
      <c r="A6499" s="131"/>
    </row>
    <row r="6502" spans="1:1" x14ac:dyDescent="0.55000000000000004">
      <c r="A6502" s="131"/>
    </row>
    <row r="6503" spans="1:1" x14ac:dyDescent="0.55000000000000004">
      <c r="A6503" s="131"/>
    </row>
    <row r="6506" spans="1:1" x14ac:dyDescent="0.55000000000000004">
      <c r="A6506" s="131"/>
    </row>
    <row r="6507" spans="1:1" x14ac:dyDescent="0.55000000000000004">
      <c r="A6507" s="131"/>
    </row>
    <row r="6510" spans="1:1" x14ac:dyDescent="0.55000000000000004">
      <c r="A6510" s="131"/>
    </row>
    <row r="6511" spans="1:1" x14ac:dyDescent="0.55000000000000004">
      <c r="A6511" s="131"/>
    </row>
    <row r="6514" spans="1:1" x14ac:dyDescent="0.55000000000000004">
      <c r="A6514" s="131"/>
    </row>
    <row r="6515" spans="1:1" x14ac:dyDescent="0.55000000000000004">
      <c r="A6515" s="131"/>
    </row>
    <row r="6518" spans="1:1" x14ac:dyDescent="0.55000000000000004">
      <c r="A6518" s="131"/>
    </row>
    <row r="6519" spans="1:1" x14ac:dyDescent="0.55000000000000004">
      <c r="A6519" s="131"/>
    </row>
    <row r="6522" spans="1:1" x14ac:dyDescent="0.55000000000000004">
      <c r="A6522" s="131"/>
    </row>
    <row r="6523" spans="1:1" x14ac:dyDescent="0.55000000000000004">
      <c r="A6523" s="131"/>
    </row>
    <row r="6526" spans="1:1" x14ac:dyDescent="0.55000000000000004">
      <c r="A6526" s="131"/>
    </row>
    <row r="6527" spans="1:1" x14ac:dyDescent="0.55000000000000004">
      <c r="A6527" s="131"/>
    </row>
    <row r="6530" spans="1:1" x14ac:dyDescent="0.55000000000000004">
      <c r="A6530" s="131"/>
    </row>
    <row r="6531" spans="1:1" x14ac:dyDescent="0.55000000000000004">
      <c r="A6531" s="131"/>
    </row>
    <row r="6534" spans="1:1" x14ac:dyDescent="0.55000000000000004">
      <c r="A6534" s="131"/>
    </row>
    <row r="6535" spans="1:1" x14ac:dyDescent="0.55000000000000004">
      <c r="A6535" s="131"/>
    </row>
    <row r="6538" spans="1:1" x14ac:dyDescent="0.55000000000000004">
      <c r="A6538" s="131"/>
    </row>
    <row r="6539" spans="1:1" x14ac:dyDescent="0.55000000000000004">
      <c r="A6539" s="131"/>
    </row>
    <row r="6542" spans="1:1" x14ac:dyDescent="0.55000000000000004">
      <c r="A6542" s="131"/>
    </row>
    <row r="6543" spans="1:1" x14ac:dyDescent="0.55000000000000004">
      <c r="A6543" s="131"/>
    </row>
    <row r="6546" spans="1:1" x14ac:dyDescent="0.55000000000000004">
      <c r="A6546" s="131"/>
    </row>
    <row r="6547" spans="1:1" x14ac:dyDescent="0.55000000000000004">
      <c r="A6547" s="131"/>
    </row>
    <row r="6550" spans="1:1" x14ac:dyDescent="0.55000000000000004">
      <c r="A6550" s="131"/>
    </row>
    <row r="6551" spans="1:1" x14ac:dyDescent="0.55000000000000004">
      <c r="A6551" s="131"/>
    </row>
    <row r="6554" spans="1:1" x14ac:dyDescent="0.55000000000000004">
      <c r="A6554" s="131"/>
    </row>
    <row r="6555" spans="1:1" x14ac:dyDescent="0.55000000000000004">
      <c r="A6555" s="131"/>
    </row>
    <row r="6558" spans="1:1" x14ac:dyDescent="0.55000000000000004">
      <c r="A6558" s="131"/>
    </row>
    <row r="6559" spans="1:1" x14ac:dyDescent="0.55000000000000004">
      <c r="A6559" s="131"/>
    </row>
    <row r="6562" spans="1:1" x14ac:dyDescent="0.55000000000000004">
      <c r="A6562" s="131"/>
    </row>
    <row r="6563" spans="1:1" x14ac:dyDescent="0.55000000000000004">
      <c r="A6563" s="131"/>
    </row>
    <row r="6566" spans="1:1" x14ac:dyDescent="0.55000000000000004">
      <c r="A6566" s="131"/>
    </row>
    <row r="6567" spans="1:1" x14ac:dyDescent="0.55000000000000004">
      <c r="A6567" s="131"/>
    </row>
    <row r="6570" spans="1:1" x14ac:dyDescent="0.55000000000000004">
      <c r="A6570" s="131"/>
    </row>
    <row r="6571" spans="1:1" x14ac:dyDescent="0.55000000000000004">
      <c r="A6571" s="131"/>
    </row>
    <row r="6574" spans="1:1" x14ac:dyDescent="0.55000000000000004">
      <c r="A6574" s="131"/>
    </row>
    <row r="6575" spans="1:1" x14ac:dyDescent="0.55000000000000004">
      <c r="A6575" s="131"/>
    </row>
    <row r="6578" spans="1:1" x14ac:dyDescent="0.55000000000000004">
      <c r="A6578" s="131"/>
    </row>
    <row r="6579" spans="1:1" x14ac:dyDescent="0.55000000000000004">
      <c r="A6579" s="131"/>
    </row>
    <row r="6582" spans="1:1" x14ac:dyDescent="0.55000000000000004">
      <c r="A6582" s="131"/>
    </row>
    <row r="6583" spans="1:1" x14ac:dyDescent="0.55000000000000004">
      <c r="A6583" s="131"/>
    </row>
    <row r="6586" spans="1:1" x14ac:dyDescent="0.55000000000000004">
      <c r="A6586" s="131"/>
    </row>
    <row r="6587" spans="1:1" x14ac:dyDescent="0.55000000000000004">
      <c r="A6587" s="131"/>
    </row>
    <row r="6590" spans="1:1" x14ac:dyDescent="0.55000000000000004">
      <c r="A6590" s="131"/>
    </row>
    <row r="6591" spans="1:1" x14ac:dyDescent="0.55000000000000004">
      <c r="A6591" s="131"/>
    </row>
    <row r="6594" spans="1:1" x14ac:dyDescent="0.55000000000000004">
      <c r="A6594" s="131"/>
    </row>
    <row r="6595" spans="1:1" x14ac:dyDescent="0.55000000000000004">
      <c r="A6595" s="131"/>
    </row>
    <row r="6598" spans="1:1" x14ac:dyDescent="0.55000000000000004">
      <c r="A6598" s="131"/>
    </row>
    <row r="6599" spans="1:1" x14ac:dyDescent="0.55000000000000004">
      <c r="A6599" s="131"/>
    </row>
    <row r="6602" spans="1:1" x14ac:dyDescent="0.55000000000000004">
      <c r="A6602" s="131"/>
    </row>
    <row r="6603" spans="1:1" x14ac:dyDescent="0.55000000000000004">
      <c r="A6603" s="131"/>
    </row>
    <row r="6606" spans="1:1" x14ac:dyDescent="0.55000000000000004">
      <c r="A6606" s="131"/>
    </row>
    <row r="6607" spans="1:1" x14ac:dyDescent="0.55000000000000004">
      <c r="A6607" s="131"/>
    </row>
    <row r="6610" spans="1:1" x14ac:dyDescent="0.55000000000000004">
      <c r="A6610" s="131"/>
    </row>
    <row r="6611" spans="1:1" x14ac:dyDescent="0.55000000000000004">
      <c r="A6611" s="131"/>
    </row>
    <row r="6614" spans="1:1" x14ac:dyDescent="0.55000000000000004">
      <c r="A6614" s="131"/>
    </row>
    <row r="6615" spans="1:1" x14ac:dyDescent="0.55000000000000004">
      <c r="A6615" s="131"/>
    </row>
    <row r="6618" spans="1:1" x14ac:dyDescent="0.55000000000000004">
      <c r="A6618" s="131"/>
    </row>
    <row r="6619" spans="1:1" x14ac:dyDescent="0.55000000000000004">
      <c r="A6619" s="131"/>
    </row>
    <row r="6622" spans="1:1" x14ac:dyDescent="0.55000000000000004">
      <c r="A6622" s="131"/>
    </row>
    <row r="6623" spans="1:1" x14ac:dyDescent="0.55000000000000004">
      <c r="A6623" s="131"/>
    </row>
    <row r="6626" spans="1:1" x14ac:dyDescent="0.55000000000000004">
      <c r="A6626" s="131"/>
    </row>
    <row r="6627" spans="1:1" x14ac:dyDescent="0.55000000000000004">
      <c r="A6627" s="131"/>
    </row>
    <row r="6630" spans="1:1" x14ac:dyDescent="0.55000000000000004">
      <c r="A6630" s="131"/>
    </row>
    <row r="6631" spans="1:1" x14ac:dyDescent="0.55000000000000004">
      <c r="A6631" s="131"/>
    </row>
    <row r="6634" spans="1:1" x14ac:dyDescent="0.55000000000000004">
      <c r="A6634" s="131"/>
    </row>
    <row r="6635" spans="1:1" x14ac:dyDescent="0.55000000000000004">
      <c r="A6635" s="131"/>
    </row>
    <row r="6638" spans="1:1" x14ac:dyDescent="0.55000000000000004">
      <c r="A6638" s="131"/>
    </row>
    <row r="6639" spans="1:1" x14ac:dyDescent="0.55000000000000004">
      <c r="A6639" s="131"/>
    </row>
    <row r="6642" spans="1:1" x14ac:dyDescent="0.55000000000000004">
      <c r="A6642" s="131"/>
    </row>
    <row r="6643" spans="1:1" x14ac:dyDescent="0.55000000000000004">
      <c r="A6643" s="131"/>
    </row>
    <row r="6646" spans="1:1" x14ac:dyDescent="0.55000000000000004">
      <c r="A6646" s="131"/>
    </row>
    <row r="6647" spans="1:1" x14ac:dyDescent="0.55000000000000004">
      <c r="A6647" s="131"/>
    </row>
    <row r="6650" spans="1:1" x14ac:dyDescent="0.55000000000000004">
      <c r="A6650" s="131"/>
    </row>
    <row r="6651" spans="1:1" x14ac:dyDescent="0.55000000000000004">
      <c r="A6651" s="131"/>
    </row>
    <row r="6654" spans="1:1" x14ac:dyDescent="0.55000000000000004">
      <c r="A6654" s="131"/>
    </row>
    <row r="6655" spans="1:1" x14ac:dyDescent="0.55000000000000004">
      <c r="A6655" s="131"/>
    </row>
    <row r="6658" spans="1:1" x14ac:dyDescent="0.55000000000000004">
      <c r="A6658" s="131"/>
    </row>
    <row r="6659" spans="1:1" x14ac:dyDescent="0.55000000000000004">
      <c r="A6659" s="131"/>
    </row>
    <row r="6662" spans="1:1" x14ac:dyDescent="0.55000000000000004">
      <c r="A6662" s="131"/>
    </row>
    <row r="6663" spans="1:1" x14ac:dyDescent="0.55000000000000004">
      <c r="A6663" s="131"/>
    </row>
    <row r="6666" spans="1:1" x14ac:dyDescent="0.55000000000000004">
      <c r="A6666" s="131"/>
    </row>
    <row r="6667" spans="1:1" x14ac:dyDescent="0.55000000000000004">
      <c r="A6667" s="131"/>
    </row>
    <row r="6670" spans="1:1" x14ac:dyDescent="0.55000000000000004">
      <c r="A6670" s="131"/>
    </row>
    <row r="6671" spans="1:1" x14ac:dyDescent="0.55000000000000004">
      <c r="A6671" s="131"/>
    </row>
    <row r="6674" spans="1:1" x14ac:dyDescent="0.55000000000000004">
      <c r="A6674" s="131"/>
    </row>
    <row r="6675" spans="1:1" x14ac:dyDescent="0.55000000000000004">
      <c r="A6675" s="131"/>
    </row>
    <row r="6678" spans="1:1" x14ac:dyDescent="0.55000000000000004">
      <c r="A6678" s="131"/>
    </row>
    <row r="6679" spans="1:1" x14ac:dyDescent="0.55000000000000004">
      <c r="A6679" s="131"/>
    </row>
    <row r="6682" spans="1:1" x14ac:dyDescent="0.55000000000000004">
      <c r="A6682" s="131"/>
    </row>
    <row r="6683" spans="1:1" x14ac:dyDescent="0.55000000000000004">
      <c r="A6683" s="131"/>
    </row>
    <row r="6686" spans="1:1" x14ac:dyDescent="0.55000000000000004">
      <c r="A6686" s="131"/>
    </row>
    <row r="6687" spans="1:1" x14ac:dyDescent="0.55000000000000004">
      <c r="A6687" s="131"/>
    </row>
    <row r="6690" spans="1:1" x14ac:dyDescent="0.55000000000000004">
      <c r="A6690" s="131"/>
    </row>
    <row r="6691" spans="1:1" x14ac:dyDescent="0.55000000000000004">
      <c r="A6691" s="131"/>
    </row>
    <row r="6694" spans="1:1" x14ac:dyDescent="0.55000000000000004">
      <c r="A6694" s="131"/>
    </row>
    <row r="6695" spans="1:1" x14ac:dyDescent="0.55000000000000004">
      <c r="A6695" s="131"/>
    </row>
    <row r="6698" spans="1:1" x14ac:dyDescent="0.55000000000000004">
      <c r="A6698" s="131"/>
    </row>
    <row r="6699" spans="1:1" x14ac:dyDescent="0.55000000000000004">
      <c r="A6699" s="131"/>
    </row>
    <row r="6702" spans="1:1" x14ac:dyDescent="0.55000000000000004">
      <c r="A6702" s="131"/>
    </row>
    <row r="6703" spans="1:1" x14ac:dyDescent="0.55000000000000004">
      <c r="A6703" s="131"/>
    </row>
    <row r="6706" spans="1:1" x14ac:dyDescent="0.55000000000000004">
      <c r="A6706" s="131"/>
    </row>
    <row r="6707" spans="1:1" x14ac:dyDescent="0.55000000000000004">
      <c r="A6707" s="131"/>
    </row>
    <row r="6710" spans="1:1" x14ac:dyDescent="0.55000000000000004">
      <c r="A6710" s="131"/>
    </row>
    <row r="6711" spans="1:1" x14ac:dyDescent="0.55000000000000004">
      <c r="A6711" s="131"/>
    </row>
    <row r="6714" spans="1:1" x14ac:dyDescent="0.55000000000000004">
      <c r="A6714" s="131"/>
    </row>
    <row r="6715" spans="1:1" x14ac:dyDescent="0.55000000000000004">
      <c r="A6715" s="131"/>
    </row>
    <row r="6718" spans="1:1" x14ac:dyDescent="0.55000000000000004">
      <c r="A6718" s="131"/>
    </row>
    <row r="6719" spans="1:1" x14ac:dyDescent="0.55000000000000004">
      <c r="A6719" s="131"/>
    </row>
    <row r="6722" spans="1:1" x14ac:dyDescent="0.55000000000000004">
      <c r="A6722" s="131"/>
    </row>
    <row r="6723" spans="1:1" x14ac:dyDescent="0.55000000000000004">
      <c r="A6723" s="131"/>
    </row>
    <row r="6726" spans="1:1" x14ac:dyDescent="0.55000000000000004">
      <c r="A6726" s="131"/>
    </row>
    <row r="6727" spans="1:1" x14ac:dyDescent="0.55000000000000004">
      <c r="A6727" s="131"/>
    </row>
    <row r="6730" spans="1:1" x14ac:dyDescent="0.55000000000000004">
      <c r="A6730" s="131"/>
    </row>
    <row r="6731" spans="1:1" x14ac:dyDescent="0.55000000000000004">
      <c r="A6731" s="131"/>
    </row>
    <row r="6734" spans="1:1" x14ac:dyDescent="0.55000000000000004">
      <c r="A6734" s="131"/>
    </row>
    <row r="6735" spans="1:1" x14ac:dyDescent="0.55000000000000004">
      <c r="A6735" s="131"/>
    </row>
    <row r="6738" spans="1:1" x14ac:dyDescent="0.55000000000000004">
      <c r="A6738" s="131"/>
    </row>
    <row r="6739" spans="1:1" x14ac:dyDescent="0.55000000000000004">
      <c r="A6739" s="131"/>
    </row>
    <row r="6742" spans="1:1" x14ac:dyDescent="0.55000000000000004">
      <c r="A6742" s="131"/>
    </row>
    <row r="6743" spans="1:1" x14ac:dyDescent="0.55000000000000004">
      <c r="A6743" s="131"/>
    </row>
    <row r="6746" spans="1:1" x14ac:dyDescent="0.55000000000000004">
      <c r="A6746" s="131"/>
    </row>
    <row r="6747" spans="1:1" x14ac:dyDescent="0.55000000000000004">
      <c r="A6747" s="131"/>
    </row>
    <row r="6750" spans="1:1" x14ac:dyDescent="0.55000000000000004">
      <c r="A6750" s="131"/>
    </row>
    <row r="6751" spans="1:1" x14ac:dyDescent="0.55000000000000004">
      <c r="A6751" s="131"/>
    </row>
    <row r="6754" spans="1:1" x14ac:dyDescent="0.55000000000000004">
      <c r="A6754" s="131"/>
    </row>
    <row r="6755" spans="1:1" x14ac:dyDescent="0.55000000000000004">
      <c r="A6755" s="131"/>
    </row>
    <row r="6758" spans="1:1" x14ac:dyDescent="0.55000000000000004">
      <c r="A6758" s="131"/>
    </row>
    <row r="6759" spans="1:1" x14ac:dyDescent="0.55000000000000004">
      <c r="A6759" s="131"/>
    </row>
    <row r="6762" spans="1:1" x14ac:dyDescent="0.55000000000000004">
      <c r="A6762" s="131"/>
    </row>
    <row r="6763" spans="1:1" x14ac:dyDescent="0.55000000000000004">
      <c r="A6763" s="131"/>
    </row>
    <row r="6766" spans="1:1" x14ac:dyDescent="0.55000000000000004">
      <c r="A6766" s="131"/>
    </row>
    <row r="6767" spans="1:1" x14ac:dyDescent="0.55000000000000004">
      <c r="A6767" s="131"/>
    </row>
    <row r="6770" spans="1:1" x14ac:dyDescent="0.55000000000000004">
      <c r="A6770" s="131"/>
    </row>
    <row r="6771" spans="1:1" x14ac:dyDescent="0.55000000000000004">
      <c r="A6771" s="131"/>
    </row>
    <row r="6774" spans="1:1" x14ac:dyDescent="0.55000000000000004">
      <c r="A6774" s="131"/>
    </row>
    <row r="6775" spans="1:1" x14ac:dyDescent="0.55000000000000004">
      <c r="A6775" s="131"/>
    </row>
    <row r="6778" spans="1:1" x14ac:dyDescent="0.55000000000000004">
      <c r="A6778" s="131"/>
    </row>
    <row r="6779" spans="1:1" x14ac:dyDescent="0.55000000000000004">
      <c r="A6779" s="131"/>
    </row>
    <row r="6782" spans="1:1" x14ac:dyDescent="0.55000000000000004">
      <c r="A6782" s="131"/>
    </row>
    <row r="6783" spans="1:1" x14ac:dyDescent="0.55000000000000004">
      <c r="A6783" s="131"/>
    </row>
    <row r="6786" spans="1:1" x14ac:dyDescent="0.55000000000000004">
      <c r="A6786" s="131"/>
    </row>
    <row r="6787" spans="1:1" x14ac:dyDescent="0.55000000000000004">
      <c r="A6787" s="131"/>
    </row>
    <row r="6790" spans="1:1" x14ac:dyDescent="0.55000000000000004">
      <c r="A6790" s="131"/>
    </row>
    <row r="6791" spans="1:1" x14ac:dyDescent="0.55000000000000004">
      <c r="A6791" s="131"/>
    </row>
    <row r="6794" spans="1:1" x14ac:dyDescent="0.55000000000000004">
      <c r="A6794" s="131"/>
    </row>
    <row r="6795" spans="1:1" x14ac:dyDescent="0.55000000000000004">
      <c r="A6795" s="131"/>
    </row>
    <row r="6798" spans="1:1" x14ac:dyDescent="0.55000000000000004">
      <c r="A6798" s="131"/>
    </row>
    <row r="6799" spans="1:1" x14ac:dyDescent="0.55000000000000004">
      <c r="A6799" s="131"/>
    </row>
    <row r="6802" spans="1:1" x14ac:dyDescent="0.55000000000000004">
      <c r="A6802" s="131"/>
    </row>
    <row r="6803" spans="1:1" x14ac:dyDescent="0.55000000000000004">
      <c r="A6803" s="131"/>
    </row>
    <row r="6806" spans="1:1" x14ac:dyDescent="0.55000000000000004">
      <c r="A6806" s="131"/>
    </row>
    <row r="6807" spans="1:1" x14ac:dyDescent="0.55000000000000004">
      <c r="A6807" s="131"/>
    </row>
    <row r="6810" spans="1:1" x14ac:dyDescent="0.55000000000000004">
      <c r="A6810" s="131"/>
    </row>
    <row r="6811" spans="1:1" x14ac:dyDescent="0.55000000000000004">
      <c r="A6811" s="131"/>
    </row>
    <row r="6814" spans="1:1" x14ac:dyDescent="0.55000000000000004">
      <c r="A6814" s="131"/>
    </row>
    <row r="6815" spans="1:1" x14ac:dyDescent="0.55000000000000004">
      <c r="A6815" s="131"/>
    </row>
    <row r="6818" spans="1:1" x14ac:dyDescent="0.55000000000000004">
      <c r="A6818" s="131"/>
    </row>
    <row r="6819" spans="1:1" x14ac:dyDescent="0.55000000000000004">
      <c r="A6819" s="131"/>
    </row>
    <row r="6822" spans="1:1" x14ac:dyDescent="0.55000000000000004">
      <c r="A6822" s="131"/>
    </row>
    <row r="6823" spans="1:1" x14ac:dyDescent="0.55000000000000004">
      <c r="A6823" s="131"/>
    </row>
    <row r="6826" spans="1:1" x14ac:dyDescent="0.55000000000000004">
      <c r="A6826" s="131"/>
    </row>
    <row r="6827" spans="1:1" x14ac:dyDescent="0.55000000000000004">
      <c r="A6827" s="131"/>
    </row>
    <row r="6830" spans="1:1" x14ac:dyDescent="0.55000000000000004">
      <c r="A6830" s="131"/>
    </row>
    <row r="6831" spans="1:1" x14ac:dyDescent="0.55000000000000004">
      <c r="A6831" s="131"/>
    </row>
    <row r="6834" spans="1:1" x14ac:dyDescent="0.55000000000000004">
      <c r="A6834" s="131"/>
    </row>
    <row r="6835" spans="1:1" x14ac:dyDescent="0.55000000000000004">
      <c r="A6835" s="131"/>
    </row>
    <row r="6838" spans="1:1" x14ac:dyDescent="0.55000000000000004">
      <c r="A6838" s="131"/>
    </row>
    <row r="6839" spans="1:1" x14ac:dyDescent="0.55000000000000004">
      <c r="A6839" s="131"/>
    </row>
    <row r="6842" spans="1:1" x14ac:dyDescent="0.55000000000000004">
      <c r="A6842" s="131"/>
    </row>
    <row r="6843" spans="1:1" x14ac:dyDescent="0.55000000000000004">
      <c r="A6843" s="131"/>
    </row>
    <row r="6846" spans="1:1" x14ac:dyDescent="0.55000000000000004">
      <c r="A6846" s="131"/>
    </row>
    <row r="6847" spans="1:1" x14ac:dyDescent="0.55000000000000004">
      <c r="A6847" s="131"/>
    </row>
    <row r="6850" spans="1:1" x14ac:dyDescent="0.55000000000000004">
      <c r="A6850" s="131"/>
    </row>
    <row r="6851" spans="1:1" x14ac:dyDescent="0.55000000000000004">
      <c r="A6851" s="131"/>
    </row>
    <row r="6854" spans="1:1" x14ac:dyDescent="0.55000000000000004">
      <c r="A6854" s="131"/>
    </row>
    <row r="6855" spans="1:1" x14ac:dyDescent="0.55000000000000004">
      <c r="A6855" s="131"/>
    </row>
    <row r="6858" spans="1:1" x14ac:dyDescent="0.55000000000000004">
      <c r="A6858" s="131"/>
    </row>
    <row r="6859" spans="1:1" x14ac:dyDescent="0.55000000000000004">
      <c r="A6859" s="131"/>
    </row>
    <row r="6862" spans="1:1" x14ac:dyDescent="0.55000000000000004">
      <c r="A6862" s="131"/>
    </row>
    <row r="6863" spans="1:1" x14ac:dyDescent="0.55000000000000004">
      <c r="A6863" s="131"/>
    </row>
    <row r="6866" spans="1:1" x14ac:dyDescent="0.55000000000000004">
      <c r="A6866" s="131"/>
    </row>
    <row r="6867" spans="1:1" x14ac:dyDescent="0.55000000000000004">
      <c r="A6867" s="131"/>
    </row>
    <row r="6870" spans="1:1" x14ac:dyDescent="0.55000000000000004">
      <c r="A6870" s="131"/>
    </row>
    <row r="6871" spans="1:1" x14ac:dyDescent="0.55000000000000004">
      <c r="A6871" s="131"/>
    </row>
    <row r="6874" spans="1:1" x14ac:dyDescent="0.55000000000000004">
      <c r="A6874" s="131"/>
    </row>
    <row r="6875" spans="1:1" x14ac:dyDescent="0.55000000000000004">
      <c r="A6875" s="131"/>
    </row>
    <row r="6878" spans="1:1" x14ac:dyDescent="0.55000000000000004">
      <c r="A6878" s="131"/>
    </row>
    <row r="6879" spans="1:1" x14ac:dyDescent="0.55000000000000004">
      <c r="A6879" s="131"/>
    </row>
    <row r="6882" spans="1:1" x14ac:dyDescent="0.55000000000000004">
      <c r="A6882" s="131"/>
    </row>
    <row r="6883" spans="1:1" x14ac:dyDescent="0.55000000000000004">
      <c r="A6883" s="131"/>
    </row>
    <row r="6886" spans="1:1" x14ac:dyDescent="0.55000000000000004">
      <c r="A6886" s="131"/>
    </row>
    <row r="6887" spans="1:1" x14ac:dyDescent="0.55000000000000004">
      <c r="A6887" s="131"/>
    </row>
    <row r="6890" spans="1:1" x14ac:dyDescent="0.55000000000000004">
      <c r="A6890" s="131"/>
    </row>
    <row r="6891" spans="1:1" x14ac:dyDescent="0.55000000000000004">
      <c r="A6891" s="131"/>
    </row>
    <row r="6894" spans="1:1" x14ac:dyDescent="0.55000000000000004">
      <c r="A6894" s="131"/>
    </row>
    <row r="6895" spans="1:1" x14ac:dyDescent="0.55000000000000004">
      <c r="A6895" s="131"/>
    </row>
    <row r="6898" spans="1:1" x14ac:dyDescent="0.55000000000000004">
      <c r="A6898" s="131"/>
    </row>
    <row r="6899" spans="1:1" x14ac:dyDescent="0.55000000000000004">
      <c r="A6899" s="131"/>
    </row>
    <row r="6902" spans="1:1" x14ac:dyDescent="0.55000000000000004">
      <c r="A6902" s="131"/>
    </row>
    <row r="6903" spans="1:1" x14ac:dyDescent="0.55000000000000004">
      <c r="A6903" s="131"/>
    </row>
    <row r="6906" spans="1:1" x14ac:dyDescent="0.55000000000000004">
      <c r="A6906" s="131"/>
    </row>
    <row r="6907" spans="1:1" x14ac:dyDescent="0.55000000000000004">
      <c r="A6907" s="131"/>
    </row>
    <row r="6910" spans="1:1" x14ac:dyDescent="0.55000000000000004">
      <c r="A6910" s="131"/>
    </row>
    <row r="6911" spans="1:1" x14ac:dyDescent="0.55000000000000004">
      <c r="A6911" s="131"/>
    </row>
    <row r="6914" spans="1:1" x14ac:dyDescent="0.55000000000000004">
      <c r="A6914" s="131"/>
    </row>
    <row r="6915" spans="1:1" x14ac:dyDescent="0.55000000000000004">
      <c r="A6915" s="131"/>
    </row>
    <row r="6918" spans="1:1" x14ac:dyDescent="0.55000000000000004">
      <c r="A6918" s="131"/>
    </row>
    <row r="6919" spans="1:1" x14ac:dyDescent="0.55000000000000004">
      <c r="A6919" s="131"/>
    </row>
    <row r="6922" spans="1:1" x14ac:dyDescent="0.55000000000000004">
      <c r="A6922" s="131"/>
    </row>
    <row r="6923" spans="1:1" x14ac:dyDescent="0.55000000000000004">
      <c r="A6923" s="131"/>
    </row>
    <row r="6926" spans="1:1" x14ac:dyDescent="0.55000000000000004">
      <c r="A6926" s="131"/>
    </row>
    <row r="6927" spans="1:1" x14ac:dyDescent="0.55000000000000004">
      <c r="A6927" s="131"/>
    </row>
    <row r="6930" spans="1:1" x14ac:dyDescent="0.55000000000000004">
      <c r="A6930" s="131"/>
    </row>
    <row r="6931" spans="1:1" x14ac:dyDescent="0.55000000000000004">
      <c r="A6931" s="131"/>
    </row>
    <row r="6934" spans="1:1" x14ac:dyDescent="0.55000000000000004">
      <c r="A6934" s="131"/>
    </row>
    <row r="6935" spans="1:1" x14ac:dyDescent="0.55000000000000004">
      <c r="A6935" s="131"/>
    </row>
    <row r="6938" spans="1:1" x14ac:dyDescent="0.55000000000000004">
      <c r="A6938" s="131"/>
    </row>
    <row r="6939" spans="1:1" x14ac:dyDescent="0.55000000000000004">
      <c r="A6939" s="131"/>
    </row>
    <row r="6942" spans="1:1" x14ac:dyDescent="0.55000000000000004">
      <c r="A6942" s="131"/>
    </row>
    <row r="6943" spans="1:1" x14ac:dyDescent="0.55000000000000004">
      <c r="A6943" s="131"/>
    </row>
    <row r="6946" spans="1:1" x14ac:dyDescent="0.55000000000000004">
      <c r="A6946" s="131"/>
    </row>
    <row r="6947" spans="1:1" x14ac:dyDescent="0.55000000000000004">
      <c r="A6947" s="131"/>
    </row>
    <row r="6950" spans="1:1" x14ac:dyDescent="0.55000000000000004">
      <c r="A6950" s="131"/>
    </row>
    <row r="6951" spans="1:1" x14ac:dyDescent="0.55000000000000004">
      <c r="A6951" s="131"/>
    </row>
    <row r="6954" spans="1:1" x14ac:dyDescent="0.55000000000000004">
      <c r="A6954" s="131"/>
    </row>
    <row r="6955" spans="1:1" x14ac:dyDescent="0.55000000000000004">
      <c r="A6955" s="131"/>
    </row>
    <row r="6958" spans="1:1" x14ac:dyDescent="0.55000000000000004">
      <c r="A6958" s="131"/>
    </row>
    <row r="6959" spans="1:1" x14ac:dyDescent="0.55000000000000004">
      <c r="A6959" s="131"/>
    </row>
    <row r="6962" spans="1:1" x14ac:dyDescent="0.55000000000000004">
      <c r="A6962" s="131"/>
    </row>
    <row r="6963" spans="1:1" x14ac:dyDescent="0.55000000000000004">
      <c r="A6963" s="131"/>
    </row>
    <row r="6966" spans="1:1" x14ac:dyDescent="0.55000000000000004">
      <c r="A6966" s="131"/>
    </row>
    <row r="6967" spans="1:1" x14ac:dyDescent="0.55000000000000004">
      <c r="A6967" s="131"/>
    </row>
    <row r="6970" spans="1:1" x14ac:dyDescent="0.55000000000000004">
      <c r="A6970" s="131"/>
    </row>
    <row r="6971" spans="1:1" x14ac:dyDescent="0.55000000000000004">
      <c r="A6971" s="131"/>
    </row>
    <row r="6974" spans="1:1" x14ac:dyDescent="0.55000000000000004">
      <c r="A6974" s="131"/>
    </row>
    <row r="6975" spans="1:1" x14ac:dyDescent="0.55000000000000004">
      <c r="A6975" s="131"/>
    </row>
    <row r="6978" spans="1:1" x14ac:dyDescent="0.55000000000000004">
      <c r="A6978" s="131"/>
    </row>
    <row r="6979" spans="1:1" x14ac:dyDescent="0.55000000000000004">
      <c r="A6979" s="131"/>
    </row>
    <row r="6982" spans="1:1" x14ac:dyDescent="0.55000000000000004">
      <c r="A6982" s="131"/>
    </row>
    <row r="6983" spans="1:1" x14ac:dyDescent="0.55000000000000004">
      <c r="A6983" s="131"/>
    </row>
    <row r="6986" spans="1:1" x14ac:dyDescent="0.55000000000000004">
      <c r="A6986" s="131"/>
    </row>
    <row r="6987" spans="1:1" x14ac:dyDescent="0.55000000000000004">
      <c r="A6987" s="131"/>
    </row>
    <row r="6990" spans="1:1" x14ac:dyDescent="0.55000000000000004">
      <c r="A6990" s="131"/>
    </row>
    <row r="6991" spans="1:1" x14ac:dyDescent="0.55000000000000004">
      <c r="A6991" s="131"/>
    </row>
    <row r="6994" spans="1:1" x14ac:dyDescent="0.55000000000000004">
      <c r="A6994" s="131"/>
    </row>
    <row r="6995" spans="1:1" x14ac:dyDescent="0.55000000000000004">
      <c r="A6995" s="131"/>
    </row>
    <row r="6998" spans="1:1" x14ac:dyDescent="0.55000000000000004">
      <c r="A6998" s="131"/>
    </row>
    <row r="6999" spans="1:1" x14ac:dyDescent="0.55000000000000004">
      <c r="A6999" s="131"/>
    </row>
    <row r="7002" spans="1:1" x14ac:dyDescent="0.55000000000000004">
      <c r="A7002" s="131"/>
    </row>
    <row r="7003" spans="1:1" x14ac:dyDescent="0.55000000000000004">
      <c r="A7003" s="131"/>
    </row>
    <row r="7006" spans="1:1" x14ac:dyDescent="0.55000000000000004">
      <c r="A7006" s="131"/>
    </row>
    <row r="7007" spans="1:1" x14ac:dyDescent="0.55000000000000004">
      <c r="A7007" s="131"/>
    </row>
    <row r="7010" spans="1:1" x14ac:dyDescent="0.55000000000000004">
      <c r="A7010" s="131"/>
    </row>
    <row r="7011" spans="1:1" x14ac:dyDescent="0.55000000000000004">
      <c r="A7011" s="131"/>
    </row>
    <row r="7014" spans="1:1" x14ac:dyDescent="0.55000000000000004">
      <c r="A7014" s="131"/>
    </row>
    <row r="7015" spans="1:1" x14ac:dyDescent="0.55000000000000004">
      <c r="A7015" s="131"/>
    </row>
    <row r="7018" spans="1:1" x14ac:dyDescent="0.55000000000000004">
      <c r="A7018" s="131"/>
    </row>
    <row r="7019" spans="1:1" x14ac:dyDescent="0.55000000000000004">
      <c r="A7019" s="131"/>
    </row>
    <row r="7022" spans="1:1" x14ac:dyDescent="0.55000000000000004">
      <c r="A7022" s="131"/>
    </row>
    <row r="7023" spans="1:1" x14ac:dyDescent="0.55000000000000004">
      <c r="A7023" s="131"/>
    </row>
    <row r="7026" spans="1:1" x14ac:dyDescent="0.55000000000000004">
      <c r="A7026" s="131"/>
    </row>
    <row r="7027" spans="1:1" x14ac:dyDescent="0.55000000000000004">
      <c r="A7027" s="131"/>
    </row>
    <row r="7030" spans="1:1" x14ac:dyDescent="0.55000000000000004">
      <c r="A7030" s="131"/>
    </row>
    <row r="7031" spans="1:1" x14ac:dyDescent="0.55000000000000004">
      <c r="A7031" s="131"/>
    </row>
    <row r="7034" spans="1:1" x14ac:dyDescent="0.55000000000000004">
      <c r="A7034" s="131"/>
    </row>
    <row r="7035" spans="1:1" x14ac:dyDescent="0.55000000000000004">
      <c r="A7035" s="131"/>
    </row>
    <row r="7038" spans="1:1" x14ac:dyDescent="0.55000000000000004">
      <c r="A7038" s="131"/>
    </row>
    <row r="7039" spans="1:1" x14ac:dyDescent="0.55000000000000004">
      <c r="A7039" s="131"/>
    </row>
    <row r="7042" spans="1:1" x14ac:dyDescent="0.55000000000000004">
      <c r="A7042" s="131"/>
    </row>
    <row r="7043" spans="1:1" x14ac:dyDescent="0.55000000000000004">
      <c r="A7043" s="131"/>
    </row>
    <row r="7046" spans="1:1" x14ac:dyDescent="0.55000000000000004">
      <c r="A7046" s="131"/>
    </row>
    <row r="7047" spans="1:1" x14ac:dyDescent="0.55000000000000004">
      <c r="A7047" s="131"/>
    </row>
    <row r="7050" spans="1:1" x14ac:dyDescent="0.55000000000000004">
      <c r="A7050" s="131"/>
    </row>
    <row r="7051" spans="1:1" x14ac:dyDescent="0.55000000000000004">
      <c r="A7051" s="131"/>
    </row>
    <row r="7054" spans="1:1" x14ac:dyDescent="0.55000000000000004">
      <c r="A7054" s="131"/>
    </row>
    <row r="7055" spans="1:1" x14ac:dyDescent="0.55000000000000004">
      <c r="A7055" s="131"/>
    </row>
    <row r="7058" spans="1:1" x14ac:dyDescent="0.55000000000000004">
      <c r="A7058" s="131"/>
    </row>
    <row r="7059" spans="1:1" x14ac:dyDescent="0.55000000000000004">
      <c r="A7059" s="131"/>
    </row>
    <row r="7062" spans="1:1" x14ac:dyDescent="0.55000000000000004">
      <c r="A7062" s="131"/>
    </row>
    <row r="7063" spans="1:1" x14ac:dyDescent="0.55000000000000004">
      <c r="A7063" s="131"/>
    </row>
    <row r="7066" spans="1:1" x14ac:dyDescent="0.55000000000000004">
      <c r="A7066" s="131"/>
    </row>
    <row r="7067" spans="1:1" x14ac:dyDescent="0.55000000000000004">
      <c r="A7067" s="131"/>
    </row>
    <row r="7070" spans="1:1" x14ac:dyDescent="0.55000000000000004">
      <c r="A7070" s="131"/>
    </row>
    <row r="7071" spans="1:1" x14ac:dyDescent="0.55000000000000004">
      <c r="A7071" s="131"/>
    </row>
    <row r="7074" spans="1:1" x14ac:dyDescent="0.55000000000000004">
      <c r="A7074" s="131"/>
    </row>
    <row r="7075" spans="1:1" x14ac:dyDescent="0.55000000000000004">
      <c r="A7075" s="131"/>
    </row>
    <row r="7078" spans="1:1" x14ac:dyDescent="0.55000000000000004">
      <c r="A7078" s="131"/>
    </row>
    <row r="7079" spans="1:1" x14ac:dyDescent="0.55000000000000004">
      <c r="A7079" s="131"/>
    </row>
    <row r="7082" spans="1:1" x14ac:dyDescent="0.55000000000000004">
      <c r="A7082" s="131"/>
    </row>
    <row r="7083" spans="1:1" x14ac:dyDescent="0.55000000000000004">
      <c r="A7083" s="131"/>
    </row>
    <row r="7086" spans="1:1" x14ac:dyDescent="0.55000000000000004">
      <c r="A7086" s="131"/>
    </row>
    <row r="7087" spans="1:1" x14ac:dyDescent="0.55000000000000004">
      <c r="A7087" s="131"/>
    </row>
    <row r="7090" spans="1:1" x14ac:dyDescent="0.55000000000000004">
      <c r="A7090" s="131"/>
    </row>
    <row r="7091" spans="1:1" x14ac:dyDescent="0.55000000000000004">
      <c r="A7091" s="131"/>
    </row>
    <row r="7094" spans="1:1" x14ac:dyDescent="0.55000000000000004">
      <c r="A7094" s="131"/>
    </row>
    <row r="7095" spans="1:1" x14ac:dyDescent="0.55000000000000004">
      <c r="A7095" s="131"/>
    </row>
    <row r="7098" spans="1:1" x14ac:dyDescent="0.55000000000000004">
      <c r="A7098" s="131"/>
    </row>
    <row r="7099" spans="1:1" x14ac:dyDescent="0.55000000000000004">
      <c r="A7099" s="131"/>
    </row>
    <row r="7102" spans="1:1" x14ac:dyDescent="0.55000000000000004">
      <c r="A7102" s="131"/>
    </row>
    <row r="7103" spans="1:1" x14ac:dyDescent="0.55000000000000004">
      <c r="A7103" s="131"/>
    </row>
    <row r="7106" spans="1:1" x14ac:dyDescent="0.55000000000000004">
      <c r="A7106" s="131"/>
    </row>
    <row r="7107" spans="1:1" x14ac:dyDescent="0.55000000000000004">
      <c r="A7107" s="131"/>
    </row>
    <row r="7110" spans="1:1" x14ac:dyDescent="0.55000000000000004">
      <c r="A7110" s="131"/>
    </row>
    <row r="7111" spans="1:1" x14ac:dyDescent="0.55000000000000004">
      <c r="A7111" s="131"/>
    </row>
    <row r="7114" spans="1:1" x14ac:dyDescent="0.55000000000000004">
      <c r="A7114" s="131"/>
    </row>
    <row r="7115" spans="1:1" x14ac:dyDescent="0.55000000000000004">
      <c r="A7115" s="131"/>
    </row>
    <row r="7118" spans="1:1" x14ac:dyDescent="0.55000000000000004">
      <c r="A7118" s="131"/>
    </row>
    <row r="7119" spans="1:1" x14ac:dyDescent="0.55000000000000004">
      <c r="A7119" s="131"/>
    </row>
    <row r="7122" spans="1:1" x14ac:dyDescent="0.55000000000000004">
      <c r="A7122" s="131"/>
    </row>
    <row r="7123" spans="1:1" x14ac:dyDescent="0.55000000000000004">
      <c r="A7123" s="131"/>
    </row>
    <row r="7126" spans="1:1" x14ac:dyDescent="0.55000000000000004">
      <c r="A7126" s="131"/>
    </row>
    <row r="7127" spans="1:1" x14ac:dyDescent="0.55000000000000004">
      <c r="A7127" s="131"/>
    </row>
    <row r="7130" spans="1:1" x14ac:dyDescent="0.55000000000000004">
      <c r="A7130" s="131"/>
    </row>
    <row r="7131" spans="1:1" x14ac:dyDescent="0.55000000000000004">
      <c r="A7131" s="131"/>
    </row>
    <row r="7134" spans="1:1" x14ac:dyDescent="0.55000000000000004">
      <c r="A7134" s="131"/>
    </row>
    <row r="7135" spans="1:1" x14ac:dyDescent="0.55000000000000004">
      <c r="A7135" s="131"/>
    </row>
    <row r="7138" spans="1:1" x14ac:dyDescent="0.55000000000000004">
      <c r="A7138" s="131"/>
    </row>
    <row r="7139" spans="1:1" x14ac:dyDescent="0.55000000000000004">
      <c r="A7139" s="131"/>
    </row>
    <row r="7142" spans="1:1" x14ac:dyDescent="0.55000000000000004">
      <c r="A7142" s="131"/>
    </row>
    <row r="7143" spans="1:1" x14ac:dyDescent="0.55000000000000004">
      <c r="A7143" s="131"/>
    </row>
    <row r="7146" spans="1:1" x14ac:dyDescent="0.55000000000000004">
      <c r="A7146" s="131"/>
    </row>
    <row r="7147" spans="1:1" x14ac:dyDescent="0.55000000000000004">
      <c r="A7147" s="131"/>
    </row>
    <row r="7150" spans="1:1" x14ac:dyDescent="0.55000000000000004">
      <c r="A7150" s="131"/>
    </row>
    <row r="7151" spans="1:1" x14ac:dyDescent="0.55000000000000004">
      <c r="A7151" s="131"/>
    </row>
    <row r="7154" spans="1:1" x14ac:dyDescent="0.55000000000000004">
      <c r="A7154" s="131"/>
    </row>
    <row r="7155" spans="1:1" x14ac:dyDescent="0.55000000000000004">
      <c r="A7155" s="131"/>
    </row>
    <row r="7158" spans="1:1" x14ac:dyDescent="0.55000000000000004">
      <c r="A7158" s="131"/>
    </row>
    <row r="7159" spans="1:1" x14ac:dyDescent="0.55000000000000004">
      <c r="A7159" s="131"/>
    </row>
    <row r="7162" spans="1:1" x14ac:dyDescent="0.55000000000000004">
      <c r="A7162" s="131"/>
    </row>
    <row r="7163" spans="1:1" x14ac:dyDescent="0.55000000000000004">
      <c r="A7163" s="131"/>
    </row>
    <row r="7166" spans="1:1" x14ac:dyDescent="0.55000000000000004">
      <c r="A7166" s="131"/>
    </row>
    <row r="7167" spans="1:1" x14ac:dyDescent="0.55000000000000004">
      <c r="A7167" s="131"/>
    </row>
    <row r="7170" spans="1:1" x14ac:dyDescent="0.55000000000000004">
      <c r="A7170" s="131"/>
    </row>
    <row r="7171" spans="1:1" x14ac:dyDescent="0.55000000000000004">
      <c r="A7171" s="131"/>
    </row>
    <row r="7174" spans="1:1" x14ac:dyDescent="0.55000000000000004">
      <c r="A7174" s="131"/>
    </row>
    <row r="7175" spans="1:1" x14ac:dyDescent="0.55000000000000004">
      <c r="A7175" s="131"/>
    </row>
    <row r="7178" spans="1:1" x14ac:dyDescent="0.55000000000000004">
      <c r="A7178" s="131"/>
    </row>
    <row r="7179" spans="1:1" x14ac:dyDescent="0.55000000000000004">
      <c r="A7179" s="131"/>
    </row>
    <row r="7182" spans="1:1" x14ac:dyDescent="0.55000000000000004">
      <c r="A7182" s="131"/>
    </row>
    <row r="7183" spans="1:1" x14ac:dyDescent="0.55000000000000004">
      <c r="A7183" s="131"/>
    </row>
    <row r="7186" spans="1:1" x14ac:dyDescent="0.55000000000000004">
      <c r="A7186" s="131"/>
    </row>
    <row r="7187" spans="1:1" x14ac:dyDescent="0.55000000000000004">
      <c r="A7187" s="131"/>
    </row>
    <row r="7190" spans="1:1" x14ac:dyDescent="0.55000000000000004">
      <c r="A7190" s="131"/>
    </row>
    <row r="7191" spans="1:1" x14ac:dyDescent="0.55000000000000004">
      <c r="A7191" s="131"/>
    </row>
    <row r="7194" spans="1:1" x14ac:dyDescent="0.55000000000000004">
      <c r="A7194" s="131"/>
    </row>
    <row r="7195" spans="1:1" x14ac:dyDescent="0.55000000000000004">
      <c r="A7195" s="131"/>
    </row>
    <row r="7198" spans="1:1" x14ac:dyDescent="0.55000000000000004">
      <c r="A7198" s="131"/>
    </row>
    <row r="7199" spans="1:1" x14ac:dyDescent="0.55000000000000004">
      <c r="A7199" s="131"/>
    </row>
    <row r="7202" spans="1:1" x14ac:dyDescent="0.55000000000000004">
      <c r="A7202" s="131"/>
    </row>
    <row r="7203" spans="1:1" x14ac:dyDescent="0.55000000000000004">
      <c r="A7203" s="131"/>
    </row>
    <row r="7206" spans="1:1" x14ac:dyDescent="0.55000000000000004">
      <c r="A7206" s="131"/>
    </row>
    <row r="7207" spans="1:1" x14ac:dyDescent="0.55000000000000004">
      <c r="A7207" s="131"/>
    </row>
    <row r="7210" spans="1:1" x14ac:dyDescent="0.55000000000000004">
      <c r="A7210" s="131"/>
    </row>
    <row r="7211" spans="1:1" x14ac:dyDescent="0.55000000000000004">
      <c r="A7211" s="131"/>
    </row>
    <row r="7214" spans="1:1" x14ac:dyDescent="0.55000000000000004">
      <c r="A7214" s="131"/>
    </row>
    <row r="7215" spans="1:1" x14ac:dyDescent="0.55000000000000004">
      <c r="A7215" s="131"/>
    </row>
    <row r="7218" spans="1:1" x14ac:dyDescent="0.55000000000000004">
      <c r="A7218" s="131"/>
    </row>
    <row r="7219" spans="1:1" x14ac:dyDescent="0.55000000000000004">
      <c r="A7219" s="131"/>
    </row>
    <row r="7222" spans="1:1" x14ac:dyDescent="0.55000000000000004">
      <c r="A7222" s="131"/>
    </row>
    <row r="7223" spans="1:1" x14ac:dyDescent="0.55000000000000004">
      <c r="A7223" s="131"/>
    </row>
    <row r="7226" spans="1:1" x14ac:dyDescent="0.55000000000000004">
      <c r="A7226" s="131"/>
    </row>
    <row r="7227" spans="1:1" x14ac:dyDescent="0.55000000000000004">
      <c r="A7227" s="131"/>
    </row>
    <row r="7230" spans="1:1" x14ac:dyDescent="0.55000000000000004">
      <c r="A7230" s="131"/>
    </row>
    <row r="7231" spans="1:1" x14ac:dyDescent="0.55000000000000004">
      <c r="A7231" s="131"/>
    </row>
    <row r="7234" spans="1:1" x14ac:dyDescent="0.55000000000000004">
      <c r="A7234" s="131"/>
    </row>
    <row r="7235" spans="1:1" x14ac:dyDescent="0.55000000000000004">
      <c r="A7235" s="131"/>
    </row>
    <row r="7238" spans="1:1" x14ac:dyDescent="0.55000000000000004">
      <c r="A7238" s="131"/>
    </row>
    <row r="7239" spans="1:1" x14ac:dyDescent="0.55000000000000004">
      <c r="A7239" s="131"/>
    </row>
    <row r="7242" spans="1:1" x14ac:dyDescent="0.55000000000000004">
      <c r="A7242" s="131"/>
    </row>
    <row r="7243" spans="1:1" x14ac:dyDescent="0.55000000000000004">
      <c r="A7243" s="131"/>
    </row>
    <row r="7246" spans="1:1" x14ac:dyDescent="0.55000000000000004">
      <c r="A7246" s="131"/>
    </row>
    <row r="7247" spans="1:1" x14ac:dyDescent="0.55000000000000004">
      <c r="A7247" s="131"/>
    </row>
    <row r="7250" spans="1:1" x14ac:dyDescent="0.55000000000000004">
      <c r="A7250" s="131"/>
    </row>
    <row r="7251" spans="1:1" x14ac:dyDescent="0.55000000000000004">
      <c r="A7251" s="131"/>
    </row>
    <row r="7254" spans="1:1" x14ac:dyDescent="0.55000000000000004">
      <c r="A7254" s="131"/>
    </row>
    <row r="7255" spans="1:1" x14ac:dyDescent="0.55000000000000004">
      <c r="A7255" s="131"/>
    </row>
    <row r="7258" spans="1:1" x14ac:dyDescent="0.55000000000000004">
      <c r="A7258" s="131"/>
    </row>
    <row r="7259" spans="1:1" x14ac:dyDescent="0.55000000000000004">
      <c r="A7259" s="131"/>
    </row>
    <row r="7262" spans="1:1" x14ac:dyDescent="0.55000000000000004">
      <c r="A7262" s="131"/>
    </row>
    <row r="7263" spans="1:1" x14ac:dyDescent="0.55000000000000004">
      <c r="A7263" s="131"/>
    </row>
    <row r="7266" spans="1:1" x14ac:dyDescent="0.55000000000000004">
      <c r="A7266" s="131"/>
    </row>
    <row r="7267" spans="1:1" x14ac:dyDescent="0.55000000000000004">
      <c r="A7267" s="131"/>
    </row>
    <row r="7270" spans="1:1" x14ac:dyDescent="0.55000000000000004">
      <c r="A7270" s="131"/>
    </row>
    <row r="7271" spans="1:1" x14ac:dyDescent="0.55000000000000004">
      <c r="A7271" s="131"/>
    </row>
    <row r="7274" spans="1:1" x14ac:dyDescent="0.55000000000000004">
      <c r="A7274" s="131"/>
    </row>
    <row r="7275" spans="1:1" x14ac:dyDescent="0.55000000000000004">
      <c r="A7275" s="131"/>
    </row>
    <row r="7278" spans="1:1" x14ac:dyDescent="0.55000000000000004">
      <c r="A7278" s="131"/>
    </row>
    <row r="7279" spans="1:1" x14ac:dyDescent="0.55000000000000004">
      <c r="A7279" s="131"/>
    </row>
    <row r="7282" spans="1:1" x14ac:dyDescent="0.55000000000000004">
      <c r="A7282" s="131"/>
    </row>
    <row r="7283" spans="1:1" x14ac:dyDescent="0.55000000000000004">
      <c r="A7283" s="131"/>
    </row>
    <row r="7286" spans="1:1" x14ac:dyDescent="0.55000000000000004">
      <c r="A7286" s="131"/>
    </row>
    <row r="7287" spans="1:1" x14ac:dyDescent="0.55000000000000004">
      <c r="A7287" s="131"/>
    </row>
    <row r="7290" spans="1:1" x14ac:dyDescent="0.55000000000000004">
      <c r="A7290" s="131"/>
    </row>
    <row r="7291" spans="1:1" x14ac:dyDescent="0.55000000000000004">
      <c r="A7291" s="131"/>
    </row>
    <row r="7294" spans="1:1" x14ac:dyDescent="0.55000000000000004">
      <c r="A7294" s="131"/>
    </row>
    <row r="7295" spans="1:1" x14ac:dyDescent="0.55000000000000004">
      <c r="A7295" s="131"/>
    </row>
    <row r="7298" spans="1:1" x14ac:dyDescent="0.55000000000000004">
      <c r="A7298" s="131"/>
    </row>
    <row r="7299" spans="1:1" x14ac:dyDescent="0.55000000000000004">
      <c r="A7299" s="131"/>
    </row>
    <row r="7302" spans="1:1" x14ac:dyDescent="0.55000000000000004">
      <c r="A7302" s="131"/>
    </row>
    <row r="7303" spans="1:1" x14ac:dyDescent="0.55000000000000004">
      <c r="A7303" s="131"/>
    </row>
    <row r="7306" spans="1:1" x14ac:dyDescent="0.55000000000000004">
      <c r="A7306" s="131"/>
    </row>
    <row r="7307" spans="1:1" x14ac:dyDescent="0.55000000000000004">
      <c r="A7307" s="131"/>
    </row>
    <row r="7310" spans="1:1" x14ac:dyDescent="0.55000000000000004">
      <c r="A7310" s="131"/>
    </row>
    <row r="7311" spans="1:1" x14ac:dyDescent="0.55000000000000004">
      <c r="A7311" s="131"/>
    </row>
    <row r="7314" spans="1:1" x14ac:dyDescent="0.55000000000000004">
      <c r="A7314" s="131"/>
    </row>
    <row r="7315" spans="1:1" x14ac:dyDescent="0.55000000000000004">
      <c r="A7315" s="131"/>
    </row>
    <row r="7318" spans="1:1" x14ac:dyDescent="0.55000000000000004">
      <c r="A7318" s="131"/>
    </row>
    <row r="7319" spans="1:1" x14ac:dyDescent="0.55000000000000004">
      <c r="A7319" s="131"/>
    </row>
    <row r="7322" spans="1:1" x14ac:dyDescent="0.55000000000000004">
      <c r="A7322" s="131"/>
    </row>
    <row r="7323" spans="1:1" x14ac:dyDescent="0.55000000000000004">
      <c r="A7323" s="131"/>
    </row>
    <row r="7326" spans="1:1" x14ac:dyDescent="0.55000000000000004">
      <c r="A7326" s="131"/>
    </row>
    <row r="7327" spans="1:1" x14ac:dyDescent="0.55000000000000004">
      <c r="A7327" s="131"/>
    </row>
    <row r="7330" spans="1:1" x14ac:dyDescent="0.55000000000000004">
      <c r="A7330" s="131"/>
    </row>
    <row r="7331" spans="1:1" x14ac:dyDescent="0.55000000000000004">
      <c r="A7331" s="131"/>
    </row>
    <row r="7334" spans="1:1" x14ac:dyDescent="0.55000000000000004">
      <c r="A7334" s="131"/>
    </row>
    <row r="7335" spans="1:1" x14ac:dyDescent="0.55000000000000004">
      <c r="A7335" s="131"/>
    </row>
    <row r="7338" spans="1:1" x14ac:dyDescent="0.55000000000000004">
      <c r="A7338" s="131"/>
    </row>
    <row r="7339" spans="1:1" x14ac:dyDescent="0.55000000000000004">
      <c r="A7339" s="131"/>
    </row>
    <row r="7342" spans="1:1" x14ac:dyDescent="0.55000000000000004">
      <c r="A7342" s="131"/>
    </row>
    <row r="7343" spans="1:1" x14ac:dyDescent="0.55000000000000004">
      <c r="A7343" s="131"/>
    </row>
    <row r="7346" spans="1:1" x14ac:dyDescent="0.55000000000000004">
      <c r="A7346" s="131"/>
    </row>
    <row r="7347" spans="1:1" x14ac:dyDescent="0.55000000000000004">
      <c r="A7347" s="131"/>
    </row>
    <row r="7350" spans="1:1" x14ac:dyDescent="0.55000000000000004">
      <c r="A7350" s="131"/>
    </row>
    <row r="7351" spans="1:1" x14ac:dyDescent="0.55000000000000004">
      <c r="A7351" s="131"/>
    </row>
    <row r="7354" spans="1:1" x14ac:dyDescent="0.55000000000000004">
      <c r="A7354" s="131"/>
    </row>
    <row r="7355" spans="1:1" x14ac:dyDescent="0.55000000000000004">
      <c r="A7355" s="131"/>
    </row>
    <row r="7358" spans="1:1" x14ac:dyDescent="0.55000000000000004">
      <c r="A7358" s="131"/>
    </row>
    <row r="7359" spans="1:1" x14ac:dyDescent="0.55000000000000004">
      <c r="A7359" s="131"/>
    </row>
    <row r="7362" spans="1:1" x14ac:dyDescent="0.55000000000000004">
      <c r="A7362" s="131"/>
    </row>
    <row r="7363" spans="1:1" x14ac:dyDescent="0.55000000000000004">
      <c r="A7363" s="131"/>
    </row>
    <row r="7366" spans="1:1" x14ac:dyDescent="0.55000000000000004">
      <c r="A7366" s="131"/>
    </row>
    <row r="7367" spans="1:1" x14ac:dyDescent="0.55000000000000004">
      <c r="A7367" s="131"/>
    </row>
    <row r="7370" spans="1:1" x14ac:dyDescent="0.55000000000000004">
      <c r="A7370" s="131"/>
    </row>
    <row r="7371" spans="1:1" x14ac:dyDescent="0.55000000000000004">
      <c r="A7371" s="131"/>
    </row>
    <row r="7374" spans="1:1" x14ac:dyDescent="0.55000000000000004">
      <c r="A7374" s="131"/>
    </row>
    <row r="7375" spans="1:1" x14ac:dyDescent="0.55000000000000004">
      <c r="A7375" s="131"/>
    </row>
    <row r="7378" spans="1:1" x14ac:dyDescent="0.55000000000000004">
      <c r="A7378" s="131"/>
    </row>
    <row r="7379" spans="1:1" x14ac:dyDescent="0.55000000000000004">
      <c r="A7379" s="131"/>
    </row>
    <row r="7382" spans="1:1" x14ac:dyDescent="0.55000000000000004">
      <c r="A7382" s="131"/>
    </row>
    <row r="7383" spans="1:1" x14ac:dyDescent="0.55000000000000004">
      <c r="A7383" s="131"/>
    </row>
    <row r="7386" spans="1:1" x14ac:dyDescent="0.55000000000000004">
      <c r="A7386" s="131"/>
    </row>
    <row r="7387" spans="1:1" x14ac:dyDescent="0.55000000000000004">
      <c r="A7387" s="131"/>
    </row>
    <row r="7390" spans="1:1" x14ac:dyDescent="0.55000000000000004">
      <c r="A7390" s="131"/>
    </row>
    <row r="7391" spans="1:1" x14ac:dyDescent="0.55000000000000004">
      <c r="A7391" s="131"/>
    </row>
    <row r="7394" spans="1:1" x14ac:dyDescent="0.55000000000000004">
      <c r="A7394" s="131"/>
    </row>
    <row r="7395" spans="1:1" x14ac:dyDescent="0.55000000000000004">
      <c r="A7395" s="131"/>
    </row>
    <row r="7398" spans="1:1" x14ac:dyDescent="0.55000000000000004">
      <c r="A7398" s="131"/>
    </row>
    <row r="7399" spans="1:1" x14ac:dyDescent="0.55000000000000004">
      <c r="A7399" s="131"/>
    </row>
    <row r="7402" spans="1:1" x14ac:dyDescent="0.55000000000000004">
      <c r="A7402" s="131"/>
    </row>
    <row r="7403" spans="1:1" x14ac:dyDescent="0.55000000000000004">
      <c r="A7403" s="131"/>
    </row>
    <row r="7406" spans="1:1" x14ac:dyDescent="0.55000000000000004">
      <c r="A7406" s="131"/>
    </row>
    <row r="7407" spans="1:1" x14ac:dyDescent="0.55000000000000004">
      <c r="A7407" s="131"/>
    </row>
    <row r="7410" spans="1:1" x14ac:dyDescent="0.55000000000000004">
      <c r="A7410" s="131"/>
    </row>
    <row r="7411" spans="1:1" x14ac:dyDescent="0.55000000000000004">
      <c r="A7411" s="131"/>
    </row>
    <row r="7414" spans="1:1" x14ac:dyDescent="0.55000000000000004">
      <c r="A7414" s="131"/>
    </row>
    <row r="7415" spans="1:1" x14ac:dyDescent="0.55000000000000004">
      <c r="A7415" s="131"/>
    </row>
    <row r="7418" spans="1:1" x14ac:dyDescent="0.55000000000000004">
      <c r="A7418" s="131"/>
    </row>
    <row r="7419" spans="1:1" x14ac:dyDescent="0.55000000000000004">
      <c r="A7419" s="131"/>
    </row>
    <row r="7422" spans="1:1" x14ac:dyDescent="0.55000000000000004">
      <c r="A7422" s="131"/>
    </row>
    <row r="7423" spans="1:1" x14ac:dyDescent="0.55000000000000004">
      <c r="A7423" s="131"/>
    </row>
    <row r="7426" spans="1:1" x14ac:dyDescent="0.55000000000000004">
      <c r="A7426" s="131"/>
    </row>
    <row r="7427" spans="1:1" x14ac:dyDescent="0.55000000000000004">
      <c r="A7427" s="131"/>
    </row>
    <row r="7430" spans="1:1" x14ac:dyDescent="0.55000000000000004">
      <c r="A7430" s="131"/>
    </row>
    <row r="7431" spans="1:1" x14ac:dyDescent="0.55000000000000004">
      <c r="A7431" s="131"/>
    </row>
    <row r="7434" spans="1:1" x14ac:dyDescent="0.55000000000000004">
      <c r="A7434" s="131"/>
    </row>
    <row r="7435" spans="1:1" x14ac:dyDescent="0.55000000000000004">
      <c r="A7435" s="131"/>
    </row>
    <row r="7438" spans="1:1" x14ac:dyDescent="0.55000000000000004">
      <c r="A7438" s="131"/>
    </row>
    <row r="7439" spans="1:1" x14ac:dyDescent="0.55000000000000004">
      <c r="A7439" s="131"/>
    </row>
    <row r="7442" spans="1:1" x14ac:dyDescent="0.55000000000000004">
      <c r="A7442" s="131"/>
    </row>
    <row r="7443" spans="1:1" x14ac:dyDescent="0.55000000000000004">
      <c r="A7443" s="131"/>
    </row>
    <row r="7446" spans="1:1" x14ac:dyDescent="0.55000000000000004">
      <c r="A7446" s="131"/>
    </row>
    <row r="7447" spans="1:1" x14ac:dyDescent="0.55000000000000004">
      <c r="A7447" s="131"/>
    </row>
    <row r="7450" spans="1:1" x14ac:dyDescent="0.55000000000000004">
      <c r="A7450" s="131"/>
    </row>
    <row r="7451" spans="1:1" x14ac:dyDescent="0.55000000000000004">
      <c r="A7451" s="131"/>
    </row>
    <row r="7454" spans="1:1" x14ac:dyDescent="0.55000000000000004">
      <c r="A7454" s="131"/>
    </row>
    <row r="7455" spans="1:1" x14ac:dyDescent="0.55000000000000004">
      <c r="A7455" s="131"/>
    </row>
    <row r="7458" spans="1:1" x14ac:dyDescent="0.55000000000000004">
      <c r="A7458" s="131"/>
    </row>
    <row r="7459" spans="1:1" x14ac:dyDescent="0.55000000000000004">
      <c r="A7459" s="131"/>
    </row>
    <row r="7462" spans="1:1" x14ac:dyDescent="0.55000000000000004">
      <c r="A7462" s="131"/>
    </row>
    <row r="7463" spans="1:1" x14ac:dyDescent="0.55000000000000004">
      <c r="A7463" s="131"/>
    </row>
    <row r="7466" spans="1:1" x14ac:dyDescent="0.55000000000000004">
      <c r="A7466" s="131"/>
    </row>
    <row r="7467" spans="1:1" x14ac:dyDescent="0.55000000000000004">
      <c r="A7467" s="131"/>
    </row>
    <row r="7470" spans="1:1" x14ac:dyDescent="0.55000000000000004">
      <c r="A7470" s="131"/>
    </row>
    <row r="7471" spans="1:1" x14ac:dyDescent="0.55000000000000004">
      <c r="A7471" s="131"/>
    </row>
    <row r="7474" spans="1:1" x14ac:dyDescent="0.55000000000000004">
      <c r="A7474" s="131"/>
    </row>
    <row r="7475" spans="1:1" x14ac:dyDescent="0.55000000000000004">
      <c r="A7475" s="131"/>
    </row>
    <row r="7478" spans="1:1" x14ac:dyDescent="0.55000000000000004">
      <c r="A7478" s="131"/>
    </row>
    <row r="7479" spans="1:1" x14ac:dyDescent="0.55000000000000004">
      <c r="A7479" s="131"/>
    </row>
    <row r="7482" spans="1:1" x14ac:dyDescent="0.55000000000000004">
      <c r="A7482" s="131"/>
    </row>
    <row r="7483" spans="1:1" x14ac:dyDescent="0.55000000000000004">
      <c r="A7483" s="131"/>
    </row>
    <row r="7486" spans="1:1" x14ac:dyDescent="0.55000000000000004">
      <c r="A7486" s="131"/>
    </row>
    <row r="7487" spans="1:1" x14ac:dyDescent="0.55000000000000004">
      <c r="A7487" s="131"/>
    </row>
    <row r="7490" spans="1:1" x14ac:dyDescent="0.55000000000000004">
      <c r="A7490" s="131"/>
    </row>
    <row r="7491" spans="1:1" x14ac:dyDescent="0.55000000000000004">
      <c r="A7491" s="131"/>
    </row>
    <row r="7494" spans="1:1" x14ac:dyDescent="0.55000000000000004">
      <c r="A7494" s="131"/>
    </row>
    <row r="7495" spans="1:1" x14ac:dyDescent="0.55000000000000004">
      <c r="A7495" s="131"/>
    </row>
    <row r="7498" spans="1:1" x14ac:dyDescent="0.55000000000000004">
      <c r="A7498" s="131"/>
    </row>
    <row r="7499" spans="1:1" x14ac:dyDescent="0.55000000000000004">
      <c r="A7499" s="131"/>
    </row>
    <row r="7502" spans="1:1" x14ac:dyDescent="0.55000000000000004">
      <c r="A7502" s="131"/>
    </row>
    <row r="7503" spans="1:1" x14ac:dyDescent="0.55000000000000004">
      <c r="A7503" s="131"/>
    </row>
    <row r="7506" spans="1:1" x14ac:dyDescent="0.55000000000000004">
      <c r="A7506" s="131"/>
    </row>
    <row r="7507" spans="1:1" x14ac:dyDescent="0.55000000000000004">
      <c r="A7507" s="131"/>
    </row>
    <row r="7510" spans="1:1" x14ac:dyDescent="0.55000000000000004">
      <c r="A7510" s="131"/>
    </row>
    <row r="7511" spans="1:1" x14ac:dyDescent="0.55000000000000004">
      <c r="A7511" s="131"/>
    </row>
    <row r="7514" spans="1:1" x14ac:dyDescent="0.55000000000000004">
      <c r="A7514" s="131"/>
    </row>
    <row r="7515" spans="1:1" x14ac:dyDescent="0.55000000000000004">
      <c r="A7515" s="131"/>
    </row>
    <row r="7518" spans="1:1" x14ac:dyDescent="0.55000000000000004">
      <c r="A7518" s="131"/>
    </row>
    <row r="7519" spans="1:1" x14ac:dyDescent="0.55000000000000004">
      <c r="A7519" s="131"/>
    </row>
    <row r="7522" spans="1:1" x14ac:dyDescent="0.55000000000000004">
      <c r="A7522" s="131"/>
    </row>
    <row r="7523" spans="1:1" x14ac:dyDescent="0.55000000000000004">
      <c r="A7523" s="131"/>
    </row>
    <row r="7526" spans="1:1" x14ac:dyDescent="0.55000000000000004">
      <c r="A7526" s="131"/>
    </row>
    <row r="7527" spans="1:1" x14ac:dyDescent="0.55000000000000004">
      <c r="A7527" s="131"/>
    </row>
    <row r="7530" spans="1:1" x14ac:dyDescent="0.55000000000000004">
      <c r="A7530" s="131"/>
    </row>
    <row r="7531" spans="1:1" x14ac:dyDescent="0.55000000000000004">
      <c r="A7531" s="131"/>
    </row>
    <row r="7534" spans="1:1" x14ac:dyDescent="0.55000000000000004">
      <c r="A7534" s="131"/>
    </row>
    <row r="7535" spans="1:1" x14ac:dyDescent="0.55000000000000004">
      <c r="A7535" s="131"/>
    </row>
    <row r="7538" spans="1:1" x14ac:dyDescent="0.55000000000000004">
      <c r="A7538" s="131"/>
    </row>
    <row r="7539" spans="1:1" x14ac:dyDescent="0.55000000000000004">
      <c r="A7539" s="131"/>
    </row>
    <row r="7542" spans="1:1" x14ac:dyDescent="0.55000000000000004">
      <c r="A7542" s="131"/>
    </row>
    <row r="7543" spans="1:1" x14ac:dyDescent="0.55000000000000004">
      <c r="A7543" s="131"/>
    </row>
    <row r="7546" spans="1:1" x14ac:dyDescent="0.55000000000000004">
      <c r="A7546" s="131"/>
    </row>
    <row r="7547" spans="1:1" x14ac:dyDescent="0.55000000000000004">
      <c r="A7547" s="131"/>
    </row>
    <row r="7550" spans="1:1" x14ac:dyDescent="0.55000000000000004">
      <c r="A7550" s="131"/>
    </row>
    <row r="7551" spans="1:1" x14ac:dyDescent="0.55000000000000004">
      <c r="A7551" s="131"/>
    </row>
    <row r="7554" spans="1:1" x14ac:dyDescent="0.55000000000000004">
      <c r="A7554" s="131"/>
    </row>
    <row r="7555" spans="1:1" x14ac:dyDescent="0.55000000000000004">
      <c r="A7555" s="131"/>
    </row>
    <row r="7558" spans="1:1" x14ac:dyDescent="0.55000000000000004">
      <c r="A7558" s="131"/>
    </row>
    <row r="7559" spans="1:1" x14ac:dyDescent="0.55000000000000004">
      <c r="A7559" s="131"/>
    </row>
    <row r="7562" spans="1:1" x14ac:dyDescent="0.55000000000000004">
      <c r="A7562" s="131"/>
    </row>
    <row r="7563" spans="1:1" x14ac:dyDescent="0.55000000000000004">
      <c r="A7563" s="131"/>
    </row>
    <row r="7566" spans="1:1" x14ac:dyDescent="0.55000000000000004">
      <c r="A7566" s="131"/>
    </row>
    <row r="7567" spans="1:1" x14ac:dyDescent="0.55000000000000004">
      <c r="A7567" s="131"/>
    </row>
    <row r="7570" spans="1:1" x14ac:dyDescent="0.55000000000000004">
      <c r="A7570" s="131"/>
    </row>
    <row r="7571" spans="1:1" x14ac:dyDescent="0.55000000000000004">
      <c r="A7571" s="131"/>
    </row>
    <row r="7574" spans="1:1" x14ac:dyDescent="0.55000000000000004">
      <c r="A7574" s="131"/>
    </row>
    <row r="7575" spans="1:1" x14ac:dyDescent="0.55000000000000004">
      <c r="A7575" s="131"/>
    </row>
    <row r="7578" spans="1:1" x14ac:dyDescent="0.55000000000000004">
      <c r="A7578" s="131"/>
    </row>
    <row r="7579" spans="1:1" x14ac:dyDescent="0.55000000000000004">
      <c r="A7579" s="131"/>
    </row>
    <row r="7582" spans="1:1" x14ac:dyDescent="0.55000000000000004">
      <c r="A7582" s="131"/>
    </row>
    <row r="7583" spans="1:1" x14ac:dyDescent="0.55000000000000004">
      <c r="A7583" s="131"/>
    </row>
    <row r="7586" spans="1:1" x14ac:dyDescent="0.55000000000000004">
      <c r="A7586" s="131"/>
    </row>
    <row r="7587" spans="1:1" x14ac:dyDescent="0.55000000000000004">
      <c r="A7587" s="131"/>
    </row>
    <row r="7590" spans="1:1" x14ac:dyDescent="0.55000000000000004">
      <c r="A7590" s="131"/>
    </row>
    <row r="7591" spans="1:1" x14ac:dyDescent="0.55000000000000004">
      <c r="A7591" s="131"/>
    </row>
    <row r="7594" spans="1:1" x14ac:dyDescent="0.55000000000000004">
      <c r="A7594" s="131"/>
    </row>
    <row r="7595" spans="1:1" x14ac:dyDescent="0.55000000000000004">
      <c r="A7595" s="131"/>
    </row>
    <row r="7598" spans="1:1" x14ac:dyDescent="0.55000000000000004">
      <c r="A7598" s="131"/>
    </row>
    <row r="7599" spans="1:1" x14ac:dyDescent="0.55000000000000004">
      <c r="A7599" s="131"/>
    </row>
    <row r="7602" spans="1:1" x14ac:dyDescent="0.55000000000000004">
      <c r="A7602" s="131"/>
    </row>
    <row r="7603" spans="1:1" x14ac:dyDescent="0.55000000000000004">
      <c r="A7603" s="131"/>
    </row>
    <row r="7606" spans="1:1" x14ac:dyDescent="0.55000000000000004">
      <c r="A7606" s="131"/>
    </row>
    <row r="7607" spans="1:1" x14ac:dyDescent="0.55000000000000004">
      <c r="A7607" s="131"/>
    </row>
    <row r="7610" spans="1:1" x14ac:dyDescent="0.55000000000000004">
      <c r="A7610" s="131"/>
    </row>
    <row r="7611" spans="1:1" x14ac:dyDescent="0.55000000000000004">
      <c r="A7611" s="131"/>
    </row>
    <row r="7614" spans="1:1" x14ac:dyDescent="0.55000000000000004">
      <c r="A7614" s="131"/>
    </row>
    <row r="7615" spans="1:1" x14ac:dyDescent="0.55000000000000004">
      <c r="A7615" s="131"/>
    </row>
    <row r="7618" spans="1:1" x14ac:dyDescent="0.55000000000000004">
      <c r="A7618" s="131"/>
    </row>
    <row r="7619" spans="1:1" x14ac:dyDescent="0.55000000000000004">
      <c r="A7619" s="131"/>
    </row>
    <row r="7622" spans="1:1" x14ac:dyDescent="0.55000000000000004">
      <c r="A7622" s="131"/>
    </row>
    <row r="7623" spans="1:1" x14ac:dyDescent="0.55000000000000004">
      <c r="A7623" s="131"/>
    </row>
    <row r="7626" spans="1:1" x14ac:dyDescent="0.55000000000000004">
      <c r="A7626" s="131"/>
    </row>
    <row r="7627" spans="1:1" x14ac:dyDescent="0.55000000000000004">
      <c r="A7627" s="131"/>
    </row>
    <row r="7630" spans="1:1" x14ac:dyDescent="0.55000000000000004">
      <c r="A7630" s="131"/>
    </row>
    <row r="7631" spans="1:1" x14ac:dyDescent="0.55000000000000004">
      <c r="A7631" s="131"/>
    </row>
    <row r="7634" spans="1:1" x14ac:dyDescent="0.55000000000000004">
      <c r="A7634" s="131"/>
    </row>
    <row r="7635" spans="1:1" x14ac:dyDescent="0.55000000000000004">
      <c r="A7635" s="131"/>
    </row>
    <row r="7638" spans="1:1" x14ac:dyDescent="0.55000000000000004">
      <c r="A7638" s="131"/>
    </row>
    <row r="7639" spans="1:1" x14ac:dyDescent="0.55000000000000004">
      <c r="A7639" s="131"/>
    </row>
    <row r="7642" spans="1:1" x14ac:dyDescent="0.55000000000000004">
      <c r="A7642" s="131"/>
    </row>
    <row r="7643" spans="1:1" x14ac:dyDescent="0.55000000000000004">
      <c r="A7643" s="131"/>
    </row>
    <row r="7646" spans="1:1" x14ac:dyDescent="0.55000000000000004">
      <c r="A7646" s="131"/>
    </row>
    <row r="7647" spans="1:1" x14ac:dyDescent="0.55000000000000004">
      <c r="A7647" s="131"/>
    </row>
    <row r="7650" spans="1:1" x14ac:dyDescent="0.55000000000000004">
      <c r="A7650" s="131"/>
    </row>
    <row r="7651" spans="1:1" x14ac:dyDescent="0.55000000000000004">
      <c r="A7651" s="131"/>
    </row>
    <row r="7654" spans="1:1" x14ac:dyDescent="0.55000000000000004">
      <c r="A7654" s="131"/>
    </row>
    <row r="7655" spans="1:1" x14ac:dyDescent="0.55000000000000004">
      <c r="A7655" s="131"/>
    </row>
    <row r="7658" spans="1:1" x14ac:dyDescent="0.55000000000000004">
      <c r="A7658" s="131"/>
    </row>
    <row r="7659" spans="1:1" x14ac:dyDescent="0.55000000000000004">
      <c r="A7659" s="131"/>
    </row>
    <row r="7662" spans="1:1" x14ac:dyDescent="0.55000000000000004">
      <c r="A7662" s="131"/>
    </row>
    <row r="7663" spans="1:1" x14ac:dyDescent="0.55000000000000004">
      <c r="A7663" s="131"/>
    </row>
    <row r="7666" spans="1:1" x14ac:dyDescent="0.55000000000000004">
      <c r="A7666" s="131"/>
    </row>
    <row r="7667" spans="1:1" x14ac:dyDescent="0.55000000000000004">
      <c r="A7667" s="131"/>
    </row>
    <row r="7670" spans="1:1" x14ac:dyDescent="0.55000000000000004">
      <c r="A7670" s="131"/>
    </row>
    <row r="7671" spans="1:1" x14ac:dyDescent="0.55000000000000004">
      <c r="A7671" s="131"/>
    </row>
    <row r="7674" spans="1:1" x14ac:dyDescent="0.55000000000000004">
      <c r="A7674" s="131"/>
    </row>
    <row r="7675" spans="1:1" x14ac:dyDescent="0.55000000000000004">
      <c r="A7675" s="131"/>
    </row>
    <row r="7678" spans="1:1" x14ac:dyDescent="0.55000000000000004">
      <c r="A7678" s="131"/>
    </row>
    <row r="7679" spans="1:1" x14ac:dyDescent="0.55000000000000004">
      <c r="A7679" s="131"/>
    </row>
    <row r="7682" spans="1:1" x14ac:dyDescent="0.55000000000000004">
      <c r="A7682" s="131"/>
    </row>
    <row r="7683" spans="1:1" x14ac:dyDescent="0.55000000000000004">
      <c r="A7683" s="131"/>
    </row>
    <row r="7686" spans="1:1" x14ac:dyDescent="0.55000000000000004">
      <c r="A7686" s="131"/>
    </row>
    <row r="7687" spans="1:1" x14ac:dyDescent="0.55000000000000004">
      <c r="A7687" s="131"/>
    </row>
    <row r="7690" spans="1:1" x14ac:dyDescent="0.55000000000000004">
      <c r="A7690" s="131"/>
    </row>
    <row r="7691" spans="1:1" x14ac:dyDescent="0.55000000000000004">
      <c r="A7691" s="131"/>
    </row>
    <row r="7694" spans="1:1" x14ac:dyDescent="0.55000000000000004">
      <c r="A7694" s="131"/>
    </row>
    <row r="7695" spans="1:1" x14ac:dyDescent="0.55000000000000004">
      <c r="A7695" s="131"/>
    </row>
    <row r="7698" spans="1:1" x14ac:dyDescent="0.55000000000000004">
      <c r="A7698" s="131"/>
    </row>
    <row r="7699" spans="1:1" x14ac:dyDescent="0.55000000000000004">
      <c r="A7699" s="131"/>
    </row>
    <row r="7702" spans="1:1" x14ac:dyDescent="0.55000000000000004">
      <c r="A7702" s="131"/>
    </row>
    <row r="7703" spans="1:1" x14ac:dyDescent="0.55000000000000004">
      <c r="A7703" s="131"/>
    </row>
    <row r="7706" spans="1:1" x14ac:dyDescent="0.55000000000000004">
      <c r="A7706" s="131"/>
    </row>
    <row r="7707" spans="1:1" x14ac:dyDescent="0.55000000000000004">
      <c r="A7707" s="131"/>
    </row>
    <row r="7710" spans="1:1" x14ac:dyDescent="0.55000000000000004">
      <c r="A7710" s="131"/>
    </row>
    <row r="7711" spans="1:1" x14ac:dyDescent="0.55000000000000004">
      <c r="A7711" s="131"/>
    </row>
    <row r="7714" spans="1:1" x14ac:dyDescent="0.55000000000000004">
      <c r="A7714" s="131"/>
    </row>
    <row r="7715" spans="1:1" x14ac:dyDescent="0.55000000000000004">
      <c r="A7715" s="131"/>
    </row>
    <row r="7718" spans="1:1" x14ac:dyDescent="0.55000000000000004">
      <c r="A7718" s="131"/>
    </row>
    <row r="7719" spans="1:1" x14ac:dyDescent="0.55000000000000004">
      <c r="A7719" s="131"/>
    </row>
    <row r="7722" spans="1:1" x14ac:dyDescent="0.55000000000000004">
      <c r="A7722" s="131"/>
    </row>
    <row r="7723" spans="1:1" x14ac:dyDescent="0.55000000000000004">
      <c r="A7723" s="131"/>
    </row>
    <row r="7726" spans="1:1" x14ac:dyDescent="0.55000000000000004">
      <c r="A7726" s="131"/>
    </row>
    <row r="7727" spans="1:1" x14ac:dyDescent="0.55000000000000004">
      <c r="A7727" s="131"/>
    </row>
    <row r="7730" spans="1:1" x14ac:dyDescent="0.55000000000000004">
      <c r="A7730" s="131"/>
    </row>
    <row r="7731" spans="1:1" x14ac:dyDescent="0.55000000000000004">
      <c r="A7731" s="131"/>
    </row>
    <row r="7734" spans="1:1" x14ac:dyDescent="0.55000000000000004">
      <c r="A7734" s="131"/>
    </row>
    <row r="7735" spans="1:1" x14ac:dyDescent="0.55000000000000004">
      <c r="A7735" s="131"/>
    </row>
    <row r="7738" spans="1:1" x14ac:dyDescent="0.55000000000000004">
      <c r="A7738" s="131"/>
    </row>
    <row r="7739" spans="1:1" x14ac:dyDescent="0.55000000000000004">
      <c r="A7739" s="131"/>
    </row>
    <row r="7742" spans="1:1" x14ac:dyDescent="0.55000000000000004">
      <c r="A7742" s="131"/>
    </row>
    <row r="7743" spans="1:1" x14ac:dyDescent="0.55000000000000004">
      <c r="A7743" s="131"/>
    </row>
    <row r="7746" spans="1:1" x14ac:dyDescent="0.55000000000000004">
      <c r="A7746" s="131"/>
    </row>
    <row r="7747" spans="1:1" x14ac:dyDescent="0.55000000000000004">
      <c r="A7747" s="131"/>
    </row>
    <row r="7750" spans="1:1" x14ac:dyDescent="0.55000000000000004">
      <c r="A7750" s="131"/>
    </row>
    <row r="7751" spans="1:1" x14ac:dyDescent="0.55000000000000004">
      <c r="A7751" s="131"/>
    </row>
    <row r="7754" spans="1:1" x14ac:dyDescent="0.55000000000000004">
      <c r="A7754" s="131"/>
    </row>
    <row r="7755" spans="1:1" x14ac:dyDescent="0.55000000000000004">
      <c r="A7755" s="131"/>
    </row>
    <row r="7758" spans="1:1" x14ac:dyDescent="0.55000000000000004">
      <c r="A7758" s="131"/>
    </row>
    <row r="7759" spans="1:1" x14ac:dyDescent="0.55000000000000004">
      <c r="A7759" s="131"/>
    </row>
    <row r="7762" spans="1:1" x14ac:dyDescent="0.55000000000000004">
      <c r="A7762" s="131"/>
    </row>
    <row r="7763" spans="1:1" x14ac:dyDescent="0.55000000000000004">
      <c r="A7763" s="131"/>
    </row>
    <row r="7766" spans="1:1" x14ac:dyDescent="0.55000000000000004">
      <c r="A7766" s="131"/>
    </row>
    <row r="7767" spans="1:1" x14ac:dyDescent="0.55000000000000004">
      <c r="A7767" s="131"/>
    </row>
    <row r="7770" spans="1:1" x14ac:dyDescent="0.55000000000000004">
      <c r="A7770" s="131"/>
    </row>
    <row r="7771" spans="1:1" x14ac:dyDescent="0.55000000000000004">
      <c r="A7771" s="131"/>
    </row>
    <row r="7774" spans="1:1" x14ac:dyDescent="0.55000000000000004">
      <c r="A7774" s="131"/>
    </row>
    <row r="7775" spans="1:1" x14ac:dyDescent="0.55000000000000004">
      <c r="A7775" s="131"/>
    </row>
    <row r="7778" spans="1:1" x14ac:dyDescent="0.55000000000000004">
      <c r="A7778" s="131"/>
    </row>
    <row r="7779" spans="1:1" x14ac:dyDescent="0.55000000000000004">
      <c r="A7779" s="131"/>
    </row>
    <row r="7782" spans="1:1" x14ac:dyDescent="0.55000000000000004">
      <c r="A7782" s="131"/>
    </row>
    <row r="7783" spans="1:1" x14ac:dyDescent="0.55000000000000004">
      <c r="A7783" s="131"/>
    </row>
    <row r="7786" spans="1:1" x14ac:dyDescent="0.55000000000000004">
      <c r="A7786" s="131"/>
    </row>
    <row r="7787" spans="1:1" x14ac:dyDescent="0.55000000000000004">
      <c r="A7787" s="131"/>
    </row>
    <row r="7790" spans="1:1" x14ac:dyDescent="0.55000000000000004">
      <c r="A7790" s="131"/>
    </row>
    <row r="7791" spans="1:1" x14ac:dyDescent="0.55000000000000004">
      <c r="A7791" s="131"/>
    </row>
    <row r="7794" spans="1:1" x14ac:dyDescent="0.55000000000000004">
      <c r="A7794" s="131"/>
    </row>
    <row r="7795" spans="1:1" x14ac:dyDescent="0.55000000000000004">
      <c r="A7795" s="131"/>
    </row>
    <row r="7798" spans="1:1" x14ac:dyDescent="0.55000000000000004">
      <c r="A7798" s="131"/>
    </row>
    <row r="7799" spans="1:1" x14ac:dyDescent="0.55000000000000004">
      <c r="A7799" s="131"/>
    </row>
    <row r="7802" spans="1:1" x14ac:dyDescent="0.55000000000000004">
      <c r="A7802" s="131"/>
    </row>
    <row r="7803" spans="1:1" x14ac:dyDescent="0.55000000000000004">
      <c r="A7803" s="131"/>
    </row>
    <row r="7806" spans="1:1" x14ac:dyDescent="0.55000000000000004">
      <c r="A7806" s="131"/>
    </row>
    <row r="7807" spans="1:1" x14ac:dyDescent="0.55000000000000004">
      <c r="A7807" s="131"/>
    </row>
    <row r="7810" spans="1:1" x14ac:dyDescent="0.55000000000000004">
      <c r="A7810" s="131"/>
    </row>
    <row r="7811" spans="1:1" x14ac:dyDescent="0.55000000000000004">
      <c r="A7811" s="131"/>
    </row>
    <row r="7814" spans="1:1" x14ac:dyDescent="0.55000000000000004">
      <c r="A7814" s="131"/>
    </row>
    <row r="7815" spans="1:1" x14ac:dyDescent="0.55000000000000004">
      <c r="A7815" s="131"/>
    </row>
    <row r="7818" spans="1:1" x14ac:dyDescent="0.55000000000000004">
      <c r="A7818" s="131"/>
    </row>
    <row r="7819" spans="1:1" x14ac:dyDescent="0.55000000000000004">
      <c r="A7819" s="131"/>
    </row>
    <row r="7822" spans="1:1" x14ac:dyDescent="0.55000000000000004">
      <c r="A7822" s="131"/>
    </row>
    <row r="7823" spans="1:1" x14ac:dyDescent="0.55000000000000004">
      <c r="A7823" s="131"/>
    </row>
    <row r="7826" spans="1:1" x14ac:dyDescent="0.55000000000000004">
      <c r="A7826" s="131"/>
    </row>
    <row r="7827" spans="1:1" x14ac:dyDescent="0.55000000000000004">
      <c r="A7827" s="131"/>
    </row>
    <row r="7830" spans="1:1" x14ac:dyDescent="0.55000000000000004">
      <c r="A7830" s="131"/>
    </row>
    <row r="7831" spans="1:1" x14ac:dyDescent="0.55000000000000004">
      <c r="A7831" s="131"/>
    </row>
    <row r="7834" spans="1:1" x14ac:dyDescent="0.55000000000000004">
      <c r="A7834" s="131"/>
    </row>
    <row r="7835" spans="1:1" x14ac:dyDescent="0.55000000000000004">
      <c r="A7835" s="131"/>
    </row>
    <row r="7838" spans="1:1" x14ac:dyDescent="0.55000000000000004">
      <c r="A7838" s="131"/>
    </row>
    <row r="7839" spans="1:1" x14ac:dyDescent="0.55000000000000004">
      <c r="A7839" s="131"/>
    </row>
    <row r="7842" spans="1:1" x14ac:dyDescent="0.55000000000000004">
      <c r="A7842" s="131"/>
    </row>
    <row r="7843" spans="1:1" x14ac:dyDescent="0.55000000000000004">
      <c r="A7843" s="131"/>
    </row>
    <row r="7846" spans="1:1" x14ac:dyDescent="0.55000000000000004">
      <c r="A7846" s="131"/>
    </row>
    <row r="7847" spans="1:1" x14ac:dyDescent="0.55000000000000004">
      <c r="A7847" s="131"/>
    </row>
    <row r="7850" spans="1:1" x14ac:dyDescent="0.55000000000000004">
      <c r="A7850" s="131"/>
    </row>
    <row r="7851" spans="1:1" x14ac:dyDescent="0.55000000000000004">
      <c r="A7851" s="131"/>
    </row>
    <row r="7854" spans="1:1" x14ac:dyDescent="0.55000000000000004">
      <c r="A7854" s="131"/>
    </row>
    <row r="7855" spans="1:1" x14ac:dyDescent="0.55000000000000004">
      <c r="A7855" s="131"/>
    </row>
    <row r="7858" spans="1:1" x14ac:dyDescent="0.55000000000000004">
      <c r="A7858" s="131"/>
    </row>
    <row r="7859" spans="1:1" x14ac:dyDescent="0.55000000000000004">
      <c r="A7859" s="131"/>
    </row>
    <row r="7862" spans="1:1" x14ac:dyDescent="0.55000000000000004">
      <c r="A7862" s="131"/>
    </row>
    <row r="7863" spans="1:1" x14ac:dyDescent="0.55000000000000004">
      <c r="A7863" s="131"/>
    </row>
    <row r="7866" spans="1:1" x14ac:dyDescent="0.55000000000000004">
      <c r="A7866" s="131"/>
    </row>
    <row r="7867" spans="1:1" x14ac:dyDescent="0.55000000000000004">
      <c r="A7867" s="131"/>
    </row>
    <row r="7870" spans="1:1" x14ac:dyDescent="0.55000000000000004">
      <c r="A7870" s="131"/>
    </row>
    <row r="7871" spans="1:1" x14ac:dyDescent="0.55000000000000004">
      <c r="A7871" s="131"/>
    </row>
    <row r="7874" spans="1:1" x14ac:dyDescent="0.55000000000000004">
      <c r="A7874" s="131"/>
    </row>
    <row r="7875" spans="1:1" x14ac:dyDescent="0.55000000000000004">
      <c r="A7875" s="131"/>
    </row>
    <row r="7878" spans="1:1" x14ac:dyDescent="0.55000000000000004">
      <c r="A7878" s="131"/>
    </row>
    <row r="7879" spans="1:1" x14ac:dyDescent="0.55000000000000004">
      <c r="A7879" s="131"/>
    </row>
    <row r="7882" spans="1:1" x14ac:dyDescent="0.55000000000000004">
      <c r="A7882" s="131"/>
    </row>
    <row r="7883" spans="1:1" x14ac:dyDescent="0.55000000000000004">
      <c r="A7883" s="131"/>
    </row>
    <row r="7886" spans="1:1" x14ac:dyDescent="0.55000000000000004">
      <c r="A7886" s="131"/>
    </row>
    <row r="7887" spans="1:1" x14ac:dyDescent="0.55000000000000004">
      <c r="A7887" s="131"/>
    </row>
    <row r="7890" spans="1:1" x14ac:dyDescent="0.55000000000000004">
      <c r="A7890" s="131"/>
    </row>
    <row r="7891" spans="1:1" x14ac:dyDescent="0.55000000000000004">
      <c r="A7891" s="131"/>
    </row>
    <row r="7894" spans="1:1" x14ac:dyDescent="0.55000000000000004">
      <c r="A7894" s="131"/>
    </row>
    <row r="7895" spans="1:1" x14ac:dyDescent="0.55000000000000004">
      <c r="A7895" s="131"/>
    </row>
    <row r="7898" spans="1:1" x14ac:dyDescent="0.55000000000000004">
      <c r="A7898" s="131"/>
    </row>
    <row r="7899" spans="1:1" x14ac:dyDescent="0.55000000000000004">
      <c r="A7899" s="131"/>
    </row>
    <row r="7902" spans="1:1" x14ac:dyDescent="0.55000000000000004">
      <c r="A7902" s="131"/>
    </row>
    <row r="7903" spans="1:1" x14ac:dyDescent="0.55000000000000004">
      <c r="A7903" s="131"/>
    </row>
    <row r="7906" spans="1:1" x14ac:dyDescent="0.55000000000000004">
      <c r="A7906" s="131"/>
    </row>
    <row r="7907" spans="1:1" x14ac:dyDescent="0.55000000000000004">
      <c r="A7907" s="131"/>
    </row>
    <row r="7910" spans="1:1" x14ac:dyDescent="0.55000000000000004">
      <c r="A7910" s="131"/>
    </row>
    <row r="7911" spans="1:1" x14ac:dyDescent="0.55000000000000004">
      <c r="A7911" s="131"/>
    </row>
    <row r="7914" spans="1:1" x14ac:dyDescent="0.55000000000000004">
      <c r="A7914" s="131"/>
    </row>
    <row r="7915" spans="1:1" x14ac:dyDescent="0.55000000000000004">
      <c r="A7915" s="131"/>
    </row>
    <row r="7918" spans="1:1" x14ac:dyDescent="0.55000000000000004">
      <c r="A7918" s="131"/>
    </row>
    <row r="7919" spans="1:1" x14ac:dyDescent="0.55000000000000004">
      <c r="A7919" s="131"/>
    </row>
    <row r="7922" spans="1:1" x14ac:dyDescent="0.55000000000000004">
      <c r="A7922" s="131"/>
    </row>
    <row r="7923" spans="1:1" x14ac:dyDescent="0.55000000000000004">
      <c r="A7923" s="131"/>
    </row>
    <row r="7926" spans="1:1" x14ac:dyDescent="0.55000000000000004">
      <c r="A7926" s="131"/>
    </row>
    <row r="7927" spans="1:1" x14ac:dyDescent="0.55000000000000004">
      <c r="A7927" s="131"/>
    </row>
    <row r="7930" spans="1:1" x14ac:dyDescent="0.55000000000000004">
      <c r="A7930" s="131"/>
    </row>
    <row r="7931" spans="1:1" x14ac:dyDescent="0.55000000000000004">
      <c r="A7931" s="131"/>
    </row>
    <row r="7934" spans="1:1" x14ac:dyDescent="0.55000000000000004">
      <c r="A7934" s="131"/>
    </row>
    <row r="7935" spans="1:1" x14ac:dyDescent="0.55000000000000004">
      <c r="A7935" s="131"/>
    </row>
    <row r="7938" spans="1:1" x14ac:dyDescent="0.55000000000000004">
      <c r="A7938" s="131"/>
    </row>
    <row r="7939" spans="1:1" x14ac:dyDescent="0.55000000000000004">
      <c r="A7939" s="131"/>
    </row>
    <row r="7942" spans="1:1" x14ac:dyDescent="0.55000000000000004">
      <c r="A7942" s="131"/>
    </row>
    <row r="7943" spans="1:1" x14ac:dyDescent="0.55000000000000004">
      <c r="A7943" s="131"/>
    </row>
    <row r="7946" spans="1:1" x14ac:dyDescent="0.55000000000000004">
      <c r="A7946" s="131"/>
    </row>
    <row r="7947" spans="1:1" x14ac:dyDescent="0.55000000000000004">
      <c r="A7947" s="131"/>
    </row>
    <row r="7950" spans="1:1" x14ac:dyDescent="0.55000000000000004">
      <c r="A7950" s="131"/>
    </row>
    <row r="7951" spans="1:1" x14ac:dyDescent="0.55000000000000004">
      <c r="A7951" s="131"/>
    </row>
    <row r="7954" spans="1:1" x14ac:dyDescent="0.55000000000000004">
      <c r="A7954" s="131"/>
    </row>
    <row r="7955" spans="1:1" x14ac:dyDescent="0.55000000000000004">
      <c r="A7955" s="131"/>
    </row>
    <row r="7958" spans="1:1" x14ac:dyDescent="0.55000000000000004">
      <c r="A7958" s="131"/>
    </row>
    <row r="7959" spans="1:1" x14ac:dyDescent="0.55000000000000004">
      <c r="A7959" s="131"/>
    </row>
    <row r="7962" spans="1:1" x14ac:dyDescent="0.55000000000000004">
      <c r="A7962" s="131"/>
    </row>
    <row r="7963" spans="1:1" x14ac:dyDescent="0.55000000000000004">
      <c r="A7963" s="131"/>
    </row>
    <row r="7966" spans="1:1" x14ac:dyDescent="0.55000000000000004">
      <c r="A7966" s="131"/>
    </row>
    <row r="7967" spans="1:1" x14ac:dyDescent="0.55000000000000004">
      <c r="A7967" s="131"/>
    </row>
    <row r="7970" spans="1:1" x14ac:dyDescent="0.55000000000000004">
      <c r="A7970" s="131"/>
    </row>
    <row r="7971" spans="1:1" x14ac:dyDescent="0.55000000000000004">
      <c r="A7971" s="131"/>
    </row>
    <row r="7974" spans="1:1" x14ac:dyDescent="0.55000000000000004">
      <c r="A7974" s="131"/>
    </row>
    <row r="7975" spans="1:1" x14ac:dyDescent="0.55000000000000004">
      <c r="A7975" s="131"/>
    </row>
    <row r="7978" spans="1:1" x14ac:dyDescent="0.55000000000000004">
      <c r="A7978" s="131"/>
    </row>
    <row r="7979" spans="1:1" x14ac:dyDescent="0.55000000000000004">
      <c r="A7979" s="131"/>
    </row>
    <row r="7982" spans="1:1" x14ac:dyDescent="0.55000000000000004">
      <c r="A7982" s="131"/>
    </row>
    <row r="7983" spans="1:1" x14ac:dyDescent="0.55000000000000004">
      <c r="A7983" s="131"/>
    </row>
    <row r="7986" spans="1:1" x14ac:dyDescent="0.55000000000000004">
      <c r="A7986" s="131"/>
    </row>
    <row r="7987" spans="1:1" x14ac:dyDescent="0.55000000000000004">
      <c r="A7987" s="131"/>
    </row>
    <row r="7990" spans="1:1" x14ac:dyDescent="0.55000000000000004">
      <c r="A7990" s="131"/>
    </row>
    <row r="7991" spans="1:1" x14ac:dyDescent="0.55000000000000004">
      <c r="A7991" s="131"/>
    </row>
    <row r="7994" spans="1:1" x14ac:dyDescent="0.55000000000000004">
      <c r="A7994" s="131"/>
    </row>
    <row r="7995" spans="1:1" x14ac:dyDescent="0.55000000000000004">
      <c r="A7995" s="131"/>
    </row>
    <row r="7998" spans="1:1" x14ac:dyDescent="0.55000000000000004">
      <c r="A7998" s="131"/>
    </row>
    <row r="7999" spans="1:1" x14ac:dyDescent="0.55000000000000004">
      <c r="A7999" s="131"/>
    </row>
    <row r="8002" spans="1:1" x14ac:dyDescent="0.55000000000000004">
      <c r="A8002" s="131"/>
    </row>
    <row r="8003" spans="1:1" x14ac:dyDescent="0.55000000000000004">
      <c r="A8003" s="131"/>
    </row>
    <row r="8006" spans="1:1" x14ac:dyDescent="0.55000000000000004">
      <c r="A8006" s="131"/>
    </row>
    <row r="8007" spans="1:1" x14ac:dyDescent="0.55000000000000004">
      <c r="A8007" s="131"/>
    </row>
    <row r="8010" spans="1:1" x14ac:dyDescent="0.55000000000000004">
      <c r="A8010" s="131"/>
    </row>
    <row r="8011" spans="1:1" x14ac:dyDescent="0.55000000000000004">
      <c r="A8011" s="131"/>
    </row>
    <row r="8014" spans="1:1" x14ac:dyDescent="0.55000000000000004">
      <c r="A8014" s="131"/>
    </row>
    <row r="8015" spans="1:1" x14ac:dyDescent="0.55000000000000004">
      <c r="A8015" s="131"/>
    </row>
    <row r="8018" spans="1:1" x14ac:dyDescent="0.55000000000000004">
      <c r="A8018" s="131"/>
    </row>
    <row r="8019" spans="1:1" x14ac:dyDescent="0.55000000000000004">
      <c r="A8019" s="131"/>
    </row>
    <row r="8022" spans="1:1" x14ac:dyDescent="0.55000000000000004">
      <c r="A8022" s="131"/>
    </row>
    <row r="8023" spans="1:1" x14ac:dyDescent="0.55000000000000004">
      <c r="A8023" s="131"/>
    </row>
    <row r="8026" spans="1:1" x14ac:dyDescent="0.55000000000000004">
      <c r="A8026" s="131"/>
    </row>
    <row r="8027" spans="1:1" x14ac:dyDescent="0.55000000000000004">
      <c r="A8027" s="131"/>
    </row>
    <row r="8030" spans="1:1" x14ac:dyDescent="0.55000000000000004">
      <c r="A8030" s="131"/>
    </row>
    <row r="8031" spans="1:1" x14ac:dyDescent="0.55000000000000004">
      <c r="A8031" s="131"/>
    </row>
    <row r="8034" spans="1:1" x14ac:dyDescent="0.55000000000000004">
      <c r="A8034" s="131"/>
    </row>
    <row r="8035" spans="1:1" x14ac:dyDescent="0.55000000000000004">
      <c r="A8035" s="131"/>
    </row>
    <row r="8038" spans="1:1" x14ac:dyDescent="0.55000000000000004">
      <c r="A8038" s="131"/>
    </row>
    <row r="8039" spans="1:1" x14ac:dyDescent="0.55000000000000004">
      <c r="A8039" s="131"/>
    </row>
    <row r="8042" spans="1:1" x14ac:dyDescent="0.55000000000000004">
      <c r="A8042" s="131"/>
    </row>
    <row r="8043" spans="1:1" x14ac:dyDescent="0.55000000000000004">
      <c r="A8043" s="131"/>
    </row>
    <row r="8046" spans="1:1" x14ac:dyDescent="0.55000000000000004">
      <c r="A8046" s="131"/>
    </row>
    <row r="8047" spans="1:1" x14ac:dyDescent="0.55000000000000004">
      <c r="A8047" s="131"/>
    </row>
    <row r="8050" spans="1:1" x14ac:dyDescent="0.55000000000000004">
      <c r="A8050" s="131"/>
    </row>
    <row r="8051" spans="1:1" x14ac:dyDescent="0.55000000000000004">
      <c r="A8051" s="131"/>
    </row>
    <row r="8054" spans="1:1" x14ac:dyDescent="0.55000000000000004">
      <c r="A8054" s="131"/>
    </row>
    <row r="8055" spans="1:1" x14ac:dyDescent="0.55000000000000004">
      <c r="A8055" s="131"/>
    </row>
    <row r="8058" spans="1:1" x14ac:dyDescent="0.55000000000000004">
      <c r="A8058" s="131"/>
    </row>
    <row r="8059" spans="1:1" x14ac:dyDescent="0.55000000000000004">
      <c r="A8059" s="131"/>
    </row>
    <row r="8062" spans="1:1" x14ac:dyDescent="0.55000000000000004">
      <c r="A8062" s="131"/>
    </row>
    <row r="8063" spans="1:1" x14ac:dyDescent="0.55000000000000004">
      <c r="A8063" s="131"/>
    </row>
    <row r="8066" spans="1:1" x14ac:dyDescent="0.55000000000000004">
      <c r="A8066" s="131"/>
    </row>
    <row r="8067" spans="1:1" x14ac:dyDescent="0.55000000000000004">
      <c r="A8067" s="131"/>
    </row>
    <row r="8070" spans="1:1" x14ac:dyDescent="0.55000000000000004">
      <c r="A8070" s="131"/>
    </row>
    <row r="8071" spans="1:1" x14ac:dyDescent="0.55000000000000004">
      <c r="A8071" s="131"/>
    </row>
    <row r="8074" spans="1:1" x14ac:dyDescent="0.55000000000000004">
      <c r="A8074" s="131"/>
    </row>
    <row r="8075" spans="1:1" x14ac:dyDescent="0.55000000000000004">
      <c r="A8075" s="131"/>
    </row>
    <row r="8078" spans="1:1" x14ac:dyDescent="0.55000000000000004">
      <c r="A8078" s="131"/>
    </row>
    <row r="8079" spans="1:1" x14ac:dyDescent="0.55000000000000004">
      <c r="A8079" s="131"/>
    </row>
    <row r="8082" spans="1:1" x14ac:dyDescent="0.55000000000000004">
      <c r="A8082" s="131"/>
    </row>
    <row r="8083" spans="1:1" x14ac:dyDescent="0.55000000000000004">
      <c r="A8083" s="131"/>
    </row>
    <row r="8086" spans="1:1" x14ac:dyDescent="0.55000000000000004">
      <c r="A8086" s="131"/>
    </row>
    <row r="8087" spans="1:1" x14ac:dyDescent="0.55000000000000004">
      <c r="A8087" s="131"/>
    </row>
    <row r="8090" spans="1:1" x14ac:dyDescent="0.55000000000000004">
      <c r="A8090" s="131"/>
    </row>
    <row r="8091" spans="1:1" x14ac:dyDescent="0.55000000000000004">
      <c r="A8091" s="131"/>
    </row>
    <row r="8094" spans="1:1" x14ac:dyDescent="0.55000000000000004">
      <c r="A8094" s="131"/>
    </row>
    <row r="8095" spans="1:1" x14ac:dyDescent="0.55000000000000004">
      <c r="A8095" s="131"/>
    </row>
    <row r="8098" spans="1:1" x14ac:dyDescent="0.55000000000000004">
      <c r="A8098" s="131"/>
    </row>
    <row r="8099" spans="1:1" x14ac:dyDescent="0.55000000000000004">
      <c r="A8099" s="131"/>
    </row>
    <row r="8102" spans="1:1" x14ac:dyDescent="0.55000000000000004">
      <c r="A8102" s="131"/>
    </row>
    <row r="8103" spans="1:1" x14ac:dyDescent="0.55000000000000004">
      <c r="A8103" s="131"/>
    </row>
    <row r="8106" spans="1:1" x14ac:dyDescent="0.55000000000000004">
      <c r="A8106" s="131"/>
    </row>
    <row r="8107" spans="1:1" x14ac:dyDescent="0.55000000000000004">
      <c r="A8107" s="131"/>
    </row>
    <row r="8110" spans="1:1" x14ac:dyDescent="0.55000000000000004">
      <c r="A8110" s="131"/>
    </row>
    <row r="8111" spans="1:1" x14ac:dyDescent="0.55000000000000004">
      <c r="A8111" s="131"/>
    </row>
    <row r="8114" spans="1:1" x14ac:dyDescent="0.55000000000000004">
      <c r="A8114" s="131"/>
    </row>
    <row r="8115" spans="1:1" x14ac:dyDescent="0.55000000000000004">
      <c r="A8115" s="131"/>
    </row>
    <row r="8118" spans="1:1" x14ac:dyDescent="0.55000000000000004">
      <c r="A8118" s="131"/>
    </row>
    <row r="8119" spans="1:1" x14ac:dyDescent="0.55000000000000004">
      <c r="A8119" s="131"/>
    </row>
    <row r="8122" spans="1:1" x14ac:dyDescent="0.55000000000000004">
      <c r="A8122" s="131"/>
    </row>
    <row r="8123" spans="1:1" x14ac:dyDescent="0.55000000000000004">
      <c r="A8123" s="131"/>
    </row>
    <row r="8126" spans="1:1" x14ac:dyDescent="0.55000000000000004">
      <c r="A8126" s="131"/>
    </row>
    <row r="8127" spans="1:1" x14ac:dyDescent="0.55000000000000004">
      <c r="A8127" s="131"/>
    </row>
    <row r="8130" spans="1:1" x14ac:dyDescent="0.55000000000000004">
      <c r="A8130" s="131"/>
    </row>
    <row r="8131" spans="1:1" x14ac:dyDescent="0.55000000000000004">
      <c r="A8131" s="131"/>
    </row>
    <row r="8134" spans="1:1" x14ac:dyDescent="0.55000000000000004">
      <c r="A8134" s="131"/>
    </row>
    <row r="8135" spans="1:1" x14ac:dyDescent="0.55000000000000004">
      <c r="A8135" s="131"/>
    </row>
    <row r="8138" spans="1:1" x14ac:dyDescent="0.55000000000000004">
      <c r="A8138" s="131"/>
    </row>
    <row r="8139" spans="1:1" x14ac:dyDescent="0.55000000000000004">
      <c r="A8139" s="131"/>
    </row>
    <row r="8142" spans="1:1" x14ac:dyDescent="0.55000000000000004">
      <c r="A8142" s="131"/>
    </row>
    <row r="8143" spans="1:1" x14ac:dyDescent="0.55000000000000004">
      <c r="A8143" s="131"/>
    </row>
    <row r="8146" spans="1:1" x14ac:dyDescent="0.55000000000000004">
      <c r="A8146" s="131"/>
    </row>
    <row r="8147" spans="1:1" x14ac:dyDescent="0.55000000000000004">
      <c r="A8147" s="131"/>
    </row>
    <row r="8150" spans="1:1" x14ac:dyDescent="0.55000000000000004">
      <c r="A8150" s="131"/>
    </row>
    <row r="8151" spans="1:1" x14ac:dyDescent="0.55000000000000004">
      <c r="A8151" s="131"/>
    </row>
    <row r="8154" spans="1:1" x14ac:dyDescent="0.55000000000000004">
      <c r="A8154" s="131"/>
    </row>
    <row r="8155" spans="1:1" x14ac:dyDescent="0.55000000000000004">
      <c r="A8155" s="131"/>
    </row>
    <row r="8158" spans="1:1" x14ac:dyDescent="0.55000000000000004">
      <c r="A8158" s="131"/>
    </row>
    <row r="8159" spans="1:1" x14ac:dyDescent="0.55000000000000004">
      <c r="A8159" s="131"/>
    </row>
    <row r="8162" spans="1:1" x14ac:dyDescent="0.55000000000000004">
      <c r="A8162" s="131"/>
    </row>
    <row r="8163" spans="1:1" x14ac:dyDescent="0.55000000000000004">
      <c r="A8163" s="131"/>
    </row>
    <row r="8166" spans="1:1" x14ac:dyDescent="0.55000000000000004">
      <c r="A8166" s="131"/>
    </row>
    <row r="8167" spans="1:1" x14ac:dyDescent="0.55000000000000004">
      <c r="A8167" s="131"/>
    </row>
    <row r="8170" spans="1:1" x14ac:dyDescent="0.55000000000000004">
      <c r="A8170" s="131"/>
    </row>
    <row r="8171" spans="1:1" x14ac:dyDescent="0.55000000000000004">
      <c r="A8171" s="131"/>
    </row>
    <row r="8174" spans="1:1" x14ac:dyDescent="0.55000000000000004">
      <c r="A8174" s="131"/>
    </row>
    <row r="8175" spans="1:1" x14ac:dyDescent="0.55000000000000004">
      <c r="A8175" s="131"/>
    </row>
    <row r="8178" spans="1:1" x14ac:dyDescent="0.55000000000000004">
      <c r="A8178" s="131"/>
    </row>
    <row r="8179" spans="1:1" x14ac:dyDescent="0.55000000000000004">
      <c r="A8179" s="131"/>
    </row>
    <row r="8182" spans="1:1" x14ac:dyDescent="0.55000000000000004">
      <c r="A8182" s="131"/>
    </row>
    <row r="8183" spans="1:1" x14ac:dyDescent="0.55000000000000004">
      <c r="A8183" s="131"/>
    </row>
    <row r="8186" spans="1:1" x14ac:dyDescent="0.55000000000000004">
      <c r="A8186" s="131"/>
    </row>
    <row r="8187" spans="1:1" x14ac:dyDescent="0.55000000000000004">
      <c r="A8187" s="131"/>
    </row>
    <row r="8190" spans="1:1" x14ac:dyDescent="0.55000000000000004">
      <c r="A8190" s="131"/>
    </row>
    <row r="8191" spans="1:1" x14ac:dyDescent="0.55000000000000004">
      <c r="A8191" s="131"/>
    </row>
    <row r="8194" spans="1:1" x14ac:dyDescent="0.55000000000000004">
      <c r="A8194" s="131"/>
    </row>
    <row r="8195" spans="1:1" x14ac:dyDescent="0.55000000000000004">
      <c r="A8195" s="131"/>
    </row>
    <row r="8198" spans="1:1" x14ac:dyDescent="0.55000000000000004">
      <c r="A8198" s="131"/>
    </row>
    <row r="8199" spans="1:1" x14ac:dyDescent="0.55000000000000004">
      <c r="A8199" s="131"/>
    </row>
    <row r="8202" spans="1:1" x14ac:dyDescent="0.55000000000000004">
      <c r="A8202" s="131"/>
    </row>
    <row r="8203" spans="1:1" x14ac:dyDescent="0.55000000000000004">
      <c r="A8203" s="131"/>
    </row>
    <row r="8206" spans="1:1" x14ac:dyDescent="0.55000000000000004">
      <c r="A8206" s="131"/>
    </row>
    <row r="8207" spans="1:1" x14ac:dyDescent="0.55000000000000004">
      <c r="A8207" s="131"/>
    </row>
    <row r="8210" spans="1:1" x14ac:dyDescent="0.55000000000000004">
      <c r="A8210" s="131"/>
    </row>
    <row r="8211" spans="1:1" x14ac:dyDescent="0.55000000000000004">
      <c r="A8211" s="131"/>
    </row>
    <row r="8214" spans="1:1" x14ac:dyDescent="0.55000000000000004">
      <c r="A8214" s="131"/>
    </row>
    <row r="8215" spans="1:1" x14ac:dyDescent="0.55000000000000004">
      <c r="A8215" s="131"/>
    </row>
    <row r="8218" spans="1:1" x14ac:dyDescent="0.55000000000000004">
      <c r="A8218" s="131"/>
    </row>
    <row r="8219" spans="1:1" x14ac:dyDescent="0.55000000000000004">
      <c r="A8219" s="131"/>
    </row>
    <row r="8222" spans="1:1" x14ac:dyDescent="0.55000000000000004">
      <c r="A8222" s="131"/>
    </row>
    <row r="8223" spans="1:1" x14ac:dyDescent="0.55000000000000004">
      <c r="A8223" s="131"/>
    </row>
    <row r="8226" spans="1:1" x14ac:dyDescent="0.55000000000000004">
      <c r="A8226" s="131"/>
    </row>
    <row r="8227" spans="1:1" x14ac:dyDescent="0.55000000000000004">
      <c r="A8227" s="131"/>
    </row>
    <row r="8230" spans="1:1" x14ac:dyDescent="0.55000000000000004">
      <c r="A8230" s="131"/>
    </row>
    <row r="8231" spans="1:1" x14ac:dyDescent="0.55000000000000004">
      <c r="A8231" s="131"/>
    </row>
    <row r="8234" spans="1:1" x14ac:dyDescent="0.55000000000000004">
      <c r="A8234" s="131"/>
    </row>
    <row r="8235" spans="1:1" x14ac:dyDescent="0.55000000000000004">
      <c r="A8235" s="131"/>
    </row>
    <row r="8238" spans="1:1" x14ac:dyDescent="0.55000000000000004">
      <c r="A8238" s="131"/>
    </row>
    <row r="8239" spans="1:1" x14ac:dyDescent="0.55000000000000004">
      <c r="A8239" s="131"/>
    </row>
    <row r="8242" spans="1:1" x14ac:dyDescent="0.55000000000000004">
      <c r="A8242" s="131"/>
    </row>
    <row r="8243" spans="1:1" x14ac:dyDescent="0.55000000000000004">
      <c r="A8243" s="131"/>
    </row>
    <row r="8246" spans="1:1" x14ac:dyDescent="0.55000000000000004">
      <c r="A8246" s="131"/>
    </row>
    <row r="8247" spans="1:1" x14ac:dyDescent="0.55000000000000004">
      <c r="A8247" s="131"/>
    </row>
    <row r="8250" spans="1:1" x14ac:dyDescent="0.55000000000000004">
      <c r="A8250" s="131"/>
    </row>
    <row r="8251" spans="1:1" x14ac:dyDescent="0.55000000000000004">
      <c r="A8251" s="131"/>
    </row>
    <row r="8254" spans="1:1" x14ac:dyDescent="0.55000000000000004">
      <c r="A8254" s="131"/>
    </row>
    <row r="8255" spans="1:1" x14ac:dyDescent="0.55000000000000004">
      <c r="A8255" s="131"/>
    </row>
    <row r="8258" spans="1:1" x14ac:dyDescent="0.55000000000000004">
      <c r="A8258" s="131"/>
    </row>
    <row r="8259" spans="1:1" x14ac:dyDescent="0.55000000000000004">
      <c r="A8259" s="131"/>
    </row>
    <row r="8262" spans="1:1" x14ac:dyDescent="0.55000000000000004">
      <c r="A8262" s="131"/>
    </row>
    <row r="8263" spans="1:1" x14ac:dyDescent="0.55000000000000004">
      <c r="A8263" s="131"/>
    </row>
    <row r="8266" spans="1:1" x14ac:dyDescent="0.55000000000000004">
      <c r="A8266" s="131"/>
    </row>
    <row r="8267" spans="1:1" x14ac:dyDescent="0.55000000000000004">
      <c r="A8267" s="131"/>
    </row>
    <row r="8270" spans="1:1" x14ac:dyDescent="0.55000000000000004">
      <c r="A8270" s="131"/>
    </row>
    <row r="8271" spans="1:1" x14ac:dyDescent="0.55000000000000004">
      <c r="A8271" s="131"/>
    </row>
    <row r="8274" spans="1:1" x14ac:dyDescent="0.55000000000000004">
      <c r="A8274" s="131"/>
    </row>
    <row r="8275" spans="1:1" x14ac:dyDescent="0.55000000000000004">
      <c r="A8275" s="131"/>
    </row>
    <row r="8278" spans="1:1" x14ac:dyDescent="0.55000000000000004">
      <c r="A8278" s="131"/>
    </row>
    <row r="8279" spans="1:1" x14ac:dyDescent="0.55000000000000004">
      <c r="A8279" s="131"/>
    </row>
    <row r="8282" spans="1:1" x14ac:dyDescent="0.55000000000000004">
      <c r="A8282" s="131"/>
    </row>
    <row r="8283" spans="1:1" x14ac:dyDescent="0.55000000000000004">
      <c r="A8283" s="131"/>
    </row>
    <row r="8286" spans="1:1" x14ac:dyDescent="0.55000000000000004">
      <c r="A8286" s="131"/>
    </row>
    <row r="8287" spans="1:1" x14ac:dyDescent="0.55000000000000004">
      <c r="A8287" s="131"/>
    </row>
    <row r="8290" spans="1:1" x14ac:dyDescent="0.55000000000000004">
      <c r="A8290" s="131"/>
    </row>
    <row r="8291" spans="1:1" x14ac:dyDescent="0.55000000000000004">
      <c r="A8291" s="131"/>
    </row>
    <row r="8294" spans="1:1" x14ac:dyDescent="0.55000000000000004">
      <c r="A8294" s="131"/>
    </row>
    <row r="8295" spans="1:1" x14ac:dyDescent="0.55000000000000004">
      <c r="A8295" s="131"/>
    </row>
    <row r="8298" spans="1:1" x14ac:dyDescent="0.55000000000000004">
      <c r="A8298" s="131"/>
    </row>
    <row r="8299" spans="1:1" x14ac:dyDescent="0.55000000000000004">
      <c r="A8299" s="131"/>
    </row>
    <row r="8302" spans="1:1" x14ac:dyDescent="0.55000000000000004">
      <c r="A8302" s="131"/>
    </row>
    <row r="8303" spans="1:1" x14ac:dyDescent="0.55000000000000004">
      <c r="A8303" s="131"/>
    </row>
    <row r="8306" spans="1:1" x14ac:dyDescent="0.55000000000000004">
      <c r="A8306" s="131"/>
    </row>
    <row r="8307" spans="1:1" x14ac:dyDescent="0.55000000000000004">
      <c r="A8307" s="131"/>
    </row>
    <row r="8310" spans="1:1" x14ac:dyDescent="0.55000000000000004">
      <c r="A8310" s="131"/>
    </row>
    <row r="8311" spans="1:1" x14ac:dyDescent="0.55000000000000004">
      <c r="A8311" s="131"/>
    </row>
    <row r="8314" spans="1:1" x14ac:dyDescent="0.55000000000000004">
      <c r="A8314" s="131"/>
    </row>
    <row r="8315" spans="1:1" x14ac:dyDescent="0.55000000000000004">
      <c r="A8315" s="131"/>
    </row>
    <row r="8318" spans="1:1" x14ac:dyDescent="0.55000000000000004">
      <c r="A8318" s="131"/>
    </row>
    <row r="8319" spans="1:1" x14ac:dyDescent="0.55000000000000004">
      <c r="A8319" s="131"/>
    </row>
    <row r="8322" spans="1:1" x14ac:dyDescent="0.55000000000000004">
      <c r="A8322" s="131"/>
    </row>
    <row r="8323" spans="1:1" x14ac:dyDescent="0.55000000000000004">
      <c r="A8323" s="131"/>
    </row>
    <row r="8326" spans="1:1" x14ac:dyDescent="0.55000000000000004">
      <c r="A8326" s="131"/>
    </row>
    <row r="8327" spans="1:1" x14ac:dyDescent="0.55000000000000004">
      <c r="A8327" s="131"/>
    </row>
    <row r="8330" spans="1:1" x14ac:dyDescent="0.55000000000000004">
      <c r="A8330" s="131"/>
    </row>
    <row r="8331" spans="1:1" x14ac:dyDescent="0.55000000000000004">
      <c r="A8331" s="131"/>
    </row>
    <row r="8334" spans="1:1" x14ac:dyDescent="0.55000000000000004">
      <c r="A8334" s="131"/>
    </row>
    <row r="8335" spans="1:1" x14ac:dyDescent="0.55000000000000004">
      <c r="A8335" s="131"/>
    </row>
    <row r="8338" spans="1:1" x14ac:dyDescent="0.55000000000000004">
      <c r="A8338" s="131"/>
    </row>
    <row r="8339" spans="1:1" x14ac:dyDescent="0.55000000000000004">
      <c r="A8339" s="131"/>
    </row>
    <row r="8342" spans="1:1" x14ac:dyDescent="0.55000000000000004">
      <c r="A8342" s="131"/>
    </row>
    <row r="8343" spans="1:1" x14ac:dyDescent="0.55000000000000004">
      <c r="A8343" s="131"/>
    </row>
    <row r="8346" spans="1:1" x14ac:dyDescent="0.55000000000000004">
      <c r="A8346" s="131"/>
    </row>
    <row r="8347" spans="1:1" x14ac:dyDescent="0.55000000000000004">
      <c r="A8347" s="131"/>
    </row>
    <row r="8350" spans="1:1" x14ac:dyDescent="0.55000000000000004">
      <c r="A8350" s="131"/>
    </row>
    <row r="8351" spans="1:1" x14ac:dyDescent="0.55000000000000004">
      <c r="A8351" s="131"/>
    </row>
    <row r="8354" spans="1:1" x14ac:dyDescent="0.55000000000000004">
      <c r="A8354" s="131"/>
    </row>
    <row r="8355" spans="1:1" x14ac:dyDescent="0.55000000000000004">
      <c r="A8355" s="131"/>
    </row>
    <row r="8358" spans="1:1" x14ac:dyDescent="0.55000000000000004">
      <c r="A8358" s="131"/>
    </row>
    <row r="8359" spans="1:1" x14ac:dyDescent="0.55000000000000004">
      <c r="A8359" s="131"/>
    </row>
    <row r="8362" spans="1:1" x14ac:dyDescent="0.55000000000000004">
      <c r="A8362" s="131"/>
    </row>
    <row r="8363" spans="1:1" x14ac:dyDescent="0.55000000000000004">
      <c r="A8363" s="131"/>
    </row>
    <row r="8366" spans="1:1" x14ac:dyDescent="0.55000000000000004">
      <c r="A8366" s="131"/>
    </row>
    <row r="8367" spans="1:1" x14ac:dyDescent="0.55000000000000004">
      <c r="A8367" s="131"/>
    </row>
    <row r="8370" spans="1:1" x14ac:dyDescent="0.55000000000000004">
      <c r="A8370" s="131"/>
    </row>
    <row r="8371" spans="1:1" x14ac:dyDescent="0.55000000000000004">
      <c r="A8371" s="131"/>
    </row>
    <row r="8374" spans="1:1" x14ac:dyDescent="0.55000000000000004">
      <c r="A8374" s="131"/>
    </row>
    <row r="8375" spans="1:1" x14ac:dyDescent="0.55000000000000004">
      <c r="A8375" s="131"/>
    </row>
    <row r="8378" spans="1:1" x14ac:dyDescent="0.55000000000000004">
      <c r="A8378" s="131"/>
    </row>
    <row r="8379" spans="1:1" x14ac:dyDescent="0.55000000000000004">
      <c r="A8379" s="131"/>
    </row>
    <row r="8382" spans="1:1" x14ac:dyDescent="0.55000000000000004">
      <c r="A8382" s="131"/>
    </row>
    <row r="8383" spans="1:1" x14ac:dyDescent="0.55000000000000004">
      <c r="A8383" s="131"/>
    </row>
    <row r="8386" spans="1:1" x14ac:dyDescent="0.55000000000000004">
      <c r="A8386" s="131"/>
    </row>
    <row r="8387" spans="1:1" x14ac:dyDescent="0.55000000000000004">
      <c r="A8387" s="131"/>
    </row>
    <row r="8390" spans="1:1" x14ac:dyDescent="0.55000000000000004">
      <c r="A8390" s="131"/>
    </row>
    <row r="8391" spans="1:1" x14ac:dyDescent="0.55000000000000004">
      <c r="A8391" s="131"/>
    </row>
    <row r="8394" spans="1:1" x14ac:dyDescent="0.55000000000000004">
      <c r="A8394" s="131"/>
    </row>
    <row r="8395" spans="1:1" x14ac:dyDescent="0.55000000000000004">
      <c r="A8395" s="131"/>
    </row>
    <row r="8398" spans="1:1" x14ac:dyDescent="0.55000000000000004">
      <c r="A8398" s="131"/>
    </row>
    <row r="8399" spans="1:1" x14ac:dyDescent="0.55000000000000004">
      <c r="A8399" s="131"/>
    </row>
    <row r="8402" spans="1:1" x14ac:dyDescent="0.55000000000000004">
      <c r="A8402" s="131"/>
    </row>
    <row r="8403" spans="1:1" x14ac:dyDescent="0.55000000000000004">
      <c r="A8403" s="131"/>
    </row>
    <row r="8406" spans="1:1" x14ac:dyDescent="0.55000000000000004">
      <c r="A8406" s="131"/>
    </row>
    <row r="8407" spans="1:1" x14ac:dyDescent="0.55000000000000004">
      <c r="A8407" s="131"/>
    </row>
    <row r="8410" spans="1:1" x14ac:dyDescent="0.55000000000000004">
      <c r="A8410" s="131"/>
    </row>
    <row r="8411" spans="1:1" x14ac:dyDescent="0.55000000000000004">
      <c r="A8411" s="131"/>
    </row>
    <row r="8414" spans="1:1" x14ac:dyDescent="0.55000000000000004">
      <c r="A8414" s="131"/>
    </row>
    <row r="8415" spans="1:1" x14ac:dyDescent="0.55000000000000004">
      <c r="A8415" s="131"/>
    </row>
    <row r="8418" spans="1:1" x14ac:dyDescent="0.55000000000000004">
      <c r="A8418" s="131"/>
    </row>
    <row r="8419" spans="1:1" x14ac:dyDescent="0.55000000000000004">
      <c r="A8419" s="131"/>
    </row>
    <row r="8422" spans="1:1" x14ac:dyDescent="0.55000000000000004">
      <c r="A8422" s="131"/>
    </row>
    <row r="8423" spans="1:1" x14ac:dyDescent="0.55000000000000004">
      <c r="A8423" s="131"/>
    </row>
    <row r="8426" spans="1:1" x14ac:dyDescent="0.55000000000000004">
      <c r="A8426" s="131"/>
    </row>
    <row r="8427" spans="1:1" x14ac:dyDescent="0.55000000000000004">
      <c r="A8427" s="131"/>
    </row>
    <row r="8430" spans="1:1" x14ac:dyDescent="0.55000000000000004">
      <c r="A8430" s="131"/>
    </row>
    <row r="8431" spans="1:1" x14ac:dyDescent="0.55000000000000004">
      <c r="A8431" s="131"/>
    </row>
    <row r="8434" spans="1:1" x14ac:dyDescent="0.55000000000000004">
      <c r="A8434" s="131"/>
    </row>
    <row r="8435" spans="1:1" x14ac:dyDescent="0.55000000000000004">
      <c r="A8435" s="131"/>
    </row>
    <row r="8438" spans="1:1" x14ac:dyDescent="0.55000000000000004">
      <c r="A8438" s="131"/>
    </row>
    <row r="8439" spans="1:1" x14ac:dyDescent="0.55000000000000004">
      <c r="A8439" s="131"/>
    </row>
    <row r="8442" spans="1:1" x14ac:dyDescent="0.55000000000000004">
      <c r="A8442" s="131"/>
    </row>
    <row r="8443" spans="1:1" x14ac:dyDescent="0.55000000000000004">
      <c r="A8443" s="131"/>
    </row>
    <row r="8446" spans="1:1" x14ac:dyDescent="0.55000000000000004">
      <c r="A8446" s="131"/>
    </row>
    <row r="8447" spans="1:1" x14ac:dyDescent="0.55000000000000004">
      <c r="A8447" s="131"/>
    </row>
    <row r="8450" spans="1:1" x14ac:dyDescent="0.55000000000000004">
      <c r="A8450" s="131"/>
    </row>
    <row r="8451" spans="1:1" x14ac:dyDescent="0.55000000000000004">
      <c r="A8451" s="131"/>
    </row>
    <row r="8454" spans="1:1" x14ac:dyDescent="0.55000000000000004">
      <c r="A8454" s="131"/>
    </row>
    <row r="8455" spans="1:1" x14ac:dyDescent="0.55000000000000004">
      <c r="A8455" s="131"/>
    </row>
    <row r="8458" spans="1:1" x14ac:dyDescent="0.55000000000000004">
      <c r="A8458" s="131"/>
    </row>
    <row r="8459" spans="1:1" x14ac:dyDescent="0.55000000000000004">
      <c r="A8459" s="131"/>
    </row>
    <row r="8462" spans="1:1" x14ac:dyDescent="0.55000000000000004">
      <c r="A8462" s="131"/>
    </row>
    <row r="8463" spans="1:1" x14ac:dyDescent="0.55000000000000004">
      <c r="A8463" s="131"/>
    </row>
    <row r="8466" spans="1:1" x14ac:dyDescent="0.55000000000000004">
      <c r="A8466" s="131"/>
    </row>
    <row r="8467" spans="1:1" x14ac:dyDescent="0.55000000000000004">
      <c r="A8467" s="131"/>
    </row>
    <row r="8470" spans="1:1" x14ac:dyDescent="0.55000000000000004">
      <c r="A8470" s="131"/>
    </row>
    <row r="8471" spans="1:1" x14ac:dyDescent="0.55000000000000004">
      <c r="A8471" s="131"/>
    </row>
    <row r="8474" spans="1:1" x14ac:dyDescent="0.55000000000000004">
      <c r="A8474" s="131"/>
    </row>
    <row r="8475" spans="1:1" x14ac:dyDescent="0.55000000000000004">
      <c r="A8475" s="131"/>
    </row>
    <row r="8478" spans="1:1" x14ac:dyDescent="0.55000000000000004">
      <c r="A8478" s="131"/>
    </row>
    <row r="8479" spans="1:1" x14ac:dyDescent="0.55000000000000004">
      <c r="A8479" s="131"/>
    </row>
    <row r="8482" spans="1:1" x14ac:dyDescent="0.55000000000000004">
      <c r="A8482" s="131"/>
    </row>
    <row r="8483" spans="1:1" x14ac:dyDescent="0.55000000000000004">
      <c r="A8483" s="131"/>
    </row>
    <row r="8486" spans="1:1" x14ac:dyDescent="0.55000000000000004">
      <c r="A8486" s="131"/>
    </row>
    <row r="8487" spans="1:1" x14ac:dyDescent="0.55000000000000004">
      <c r="A8487" s="131"/>
    </row>
    <row r="8490" spans="1:1" x14ac:dyDescent="0.55000000000000004">
      <c r="A8490" s="131"/>
    </row>
    <row r="8491" spans="1:1" x14ac:dyDescent="0.55000000000000004">
      <c r="A8491" s="131"/>
    </row>
    <row r="8494" spans="1:1" x14ac:dyDescent="0.55000000000000004">
      <c r="A8494" s="131"/>
    </row>
    <row r="8495" spans="1:1" x14ac:dyDescent="0.55000000000000004">
      <c r="A8495" s="131"/>
    </row>
    <row r="8498" spans="1:1" x14ac:dyDescent="0.55000000000000004">
      <c r="A8498" s="131"/>
    </row>
    <row r="8499" spans="1:1" x14ac:dyDescent="0.55000000000000004">
      <c r="A8499" s="131"/>
    </row>
    <row r="8502" spans="1:1" x14ac:dyDescent="0.55000000000000004">
      <c r="A8502" s="131"/>
    </row>
    <row r="8503" spans="1:1" x14ac:dyDescent="0.55000000000000004">
      <c r="A8503" s="131"/>
    </row>
    <row r="8506" spans="1:1" x14ac:dyDescent="0.55000000000000004">
      <c r="A8506" s="131"/>
    </row>
    <row r="8507" spans="1:1" x14ac:dyDescent="0.55000000000000004">
      <c r="A8507" s="131"/>
    </row>
    <row r="8510" spans="1:1" x14ac:dyDescent="0.55000000000000004">
      <c r="A8510" s="131"/>
    </row>
    <row r="8511" spans="1:1" x14ac:dyDescent="0.55000000000000004">
      <c r="A8511" s="131"/>
    </row>
    <row r="8514" spans="1:1" x14ac:dyDescent="0.55000000000000004">
      <c r="A8514" s="131"/>
    </row>
    <row r="8515" spans="1:1" x14ac:dyDescent="0.55000000000000004">
      <c r="A8515" s="131"/>
    </row>
    <row r="8518" spans="1:1" x14ac:dyDescent="0.55000000000000004">
      <c r="A8518" s="131"/>
    </row>
    <row r="8519" spans="1:1" x14ac:dyDescent="0.55000000000000004">
      <c r="A8519" s="131"/>
    </row>
    <row r="8522" spans="1:1" x14ac:dyDescent="0.55000000000000004">
      <c r="A8522" s="131"/>
    </row>
    <row r="8523" spans="1:1" x14ac:dyDescent="0.55000000000000004">
      <c r="A8523" s="131"/>
    </row>
    <row r="8526" spans="1:1" x14ac:dyDescent="0.55000000000000004">
      <c r="A8526" s="131"/>
    </row>
    <row r="8527" spans="1:1" x14ac:dyDescent="0.55000000000000004">
      <c r="A8527" s="131"/>
    </row>
    <row r="8530" spans="1:1" x14ac:dyDescent="0.55000000000000004">
      <c r="A8530" s="131"/>
    </row>
    <row r="8531" spans="1:1" x14ac:dyDescent="0.55000000000000004">
      <c r="A8531" s="131"/>
    </row>
    <row r="8534" spans="1:1" x14ac:dyDescent="0.55000000000000004">
      <c r="A8534" s="131"/>
    </row>
    <row r="8535" spans="1:1" x14ac:dyDescent="0.55000000000000004">
      <c r="A8535" s="131"/>
    </row>
    <row r="8538" spans="1:1" x14ac:dyDescent="0.55000000000000004">
      <c r="A8538" s="131"/>
    </row>
    <row r="8539" spans="1:1" x14ac:dyDescent="0.55000000000000004">
      <c r="A8539" s="131"/>
    </row>
    <row r="8542" spans="1:1" x14ac:dyDescent="0.55000000000000004">
      <c r="A8542" s="131"/>
    </row>
    <row r="8543" spans="1:1" x14ac:dyDescent="0.55000000000000004">
      <c r="A8543" s="131"/>
    </row>
    <row r="8546" spans="1:1" x14ac:dyDescent="0.55000000000000004">
      <c r="A8546" s="131"/>
    </row>
    <row r="8547" spans="1:1" x14ac:dyDescent="0.55000000000000004">
      <c r="A8547" s="131"/>
    </row>
    <row r="8550" spans="1:1" x14ac:dyDescent="0.55000000000000004">
      <c r="A8550" s="131"/>
    </row>
    <row r="8551" spans="1:1" x14ac:dyDescent="0.55000000000000004">
      <c r="A8551" s="131"/>
    </row>
    <row r="8554" spans="1:1" x14ac:dyDescent="0.55000000000000004">
      <c r="A8554" s="131"/>
    </row>
    <row r="8555" spans="1:1" x14ac:dyDescent="0.55000000000000004">
      <c r="A8555" s="131"/>
    </row>
    <row r="8558" spans="1:1" x14ac:dyDescent="0.55000000000000004">
      <c r="A8558" s="131"/>
    </row>
    <row r="8559" spans="1:1" x14ac:dyDescent="0.55000000000000004">
      <c r="A8559" s="131"/>
    </row>
    <row r="8562" spans="1:1" x14ac:dyDescent="0.55000000000000004">
      <c r="A8562" s="131"/>
    </row>
    <row r="8563" spans="1:1" x14ac:dyDescent="0.55000000000000004">
      <c r="A8563" s="131"/>
    </row>
    <row r="8566" spans="1:1" x14ac:dyDescent="0.55000000000000004">
      <c r="A8566" s="131"/>
    </row>
    <row r="8567" spans="1:1" x14ac:dyDescent="0.55000000000000004">
      <c r="A8567" s="131"/>
    </row>
    <row r="8570" spans="1:1" x14ac:dyDescent="0.55000000000000004">
      <c r="A8570" s="131"/>
    </row>
    <row r="8571" spans="1:1" x14ac:dyDescent="0.55000000000000004">
      <c r="A8571" s="131"/>
    </row>
    <row r="8574" spans="1:1" x14ac:dyDescent="0.55000000000000004">
      <c r="A8574" s="131"/>
    </row>
    <row r="8575" spans="1:1" x14ac:dyDescent="0.55000000000000004">
      <c r="A8575" s="131"/>
    </row>
    <row r="8578" spans="1:1" x14ac:dyDescent="0.55000000000000004">
      <c r="A8578" s="131"/>
    </row>
    <row r="8579" spans="1:1" x14ac:dyDescent="0.55000000000000004">
      <c r="A8579" s="131"/>
    </row>
    <row r="8582" spans="1:1" x14ac:dyDescent="0.55000000000000004">
      <c r="A8582" s="131"/>
    </row>
    <row r="8583" spans="1:1" x14ac:dyDescent="0.55000000000000004">
      <c r="A8583" s="131"/>
    </row>
    <row r="8586" spans="1:1" x14ac:dyDescent="0.55000000000000004">
      <c r="A8586" s="131"/>
    </row>
    <row r="8587" spans="1:1" x14ac:dyDescent="0.55000000000000004">
      <c r="A8587" s="131"/>
    </row>
    <row r="8590" spans="1:1" x14ac:dyDescent="0.55000000000000004">
      <c r="A8590" s="131"/>
    </row>
    <row r="8591" spans="1:1" x14ac:dyDescent="0.55000000000000004">
      <c r="A8591" s="131"/>
    </row>
    <row r="8594" spans="1:1" x14ac:dyDescent="0.55000000000000004">
      <c r="A8594" s="131"/>
    </row>
    <row r="8595" spans="1:1" x14ac:dyDescent="0.55000000000000004">
      <c r="A8595" s="131"/>
    </row>
    <row r="8598" spans="1:1" x14ac:dyDescent="0.55000000000000004">
      <c r="A8598" s="131"/>
    </row>
    <row r="8599" spans="1:1" x14ac:dyDescent="0.55000000000000004">
      <c r="A8599" s="131"/>
    </row>
    <row r="8602" spans="1:1" x14ac:dyDescent="0.55000000000000004">
      <c r="A8602" s="131"/>
    </row>
    <row r="8603" spans="1:1" x14ac:dyDescent="0.55000000000000004">
      <c r="A8603" s="131"/>
    </row>
    <row r="8606" spans="1:1" x14ac:dyDescent="0.55000000000000004">
      <c r="A8606" s="131"/>
    </row>
    <row r="8607" spans="1:1" x14ac:dyDescent="0.55000000000000004">
      <c r="A8607" s="131"/>
    </row>
    <row r="8610" spans="1:1" x14ac:dyDescent="0.55000000000000004">
      <c r="A8610" s="131"/>
    </row>
    <row r="8611" spans="1:1" x14ac:dyDescent="0.55000000000000004">
      <c r="A8611" s="131"/>
    </row>
    <row r="8614" spans="1:1" x14ac:dyDescent="0.55000000000000004">
      <c r="A8614" s="131"/>
    </row>
    <row r="8615" spans="1:1" x14ac:dyDescent="0.55000000000000004">
      <c r="A8615" s="131"/>
    </row>
    <row r="8618" spans="1:1" x14ac:dyDescent="0.55000000000000004">
      <c r="A8618" s="131"/>
    </row>
    <row r="8619" spans="1:1" x14ac:dyDescent="0.55000000000000004">
      <c r="A8619" s="131"/>
    </row>
    <row r="8622" spans="1:1" x14ac:dyDescent="0.55000000000000004">
      <c r="A8622" s="131"/>
    </row>
    <row r="8623" spans="1:1" x14ac:dyDescent="0.55000000000000004">
      <c r="A8623" s="131"/>
    </row>
    <row r="8626" spans="1:1" x14ac:dyDescent="0.55000000000000004">
      <c r="A8626" s="131"/>
    </row>
    <row r="8627" spans="1:1" x14ac:dyDescent="0.55000000000000004">
      <c r="A8627" s="131"/>
    </row>
    <row r="8630" spans="1:1" x14ac:dyDescent="0.55000000000000004">
      <c r="A8630" s="131"/>
    </row>
    <row r="8631" spans="1:1" x14ac:dyDescent="0.55000000000000004">
      <c r="A8631" s="131"/>
    </row>
    <row r="8634" spans="1:1" x14ac:dyDescent="0.55000000000000004">
      <c r="A8634" s="131"/>
    </row>
    <row r="8635" spans="1:1" x14ac:dyDescent="0.55000000000000004">
      <c r="A8635" s="131"/>
    </row>
    <row r="8638" spans="1:1" x14ac:dyDescent="0.55000000000000004">
      <c r="A8638" s="131"/>
    </row>
    <row r="8639" spans="1:1" x14ac:dyDescent="0.55000000000000004">
      <c r="A8639" s="131"/>
    </row>
    <row r="8642" spans="1:1" x14ac:dyDescent="0.55000000000000004">
      <c r="A8642" s="131"/>
    </row>
    <row r="8643" spans="1:1" x14ac:dyDescent="0.55000000000000004">
      <c r="A8643" s="131"/>
    </row>
    <row r="8646" spans="1:1" x14ac:dyDescent="0.55000000000000004">
      <c r="A8646" s="131"/>
    </row>
    <row r="8647" spans="1:1" x14ac:dyDescent="0.55000000000000004">
      <c r="A8647" s="131"/>
    </row>
    <row r="8650" spans="1:1" x14ac:dyDescent="0.55000000000000004">
      <c r="A8650" s="131"/>
    </row>
    <row r="8651" spans="1:1" x14ac:dyDescent="0.55000000000000004">
      <c r="A8651" s="131"/>
    </row>
    <row r="8654" spans="1:1" x14ac:dyDescent="0.55000000000000004">
      <c r="A8654" s="131"/>
    </row>
    <row r="8655" spans="1:1" x14ac:dyDescent="0.55000000000000004">
      <c r="A8655" s="131"/>
    </row>
    <row r="8658" spans="1:1" x14ac:dyDescent="0.55000000000000004">
      <c r="A8658" s="131"/>
    </row>
    <row r="8659" spans="1:1" x14ac:dyDescent="0.55000000000000004">
      <c r="A8659" s="131"/>
    </row>
    <row r="8662" spans="1:1" x14ac:dyDescent="0.55000000000000004">
      <c r="A8662" s="131"/>
    </row>
    <row r="8663" spans="1:1" x14ac:dyDescent="0.55000000000000004">
      <c r="A8663" s="131"/>
    </row>
    <row r="8666" spans="1:1" x14ac:dyDescent="0.55000000000000004">
      <c r="A8666" s="131"/>
    </row>
    <row r="8667" spans="1:1" x14ac:dyDescent="0.55000000000000004">
      <c r="A8667" s="131"/>
    </row>
    <row r="8670" spans="1:1" x14ac:dyDescent="0.55000000000000004">
      <c r="A8670" s="131"/>
    </row>
    <row r="8671" spans="1:1" x14ac:dyDescent="0.55000000000000004">
      <c r="A8671" s="131"/>
    </row>
    <row r="8674" spans="1:1" x14ac:dyDescent="0.55000000000000004">
      <c r="A8674" s="131"/>
    </row>
    <row r="8675" spans="1:1" x14ac:dyDescent="0.55000000000000004">
      <c r="A8675" s="131"/>
    </row>
    <row r="8678" spans="1:1" x14ac:dyDescent="0.55000000000000004">
      <c r="A8678" s="131"/>
    </row>
    <row r="8679" spans="1:1" x14ac:dyDescent="0.55000000000000004">
      <c r="A8679" s="131"/>
    </row>
    <row r="8682" spans="1:1" x14ac:dyDescent="0.55000000000000004">
      <c r="A8682" s="131"/>
    </row>
    <row r="8683" spans="1:1" x14ac:dyDescent="0.55000000000000004">
      <c r="A8683" s="131"/>
    </row>
    <row r="8686" spans="1:1" x14ac:dyDescent="0.55000000000000004">
      <c r="A8686" s="131"/>
    </row>
    <row r="8687" spans="1:1" x14ac:dyDescent="0.55000000000000004">
      <c r="A8687" s="131"/>
    </row>
    <row r="8690" spans="1:1" x14ac:dyDescent="0.55000000000000004">
      <c r="A8690" s="131"/>
    </row>
    <row r="8691" spans="1:1" x14ac:dyDescent="0.55000000000000004">
      <c r="A8691" s="131"/>
    </row>
    <row r="8694" spans="1:1" x14ac:dyDescent="0.55000000000000004">
      <c r="A8694" s="131"/>
    </row>
    <row r="8695" spans="1:1" x14ac:dyDescent="0.55000000000000004">
      <c r="A8695" s="131"/>
    </row>
    <row r="8698" spans="1:1" x14ac:dyDescent="0.55000000000000004">
      <c r="A8698" s="131"/>
    </row>
    <row r="8699" spans="1:1" x14ac:dyDescent="0.55000000000000004">
      <c r="A8699" s="131"/>
    </row>
    <row r="8702" spans="1:1" x14ac:dyDescent="0.55000000000000004">
      <c r="A8702" s="131"/>
    </row>
    <row r="8703" spans="1:1" x14ac:dyDescent="0.55000000000000004">
      <c r="A8703" s="131"/>
    </row>
    <row r="8706" spans="1:1" x14ac:dyDescent="0.55000000000000004">
      <c r="A8706" s="131"/>
    </row>
    <row r="8707" spans="1:1" x14ac:dyDescent="0.55000000000000004">
      <c r="A8707" s="131"/>
    </row>
    <row r="8710" spans="1:1" x14ac:dyDescent="0.55000000000000004">
      <c r="A8710" s="131"/>
    </row>
    <row r="8711" spans="1:1" x14ac:dyDescent="0.55000000000000004">
      <c r="A8711" s="131"/>
    </row>
    <row r="8714" spans="1:1" x14ac:dyDescent="0.55000000000000004">
      <c r="A8714" s="131"/>
    </row>
    <row r="8715" spans="1:1" x14ac:dyDescent="0.55000000000000004">
      <c r="A8715" s="131"/>
    </row>
    <row r="8718" spans="1:1" x14ac:dyDescent="0.55000000000000004">
      <c r="A8718" s="131"/>
    </row>
    <row r="8719" spans="1:1" x14ac:dyDescent="0.55000000000000004">
      <c r="A8719" s="131"/>
    </row>
    <row r="8722" spans="1:1" x14ac:dyDescent="0.55000000000000004">
      <c r="A8722" s="131"/>
    </row>
    <row r="8723" spans="1:1" x14ac:dyDescent="0.55000000000000004">
      <c r="A8723" s="131"/>
    </row>
    <row r="8726" spans="1:1" x14ac:dyDescent="0.55000000000000004">
      <c r="A8726" s="131"/>
    </row>
    <row r="8727" spans="1:1" x14ac:dyDescent="0.55000000000000004">
      <c r="A8727" s="131"/>
    </row>
    <row r="8730" spans="1:1" x14ac:dyDescent="0.55000000000000004">
      <c r="A8730" s="131"/>
    </row>
    <row r="8731" spans="1:1" x14ac:dyDescent="0.55000000000000004">
      <c r="A8731" s="131"/>
    </row>
    <row r="8734" spans="1:1" x14ac:dyDescent="0.55000000000000004">
      <c r="A8734" s="131"/>
    </row>
    <row r="8735" spans="1:1" x14ac:dyDescent="0.55000000000000004">
      <c r="A8735" s="131"/>
    </row>
    <row r="8738" spans="1:1" x14ac:dyDescent="0.55000000000000004">
      <c r="A8738" s="131"/>
    </row>
    <row r="8739" spans="1:1" x14ac:dyDescent="0.55000000000000004">
      <c r="A8739" s="131"/>
    </row>
    <row r="8742" spans="1:1" x14ac:dyDescent="0.55000000000000004">
      <c r="A8742" s="131"/>
    </row>
    <row r="8743" spans="1:1" x14ac:dyDescent="0.55000000000000004">
      <c r="A8743" s="131"/>
    </row>
    <row r="8746" spans="1:1" x14ac:dyDescent="0.55000000000000004">
      <c r="A8746" s="131"/>
    </row>
    <row r="8747" spans="1:1" x14ac:dyDescent="0.55000000000000004">
      <c r="A8747" s="131"/>
    </row>
    <row r="8750" spans="1:1" x14ac:dyDescent="0.55000000000000004">
      <c r="A8750" s="131"/>
    </row>
    <row r="8751" spans="1:1" x14ac:dyDescent="0.55000000000000004">
      <c r="A8751" s="131"/>
    </row>
    <row r="8754" spans="1:1" x14ac:dyDescent="0.55000000000000004">
      <c r="A8754" s="131"/>
    </row>
    <row r="8755" spans="1:1" x14ac:dyDescent="0.55000000000000004">
      <c r="A8755" s="131"/>
    </row>
    <row r="8758" spans="1:1" x14ac:dyDescent="0.55000000000000004">
      <c r="A8758" s="131"/>
    </row>
    <row r="8759" spans="1:1" x14ac:dyDescent="0.55000000000000004">
      <c r="A8759" s="131"/>
    </row>
    <row r="8762" spans="1:1" x14ac:dyDescent="0.55000000000000004">
      <c r="A8762" s="131"/>
    </row>
    <row r="8763" spans="1:1" x14ac:dyDescent="0.55000000000000004">
      <c r="A8763" s="131"/>
    </row>
    <row r="8766" spans="1:1" x14ac:dyDescent="0.55000000000000004">
      <c r="A8766" s="131"/>
    </row>
    <row r="8767" spans="1:1" x14ac:dyDescent="0.55000000000000004">
      <c r="A8767" s="131"/>
    </row>
    <row r="8770" spans="1:1" x14ac:dyDescent="0.55000000000000004">
      <c r="A8770" s="131"/>
    </row>
    <row r="8771" spans="1:1" x14ac:dyDescent="0.55000000000000004">
      <c r="A8771" s="131"/>
    </row>
    <row r="8774" spans="1:1" x14ac:dyDescent="0.55000000000000004">
      <c r="A8774" s="131"/>
    </row>
    <row r="8775" spans="1:1" x14ac:dyDescent="0.55000000000000004">
      <c r="A8775" s="131"/>
    </row>
    <row r="8778" spans="1:1" x14ac:dyDescent="0.55000000000000004">
      <c r="A8778" s="131"/>
    </row>
    <row r="8779" spans="1:1" x14ac:dyDescent="0.55000000000000004">
      <c r="A8779" s="131"/>
    </row>
    <row r="8782" spans="1:1" x14ac:dyDescent="0.55000000000000004">
      <c r="A8782" s="131"/>
    </row>
    <row r="8783" spans="1:1" x14ac:dyDescent="0.55000000000000004">
      <c r="A8783" s="131"/>
    </row>
    <row r="8786" spans="1:1" x14ac:dyDescent="0.55000000000000004">
      <c r="A8786" s="131"/>
    </row>
    <row r="8787" spans="1:1" x14ac:dyDescent="0.55000000000000004">
      <c r="A8787" s="131"/>
    </row>
    <row r="8790" spans="1:1" x14ac:dyDescent="0.55000000000000004">
      <c r="A8790" s="131"/>
    </row>
    <row r="8791" spans="1:1" x14ac:dyDescent="0.55000000000000004">
      <c r="A8791" s="131"/>
    </row>
    <row r="8794" spans="1:1" x14ac:dyDescent="0.55000000000000004">
      <c r="A8794" s="131"/>
    </row>
    <row r="8795" spans="1:1" x14ac:dyDescent="0.55000000000000004">
      <c r="A8795" s="131"/>
    </row>
    <row r="8798" spans="1:1" x14ac:dyDescent="0.55000000000000004">
      <c r="A8798" s="131"/>
    </row>
    <row r="8799" spans="1:1" x14ac:dyDescent="0.55000000000000004">
      <c r="A8799" s="131"/>
    </row>
    <row r="8802" spans="1:1" x14ac:dyDescent="0.55000000000000004">
      <c r="A8802" s="131"/>
    </row>
    <row r="8803" spans="1:1" x14ac:dyDescent="0.55000000000000004">
      <c r="A8803" s="131"/>
    </row>
    <row r="8806" spans="1:1" x14ac:dyDescent="0.55000000000000004">
      <c r="A8806" s="131"/>
    </row>
    <row r="8807" spans="1:1" x14ac:dyDescent="0.55000000000000004">
      <c r="A8807" s="131"/>
    </row>
    <row r="8810" spans="1:1" x14ac:dyDescent="0.55000000000000004">
      <c r="A8810" s="131"/>
    </row>
    <row r="8811" spans="1:1" x14ac:dyDescent="0.55000000000000004">
      <c r="A8811" s="131"/>
    </row>
    <row r="8814" spans="1:1" x14ac:dyDescent="0.55000000000000004">
      <c r="A8814" s="131"/>
    </row>
    <row r="8815" spans="1:1" x14ac:dyDescent="0.55000000000000004">
      <c r="A8815" s="131"/>
    </row>
    <row r="8818" spans="1:1" x14ac:dyDescent="0.55000000000000004">
      <c r="A8818" s="131"/>
    </row>
    <row r="8819" spans="1:1" x14ac:dyDescent="0.55000000000000004">
      <c r="A8819" s="131"/>
    </row>
    <row r="8822" spans="1:1" x14ac:dyDescent="0.55000000000000004">
      <c r="A8822" s="131"/>
    </row>
    <row r="8823" spans="1:1" x14ac:dyDescent="0.55000000000000004">
      <c r="A8823" s="131"/>
    </row>
    <row r="8826" spans="1:1" x14ac:dyDescent="0.55000000000000004">
      <c r="A8826" s="131"/>
    </row>
    <row r="8827" spans="1:1" x14ac:dyDescent="0.55000000000000004">
      <c r="A8827" s="131"/>
    </row>
    <row r="8830" spans="1:1" x14ac:dyDescent="0.55000000000000004">
      <c r="A8830" s="131"/>
    </row>
    <row r="8831" spans="1:1" x14ac:dyDescent="0.55000000000000004">
      <c r="A8831" s="131"/>
    </row>
    <row r="8834" spans="1:1" x14ac:dyDescent="0.55000000000000004">
      <c r="A8834" s="131"/>
    </row>
    <row r="8835" spans="1:1" x14ac:dyDescent="0.55000000000000004">
      <c r="A8835" s="131"/>
    </row>
    <row r="8838" spans="1:1" x14ac:dyDescent="0.55000000000000004">
      <c r="A8838" s="131"/>
    </row>
    <row r="8839" spans="1:1" x14ac:dyDescent="0.55000000000000004">
      <c r="A8839" s="131"/>
    </row>
    <row r="8842" spans="1:1" x14ac:dyDescent="0.55000000000000004">
      <c r="A8842" s="131"/>
    </row>
    <row r="8843" spans="1:1" x14ac:dyDescent="0.55000000000000004">
      <c r="A8843" s="131"/>
    </row>
    <row r="8846" spans="1:1" x14ac:dyDescent="0.55000000000000004">
      <c r="A8846" s="131"/>
    </row>
    <row r="8847" spans="1:1" x14ac:dyDescent="0.55000000000000004">
      <c r="A8847" s="131"/>
    </row>
    <row r="8850" spans="1:1" x14ac:dyDescent="0.55000000000000004">
      <c r="A8850" s="131"/>
    </row>
    <row r="8851" spans="1:1" x14ac:dyDescent="0.55000000000000004">
      <c r="A8851" s="131"/>
    </row>
    <row r="8854" spans="1:1" x14ac:dyDescent="0.55000000000000004">
      <c r="A8854" s="131"/>
    </row>
    <row r="8855" spans="1:1" x14ac:dyDescent="0.55000000000000004">
      <c r="A8855" s="131"/>
    </row>
    <row r="8858" spans="1:1" x14ac:dyDescent="0.55000000000000004">
      <c r="A8858" s="131"/>
    </row>
    <row r="8859" spans="1:1" x14ac:dyDescent="0.55000000000000004">
      <c r="A8859" s="131"/>
    </row>
    <row r="8862" spans="1:1" x14ac:dyDescent="0.55000000000000004">
      <c r="A8862" s="131"/>
    </row>
    <row r="8863" spans="1:1" x14ac:dyDescent="0.55000000000000004">
      <c r="A8863" s="131"/>
    </row>
    <row r="8866" spans="1:1" x14ac:dyDescent="0.55000000000000004">
      <c r="A8866" s="131"/>
    </row>
    <row r="8867" spans="1:1" x14ac:dyDescent="0.55000000000000004">
      <c r="A8867" s="131"/>
    </row>
    <row r="8870" spans="1:1" x14ac:dyDescent="0.55000000000000004">
      <c r="A8870" s="131"/>
    </row>
    <row r="8871" spans="1:1" x14ac:dyDescent="0.55000000000000004">
      <c r="A8871" s="131"/>
    </row>
    <row r="8874" spans="1:1" x14ac:dyDescent="0.55000000000000004">
      <c r="A8874" s="131"/>
    </row>
    <row r="8875" spans="1:1" x14ac:dyDescent="0.55000000000000004">
      <c r="A8875" s="131"/>
    </row>
    <row r="8878" spans="1:1" x14ac:dyDescent="0.55000000000000004">
      <c r="A8878" s="131"/>
    </row>
    <row r="8879" spans="1:1" x14ac:dyDescent="0.55000000000000004">
      <c r="A8879" s="131"/>
    </row>
    <row r="8882" spans="1:1" x14ac:dyDescent="0.55000000000000004">
      <c r="A8882" s="131"/>
    </row>
    <row r="8883" spans="1:1" x14ac:dyDescent="0.55000000000000004">
      <c r="A8883" s="131"/>
    </row>
    <row r="8886" spans="1:1" x14ac:dyDescent="0.55000000000000004">
      <c r="A8886" s="131"/>
    </row>
    <row r="8887" spans="1:1" x14ac:dyDescent="0.55000000000000004">
      <c r="A8887" s="131"/>
    </row>
    <row r="8890" spans="1:1" x14ac:dyDescent="0.55000000000000004">
      <c r="A8890" s="131"/>
    </row>
    <row r="8891" spans="1:1" x14ac:dyDescent="0.55000000000000004">
      <c r="A8891" s="131"/>
    </row>
    <row r="8894" spans="1:1" x14ac:dyDescent="0.55000000000000004">
      <c r="A8894" s="131"/>
    </row>
    <row r="8895" spans="1:1" x14ac:dyDescent="0.55000000000000004">
      <c r="A8895" s="131"/>
    </row>
    <row r="8898" spans="1:1" x14ac:dyDescent="0.55000000000000004">
      <c r="A8898" s="131"/>
    </row>
    <row r="8899" spans="1:1" x14ac:dyDescent="0.55000000000000004">
      <c r="A8899" s="131"/>
    </row>
    <row r="8902" spans="1:1" x14ac:dyDescent="0.55000000000000004">
      <c r="A8902" s="131"/>
    </row>
    <row r="8903" spans="1:1" x14ac:dyDescent="0.55000000000000004">
      <c r="A8903" s="131"/>
    </row>
    <row r="8906" spans="1:1" x14ac:dyDescent="0.55000000000000004">
      <c r="A8906" s="131"/>
    </row>
    <row r="8907" spans="1:1" x14ac:dyDescent="0.55000000000000004">
      <c r="A8907" s="131"/>
    </row>
    <row r="8910" spans="1:1" x14ac:dyDescent="0.55000000000000004">
      <c r="A8910" s="131"/>
    </row>
    <row r="8911" spans="1:1" x14ac:dyDescent="0.55000000000000004">
      <c r="A8911" s="131"/>
    </row>
    <row r="8914" spans="1:1" x14ac:dyDescent="0.55000000000000004">
      <c r="A8914" s="131"/>
    </row>
    <row r="8915" spans="1:1" x14ac:dyDescent="0.55000000000000004">
      <c r="A8915" s="131"/>
    </row>
    <row r="8918" spans="1:1" x14ac:dyDescent="0.55000000000000004">
      <c r="A8918" s="131"/>
    </row>
    <row r="8919" spans="1:1" x14ac:dyDescent="0.55000000000000004">
      <c r="A8919" s="131"/>
    </row>
    <row r="8922" spans="1:1" x14ac:dyDescent="0.55000000000000004">
      <c r="A8922" s="131"/>
    </row>
    <row r="8923" spans="1:1" x14ac:dyDescent="0.55000000000000004">
      <c r="A8923" s="131"/>
    </row>
    <row r="8926" spans="1:1" x14ac:dyDescent="0.55000000000000004">
      <c r="A8926" s="131"/>
    </row>
    <row r="8927" spans="1:1" x14ac:dyDescent="0.55000000000000004">
      <c r="A8927" s="131"/>
    </row>
    <row r="8930" spans="1:1" x14ac:dyDescent="0.55000000000000004">
      <c r="A8930" s="131"/>
    </row>
    <row r="8931" spans="1:1" x14ac:dyDescent="0.55000000000000004">
      <c r="A8931" s="131"/>
    </row>
    <row r="8934" spans="1:1" x14ac:dyDescent="0.55000000000000004">
      <c r="A8934" s="131"/>
    </row>
    <row r="8935" spans="1:1" x14ac:dyDescent="0.55000000000000004">
      <c r="A8935" s="131"/>
    </row>
    <row r="8938" spans="1:1" x14ac:dyDescent="0.55000000000000004">
      <c r="A8938" s="131"/>
    </row>
    <row r="8939" spans="1:1" x14ac:dyDescent="0.55000000000000004">
      <c r="A8939" s="131"/>
    </row>
    <row r="8942" spans="1:1" x14ac:dyDescent="0.55000000000000004">
      <c r="A8942" s="131"/>
    </row>
    <row r="8943" spans="1:1" x14ac:dyDescent="0.55000000000000004">
      <c r="A8943" s="131"/>
    </row>
    <row r="8946" spans="1:1" x14ac:dyDescent="0.55000000000000004">
      <c r="A8946" s="131"/>
    </row>
    <row r="8947" spans="1:1" x14ac:dyDescent="0.55000000000000004">
      <c r="A8947" s="131"/>
    </row>
    <row r="8950" spans="1:1" x14ac:dyDescent="0.55000000000000004">
      <c r="A8950" s="131"/>
    </row>
    <row r="8951" spans="1:1" x14ac:dyDescent="0.55000000000000004">
      <c r="A8951" s="131"/>
    </row>
    <row r="8954" spans="1:1" x14ac:dyDescent="0.55000000000000004">
      <c r="A8954" s="131"/>
    </row>
    <row r="8955" spans="1:1" x14ac:dyDescent="0.55000000000000004">
      <c r="A8955" s="131"/>
    </row>
    <row r="8958" spans="1:1" x14ac:dyDescent="0.55000000000000004">
      <c r="A8958" s="131"/>
    </row>
    <row r="8959" spans="1:1" x14ac:dyDescent="0.55000000000000004">
      <c r="A8959" s="131"/>
    </row>
    <row r="8962" spans="1:1" x14ac:dyDescent="0.55000000000000004">
      <c r="A8962" s="131"/>
    </row>
    <row r="8963" spans="1:1" x14ac:dyDescent="0.55000000000000004">
      <c r="A8963" s="131"/>
    </row>
    <row r="8966" spans="1:1" x14ac:dyDescent="0.55000000000000004">
      <c r="A8966" s="131"/>
    </row>
    <row r="8967" spans="1:1" x14ac:dyDescent="0.55000000000000004">
      <c r="A8967" s="131"/>
    </row>
    <row r="8970" spans="1:1" x14ac:dyDescent="0.55000000000000004">
      <c r="A8970" s="131"/>
    </row>
    <row r="8971" spans="1:1" x14ac:dyDescent="0.55000000000000004">
      <c r="A8971" s="131"/>
    </row>
    <row r="8974" spans="1:1" x14ac:dyDescent="0.55000000000000004">
      <c r="A8974" s="131"/>
    </row>
    <row r="8975" spans="1:1" x14ac:dyDescent="0.55000000000000004">
      <c r="A8975" s="131"/>
    </row>
    <row r="8978" spans="1:1" x14ac:dyDescent="0.55000000000000004">
      <c r="A8978" s="131"/>
    </row>
    <row r="8979" spans="1:1" x14ac:dyDescent="0.55000000000000004">
      <c r="A8979" s="131"/>
    </row>
    <row r="8982" spans="1:1" x14ac:dyDescent="0.55000000000000004">
      <c r="A8982" s="131"/>
    </row>
    <row r="8983" spans="1:1" x14ac:dyDescent="0.55000000000000004">
      <c r="A8983" s="131"/>
    </row>
    <row r="8986" spans="1:1" x14ac:dyDescent="0.55000000000000004">
      <c r="A8986" s="131"/>
    </row>
    <row r="8987" spans="1:1" x14ac:dyDescent="0.55000000000000004">
      <c r="A8987" s="131"/>
    </row>
    <row r="8990" spans="1:1" x14ac:dyDescent="0.55000000000000004">
      <c r="A8990" s="131"/>
    </row>
    <row r="8991" spans="1:1" x14ac:dyDescent="0.55000000000000004">
      <c r="A8991" s="131"/>
    </row>
    <row r="8994" spans="1:1" x14ac:dyDescent="0.55000000000000004">
      <c r="A8994" s="131"/>
    </row>
    <row r="8995" spans="1:1" x14ac:dyDescent="0.55000000000000004">
      <c r="A8995" s="131"/>
    </row>
    <row r="8998" spans="1:1" x14ac:dyDescent="0.55000000000000004">
      <c r="A8998" s="131"/>
    </row>
    <row r="8999" spans="1:1" x14ac:dyDescent="0.55000000000000004">
      <c r="A8999" s="131"/>
    </row>
    <row r="9002" spans="1:1" x14ac:dyDescent="0.55000000000000004">
      <c r="A9002" s="131"/>
    </row>
    <row r="9003" spans="1:1" x14ac:dyDescent="0.55000000000000004">
      <c r="A9003" s="131"/>
    </row>
    <row r="9006" spans="1:1" x14ac:dyDescent="0.55000000000000004">
      <c r="A9006" s="131"/>
    </row>
    <row r="9007" spans="1:1" x14ac:dyDescent="0.55000000000000004">
      <c r="A9007" s="131"/>
    </row>
    <row r="9010" spans="1:1" x14ac:dyDescent="0.55000000000000004">
      <c r="A9010" s="131"/>
    </row>
    <row r="9011" spans="1:1" x14ac:dyDescent="0.55000000000000004">
      <c r="A9011" s="131"/>
    </row>
    <row r="9014" spans="1:1" x14ac:dyDescent="0.55000000000000004">
      <c r="A9014" s="131"/>
    </row>
    <row r="9015" spans="1:1" x14ac:dyDescent="0.55000000000000004">
      <c r="A9015" s="131"/>
    </row>
    <row r="9018" spans="1:1" x14ac:dyDescent="0.55000000000000004">
      <c r="A9018" s="131"/>
    </row>
    <row r="9019" spans="1:1" x14ac:dyDescent="0.55000000000000004">
      <c r="A9019" s="131"/>
    </row>
    <row r="9022" spans="1:1" x14ac:dyDescent="0.55000000000000004">
      <c r="A9022" s="131"/>
    </row>
    <row r="9023" spans="1:1" x14ac:dyDescent="0.55000000000000004">
      <c r="A9023" s="131"/>
    </row>
    <row r="9026" spans="1:1" x14ac:dyDescent="0.55000000000000004">
      <c r="A9026" s="131"/>
    </row>
    <row r="9027" spans="1:1" x14ac:dyDescent="0.55000000000000004">
      <c r="A9027" s="131"/>
    </row>
    <row r="9030" spans="1:1" x14ac:dyDescent="0.55000000000000004">
      <c r="A9030" s="131"/>
    </row>
    <row r="9031" spans="1:1" x14ac:dyDescent="0.55000000000000004">
      <c r="A9031" s="131"/>
    </row>
    <row r="9034" spans="1:1" x14ac:dyDescent="0.55000000000000004">
      <c r="A9034" s="131"/>
    </row>
    <row r="9035" spans="1:1" x14ac:dyDescent="0.55000000000000004">
      <c r="A9035" s="131"/>
    </row>
    <row r="9038" spans="1:1" x14ac:dyDescent="0.55000000000000004">
      <c r="A9038" s="131"/>
    </row>
    <row r="9039" spans="1:1" x14ac:dyDescent="0.55000000000000004">
      <c r="A9039" s="131"/>
    </row>
    <row r="9042" spans="1:1" x14ac:dyDescent="0.55000000000000004">
      <c r="A9042" s="131"/>
    </row>
    <row r="9043" spans="1:1" x14ac:dyDescent="0.55000000000000004">
      <c r="A9043" s="131"/>
    </row>
    <row r="9046" spans="1:1" x14ac:dyDescent="0.55000000000000004">
      <c r="A9046" s="131"/>
    </row>
    <row r="9047" spans="1:1" x14ac:dyDescent="0.55000000000000004">
      <c r="A9047" s="131"/>
    </row>
    <row r="9050" spans="1:1" x14ac:dyDescent="0.55000000000000004">
      <c r="A9050" s="131"/>
    </row>
    <row r="9051" spans="1:1" x14ac:dyDescent="0.55000000000000004">
      <c r="A9051" s="131"/>
    </row>
    <row r="9054" spans="1:1" x14ac:dyDescent="0.55000000000000004">
      <c r="A9054" s="131"/>
    </row>
    <row r="9055" spans="1:1" x14ac:dyDescent="0.55000000000000004">
      <c r="A9055" s="131"/>
    </row>
    <row r="9058" spans="1:1" x14ac:dyDescent="0.55000000000000004">
      <c r="A9058" s="131"/>
    </row>
    <row r="9059" spans="1:1" x14ac:dyDescent="0.55000000000000004">
      <c r="A9059" s="131"/>
    </row>
    <row r="9062" spans="1:1" x14ac:dyDescent="0.55000000000000004">
      <c r="A9062" s="131"/>
    </row>
    <row r="9063" spans="1:1" x14ac:dyDescent="0.55000000000000004">
      <c r="A9063" s="131"/>
    </row>
    <row r="9066" spans="1:1" x14ac:dyDescent="0.55000000000000004">
      <c r="A9066" s="131"/>
    </row>
    <row r="9067" spans="1:1" x14ac:dyDescent="0.55000000000000004">
      <c r="A9067" s="131"/>
    </row>
    <row r="9070" spans="1:1" x14ac:dyDescent="0.55000000000000004">
      <c r="A9070" s="131"/>
    </row>
    <row r="9071" spans="1:1" x14ac:dyDescent="0.55000000000000004">
      <c r="A9071" s="131"/>
    </row>
    <row r="9074" spans="1:1" x14ac:dyDescent="0.55000000000000004">
      <c r="A9074" s="131"/>
    </row>
    <row r="9075" spans="1:1" x14ac:dyDescent="0.55000000000000004">
      <c r="A9075" s="131"/>
    </row>
    <row r="9078" spans="1:1" x14ac:dyDescent="0.55000000000000004">
      <c r="A9078" s="131"/>
    </row>
    <row r="9079" spans="1:1" x14ac:dyDescent="0.55000000000000004">
      <c r="A9079" s="131"/>
    </row>
    <row r="9082" spans="1:1" x14ac:dyDescent="0.55000000000000004">
      <c r="A9082" s="131"/>
    </row>
    <row r="9083" spans="1:1" x14ac:dyDescent="0.55000000000000004">
      <c r="A9083" s="131"/>
    </row>
    <row r="9086" spans="1:1" x14ac:dyDescent="0.55000000000000004">
      <c r="A9086" s="131"/>
    </row>
    <row r="9087" spans="1:1" x14ac:dyDescent="0.55000000000000004">
      <c r="A9087" s="131"/>
    </row>
    <row r="9090" spans="1:1" x14ac:dyDescent="0.55000000000000004">
      <c r="A9090" s="131"/>
    </row>
    <row r="9091" spans="1:1" x14ac:dyDescent="0.55000000000000004">
      <c r="A9091" s="131"/>
    </row>
    <row r="9094" spans="1:1" x14ac:dyDescent="0.55000000000000004">
      <c r="A9094" s="131"/>
    </row>
    <row r="9095" spans="1:1" x14ac:dyDescent="0.55000000000000004">
      <c r="A9095" s="131"/>
    </row>
    <row r="9098" spans="1:1" x14ac:dyDescent="0.55000000000000004">
      <c r="A9098" s="131"/>
    </row>
    <row r="9099" spans="1:1" x14ac:dyDescent="0.55000000000000004">
      <c r="A9099" s="131"/>
    </row>
    <row r="9102" spans="1:1" x14ac:dyDescent="0.55000000000000004">
      <c r="A9102" s="131"/>
    </row>
    <row r="9103" spans="1:1" x14ac:dyDescent="0.55000000000000004">
      <c r="A9103" s="131"/>
    </row>
    <row r="9106" spans="1:1" x14ac:dyDescent="0.55000000000000004">
      <c r="A9106" s="131"/>
    </row>
    <row r="9107" spans="1:1" x14ac:dyDescent="0.55000000000000004">
      <c r="A9107" s="131"/>
    </row>
    <row r="9110" spans="1:1" x14ac:dyDescent="0.55000000000000004">
      <c r="A9110" s="131"/>
    </row>
    <row r="9111" spans="1:1" x14ac:dyDescent="0.55000000000000004">
      <c r="A9111" s="131"/>
    </row>
    <row r="9114" spans="1:1" x14ac:dyDescent="0.55000000000000004">
      <c r="A9114" s="131"/>
    </row>
    <row r="9115" spans="1:1" x14ac:dyDescent="0.55000000000000004">
      <c r="A9115" s="131"/>
    </row>
    <row r="9118" spans="1:1" x14ac:dyDescent="0.55000000000000004">
      <c r="A9118" s="131"/>
    </row>
    <row r="9119" spans="1:1" x14ac:dyDescent="0.55000000000000004">
      <c r="A9119" s="131"/>
    </row>
    <row r="9122" spans="1:1" x14ac:dyDescent="0.55000000000000004">
      <c r="A9122" s="131"/>
    </row>
    <row r="9123" spans="1:1" x14ac:dyDescent="0.55000000000000004">
      <c r="A9123" s="131"/>
    </row>
    <row r="9126" spans="1:1" x14ac:dyDescent="0.55000000000000004">
      <c r="A9126" s="131"/>
    </row>
    <row r="9127" spans="1:1" x14ac:dyDescent="0.55000000000000004">
      <c r="A9127" s="131"/>
    </row>
    <row r="9130" spans="1:1" x14ac:dyDescent="0.55000000000000004">
      <c r="A9130" s="131"/>
    </row>
    <row r="9131" spans="1:1" x14ac:dyDescent="0.55000000000000004">
      <c r="A9131" s="131"/>
    </row>
    <row r="9134" spans="1:1" x14ac:dyDescent="0.55000000000000004">
      <c r="A9134" s="131"/>
    </row>
    <row r="9135" spans="1:1" x14ac:dyDescent="0.55000000000000004">
      <c r="A9135" s="131"/>
    </row>
    <row r="9138" spans="1:1" x14ac:dyDescent="0.55000000000000004">
      <c r="A9138" s="131"/>
    </row>
    <row r="9139" spans="1:1" x14ac:dyDescent="0.55000000000000004">
      <c r="A9139" s="131"/>
    </row>
    <row r="9142" spans="1:1" x14ac:dyDescent="0.55000000000000004">
      <c r="A9142" s="131"/>
    </row>
    <row r="9143" spans="1:1" x14ac:dyDescent="0.55000000000000004">
      <c r="A9143" s="131"/>
    </row>
    <row r="9146" spans="1:1" x14ac:dyDescent="0.55000000000000004">
      <c r="A9146" s="131"/>
    </row>
    <row r="9147" spans="1:1" x14ac:dyDescent="0.55000000000000004">
      <c r="A9147" s="131"/>
    </row>
    <row r="9150" spans="1:1" x14ac:dyDescent="0.55000000000000004">
      <c r="A9150" s="131"/>
    </row>
    <row r="9151" spans="1:1" x14ac:dyDescent="0.55000000000000004">
      <c r="A9151" s="131"/>
    </row>
    <row r="9154" spans="1:1" x14ac:dyDescent="0.55000000000000004">
      <c r="A9154" s="131"/>
    </row>
    <row r="9155" spans="1:1" x14ac:dyDescent="0.55000000000000004">
      <c r="A9155" s="131"/>
    </row>
    <row r="9158" spans="1:1" x14ac:dyDescent="0.55000000000000004">
      <c r="A9158" s="131"/>
    </row>
    <row r="9159" spans="1:1" x14ac:dyDescent="0.55000000000000004">
      <c r="A9159" s="131"/>
    </row>
    <row r="9162" spans="1:1" x14ac:dyDescent="0.55000000000000004">
      <c r="A9162" s="131"/>
    </row>
    <row r="9163" spans="1:1" x14ac:dyDescent="0.55000000000000004">
      <c r="A9163" s="131"/>
    </row>
    <row r="9166" spans="1:1" x14ac:dyDescent="0.55000000000000004">
      <c r="A9166" s="131"/>
    </row>
    <row r="9167" spans="1:1" x14ac:dyDescent="0.55000000000000004">
      <c r="A9167" s="131"/>
    </row>
    <row r="9170" spans="1:1" x14ac:dyDescent="0.55000000000000004">
      <c r="A9170" s="131"/>
    </row>
    <row r="9171" spans="1:1" x14ac:dyDescent="0.55000000000000004">
      <c r="A9171" s="131"/>
    </row>
    <row r="9174" spans="1:1" x14ac:dyDescent="0.55000000000000004">
      <c r="A9174" s="131"/>
    </row>
    <row r="9175" spans="1:1" x14ac:dyDescent="0.55000000000000004">
      <c r="A9175" s="131"/>
    </row>
    <row r="9178" spans="1:1" x14ac:dyDescent="0.55000000000000004">
      <c r="A9178" s="131"/>
    </row>
    <row r="9179" spans="1:1" x14ac:dyDescent="0.55000000000000004">
      <c r="A9179" s="131"/>
    </row>
    <row r="9182" spans="1:1" x14ac:dyDescent="0.55000000000000004">
      <c r="A9182" s="131"/>
    </row>
    <row r="9183" spans="1:1" x14ac:dyDescent="0.55000000000000004">
      <c r="A9183" s="131"/>
    </row>
    <row r="9186" spans="1:1" x14ac:dyDescent="0.55000000000000004">
      <c r="A9186" s="131"/>
    </row>
    <row r="9187" spans="1:1" x14ac:dyDescent="0.55000000000000004">
      <c r="A9187" s="131"/>
    </row>
    <row r="9190" spans="1:1" x14ac:dyDescent="0.55000000000000004">
      <c r="A9190" s="131"/>
    </row>
    <row r="9191" spans="1:1" x14ac:dyDescent="0.55000000000000004">
      <c r="A9191" s="131"/>
    </row>
    <row r="9194" spans="1:1" x14ac:dyDescent="0.55000000000000004">
      <c r="A9194" s="131"/>
    </row>
    <row r="9195" spans="1:1" x14ac:dyDescent="0.55000000000000004">
      <c r="A9195" s="131"/>
    </row>
    <row r="9198" spans="1:1" x14ac:dyDescent="0.55000000000000004">
      <c r="A9198" s="131"/>
    </row>
    <row r="9199" spans="1:1" x14ac:dyDescent="0.55000000000000004">
      <c r="A9199" s="131"/>
    </row>
    <row r="9202" spans="1:1" x14ac:dyDescent="0.55000000000000004">
      <c r="A9202" s="131"/>
    </row>
    <row r="9203" spans="1:1" x14ac:dyDescent="0.55000000000000004">
      <c r="A9203" s="131"/>
    </row>
    <row r="9206" spans="1:1" x14ac:dyDescent="0.55000000000000004">
      <c r="A9206" s="131"/>
    </row>
    <row r="9207" spans="1:1" x14ac:dyDescent="0.55000000000000004">
      <c r="A9207" s="131"/>
    </row>
    <row r="9210" spans="1:1" x14ac:dyDescent="0.55000000000000004">
      <c r="A9210" s="131"/>
    </row>
    <row r="9211" spans="1:1" x14ac:dyDescent="0.55000000000000004">
      <c r="A9211" s="131"/>
    </row>
    <row r="9214" spans="1:1" x14ac:dyDescent="0.55000000000000004">
      <c r="A9214" s="131"/>
    </row>
    <row r="9215" spans="1:1" x14ac:dyDescent="0.55000000000000004">
      <c r="A9215" s="131"/>
    </row>
    <row r="9218" spans="1:1" x14ac:dyDescent="0.55000000000000004">
      <c r="A9218" s="131"/>
    </row>
    <row r="9219" spans="1:1" x14ac:dyDescent="0.55000000000000004">
      <c r="A9219" s="131"/>
    </row>
    <row r="9222" spans="1:1" x14ac:dyDescent="0.55000000000000004">
      <c r="A9222" s="131"/>
    </row>
    <row r="9223" spans="1:1" x14ac:dyDescent="0.55000000000000004">
      <c r="A9223" s="131"/>
    </row>
    <row r="9226" spans="1:1" x14ac:dyDescent="0.55000000000000004">
      <c r="A9226" s="131"/>
    </row>
    <row r="9227" spans="1:1" x14ac:dyDescent="0.55000000000000004">
      <c r="A9227" s="131"/>
    </row>
    <row r="9230" spans="1:1" x14ac:dyDescent="0.55000000000000004">
      <c r="A9230" s="131"/>
    </row>
    <row r="9231" spans="1:1" x14ac:dyDescent="0.55000000000000004">
      <c r="A9231" s="131"/>
    </row>
    <row r="9234" spans="1:1" x14ac:dyDescent="0.55000000000000004">
      <c r="A9234" s="131"/>
    </row>
    <row r="9235" spans="1:1" x14ac:dyDescent="0.55000000000000004">
      <c r="A9235" s="131"/>
    </row>
    <row r="9238" spans="1:1" x14ac:dyDescent="0.55000000000000004">
      <c r="A9238" s="131"/>
    </row>
    <row r="9239" spans="1:1" x14ac:dyDescent="0.55000000000000004">
      <c r="A9239" s="131"/>
    </row>
    <row r="9242" spans="1:1" x14ac:dyDescent="0.55000000000000004">
      <c r="A9242" s="131"/>
    </row>
    <row r="9243" spans="1:1" x14ac:dyDescent="0.55000000000000004">
      <c r="A9243" s="131"/>
    </row>
    <row r="9246" spans="1:1" x14ac:dyDescent="0.55000000000000004">
      <c r="A9246" s="131"/>
    </row>
    <row r="9247" spans="1:1" x14ac:dyDescent="0.55000000000000004">
      <c r="A9247" s="131"/>
    </row>
    <row r="9250" spans="1:1" x14ac:dyDescent="0.55000000000000004">
      <c r="A9250" s="131"/>
    </row>
    <row r="9251" spans="1:1" x14ac:dyDescent="0.55000000000000004">
      <c r="A9251" s="131"/>
    </row>
    <row r="9254" spans="1:1" x14ac:dyDescent="0.55000000000000004">
      <c r="A9254" s="131"/>
    </row>
    <row r="9255" spans="1:1" x14ac:dyDescent="0.55000000000000004">
      <c r="A9255" s="131"/>
    </row>
    <row r="9258" spans="1:1" x14ac:dyDescent="0.55000000000000004">
      <c r="A9258" s="131"/>
    </row>
    <row r="9259" spans="1:1" x14ac:dyDescent="0.55000000000000004">
      <c r="A9259" s="131"/>
    </row>
    <row r="9262" spans="1:1" x14ac:dyDescent="0.55000000000000004">
      <c r="A9262" s="131"/>
    </row>
    <row r="9263" spans="1:1" x14ac:dyDescent="0.55000000000000004">
      <c r="A9263" s="131"/>
    </row>
    <row r="9266" spans="1:1" x14ac:dyDescent="0.55000000000000004">
      <c r="A9266" s="131"/>
    </row>
    <row r="9267" spans="1:1" x14ac:dyDescent="0.55000000000000004">
      <c r="A9267" s="131"/>
    </row>
    <row r="9270" spans="1:1" x14ac:dyDescent="0.55000000000000004">
      <c r="A9270" s="131"/>
    </row>
    <row r="9271" spans="1:1" x14ac:dyDescent="0.55000000000000004">
      <c r="A9271" s="131"/>
    </row>
    <row r="9274" spans="1:1" x14ac:dyDescent="0.55000000000000004">
      <c r="A9274" s="131"/>
    </row>
    <row r="9275" spans="1:1" x14ac:dyDescent="0.55000000000000004">
      <c r="A9275" s="131"/>
    </row>
    <row r="9278" spans="1:1" x14ac:dyDescent="0.55000000000000004">
      <c r="A9278" s="131"/>
    </row>
    <row r="9279" spans="1:1" x14ac:dyDescent="0.55000000000000004">
      <c r="A9279" s="131"/>
    </row>
    <row r="9282" spans="1:1" x14ac:dyDescent="0.55000000000000004">
      <c r="A9282" s="131"/>
    </row>
    <row r="9283" spans="1:1" x14ac:dyDescent="0.55000000000000004">
      <c r="A9283" s="131"/>
    </row>
    <row r="9286" spans="1:1" x14ac:dyDescent="0.55000000000000004">
      <c r="A9286" s="131"/>
    </row>
    <row r="9287" spans="1:1" x14ac:dyDescent="0.55000000000000004">
      <c r="A9287" s="131"/>
    </row>
    <row r="9290" spans="1:1" x14ac:dyDescent="0.55000000000000004">
      <c r="A9290" s="131"/>
    </row>
    <row r="9291" spans="1:1" x14ac:dyDescent="0.55000000000000004">
      <c r="A9291" s="131"/>
    </row>
    <row r="9294" spans="1:1" x14ac:dyDescent="0.55000000000000004">
      <c r="A9294" s="131"/>
    </row>
    <row r="9295" spans="1:1" x14ac:dyDescent="0.55000000000000004">
      <c r="A9295" s="131"/>
    </row>
    <row r="9298" spans="1:1" x14ac:dyDescent="0.55000000000000004">
      <c r="A9298" s="131"/>
    </row>
    <row r="9299" spans="1:1" x14ac:dyDescent="0.55000000000000004">
      <c r="A9299" s="131"/>
    </row>
    <row r="9302" spans="1:1" x14ac:dyDescent="0.55000000000000004">
      <c r="A9302" s="131"/>
    </row>
    <row r="9303" spans="1:1" x14ac:dyDescent="0.55000000000000004">
      <c r="A9303" s="131"/>
    </row>
    <row r="9306" spans="1:1" x14ac:dyDescent="0.55000000000000004">
      <c r="A9306" s="131"/>
    </row>
    <row r="9307" spans="1:1" x14ac:dyDescent="0.55000000000000004">
      <c r="A9307" s="131"/>
    </row>
    <row r="9310" spans="1:1" x14ac:dyDescent="0.55000000000000004">
      <c r="A9310" s="131"/>
    </row>
    <row r="9311" spans="1:1" x14ac:dyDescent="0.55000000000000004">
      <c r="A9311" s="131"/>
    </row>
    <row r="9314" spans="1:1" x14ac:dyDescent="0.55000000000000004">
      <c r="A9314" s="131"/>
    </row>
    <row r="9315" spans="1:1" x14ac:dyDescent="0.55000000000000004">
      <c r="A9315" s="131"/>
    </row>
    <row r="9318" spans="1:1" x14ac:dyDescent="0.55000000000000004">
      <c r="A9318" s="131"/>
    </row>
    <row r="9319" spans="1:1" x14ac:dyDescent="0.55000000000000004">
      <c r="A9319" s="131"/>
    </row>
    <row r="9322" spans="1:1" x14ac:dyDescent="0.55000000000000004">
      <c r="A9322" s="131"/>
    </row>
    <row r="9323" spans="1:1" x14ac:dyDescent="0.55000000000000004">
      <c r="A9323" s="131"/>
    </row>
    <row r="9326" spans="1:1" x14ac:dyDescent="0.55000000000000004">
      <c r="A9326" s="131"/>
    </row>
    <row r="9327" spans="1:1" x14ac:dyDescent="0.55000000000000004">
      <c r="A9327" s="131"/>
    </row>
    <row r="9330" spans="1:1" x14ac:dyDescent="0.55000000000000004">
      <c r="A9330" s="131"/>
    </row>
    <row r="9331" spans="1:1" x14ac:dyDescent="0.55000000000000004">
      <c r="A9331" s="131"/>
    </row>
    <row r="9334" spans="1:1" x14ac:dyDescent="0.55000000000000004">
      <c r="A9334" s="131"/>
    </row>
    <row r="9335" spans="1:1" x14ac:dyDescent="0.55000000000000004">
      <c r="A9335" s="131"/>
    </row>
    <row r="9338" spans="1:1" x14ac:dyDescent="0.55000000000000004">
      <c r="A9338" s="131"/>
    </row>
    <row r="9339" spans="1:1" x14ac:dyDescent="0.55000000000000004">
      <c r="A9339" s="131"/>
    </row>
    <row r="9342" spans="1:1" x14ac:dyDescent="0.55000000000000004">
      <c r="A9342" s="131"/>
    </row>
    <row r="9343" spans="1:1" x14ac:dyDescent="0.55000000000000004">
      <c r="A9343" s="131"/>
    </row>
    <row r="9346" spans="1:1" x14ac:dyDescent="0.55000000000000004">
      <c r="A9346" s="131"/>
    </row>
    <row r="9347" spans="1:1" x14ac:dyDescent="0.55000000000000004">
      <c r="A9347" s="131"/>
    </row>
    <row r="9350" spans="1:1" x14ac:dyDescent="0.55000000000000004">
      <c r="A9350" s="131"/>
    </row>
    <row r="9351" spans="1:1" x14ac:dyDescent="0.55000000000000004">
      <c r="A9351" s="131"/>
    </row>
    <row r="9354" spans="1:1" x14ac:dyDescent="0.55000000000000004">
      <c r="A9354" s="131"/>
    </row>
    <row r="9355" spans="1:1" x14ac:dyDescent="0.55000000000000004">
      <c r="A9355" s="131"/>
    </row>
    <row r="9358" spans="1:1" x14ac:dyDescent="0.55000000000000004">
      <c r="A9358" s="131"/>
    </row>
    <row r="9359" spans="1:1" x14ac:dyDescent="0.55000000000000004">
      <c r="A9359" s="131"/>
    </row>
    <row r="9362" spans="1:1" x14ac:dyDescent="0.55000000000000004">
      <c r="A9362" s="131"/>
    </row>
    <row r="9363" spans="1:1" x14ac:dyDescent="0.55000000000000004">
      <c r="A9363" s="131"/>
    </row>
    <row r="9366" spans="1:1" x14ac:dyDescent="0.55000000000000004">
      <c r="A9366" s="131"/>
    </row>
    <row r="9367" spans="1:1" x14ac:dyDescent="0.55000000000000004">
      <c r="A9367" s="131"/>
    </row>
    <row r="9370" spans="1:1" x14ac:dyDescent="0.55000000000000004">
      <c r="A9370" s="131"/>
    </row>
    <row r="9371" spans="1:1" x14ac:dyDescent="0.55000000000000004">
      <c r="A9371" s="131"/>
    </row>
    <row r="9374" spans="1:1" x14ac:dyDescent="0.55000000000000004">
      <c r="A9374" s="131"/>
    </row>
    <row r="9375" spans="1:1" x14ac:dyDescent="0.55000000000000004">
      <c r="A9375" s="131"/>
    </row>
    <row r="9378" spans="1:1" x14ac:dyDescent="0.55000000000000004">
      <c r="A9378" s="131"/>
    </row>
    <row r="9379" spans="1:1" x14ac:dyDescent="0.55000000000000004">
      <c r="A9379" s="131"/>
    </row>
    <row r="9382" spans="1:1" x14ac:dyDescent="0.55000000000000004">
      <c r="A9382" s="131"/>
    </row>
    <row r="9383" spans="1:1" x14ac:dyDescent="0.55000000000000004">
      <c r="A9383" s="131"/>
    </row>
    <row r="9386" spans="1:1" x14ac:dyDescent="0.55000000000000004">
      <c r="A9386" s="131"/>
    </row>
    <row r="9387" spans="1:1" x14ac:dyDescent="0.55000000000000004">
      <c r="A9387" s="131"/>
    </row>
    <row r="9390" spans="1:1" x14ac:dyDescent="0.55000000000000004">
      <c r="A9390" s="131"/>
    </row>
    <row r="9391" spans="1:1" x14ac:dyDescent="0.55000000000000004">
      <c r="A9391" s="131"/>
    </row>
    <row r="9394" spans="1:1" x14ac:dyDescent="0.55000000000000004">
      <c r="A9394" s="131"/>
    </row>
    <row r="9395" spans="1:1" x14ac:dyDescent="0.55000000000000004">
      <c r="A9395" s="131"/>
    </row>
    <row r="9398" spans="1:1" x14ac:dyDescent="0.55000000000000004">
      <c r="A9398" s="131"/>
    </row>
    <row r="9399" spans="1:1" x14ac:dyDescent="0.55000000000000004">
      <c r="A9399" s="131"/>
    </row>
    <row r="9402" spans="1:1" x14ac:dyDescent="0.55000000000000004">
      <c r="A9402" s="131"/>
    </row>
    <row r="9403" spans="1:1" x14ac:dyDescent="0.55000000000000004">
      <c r="A9403" s="131"/>
    </row>
    <row r="9406" spans="1:1" x14ac:dyDescent="0.55000000000000004">
      <c r="A9406" s="131"/>
    </row>
    <row r="9407" spans="1:1" x14ac:dyDescent="0.55000000000000004">
      <c r="A9407" s="131"/>
    </row>
    <row r="9410" spans="1:1" x14ac:dyDescent="0.55000000000000004">
      <c r="A9410" s="131"/>
    </row>
    <row r="9411" spans="1:1" x14ac:dyDescent="0.55000000000000004">
      <c r="A9411" s="131"/>
    </row>
    <row r="9414" spans="1:1" x14ac:dyDescent="0.55000000000000004">
      <c r="A9414" s="131"/>
    </row>
    <row r="9415" spans="1:1" x14ac:dyDescent="0.55000000000000004">
      <c r="A9415" s="131"/>
    </row>
    <row r="9418" spans="1:1" x14ac:dyDescent="0.55000000000000004">
      <c r="A9418" s="131"/>
    </row>
    <row r="9419" spans="1:1" x14ac:dyDescent="0.55000000000000004">
      <c r="A9419" s="131"/>
    </row>
    <row r="9422" spans="1:1" x14ac:dyDescent="0.55000000000000004">
      <c r="A9422" s="131"/>
    </row>
    <row r="9423" spans="1:1" x14ac:dyDescent="0.55000000000000004">
      <c r="A9423" s="131"/>
    </row>
    <row r="9426" spans="1:1" x14ac:dyDescent="0.55000000000000004">
      <c r="A9426" s="131"/>
    </row>
    <row r="9427" spans="1:1" x14ac:dyDescent="0.55000000000000004">
      <c r="A9427" s="131"/>
    </row>
    <row r="9430" spans="1:1" x14ac:dyDescent="0.55000000000000004">
      <c r="A9430" s="131"/>
    </row>
    <row r="9431" spans="1:1" x14ac:dyDescent="0.55000000000000004">
      <c r="A9431" s="131"/>
    </row>
    <row r="9434" spans="1:1" x14ac:dyDescent="0.55000000000000004">
      <c r="A9434" s="131"/>
    </row>
    <row r="9435" spans="1:1" x14ac:dyDescent="0.55000000000000004">
      <c r="A9435" s="131"/>
    </row>
    <row r="9438" spans="1:1" x14ac:dyDescent="0.55000000000000004">
      <c r="A9438" s="131"/>
    </row>
    <row r="9439" spans="1:1" x14ac:dyDescent="0.55000000000000004">
      <c r="A9439" s="131"/>
    </row>
    <row r="9442" spans="1:1" x14ac:dyDescent="0.55000000000000004">
      <c r="A9442" s="131"/>
    </row>
    <row r="9443" spans="1:1" x14ac:dyDescent="0.55000000000000004">
      <c r="A9443" s="131"/>
    </row>
    <row r="9446" spans="1:1" x14ac:dyDescent="0.55000000000000004">
      <c r="A9446" s="131"/>
    </row>
    <row r="9447" spans="1:1" x14ac:dyDescent="0.55000000000000004">
      <c r="A9447" s="131"/>
    </row>
    <row r="9450" spans="1:1" x14ac:dyDescent="0.55000000000000004">
      <c r="A9450" s="131"/>
    </row>
    <row r="9451" spans="1:1" x14ac:dyDescent="0.55000000000000004">
      <c r="A9451" s="131"/>
    </row>
    <row r="9454" spans="1:1" x14ac:dyDescent="0.55000000000000004">
      <c r="A9454" s="131"/>
    </row>
    <row r="9455" spans="1:1" x14ac:dyDescent="0.55000000000000004">
      <c r="A9455" s="131"/>
    </row>
    <row r="9458" spans="1:1" x14ac:dyDescent="0.55000000000000004">
      <c r="A9458" s="131"/>
    </row>
    <row r="9459" spans="1:1" x14ac:dyDescent="0.55000000000000004">
      <c r="A9459" s="131"/>
    </row>
    <row r="9462" spans="1:1" x14ac:dyDescent="0.55000000000000004">
      <c r="A9462" s="131"/>
    </row>
    <row r="9463" spans="1:1" x14ac:dyDescent="0.55000000000000004">
      <c r="A9463" s="131"/>
    </row>
    <row r="9466" spans="1:1" x14ac:dyDescent="0.55000000000000004">
      <c r="A9466" s="131"/>
    </row>
    <row r="9467" spans="1:1" x14ac:dyDescent="0.55000000000000004">
      <c r="A9467" s="131"/>
    </row>
    <row r="9470" spans="1:1" x14ac:dyDescent="0.55000000000000004">
      <c r="A9470" s="131"/>
    </row>
    <row r="9471" spans="1:1" x14ac:dyDescent="0.55000000000000004">
      <c r="A9471" s="131"/>
    </row>
    <row r="9474" spans="1:1" x14ac:dyDescent="0.55000000000000004">
      <c r="A9474" s="131"/>
    </row>
    <row r="9475" spans="1:1" x14ac:dyDescent="0.55000000000000004">
      <c r="A9475" s="131"/>
    </row>
    <row r="9478" spans="1:1" x14ac:dyDescent="0.55000000000000004">
      <c r="A9478" s="131"/>
    </row>
    <row r="9479" spans="1:1" x14ac:dyDescent="0.55000000000000004">
      <c r="A9479" s="131"/>
    </row>
    <row r="9482" spans="1:1" x14ac:dyDescent="0.55000000000000004">
      <c r="A9482" s="131"/>
    </row>
    <row r="9483" spans="1:1" x14ac:dyDescent="0.55000000000000004">
      <c r="A9483" s="131"/>
    </row>
    <row r="9486" spans="1:1" x14ac:dyDescent="0.55000000000000004">
      <c r="A9486" s="131"/>
    </row>
    <row r="9487" spans="1:1" x14ac:dyDescent="0.55000000000000004">
      <c r="A9487" s="131"/>
    </row>
    <row r="9490" spans="1:1" x14ac:dyDescent="0.55000000000000004">
      <c r="A9490" s="131"/>
    </row>
    <row r="9491" spans="1:1" x14ac:dyDescent="0.55000000000000004">
      <c r="A9491" s="131"/>
    </row>
    <row r="9494" spans="1:1" x14ac:dyDescent="0.55000000000000004">
      <c r="A9494" s="131"/>
    </row>
    <row r="9495" spans="1:1" x14ac:dyDescent="0.55000000000000004">
      <c r="A9495" s="131"/>
    </row>
    <row r="9498" spans="1:1" x14ac:dyDescent="0.55000000000000004">
      <c r="A9498" s="131"/>
    </row>
    <row r="9499" spans="1:1" x14ac:dyDescent="0.55000000000000004">
      <c r="A9499" s="131"/>
    </row>
    <row r="9502" spans="1:1" x14ac:dyDescent="0.55000000000000004">
      <c r="A9502" s="131"/>
    </row>
    <row r="9503" spans="1:1" x14ac:dyDescent="0.55000000000000004">
      <c r="A9503" s="131"/>
    </row>
    <row r="9506" spans="1:1" x14ac:dyDescent="0.55000000000000004">
      <c r="A9506" s="131"/>
    </row>
    <row r="9507" spans="1:1" x14ac:dyDescent="0.55000000000000004">
      <c r="A9507" s="131"/>
    </row>
    <row r="9510" spans="1:1" x14ac:dyDescent="0.55000000000000004">
      <c r="A9510" s="131"/>
    </row>
    <row r="9511" spans="1:1" x14ac:dyDescent="0.55000000000000004">
      <c r="A9511" s="131"/>
    </row>
    <row r="9514" spans="1:1" x14ac:dyDescent="0.55000000000000004">
      <c r="A9514" s="131"/>
    </row>
    <row r="9515" spans="1:1" x14ac:dyDescent="0.55000000000000004">
      <c r="A9515" s="131"/>
    </row>
    <row r="9518" spans="1:1" x14ac:dyDescent="0.55000000000000004">
      <c r="A9518" s="131"/>
    </row>
    <row r="9519" spans="1:1" x14ac:dyDescent="0.55000000000000004">
      <c r="A9519" s="131"/>
    </row>
    <row r="9522" spans="1:1" x14ac:dyDescent="0.55000000000000004">
      <c r="A9522" s="131"/>
    </row>
    <row r="9523" spans="1:1" x14ac:dyDescent="0.55000000000000004">
      <c r="A9523" s="131"/>
    </row>
    <row r="9526" spans="1:1" x14ac:dyDescent="0.55000000000000004">
      <c r="A9526" s="131"/>
    </row>
    <row r="9527" spans="1:1" x14ac:dyDescent="0.55000000000000004">
      <c r="A9527" s="131"/>
    </row>
    <row r="9530" spans="1:1" x14ac:dyDescent="0.55000000000000004">
      <c r="A9530" s="131"/>
    </row>
    <row r="9531" spans="1:1" x14ac:dyDescent="0.55000000000000004">
      <c r="A9531" s="131"/>
    </row>
    <row r="9534" spans="1:1" x14ac:dyDescent="0.55000000000000004">
      <c r="A9534" s="131"/>
    </row>
    <row r="9535" spans="1:1" x14ac:dyDescent="0.55000000000000004">
      <c r="A9535" s="131"/>
    </row>
    <row r="9538" spans="1:1" x14ac:dyDescent="0.55000000000000004">
      <c r="A9538" s="131"/>
    </row>
    <row r="9539" spans="1:1" x14ac:dyDescent="0.55000000000000004">
      <c r="A9539" s="131"/>
    </row>
    <row r="9542" spans="1:1" x14ac:dyDescent="0.55000000000000004">
      <c r="A9542" s="131"/>
    </row>
    <row r="9543" spans="1:1" x14ac:dyDescent="0.55000000000000004">
      <c r="A9543" s="131"/>
    </row>
    <row r="9546" spans="1:1" x14ac:dyDescent="0.55000000000000004">
      <c r="A9546" s="131"/>
    </row>
    <row r="9547" spans="1:1" x14ac:dyDescent="0.55000000000000004">
      <c r="A9547" s="131"/>
    </row>
    <row r="9550" spans="1:1" x14ac:dyDescent="0.55000000000000004">
      <c r="A9550" s="131"/>
    </row>
    <row r="9551" spans="1:1" x14ac:dyDescent="0.55000000000000004">
      <c r="A9551" s="131"/>
    </row>
    <row r="9554" spans="1:1" x14ac:dyDescent="0.55000000000000004">
      <c r="A9554" s="131"/>
    </row>
    <row r="9555" spans="1:1" x14ac:dyDescent="0.55000000000000004">
      <c r="A9555" s="131"/>
    </row>
    <row r="9558" spans="1:1" x14ac:dyDescent="0.55000000000000004">
      <c r="A9558" s="131"/>
    </row>
    <row r="9559" spans="1:1" x14ac:dyDescent="0.55000000000000004">
      <c r="A9559" s="131"/>
    </row>
    <row r="9562" spans="1:1" x14ac:dyDescent="0.55000000000000004">
      <c r="A9562" s="131"/>
    </row>
    <row r="9563" spans="1:1" x14ac:dyDescent="0.55000000000000004">
      <c r="A9563" s="131"/>
    </row>
    <row r="9566" spans="1:1" x14ac:dyDescent="0.55000000000000004">
      <c r="A9566" s="131"/>
    </row>
    <row r="9567" spans="1:1" x14ac:dyDescent="0.55000000000000004">
      <c r="A9567" s="131"/>
    </row>
    <row r="9570" spans="1:1" x14ac:dyDescent="0.55000000000000004">
      <c r="A9570" s="131"/>
    </row>
    <row r="9571" spans="1:1" x14ac:dyDescent="0.55000000000000004">
      <c r="A9571" s="131"/>
    </row>
    <row r="9574" spans="1:1" x14ac:dyDescent="0.55000000000000004">
      <c r="A9574" s="131"/>
    </row>
    <row r="9575" spans="1:1" x14ac:dyDescent="0.55000000000000004">
      <c r="A9575" s="131"/>
    </row>
    <row r="9578" spans="1:1" x14ac:dyDescent="0.55000000000000004">
      <c r="A9578" s="131"/>
    </row>
    <row r="9579" spans="1:1" x14ac:dyDescent="0.55000000000000004">
      <c r="A9579" s="131"/>
    </row>
    <row r="9582" spans="1:1" x14ac:dyDescent="0.55000000000000004">
      <c r="A9582" s="131"/>
    </row>
    <row r="9583" spans="1:1" x14ac:dyDescent="0.55000000000000004">
      <c r="A9583" s="131"/>
    </row>
    <row r="9586" spans="1:1" x14ac:dyDescent="0.55000000000000004">
      <c r="A9586" s="131"/>
    </row>
    <row r="9587" spans="1:1" x14ac:dyDescent="0.55000000000000004">
      <c r="A9587" s="131"/>
    </row>
    <row r="9590" spans="1:1" x14ac:dyDescent="0.55000000000000004">
      <c r="A9590" s="131"/>
    </row>
    <row r="9591" spans="1:1" x14ac:dyDescent="0.55000000000000004">
      <c r="A9591" s="131"/>
    </row>
    <row r="9594" spans="1:1" x14ac:dyDescent="0.55000000000000004">
      <c r="A9594" s="131"/>
    </row>
    <row r="9595" spans="1:1" x14ac:dyDescent="0.55000000000000004">
      <c r="A9595" s="131"/>
    </row>
    <row r="9598" spans="1:1" x14ac:dyDescent="0.55000000000000004">
      <c r="A9598" s="131"/>
    </row>
    <row r="9599" spans="1:1" x14ac:dyDescent="0.55000000000000004">
      <c r="A9599" s="131"/>
    </row>
    <row r="9602" spans="1:1" x14ac:dyDescent="0.55000000000000004">
      <c r="A9602" s="131"/>
    </row>
    <row r="9603" spans="1:1" x14ac:dyDescent="0.55000000000000004">
      <c r="A9603" s="131"/>
    </row>
    <row r="9606" spans="1:1" x14ac:dyDescent="0.55000000000000004">
      <c r="A9606" s="131"/>
    </row>
    <row r="9607" spans="1:1" x14ac:dyDescent="0.55000000000000004">
      <c r="A9607" s="131"/>
    </row>
    <row r="9610" spans="1:1" x14ac:dyDescent="0.55000000000000004">
      <c r="A9610" s="131"/>
    </row>
    <row r="9611" spans="1:1" x14ac:dyDescent="0.55000000000000004">
      <c r="A9611" s="131"/>
    </row>
    <row r="9614" spans="1:1" x14ac:dyDescent="0.55000000000000004">
      <c r="A9614" s="131"/>
    </row>
    <row r="9615" spans="1:1" x14ac:dyDescent="0.55000000000000004">
      <c r="A9615" s="131"/>
    </row>
    <row r="9618" spans="1:1" x14ac:dyDescent="0.55000000000000004">
      <c r="A9618" s="131"/>
    </row>
    <row r="9619" spans="1:1" x14ac:dyDescent="0.55000000000000004">
      <c r="A9619" s="131"/>
    </row>
    <row r="9622" spans="1:1" x14ac:dyDescent="0.55000000000000004">
      <c r="A9622" s="131"/>
    </row>
    <row r="9623" spans="1:1" x14ac:dyDescent="0.55000000000000004">
      <c r="A9623" s="131"/>
    </row>
    <row r="9626" spans="1:1" x14ac:dyDescent="0.55000000000000004">
      <c r="A9626" s="131"/>
    </row>
    <row r="9627" spans="1:1" x14ac:dyDescent="0.55000000000000004">
      <c r="A9627" s="131"/>
    </row>
    <row r="9630" spans="1:1" x14ac:dyDescent="0.55000000000000004">
      <c r="A9630" s="131"/>
    </row>
    <row r="9631" spans="1:1" x14ac:dyDescent="0.55000000000000004">
      <c r="A9631" s="131"/>
    </row>
    <row r="9634" spans="1:1" x14ac:dyDescent="0.55000000000000004">
      <c r="A9634" s="131"/>
    </row>
    <row r="9635" spans="1:1" x14ac:dyDescent="0.55000000000000004">
      <c r="A9635" s="131"/>
    </row>
    <row r="9638" spans="1:1" x14ac:dyDescent="0.55000000000000004">
      <c r="A9638" s="131"/>
    </row>
    <row r="9639" spans="1:1" x14ac:dyDescent="0.55000000000000004">
      <c r="A9639" s="131"/>
    </row>
    <row r="9642" spans="1:1" x14ac:dyDescent="0.55000000000000004">
      <c r="A9642" s="131"/>
    </row>
    <row r="9643" spans="1:1" x14ac:dyDescent="0.55000000000000004">
      <c r="A9643" s="131"/>
    </row>
    <row r="9646" spans="1:1" x14ac:dyDescent="0.55000000000000004">
      <c r="A9646" s="131"/>
    </row>
    <row r="9647" spans="1:1" x14ac:dyDescent="0.55000000000000004">
      <c r="A9647" s="131"/>
    </row>
    <row r="9650" spans="1:1" x14ac:dyDescent="0.55000000000000004">
      <c r="A9650" s="131"/>
    </row>
    <row r="9651" spans="1:1" x14ac:dyDescent="0.55000000000000004">
      <c r="A9651" s="131"/>
    </row>
    <row r="9654" spans="1:1" x14ac:dyDescent="0.55000000000000004">
      <c r="A9654" s="131"/>
    </row>
    <row r="9655" spans="1:1" x14ac:dyDescent="0.55000000000000004">
      <c r="A9655" s="131"/>
    </row>
    <row r="9658" spans="1:1" x14ac:dyDescent="0.55000000000000004">
      <c r="A9658" s="131"/>
    </row>
    <row r="9659" spans="1:1" x14ac:dyDescent="0.55000000000000004">
      <c r="A9659" s="131"/>
    </row>
    <row r="9662" spans="1:1" x14ac:dyDescent="0.55000000000000004">
      <c r="A9662" s="131"/>
    </row>
    <row r="9663" spans="1:1" x14ac:dyDescent="0.55000000000000004">
      <c r="A9663" s="131"/>
    </row>
    <row r="9666" spans="1:1" x14ac:dyDescent="0.55000000000000004">
      <c r="A9666" s="131"/>
    </row>
    <row r="9667" spans="1:1" x14ac:dyDescent="0.55000000000000004">
      <c r="A9667" s="131"/>
    </row>
    <row r="9670" spans="1:1" x14ac:dyDescent="0.55000000000000004">
      <c r="A9670" s="131"/>
    </row>
    <row r="9671" spans="1:1" x14ac:dyDescent="0.55000000000000004">
      <c r="A9671" s="131"/>
    </row>
    <row r="9674" spans="1:1" x14ac:dyDescent="0.55000000000000004">
      <c r="A9674" s="131"/>
    </row>
    <row r="9675" spans="1:1" x14ac:dyDescent="0.55000000000000004">
      <c r="A9675" s="131"/>
    </row>
    <row r="9678" spans="1:1" x14ac:dyDescent="0.55000000000000004">
      <c r="A9678" s="131"/>
    </row>
    <row r="9679" spans="1:1" x14ac:dyDescent="0.55000000000000004">
      <c r="A9679" s="131"/>
    </row>
    <row r="9682" spans="1:1" x14ac:dyDescent="0.55000000000000004">
      <c r="A9682" s="131"/>
    </row>
    <row r="9683" spans="1:1" x14ac:dyDescent="0.55000000000000004">
      <c r="A9683" s="131"/>
    </row>
    <row r="9686" spans="1:1" x14ac:dyDescent="0.55000000000000004">
      <c r="A9686" s="131"/>
    </row>
    <row r="9687" spans="1:1" x14ac:dyDescent="0.55000000000000004">
      <c r="A9687" s="131"/>
    </row>
    <row r="9690" spans="1:1" x14ac:dyDescent="0.55000000000000004">
      <c r="A9690" s="131"/>
    </row>
    <row r="9691" spans="1:1" x14ac:dyDescent="0.55000000000000004">
      <c r="A9691" s="131"/>
    </row>
    <row r="9694" spans="1:1" x14ac:dyDescent="0.55000000000000004">
      <c r="A9694" s="131"/>
    </row>
    <row r="9695" spans="1:1" x14ac:dyDescent="0.55000000000000004">
      <c r="A9695" s="131"/>
    </row>
    <row r="9698" spans="1:1" x14ac:dyDescent="0.55000000000000004">
      <c r="A9698" s="131"/>
    </row>
    <row r="9699" spans="1:1" x14ac:dyDescent="0.55000000000000004">
      <c r="A9699" s="131"/>
    </row>
    <row r="9702" spans="1:1" x14ac:dyDescent="0.55000000000000004">
      <c r="A9702" s="131"/>
    </row>
    <row r="9703" spans="1:1" x14ac:dyDescent="0.55000000000000004">
      <c r="A9703" s="131"/>
    </row>
    <row r="9706" spans="1:1" x14ac:dyDescent="0.55000000000000004">
      <c r="A9706" s="131"/>
    </row>
    <row r="9707" spans="1:1" x14ac:dyDescent="0.55000000000000004">
      <c r="A9707" s="131"/>
    </row>
    <row r="9710" spans="1:1" x14ac:dyDescent="0.55000000000000004">
      <c r="A9710" s="131"/>
    </row>
    <row r="9711" spans="1:1" x14ac:dyDescent="0.55000000000000004">
      <c r="A9711" s="131"/>
    </row>
    <row r="9714" spans="1:1" x14ac:dyDescent="0.55000000000000004">
      <c r="A9714" s="131"/>
    </row>
    <row r="9715" spans="1:1" x14ac:dyDescent="0.55000000000000004">
      <c r="A9715" s="131"/>
    </row>
    <row r="9718" spans="1:1" x14ac:dyDescent="0.55000000000000004">
      <c r="A9718" s="131"/>
    </row>
    <row r="9719" spans="1:1" x14ac:dyDescent="0.55000000000000004">
      <c r="A9719" s="131"/>
    </row>
    <row r="9722" spans="1:1" x14ac:dyDescent="0.55000000000000004">
      <c r="A9722" s="131"/>
    </row>
    <row r="9723" spans="1:1" x14ac:dyDescent="0.55000000000000004">
      <c r="A9723" s="131"/>
    </row>
    <row r="9726" spans="1:1" x14ac:dyDescent="0.55000000000000004">
      <c r="A9726" s="131"/>
    </row>
    <row r="9727" spans="1:1" x14ac:dyDescent="0.55000000000000004">
      <c r="A9727" s="131"/>
    </row>
    <row r="9730" spans="1:1" x14ac:dyDescent="0.55000000000000004">
      <c r="A9730" s="131"/>
    </row>
    <row r="9731" spans="1:1" x14ac:dyDescent="0.55000000000000004">
      <c r="A9731" s="131"/>
    </row>
    <row r="9734" spans="1:1" x14ac:dyDescent="0.55000000000000004">
      <c r="A9734" s="131"/>
    </row>
    <row r="9735" spans="1:1" x14ac:dyDescent="0.55000000000000004">
      <c r="A9735" s="131"/>
    </row>
    <row r="9738" spans="1:1" x14ac:dyDescent="0.55000000000000004">
      <c r="A9738" s="131"/>
    </row>
    <row r="9739" spans="1:1" x14ac:dyDescent="0.55000000000000004">
      <c r="A9739" s="131"/>
    </row>
    <row r="9742" spans="1:1" x14ac:dyDescent="0.55000000000000004">
      <c r="A9742" s="131"/>
    </row>
    <row r="9743" spans="1:1" x14ac:dyDescent="0.55000000000000004">
      <c r="A9743" s="131"/>
    </row>
    <row r="9746" spans="1:1" x14ac:dyDescent="0.55000000000000004">
      <c r="A9746" s="131"/>
    </row>
    <row r="9747" spans="1:1" x14ac:dyDescent="0.55000000000000004">
      <c r="A9747" s="131"/>
    </row>
    <row r="9750" spans="1:1" x14ac:dyDescent="0.55000000000000004">
      <c r="A9750" s="131"/>
    </row>
    <row r="9751" spans="1:1" x14ac:dyDescent="0.55000000000000004">
      <c r="A9751" s="131"/>
    </row>
    <row r="9754" spans="1:1" x14ac:dyDescent="0.55000000000000004">
      <c r="A9754" s="131"/>
    </row>
    <row r="9755" spans="1:1" x14ac:dyDescent="0.55000000000000004">
      <c r="A9755" s="131"/>
    </row>
    <row r="9758" spans="1:1" x14ac:dyDescent="0.55000000000000004">
      <c r="A9758" s="131"/>
    </row>
    <row r="9759" spans="1:1" x14ac:dyDescent="0.55000000000000004">
      <c r="A9759" s="131"/>
    </row>
    <row r="9762" spans="1:1" x14ac:dyDescent="0.55000000000000004">
      <c r="A9762" s="131"/>
    </row>
    <row r="9763" spans="1:1" x14ac:dyDescent="0.55000000000000004">
      <c r="A9763" s="131"/>
    </row>
    <row r="9766" spans="1:1" x14ac:dyDescent="0.55000000000000004">
      <c r="A9766" s="131"/>
    </row>
    <row r="9767" spans="1:1" x14ac:dyDescent="0.55000000000000004">
      <c r="A9767" s="131"/>
    </row>
    <row r="9770" spans="1:1" x14ac:dyDescent="0.55000000000000004">
      <c r="A9770" s="131"/>
    </row>
    <row r="9771" spans="1:1" x14ac:dyDescent="0.55000000000000004">
      <c r="A9771" s="131"/>
    </row>
    <row r="9774" spans="1:1" x14ac:dyDescent="0.55000000000000004">
      <c r="A9774" s="131"/>
    </row>
    <row r="9775" spans="1:1" x14ac:dyDescent="0.55000000000000004">
      <c r="A9775" s="131"/>
    </row>
    <row r="9778" spans="1:1" x14ac:dyDescent="0.55000000000000004">
      <c r="A9778" s="131"/>
    </row>
    <row r="9779" spans="1:1" x14ac:dyDescent="0.55000000000000004">
      <c r="A9779" s="131"/>
    </row>
    <row r="9782" spans="1:1" x14ac:dyDescent="0.55000000000000004">
      <c r="A9782" s="131"/>
    </row>
    <row r="9783" spans="1:1" x14ac:dyDescent="0.55000000000000004">
      <c r="A9783" s="131"/>
    </row>
    <row r="9786" spans="1:1" x14ac:dyDescent="0.55000000000000004">
      <c r="A9786" s="131"/>
    </row>
    <row r="9787" spans="1:1" x14ac:dyDescent="0.55000000000000004">
      <c r="A9787" s="131"/>
    </row>
    <row r="9790" spans="1:1" x14ac:dyDescent="0.55000000000000004">
      <c r="A9790" s="131"/>
    </row>
    <row r="9791" spans="1:1" x14ac:dyDescent="0.55000000000000004">
      <c r="A9791" s="131"/>
    </row>
    <row r="9794" spans="1:1" x14ac:dyDescent="0.55000000000000004">
      <c r="A9794" s="131"/>
    </row>
    <row r="9795" spans="1:1" x14ac:dyDescent="0.55000000000000004">
      <c r="A9795" s="131"/>
    </row>
    <row r="9798" spans="1:1" x14ac:dyDescent="0.55000000000000004">
      <c r="A9798" s="131"/>
    </row>
    <row r="9799" spans="1:1" x14ac:dyDescent="0.55000000000000004">
      <c r="A9799" s="131"/>
    </row>
    <row r="9802" spans="1:1" x14ac:dyDescent="0.55000000000000004">
      <c r="A9802" s="131"/>
    </row>
    <row r="9803" spans="1:1" x14ac:dyDescent="0.55000000000000004">
      <c r="A9803" s="131"/>
    </row>
    <row r="9806" spans="1:1" x14ac:dyDescent="0.55000000000000004">
      <c r="A9806" s="131"/>
    </row>
    <row r="9807" spans="1:1" x14ac:dyDescent="0.55000000000000004">
      <c r="A9807" s="131"/>
    </row>
    <row r="9810" spans="1:1" x14ac:dyDescent="0.55000000000000004">
      <c r="A9810" s="131"/>
    </row>
    <row r="9811" spans="1:1" x14ac:dyDescent="0.55000000000000004">
      <c r="A9811" s="131"/>
    </row>
    <row r="9814" spans="1:1" x14ac:dyDescent="0.55000000000000004">
      <c r="A9814" s="131"/>
    </row>
    <row r="9815" spans="1:1" x14ac:dyDescent="0.55000000000000004">
      <c r="A9815" s="131"/>
    </row>
    <row r="9818" spans="1:1" x14ac:dyDescent="0.55000000000000004">
      <c r="A9818" s="131"/>
    </row>
    <row r="9819" spans="1:1" x14ac:dyDescent="0.55000000000000004">
      <c r="A9819" s="131"/>
    </row>
    <row r="9822" spans="1:1" x14ac:dyDescent="0.55000000000000004">
      <c r="A9822" s="131"/>
    </row>
    <row r="9823" spans="1:1" x14ac:dyDescent="0.55000000000000004">
      <c r="A9823" s="131"/>
    </row>
    <row r="9826" spans="1:1" x14ac:dyDescent="0.55000000000000004">
      <c r="A9826" s="131"/>
    </row>
    <row r="9827" spans="1:1" x14ac:dyDescent="0.55000000000000004">
      <c r="A9827" s="131"/>
    </row>
    <row r="9830" spans="1:1" x14ac:dyDescent="0.55000000000000004">
      <c r="A9830" s="131"/>
    </row>
    <row r="9831" spans="1:1" x14ac:dyDescent="0.55000000000000004">
      <c r="A9831" s="131"/>
    </row>
    <row r="9834" spans="1:1" x14ac:dyDescent="0.55000000000000004">
      <c r="A9834" s="131"/>
    </row>
    <row r="9835" spans="1:1" x14ac:dyDescent="0.55000000000000004">
      <c r="A9835" s="131"/>
    </row>
    <row r="9838" spans="1:1" x14ac:dyDescent="0.55000000000000004">
      <c r="A9838" s="131"/>
    </row>
    <row r="9839" spans="1:1" x14ac:dyDescent="0.55000000000000004">
      <c r="A9839" s="131"/>
    </row>
    <row r="9842" spans="1:1" x14ac:dyDescent="0.55000000000000004">
      <c r="A9842" s="131"/>
    </row>
    <row r="9843" spans="1:1" x14ac:dyDescent="0.55000000000000004">
      <c r="A9843" s="131"/>
    </row>
    <row r="9846" spans="1:1" x14ac:dyDescent="0.55000000000000004">
      <c r="A9846" s="131"/>
    </row>
    <row r="9847" spans="1:1" x14ac:dyDescent="0.55000000000000004">
      <c r="A9847" s="131"/>
    </row>
    <row r="9850" spans="1:1" x14ac:dyDescent="0.55000000000000004">
      <c r="A9850" s="131"/>
    </row>
    <row r="9851" spans="1:1" x14ac:dyDescent="0.55000000000000004">
      <c r="A9851" s="131"/>
    </row>
    <row r="9854" spans="1:1" x14ac:dyDescent="0.55000000000000004">
      <c r="A9854" s="131"/>
    </row>
    <row r="9855" spans="1:1" x14ac:dyDescent="0.55000000000000004">
      <c r="A9855" s="131"/>
    </row>
    <row r="9858" spans="1:1" x14ac:dyDescent="0.55000000000000004">
      <c r="A9858" s="131"/>
    </row>
    <row r="9859" spans="1:1" x14ac:dyDescent="0.55000000000000004">
      <c r="A9859" s="131"/>
    </row>
    <row r="9862" spans="1:1" x14ac:dyDescent="0.55000000000000004">
      <c r="A9862" s="131"/>
    </row>
    <row r="9863" spans="1:1" x14ac:dyDescent="0.55000000000000004">
      <c r="A9863" s="131"/>
    </row>
    <row r="9866" spans="1:1" x14ac:dyDescent="0.55000000000000004">
      <c r="A9866" s="131"/>
    </row>
    <row r="9867" spans="1:1" x14ac:dyDescent="0.55000000000000004">
      <c r="A9867" s="131"/>
    </row>
    <row r="9870" spans="1:1" x14ac:dyDescent="0.55000000000000004">
      <c r="A9870" s="131"/>
    </row>
    <row r="9871" spans="1:1" x14ac:dyDescent="0.55000000000000004">
      <c r="A9871" s="131"/>
    </row>
    <row r="9874" spans="1:1" x14ac:dyDescent="0.55000000000000004">
      <c r="A9874" s="131"/>
    </row>
    <row r="9875" spans="1:1" x14ac:dyDescent="0.55000000000000004">
      <c r="A9875" s="131"/>
    </row>
    <row r="9878" spans="1:1" x14ac:dyDescent="0.55000000000000004">
      <c r="A9878" s="131"/>
    </row>
    <row r="9879" spans="1:1" x14ac:dyDescent="0.55000000000000004">
      <c r="A9879" s="131"/>
    </row>
    <row r="9882" spans="1:1" x14ac:dyDescent="0.55000000000000004">
      <c r="A9882" s="131"/>
    </row>
    <row r="9883" spans="1:1" x14ac:dyDescent="0.55000000000000004">
      <c r="A9883" s="131"/>
    </row>
    <row r="9886" spans="1:1" x14ac:dyDescent="0.55000000000000004">
      <c r="A9886" s="131"/>
    </row>
    <row r="9887" spans="1:1" x14ac:dyDescent="0.55000000000000004">
      <c r="A9887" s="131"/>
    </row>
    <row r="9890" spans="1:1" x14ac:dyDescent="0.55000000000000004">
      <c r="A9890" s="131"/>
    </row>
    <row r="9891" spans="1:1" x14ac:dyDescent="0.55000000000000004">
      <c r="A9891" s="131"/>
    </row>
    <row r="9894" spans="1:1" x14ac:dyDescent="0.55000000000000004">
      <c r="A9894" s="131"/>
    </row>
    <row r="9895" spans="1:1" x14ac:dyDescent="0.55000000000000004">
      <c r="A9895" s="131"/>
    </row>
    <row r="9898" spans="1:1" x14ac:dyDescent="0.55000000000000004">
      <c r="A9898" s="131"/>
    </row>
    <row r="9899" spans="1:1" x14ac:dyDescent="0.55000000000000004">
      <c r="A9899" s="131"/>
    </row>
    <row r="9902" spans="1:1" x14ac:dyDescent="0.55000000000000004">
      <c r="A9902" s="131"/>
    </row>
    <row r="9903" spans="1:1" x14ac:dyDescent="0.55000000000000004">
      <c r="A9903" s="131"/>
    </row>
    <row r="9906" spans="1:1" x14ac:dyDescent="0.55000000000000004">
      <c r="A9906" s="131"/>
    </row>
    <row r="9907" spans="1:1" x14ac:dyDescent="0.55000000000000004">
      <c r="A9907" s="131"/>
    </row>
    <row r="9910" spans="1:1" x14ac:dyDescent="0.55000000000000004">
      <c r="A9910" s="131"/>
    </row>
    <row r="9911" spans="1:1" x14ac:dyDescent="0.55000000000000004">
      <c r="A9911" s="131"/>
    </row>
    <row r="9914" spans="1:1" x14ac:dyDescent="0.55000000000000004">
      <c r="A9914" s="131"/>
    </row>
    <row r="9915" spans="1:1" x14ac:dyDescent="0.55000000000000004">
      <c r="A9915" s="131"/>
    </row>
    <row r="9918" spans="1:1" x14ac:dyDescent="0.55000000000000004">
      <c r="A9918" s="131"/>
    </row>
    <row r="9919" spans="1:1" x14ac:dyDescent="0.55000000000000004">
      <c r="A9919" s="131"/>
    </row>
    <row r="9922" spans="1:1" x14ac:dyDescent="0.55000000000000004">
      <c r="A9922" s="131"/>
    </row>
    <row r="9923" spans="1:1" x14ac:dyDescent="0.55000000000000004">
      <c r="A9923" s="131"/>
    </row>
    <row r="9926" spans="1:1" x14ac:dyDescent="0.55000000000000004">
      <c r="A9926" s="131"/>
    </row>
    <row r="9927" spans="1:1" x14ac:dyDescent="0.55000000000000004">
      <c r="A9927" s="131"/>
    </row>
    <row r="9930" spans="1:1" x14ac:dyDescent="0.55000000000000004">
      <c r="A9930" s="131"/>
    </row>
    <row r="9931" spans="1:1" x14ac:dyDescent="0.55000000000000004">
      <c r="A9931" s="131"/>
    </row>
    <row r="9934" spans="1:1" x14ac:dyDescent="0.55000000000000004">
      <c r="A9934" s="131"/>
    </row>
    <row r="9935" spans="1:1" x14ac:dyDescent="0.55000000000000004">
      <c r="A9935" s="131"/>
    </row>
    <row r="9938" spans="1:1" x14ac:dyDescent="0.55000000000000004">
      <c r="A9938" s="131"/>
    </row>
    <row r="9939" spans="1:1" x14ac:dyDescent="0.55000000000000004">
      <c r="A9939" s="131"/>
    </row>
    <row r="9942" spans="1:1" x14ac:dyDescent="0.55000000000000004">
      <c r="A9942" s="131"/>
    </row>
    <row r="9943" spans="1:1" x14ac:dyDescent="0.55000000000000004">
      <c r="A9943" s="131"/>
    </row>
    <row r="9946" spans="1:1" x14ac:dyDescent="0.55000000000000004">
      <c r="A9946" s="131"/>
    </row>
    <row r="9947" spans="1:1" x14ac:dyDescent="0.55000000000000004">
      <c r="A9947" s="131"/>
    </row>
    <row r="9950" spans="1:1" x14ac:dyDescent="0.55000000000000004">
      <c r="A9950" s="131"/>
    </row>
    <row r="9951" spans="1:1" x14ac:dyDescent="0.55000000000000004">
      <c r="A9951" s="131"/>
    </row>
    <row r="9954" spans="1:1" x14ac:dyDescent="0.55000000000000004">
      <c r="A9954" s="131"/>
    </row>
    <row r="9955" spans="1:1" x14ac:dyDescent="0.55000000000000004">
      <c r="A9955" s="131"/>
    </row>
    <row r="9958" spans="1:1" x14ac:dyDescent="0.55000000000000004">
      <c r="A9958" s="131"/>
    </row>
    <row r="9959" spans="1:1" x14ac:dyDescent="0.55000000000000004">
      <c r="A9959" s="131"/>
    </row>
    <row r="9962" spans="1:1" x14ac:dyDescent="0.55000000000000004">
      <c r="A9962" s="131"/>
    </row>
    <row r="9963" spans="1:1" x14ac:dyDescent="0.55000000000000004">
      <c r="A9963" s="131"/>
    </row>
    <row r="9966" spans="1:1" x14ac:dyDescent="0.55000000000000004">
      <c r="A9966" s="131"/>
    </row>
    <row r="9967" spans="1:1" x14ac:dyDescent="0.55000000000000004">
      <c r="A9967" s="131"/>
    </row>
    <row r="9970" spans="1:1" x14ac:dyDescent="0.55000000000000004">
      <c r="A9970" s="131"/>
    </row>
    <row r="9971" spans="1:1" x14ac:dyDescent="0.55000000000000004">
      <c r="A9971" s="131"/>
    </row>
    <row r="9974" spans="1:1" x14ac:dyDescent="0.55000000000000004">
      <c r="A9974" s="131"/>
    </row>
    <row r="9975" spans="1:1" x14ac:dyDescent="0.55000000000000004">
      <c r="A9975" s="131"/>
    </row>
    <row r="9978" spans="1:1" x14ac:dyDescent="0.55000000000000004">
      <c r="A9978" s="131"/>
    </row>
    <row r="9979" spans="1:1" x14ac:dyDescent="0.55000000000000004">
      <c r="A9979" s="131"/>
    </row>
    <row r="9982" spans="1:1" x14ac:dyDescent="0.55000000000000004">
      <c r="A9982" s="131"/>
    </row>
    <row r="9983" spans="1:1" x14ac:dyDescent="0.55000000000000004">
      <c r="A9983" s="131"/>
    </row>
    <row r="9986" spans="1:1" x14ac:dyDescent="0.55000000000000004">
      <c r="A9986" s="131"/>
    </row>
    <row r="9987" spans="1:1" x14ac:dyDescent="0.55000000000000004">
      <c r="A9987" s="131"/>
    </row>
    <row r="9990" spans="1:1" x14ac:dyDescent="0.55000000000000004">
      <c r="A9990" s="131"/>
    </row>
    <row r="9991" spans="1:1" x14ac:dyDescent="0.55000000000000004">
      <c r="A9991" s="131"/>
    </row>
    <row r="9994" spans="1:1" x14ac:dyDescent="0.55000000000000004">
      <c r="A9994" s="131"/>
    </row>
    <row r="9995" spans="1:1" x14ac:dyDescent="0.55000000000000004">
      <c r="A9995" s="131"/>
    </row>
    <row r="9998" spans="1:1" x14ac:dyDescent="0.55000000000000004">
      <c r="A9998" s="131"/>
    </row>
    <row r="9999" spans="1:1" x14ac:dyDescent="0.55000000000000004">
      <c r="A9999" s="131"/>
    </row>
    <row r="10002" spans="1:1" x14ac:dyDescent="0.55000000000000004">
      <c r="A10002" s="131"/>
    </row>
    <row r="10003" spans="1:1" x14ac:dyDescent="0.55000000000000004">
      <c r="A10003" s="131"/>
    </row>
    <row r="10006" spans="1:1" x14ac:dyDescent="0.55000000000000004">
      <c r="A10006" s="131"/>
    </row>
    <row r="10007" spans="1:1" x14ac:dyDescent="0.55000000000000004">
      <c r="A10007" s="131"/>
    </row>
    <row r="10010" spans="1:1" x14ac:dyDescent="0.55000000000000004">
      <c r="A10010" s="131"/>
    </row>
    <row r="10011" spans="1:1" x14ac:dyDescent="0.55000000000000004">
      <c r="A10011" s="131"/>
    </row>
    <row r="10014" spans="1:1" x14ac:dyDescent="0.55000000000000004">
      <c r="A10014" s="131"/>
    </row>
    <row r="10015" spans="1:1" x14ac:dyDescent="0.55000000000000004">
      <c r="A10015" s="131"/>
    </row>
    <row r="10018" spans="1:1" x14ac:dyDescent="0.55000000000000004">
      <c r="A10018" s="131"/>
    </row>
    <row r="10019" spans="1:1" x14ac:dyDescent="0.55000000000000004">
      <c r="A10019" s="131"/>
    </row>
    <row r="10022" spans="1:1" x14ac:dyDescent="0.55000000000000004">
      <c r="A10022" s="131"/>
    </row>
    <row r="10023" spans="1:1" x14ac:dyDescent="0.55000000000000004">
      <c r="A10023" s="131"/>
    </row>
    <row r="10026" spans="1:1" x14ac:dyDescent="0.55000000000000004">
      <c r="A10026" s="131"/>
    </row>
    <row r="10027" spans="1:1" x14ac:dyDescent="0.55000000000000004">
      <c r="A10027" s="131"/>
    </row>
    <row r="10030" spans="1:1" x14ac:dyDescent="0.55000000000000004">
      <c r="A10030" s="131"/>
    </row>
    <row r="10031" spans="1:1" x14ac:dyDescent="0.55000000000000004">
      <c r="A10031" s="131"/>
    </row>
    <row r="10034" spans="1:1" x14ac:dyDescent="0.55000000000000004">
      <c r="A10034" s="131"/>
    </row>
    <row r="10035" spans="1:1" x14ac:dyDescent="0.55000000000000004">
      <c r="A10035" s="131"/>
    </row>
    <row r="10038" spans="1:1" x14ac:dyDescent="0.55000000000000004">
      <c r="A10038" s="131"/>
    </row>
    <row r="10039" spans="1:1" x14ac:dyDescent="0.55000000000000004">
      <c r="A10039" s="131"/>
    </row>
    <row r="10042" spans="1:1" x14ac:dyDescent="0.55000000000000004">
      <c r="A10042" s="131"/>
    </row>
    <row r="10043" spans="1:1" x14ac:dyDescent="0.55000000000000004">
      <c r="A10043" s="131"/>
    </row>
    <row r="10046" spans="1:1" x14ac:dyDescent="0.55000000000000004">
      <c r="A10046" s="131"/>
    </row>
    <row r="10047" spans="1:1" x14ac:dyDescent="0.55000000000000004">
      <c r="A10047" s="131"/>
    </row>
    <row r="10050" spans="1:1" x14ac:dyDescent="0.55000000000000004">
      <c r="A10050" s="131"/>
    </row>
    <row r="10051" spans="1:1" x14ac:dyDescent="0.55000000000000004">
      <c r="A10051" s="131"/>
    </row>
    <row r="10054" spans="1:1" x14ac:dyDescent="0.55000000000000004">
      <c r="A10054" s="131"/>
    </row>
    <row r="10055" spans="1:1" x14ac:dyDescent="0.55000000000000004">
      <c r="A10055" s="131"/>
    </row>
    <row r="10058" spans="1:1" x14ac:dyDescent="0.55000000000000004">
      <c r="A10058" s="131"/>
    </row>
    <row r="10059" spans="1:1" x14ac:dyDescent="0.55000000000000004">
      <c r="A10059" s="131"/>
    </row>
    <row r="10062" spans="1:1" x14ac:dyDescent="0.55000000000000004">
      <c r="A10062" s="131"/>
    </row>
    <row r="10063" spans="1:1" x14ac:dyDescent="0.55000000000000004">
      <c r="A10063" s="131"/>
    </row>
    <row r="10066" spans="1:1" x14ac:dyDescent="0.55000000000000004">
      <c r="A10066" s="131"/>
    </row>
    <row r="10067" spans="1:1" x14ac:dyDescent="0.55000000000000004">
      <c r="A10067" s="131"/>
    </row>
    <row r="10070" spans="1:1" x14ac:dyDescent="0.55000000000000004">
      <c r="A10070" s="131"/>
    </row>
    <row r="10071" spans="1:1" x14ac:dyDescent="0.55000000000000004">
      <c r="A10071" s="131"/>
    </row>
    <row r="10074" spans="1:1" x14ac:dyDescent="0.55000000000000004">
      <c r="A10074" s="131"/>
    </row>
    <row r="10075" spans="1:1" x14ac:dyDescent="0.55000000000000004">
      <c r="A10075" s="131"/>
    </row>
    <row r="10078" spans="1:1" x14ac:dyDescent="0.55000000000000004">
      <c r="A10078" s="131"/>
    </row>
    <row r="10079" spans="1:1" x14ac:dyDescent="0.55000000000000004">
      <c r="A10079" s="131"/>
    </row>
    <row r="10082" spans="1:1" x14ac:dyDescent="0.55000000000000004">
      <c r="A10082" s="131"/>
    </row>
    <row r="10083" spans="1:1" x14ac:dyDescent="0.55000000000000004">
      <c r="A10083" s="131"/>
    </row>
    <row r="10086" spans="1:1" x14ac:dyDescent="0.55000000000000004">
      <c r="A10086" s="131"/>
    </row>
    <row r="10087" spans="1:1" x14ac:dyDescent="0.55000000000000004">
      <c r="A10087" s="131"/>
    </row>
    <row r="10090" spans="1:1" x14ac:dyDescent="0.55000000000000004">
      <c r="A10090" s="131"/>
    </row>
    <row r="10091" spans="1:1" x14ac:dyDescent="0.55000000000000004">
      <c r="A10091" s="131"/>
    </row>
    <row r="10094" spans="1:1" x14ac:dyDescent="0.55000000000000004">
      <c r="A10094" s="131"/>
    </row>
    <row r="10095" spans="1:1" x14ac:dyDescent="0.55000000000000004">
      <c r="A10095" s="131"/>
    </row>
    <row r="10098" spans="1:1" x14ac:dyDescent="0.55000000000000004">
      <c r="A10098" s="131"/>
    </row>
    <row r="10099" spans="1:1" x14ac:dyDescent="0.55000000000000004">
      <c r="A10099" s="131"/>
    </row>
    <row r="10102" spans="1:1" x14ac:dyDescent="0.55000000000000004">
      <c r="A10102" s="131"/>
    </row>
    <row r="10103" spans="1:1" x14ac:dyDescent="0.55000000000000004">
      <c r="A10103" s="131"/>
    </row>
    <row r="10106" spans="1:1" x14ac:dyDescent="0.55000000000000004">
      <c r="A10106" s="131"/>
    </row>
    <row r="10107" spans="1:1" x14ac:dyDescent="0.55000000000000004">
      <c r="A10107" s="131"/>
    </row>
    <row r="10110" spans="1:1" x14ac:dyDescent="0.55000000000000004">
      <c r="A10110" s="131"/>
    </row>
    <row r="10111" spans="1:1" x14ac:dyDescent="0.55000000000000004">
      <c r="A10111" s="131"/>
    </row>
    <row r="10114" spans="1:1" x14ac:dyDescent="0.55000000000000004">
      <c r="A10114" s="131"/>
    </row>
    <row r="10115" spans="1:1" x14ac:dyDescent="0.55000000000000004">
      <c r="A10115" s="131"/>
    </row>
    <row r="10118" spans="1:1" x14ac:dyDescent="0.55000000000000004">
      <c r="A10118" s="131"/>
    </row>
    <row r="10119" spans="1:1" x14ac:dyDescent="0.55000000000000004">
      <c r="A10119" s="131"/>
    </row>
    <row r="10122" spans="1:1" x14ac:dyDescent="0.55000000000000004">
      <c r="A10122" s="131"/>
    </row>
    <row r="10123" spans="1:1" x14ac:dyDescent="0.55000000000000004">
      <c r="A10123" s="131"/>
    </row>
    <row r="10126" spans="1:1" x14ac:dyDescent="0.55000000000000004">
      <c r="A10126" s="131"/>
    </row>
    <row r="10127" spans="1:1" x14ac:dyDescent="0.55000000000000004">
      <c r="A10127" s="131"/>
    </row>
    <row r="10130" spans="1:1" x14ac:dyDescent="0.55000000000000004">
      <c r="A10130" s="131"/>
    </row>
    <row r="10131" spans="1:1" x14ac:dyDescent="0.55000000000000004">
      <c r="A10131" s="131"/>
    </row>
    <row r="10134" spans="1:1" x14ac:dyDescent="0.55000000000000004">
      <c r="A10134" s="131"/>
    </row>
    <row r="10135" spans="1:1" x14ac:dyDescent="0.55000000000000004">
      <c r="A10135" s="131"/>
    </row>
    <row r="10138" spans="1:1" x14ac:dyDescent="0.55000000000000004">
      <c r="A10138" s="131"/>
    </row>
    <row r="10139" spans="1:1" x14ac:dyDescent="0.55000000000000004">
      <c r="A10139" s="131"/>
    </row>
    <row r="10142" spans="1:1" x14ac:dyDescent="0.55000000000000004">
      <c r="A10142" s="131"/>
    </row>
    <row r="10143" spans="1:1" x14ac:dyDescent="0.55000000000000004">
      <c r="A10143" s="131"/>
    </row>
    <row r="10146" spans="1:1" x14ac:dyDescent="0.55000000000000004">
      <c r="A10146" s="131"/>
    </row>
    <row r="10147" spans="1:1" x14ac:dyDescent="0.55000000000000004">
      <c r="A10147" s="131"/>
    </row>
    <row r="10150" spans="1:1" x14ac:dyDescent="0.55000000000000004">
      <c r="A10150" s="131"/>
    </row>
    <row r="10151" spans="1:1" x14ac:dyDescent="0.55000000000000004">
      <c r="A10151" s="131"/>
    </row>
    <row r="10154" spans="1:1" x14ac:dyDescent="0.55000000000000004">
      <c r="A10154" s="131"/>
    </row>
    <row r="10155" spans="1:1" x14ac:dyDescent="0.55000000000000004">
      <c r="A10155" s="131"/>
    </row>
    <row r="10158" spans="1:1" x14ac:dyDescent="0.55000000000000004">
      <c r="A10158" s="131"/>
    </row>
    <row r="10159" spans="1:1" x14ac:dyDescent="0.55000000000000004">
      <c r="A10159" s="131"/>
    </row>
    <row r="10162" spans="1:1" x14ac:dyDescent="0.55000000000000004">
      <c r="A10162" s="131"/>
    </row>
    <row r="10163" spans="1:1" x14ac:dyDescent="0.55000000000000004">
      <c r="A10163" s="131"/>
    </row>
    <row r="10166" spans="1:1" x14ac:dyDescent="0.55000000000000004">
      <c r="A10166" s="131"/>
    </row>
    <row r="10167" spans="1:1" x14ac:dyDescent="0.55000000000000004">
      <c r="A10167" s="131"/>
    </row>
    <row r="10170" spans="1:1" x14ac:dyDescent="0.55000000000000004">
      <c r="A10170" s="131"/>
    </row>
    <row r="10171" spans="1:1" x14ac:dyDescent="0.55000000000000004">
      <c r="A10171" s="131"/>
    </row>
    <row r="10174" spans="1:1" x14ac:dyDescent="0.55000000000000004">
      <c r="A10174" s="131"/>
    </row>
    <row r="10175" spans="1:1" x14ac:dyDescent="0.55000000000000004">
      <c r="A10175" s="131"/>
    </row>
    <row r="10178" spans="1:1" x14ac:dyDescent="0.55000000000000004">
      <c r="A10178" s="131"/>
    </row>
    <row r="10179" spans="1:1" x14ac:dyDescent="0.55000000000000004">
      <c r="A10179" s="131"/>
    </row>
    <row r="10182" spans="1:1" x14ac:dyDescent="0.55000000000000004">
      <c r="A10182" s="131"/>
    </row>
    <row r="10183" spans="1:1" x14ac:dyDescent="0.55000000000000004">
      <c r="A10183" s="131"/>
    </row>
    <row r="10186" spans="1:1" x14ac:dyDescent="0.55000000000000004">
      <c r="A10186" s="131"/>
    </row>
    <row r="10187" spans="1:1" x14ac:dyDescent="0.55000000000000004">
      <c r="A10187" s="131"/>
    </row>
    <row r="10190" spans="1:1" x14ac:dyDescent="0.55000000000000004">
      <c r="A10190" s="131"/>
    </row>
    <row r="10191" spans="1:1" x14ac:dyDescent="0.55000000000000004">
      <c r="A10191" s="131"/>
    </row>
    <row r="10194" spans="1:1" x14ac:dyDescent="0.55000000000000004">
      <c r="A10194" s="131"/>
    </row>
    <row r="10195" spans="1:1" x14ac:dyDescent="0.55000000000000004">
      <c r="A10195" s="131"/>
    </row>
    <row r="10198" spans="1:1" x14ac:dyDescent="0.55000000000000004">
      <c r="A10198" s="131"/>
    </row>
    <row r="10199" spans="1:1" x14ac:dyDescent="0.55000000000000004">
      <c r="A10199" s="131"/>
    </row>
    <row r="10202" spans="1:1" x14ac:dyDescent="0.55000000000000004">
      <c r="A10202" s="131"/>
    </row>
    <row r="10203" spans="1:1" x14ac:dyDescent="0.55000000000000004">
      <c r="A10203" s="131"/>
    </row>
    <row r="10206" spans="1:1" x14ac:dyDescent="0.55000000000000004">
      <c r="A10206" s="131"/>
    </row>
    <row r="10207" spans="1:1" x14ac:dyDescent="0.55000000000000004">
      <c r="A10207" s="131"/>
    </row>
    <row r="10210" spans="1:1" x14ac:dyDescent="0.55000000000000004">
      <c r="A10210" s="131"/>
    </row>
    <row r="10211" spans="1:1" x14ac:dyDescent="0.55000000000000004">
      <c r="A10211" s="131"/>
    </row>
    <row r="10214" spans="1:1" x14ac:dyDescent="0.55000000000000004">
      <c r="A10214" s="131"/>
    </row>
    <row r="10215" spans="1:1" x14ac:dyDescent="0.55000000000000004">
      <c r="A10215" s="131"/>
    </row>
    <row r="10218" spans="1:1" x14ac:dyDescent="0.55000000000000004">
      <c r="A10218" s="131"/>
    </row>
    <row r="10219" spans="1:1" x14ac:dyDescent="0.55000000000000004">
      <c r="A10219" s="131"/>
    </row>
    <row r="10222" spans="1:1" x14ac:dyDescent="0.55000000000000004">
      <c r="A10222" s="131"/>
    </row>
    <row r="10223" spans="1:1" x14ac:dyDescent="0.55000000000000004">
      <c r="A10223" s="131"/>
    </row>
    <row r="10226" spans="1:1" x14ac:dyDescent="0.55000000000000004">
      <c r="A10226" s="131"/>
    </row>
    <row r="10227" spans="1:1" x14ac:dyDescent="0.55000000000000004">
      <c r="A10227" s="131"/>
    </row>
    <row r="10230" spans="1:1" x14ac:dyDescent="0.55000000000000004">
      <c r="A10230" s="131"/>
    </row>
    <row r="10231" spans="1:1" x14ac:dyDescent="0.55000000000000004">
      <c r="A10231" s="131"/>
    </row>
    <row r="10234" spans="1:1" x14ac:dyDescent="0.55000000000000004">
      <c r="A10234" s="131"/>
    </row>
    <row r="10235" spans="1:1" x14ac:dyDescent="0.55000000000000004">
      <c r="A10235" s="131"/>
    </row>
    <row r="10238" spans="1:1" x14ac:dyDescent="0.55000000000000004">
      <c r="A10238" s="131"/>
    </row>
    <row r="10239" spans="1:1" x14ac:dyDescent="0.55000000000000004">
      <c r="A10239" s="131"/>
    </row>
    <row r="10242" spans="1:1" x14ac:dyDescent="0.55000000000000004">
      <c r="A10242" s="131"/>
    </row>
    <row r="10243" spans="1:1" x14ac:dyDescent="0.55000000000000004">
      <c r="A10243" s="131"/>
    </row>
    <row r="10246" spans="1:1" x14ac:dyDescent="0.55000000000000004">
      <c r="A10246" s="131"/>
    </row>
    <row r="10247" spans="1:1" x14ac:dyDescent="0.55000000000000004">
      <c r="A10247" s="131"/>
    </row>
    <row r="10250" spans="1:1" x14ac:dyDescent="0.55000000000000004">
      <c r="A10250" s="131"/>
    </row>
    <row r="10251" spans="1:1" x14ac:dyDescent="0.55000000000000004">
      <c r="A10251" s="131"/>
    </row>
    <row r="10254" spans="1:1" x14ac:dyDescent="0.55000000000000004">
      <c r="A10254" s="131"/>
    </row>
    <row r="10255" spans="1:1" x14ac:dyDescent="0.55000000000000004">
      <c r="A10255" s="131"/>
    </row>
    <row r="10258" spans="1:1" x14ac:dyDescent="0.55000000000000004">
      <c r="A10258" s="131"/>
    </row>
    <row r="10259" spans="1:1" x14ac:dyDescent="0.55000000000000004">
      <c r="A10259" s="131"/>
    </row>
    <row r="10262" spans="1:1" x14ac:dyDescent="0.55000000000000004">
      <c r="A10262" s="131"/>
    </row>
    <row r="10263" spans="1:1" x14ac:dyDescent="0.55000000000000004">
      <c r="A10263" s="131"/>
    </row>
    <row r="10266" spans="1:1" x14ac:dyDescent="0.55000000000000004">
      <c r="A10266" s="131"/>
    </row>
    <row r="10267" spans="1:1" x14ac:dyDescent="0.55000000000000004">
      <c r="A10267" s="131"/>
    </row>
    <row r="10270" spans="1:1" x14ac:dyDescent="0.55000000000000004">
      <c r="A10270" s="131"/>
    </row>
    <row r="10271" spans="1:1" x14ac:dyDescent="0.55000000000000004">
      <c r="A10271" s="131"/>
    </row>
    <row r="10274" spans="1:1" x14ac:dyDescent="0.55000000000000004">
      <c r="A10274" s="131"/>
    </row>
    <row r="10275" spans="1:1" x14ac:dyDescent="0.55000000000000004">
      <c r="A10275" s="131"/>
    </row>
    <row r="10278" spans="1:1" x14ac:dyDescent="0.55000000000000004">
      <c r="A10278" s="131"/>
    </row>
    <row r="10279" spans="1:1" x14ac:dyDescent="0.55000000000000004">
      <c r="A10279" s="131"/>
    </row>
    <row r="10282" spans="1:1" x14ac:dyDescent="0.55000000000000004">
      <c r="A10282" s="131"/>
    </row>
    <row r="10283" spans="1:1" x14ac:dyDescent="0.55000000000000004">
      <c r="A10283" s="131"/>
    </row>
    <row r="10286" spans="1:1" x14ac:dyDescent="0.55000000000000004">
      <c r="A10286" s="131"/>
    </row>
    <row r="10287" spans="1:1" x14ac:dyDescent="0.55000000000000004">
      <c r="A10287" s="131"/>
    </row>
    <row r="10290" spans="1:1" x14ac:dyDescent="0.55000000000000004">
      <c r="A10290" s="131"/>
    </row>
    <row r="10291" spans="1:1" x14ac:dyDescent="0.55000000000000004">
      <c r="A10291" s="131"/>
    </row>
    <row r="10294" spans="1:1" x14ac:dyDescent="0.55000000000000004">
      <c r="A10294" s="131"/>
    </row>
    <row r="10295" spans="1:1" x14ac:dyDescent="0.55000000000000004">
      <c r="A10295" s="131"/>
    </row>
    <row r="10298" spans="1:1" x14ac:dyDescent="0.55000000000000004">
      <c r="A10298" s="131"/>
    </row>
    <row r="10299" spans="1:1" x14ac:dyDescent="0.55000000000000004">
      <c r="A10299" s="131"/>
    </row>
    <row r="10302" spans="1:1" x14ac:dyDescent="0.55000000000000004">
      <c r="A10302" s="131"/>
    </row>
    <row r="10303" spans="1:1" x14ac:dyDescent="0.55000000000000004">
      <c r="A10303" s="131"/>
    </row>
    <row r="10306" spans="1:1" x14ac:dyDescent="0.55000000000000004">
      <c r="A10306" s="131"/>
    </row>
    <row r="10307" spans="1:1" x14ac:dyDescent="0.55000000000000004">
      <c r="A10307" s="131"/>
    </row>
    <row r="10310" spans="1:1" x14ac:dyDescent="0.55000000000000004">
      <c r="A10310" s="131"/>
    </row>
    <row r="10311" spans="1:1" x14ac:dyDescent="0.55000000000000004">
      <c r="A10311" s="131"/>
    </row>
    <row r="10314" spans="1:1" x14ac:dyDescent="0.55000000000000004">
      <c r="A10314" s="131"/>
    </row>
    <row r="10315" spans="1:1" x14ac:dyDescent="0.55000000000000004">
      <c r="A10315" s="131"/>
    </row>
    <row r="10318" spans="1:1" x14ac:dyDescent="0.55000000000000004">
      <c r="A10318" s="131"/>
    </row>
    <row r="10319" spans="1:1" x14ac:dyDescent="0.55000000000000004">
      <c r="A10319" s="131"/>
    </row>
    <row r="10322" spans="1:1" x14ac:dyDescent="0.55000000000000004">
      <c r="A10322" s="131"/>
    </row>
    <row r="10323" spans="1:1" x14ac:dyDescent="0.55000000000000004">
      <c r="A10323" s="131"/>
    </row>
    <row r="10326" spans="1:1" x14ac:dyDescent="0.55000000000000004">
      <c r="A10326" s="131"/>
    </row>
    <row r="10327" spans="1:1" x14ac:dyDescent="0.55000000000000004">
      <c r="A10327" s="131"/>
    </row>
    <row r="10330" spans="1:1" x14ac:dyDescent="0.55000000000000004">
      <c r="A10330" s="131"/>
    </row>
    <row r="10331" spans="1:1" x14ac:dyDescent="0.55000000000000004">
      <c r="A10331" s="131"/>
    </row>
    <row r="10334" spans="1:1" x14ac:dyDescent="0.55000000000000004">
      <c r="A10334" s="131"/>
    </row>
    <row r="10335" spans="1:1" x14ac:dyDescent="0.55000000000000004">
      <c r="A10335" s="131"/>
    </row>
    <row r="10338" spans="1:1" x14ac:dyDescent="0.55000000000000004">
      <c r="A10338" s="131"/>
    </row>
    <row r="10339" spans="1:1" x14ac:dyDescent="0.55000000000000004">
      <c r="A10339" s="131"/>
    </row>
    <row r="10342" spans="1:1" x14ac:dyDescent="0.55000000000000004">
      <c r="A10342" s="131"/>
    </row>
    <row r="10343" spans="1:1" x14ac:dyDescent="0.55000000000000004">
      <c r="A10343" s="131"/>
    </row>
    <row r="10346" spans="1:1" x14ac:dyDescent="0.55000000000000004">
      <c r="A10346" s="131"/>
    </row>
    <row r="10347" spans="1:1" x14ac:dyDescent="0.55000000000000004">
      <c r="A10347" s="131"/>
    </row>
    <row r="10350" spans="1:1" x14ac:dyDescent="0.55000000000000004">
      <c r="A10350" s="131"/>
    </row>
    <row r="10351" spans="1:1" x14ac:dyDescent="0.55000000000000004">
      <c r="A10351" s="131"/>
    </row>
    <row r="10354" spans="1:1" x14ac:dyDescent="0.55000000000000004">
      <c r="A10354" s="131"/>
    </row>
    <row r="10355" spans="1:1" x14ac:dyDescent="0.55000000000000004">
      <c r="A10355" s="131"/>
    </row>
    <row r="10358" spans="1:1" x14ac:dyDescent="0.55000000000000004">
      <c r="A10358" s="131"/>
    </row>
    <row r="10359" spans="1:1" x14ac:dyDescent="0.55000000000000004">
      <c r="A10359" s="131"/>
    </row>
    <row r="10362" spans="1:1" x14ac:dyDescent="0.55000000000000004">
      <c r="A10362" s="131"/>
    </row>
    <row r="10363" spans="1:1" x14ac:dyDescent="0.55000000000000004">
      <c r="A10363" s="131"/>
    </row>
    <row r="10366" spans="1:1" x14ac:dyDescent="0.55000000000000004">
      <c r="A10366" s="131"/>
    </row>
    <row r="10367" spans="1:1" x14ac:dyDescent="0.55000000000000004">
      <c r="A10367" s="131"/>
    </row>
    <row r="10370" spans="1:1" x14ac:dyDescent="0.55000000000000004">
      <c r="A10370" s="131"/>
    </row>
    <row r="10371" spans="1:1" x14ac:dyDescent="0.55000000000000004">
      <c r="A10371" s="131"/>
    </row>
    <row r="10374" spans="1:1" x14ac:dyDescent="0.55000000000000004">
      <c r="A10374" s="131"/>
    </row>
    <row r="10375" spans="1:1" x14ac:dyDescent="0.55000000000000004">
      <c r="A10375" s="131"/>
    </row>
    <row r="10378" spans="1:1" x14ac:dyDescent="0.55000000000000004">
      <c r="A10378" s="131"/>
    </row>
    <row r="10379" spans="1:1" x14ac:dyDescent="0.55000000000000004">
      <c r="A10379" s="131"/>
    </row>
    <row r="10382" spans="1:1" x14ac:dyDescent="0.55000000000000004">
      <c r="A10382" s="131"/>
    </row>
    <row r="10383" spans="1:1" x14ac:dyDescent="0.55000000000000004">
      <c r="A10383" s="131"/>
    </row>
    <row r="10386" spans="1:1" x14ac:dyDescent="0.55000000000000004">
      <c r="A10386" s="131"/>
    </row>
    <row r="10387" spans="1:1" x14ac:dyDescent="0.55000000000000004">
      <c r="A10387" s="131"/>
    </row>
    <row r="10390" spans="1:1" x14ac:dyDescent="0.55000000000000004">
      <c r="A10390" s="131"/>
    </row>
    <row r="10391" spans="1:1" x14ac:dyDescent="0.55000000000000004">
      <c r="A10391" s="131"/>
    </row>
    <row r="10394" spans="1:1" x14ac:dyDescent="0.55000000000000004">
      <c r="A10394" s="131"/>
    </row>
    <row r="10395" spans="1:1" x14ac:dyDescent="0.55000000000000004">
      <c r="A10395" s="131"/>
    </row>
    <row r="10398" spans="1:1" x14ac:dyDescent="0.55000000000000004">
      <c r="A10398" s="131"/>
    </row>
    <row r="10399" spans="1:1" x14ac:dyDescent="0.55000000000000004">
      <c r="A10399" s="131"/>
    </row>
    <row r="10402" spans="1:1" x14ac:dyDescent="0.55000000000000004">
      <c r="A10402" s="131"/>
    </row>
    <row r="10403" spans="1:1" x14ac:dyDescent="0.55000000000000004">
      <c r="A10403" s="131"/>
    </row>
    <row r="10406" spans="1:1" x14ac:dyDescent="0.55000000000000004">
      <c r="A10406" s="131"/>
    </row>
    <row r="10407" spans="1:1" x14ac:dyDescent="0.55000000000000004">
      <c r="A10407" s="131"/>
    </row>
    <row r="10410" spans="1:1" x14ac:dyDescent="0.55000000000000004">
      <c r="A10410" s="131"/>
    </row>
    <row r="10411" spans="1:1" x14ac:dyDescent="0.55000000000000004">
      <c r="A10411" s="131"/>
    </row>
    <row r="10414" spans="1:1" x14ac:dyDescent="0.55000000000000004">
      <c r="A10414" s="131"/>
    </row>
    <row r="10415" spans="1:1" x14ac:dyDescent="0.55000000000000004">
      <c r="A10415" s="131"/>
    </row>
    <row r="10418" spans="1:1" x14ac:dyDescent="0.55000000000000004">
      <c r="A10418" s="131"/>
    </row>
    <row r="10419" spans="1:1" x14ac:dyDescent="0.55000000000000004">
      <c r="A10419" s="131"/>
    </row>
    <row r="10422" spans="1:1" x14ac:dyDescent="0.55000000000000004">
      <c r="A10422" s="131"/>
    </row>
    <row r="10423" spans="1:1" x14ac:dyDescent="0.55000000000000004">
      <c r="A10423" s="131"/>
    </row>
    <row r="10426" spans="1:1" x14ac:dyDescent="0.55000000000000004">
      <c r="A10426" s="131"/>
    </row>
    <row r="10427" spans="1:1" x14ac:dyDescent="0.55000000000000004">
      <c r="A10427" s="131"/>
    </row>
    <row r="10430" spans="1:1" x14ac:dyDescent="0.55000000000000004">
      <c r="A10430" s="131"/>
    </row>
    <row r="10431" spans="1:1" x14ac:dyDescent="0.55000000000000004">
      <c r="A10431" s="131"/>
    </row>
    <row r="10434" spans="1:1" x14ac:dyDescent="0.55000000000000004">
      <c r="A10434" s="131"/>
    </row>
    <row r="10435" spans="1:1" x14ac:dyDescent="0.55000000000000004">
      <c r="A10435" s="131"/>
    </row>
    <row r="10438" spans="1:1" x14ac:dyDescent="0.55000000000000004">
      <c r="A10438" s="131"/>
    </row>
    <row r="10439" spans="1:1" x14ac:dyDescent="0.55000000000000004">
      <c r="A10439" s="131"/>
    </row>
    <row r="10442" spans="1:1" x14ac:dyDescent="0.55000000000000004">
      <c r="A10442" s="131"/>
    </row>
    <row r="10443" spans="1:1" x14ac:dyDescent="0.55000000000000004">
      <c r="A10443" s="131"/>
    </row>
    <row r="10446" spans="1:1" x14ac:dyDescent="0.55000000000000004">
      <c r="A10446" s="131"/>
    </row>
    <row r="10447" spans="1:1" x14ac:dyDescent="0.55000000000000004">
      <c r="A10447" s="131"/>
    </row>
    <row r="10450" spans="1:1" x14ac:dyDescent="0.55000000000000004">
      <c r="A10450" s="131"/>
    </row>
    <row r="10451" spans="1:1" x14ac:dyDescent="0.55000000000000004">
      <c r="A10451" s="131"/>
    </row>
    <row r="10454" spans="1:1" x14ac:dyDescent="0.55000000000000004">
      <c r="A10454" s="131"/>
    </row>
    <row r="10455" spans="1:1" x14ac:dyDescent="0.55000000000000004">
      <c r="A10455" s="131"/>
    </row>
    <row r="10458" spans="1:1" x14ac:dyDescent="0.55000000000000004">
      <c r="A10458" s="131"/>
    </row>
    <row r="10459" spans="1:1" x14ac:dyDescent="0.55000000000000004">
      <c r="A10459" s="131"/>
    </row>
    <row r="10462" spans="1:1" x14ac:dyDescent="0.55000000000000004">
      <c r="A10462" s="131"/>
    </row>
    <row r="10463" spans="1:1" x14ac:dyDescent="0.55000000000000004">
      <c r="A10463" s="131"/>
    </row>
    <row r="10466" spans="1:1" x14ac:dyDescent="0.55000000000000004">
      <c r="A10466" s="131"/>
    </row>
    <row r="10467" spans="1:1" x14ac:dyDescent="0.55000000000000004">
      <c r="A10467" s="131"/>
    </row>
    <row r="10470" spans="1:1" x14ac:dyDescent="0.55000000000000004">
      <c r="A10470" s="131"/>
    </row>
    <row r="10471" spans="1:1" x14ac:dyDescent="0.55000000000000004">
      <c r="A10471" s="131"/>
    </row>
    <row r="10474" spans="1:1" x14ac:dyDescent="0.55000000000000004">
      <c r="A10474" s="131"/>
    </row>
    <row r="10475" spans="1:1" x14ac:dyDescent="0.55000000000000004">
      <c r="A10475" s="131"/>
    </row>
    <row r="10478" spans="1:1" x14ac:dyDescent="0.55000000000000004">
      <c r="A10478" s="131"/>
    </row>
    <row r="10479" spans="1:1" x14ac:dyDescent="0.55000000000000004">
      <c r="A10479" s="131"/>
    </row>
    <row r="10482" spans="1:1" x14ac:dyDescent="0.55000000000000004">
      <c r="A10482" s="131"/>
    </row>
    <row r="10483" spans="1:1" x14ac:dyDescent="0.55000000000000004">
      <c r="A10483" s="131"/>
    </row>
    <row r="10486" spans="1:1" x14ac:dyDescent="0.55000000000000004">
      <c r="A10486" s="131"/>
    </row>
    <row r="10487" spans="1:1" x14ac:dyDescent="0.55000000000000004">
      <c r="A10487" s="131"/>
    </row>
    <row r="10490" spans="1:1" x14ac:dyDescent="0.55000000000000004">
      <c r="A10490" s="131"/>
    </row>
    <row r="10491" spans="1:1" x14ac:dyDescent="0.55000000000000004">
      <c r="A10491" s="131"/>
    </row>
    <row r="10494" spans="1:1" x14ac:dyDescent="0.55000000000000004">
      <c r="A10494" s="131"/>
    </row>
    <row r="10495" spans="1:1" x14ac:dyDescent="0.55000000000000004">
      <c r="A10495" s="131"/>
    </row>
    <row r="10498" spans="1:1" x14ac:dyDescent="0.55000000000000004">
      <c r="A10498" s="131"/>
    </row>
    <row r="10499" spans="1:1" x14ac:dyDescent="0.55000000000000004">
      <c r="A10499" s="131"/>
    </row>
    <row r="10502" spans="1:1" x14ac:dyDescent="0.55000000000000004">
      <c r="A10502" s="131"/>
    </row>
    <row r="10503" spans="1:1" x14ac:dyDescent="0.55000000000000004">
      <c r="A10503" s="131"/>
    </row>
    <row r="10506" spans="1:1" x14ac:dyDescent="0.55000000000000004">
      <c r="A10506" s="131"/>
    </row>
    <row r="10507" spans="1:1" x14ac:dyDescent="0.55000000000000004">
      <c r="A10507" s="131"/>
    </row>
    <row r="10510" spans="1:1" x14ac:dyDescent="0.55000000000000004">
      <c r="A10510" s="131"/>
    </row>
    <row r="10511" spans="1:1" x14ac:dyDescent="0.55000000000000004">
      <c r="A10511" s="131"/>
    </row>
    <row r="10514" spans="1:1" x14ac:dyDescent="0.55000000000000004">
      <c r="A10514" s="131"/>
    </row>
    <row r="10515" spans="1:1" x14ac:dyDescent="0.55000000000000004">
      <c r="A10515" s="131"/>
    </row>
    <row r="10518" spans="1:1" x14ac:dyDescent="0.55000000000000004">
      <c r="A10518" s="131"/>
    </row>
    <row r="10519" spans="1:1" x14ac:dyDescent="0.55000000000000004">
      <c r="A10519" s="131"/>
    </row>
    <row r="10522" spans="1:1" x14ac:dyDescent="0.55000000000000004">
      <c r="A10522" s="131"/>
    </row>
    <row r="10523" spans="1:1" x14ac:dyDescent="0.55000000000000004">
      <c r="A10523" s="131"/>
    </row>
    <row r="10526" spans="1:1" x14ac:dyDescent="0.55000000000000004">
      <c r="A10526" s="131"/>
    </row>
    <row r="10527" spans="1:1" x14ac:dyDescent="0.55000000000000004">
      <c r="A10527" s="131"/>
    </row>
    <row r="10530" spans="1:1" x14ac:dyDescent="0.55000000000000004">
      <c r="A10530" s="131"/>
    </row>
    <row r="10531" spans="1:1" x14ac:dyDescent="0.55000000000000004">
      <c r="A10531" s="131"/>
    </row>
    <row r="10534" spans="1:1" x14ac:dyDescent="0.55000000000000004">
      <c r="A10534" s="131"/>
    </row>
    <row r="10535" spans="1:1" x14ac:dyDescent="0.55000000000000004">
      <c r="A10535" s="131"/>
    </row>
    <row r="10538" spans="1:1" x14ac:dyDescent="0.55000000000000004">
      <c r="A10538" s="131"/>
    </row>
    <row r="10539" spans="1:1" x14ac:dyDescent="0.55000000000000004">
      <c r="A10539" s="131"/>
    </row>
    <row r="10542" spans="1:1" x14ac:dyDescent="0.55000000000000004">
      <c r="A10542" s="131"/>
    </row>
    <row r="10543" spans="1:1" x14ac:dyDescent="0.55000000000000004">
      <c r="A10543" s="131"/>
    </row>
    <row r="10546" spans="1:1" x14ac:dyDescent="0.55000000000000004">
      <c r="A10546" s="131"/>
    </row>
    <row r="10547" spans="1:1" x14ac:dyDescent="0.55000000000000004">
      <c r="A10547" s="131"/>
    </row>
    <row r="10550" spans="1:1" x14ac:dyDescent="0.55000000000000004">
      <c r="A10550" s="131"/>
    </row>
    <row r="10551" spans="1:1" x14ac:dyDescent="0.55000000000000004">
      <c r="A10551" s="131"/>
    </row>
    <row r="10554" spans="1:1" x14ac:dyDescent="0.55000000000000004">
      <c r="A10554" s="131"/>
    </row>
    <row r="10555" spans="1:1" x14ac:dyDescent="0.55000000000000004">
      <c r="A10555" s="131"/>
    </row>
    <row r="10558" spans="1:1" x14ac:dyDescent="0.55000000000000004">
      <c r="A10558" s="131"/>
    </row>
    <row r="10559" spans="1:1" x14ac:dyDescent="0.55000000000000004">
      <c r="A10559" s="131"/>
    </row>
    <row r="10562" spans="1:1" x14ac:dyDescent="0.55000000000000004">
      <c r="A10562" s="131"/>
    </row>
    <row r="10563" spans="1:1" x14ac:dyDescent="0.55000000000000004">
      <c r="A10563" s="131"/>
    </row>
    <row r="10566" spans="1:1" x14ac:dyDescent="0.55000000000000004">
      <c r="A10566" s="131"/>
    </row>
    <row r="10567" spans="1:1" x14ac:dyDescent="0.55000000000000004">
      <c r="A10567" s="131"/>
    </row>
    <row r="10570" spans="1:1" x14ac:dyDescent="0.55000000000000004">
      <c r="A10570" s="131"/>
    </row>
    <row r="10571" spans="1:1" x14ac:dyDescent="0.55000000000000004">
      <c r="A10571" s="131"/>
    </row>
    <row r="10574" spans="1:1" x14ac:dyDescent="0.55000000000000004">
      <c r="A10574" s="131"/>
    </row>
    <row r="10575" spans="1:1" x14ac:dyDescent="0.55000000000000004">
      <c r="A10575" s="131"/>
    </row>
    <row r="10578" spans="1:1" x14ac:dyDescent="0.55000000000000004">
      <c r="A10578" s="131"/>
    </row>
    <row r="10579" spans="1:1" x14ac:dyDescent="0.55000000000000004">
      <c r="A10579" s="131"/>
    </row>
    <row r="10582" spans="1:1" x14ac:dyDescent="0.55000000000000004">
      <c r="A10582" s="131"/>
    </row>
    <row r="10583" spans="1:1" x14ac:dyDescent="0.55000000000000004">
      <c r="A10583" s="131"/>
    </row>
    <row r="10586" spans="1:1" x14ac:dyDescent="0.55000000000000004">
      <c r="A10586" s="131"/>
    </row>
    <row r="10587" spans="1:1" x14ac:dyDescent="0.55000000000000004">
      <c r="A10587" s="131"/>
    </row>
    <row r="10590" spans="1:1" x14ac:dyDescent="0.55000000000000004">
      <c r="A10590" s="131"/>
    </row>
    <row r="10591" spans="1:1" x14ac:dyDescent="0.55000000000000004">
      <c r="A10591" s="131"/>
    </row>
    <row r="10594" spans="1:1" x14ac:dyDescent="0.55000000000000004">
      <c r="A10594" s="131"/>
    </row>
    <row r="10595" spans="1:1" x14ac:dyDescent="0.55000000000000004">
      <c r="A10595" s="131"/>
    </row>
    <row r="10598" spans="1:1" x14ac:dyDescent="0.55000000000000004">
      <c r="A10598" s="131"/>
    </row>
    <row r="10599" spans="1:1" x14ac:dyDescent="0.55000000000000004">
      <c r="A10599" s="131"/>
    </row>
    <row r="10602" spans="1:1" x14ac:dyDescent="0.55000000000000004">
      <c r="A10602" s="131"/>
    </row>
    <row r="10603" spans="1:1" x14ac:dyDescent="0.55000000000000004">
      <c r="A10603" s="131"/>
    </row>
    <row r="10606" spans="1:1" x14ac:dyDescent="0.55000000000000004">
      <c r="A10606" s="131"/>
    </row>
    <row r="10607" spans="1:1" x14ac:dyDescent="0.55000000000000004">
      <c r="A10607" s="131"/>
    </row>
    <row r="10610" spans="1:1" x14ac:dyDescent="0.55000000000000004">
      <c r="A10610" s="131"/>
    </row>
    <row r="10611" spans="1:1" x14ac:dyDescent="0.55000000000000004">
      <c r="A10611" s="131"/>
    </row>
    <row r="10614" spans="1:1" x14ac:dyDescent="0.55000000000000004">
      <c r="A10614" s="131"/>
    </row>
    <row r="10615" spans="1:1" x14ac:dyDescent="0.55000000000000004">
      <c r="A10615" s="131"/>
    </row>
    <row r="10618" spans="1:1" x14ac:dyDescent="0.55000000000000004">
      <c r="A10618" s="131"/>
    </row>
    <row r="10619" spans="1:1" x14ac:dyDescent="0.55000000000000004">
      <c r="A10619" s="131"/>
    </row>
    <row r="10622" spans="1:1" x14ac:dyDescent="0.55000000000000004">
      <c r="A10622" s="131"/>
    </row>
    <row r="10623" spans="1:1" x14ac:dyDescent="0.55000000000000004">
      <c r="A10623" s="131"/>
    </row>
    <row r="10626" spans="1:1" x14ac:dyDescent="0.55000000000000004">
      <c r="A10626" s="131"/>
    </row>
    <row r="10627" spans="1:1" x14ac:dyDescent="0.55000000000000004">
      <c r="A10627" s="131"/>
    </row>
    <row r="10630" spans="1:1" x14ac:dyDescent="0.55000000000000004">
      <c r="A10630" s="131"/>
    </row>
    <row r="10631" spans="1:1" x14ac:dyDescent="0.55000000000000004">
      <c r="A10631" s="131"/>
    </row>
    <row r="10634" spans="1:1" x14ac:dyDescent="0.55000000000000004">
      <c r="A10634" s="131"/>
    </row>
    <row r="10635" spans="1:1" x14ac:dyDescent="0.55000000000000004">
      <c r="A10635" s="131"/>
    </row>
    <row r="10638" spans="1:1" x14ac:dyDescent="0.55000000000000004">
      <c r="A10638" s="131"/>
    </row>
    <row r="10639" spans="1:1" x14ac:dyDescent="0.55000000000000004">
      <c r="A10639" s="131"/>
    </row>
    <row r="10642" spans="1:1" x14ac:dyDescent="0.55000000000000004">
      <c r="A10642" s="131"/>
    </row>
    <row r="10643" spans="1:1" x14ac:dyDescent="0.55000000000000004">
      <c r="A10643" s="131"/>
    </row>
    <row r="10646" spans="1:1" x14ac:dyDescent="0.55000000000000004">
      <c r="A10646" s="131"/>
    </row>
    <row r="10647" spans="1:1" x14ac:dyDescent="0.55000000000000004">
      <c r="A10647" s="131"/>
    </row>
    <row r="10650" spans="1:1" x14ac:dyDescent="0.55000000000000004">
      <c r="A10650" s="131"/>
    </row>
    <row r="10651" spans="1:1" x14ac:dyDescent="0.55000000000000004">
      <c r="A10651" s="131"/>
    </row>
    <row r="10654" spans="1:1" x14ac:dyDescent="0.55000000000000004">
      <c r="A10654" s="131"/>
    </row>
    <row r="10655" spans="1:1" x14ac:dyDescent="0.55000000000000004">
      <c r="A10655" s="131"/>
    </row>
    <row r="10658" spans="1:1" x14ac:dyDescent="0.55000000000000004">
      <c r="A10658" s="131"/>
    </row>
    <row r="10659" spans="1:1" x14ac:dyDescent="0.55000000000000004">
      <c r="A10659" s="131"/>
    </row>
    <row r="10662" spans="1:1" x14ac:dyDescent="0.55000000000000004">
      <c r="A10662" s="131"/>
    </row>
    <row r="10663" spans="1:1" x14ac:dyDescent="0.55000000000000004">
      <c r="A10663" s="131"/>
    </row>
    <row r="10666" spans="1:1" x14ac:dyDescent="0.55000000000000004">
      <c r="A10666" s="131"/>
    </row>
    <row r="10667" spans="1:1" x14ac:dyDescent="0.55000000000000004">
      <c r="A10667" s="131"/>
    </row>
    <row r="10670" spans="1:1" x14ac:dyDescent="0.55000000000000004">
      <c r="A10670" s="131"/>
    </row>
    <row r="10671" spans="1:1" x14ac:dyDescent="0.55000000000000004">
      <c r="A10671" s="131"/>
    </row>
    <row r="10674" spans="1:1" x14ac:dyDescent="0.55000000000000004">
      <c r="A10674" s="131"/>
    </row>
    <row r="10675" spans="1:1" x14ac:dyDescent="0.55000000000000004">
      <c r="A10675" s="131"/>
    </row>
    <row r="10678" spans="1:1" x14ac:dyDescent="0.55000000000000004">
      <c r="A10678" s="131"/>
    </row>
    <row r="10679" spans="1:1" x14ac:dyDescent="0.55000000000000004">
      <c r="A10679" s="131"/>
    </row>
    <row r="10682" spans="1:1" x14ac:dyDescent="0.55000000000000004">
      <c r="A10682" s="131"/>
    </row>
    <row r="10683" spans="1:1" x14ac:dyDescent="0.55000000000000004">
      <c r="A10683" s="131"/>
    </row>
    <row r="10686" spans="1:1" x14ac:dyDescent="0.55000000000000004">
      <c r="A10686" s="131"/>
    </row>
    <row r="10687" spans="1:1" x14ac:dyDescent="0.55000000000000004">
      <c r="A10687" s="131"/>
    </row>
    <row r="10690" spans="1:1" x14ac:dyDescent="0.55000000000000004">
      <c r="A10690" s="131"/>
    </row>
    <row r="10691" spans="1:1" x14ac:dyDescent="0.55000000000000004">
      <c r="A10691" s="131"/>
    </row>
    <row r="10694" spans="1:1" x14ac:dyDescent="0.55000000000000004">
      <c r="A10694" s="131"/>
    </row>
    <row r="10695" spans="1:1" x14ac:dyDescent="0.55000000000000004">
      <c r="A10695" s="131"/>
    </row>
    <row r="10698" spans="1:1" x14ac:dyDescent="0.55000000000000004">
      <c r="A10698" s="131"/>
    </row>
    <row r="10699" spans="1:1" x14ac:dyDescent="0.55000000000000004">
      <c r="A10699" s="131"/>
    </row>
    <row r="10702" spans="1:1" x14ac:dyDescent="0.55000000000000004">
      <c r="A10702" s="131"/>
    </row>
    <row r="10703" spans="1:1" x14ac:dyDescent="0.55000000000000004">
      <c r="A10703" s="131"/>
    </row>
    <row r="10706" spans="1:1" x14ac:dyDescent="0.55000000000000004">
      <c r="A10706" s="131"/>
    </row>
    <row r="10707" spans="1:1" x14ac:dyDescent="0.55000000000000004">
      <c r="A10707" s="131"/>
    </row>
    <row r="10710" spans="1:1" x14ac:dyDescent="0.55000000000000004">
      <c r="A10710" s="131"/>
    </row>
    <row r="10711" spans="1:1" x14ac:dyDescent="0.55000000000000004">
      <c r="A10711" s="131"/>
    </row>
    <row r="10714" spans="1:1" x14ac:dyDescent="0.55000000000000004">
      <c r="A10714" s="131"/>
    </row>
    <row r="10715" spans="1:1" x14ac:dyDescent="0.55000000000000004">
      <c r="A10715" s="131"/>
    </row>
    <row r="10718" spans="1:1" x14ac:dyDescent="0.55000000000000004">
      <c r="A10718" s="131"/>
    </row>
    <row r="10719" spans="1:1" x14ac:dyDescent="0.55000000000000004">
      <c r="A10719" s="131"/>
    </row>
    <row r="10722" spans="1:1" x14ac:dyDescent="0.55000000000000004">
      <c r="A10722" s="131"/>
    </row>
    <row r="10723" spans="1:1" x14ac:dyDescent="0.55000000000000004">
      <c r="A10723" s="131"/>
    </row>
    <row r="10726" spans="1:1" x14ac:dyDescent="0.55000000000000004">
      <c r="A10726" s="131"/>
    </row>
    <row r="10727" spans="1:1" x14ac:dyDescent="0.55000000000000004">
      <c r="A10727" s="131"/>
    </row>
    <row r="10730" spans="1:1" x14ac:dyDescent="0.55000000000000004">
      <c r="A10730" s="131"/>
    </row>
    <row r="10731" spans="1:1" x14ac:dyDescent="0.55000000000000004">
      <c r="A10731" s="131"/>
    </row>
    <row r="10734" spans="1:1" x14ac:dyDescent="0.55000000000000004">
      <c r="A10734" s="131"/>
    </row>
    <row r="10735" spans="1:1" x14ac:dyDescent="0.55000000000000004">
      <c r="A10735" s="131"/>
    </row>
    <row r="10738" spans="1:1" x14ac:dyDescent="0.55000000000000004">
      <c r="A10738" s="131"/>
    </row>
    <row r="10739" spans="1:1" x14ac:dyDescent="0.55000000000000004">
      <c r="A10739" s="131"/>
    </row>
    <row r="10742" spans="1:1" x14ac:dyDescent="0.55000000000000004">
      <c r="A10742" s="131"/>
    </row>
    <row r="10743" spans="1:1" x14ac:dyDescent="0.55000000000000004">
      <c r="A10743" s="131"/>
    </row>
    <row r="10746" spans="1:1" x14ac:dyDescent="0.55000000000000004">
      <c r="A10746" s="131"/>
    </row>
    <row r="10747" spans="1:1" x14ac:dyDescent="0.55000000000000004">
      <c r="A10747" s="131"/>
    </row>
    <row r="10750" spans="1:1" x14ac:dyDescent="0.55000000000000004">
      <c r="A10750" s="131"/>
    </row>
    <row r="10751" spans="1:1" x14ac:dyDescent="0.55000000000000004">
      <c r="A10751" s="131"/>
    </row>
    <row r="10754" spans="1:1" x14ac:dyDescent="0.55000000000000004">
      <c r="A10754" s="131"/>
    </row>
    <row r="10755" spans="1:1" x14ac:dyDescent="0.55000000000000004">
      <c r="A10755" s="131"/>
    </row>
    <row r="10758" spans="1:1" x14ac:dyDescent="0.55000000000000004">
      <c r="A10758" s="131"/>
    </row>
    <row r="10759" spans="1:1" x14ac:dyDescent="0.55000000000000004">
      <c r="A10759" s="131"/>
    </row>
    <row r="10762" spans="1:1" x14ac:dyDescent="0.55000000000000004">
      <c r="A10762" s="131"/>
    </row>
    <row r="10763" spans="1:1" x14ac:dyDescent="0.55000000000000004">
      <c r="A10763" s="131"/>
    </row>
    <row r="10766" spans="1:1" x14ac:dyDescent="0.55000000000000004">
      <c r="A10766" s="131"/>
    </row>
    <row r="10767" spans="1:1" x14ac:dyDescent="0.55000000000000004">
      <c r="A10767" s="131"/>
    </row>
    <row r="10770" spans="1:1" x14ac:dyDescent="0.55000000000000004">
      <c r="A10770" s="131"/>
    </row>
    <row r="10771" spans="1:1" x14ac:dyDescent="0.55000000000000004">
      <c r="A10771" s="131"/>
    </row>
    <row r="10774" spans="1:1" x14ac:dyDescent="0.55000000000000004">
      <c r="A10774" s="131"/>
    </row>
    <row r="10775" spans="1:1" x14ac:dyDescent="0.55000000000000004">
      <c r="A10775" s="131"/>
    </row>
    <row r="10778" spans="1:1" x14ac:dyDescent="0.55000000000000004">
      <c r="A10778" s="131"/>
    </row>
    <row r="10779" spans="1:1" x14ac:dyDescent="0.55000000000000004">
      <c r="A10779" s="131"/>
    </row>
    <row r="10782" spans="1:1" x14ac:dyDescent="0.55000000000000004">
      <c r="A10782" s="131"/>
    </row>
    <row r="10783" spans="1:1" x14ac:dyDescent="0.55000000000000004">
      <c r="A10783" s="131"/>
    </row>
    <row r="10786" spans="1:1" x14ac:dyDescent="0.55000000000000004">
      <c r="A10786" s="131"/>
    </row>
    <row r="10787" spans="1:1" x14ac:dyDescent="0.55000000000000004">
      <c r="A10787" s="131"/>
    </row>
    <row r="10790" spans="1:1" x14ac:dyDescent="0.55000000000000004">
      <c r="A10790" s="131"/>
    </row>
    <row r="10791" spans="1:1" x14ac:dyDescent="0.55000000000000004">
      <c r="A10791" s="131"/>
    </row>
    <row r="10794" spans="1:1" x14ac:dyDescent="0.55000000000000004">
      <c r="A10794" s="131"/>
    </row>
    <row r="10795" spans="1:1" x14ac:dyDescent="0.55000000000000004">
      <c r="A10795" s="131"/>
    </row>
    <row r="10798" spans="1:1" x14ac:dyDescent="0.55000000000000004">
      <c r="A10798" s="131"/>
    </row>
    <row r="10799" spans="1:1" x14ac:dyDescent="0.55000000000000004">
      <c r="A10799" s="131"/>
    </row>
    <row r="10802" spans="1:1" x14ac:dyDescent="0.55000000000000004">
      <c r="A10802" s="131"/>
    </row>
    <row r="10803" spans="1:1" x14ac:dyDescent="0.55000000000000004">
      <c r="A10803" s="131"/>
    </row>
    <row r="10806" spans="1:1" x14ac:dyDescent="0.55000000000000004">
      <c r="A10806" s="131"/>
    </row>
    <row r="10807" spans="1:1" x14ac:dyDescent="0.55000000000000004">
      <c r="A10807" s="131"/>
    </row>
    <row r="10810" spans="1:1" x14ac:dyDescent="0.55000000000000004">
      <c r="A10810" s="131"/>
    </row>
    <row r="10811" spans="1:1" x14ac:dyDescent="0.55000000000000004">
      <c r="A10811" s="131"/>
    </row>
    <row r="10814" spans="1:1" x14ac:dyDescent="0.55000000000000004">
      <c r="A10814" s="131"/>
    </row>
    <row r="10815" spans="1:1" x14ac:dyDescent="0.55000000000000004">
      <c r="A10815" s="131"/>
    </row>
    <row r="10818" spans="1:1" x14ac:dyDescent="0.55000000000000004">
      <c r="A10818" s="131"/>
    </row>
    <row r="10819" spans="1:1" x14ac:dyDescent="0.55000000000000004">
      <c r="A10819" s="131"/>
    </row>
    <row r="10822" spans="1:1" x14ac:dyDescent="0.55000000000000004">
      <c r="A10822" s="131"/>
    </row>
    <row r="10823" spans="1:1" x14ac:dyDescent="0.55000000000000004">
      <c r="A10823" s="131"/>
    </row>
    <row r="10826" spans="1:1" x14ac:dyDescent="0.55000000000000004">
      <c r="A10826" s="131"/>
    </row>
    <row r="10827" spans="1:1" x14ac:dyDescent="0.55000000000000004">
      <c r="A10827" s="131"/>
    </row>
    <row r="10830" spans="1:1" x14ac:dyDescent="0.55000000000000004">
      <c r="A10830" s="131"/>
    </row>
    <row r="10831" spans="1:1" x14ac:dyDescent="0.55000000000000004">
      <c r="A10831" s="131"/>
    </row>
    <row r="10834" spans="1:1" x14ac:dyDescent="0.55000000000000004">
      <c r="A10834" s="131"/>
    </row>
    <row r="10835" spans="1:1" x14ac:dyDescent="0.55000000000000004">
      <c r="A10835" s="131"/>
    </row>
    <row r="10838" spans="1:1" x14ac:dyDescent="0.55000000000000004">
      <c r="A10838" s="131"/>
    </row>
    <row r="10839" spans="1:1" x14ac:dyDescent="0.55000000000000004">
      <c r="A10839" s="131"/>
    </row>
    <row r="10842" spans="1:1" x14ac:dyDescent="0.55000000000000004">
      <c r="A10842" s="131"/>
    </row>
    <row r="10843" spans="1:1" x14ac:dyDescent="0.55000000000000004">
      <c r="A10843" s="131"/>
    </row>
    <row r="10846" spans="1:1" x14ac:dyDescent="0.55000000000000004">
      <c r="A10846" s="131"/>
    </row>
    <row r="10847" spans="1:1" x14ac:dyDescent="0.55000000000000004">
      <c r="A10847" s="131"/>
    </row>
    <row r="10850" spans="1:1" x14ac:dyDescent="0.55000000000000004">
      <c r="A10850" s="131"/>
    </row>
    <row r="10851" spans="1:1" x14ac:dyDescent="0.55000000000000004">
      <c r="A10851" s="131"/>
    </row>
    <row r="10854" spans="1:1" x14ac:dyDescent="0.55000000000000004">
      <c r="A10854" s="131"/>
    </row>
    <row r="10855" spans="1:1" x14ac:dyDescent="0.55000000000000004">
      <c r="A10855" s="131"/>
    </row>
    <row r="10858" spans="1:1" x14ac:dyDescent="0.55000000000000004">
      <c r="A10858" s="131"/>
    </row>
    <row r="10859" spans="1:1" x14ac:dyDescent="0.55000000000000004">
      <c r="A10859" s="131"/>
    </row>
    <row r="10862" spans="1:1" x14ac:dyDescent="0.55000000000000004">
      <c r="A10862" s="131"/>
    </row>
    <row r="10863" spans="1:1" x14ac:dyDescent="0.55000000000000004">
      <c r="A10863" s="131"/>
    </row>
    <row r="10866" spans="1:1" x14ac:dyDescent="0.55000000000000004">
      <c r="A10866" s="131"/>
    </row>
    <row r="10867" spans="1:1" x14ac:dyDescent="0.55000000000000004">
      <c r="A10867" s="131"/>
    </row>
    <row r="10870" spans="1:1" x14ac:dyDescent="0.55000000000000004">
      <c r="A10870" s="131"/>
    </row>
    <row r="10871" spans="1:1" x14ac:dyDescent="0.55000000000000004">
      <c r="A10871" s="131"/>
    </row>
    <row r="10874" spans="1:1" x14ac:dyDescent="0.55000000000000004">
      <c r="A10874" s="131"/>
    </row>
    <row r="10875" spans="1:1" x14ac:dyDescent="0.55000000000000004">
      <c r="A10875" s="131"/>
    </row>
    <row r="10878" spans="1:1" x14ac:dyDescent="0.55000000000000004">
      <c r="A10878" s="131"/>
    </row>
    <row r="10879" spans="1:1" x14ac:dyDescent="0.55000000000000004">
      <c r="A10879" s="131"/>
    </row>
    <row r="10882" spans="1:1" x14ac:dyDescent="0.55000000000000004">
      <c r="A10882" s="131"/>
    </row>
    <row r="10883" spans="1:1" x14ac:dyDescent="0.55000000000000004">
      <c r="A10883" s="131"/>
    </row>
    <row r="10886" spans="1:1" x14ac:dyDescent="0.55000000000000004">
      <c r="A10886" s="131"/>
    </row>
    <row r="10887" spans="1:1" x14ac:dyDescent="0.55000000000000004">
      <c r="A10887" s="131"/>
    </row>
    <row r="10890" spans="1:1" x14ac:dyDescent="0.55000000000000004">
      <c r="A10890" s="131"/>
    </row>
    <row r="10891" spans="1:1" x14ac:dyDescent="0.55000000000000004">
      <c r="A10891" s="131"/>
    </row>
    <row r="10894" spans="1:1" x14ac:dyDescent="0.55000000000000004">
      <c r="A10894" s="131"/>
    </row>
    <row r="10895" spans="1:1" x14ac:dyDescent="0.55000000000000004">
      <c r="A10895" s="131"/>
    </row>
    <row r="10898" spans="1:1" x14ac:dyDescent="0.55000000000000004">
      <c r="A10898" s="131"/>
    </row>
    <row r="10899" spans="1:1" x14ac:dyDescent="0.55000000000000004">
      <c r="A10899" s="131"/>
    </row>
    <row r="10902" spans="1:1" x14ac:dyDescent="0.55000000000000004">
      <c r="A10902" s="131"/>
    </row>
    <row r="10903" spans="1:1" x14ac:dyDescent="0.55000000000000004">
      <c r="A10903" s="131"/>
    </row>
    <row r="10906" spans="1:1" x14ac:dyDescent="0.55000000000000004">
      <c r="A10906" s="131"/>
    </row>
    <row r="10907" spans="1:1" x14ac:dyDescent="0.55000000000000004">
      <c r="A10907" s="131"/>
    </row>
    <row r="10910" spans="1:1" x14ac:dyDescent="0.55000000000000004">
      <c r="A10910" s="131"/>
    </row>
    <row r="10911" spans="1:1" x14ac:dyDescent="0.55000000000000004">
      <c r="A10911" s="131"/>
    </row>
    <row r="10914" spans="1:1" x14ac:dyDescent="0.55000000000000004">
      <c r="A10914" s="131"/>
    </row>
    <row r="10915" spans="1:1" x14ac:dyDescent="0.55000000000000004">
      <c r="A10915" s="131"/>
    </row>
    <row r="10918" spans="1:1" x14ac:dyDescent="0.55000000000000004">
      <c r="A10918" s="131"/>
    </row>
    <row r="10919" spans="1:1" x14ac:dyDescent="0.55000000000000004">
      <c r="A10919" s="131"/>
    </row>
    <row r="10922" spans="1:1" x14ac:dyDescent="0.55000000000000004">
      <c r="A10922" s="131"/>
    </row>
    <row r="10923" spans="1:1" x14ac:dyDescent="0.55000000000000004">
      <c r="A10923" s="131"/>
    </row>
    <row r="10926" spans="1:1" x14ac:dyDescent="0.55000000000000004">
      <c r="A10926" s="131"/>
    </row>
    <row r="10927" spans="1:1" x14ac:dyDescent="0.55000000000000004">
      <c r="A10927" s="131"/>
    </row>
    <row r="10930" spans="1:1" x14ac:dyDescent="0.55000000000000004">
      <c r="A10930" s="131"/>
    </row>
    <row r="10931" spans="1:1" x14ac:dyDescent="0.55000000000000004">
      <c r="A10931" s="131"/>
    </row>
    <row r="10934" spans="1:1" x14ac:dyDescent="0.55000000000000004">
      <c r="A10934" s="131"/>
    </row>
    <row r="10935" spans="1:1" x14ac:dyDescent="0.55000000000000004">
      <c r="A10935" s="131"/>
    </row>
    <row r="10938" spans="1:1" x14ac:dyDescent="0.55000000000000004">
      <c r="A10938" s="131"/>
    </row>
    <row r="10939" spans="1:1" x14ac:dyDescent="0.55000000000000004">
      <c r="A10939" s="131"/>
    </row>
    <row r="10942" spans="1:1" x14ac:dyDescent="0.55000000000000004">
      <c r="A10942" s="131"/>
    </row>
    <row r="10943" spans="1:1" x14ac:dyDescent="0.55000000000000004">
      <c r="A10943" s="131"/>
    </row>
    <row r="10946" spans="1:1" x14ac:dyDescent="0.55000000000000004">
      <c r="A10946" s="131"/>
    </row>
    <row r="10947" spans="1:1" x14ac:dyDescent="0.55000000000000004">
      <c r="A10947" s="131"/>
    </row>
    <row r="10950" spans="1:1" x14ac:dyDescent="0.55000000000000004">
      <c r="A10950" s="131"/>
    </row>
    <row r="10951" spans="1:1" x14ac:dyDescent="0.55000000000000004">
      <c r="A10951" s="131"/>
    </row>
    <row r="10954" spans="1:1" x14ac:dyDescent="0.55000000000000004">
      <c r="A10954" s="131"/>
    </row>
    <row r="10955" spans="1:1" x14ac:dyDescent="0.55000000000000004">
      <c r="A10955" s="131"/>
    </row>
    <row r="10958" spans="1:1" x14ac:dyDescent="0.55000000000000004">
      <c r="A10958" s="131"/>
    </row>
    <row r="10959" spans="1:1" x14ac:dyDescent="0.55000000000000004">
      <c r="A10959" s="131"/>
    </row>
    <row r="10962" spans="1:1" x14ac:dyDescent="0.55000000000000004">
      <c r="A10962" s="131"/>
    </row>
    <row r="10963" spans="1:1" x14ac:dyDescent="0.55000000000000004">
      <c r="A10963" s="131"/>
    </row>
    <row r="10966" spans="1:1" x14ac:dyDescent="0.55000000000000004">
      <c r="A10966" s="131"/>
    </row>
    <row r="10967" spans="1:1" x14ac:dyDescent="0.55000000000000004">
      <c r="A10967" s="131"/>
    </row>
    <row r="10970" spans="1:1" x14ac:dyDescent="0.55000000000000004">
      <c r="A10970" s="131"/>
    </row>
    <row r="10971" spans="1:1" x14ac:dyDescent="0.55000000000000004">
      <c r="A10971" s="131"/>
    </row>
    <row r="10974" spans="1:1" x14ac:dyDescent="0.55000000000000004">
      <c r="A10974" s="131"/>
    </row>
    <row r="10975" spans="1:1" x14ac:dyDescent="0.55000000000000004">
      <c r="A10975" s="131"/>
    </row>
    <row r="10978" spans="1:1" x14ac:dyDescent="0.55000000000000004">
      <c r="A10978" s="131"/>
    </row>
    <row r="10979" spans="1:1" x14ac:dyDescent="0.55000000000000004">
      <c r="A10979" s="131"/>
    </row>
    <row r="10982" spans="1:1" x14ac:dyDescent="0.55000000000000004">
      <c r="A10982" s="131"/>
    </row>
    <row r="10983" spans="1:1" x14ac:dyDescent="0.55000000000000004">
      <c r="A10983" s="131"/>
    </row>
    <row r="10986" spans="1:1" x14ac:dyDescent="0.55000000000000004">
      <c r="A10986" s="131"/>
    </row>
    <row r="10987" spans="1:1" x14ac:dyDescent="0.55000000000000004">
      <c r="A10987" s="131"/>
    </row>
    <row r="10990" spans="1:1" x14ac:dyDescent="0.55000000000000004">
      <c r="A10990" s="131"/>
    </row>
    <row r="10991" spans="1:1" x14ac:dyDescent="0.55000000000000004">
      <c r="A10991" s="131"/>
    </row>
    <row r="10994" spans="1:1" x14ac:dyDescent="0.55000000000000004">
      <c r="A10994" s="131"/>
    </row>
    <row r="10995" spans="1:1" x14ac:dyDescent="0.55000000000000004">
      <c r="A10995" s="131"/>
    </row>
    <row r="10998" spans="1:1" x14ac:dyDescent="0.55000000000000004">
      <c r="A10998" s="131"/>
    </row>
    <row r="10999" spans="1:1" x14ac:dyDescent="0.55000000000000004">
      <c r="A10999" s="131"/>
    </row>
    <row r="11002" spans="1:1" x14ac:dyDescent="0.55000000000000004">
      <c r="A11002" s="131"/>
    </row>
    <row r="11003" spans="1:1" x14ac:dyDescent="0.55000000000000004">
      <c r="A11003" s="131"/>
    </row>
    <row r="11006" spans="1:1" x14ac:dyDescent="0.55000000000000004">
      <c r="A11006" s="131"/>
    </row>
    <row r="11007" spans="1:1" x14ac:dyDescent="0.55000000000000004">
      <c r="A11007" s="131"/>
    </row>
    <row r="11010" spans="1:1" x14ac:dyDescent="0.55000000000000004">
      <c r="A11010" s="131"/>
    </row>
    <row r="11011" spans="1:1" x14ac:dyDescent="0.55000000000000004">
      <c r="A11011" s="131"/>
    </row>
    <row r="11014" spans="1:1" x14ac:dyDescent="0.55000000000000004">
      <c r="A11014" s="131"/>
    </row>
    <row r="11015" spans="1:1" x14ac:dyDescent="0.55000000000000004">
      <c r="A11015" s="131"/>
    </row>
    <row r="11018" spans="1:1" x14ac:dyDescent="0.55000000000000004">
      <c r="A11018" s="131"/>
    </row>
    <row r="11019" spans="1:1" x14ac:dyDescent="0.55000000000000004">
      <c r="A11019" s="131"/>
    </row>
    <row r="11022" spans="1:1" x14ac:dyDescent="0.55000000000000004">
      <c r="A11022" s="131"/>
    </row>
    <row r="11023" spans="1:1" x14ac:dyDescent="0.55000000000000004">
      <c r="A11023" s="131"/>
    </row>
    <row r="11026" spans="1:1" x14ac:dyDescent="0.55000000000000004">
      <c r="A11026" s="131"/>
    </row>
    <row r="11027" spans="1:1" x14ac:dyDescent="0.55000000000000004">
      <c r="A11027" s="131"/>
    </row>
    <row r="11030" spans="1:1" x14ac:dyDescent="0.55000000000000004">
      <c r="A11030" s="131"/>
    </row>
    <row r="11031" spans="1:1" x14ac:dyDescent="0.55000000000000004">
      <c r="A11031" s="131"/>
    </row>
    <row r="11034" spans="1:1" x14ac:dyDescent="0.55000000000000004">
      <c r="A11034" s="131"/>
    </row>
    <row r="11035" spans="1:1" x14ac:dyDescent="0.55000000000000004">
      <c r="A11035" s="131"/>
    </row>
    <row r="11038" spans="1:1" x14ac:dyDescent="0.55000000000000004">
      <c r="A11038" s="131"/>
    </row>
    <row r="11039" spans="1:1" x14ac:dyDescent="0.55000000000000004">
      <c r="A11039" s="131"/>
    </row>
    <row r="11042" spans="1:1" x14ac:dyDescent="0.55000000000000004">
      <c r="A11042" s="131"/>
    </row>
    <row r="11043" spans="1:1" x14ac:dyDescent="0.55000000000000004">
      <c r="A11043" s="131"/>
    </row>
    <row r="11046" spans="1:1" x14ac:dyDescent="0.55000000000000004">
      <c r="A11046" s="131"/>
    </row>
    <row r="11047" spans="1:1" x14ac:dyDescent="0.55000000000000004">
      <c r="A11047" s="131"/>
    </row>
    <row r="11050" spans="1:1" x14ac:dyDescent="0.55000000000000004">
      <c r="A11050" s="131"/>
    </row>
    <row r="11051" spans="1:1" x14ac:dyDescent="0.55000000000000004">
      <c r="A11051" s="131"/>
    </row>
    <row r="11054" spans="1:1" x14ac:dyDescent="0.55000000000000004">
      <c r="A11054" s="131"/>
    </row>
    <row r="11055" spans="1:1" x14ac:dyDescent="0.55000000000000004">
      <c r="A11055" s="131"/>
    </row>
    <row r="11058" spans="1:1" x14ac:dyDescent="0.55000000000000004">
      <c r="A11058" s="131"/>
    </row>
    <row r="11059" spans="1:1" x14ac:dyDescent="0.55000000000000004">
      <c r="A11059" s="131"/>
    </row>
    <row r="11062" spans="1:1" x14ac:dyDescent="0.55000000000000004">
      <c r="A11062" s="131"/>
    </row>
    <row r="11063" spans="1:1" x14ac:dyDescent="0.55000000000000004">
      <c r="A11063" s="131"/>
    </row>
    <row r="11066" spans="1:1" x14ac:dyDescent="0.55000000000000004">
      <c r="A11066" s="131"/>
    </row>
    <row r="11067" spans="1:1" x14ac:dyDescent="0.55000000000000004">
      <c r="A11067" s="131"/>
    </row>
    <row r="11070" spans="1:1" x14ac:dyDescent="0.55000000000000004">
      <c r="A11070" s="131"/>
    </row>
    <row r="11071" spans="1:1" x14ac:dyDescent="0.55000000000000004">
      <c r="A11071" s="131"/>
    </row>
    <row r="11074" spans="1:1" x14ac:dyDescent="0.55000000000000004">
      <c r="A11074" s="131"/>
    </row>
    <row r="11075" spans="1:1" x14ac:dyDescent="0.55000000000000004">
      <c r="A11075" s="131"/>
    </row>
    <row r="11078" spans="1:1" x14ac:dyDescent="0.55000000000000004">
      <c r="A11078" s="131"/>
    </row>
    <row r="11079" spans="1:1" x14ac:dyDescent="0.55000000000000004">
      <c r="A11079" s="131"/>
    </row>
    <row r="11082" spans="1:1" x14ac:dyDescent="0.55000000000000004">
      <c r="A11082" s="131"/>
    </row>
    <row r="11083" spans="1:1" x14ac:dyDescent="0.55000000000000004">
      <c r="A11083" s="131"/>
    </row>
    <row r="11086" spans="1:1" x14ac:dyDescent="0.55000000000000004">
      <c r="A11086" s="131"/>
    </row>
    <row r="11087" spans="1:1" x14ac:dyDescent="0.55000000000000004">
      <c r="A11087" s="131"/>
    </row>
    <row r="11090" spans="1:1" x14ac:dyDescent="0.55000000000000004">
      <c r="A11090" s="131"/>
    </row>
    <row r="11091" spans="1:1" x14ac:dyDescent="0.55000000000000004">
      <c r="A11091" s="131"/>
    </row>
    <row r="11094" spans="1:1" x14ac:dyDescent="0.55000000000000004">
      <c r="A11094" s="131"/>
    </row>
    <row r="11095" spans="1:1" x14ac:dyDescent="0.55000000000000004">
      <c r="A11095" s="131"/>
    </row>
    <row r="11098" spans="1:1" x14ac:dyDescent="0.55000000000000004">
      <c r="A11098" s="131"/>
    </row>
    <row r="11099" spans="1:1" x14ac:dyDescent="0.55000000000000004">
      <c r="A11099" s="131"/>
    </row>
    <row r="11102" spans="1:1" x14ac:dyDescent="0.55000000000000004">
      <c r="A11102" s="131"/>
    </row>
    <row r="11103" spans="1:1" x14ac:dyDescent="0.55000000000000004">
      <c r="A11103" s="131"/>
    </row>
    <row r="11106" spans="1:1" x14ac:dyDescent="0.55000000000000004">
      <c r="A11106" s="131"/>
    </row>
    <row r="11107" spans="1:1" x14ac:dyDescent="0.55000000000000004">
      <c r="A11107" s="131"/>
    </row>
    <row r="11110" spans="1:1" x14ac:dyDescent="0.55000000000000004">
      <c r="A11110" s="131"/>
    </row>
    <row r="11111" spans="1:1" x14ac:dyDescent="0.55000000000000004">
      <c r="A11111" s="131"/>
    </row>
    <row r="11114" spans="1:1" x14ac:dyDescent="0.55000000000000004">
      <c r="A11114" s="131"/>
    </row>
    <row r="11115" spans="1:1" x14ac:dyDescent="0.55000000000000004">
      <c r="A11115" s="131"/>
    </row>
    <row r="11118" spans="1:1" x14ac:dyDescent="0.55000000000000004">
      <c r="A11118" s="131"/>
    </row>
    <row r="11119" spans="1:1" x14ac:dyDescent="0.55000000000000004">
      <c r="A11119" s="131"/>
    </row>
    <row r="11122" spans="1:1" x14ac:dyDescent="0.55000000000000004">
      <c r="A11122" s="131"/>
    </row>
    <row r="11123" spans="1:1" x14ac:dyDescent="0.55000000000000004">
      <c r="A11123" s="131"/>
    </row>
    <row r="11126" spans="1:1" x14ac:dyDescent="0.55000000000000004">
      <c r="A11126" s="131"/>
    </row>
    <row r="11127" spans="1:1" x14ac:dyDescent="0.55000000000000004">
      <c r="A11127" s="131"/>
    </row>
    <row r="11130" spans="1:1" x14ac:dyDescent="0.55000000000000004">
      <c r="A11130" s="131"/>
    </row>
    <row r="11131" spans="1:1" x14ac:dyDescent="0.55000000000000004">
      <c r="A11131" s="131"/>
    </row>
    <row r="11134" spans="1:1" x14ac:dyDescent="0.55000000000000004">
      <c r="A11134" s="131"/>
    </row>
    <row r="11135" spans="1:1" x14ac:dyDescent="0.55000000000000004">
      <c r="A11135" s="131"/>
    </row>
    <row r="11138" spans="1:1" x14ac:dyDescent="0.55000000000000004">
      <c r="A11138" s="131"/>
    </row>
    <row r="11139" spans="1:1" x14ac:dyDescent="0.55000000000000004">
      <c r="A11139" s="131"/>
    </row>
    <row r="11142" spans="1:1" x14ac:dyDescent="0.55000000000000004">
      <c r="A11142" s="131"/>
    </row>
    <row r="11143" spans="1:1" x14ac:dyDescent="0.55000000000000004">
      <c r="A11143" s="131"/>
    </row>
    <row r="11146" spans="1:1" x14ac:dyDescent="0.55000000000000004">
      <c r="A11146" s="131"/>
    </row>
    <row r="11147" spans="1:1" x14ac:dyDescent="0.55000000000000004">
      <c r="A11147" s="131"/>
    </row>
    <row r="11150" spans="1:1" x14ac:dyDescent="0.55000000000000004">
      <c r="A11150" s="131"/>
    </row>
    <row r="11151" spans="1:1" x14ac:dyDescent="0.55000000000000004">
      <c r="A11151" s="131"/>
    </row>
    <row r="11154" spans="1:1" x14ac:dyDescent="0.55000000000000004">
      <c r="A11154" s="131"/>
    </row>
    <row r="11155" spans="1:1" x14ac:dyDescent="0.55000000000000004">
      <c r="A11155" s="131"/>
    </row>
    <row r="11158" spans="1:1" x14ac:dyDescent="0.55000000000000004">
      <c r="A11158" s="131"/>
    </row>
    <row r="11159" spans="1:1" x14ac:dyDescent="0.55000000000000004">
      <c r="A11159" s="131"/>
    </row>
    <row r="11162" spans="1:1" x14ac:dyDescent="0.55000000000000004">
      <c r="A11162" s="131"/>
    </row>
    <row r="11163" spans="1:1" x14ac:dyDescent="0.55000000000000004">
      <c r="A11163" s="131"/>
    </row>
    <row r="11166" spans="1:1" x14ac:dyDescent="0.55000000000000004">
      <c r="A11166" s="131"/>
    </row>
    <row r="11167" spans="1:1" x14ac:dyDescent="0.55000000000000004">
      <c r="A11167" s="131"/>
    </row>
    <row r="11170" spans="1:1" x14ac:dyDescent="0.55000000000000004">
      <c r="A11170" s="131"/>
    </row>
    <row r="11171" spans="1:1" x14ac:dyDescent="0.55000000000000004">
      <c r="A11171" s="131"/>
    </row>
    <row r="11174" spans="1:1" x14ac:dyDescent="0.55000000000000004">
      <c r="A11174" s="131"/>
    </row>
    <row r="11175" spans="1:1" x14ac:dyDescent="0.55000000000000004">
      <c r="A11175" s="131"/>
    </row>
    <row r="11178" spans="1:1" x14ac:dyDescent="0.55000000000000004">
      <c r="A11178" s="131"/>
    </row>
    <row r="11179" spans="1:1" x14ac:dyDescent="0.55000000000000004">
      <c r="A11179" s="131"/>
    </row>
    <row r="11182" spans="1:1" x14ac:dyDescent="0.55000000000000004">
      <c r="A11182" s="131"/>
    </row>
    <row r="11183" spans="1:1" x14ac:dyDescent="0.55000000000000004">
      <c r="A11183" s="131"/>
    </row>
    <row r="11186" spans="1:1" x14ac:dyDescent="0.55000000000000004">
      <c r="A11186" s="131"/>
    </row>
    <row r="11187" spans="1:1" x14ac:dyDescent="0.55000000000000004">
      <c r="A11187" s="131"/>
    </row>
    <row r="11190" spans="1:1" x14ac:dyDescent="0.55000000000000004">
      <c r="A11190" s="131"/>
    </row>
    <row r="11191" spans="1:1" x14ac:dyDescent="0.55000000000000004">
      <c r="A11191" s="131"/>
    </row>
    <row r="11194" spans="1:1" x14ac:dyDescent="0.55000000000000004">
      <c r="A11194" s="131"/>
    </row>
    <row r="11195" spans="1:1" x14ac:dyDescent="0.55000000000000004">
      <c r="A11195" s="131"/>
    </row>
    <row r="11198" spans="1:1" x14ac:dyDescent="0.55000000000000004">
      <c r="A11198" s="131"/>
    </row>
    <row r="11199" spans="1:1" x14ac:dyDescent="0.55000000000000004">
      <c r="A11199" s="131"/>
    </row>
    <row r="11202" spans="1:1" x14ac:dyDescent="0.55000000000000004">
      <c r="A11202" s="131"/>
    </row>
    <row r="11203" spans="1:1" x14ac:dyDescent="0.55000000000000004">
      <c r="A11203" s="131"/>
    </row>
    <row r="11206" spans="1:1" x14ac:dyDescent="0.55000000000000004">
      <c r="A11206" s="131"/>
    </row>
    <row r="11207" spans="1:1" x14ac:dyDescent="0.55000000000000004">
      <c r="A11207" s="131"/>
    </row>
    <row r="11210" spans="1:1" x14ac:dyDescent="0.55000000000000004">
      <c r="A11210" s="131"/>
    </row>
    <row r="11211" spans="1:1" x14ac:dyDescent="0.55000000000000004">
      <c r="A11211" s="131"/>
    </row>
    <row r="11214" spans="1:1" x14ac:dyDescent="0.55000000000000004">
      <c r="A11214" s="131"/>
    </row>
    <row r="11215" spans="1:1" x14ac:dyDescent="0.55000000000000004">
      <c r="A11215" s="131"/>
    </row>
    <row r="11218" spans="1:1" x14ac:dyDescent="0.55000000000000004">
      <c r="A11218" s="131"/>
    </row>
    <row r="11219" spans="1:1" x14ac:dyDescent="0.55000000000000004">
      <c r="A11219" s="131"/>
    </row>
    <row r="11222" spans="1:1" x14ac:dyDescent="0.55000000000000004">
      <c r="A11222" s="131"/>
    </row>
    <row r="11223" spans="1:1" x14ac:dyDescent="0.55000000000000004">
      <c r="A11223" s="131"/>
    </row>
    <row r="11226" spans="1:1" x14ac:dyDescent="0.55000000000000004">
      <c r="A11226" s="131"/>
    </row>
    <row r="11227" spans="1:1" x14ac:dyDescent="0.55000000000000004">
      <c r="A11227" s="131"/>
    </row>
    <row r="11230" spans="1:1" x14ac:dyDescent="0.55000000000000004">
      <c r="A11230" s="131"/>
    </row>
    <row r="11231" spans="1:1" x14ac:dyDescent="0.55000000000000004">
      <c r="A11231" s="131"/>
    </row>
    <row r="11234" spans="1:1" x14ac:dyDescent="0.55000000000000004">
      <c r="A11234" s="131"/>
    </row>
    <row r="11235" spans="1:1" x14ac:dyDescent="0.55000000000000004">
      <c r="A11235" s="131"/>
    </row>
    <row r="11238" spans="1:1" x14ac:dyDescent="0.55000000000000004">
      <c r="A11238" s="131"/>
    </row>
    <row r="11239" spans="1:1" x14ac:dyDescent="0.55000000000000004">
      <c r="A11239" s="131"/>
    </row>
    <row r="11242" spans="1:1" x14ac:dyDescent="0.55000000000000004">
      <c r="A11242" s="131"/>
    </row>
    <row r="11243" spans="1:1" x14ac:dyDescent="0.55000000000000004">
      <c r="A11243" s="131"/>
    </row>
    <row r="11246" spans="1:1" x14ac:dyDescent="0.55000000000000004">
      <c r="A11246" s="131"/>
    </row>
    <row r="11247" spans="1:1" x14ac:dyDescent="0.55000000000000004">
      <c r="A11247" s="131"/>
    </row>
    <row r="11250" spans="1:1" x14ac:dyDescent="0.55000000000000004">
      <c r="A11250" s="131"/>
    </row>
    <row r="11251" spans="1:1" x14ac:dyDescent="0.55000000000000004">
      <c r="A11251" s="131"/>
    </row>
    <row r="11254" spans="1:1" x14ac:dyDescent="0.55000000000000004">
      <c r="A11254" s="131"/>
    </row>
    <row r="11255" spans="1:1" x14ac:dyDescent="0.55000000000000004">
      <c r="A11255" s="131"/>
    </row>
    <row r="11258" spans="1:1" x14ac:dyDescent="0.55000000000000004">
      <c r="A11258" s="131"/>
    </row>
    <row r="11259" spans="1:1" x14ac:dyDescent="0.55000000000000004">
      <c r="A11259" s="131"/>
    </row>
    <row r="11262" spans="1:1" x14ac:dyDescent="0.55000000000000004">
      <c r="A11262" s="131"/>
    </row>
    <row r="11263" spans="1:1" x14ac:dyDescent="0.55000000000000004">
      <c r="A11263" s="131"/>
    </row>
    <row r="11266" spans="1:1" x14ac:dyDescent="0.55000000000000004">
      <c r="A11266" s="131"/>
    </row>
    <row r="11267" spans="1:1" x14ac:dyDescent="0.55000000000000004">
      <c r="A11267" s="131"/>
    </row>
    <row r="11270" spans="1:1" x14ac:dyDescent="0.55000000000000004">
      <c r="A11270" s="131"/>
    </row>
    <row r="11271" spans="1:1" x14ac:dyDescent="0.55000000000000004">
      <c r="A11271" s="131"/>
    </row>
    <row r="11274" spans="1:1" x14ac:dyDescent="0.55000000000000004">
      <c r="A11274" s="131"/>
    </row>
    <row r="11275" spans="1:1" x14ac:dyDescent="0.55000000000000004">
      <c r="A11275" s="131"/>
    </row>
    <row r="11278" spans="1:1" x14ac:dyDescent="0.55000000000000004">
      <c r="A11278" s="131"/>
    </row>
    <row r="11279" spans="1:1" x14ac:dyDescent="0.55000000000000004">
      <c r="A11279" s="131"/>
    </row>
    <row r="11282" spans="1:1" x14ac:dyDescent="0.55000000000000004">
      <c r="A11282" s="131"/>
    </row>
    <row r="11283" spans="1:1" x14ac:dyDescent="0.55000000000000004">
      <c r="A11283" s="131"/>
    </row>
    <row r="11286" spans="1:1" x14ac:dyDescent="0.55000000000000004">
      <c r="A11286" s="131"/>
    </row>
    <row r="11287" spans="1:1" x14ac:dyDescent="0.55000000000000004">
      <c r="A11287" s="131"/>
    </row>
    <row r="11290" spans="1:1" x14ac:dyDescent="0.55000000000000004">
      <c r="A11290" s="131"/>
    </row>
    <row r="11291" spans="1:1" x14ac:dyDescent="0.55000000000000004">
      <c r="A11291" s="131"/>
    </row>
    <row r="11294" spans="1:1" x14ac:dyDescent="0.55000000000000004">
      <c r="A11294" s="131"/>
    </row>
    <row r="11295" spans="1:1" x14ac:dyDescent="0.55000000000000004">
      <c r="A11295" s="131"/>
    </row>
    <row r="11298" spans="1:1" x14ac:dyDescent="0.55000000000000004">
      <c r="A11298" s="131"/>
    </row>
    <row r="11299" spans="1:1" x14ac:dyDescent="0.55000000000000004">
      <c r="A11299" s="131"/>
    </row>
    <row r="11302" spans="1:1" x14ac:dyDescent="0.55000000000000004">
      <c r="A11302" s="131"/>
    </row>
    <row r="11303" spans="1:1" x14ac:dyDescent="0.55000000000000004">
      <c r="A11303" s="131"/>
    </row>
    <row r="11306" spans="1:1" x14ac:dyDescent="0.55000000000000004">
      <c r="A11306" s="131"/>
    </row>
    <row r="11307" spans="1:1" x14ac:dyDescent="0.55000000000000004">
      <c r="A11307" s="131"/>
    </row>
    <row r="11310" spans="1:1" x14ac:dyDescent="0.55000000000000004">
      <c r="A11310" s="131"/>
    </row>
    <row r="11311" spans="1:1" x14ac:dyDescent="0.55000000000000004">
      <c r="A11311" s="131"/>
    </row>
    <row r="11314" spans="1:1" x14ac:dyDescent="0.55000000000000004">
      <c r="A11314" s="131"/>
    </row>
    <row r="11315" spans="1:1" x14ac:dyDescent="0.55000000000000004">
      <c r="A11315" s="131"/>
    </row>
    <row r="11318" spans="1:1" x14ac:dyDescent="0.55000000000000004">
      <c r="A11318" s="131"/>
    </row>
    <row r="11319" spans="1:1" x14ac:dyDescent="0.55000000000000004">
      <c r="A11319" s="131"/>
    </row>
    <row r="11322" spans="1:1" x14ac:dyDescent="0.55000000000000004">
      <c r="A11322" s="131"/>
    </row>
    <row r="11323" spans="1:1" x14ac:dyDescent="0.55000000000000004">
      <c r="A11323" s="131"/>
    </row>
    <row r="11326" spans="1:1" x14ac:dyDescent="0.55000000000000004">
      <c r="A11326" s="131"/>
    </row>
    <row r="11327" spans="1:1" x14ac:dyDescent="0.55000000000000004">
      <c r="A11327" s="131"/>
    </row>
    <row r="11330" spans="1:1" x14ac:dyDescent="0.55000000000000004">
      <c r="A11330" s="131"/>
    </row>
    <row r="11331" spans="1:1" x14ac:dyDescent="0.55000000000000004">
      <c r="A11331" s="131"/>
    </row>
    <row r="11334" spans="1:1" x14ac:dyDescent="0.55000000000000004">
      <c r="A11334" s="131"/>
    </row>
    <row r="11335" spans="1:1" x14ac:dyDescent="0.55000000000000004">
      <c r="A11335" s="131"/>
    </row>
    <row r="11338" spans="1:1" x14ac:dyDescent="0.55000000000000004">
      <c r="A11338" s="131"/>
    </row>
    <row r="11339" spans="1:1" x14ac:dyDescent="0.55000000000000004">
      <c r="A11339" s="131"/>
    </row>
    <row r="11342" spans="1:1" x14ac:dyDescent="0.55000000000000004">
      <c r="A11342" s="131"/>
    </row>
    <row r="11343" spans="1:1" x14ac:dyDescent="0.55000000000000004">
      <c r="A11343" s="131"/>
    </row>
    <row r="11346" spans="1:1" x14ac:dyDescent="0.55000000000000004">
      <c r="A11346" s="131"/>
    </row>
    <row r="11347" spans="1:1" x14ac:dyDescent="0.55000000000000004">
      <c r="A11347" s="131"/>
    </row>
    <row r="11350" spans="1:1" x14ac:dyDescent="0.55000000000000004">
      <c r="A11350" s="131"/>
    </row>
    <row r="11351" spans="1:1" x14ac:dyDescent="0.55000000000000004">
      <c r="A11351" s="131"/>
    </row>
    <row r="11354" spans="1:1" x14ac:dyDescent="0.55000000000000004">
      <c r="A11354" s="131"/>
    </row>
    <row r="11355" spans="1:1" x14ac:dyDescent="0.55000000000000004">
      <c r="A11355" s="131"/>
    </row>
    <row r="11358" spans="1:1" x14ac:dyDescent="0.55000000000000004">
      <c r="A11358" s="131"/>
    </row>
    <row r="11359" spans="1:1" x14ac:dyDescent="0.55000000000000004">
      <c r="A11359" s="131"/>
    </row>
    <row r="11362" spans="1:1" x14ac:dyDescent="0.55000000000000004">
      <c r="A11362" s="131"/>
    </row>
    <row r="11363" spans="1:1" x14ac:dyDescent="0.55000000000000004">
      <c r="A11363" s="131"/>
    </row>
    <row r="11366" spans="1:1" x14ac:dyDescent="0.55000000000000004">
      <c r="A11366" s="131"/>
    </row>
    <row r="11367" spans="1:1" x14ac:dyDescent="0.55000000000000004">
      <c r="A11367" s="131"/>
    </row>
    <row r="11370" spans="1:1" x14ac:dyDescent="0.55000000000000004">
      <c r="A11370" s="131"/>
    </row>
    <row r="11371" spans="1:1" x14ac:dyDescent="0.55000000000000004">
      <c r="A11371" s="131"/>
    </row>
    <row r="11374" spans="1:1" x14ac:dyDescent="0.55000000000000004">
      <c r="A11374" s="131"/>
    </row>
    <row r="11375" spans="1:1" x14ac:dyDescent="0.55000000000000004">
      <c r="A11375" s="131"/>
    </row>
    <row r="11378" spans="1:1" x14ac:dyDescent="0.55000000000000004">
      <c r="A11378" s="131"/>
    </row>
    <row r="11379" spans="1:1" x14ac:dyDescent="0.55000000000000004">
      <c r="A11379" s="131"/>
    </row>
    <row r="11382" spans="1:1" x14ac:dyDescent="0.55000000000000004">
      <c r="A11382" s="131"/>
    </row>
    <row r="11383" spans="1:1" x14ac:dyDescent="0.55000000000000004">
      <c r="A11383" s="131"/>
    </row>
    <row r="11386" spans="1:1" x14ac:dyDescent="0.55000000000000004">
      <c r="A11386" s="131"/>
    </row>
    <row r="11387" spans="1:1" x14ac:dyDescent="0.55000000000000004">
      <c r="A11387" s="131"/>
    </row>
    <row r="11390" spans="1:1" x14ac:dyDescent="0.55000000000000004">
      <c r="A11390" s="131"/>
    </row>
    <row r="11391" spans="1:1" x14ac:dyDescent="0.55000000000000004">
      <c r="A11391" s="131"/>
    </row>
    <row r="11394" spans="1:1" x14ac:dyDescent="0.55000000000000004">
      <c r="A11394" s="131"/>
    </row>
    <row r="11395" spans="1:1" x14ac:dyDescent="0.55000000000000004">
      <c r="A11395" s="131"/>
    </row>
    <row r="11398" spans="1:1" x14ac:dyDescent="0.55000000000000004">
      <c r="A11398" s="131"/>
    </row>
    <row r="11399" spans="1:1" x14ac:dyDescent="0.55000000000000004">
      <c r="A11399" s="131"/>
    </row>
    <row r="11402" spans="1:1" x14ac:dyDescent="0.55000000000000004">
      <c r="A11402" s="131"/>
    </row>
    <row r="11403" spans="1:1" x14ac:dyDescent="0.55000000000000004">
      <c r="A11403" s="131"/>
    </row>
    <row r="11406" spans="1:1" x14ac:dyDescent="0.55000000000000004">
      <c r="A11406" s="131"/>
    </row>
    <row r="11407" spans="1:1" x14ac:dyDescent="0.55000000000000004">
      <c r="A11407" s="131"/>
    </row>
    <row r="11410" spans="1:1" x14ac:dyDescent="0.55000000000000004">
      <c r="A11410" s="131"/>
    </row>
    <row r="11411" spans="1:1" x14ac:dyDescent="0.55000000000000004">
      <c r="A11411" s="131"/>
    </row>
    <row r="11414" spans="1:1" x14ac:dyDescent="0.55000000000000004">
      <c r="A11414" s="131"/>
    </row>
    <row r="11415" spans="1:1" x14ac:dyDescent="0.55000000000000004">
      <c r="A11415" s="131"/>
    </row>
    <row r="11418" spans="1:1" x14ac:dyDescent="0.55000000000000004">
      <c r="A11418" s="131"/>
    </row>
    <row r="11419" spans="1:1" x14ac:dyDescent="0.55000000000000004">
      <c r="A11419" s="131"/>
    </row>
    <row r="11422" spans="1:1" x14ac:dyDescent="0.55000000000000004">
      <c r="A11422" s="131"/>
    </row>
    <row r="11423" spans="1:1" x14ac:dyDescent="0.55000000000000004">
      <c r="A11423" s="131"/>
    </row>
    <row r="11426" spans="1:1" x14ac:dyDescent="0.55000000000000004">
      <c r="A11426" s="131"/>
    </row>
    <row r="11427" spans="1:1" x14ac:dyDescent="0.55000000000000004">
      <c r="A11427" s="131"/>
    </row>
    <row r="11430" spans="1:1" x14ac:dyDescent="0.55000000000000004">
      <c r="A11430" s="131"/>
    </row>
    <row r="11431" spans="1:1" x14ac:dyDescent="0.55000000000000004">
      <c r="A11431" s="131"/>
    </row>
    <row r="11434" spans="1:1" x14ac:dyDescent="0.55000000000000004">
      <c r="A11434" s="131"/>
    </row>
    <row r="11435" spans="1:1" x14ac:dyDescent="0.55000000000000004">
      <c r="A11435" s="131"/>
    </row>
    <row r="11438" spans="1:1" x14ac:dyDescent="0.55000000000000004">
      <c r="A11438" s="131"/>
    </row>
    <row r="11439" spans="1:1" x14ac:dyDescent="0.55000000000000004">
      <c r="A11439" s="131"/>
    </row>
    <row r="11442" spans="1:1" x14ac:dyDescent="0.55000000000000004">
      <c r="A11442" s="131"/>
    </row>
    <row r="11443" spans="1:1" x14ac:dyDescent="0.55000000000000004">
      <c r="A11443" s="131"/>
    </row>
    <row r="11446" spans="1:1" x14ac:dyDescent="0.55000000000000004">
      <c r="A11446" s="131"/>
    </row>
    <row r="11447" spans="1:1" x14ac:dyDescent="0.55000000000000004">
      <c r="A11447" s="131"/>
    </row>
    <row r="11450" spans="1:1" x14ac:dyDescent="0.55000000000000004">
      <c r="A11450" s="131"/>
    </row>
    <row r="11451" spans="1:1" x14ac:dyDescent="0.55000000000000004">
      <c r="A11451" s="131"/>
    </row>
    <row r="11454" spans="1:1" x14ac:dyDescent="0.55000000000000004">
      <c r="A11454" s="131"/>
    </row>
    <row r="11455" spans="1:1" x14ac:dyDescent="0.55000000000000004">
      <c r="A11455" s="131"/>
    </row>
    <row r="11458" spans="1:1" x14ac:dyDescent="0.55000000000000004">
      <c r="A11458" s="131"/>
    </row>
    <row r="11459" spans="1:1" x14ac:dyDescent="0.55000000000000004">
      <c r="A11459" s="131"/>
    </row>
    <row r="11462" spans="1:1" x14ac:dyDescent="0.55000000000000004">
      <c r="A11462" s="131"/>
    </row>
    <row r="11463" spans="1:1" x14ac:dyDescent="0.55000000000000004">
      <c r="A11463" s="131"/>
    </row>
    <row r="11466" spans="1:1" x14ac:dyDescent="0.55000000000000004">
      <c r="A11466" s="131"/>
    </row>
    <row r="11467" spans="1:1" x14ac:dyDescent="0.55000000000000004">
      <c r="A11467" s="131"/>
    </row>
    <row r="11470" spans="1:1" x14ac:dyDescent="0.55000000000000004">
      <c r="A11470" s="131"/>
    </row>
    <row r="11471" spans="1:1" x14ac:dyDescent="0.55000000000000004">
      <c r="A11471" s="131"/>
    </row>
    <row r="11474" spans="1:1" x14ac:dyDescent="0.55000000000000004">
      <c r="A11474" s="131"/>
    </row>
    <row r="11475" spans="1:1" x14ac:dyDescent="0.55000000000000004">
      <c r="A11475" s="131"/>
    </row>
    <row r="11478" spans="1:1" x14ac:dyDescent="0.55000000000000004">
      <c r="A11478" s="131"/>
    </row>
    <row r="11479" spans="1:1" x14ac:dyDescent="0.55000000000000004">
      <c r="A11479" s="131"/>
    </row>
    <row r="11482" spans="1:1" x14ac:dyDescent="0.55000000000000004">
      <c r="A11482" s="131"/>
    </row>
    <row r="11483" spans="1:1" x14ac:dyDescent="0.55000000000000004">
      <c r="A11483" s="131"/>
    </row>
    <row r="11486" spans="1:1" x14ac:dyDescent="0.55000000000000004">
      <c r="A11486" s="131"/>
    </row>
    <row r="11487" spans="1:1" x14ac:dyDescent="0.55000000000000004">
      <c r="A11487" s="131"/>
    </row>
    <row r="11490" spans="1:1" x14ac:dyDescent="0.55000000000000004">
      <c r="A11490" s="131"/>
    </row>
    <row r="11491" spans="1:1" x14ac:dyDescent="0.55000000000000004">
      <c r="A11491" s="131"/>
    </row>
    <row r="11494" spans="1:1" x14ac:dyDescent="0.55000000000000004">
      <c r="A11494" s="131"/>
    </row>
    <row r="11495" spans="1:1" x14ac:dyDescent="0.55000000000000004">
      <c r="A11495" s="131"/>
    </row>
    <row r="11498" spans="1:1" x14ac:dyDescent="0.55000000000000004">
      <c r="A11498" s="131"/>
    </row>
    <row r="11499" spans="1:1" x14ac:dyDescent="0.55000000000000004">
      <c r="A11499" s="131"/>
    </row>
    <row r="11502" spans="1:1" x14ac:dyDescent="0.55000000000000004">
      <c r="A11502" s="131"/>
    </row>
    <row r="11503" spans="1:1" x14ac:dyDescent="0.55000000000000004">
      <c r="A11503" s="131"/>
    </row>
    <row r="11506" spans="1:1" x14ac:dyDescent="0.55000000000000004">
      <c r="A11506" s="131"/>
    </row>
    <row r="11507" spans="1:1" x14ac:dyDescent="0.55000000000000004">
      <c r="A11507" s="131"/>
    </row>
    <row r="11510" spans="1:1" x14ac:dyDescent="0.55000000000000004">
      <c r="A11510" s="131"/>
    </row>
    <row r="11511" spans="1:1" x14ac:dyDescent="0.55000000000000004">
      <c r="A11511" s="131"/>
    </row>
    <row r="11514" spans="1:1" x14ac:dyDescent="0.55000000000000004">
      <c r="A11514" s="131"/>
    </row>
    <row r="11515" spans="1:1" x14ac:dyDescent="0.55000000000000004">
      <c r="A11515" s="131"/>
    </row>
    <row r="11518" spans="1:1" x14ac:dyDescent="0.55000000000000004">
      <c r="A11518" s="131"/>
    </row>
    <row r="11519" spans="1:1" x14ac:dyDescent="0.55000000000000004">
      <c r="A11519" s="131"/>
    </row>
    <row r="11522" spans="1:1" x14ac:dyDescent="0.55000000000000004">
      <c r="A11522" s="131"/>
    </row>
    <row r="11523" spans="1:1" x14ac:dyDescent="0.55000000000000004">
      <c r="A11523" s="131"/>
    </row>
    <row r="11526" spans="1:1" x14ac:dyDescent="0.55000000000000004">
      <c r="A11526" s="131"/>
    </row>
    <row r="11527" spans="1:1" x14ac:dyDescent="0.55000000000000004">
      <c r="A11527" s="131"/>
    </row>
    <row r="11530" spans="1:1" x14ac:dyDescent="0.55000000000000004">
      <c r="A11530" s="131"/>
    </row>
    <row r="11531" spans="1:1" x14ac:dyDescent="0.55000000000000004">
      <c r="A11531" s="131"/>
    </row>
    <row r="11534" spans="1:1" x14ac:dyDescent="0.55000000000000004">
      <c r="A11534" s="131"/>
    </row>
    <row r="11535" spans="1:1" x14ac:dyDescent="0.55000000000000004">
      <c r="A11535" s="131"/>
    </row>
    <row r="11538" spans="1:1" x14ac:dyDescent="0.55000000000000004">
      <c r="A11538" s="131"/>
    </row>
    <row r="11539" spans="1:1" x14ac:dyDescent="0.55000000000000004">
      <c r="A11539" s="131"/>
    </row>
    <row r="11542" spans="1:1" x14ac:dyDescent="0.55000000000000004">
      <c r="A11542" s="131"/>
    </row>
    <row r="11543" spans="1:1" x14ac:dyDescent="0.55000000000000004">
      <c r="A11543" s="131"/>
    </row>
    <row r="11546" spans="1:1" x14ac:dyDescent="0.55000000000000004">
      <c r="A11546" s="131"/>
    </row>
    <row r="11547" spans="1:1" x14ac:dyDescent="0.55000000000000004">
      <c r="A11547" s="131"/>
    </row>
    <row r="11550" spans="1:1" x14ac:dyDescent="0.55000000000000004">
      <c r="A11550" s="131"/>
    </row>
    <row r="11551" spans="1:1" x14ac:dyDescent="0.55000000000000004">
      <c r="A11551" s="131"/>
    </row>
    <row r="11554" spans="1:1" x14ac:dyDescent="0.55000000000000004">
      <c r="A11554" s="131"/>
    </row>
    <row r="11555" spans="1:1" x14ac:dyDescent="0.55000000000000004">
      <c r="A11555" s="131"/>
    </row>
    <row r="11558" spans="1:1" x14ac:dyDescent="0.55000000000000004">
      <c r="A11558" s="131"/>
    </row>
    <row r="11559" spans="1:1" x14ac:dyDescent="0.55000000000000004">
      <c r="A11559" s="131"/>
    </row>
    <row r="11562" spans="1:1" x14ac:dyDescent="0.55000000000000004">
      <c r="A11562" s="131"/>
    </row>
    <row r="11563" spans="1:1" x14ac:dyDescent="0.55000000000000004">
      <c r="A11563" s="131"/>
    </row>
    <row r="11566" spans="1:1" x14ac:dyDescent="0.55000000000000004">
      <c r="A11566" s="131"/>
    </row>
    <row r="11567" spans="1:1" x14ac:dyDescent="0.55000000000000004">
      <c r="A11567" s="131"/>
    </row>
    <row r="11570" spans="1:1" x14ac:dyDescent="0.55000000000000004">
      <c r="A11570" s="131"/>
    </row>
    <row r="11571" spans="1:1" x14ac:dyDescent="0.55000000000000004">
      <c r="A11571" s="131"/>
    </row>
    <row r="11574" spans="1:1" x14ac:dyDescent="0.55000000000000004">
      <c r="A11574" s="131"/>
    </row>
    <row r="11575" spans="1:1" x14ac:dyDescent="0.55000000000000004">
      <c r="A11575" s="131"/>
    </row>
    <row r="11578" spans="1:1" x14ac:dyDescent="0.55000000000000004">
      <c r="A11578" s="131"/>
    </row>
    <row r="11579" spans="1:1" x14ac:dyDescent="0.55000000000000004">
      <c r="A11579" s="131"/>
    </row>
    <row r="11582" spans="1:1" x14ac:dyDescent="0.55000000000000004">
      <c r="A11582" s="131"/>
    </row>
    <row r="11583" spans="1:1" x14ac:dyDescent="0.55000000000000004">
      <c r="A11583" s="131"/>
    </row>
    <row r="11586" spans="1:1" x14ac:dyDescent="0.55000000000000004">
      <c r="A11586" s="131"/>
    </row>
    <row r="11587" spans="1:1" x14ac:dyDescent="0.55000000000000004">
      <c r="A11587" s="131"/>
    </row>
    <row r="11590" spans="1:1" x14ac:dyDescent="0.55000000000000004">
      <c r="A11590" s="131"/>
    </row>
    <row r="11591" spans="1:1" x14ac:dyDescent="0.55000000000000004">
      <c r="A11591" s="131"/>
    </row>
    <row r="11594" spans="1:1" x14ac:dyDescent="0.55000000000000004">
      <c r="A11594" s="131"/>
    </row>
    <row r="11595" spans="1:1" x14ac:dyDescent="0.55000000000000004">
      <c r="A11595" s="131"/>
    </row>
    <row r="11598" spans="1:1" x14ac:dyDescent="0.55000000000000004">
      <c r="A11598" s="131"/>
    </row>
    <row r="11599" spans="1:1" x14ac:dyDescent="0.55000000000000004">
      <c r="A11599" s="131"/>
    </row>
    <row r="11602" spans="1:1" x14ac:dyDescent="0.55000000000000004">
      <c r="A11602" s="131"/>
    </row>
    <row r="11603" spans="1:1" x14ac:dyDescent="0.55000000000000004">
      <c r="A11603" s="131"/>
    </row>
    <row r="11606" spans="1:1" x14ac:dyDescent="0.55000000000000004">
      <c r="A11606" s="131"/>
    </row>
    <row r="11607" spans="1:1" x14ac:dyDescent="0.55000000000000004">
      <c r="A11607" s="131"/>
    </row>
    <row r="11610" spans="1:1" x14ac:dyDescent="0.55000000000000004">
      <c r="A11610" s="131"/>
    </row>
    <row r="11611" spans="1:1" x14ac:dyDescent="0.55000000000000004">
      <c r="A11611" s="131"/>
    </row>
    <row r="11614" spans="1:1" x14ac:dyDescent="0.55000000000000004">
      <c r="A11614" s="131"/>
    </row>
    <row r="11615" spans="1:1" x14ac:dyDescent="0.55000000000000004">
      <c r="A11615" s="131"/>
    </row>
    <row r="11618" spans="1:1" x14ac:dyDescent="0.55000000000000004">
      <c r="A11618" s="131"/>
    </row>
    <row r="11619" spans="1:1" x14ac:dyDescent="0.55000000000000004">
      <c r="A11619" s="131"/>
    </row>
    <row r="11622" spans="1:1" x14ac:dyDescent="0.55000000000000004">
      <c r="A11622" s="131"/>
    </row>
    <row r="11623" spans="1:1" x14ac:dyDescent="0.55000000000000004">
      <c r="A11623" s="131"/>
    </row>
    <row r="11626" spans="1:1" x14ac:dyDescent="0.55000000000000004">
      <c r="A11626" s="131"/>
    </row>
    <row r="11627" spans="1:1" x14ac:dyDescent="0.55000000000000004">
      <c r="A11627" s="131"/>
    </row>
    <row r="11630" spans="1:1" x14ac:dyDescent="0.55000000000000004">
      <c r="A11630" s="131"/>
    </row>
    <row r="11631" spans="1:1" x14ac:dyDescent="0.55000000000000004">
      <c r="A11631" s="131"/>
    </row>
    <row r="11634" spans="1:1" x14ac:dyDescent="0.55000000000000004">
      <c r="A11634" s="131"/>
    </row>
    <row r="11635" spans="1:1" x14ac:dyDescent="0.55000000000000004">
      <c r="A11635" s="131"/>
    </row>
    <row r="11638" spans="1:1" x14ac:dyDescent="0.55000000000000004">
      <c r="A11638" s="131"/>
    </row>
    <row r="11639" spans="1:1" x14ac:dyDescent="0.55000000000000004">
      <c r="A11639" s="131"/>
    </row>
    <row r="11642" spans="1:1" x14ac:dyDescent="0.55000000000000004">
      <c r="A11642" s="131"/>
    </row>
    <row r="11643" spans="1:1" x14ac:dyDescent="0.55000000000000004">
      <c r="A11643" s="131"/>
    </row>
    <row r="11646" spans="1:1" x14ac:dyDescent="0.55000000000000004">
      <c r="A11646" s="131"/>
    </row>
    <row r="11647" spans="1:1" x14ac:dyDescent="0.55000000000000004">
      <c r="A11647" s="131"/>
    </row>
    <row r="11650" spans="1:1" x14ac:dyDescent="0.55000000000000004">
      <c r="A11650" s="131"/>
    </row>
    <row r="11651" spans="1:1" x14ac:dyDescent="0.55000000000000004">
      <c r="A11651" s="131"/>
    </row>
    <row r="11654" spans="1:1" x14ac:dyDescent="0.55000000000000004">
      <c r="A11654" s="131"/>
    </row>
    <row r="11655" spans="1:1" x14ac:dyDescent="0.55000000000000004">
      <c r="A11655" s="131"/>
    </row>
    <row r="11658" spans="1:1" x14ac:dyDescent="0.55000000000000004">
      <c r="A11658" s="131"/>
    </row>
    <row r="11659" spans="1:1" x14ac:dyDescent="0.55000000000000004">
      <c r="A11659" s="131"/>
    </row>
    <row r="11662" spans="1:1" x14ac:dyDescent="0.55000000000000004">
      <c r="A11662" s="131"/>
    </row>
    <row r="11663" spans="1:1" x14ac:dyDescent="0.55000000000000004">
      <c r="A11663" s="131"/>
    </row>
    <row r="11666" spans="1:1" x14ac:dyDescent="0.55000000000000004">
      <c r="A11666" s="131"/>
    </row>
    <row r="11667" spans="1:1" x14ac:dyDescent="0.55000000000000004">
      <c r="A11667" s="131"/>
    </row>
    <row r="11670" spans="1:1" x14ac:dyDescent="0.55000000000000004">
      <c r="A11670" s="131"/>
    </row>
    <row r="11671" spans="1:1" x14ac:dyDescent="0.55000000000000004">
      <c r="A11671" s="131"/>
    </row>
    <row r="11674" spans="1:1" x14ac:dyDescent="0.55000000000000004">
      <c r="A11674" s="131"/>
    </row>
    <row r="11675" spans="1:1" x14ac:dyDescent="0.55000000000000004">
      <c r="A11675" s="131"/>
    </row>
    <row r="11678" spans="1:1" x14ac:dyDescent="0.55000000000000004">
      <c r="A11678" s="131"/>
    </row>
    <row r="11679" spans="1:1" x14ac:dyDescent="0.55000000000000004">
      <c r="A11679" s="131"/>
    </row>
    <row r="11682" spans="1:1" x14ac:dyDescent="0.55000000000000004">
      <c r="A11682" s="131"/>
    </row>
    <row r="11683" spans="1:1" x14ac:dyDescent="0.55000000000000004">
      <c r="A11683" s="131"/>
    </row>
    <row r="11686" spans="1:1" x14ac:dyDescent="0.55000000000000004">
      <c r="A11686" s="131"/>
    </row>
    <row r="11687" spans="1:1" x14ac:dyDescent="0.55000000000000004">
      <c r="A11687" s="131"/>
    </row>
    <row r="11690" spans="1:1" x14ac:dyDescent="0.55000000000000004">
      <c r="A11690" s="131"/>
    </row>
    <row r="11691" spans="1:1" x14ac:dyDescent="0.55000000000000004">
      <c r="A11691" s="131"/>
    </row>
    <row r="11694" spans="1:1" x14ac:dyDescent="0.55000000000000004">
      <c r="A11694" s="131"/>
    </row>
    <row r="11695" spans="1:1" x14ac:dyDescent="0.55000000000000004">
      <c r="A11695" s="131"/>
    </row>
    <row r="11698" spans="1:1" x14ac:dyDescent="0.55000000000000004">
      <c r="A11698" s="131"/>
    </row>
    <row r="11699" spans="1:1" x14ac:dyDescent="0.55000000000000004">
      <c r="A11699" s="131"/>
    </row>
    <row r="11702" spans="1:1" x14ac:dyDescent="0.55000000000000004">
      <c r="A11702" s="131"/>
    </row>
    <row r="11703" spans="1:1" x14ac:dyDescent="0.55000000000000004">
      <c r="A11703" s="131"/>
    </row>
    <row r="11706" spans="1:1" x14ac:dyDescent="0.55000000000000004">
      <c r="A11706" s="131"/>
    </row>
    <row r="11707" spans="1:1" x14ac:dyDescent="0.55000000000000004">
      <c r="A11707" s="131"/>
    </row>
    <row r="11710" spans="1:1" x14ac:dyDescent="0.55000000000000004">
      <c r="A11710" s="131"/>
    </row>
    <row r="11711" spans="1:1" x14ac:dyDescent="0.55000000000000004">
      <c r="A11711" s="131"/>
    </row>
    <row r="11714" spans="1:1" x14ac:dyDescent="0.55000000000000004">
      <c r="A11714" s="131"/>
    </row>
    <row r="11715" spans="1:1" x14ac:dyDescent="0.55000000000000004">
      <c r="A11715" s="131"/>
    </row>
    <row r="11718" spans="1:1" x14ac:dyDescent="0.55000000000000004">
      <c r="A11718" s="131"/>
    </row>
    <row r="11719" spans="1:1" x14ac:dyDescent="0.55000000000000004">
      <c r="A11719" s="131"/>
    </row>
    <row r="11722" spans="1:1" x14ac:dyDescent="0.55000000000000004">
      <c r="A11722" s="131"/>
    </row>
    <row r="11723" spans="1:1" x14ac:dyDescent="0.55000000000000004">
      <c r="A11723" s="131"/>
    </row>
    <row r="11726" spans="1:1" x14ac:dyDescent="0.55000000000000004">
      <c r="A11726" s="131"/>
    </row>
    <row r="11727" spans="1:1" x14ac:dyDescent="0.55000000000000004">
      <c r="A11727" s="131"/>
    </row>
    <row r="11730" spans="1:1" x14ac:dyDescent="0.55000000000000004">
      <c r="A11730" s="131"/>
    </row>
    <row r="11731" spans="1:1" x14ac:dyDescent="0.55000000000000004">
      <c r="A11731" s="131"/>
    </row>
    <row r="11734" spans="1:1" x14ac:dyDescent="0.55000000000000004">
      <c r="A11734" s="131"/>
    </row>
    <row r="11735" spans="1:1" x14ac:dyDescent="0.55000000000000004">
      <c r="A11735" s="131"/>
    </row>
    <row r="11738" spans="1:1" x14ac:dyDescent="0.55000000000000004">
      <c r="A11738" s="131"/>
    </row>
    <row r="11739" spans="1:1" x14ac:dyDescent="0.55000000000000004">
      <c r="A11739" s="131"/>
    </row>
    <row r="11742" spans="1:1" x14ac:dyDescent="0.55000000000000004">
      <c r="A11742" s="131"/>
    </row>
    <row r="11743" spans="1:1" x14ac:dyDescent="0.55000000000000004">
      <c r="A11743" s="131"/>
    </row>
    <row r="11746" spans="1:1" x14ac:dyDescent="0.55000000000000004">
      <c r="A11746" s="131"/>
    </row>
    <row r="11747" spans="1:1" x14ac:dyDescent="0.55000000000000004">
      <c r="A11747" s="131"/>
    </row>
    <row r="11750" spans="1:1" x14ac:dyDescent="0.55000000000000004">
      <c r="A11750" s="131"/>
    </row>
    <row r="11751" spans="1:1" x14ac:dyDescent="0.55000000000000004">
      <c r="A11751" s="131"/>
    </row>
    <row r="11754" spans="1:1" x14ac:dyDescent="0.55000000000000004">
      <c r="A11754" s="131"/>
    </row>
    <row r="11755" spans="1:1" x14ac:dyDescent="0.55000000000000004">
      <c r="A11755" s="131"/>
    </row>
    <row r="11758" spans="1:1" x14ac:dyDescent="0.55000000000000004">
      <c r="A11758" s="131"/>
    </row>
    <row r="11759" spans="1:1" x14ac:dyDescent="0.55000000000000004">
      <c r="A11759" s="131"/>
    </row>
    <row r="11762" spans="1:1" x14ac:dyDescent="0.55000000000000004">
      <c r="A11762" s="131"/>
    </row>
    <row r="11763" spans="1:1" x14ac:dyDescent="0.55000000000000004">
      <c r="A11763" s="131"/>
    </row>
    <row r="11766" spans="1:1" x14ac:dyDescent="0.55000000000000004">
      <c r="A11766" s="131"/>
    </row>
    <row r="11767" spans="1:1" x14ac:dyDescent="0.55000000000000004">
      <c r="A11767" s="131"/>
    </row>
    <row r="11770" spans="1:1" x14ac:dyDescent="0.55000000000000004">
      <c r="A11770" s="131"/>
    </row>
    <row r="11771" spans="1:1" x14ac:dyDescent="0.55000000000000004">
      <c r="A11771" s="131"/>
    </row>
    <row r="11774" spans="1:1" x14ac:dyDescent="0.55000000000000004">
      <c r="A11774" s="131"/>
    </row>
    <row r="11775" spans="1:1" x14ac:dyDescent="0.55000000000000004">
      <c r="A11775" s="131"/>
    </row>
    <row r="11778" spans="1:1" x14ac:dyDescent="0.55000000000000004">
      <c r="A11778" s="131"/>
    </row>
    <row r="11779" spans="1:1" x14ac:dyDescent="0.55000000000000004">
      <c r="A11779" s="131"/>
    </row>
    <row r="11782" spans="1:1" x14ac:dyDescent="0.55000000000000004">
      <c r="A11782" s="131"/>
    </row>
    <row r="11783" spans="1:1" x14ac:dyDescent="0.55000000000000004">
      <c r="A11783" s="131"/>
    </row>
    <row r="11786" spans="1:1" x14ac:dyDescent="0.55000000000000004">
      <c r="A11786" s="131"/>
    </row>
    <row r="11787" spans="1:1" x14ac:dyDescent="0.55000000000000004">
      <c r="A11787" s="131"/>
    </row>
    <row r="11790" spans="1:1" x14ac:dyDescent="0.55000000000000004">
      <c r="A11790" s="131"/>
    </row>
    <row r="11791" spans="1:1" x14ac:dyDescent="0.55000000000000004">
      <c r="A11791" s="131"/>
    </row>
    <row r="11794" spans="1:1" x14ac:dyDescent="0.55000000000000004">
      <c r="A11794" s="131"/>
    </row>
    <row r="11795" spans="1:1" x14ac:dyDescent="0.55000000000000004">
      <c r="A11795" s="131"/>
    </row>
    <row r="11798" spans="1:1" x14ac:dyDescent="0.55000000000000004">
      <c r="A11798" s="131"/>
    </row>
    <row r="11799" spans="1:1" x14ac:dyDescent="0.55000000000000004">
      <c r="A11799" s="131"/>
    </row>
    <row r="11802" spans="1:1" x14ac:dyDescent="0.55000000000000004">
      <c r="A11802" s="131"/>
    </row>
    <row r="11803" spans="1:1" x14ac:dyDescent="0.55000000000000004">
      <c r="A11803" s="131"/>
    </row>
    <row r="11806" spans="1:1" x14ac:dyDescent="0.55000000000000004">
      <c r="A11806" s="131"/>
    </row>
    <row r="11807" spans="1:1" x14ac:dyDescent="0.55000000000000004">
      <c r="A11807" s="131"/>
    </row>
    <row r="11810" spans="1:1" x14ac:dyDescent="0.55000000000000004">
      <c r="A11810" s="131"/>
    </row>
    <row r="11811" spans="1:1" x14ac:dyDescent="0.55000000000000004">
      <c r="A11811" s="131"/>
    </row>
    <row r="11814" spans="1:1" x14ac:dyDescent="0.55000000000000004">
      <c r="A11814" s="131"/>
    </row>
    <row r="11815" spans="1:1" x14ac:dyDescent="0.55000000000000004">
      <c r="A11815" s="131"/>
    </row>
    <row r="11818" spans="1:1" x14ac:dyDescent="0.55000000000000004">
      <c r="A11818" s="131"/>
    </row>
    <row r="11819" spans="1:1" x14ac:dyDescent="0.55000000000000004">
      <c r="A11819" s="131"/>
    </row>
    <row r="11822" spans="1:1" x14ac:dyDescent="0.55000000000000004">
      <c r="A11822" s="131"/>
    </row>
    <row r="11823" spans="1:1" x14ac:dyDescent="0.55000000000000004">
      <c r="A11823" s="131"/>
    </row>
    <row r="11826" spans="1:1" x14ac:dyDescent="0.55000000000000004">
      <c r="A11826" s="131"/>
    </row>
    <row r="11827" spans="1:1" x14ac:dyDescent="0.55000000000000004">
      <c r="A11827" s="131"/>
    </row>
    <row r="11830" spans="1:1" x14ac:dyDescent="0.55000000000000004">
      <c r="A11830" s="131"/>
    </row>
    <row r="11831" spans="1:1" x14ac:dyDescent="0.55000000000000004">
      <c r="A11831" s="131"/>
    </row>
    <row r="11834" spans="1:1" x14ac:dyDescent="0.55000000000000004">
      <c r="A11834" s="131"/>
    </row>
    <row r="11835" spans="1:1" x14ac:dyDescent="0.55000000000000004">
      <c r="A11835" s="131"/>
    </row>
    <row r="11838" spans="1:1" x14ac:dyDescent="0.55000000000000004">
      <c r="A11838" s="131"/>
    </row>
    <row r="11839" spans="1:1" x14ac:dyDescent="0.55000000000000004">
      <c r="A11839" s="131"/>
    </row>
    <row r="11842" spans="1:1" x14ac:dyDescent="0.55000000000000004">
      <c r="A11842" s="131"/>
    </row>
    <row r="11843" spans="1:1" x14ac:dyDescent="0.55000000000000004">
      <c r="A11843" s="131"/>
    </row>
    <row r="11846" spans="1:1" x14ac:dyDescent="0.55000000000000004">
      <c r="A11846" s="131"/>
    </row>
    <row r="11847" spans="1:1" x14ac:dyDescent="0.55000000000000004">
      <c r="A11847" s="131"/>
    </row>
    <row r="11850" spans="1:1" x14ac:dyDescent="0.55000000000000004">
      <c r="A11850" s="131"/>
    </row>
    <row r="11851" spans="1:1" x14ac:dyDescent="0.55000000000000004">
      <c r="A11851" s="131"/>
    </row>
    <row r="11854" spans="1:1" x14ac:dyDescent="0.55000000000000004">
      <c r="A11854" s="131"/>
    </row>
    <row r="11855" spans="1:1" x14ac:dyDescent="0.55000000000000004">
      <c r="A11855" s="131"/>
    </row>
    <row r="11858" spans="1:1" x14ac:dyDescent="0.55000000000000004">
      <c r="A11858" s="131"/>
    </row>
    <row r="11859" spans="1:1" x14ac:dyDescent="0.55000000000000004">
      <c r="A11859" s="131"/>
    </row>
    <row r="11862" spans="1:1" x14ac:dyDescent="0.55000000000000004">
      <c r="A11862" s="131"/>
    </row>
    <row r="11863" spans="1:1" x14ac:dyDescent="0.55000000000000004">
      <c r="A11863" s="131"/>
    </row>
    <row r="11866" spans="1:1" x14ac:dyDescent="0.55000000000000004">
      <c r="A11866" s="131"/>
    </row>
    <row r="11867" spans="1:1" x14ac:dyDescent="0.55000000000000004">
      <c r="A11867" s="131"/>
    </row>
    <row r="11870" spans="1:1" x14ac:dyDescent="0.55000000000000004">
      <c r="A11870" s="131"/>
    </row>
    <row r="11871" spans="1:1" x14ac:dyDescent="0.55000000000000004">
      <c r="A11871" s="131"/>
    </row>
    <row r="11874" spans="1:1" x14ac:dyDescent="0.55000000000000004">
      <c r="A11874" s="131"/>
    </row>
    <row r="11875" spans="1:1" x14ac:dyDescent="0.55000000000000004">
      <c r="A11875" s="131"/>
    </row>
    <row r="11878" spans="1:1" x14ac:dyDescent="0.55000000000000004">
      <c r="A11878" s="131"/>
    </row>
    <row r="11879" spans="1:1" x14ac:dyDescent="0.55000000000000004">
      <c r="A11879" s="131"/>
    </row>
    <row r="11882" spans="1:1" x14ac:dyDescent="0.55000000000000004">
      <c r="A11882" s="131"/>
    </row>
    <row r="11883" spans="1:1" x14ac:dyDescent="0.55000000000000004">
      <c r="A11883" s="131"/>
    </row>
    <row r="11886" spans="1:1" x14ac:dyDescent="0.55000000000000004">
      <c r="A11886" s="131"/>
    </row>
    <row r="11887" spans="1:1" x14ac:dyDescent="0.55000000000000004">
      <c r="A11887" s="131"/>
    </row>
    <row r="11890" spans="1:1" x14ac:dyDescent="0.55000000000000004">
      <c r="A11890" s="131"/>
    </row>
    <row r="11891" spans="1:1" x14ac:dyDescent="0.55000000000000004">
      <c r="A11891" s="131"/>
    </row>
    <row r="11894" spans="1:1" x14ac:dyDescent="0.55000000000000004">
      <c r="A11894" s="131"/>
    </row>
    <row r="11895" spans="1:1" x14ac:dyDescent="0.55000000000000004">
      <c r="A11895" s="131"/>
    </row>
    <row r="11898" spans="1:1" x14ac:dyDescent="0.55000000000000004">
      <c r="A11898" s="131"/>
    </row>
    <row r="11899" spans="1:1" x14ac:dyDescent="0.55000000000000004">
      <c r="A11899" s="131"/>
    </row>
    <row r="11902" spans="1:1" x14ac:dyDescent="0.55000000000000004">
      <c r="A11902" s="131"/>
    </row>
    <row r="11903" spans="1:1" x14ac:dyDescent="0.55000000000000004">
      <c r="A11903" s="131"/>
    </row>
    <row r="11906" spans="1:1" x14ac:dyDescent="0.55000000000000004">
      <c r="A11906" s="131"/>
    </row>
    <row r="11907" spans="1:1" x14ac:dyDescent="0.55000000000000004">
      <c r="A11907" s="131"/>
    </row>
    <row r="11910" spans="1:1" x14ac:dyDescent="0.55000000000000004">
      <c r="A11910" s="131"/>
    </row>
    <row r="11911" spans="1:1" x14ac:dyDescent="0.55000000000000004">
      <c r="A11911" s="131"/>
    </row>
    <row r="11914" spans="1:1" x14ac:dyDescent="0.55000000000000004">
      <c r="A11914" s="131"/>
    </row>
    <row r="11915" spans="1:1" x14ac:dyDescent="0.55000000000000004">
      <c r="A11915" s="131"/>
    </row>
    <row r="11918" spans="1:1" x14ac:dyDescent="0.55000000000000004">
      <c r="A11918" s="131"/>
    </row>
    <row r="11919" spans="1:1" x14ac:dyDescent="0.55000000000000004">
      <c r="A11919" s="131"/>
    </row>
    <row r="11922" spans="1:1" x14ac:dyDescent="0.55000000000000004">
      <c r="A11922" s="131"/>
    </row>
    <row r="11923" spans="1:1" x14ac:dyDescent="0.55000000000000004">
      <c r="A11923" s="131"/>
    </row>
    <row r="11926" spans="1:1" x14ac:dyDescent="0.55000000000000004">
      <c r="A11926" s="131"/>
    </row>
    <row r="11927" spans="1:1" x14ac:dyDescent="0.55000000000000004">
      <c r="A11927" s="131"/>
    </row>
    <row r="11930" spans="1:1" x14ac:dyDescent="0.55000000000000004">
      <c r="A11930" s="131"/>
    </row>
    <row r="11931" spans="1:1" x14ac:dyDescent="0.55000000000000004">
      <c r="A11931" s="131"/>
    </row>
    <row r="11934" spans="1:1" x14ac:dyDescent="0.55000000000000004">
      <c r="A11934" s="131"/>
    </row>
    <row r="11935" spans="1:1" x14ac:dyDescent="0.55000000000000004">
      <c r="A11935" s="131"/>
    </row>
    <row r="11938" spans="1:1" x14ac:dyDescent="0.55000000000000004">
      <c r="A11938" s="131"/>
    </row>
    <row r="11939" spans="1:1" x14ac:dyDescent="0.55000000000000004">
      <c r="A11939" s="131"/>
    </row>
    <row r="11942" spans="1:1" x14ac:dyDescent="0.55000000000000004">
      <c r="A11942" s="131"/>
    </row>
    <row r="11943" spans="1:1" x14ac:dyDescent="0.55000000000000004">
      <c r="A11943" s="131"/>
    </row>
    <row r="11946" spans="1:1" x14ac:dyDescent="0.55000000000000004">
      <c r="A11946" s="131"/>
    </row>
    <row r="11947" spans="1:1" x14ac:dyDescent="0.55000000000000004">
      <c r="A11947" s="131"/>
    </row>
    <row r="11950" spans="1:1" x14ac:dyDescent="0.55000000000000004">
      <c r="A11950" s="131"/>
    </row>
    <row r="11951" spans="1:1" x14ac:dyDescent="0.55000000000000004">
      <c r="A11951" s="131"/>
    </row>
    <row r="11954" spans="1:1" x14ac:dyDescent="0.55000000000000004">
      <c r="A11954" s="131"/>
    </row>
    <row r="11955" spans="1:1" x14ac:dyDescent="0.55000000000000004">
      <c r="A11955" s="131"/>
    </row>
    <row r="11958" spans="1:1" x14ac:dyDescent="0.55000000000000004">
      <c r="A11958" s="131"/>
    </row>
    <row r="11959" spans="1:1" x14ac:dyDescent="0.55000000000000004">
      <c r="A11959" s="131"/>
    </row>
    <row r="11962" spans="1:1" x14ac:dyDescent="0.55000000000000004">
      <c r="A11962" s="131"/>
    </row>
    <row r="11963" spans="1:1" x14ac:dyDescent="0.55000000000000004">
      <c r="A11963" s="131"/>
    </row>
    <row r="11966" spans="1:1" x14ac:dyDescent="0.55000000000000004">
      <c r="A11966" s="131"/>
    </row>
    <row r="11967" spans="1:1" x14ac:dyDescent="0.55000000000000004">
      <c r="A11967" s="131"/>
    </row>
    <row r="11970" spans="1:1" x14ac:dyDescent="0.55000000000000004">
      <c r="A11970" s="131"/>
    </row>
    <row r="11971" spans="1:1" x14ac:dyDescent="0.55000000000000004">
      <c r="A11971" s="131"/>
    </row>
    <row r="11974" spans="1:1" x14ac:dyDescent="0.55000000000000004">
      <c r="A11974" s="131"/>
    </row>
    <row r="11975" spans="1:1" x14ac:dyDescent="0.55000000000000004">
      <c r="A11975" s="131"/>
    </row>
    <row r="11978" spans="1:1" x14ac:dyDescent="0.55000000000000004">
      <c r="A11978" s="131"/>
    </row>
    <row r="11979" spans="1:1" x14ac:dyDescent="0.55000000000000004">
      <c r="A11979" s="131"/>
    </row>
    <row r="11982" spans="1:1" x14ac:dyDescent="0.55000000000000004">
      <c r="A11982" s="131"/>
    </row>
    <row r="11983" spans="1:1" x14ac:dyDescent="0.55000000000000004">
      <c r="A11983" s="131"/>
    </row>
    <row r="11986" spans="1:1" x14ac:dyDescent="0.55000000000000004">
      <c r="A11986" s="131"/>
    </row>
    <row r="11987" spans="1:1" x14ac:dyDescent="0.55000000000000004">
      <c r="A11987" s="131"/>
    </row>
    <row r="11990" spans="1:1" x14ac:dyDescent="0.55000000000000004">
      <c r="A11990" s="131"/>
    </row>
    <row r="11991" spans="1:1" x14ac:dyDescent="0.55000000000000004">
      <c r="A11991" s="131"/>
    </row>
    <row r="11994" spans="1:1" x14ac:dyDescent="0.55000000000000004">
      <c r="A11994" s="131"/>
    </row>
    <row r="11995" spans="1:1" x14ac:dyDescent="0.55000000000000004">
      <c r="A11995" s="131"/>
    </row>
    <row r="11998" spans="1:1" x14ac:dyDescent="0.55000000000000004">
      <c r="A11998" s="131"/>
    </row>
    <row r="11999" spans="1:1" x14ac:dyDescent="0.55000000000000004">
      <c r="A11999" s="131"/>
    </row>
    <row r="12002" spans="1:1" x14ac:dyDescent="0.55000000000000004">
      <c r="A12002" s="131"/>
    </row>
    <row r="12003" spans="1:1" x14ac:dyDescent="0.55000000000000004">
      <c r="A12003" s="131"/>
    </row>
    <row r="12006" spans="1:1" x14ac:dyDescent="0.55000000000000004">
      <c r="A12006" s="131"/>
    </row>
    <row r="12007" spans="1:1" x14ac:dyDescent="0.55000000000000004">
      <c r="A12007" s="131"/>
    </row>
    <row r="12010" spans="1:1" x14ac:dyDescent="0.55000000000000004">
      <c r="A12010" s="131"/>
    </row>
    <row r="12011" spans="1:1" x14ac:dyDescent="0.55000000000000004">
      <c r="A12011" s="131"/>
    </row>
    <row r="12014" spans="1:1" x14ac:dyDescent="0.55000000000000004">
      <c r="A12014" s="131"/>
    </row>
    <row r="12015" spans="1:1" x14ac:dyDescent="0.55000000000000004">
      <c r="A12015" s="131"/>
    </row>
    <row r="12018" spans="1:1" x14ac:dyDescent="0.55000000000000004">
      <c r="A12018" s="131"/>
    </row>
    <row r="12019" spans="1:1" x14ac:dyDescent="0.55000000000000004">
      <c r="A12019" s="131"/>
    </row>
    <row r="12022" spans="1:1" x14ac:dyDescent="0.55000000000000004">
      <c r="A12022" s="131"/>
    </row>
    <row r="12023" spans="1:1" x14ac:dyDescent="0.55000000000000004">
      <c r="A12023" s="131"/>
    </row>
    <row r="12026" spans="1:1" x14ac:dyDescent="0.55000000000000004">
      <c r="A12026" s="131"/>
    </row>
    <row r="12027" spans="1:1" x14ac:dyDescent="0.55000000000000004">
      <c r="A12027" s="131"/>
    </row>
    <row r="12030" spans="1:1" x14ac:dyDescent="0.55000000000000004">
      <c r="A12030" s="131"/>
    </row>
    <row r="12031" spans="1:1" x14ac:dyDescent="0.55000000000000004">
      <c r="A12031" s="131"/>
    </row>
    <row r="12034" spans="1:1" x14ac:dyDescent="0.55000000000000004">
      <c r="A12034" s="131"/>
    </row>
    <row r="12035" spans="1:1" x14ac:dyDescent="0.55000000000000004">
      <c r="A12035" s="131"/>
    </row>
    <row r="12038" spans="1:1" x14ac:dyDescent="0.55000000000000004">
      <c r="A12038" s="131"/>
    </row>
    <row r="12039" spans="1:1" x14ac:dyDescent="0.55000000000000004">
      <c r="A12039" s="131"/>
    </row>
    <row r="12042" spans="1:1" x14ac:dyDescent="0.55000000000000004">
      <c r="A12042" s="131"/>
    </row>
    <row r="12043" spans="1:1" x14ac:dyDescent="0.55000000000000004">
      <c r="A12043" s="131"/>
    </row>
    <row r="12046" spans="1:1" x14ac:dyDescent="0.55000000000000004">
      <c r="A12046" s="131"/>
    </row>
    <row r="12047" spans="1:1" x14ac:dyDescent="0.55000000000000004">
      <c r="A12047" s="131"/>
    </row>
    <row r="12050" spans="1:1" x14ac:dyDescent="0.55000000000000004">
      <c r="A12050" s="131"/>
    </row>
    <row r="12051" spans="1:1" x14ac:dyDescent="0.55000000000000004">
      <c r="A12051" s="131"/>
    </row>
    <row r="12054" spans="1:1" x14ac:dyDescent="0.55000000000000004">
      <c r="A12054" s="131"/>
    </row>
    <row r="12055" spans="1:1" x14ac:dyDescent="0.55000000000000004">
      <c r="A12055" s="131"/>
    </row>
    <row r="12058" spans="1:1" x14ac:dyDescent="0.55000000000000004">
      <c r="A12058" s="131"/>
    </row>
    <row r="12059" spans="1:1" x14ac:dyDescent="0.55000000000000004">
      <c r="A12059" s="131"/>
    </row>
    <row r="12062" spans="1:1" x14ac:dyDescent="0.55000000000000004">
      <c r="A12062" s="131"/>
    </row>
    <row r="12063" spans="1:1" x14ac:dyDescent="0.55000000000000004">
      <c r="A12063" s="131"/>
    </row>
    <row r="12066" spans="1:1" x14ac:dyDescent="0.55000000000000004">
      <c r="A12066" s="131"/>
    </row>
    <row r="12067" spans="1:1" x14ac:dyDescent="0.55000000000000004">
      <c r="A12067" s="131"/>
    </row>
    <row r="12070" spans="1:1" x14ac:dyDescent="0.55000000000000004">
      <c r="A12070" s="131"/>
    </row>
    <row r="12071" spans="1:1" x14ac:dyDescent="0.55000000000000004">
      <c r="A12071" s="131"/>
    </row>
    <row r="12074" spans="1:1" x14ac:dyDescent="0.55000000000000004">
      <c r="A12074" s="131"/>
    </row>
    <row r="12075" spans="1:1" x14ac:dyDescent="0.55000000000000004">
      <c r="A12075" s="131"/>
    </row>
    <row r="12078" spans="1:1" x14ac:dyDescent="0.55000000000000004">
      <c r="A12078" s="131"/>
    </row>
    <row r="12079" spans="1:1" x14ac:dyDescent="0.55000000000000004">
      <c r="A12079" s="131"/>
    </row>
    <row r="12082" spans="1:1" x14ac:dyDescent="0.55000000000000004">
      <c r="A12082" s="131"/>
    </row>
    <row r="12083" spans="1:1" x14ac:dyDescent="0.55000000000000004">
      <c r="A12083" s="131"/>
    </row>
    <row r="12086" spans="1:1" x14ac:dyDescent="0.55000000000000004">
      <c r="A12086" s="131"/>
    </row>
    <row r="12087" spans="1:1" x14ac:dyDescent="0.55000000000000004">
      <c r="A12087" s="131"/>
    </row>
    <row r="12090" spans="1:1" x14ac:dyDescent="0.55000000000000004">
      <c r="A12090" s="131"/>
    </row>
    <row r="12091" spans="1:1" x14ac:dyDescent="0.55000000000000004">
      <c r="A12091" s="131"/>
    </row>
    <row r="12094" spans="1:1" x14ac:dyDescent="0.55000000000000004">
      <c r="A12094" s="131"/>
    </row>
    <row r="12095" spans="1:1" x14ac:dyDescent="0.55000000000000004">
      <c r="A12095" s="131"/>
    </row>
    <row r="12098" spans="1:1" x14ac:dyDescent="0.55000000000000004">
      <c r="A12098" s="131"/>
    </row>
    <row r="12099" spans="1:1" x14ac:dyDescent="0.55000000000000004">
      <c r="A12099" s="131"/>
    </row>
    <row r="12102" spans="1:1" x14ac:dyDescent="0.55000000000000004">
      <c r="A12102" s="131"/>
    </row>
    <row r="12103" spans="1:1" x14ac:dyDescent="0.55000000000000004">
      <c r="A12103" s="131"/>
    </row>
    <row r="12106" spans="1:1" x14ac:dyDescent="0.55000000000000004">
      <c r="A12106" s="131"/>
    </row>
    <row r="12107" spans="1:1" x14ac:dyDescent="0.55000000000000004">
      <c r="A12107" s="131"/>
    </row>
    <row r="12110" spans="1:1" x14ac:dyDescent="0.55000000000000004">
      <c r="A12110" s="131"/>
    </row>
    <row r="12111" spans="1:1" x14ac:dyDescent="0.55000000000000004">
      <c r="A12111" s="131"/>
    </row>
    <row r="12114" spans="1:1" x14ac:dyDescent="0.55000000000000004">
      <c r="A12114" s="131"/>
    </row>
    <row r="12115" spans="1:1" x14ac:dyDescent="0.55000000000000004">
      <c r="A12115" s="131"/>
    </row>
    <row r="12118" spans="1:1" x14ac:dyDescent="0.55000000000000004">
      <c r="A12118" s="131"/>
    </row>
    <row r="12119" spans="1:1" x14ac:dyDescent="0.55000000000000004">
      <c r="A12119" s="131"/>
    </row>
    <row r="12122" spans="1:1" x14ac:dyDescent="0.55000000000000004">
      <c r="A12122" s="131"/>
    </row>
    <row r="12123" spans="1:1" x14ac:dyDescent="0.55000000000000004">
      <c r="A12123" s="131"/>
    </row>
    <row r="12126" spans="1:1" x14ac:dyDescent="0.55000000000000004">
      <c r="A12126" s="131"/>
    </row>
    <row r="12127" spans="1:1" x14ac:dyDescent="0.55000000000000004">
      <c r="A12127" s="131"/>
    </row>
    <row r="12130" spans="1:1" x14ac:dyDescent="0.55000000000000004">
      <c r="A12130" s="131"/>
    </row>
    <row r="12131" spans="1:1" x14ac:dyDescent="0.55000000000000004">
      <c r="A12131" s="131"/>
    </row>
    <row r="12134" spans="1:1" x14ac:dyDescent="0.55000000000000004">
      <c r="A12134" s="131"/>
    </row>
    <row r="12135" spans="1:1" x14ac:dyDescent="0.55000000000000004">
      <c r="A12135" s="131"/>
    </row>
    <row r="12138" spans="1:1" x14ac:dyDescent="0.55000000000000004">
      <c r="A12138" s="131"/>
    </row>
    <row r="12139" spans="1:1" x14ac:dyDescent="0.55000000000000004">
      <c r="A12139" s="131"/>
    </row>
    <row r="12142" spans="1:1" x14ac:dyDescent="0.55000000000000004">
      <c r="A12142" s="131"/>
    </row>
    <row r="12143" spans="1:1" x14ac:dyDescent="0.55000000000000004">
      <c r="A12143" s="131"/>
    </row>
    <row r="12146" spans="1:1" x14ac:dyDescent="0.55000000000000004">
      <c r="A12146" s="131"/>
    </row>
    <row r="12147" spans="1:1" x14ac:dyDescent="0.55000000000000004">
      <c r="A12147" s="131"/>
    </row>
    <row r="12150" spans="1:1" x14ac:dyDescent="0.55000000000000004">
      <c r="A12150" s="131"/>
    </row>
    <row r="12151" spans="1:1" x14ac:dyDescent="0.55000000000000004">
      <c r="A12151" s="131"/>
    </row>
    <row r="12154" spans="1:1" x14ac:dyDescent="0.55000000000000004">
      <c r="A12154" s="131"/>
    </row>
    <row r="12155" spans="1:1" x14ac:dyDescent="0.55000000000000004">
      <c r="A12155" s="131"/>
    </row>
    <row r="12158" spans="1:1" x14ac:dyDescent="0.55000000000000004">
      <c r="A12158" s="131"/>
    </row>
    <row r="12159" spans="1:1" x14ac:dyDescent="0.55000000000000004">
      <c r="A12159" s="131"/>
    </row>
    <row r="12162" spans="1:1" x14ac:dyDescent="0.55000000000000004">
      <c r="A12162" s="131"/>
    </row>
    <row r="12163" spans="1:1" x14ac:dyDescent="0.55000000000000004">
      <c r="A12163" s="131"/>
    </row>
    <row r="12166" spans="1:1" x14ac:dyDescent="0.55000000000000004">
      <c r="A12166" s="131"/>
    </row>
    <row r="12167" spans="1:1" x14ac:dyDescent="0.55000000000000004">
      <c r="A12167" s="131"/>
    </row>
    <row r="12170" spans="1:1" x14ac:dyDescent="0.55000000000000004">
      <c r="A12170" s="131"/>
    </row>
    <row r="12171" spans="1:1" x14ac:dyDescent="0.55000000000000004">
      <c r="A12171" s="131"/>
    </row>
    <row r="12174" spans="1:1" x14ac:dyDescent="0.55000000000000004">
      <c r="A12174" s="131"/>
    </row>
    <row r="12175" spans="1:1" x14ac:dyDescent="0.55000000000000004">
      <c r="A12175" s="131"/>
    </row>
    <row r="12178" spans="1:1" x14ac:dyDescent="0.55000000000000004">
      <c r="A12178" s="131"/>
    </row>
    <row r="12179" spans="1:1" x14ac:dyDescent="0.55000000000000004">
      <c r="A12179" s="131"/>
    </row>
    <row r="12182" spans="1:1" x14ac:dyDescent="0.55000000000000004">
      <c r="A12182" s="131"/>
    </row>
    <row r="12183" spans="1:1" x14ac:dyDescent="0.55000000000000004">
      <c r="A12183" s="131"/>
    </row>
    <row r="12186" spans="1:1" x14ac:dyDescent="0.55000000000000004">
      <c r="A12186" s="131"/>
    </row>
    <row r="12187" spans="1:1" x14ac:dyDescent="0.55000000000000004">
      <c r="A12187" s="131"/>
    </row>
    <row r="12190" spans="1:1" x14ac:dyDescent="0.55000000000000004">
      <c r="A12190" s="131"/>
    </row>
    <row r="12191" spans="1:1" x14ac:dyDescent="0.55000000000000004">
      <c r="A12191" s="131"/>
    </row>
    <row r="12194" spans="1:1" x14ac:dyDescent="0.55000000000000004">
      <c r="A12194" s="131"/>
    </row>
    <row r="12195" spans="1:1" x14ac:dyDescent="0.55000000000000004">
      <c r="A12195" s="131"/>
    </row>
    <row r="12198" spans="1:1" x14ac:dyDescent="0.55000000000000004">
      <c r="A12198" s="131"/>
    </row>
    <row r="12199" spans="1:1" x14ac:dyDescent="0.55000000000000004">
      <c r="A12199" s="131"/>
    </row>
    <row r="12202" spans="1:1" x14ac:dyDescent="0.55000000000000004">
      <c r="A12202" s="131"/>
    </row>
    <row r="12203" spans="1:1" x14ac:dyDescent="0.55000000000000004">
      <c r="A12203" s="131"/>
    </row>
    <row r="12206" spans="1:1" x14ac:dyDescent="0.55000000000000004">
      <c r="A12206" s="131"/>
    </row>
    <row r="12207" spans="1:1" x14ac:dyDescent="0.55000000000000004">
      <c r="A12207" s="131"/>
    </row>
    <row r="12210" spans="1:1" x14ac:dyDescent="0.55000000000000004">
      <c r="A12210" s="131"/>
    </row>
    <row r="12211" spans="1:1" x14ac:dyDescent="0.55000000000000004">
      <c r="A12211" s="131"/>
    </row>
    <row r="12214" spans="1:1" x14ac:dyDescent="0.55000000000000004">
      <c r="A12214" s="131"/>
    </row>
    <row r="12215" spans="1:1" x14ac:dyDescent="0.55000000000000004">
      <c r="A12215" s="131"/>
    </row>
    <row r="12218" spans="1:1" x14ac:dyDescent="0.55000000000000004">
      <c r="A12218" s="131"/>
    </row>
    <row r="12219" spans="1:1" x14ac:dyDescent="0.55000000000000004">
      <c r="A12219" s="131"/>
    </row>
    <row r="12222" spans="1:1" x14ac:dyDescent="0.55000000000000004">
      <c r="A12222" s="131"/>
    </row>
    <row r="12223" spans="1:1" x14ac:dyDescent="0.55000000000000004">
      <c r="A12223" s="131"/>
    </row>
    <row r="12226" spans="1:1" x14ac:dyDescent="0.55000000000000004">
      <c r="A12226" s="131"/>
    </row>
    <row r="12227" spans="1:1" x14ac:dyDescent="0.55000000000000004">
      <c r="A12227" s="131"/>
    </row>
    <row r="12230" spans="1:1" x14ac:dyDescent="0.55000000000000004">
      <c r="A12230" s="131"/>
    </row>
    <row r="12231" spans="1:1" x14ac:dyDescent="0.55000000000000004">
      <c r="A12231" s="131"/>
    </row>
    <row r="12234" spans="1:1" x14ac:dyDescent="0.55000000000000004">
      <c r="A12234" s="131"/>
    </row>
    <row r="12235" spans="1:1" x14ac:dyDescent="0.55000000000000004">
      <c r="A12235" s="131"/>
    </row>
    <row r="12238" spans="1:1" x14ac:dyDescent="0.55000000000000004">
      <c r="A12238" s="131"/>
    </row>
    <row r="12239" spans="1:1" x14ac:dyDescent="0.55000000000000004">
      <c r="A12239" s="131"/>
    </row>
    <row r="12242" spans="1:1" x14ac:dyDescent="0.55000000000000004">
      <c r="A12242" s="131"/>
    </row>
    <row r="12243" spans="1:1" x14ac:dyDescent="0.55000000000000004">
      <c r="A12243" s="131"/>
    </row>
    <row r="12246" spans="1:1" x14ac:dyDescent="0.55000000000000004">
      <c r="A12246" s="131"/>
    </row>
    <row r="12247" spans="1:1" x14ac:dyDescent="0.55000000000000004">
      <c r="A12247" s="131"/>
    </row>
    <row r="12250" spans="1:1" x14ac:dyDescent="0.55000000000000004">
      <c r="A12250" s="131"/>
    </row>
    <row r="12251" spans="1:1" x14ac:dyDescent="0.55000000000000004">
      <c r="A12251" s="131"/>
    </row>
    <row r="12254" spans="1:1" x14ac:dyDescent="0.55000000000000004">
      <c r="A12254" s="131"/>
    </row>
    <row r="12255" spans="1:1" x14ac:dyDescent="0.55000000000000004">
      <c r="A12255" s="131"/>
    </row>
    <row r="12258" spans="1:1" x14ac:dyDescent="0.55000000000000004">
      <c r="A12258" s="131"/>
    </row>
    <row r="12259" spans="1:1" x14ac:dyDescent="0.55000000000000004">
      <c r="A12259" s="131"/>
    </row>
    <row r="12262" spans="1:1" x14ac:dyDescent="0.55000000000000004">
      <c r="A12262" s="131"/>
    </row>
    <row r="12263" spans="1:1" x14ac:dyDescent="0.55000000000000004">
      <c r="A12263" s="131"/>
    </row>
    <row r="12266" spans="1:1" x14ac:dyDescent="0.55000000000000004">
      <c r="A12266" s="131"/>
    </row>
    <row r="12267" spans="1:1" x14ac:dyDescent="0.55000000000000004">
      <c r="A12267" s="131"/>
    </row>
    <row r="12270" spans="1:1" x14ac:dyDescent="0.55000000000000004">
      <c r="A12270" s="131"/>
    </row>
    <row r="12271" spans="1:1" x14ac:dyDescent="0.55000000000000004">
      <c r="A12271" s="131"/>
    </row>
    <row r="12274" spans="1:1" x14ac:dyDescent="0.55000000000000004">
      <c r="A12274" s="131"/>
    </row>
    <row r="12275" spans="1:1" x14ac:dyDescent="0.55000000000000004">
      <c r="A12275" s="131"/>
    </row>
    <row r="12278" spans="1:1" x14ac:dyDescent="0.55000000000000004">
      <c r="A12278" s="131"/>
    </row>
    <row r="12279" spans="1:1" x14ac:dyDescent="0.55000000000000004">
      <c r="A12279" s="131"/>
    </row>
    <row r="12282" spans="1:1" x14ac:dyDescent="0.55000000000000004">
      <c r="A12282" s="131"/>
    </row>
    <row r="12283" spans="1:1" x14ac:dyDescent="0.55000000000000004">
      <c r="A12283" s="131"/>
    </row>
    <row r="12286" spans="1:1" x14ac:dyDescent="0.55000000000000004">
      <c r="A12286" s="131"/>
    </row>
    <row r="12287" spans="1:1" x14ac:dyDescent="0.55000000000000004">
      <c r="A12287" s="131"/>
    </row>
    <row r="12290" spans="1:1" x14ac:dyDescent="0.55000000000000004">
      <c r="A12290" s="131"/>
    </row>
    <row r="12291" spans="1:1" x14ac:dyDescent="0.55000000000000004">
      <c r="A12291" s="131"/>
    </row>
    <row r="12294" spans="1:1" x14ac:dyDescent="0.55000000000000004">
      <c r="A12294" s="131"/>
    </row>
    <row r="12295" spans="1:1" x14ac:dyDescent="0.55000000000000004">
      <c r="A12295" s="131"/>
    </row>
    <row r="12298" spans="1:1" x14ac:dyDescent="0.55000000000000004">
      <c r="A12298" s="131"/>
    </row>
    <row r="12299" spans="1:1" x14ac:dyDescent="0.55000000000000004">
      <c r="A12299" s="131"/>
    </row>
    <row r="12302" spans="1:1" x14ac:dyDescent="0.55000000000000004">
      <c r="A12302" s="131"/>
    </row>
    <row r="12303" spans="1:1" x14ac:dyDescent="0.55000000000000004">
      <c r="A12303" s="131"/>
    </row>
    <row r="12306" spans="1:1" x14ac:dyDescent="0.55000000000000004">
      <c r="A12306" s="131"/>
    </row>
    <row r="12307" spans="1:1" x14ac:dyDescent="0.55000000000000004">
      <c r="A12307" s="131"/>
    </row>
    <row r="12310" spans="1:1" x14ac:dyDescent="0.55000000000000004">
      <c r="A12310" s="131"/>
    </row>
    <row r="12311" spans="1:1" x14ac:dyDescent="0.55000000000000004">
      <c r="A12311" s="131"/>
    </row>
    <row r="12314" spans="1:1" x14ac:dyDescent="0.55000000000000004">
      <c r="A12314" s="131"/>
    </row>
    <row r="12315" spans="1:1" x14ac:dyDescent="0.55000000000000004">
      <c r="A12315" s="131"/>
    </row>
    <row r="12318" spans="1:1" x14ac:dyDescent="0.55000000000000004">
      <c r="A12318" s="131"/>
    </row>
    <row r="12319" spans="1:1" x14ac:dyDescent="0.55000000000000004">
      <c r="A12319" s="131"/>
    </row>
    <row r="12322" spans="1:1" x14ac:dyDescent="0.55000000000000004">
      <c r="A12322" s="131"/>
    </row>
    <row r="12323" spans="1:1" x14ac:dyDescent="0.55000000000000004">
      <c r="A12323" s="131"/>
    </row>
    <row r="12326" spans="1:1" x14ac:dyDescent="0.55000000000000004">
      <c r="A12326" s="131"/>
    </row>
    <row r="12327" spans="1:1" x14ac:dyDescent="0.55000000000000004">
      <c r="A12327" s="131"/>
    </row>
    <row r="12330" spans="1:1" x14ac:dyDescent="0.55000000000000004">
      <c r="A12330" s="131"/>
    </row>
    <row r="12331" spans="1:1" x14ac:dyDescent="0.55000000000000004">
      <c r="A12331" s="131"/>
    </row>
    <row r="12334" spans="1:1" x14ac:dyDescent="0.55000000000000004">
      <c r="A12334" s="131"/>
    </row>
    <row r="12335" spans="1:1" x14ac:dyDescent="0.55000000000000004">
      <c r="A12335" s="131"/>
    </row>
    <row r="12338" spans="1:1" x14ac:dyDescent="0.55000000000000004">
      <c r="A12338" s="131"/>
    </row>
    <row r="12339" spans="1:1" x14ac:dyDescent="0.55000000000000004">
      <c r="A12339" s="131"/>
    </row>
    <row r="12342" spans="1:1" x14ac:dyDescent="0.55000000000000004">
      <c r="A12342" s="131"/>
    </row>
    <row r="12343" spans="1:1" x14ac:dyDescent="0.55000000000000004">
      <c r="A12343" s="131"/>
    </row>
    <row r="12346" spans="1:1" x14ac:dyDescent="0.55000000000000004">
      <c r="A12346" s="131"/>
    </row>
    <row r="12347" spans="1:1" x14ac:dyDescent="0.55000000000000004">
      <c r="A12347" s="131"/>
    </row>
    <row r="12350" spans="1:1" x14ac:dyDescent="0.55000000000000004">
      <c r="A12350" s="131"/>
    </row>
    <row r="12351" spans="1:1" x14ac:dyDescent="0.55000000000000004">
      <c r="A12351" s="131"/>
    </row>
    <row r="12354" spans="1:1" x14ac:dyDescent="0.55000000000000004">
      <c r="A12354" s="131"/>
    </row>
    <row r="12355" spans="1:1" x14ac:dyDescent="0.55000000000000004">
      <c r="A12355" s="131"/>
    </row>
    <row r="12358" spans="1:1" x14ac:dyDescent="0.55000000000000004">
      <c r="A12358" s="131"/>
    </row>
    <row r="12359" spans="1:1" x14ac:dyDescent="0.55000000000000004">
      <c r="A12359" s="131"/>
    </row>
    <row r="12362" spans="1:1" x14ac:dyDescent="0.55000000000000004">
      <c r="A12362" s="131"/>
    </row>
    <row r="12363" spans="1:1" x14ac:dyDescent="0.55000000000000004">
      <c r="A12363" s="131"/>
    </row>
    <row r="12366" spans="1:1" x14ac:dyDescent="0.55000000000000004">
      <c r="A12366" s="131"/>
    </row>
    <row r="12367" spans="1:1" x14ac:dyDescent="0.55000000000000004">
      <c r="A12367" s="131"/>
    </row>
    <row r="12370" spans="1:1" x14ac:dyDescent="0.55000000000000004">
      <c r="A12370" s="131"/>
    </row>
    <row r="12371" spans="1:1" x14ac:dyDescent="0.55000000000000004">
      <c r="A12371" s="131"/>
    </row>
    <row r="12374" spans="1:1" x14ac:dyDescent="0.55000000000000004">
      <c r="A12374" s="131"/>
    </row>
    <row r="12375" spans="1:1" x14ac:dyDescent="0.55000000000000004">
      <c r="A12375" s="131"/>
    </row>
    <row r="12378" spans="1:1" x14ac:dyDescent="0.55000000000000004">
      <c r="A12378" s="131"/>
    </row>
    <row r="12379" spans="1:1" x14ac:dyDescent="0.55000000000000004">
      <c r="A12379" s="131"/>
    </row>
    <row r="12382" spans="1:1" x14ac:dyDescent="0.55000000000000004">
      <c r="A12382" s="131"/>
    </row>
    <row r="12383" spans="1:1" x14ac:dyDescent="0.55000000000000004">
      <c r="A12383" s="131"/>
    </row>
    <row r="12386" spans="1:1" x14ac:dyDescent="0.55000000000000004">
      <c r="A12386" s="131"/>
    </row>
    <row r="12387" spans="1:1" x14ac:dyDescent="0.55000000000000004">
      <c r="A12387" s="131"/>
    </row>
    <row r="12390" spans="1:1" x14ac:dyDescent="0.55000000000000004">
      <c r="A12390" s="131"/>
    </row>
    <row r="12391" spans="1:1" x14ac:dyDescent="0.55000000000000004">
      <c r="A12391" s="131"/>
    </row>
    <row r="12394" spans="1:1" x14ac:dyDescent="0.55000000000000004">
      <c r="A12394" s="131"/>
    </row>
    <row r="12395" spans="1:1" x14ac:dyDescent="0.55000000000000004">
      <c r="A12395" s="131"/>
    </row>
    <row r="12398" spans="1:1" x14ac:dyDescent="0.55000000000000004">
      <c r="A12398" s="131"/>
    </row>
    <row r="12399" spans="1:1" x14ac:dyDescent="0.55000000000000004">
      <c r="A12399" s="131"/>
    </row>
    <row r="12402" spans="1:1" x14ac:dyDescent="0.55000000000000004">
      <c r="A12402" s="131"/>
    </row>
    <row r="12403" spans="1:1" x14ac:dyDescent="0.55000000000000004">
      <c r="A12403" s="131"/>
    </row>
    <row r="12406" spans="1:1" x14ac:dyDescent="0.55000000000000004">
      <c r="A12406" s="131"/>
    </row>
    <row r="12407" spans="1:1" x14ac:dyDescent="0.55000000000000004">
      <c r="A12407" s="131"/>
    </row>
    <row r="12410" spans="1:1" x14ac:dyDescent="0.55000000000000004">
      <c r="A12410" s="131"/>
    </row>
    <row r="12411" spans="1:1" x14ac:dyDescent="0.55000000000000004">
      <c r="A12411" s="131"/>
    </row>
    <row r="12414" spans="1:1" x14ac:dyDescent="0.55000000000000004">
      <c r="A12414" s="131"/>
    </row>
    <row r="12415" spans="1:1" x14ac:dyDescent="0.55000000000000004">
      <c r="A12415" s="131"/>
    </row>
    <row r="12418" spans="1:1" x14ac:dyDescent="0.55000000000000004">
      <c r="A12418" s="131"/>
    </row>
    <row r="12419" spans="1:1" x14ac:dyDescent="0.55000000000000004">
      <c r="A12419" s="131"/>
    </row>
    <row r="12422" spans="1:1" x14ac:dyDescent="0.55000000000000004">
      <c r="A12422" s="131"/>
    </row>
    <row r="12423" spans="1:1" x14ac:dyDescent="0.55000000000000004">
      <c r="A12423" s="131"/>
    </row>
    <row r="12426" spans="1:1" x14ac:dyDescent="0.55000000000000004">
      <c r="A12426" s="131"/>
    </row>
    <row r="12427" spans="1:1" x14ac:dyDescent="0.55000000000000004">
      <c r="A12427" s="131"/>
    </row>
    <row r="12430" spans="1:1" x14ac:dyDescent="0.55000000000000004">
      <c r="A12430" s="131"/>
    </row>
    <row r="12431" spans="1:1" x14ac:dyDescent="0.55000000000000004">
      <c r="A12431" s="131"/>
    </row>
    <row r="12434" spans="1:1" x14ac:dyDescent="0.55000000000000004">
      <c r="A12434" s="131"/>
    </row>
    <row r="12435" spans="1:1" x14ac:dyDescent="0.55000000000000004">
      <c r="A12435" s="131"/>
    </row>
    <row r="12438" spans="1:1" x14ac:dyDescent="0.55000000000000004">
      <c r="A12438" s="131"/>
    </row>
    <row r="12439" spans="1:1" x14ac:dyDescent="0.55000000000000004">
      <c r="A12439" s="131"/>
    </row>
    <row r="12442" spans="1:1" x14ac:dyDescent="0.55000000000000004">
      <c r="A12442" s="131"/>
    </row>
    <row r="12443" spans="1:1" x14ac:dyDescent="0.55000000000000004">
      <c r="A12443" s="131"/>
    </row>
    <row r="12446" spans="1:1" x14ac:dyDescent="0.55000000000000004">
      <c r="A12446" s="131"/>
    </row>
    <row r="12447" spans="1:1" x14ac:dyDescent="0.55000000000000004">
      <c r="A12447" s="131"/>
    </row>
    <row r="12450" spans="1:1" x14ac:dyDescent="0.55000000000000004">
      <c r="A12450" s="131"/>
    </row>
    <row r="12451" spans="1:1" x14ac:dyDescent="0.55000000000000004">
      <c r="A12451" s="131"/>
    </row>
    <row r="12454" spans="1:1" x14ac:dyDescent="0.55000000000000004">
      <c r="A12454" s="131"/>
    </row>
    <row r="12455" spans="1:1" x14ac:dyDescent="0.55000000000000004">
      <c r="A12455" s="131"/>
    </row>
    <row r="12458" spans="1:1" x14ac:dyDescent="0.55000000000000004">
      <c r="A12458" s="131"/>
    </row>
    <row r="12459" spans="1:1" x14ac:dyDescent="0.55000000000000004">
      <c r="A12459" s="131"/>
    </row>
    <row r="12462" spans="1:1" x14ac:dyDescent="0.55000000000000004">
      <c r="A12462" s="131"/>
    </row>
    <row r="12463" spans="1:1" x14ac:dyDescent="0.55000000000000004">
      <c r="A12463" s="131"/>
    </row>
    <row r="12466" spans="1:1" x14ac:dyDescent="0.55000000000000004">
      <c r="A12466" s="131"/>
    </row>
    <row r="12467" spans="1:1" x14ac:dyDescent="0.55000000000000004">
      <c r="A12467" s="131"/>
    </row>
    <row r="12470" spans="1:1" x14ac:dyDescent="0.55000000000000004">
      <c r="A12470" s="131"/>
    </row>
    <row r="12471" spans="1:1" x14ac:dyDescent="0.55000000000000004">
      <c r="A12471" s="131"/>
    </row>
    <row r="12474" spans="1:1" x14ac:dyDescent="0.55000000000000004">
      <c r="A12474" s="131"/>
    </row>
    <row r="12475" spans="1:1" x14ac:dyDescent="0.55000000000000004">
      <c r="A12475" s="131"/>
    </row>
    <row r="12478" spans="1:1" x14ac:dyDescent="0.55000000000000004">
      <c r="A12478" s="131"/>
    </row>
    <row r="12479" spans="1:1" x14ac:dyDescent="0.55000000000000004">
      <c r="A12479" s="131"/>
    </row>
    <row r="12482" spans="1:1" x14ac:dyDescent="0.55000000000000004">
      <c r="A12482" s="131"/>
    </row>
    <row r="12483" spans="1:1" x14ac:dyDescent="0.55000000000000004">
      <c r="A12483" s="131"/>
    </row>
    <row r="12486" spans="1:1" x14ac:dyDescent="0.55000000000000004">
      <c r="A12486" s="131"/>
    </row>
    <row r="12487" spans="1:1" x14ac:dyDescent="0.55000000000000004">
      <c r="A12487" s="131"/>
    </row>
    <row r="12490" spans="1:1" x14ac:dyDescent="0.55000000000000004">
      <c r="A12490" s="131"/>
    </row>
    <row r="12491" spans="1:1" x14ac:dyDescent="0.55000000000000004">
      <c r="A12491" s="131"/>
    </row>
    <row r="12494" spans="1:1" x14ac:dyDescent="0.55000000000000004">
      <c r="A12494" s="131"/>
    </row>
    <row r="12495" spans="1:1" x14ac:dyDescent="0.55000000000000004">
      <c r="A12495" s="131"/>
    </row>
    <row r="12498" spans="1:1" x14ac:dyDescent="0.55000000000000004">
      <c r="A12498" s="131"/>
    </row>
    <row r="12499" spans="1:1" x14ac:dyDescent="0.55000000000000004">
      <c r="A12499" s="131"/>
    </row>
    <row r="12502" spans="1:1" x14ac:dyDescent="0.55000000000000004">
      <c r="A12502" s="131"/>
    </row>
    <row r="12503" spans="1:1" x14ac:dyDescent="0.55000000000000004">
      <c r="A12503" s="131"/>
    </row>
    <row r="12506" spans="1:1" x14ac:dyDescent="0.55000000000000004">
      <c r="A12506" s="131"/>
    </row>
    <row r="12507" spans="1:1" x14ac:dyDescent="0.55000000000000004">
      <c r="A12507" s="131"/>
    </row>
    <row r="12510" spans="1:1" x14ac:dyDescent="0.55000000000000004">
      <c r="A12510" s="131"/>
    </row>
    <row r="12511" spans="1:1" x14ac:dyDescent="0.55000000000000004">
      <c r="A12511" s="131"/>
    </row>
    <row r="12514" spans="1:1" x14ac:dyDescent="0.55000000000000004">
      <c r="A12514" s="131"/>
    </row>
    <row r="12515" spans="1:1" x14ac:dyDescent="0.55000000000000004">
      <c r="A12515" s="131"/>
    </row>
    <row r="12518" spans="1:1" x14ac:dyDescent="0.55000000000000004">
      <c r="A12518" s="131"/>
    </row>
    <row r="12519" spans="1:1" x14ac:dyDescent="0.55000000000000004">
      <c r="A12519" s="131"/>
    </row>
    <row r="12522" spans="1:1" x14ac:dyDescent="0.55000000000000004">
      <c r="A12522" s="131"/>
    </row>
    <row r="12523" spans="1:1" x14ac:dyDescent="0.55000000000000004">
      <c r="A12523" s="131"/>
    </row>
    <row r="12526" spans="1:1" x14ac:dyDescent="0.55000000000000004">
      <c r="A12526" s="131"/>
    </row>
    <row r="12527" spans="1:1" x14ac:dyDescent="0.55000000000000004">
      <c r="A12527" s="131"/>
    </row>
    <row r="12530" spans="1:1" x14ac:dyDescent="0.55000000000000004">
      <c r="A12530" s="131"/>
    </row>
    <row r="12531" spans="1:1" x14ac:dyDescent="0.55000000000000004">
      <c r="A12531" s="131"/>
    </row>
    <row r="12534" spans="1:1" x14ac:dyDescent="0.55000000000000004">
      <c r="A12534" s="131"/>
    </row>
    <row r="12535" spans="1:1" x14ac:dyDescent="0.55000000000000004">
      <c r="A12535" s="131"/>
    </row>
    <row r="12538" spans="1:1" x14ac:dyDescent="0.55000000000000004">
      <c r="A12538" s="131"/>
    </row>
    <row r="12539" spans="1:1" x14ac:dyDescent="0.55000000000000004">
      <c r="A12539" s="131"/>
    </row>
    <row r="12542" spans="1:1" x14ac:dyDescent="0.55000000000000004">
      <c r="A12542" s="131"/>
    </row>
    <row r="12543" spans="1:1" x14ac:dyDescent="0.55000000000000004">
      <c r="A12543" s="131"/>
    </row>
    <row r="12546" spans="1:1" x14ac:dyDescent="0.55000000000000004">
      <c r="A12546" s="131"/>
    </row>
    <row r="12547" spans="1:1" x14ac:dyDescent="0.55000000000000004">
      <c r="A12547" s="131"/>
    </row>
    <row r="12550" spans="1:1" x14ac:dyDescent="0.55000000000000004">
      <c r="A12550" s="131"/>
    </row>
    <row r="12551" spans="1:1" x14ac:dyDescent="0.55000000000000004">
      <c r="A12551" s="131"/>
    </row>
    <row r="12554" spans="1:1" x14ac:dyDescent="0.55000000000000004">
      <c r="A12554" s="131"/>
    </row>
    <row r="12555" spans="1:1" x14ac:dyDescent="0.55000000000000004">
      <c r="A12555" s="131"/>
    </row>
    <row r="12558" spans="1:1" x14ac:dyDescent="0.55000000000000004">
      <c r="A12558" s="131"/>
    </row>
    <row r="12559" spans="1:1" x14ac:dyDescent="0.55000000000000004">
      <c r="A12559" s="131"/>
    </row>
    <row r="12562" spans="1:1" x14ac:dyDescent="0.55000000000000004">
      <c r="A12562" s="131"/>
    </row>
    <row r="12563" spans="1:1" x14ac:dyDescent="0.55000000000000004">
      <c r="A12563" s="131"/>
    </row>
    <row r="12566" spans="1:1" x14ac:dyDescent="0.55000000000000004">
      <c r="A12566" s="131"/>
    </row>
    <row r="12567" spans="1:1" x14ac:dyDescent="0.55000000000000004">
      <c r="A12567" s="131"/>
    </row>
    <row r="12570" spans="1:1" x14ac:dyDescent="0.55000000000000004">
      <c r="A12570" s="131"/>
    </row>
    <row r="12571" spans="1:1" x14ac:dyDescent="0.55000000000000004">
      <c r="A12571" s="131"/>
    </row>
    <row r="12574" spans="1:1" x14ac:dyDescent="0.55000000000000004">
      <c r="A12574" s="131"/>
    </row>
    <row r="12575" spans="1:1" x14ac:dyDescent="0.55000000000000004">
      <c r="A12575" s="131"/>
    </row>
    <row r="12578" spans="1:1" x14ac:dyDescent="0.55000000000000004">
      <c r="A12578" s="131"/>
    </row>
    <row r="12579" spans="1:1" x14ac:dyDescent="0.55000000000000004">
      <c r="A12579" s="131"/>
    </row>
    <row r="12582" spans="1:1" x14ac:dyDescent="0.55000000000000004">
      <c r="A12582" s="131"/>
    </row>
    <row r="12583" spans="1:1" x14ac:dyDescent="0.55000000000000004">
      <c r="A12583" s="131"/>
    </row>
    <row r="12586" spans="1:1" x14ac:dyDescent="0.55000000000000004">
      <c r="A12586" s="131"/>
    </row>
    <row r="12587" spans="1:1" x14ac:dyDescent="0.55000000000000004">
      <c r="A12587" s="131"/>
    </row>
    <row r="12590" spans="1:1" x14ac:dyDescent="0.55000000000000004">
      <c r="A12590" s="131"/>
    </row>
    <row r="12591" spans="1:1" x14ac:dyDescent="0.55000000000000004">
      <c r="A12591" s="131"/>
    </row>
    <row r="12594" spans="1:1" x14ac:dyDescent="0.55000000000000004">
      <c r="A12594" s="131"/>
    </row>
    <row r="12595" spans="1:1" x14ac:dyDescent="0.55000000000000004">
      <c r="A12595" s="131"/>
    </row>
    <row r="12598" spans="1:1" x14ac:dyDescent="0.55000000000000004">
      <c r="A12598" s="131"/>
    </row>
    <row r="12599" spans="1:1" x14ac:dyDescent="0.55000000000000004">
      <c r="A12599" s="131"/>
    </row>
    <row r="12602" spans="1:1" x14ac:dyDescent="0.55000000000000004">
      <c r="A12602" s="131"/>
    </row>
    <row r="12603" spans="1:1" x14ac:dyDescent="0.55000000000000004">
      <c r="A12603" s="131"/>
    </row>
    <row r="12606" spans="1:1" x14ac:dyDescent="0.55000000000000004">
      <c r="A12606" s="131"/>
    </row>
    <row r="12607" spans="1:1" x14ac:dyDescent="0.55000000000000004">
      <c r="A12607" s="131"/>
    </row>
    <row r="12610" spans="1:1" x14ac:dyDescent="0.55000000000000004">
      <c r="A12610" s="131"/>
    </row>
    <row r="12611" spans="1:1" x14ac:dyDescent="0.55000000000000004">
      <c r="A12611" s="131"/>
    </row>
    <row r="12614" spans="1:1" x14ac:dyDescent="0.55000000000000004">
      <c r="A12614" s="131"/>
    </row>
    <row r="12615" spans="1:1" x14ac:dyDescent="0.55000000000000004">
      <c r="A12615" s="131"/>
    </row>
    <row r="12618" spans="1:1" x14ac:dyDescent="0.55000000000000004">
      <c r="A12618" s="131"/>
    </row>
    <row r="12619" spans="1:1" x14ac:dyDescent="0.55000000000000004">
      <c r="A12619" s="131"/>
    </row>
    <row r="12622" spans="1:1" x14ac:dyDescent="0.55000000000000004">
      <c r="A12622" s="131"/>
    </row>
    <row r="12623" spans="1:1" x14ac:dyDescent="0.55000000000000004">
      <c r="A12623" s="131"/>
    </row>
    <row r="12626" spans="1:1" x14ac:dyDescent="0.55000000000000004">
      <c r="A12626" s="131"/>
    </row>
    <row r="12627" spans="1:1" x14ac:dyDescent="0.55000000000000004">
      <c r="A12627" s="131"/>
    </row>
    <row r="12630" spans="1:1" x14ac:dyDescent="0.55000000000000004">
      <c r="A12630" s="131"/>
    </row>
    <row r="12631" spans="1:1" x14ac:dyDescent="0.55000000000000004">
      <c r="A12631" s="131"/>
    </row>
    <row r="12634" spans="1:1" x14ac:dyDescent="0.55000000000000004">
      <c r="A12634" s="131"/>
    </row>
    <row r="12635" spans="1:1" x14ac:dyDescent="0.55000000000000004">
      <c r="A12635" s="131"/>
    </row>
    <row r="12638" spans="1:1" x14ac:dyDescent="0.55000000000000004">
      <c r="A12638" s="131"/>
    </row>
    <row r="12639" spans="1:1" x14ac:dyDescent="0.55000000000000004">
      <c r="A12639" s="131"/>
    </row>
    <row r="12642" spans="1:1" x14ac:dyDescent="0.55000000000000004">
      <c r="A12642" s="131"/>
    </row>
    <row r="12643" spans="1:1" x14ac:dyDescent="0.55000000000000004">
      <c r="A12643" s="131"/>
    </row>
    <row r="12646" spans="1:1" x14ac:dyDescent="0.55000000000000004">
      <c r="A12646" s="131"/>
    </row>
    <row r="12647" spans="1:1" x14ac:dyDescent="0.55000000000000004">
      <c r="A12647" s="131"/>
    </row>
    <row r="12650" spans="1:1" x14ac:dyDescent="0.55000000000000004">
      <c r="A12650" s="131"/>
    </row>
    <row r="12651" spans="1:1" x14ac:dyDescent="0.55000000000000004">
      <c r="A12651" s="131"/>
    </row>
    <row r="12654" spans="1:1" x14ac:dyDescent="0.55000000000000004">
      <c r="A12654" s="131"/>
    </row>
    <row r="12655" spans="1:1" x14ac:dyDescent="0.55000000000000004">
      <c r="A12655" s="131"/>
    </row>
    <row r="12658" spans="1:1" x14ac:dyDescent="0.55000000000000004">
      <c r="A12658" s="131"/>
    </row>
    <row r="12659" spans="1:1" x14ac:dyDescent="0.55000000000000004">
      <c r="A12659" s="131"/>
    </row>
    <row r="12662" spans="1:1" x14ac:dyDescent="0.55000000000000004">
      <c r="A12662" s="131"/>
    </row>
    <row r="12663" spans="1:1" x14ac:dyDescent="0.55000000000000004">
      <c r="A12663" s="131"/>
    </row>
    <row r="12666" spans="1:1" x14ac:dyDescent="0.55000000000000004">
      <c r="A12666" s="131"/>
    </row>
    <row r="12667" spans="1:1" x14ac:dyDescent="0.55000000000000004">
      <c r="A12667" s="131"/>
    </row>
    <row r="12670" spans="1:1" x14ac:dyDescent="0.55000000000000004">
      <c r="A12670" s="131"/>
    </row>
    <row r="12671" spans="1:1" x14ac:dyDescent="0.55000000000000004">
      <c r="A12671" s="131"/>
    </row>
    <row r="12674" spans="1:1" x14ac:dyDescent="0.55000000000000004">
      <c r="A12674" s="131"/>
    </row>
    <row r="12675" spans="1:1" x14ac:dyDescent="0.55000000000000004">
      <c r="A12675" s="131"/>
    </row>
    <row r="12678" spans="1:1" x14ac:dyDescent="0.55000000000000004">
      <c r="A12678" s="131"/>
    </row>
    <row r="12679" spans="1:1" x14ac:dyDescent="0.55000000000000004">
      <c r="A12679" s="131"/>
    </row>
    <row r="12682" spans="1:1" x14ac:dyDescent="0.55000000000000004">
      <c r="A12682" s="131"/>
    </row>
    <row r="12683" spans="1:1" x14ac:dyDescent="0.55000000000000004">
      <c r="A12683" s="131"/>
    </row>
    <row r="12686" spans="1:1" x14ac:dyDescent="0.55000000000000004">
      <c r="A12686" s="131"/>
    </row>
    <row r="12687" spans="1:1" x14ac:dyDescent="0.55000000000000004">
      <c r="A12687" s="131"/>
    </row>
    <row r="12690" spans="1:1" x14ac:dyDescent="0.55000000000000004">
      <c r="A12690" s="131"/>
    </row>
    <row r="12691" spans="1:1" x14ac:dyDescent="0.55000000000000004">
      <c r="A12691" s="131"/>
    </row>
    <row r="12694" spans="1:1" x14ac:dyDescent="0.55000000000000004">
      <c r="A12694" s="131"/>
    </row>
    <row r="12695" spans="1:1" x14ac:dyDescent="0.55000000000000004">
      <c r="A12695" s="131"/>
    </row>
    <row r="12698" spans="1:1" x14ac:dyDescent="0.55000000000000004">
      <c r="A12698" s="131"/>
    </row>
    <row r="12699" spans="1:1" x14ac:dyDescent="0.55000000000000004">
      <c r="A12699" s="131"/>
    </row>
    <row r="12702" spans="1:1" x14ac:dyDescent="0.55000000000000004">
      <c r="A12702" s="131"/>
    </row>
    <row r="12703" spans="1:1" x14ac:dyDescent="0.55000000000000004">
      <c r="A12703" s="131"/>
    </row>
    <row r="12706" spans="1:1" x14ac:dyDescent="0.55000000000000004">
      <c r="A12706" s="131"/>
    </row>
    <row r="12707" spans="1:1" x14ac:dyDescent="0.55000000000000004">
      <c r="A12707" s="131"/>
    </row>
    <row r="12710" spans="1:1" x14ac:dyDescent="0.55000000000000004">
      <c r="A12710" s="131"/>
    </row>
    <row r="12711" spans="1:1" x14ac:dyDescent="0.55000000000000004">
      <c r="A12711" s="131"/>
    </row>
    <row r="12714" spans="1:1" x14ac:dyDescent="0.55000000000000004">
      <c r="A12714" s="131"/>
    </row>
    <row r="12715" spans="1:1" x14ac:dyDescent="0.55000000000000004">
      <c r="A12715" s="131"/>
    </row>
    <row r="12718" spans="1:1" x14ac:dyDescent="0.55000000000000004">
      <c r="A12718" s="131"/>
    </row>
    <row r="12719" spans="1:1" x14ac:dyDescent="0.55000000000000004">
      <c r="A12719" s="131"/>
    </row>
    <row r="12722" spans="1:1" x14ac:dyDescent="0.55000000000000004">
      <c r="A12722" s="131"/>
    </row>
    <row r="12723" spans="1:1" x14ac:dyDescent="0.55000000000000004">
      <c r="A12723" s="131"/>
    </row>
    <row r="12726" spans="1:1" x14ac:dyDescent="0.55000000000000004">
      <c r="A12726" s="131"/>
    </row>
    <row r="12727" spans="1:1" x14ac:dyDescent="0.55000000000000004">
      <c r="A12727" s="131"/>
    </row>
    <row r="12730" spans="1:1" x14ac:dyDescent="0.55000000000000004">
      <c r="A12730" s="131"/>
    </row>
    <row r="12731" spans="1:1" x14ac:dyDescent="0.55000000000000004">
      <c r="A12731" s="131"/>
    </row>
    <row r="12734" spans="1:1" x14ac:dyDescent="0.55000000000000004">
      <c r="A12734" s="131"/>
    </row>
    <row r="12735" spans="1:1" x14ac:dyDescent="0.55000000000000004">
      <c r="A12735" s="131"/>
    </row>
    <row r="12738" spans="1:1" x14ac:dyDescent="0.55000000000000004">
      <c r="A12738" s="131"/>
    </row>
    <row r="12739" spans="1:1" x14ac:dyDescent="0.55000000000000004">
      <c r="A12739" s="131"/>
    </row>
    <row r="12742" spans="1:1" x14ac:dyDescent="0.55000000000000004">
      <c r="A12742" s="131"/>
    </row>
    <row r="12743" spans="1:1" x14ac:dyDescent="0.55000000000000004">
      <c r="A12743" s="131"/>
    </row>
    <row r="12746" spans="1:1" x14ac:dyDescent="0.55000000000000004">
      <c r="A12746" s="131"/>
    </row>
    <row r="12747" spans="1:1" x14ac:dyDescent="0.55000000000000004">
      <c r="A12747" s="131"/>
    </row>
    <row r="12750" spans="1:1" x14ac:dyDescent="0.55000000000000004">
      <c r="A12750" s="131"/>
    </row>
    <row r="12751" spans="1:1" x14ac:dyDescent="0.55000000000000004">
      <c r="A12751" s="131"/>
    </row>
    <row r="12754" spans="1:1" x14ac:dyDescent="0.55000000000000004">
      <c r="A12754" s="131"/>
    </row>
    <row r="12755" spans="1:1" x14ac:dyDescent="0.55000000000000004">
      <c r="A12755" s="131"/>
    </row>
    <row r="12758" spans="1:1" x14ac:dyDescent="0.55000000000000004">
      <c r="A12758" s="131"/>
    </row>
    <row r="12759" spans="1:1" x14ac:dyDescent="0.55000000000000004">
      <c r="A12759" s="131"/>
    </row>
    <row r="12762" spans="1:1" x14ac:dyDescent="0.55000000000000004">
      <c r="A12762" s="131"/>
    </row>
    <row r="12763" spans="1:1" x14ac:dyDescent="0.55000000000000004">
      <c r="A12763" s="131"/>
    </row>
    <row r="12766" spans="1:1" x14ac:dyDescent="0.55000000000000004">
      <c r="A12766" s="131"/>
    </row>
    <row r="12767" spans="1:1" x14ac:dyDescent="0.55000000000000004">
      <c r="A12767" s="131"/>
    </row>
    <row r="12770" spans="1:1" x14ac:dyDescent="0.55000000000000004">
      <c r="A12770" s="131"/>
    </row>
    <row r="12771" spans="1:1" x14ac:dyDescent="0.55000000000000004">
      <c r="A12771" s="131"/>
    </row>
    <row r="12774" spans="1:1" x14ac:dyDescent="0.55000000000000004">
      <c r="A12774" s="131"/>
    </row>
    <row r="12775" spans="1:1" x14ac:dyDescent="0.55000000000000004">
      <c r="A12775" s="131"/>
    </row>
    <row r="12778" spans="1:1" x14ac:dyDescent="0.55000000000000004">
      <c r="A12778" s="131"/>
    </row>
    <row r="12779" spans="1:1" x14ac:dyDescent="0.55000000000000004">
      <c r="A12779" s="131"/>
    </row>
    <row r="12782" spans="1:1" x14ac:dyDescent="0.55000000000000004">
      <c r="A12782" s="131"/>
    </row>
    <row r="12783" spans="1:1" x14ac:dyDescent="0.55000000000000004">
      <c r="A12783" s="131"/>
    </row>
    <row r="12786" spans="1:1" x14ac:dyDescent="0.55000000000000004">
      <c r="A12786" s="131"/>
    </row>
    <row r="12787" spans="1:1" x14ac:dyDescent="0.55000000000000004">
      <c r="A12787" s="131"/>
    </row>
    <row r="12790" spans="1:1" x14ac:dyDescent="0.55000000000000004">
      <c r="A12790" s="131"/>
    </row>
    <row r="12791" spans="1:1" x14ac:dyDescent="0.55000000000000004">
      <c r="A12791" s="131"/>
    </row>
    <row r="12794" spans="1:1" x14ac:dyDescent="0.55000000000000004">
      <c r="A12794" s="131"/>
    </row>
    <row r="12795" spans="1:1" x14ac:dyDescent="0.55000000000000004">
      <c r="A12795" s="131"/>
    </row>
    <row r="12798" spans="1:1" x14ac:dyDescent="0.55000000000000004">
      <c r="A12798" s="131"/>
    </row>
    <row r="12799" spans="1:1" x14ac:dyDescent="0.55000000000000004">
      <c r="A12799" s="131"/>
    </row>
    <row r="12802" spans="1:1" x14ac:dyDescent="0.55000000000000004">
      <c r="A12802" s="131"/>
    </row>
    <row r="12803" spans="1:1" x14ac:dyDescent="0.55000000000000004">
      <c r="A12803" s="131"/>
    </row>
    <row r="12806" spans="1:1" x14ac:dyDescent="0.55000000000000004">
      <c r="A12806" s="131"/>
    </row>
    <row r="12807" spans="1:1" x14ac:dyDescent="0.55000000000000004">
      <c r="A12807" s="131"/>
    </row>
    <row r="12810" spans="1:1" x14ac:dyDescent="0.55000000000000004">
      <c r="A12810" s="131"/>
    </row>
    <row r="12811" spans="1:1" x14ac:dyDescent="0.55000000000000004">
      <c r="A12811" s="131"/>
    </row>
    <row r="12814" spans="1:1" x14ac:dyDescent="0.55000000000000004">
      <c r="A12814" s="131"/>
    </row>
    <row r="12815" spans="1:1" x14ac:dyDescent="0.55000000000000004">
      <c r="A12815" s="131"/>
    </row>
    <row r="12818" spans="1:1" x14ac:dyDescent="0.55000000000000004">
      <c r="A12818" s="131"/>
    </row>
    <row r="12819" spans="1:1" x14ac:dyDescent="0.55000000000000004">
      <c r="A12819" s="131"/>
    </row>
    <row r="12822" spans="1:1" x14ac:dyDescent="0.55000000000000004">
      <c r="A12822" s="131"/>
    </row>
    <row r="12823" spans="1:1" x14ac:dyDescent="0.55000000000000004">
      <c r="A12823" s="131"/>
    </row>
    <row r="12826" spans="1:1" x14ac:dyDescent="0.55000000000000004">
      <c r="A12826" s="131"/>
    </row>
    <row r="12827" spans="1:1" x14ac:dyDescent="0.55000000000000004">
      <c r="A12827" s="131"/>
    </row>
    <row r="12830" spans="1:1" x14ac:dyDescent="0.55000000000000004">
      <c r="A12830" s="131"/>
    </row>
    <row r="12831" spans="1:1" x14ac:dyDescent="0.55000000000000004">
      <c r="A12831" s="131"/>
    </row>
    <row r="12834" spans="1:1" x14ac:dyDescent="0.55000000000000004">
      <c r="A12834" s="131"/>
    </row>
    <row r="12835" spans="1:1" x14ac:dyDescent="0.55000000000000004">
      <c r="A12835" s="131"/>
    </row>
    <row r="12838" spans="1:1" x14ac:dyDescent="0.55000000000000004">
      <c r="A12838" s="131"/>
    </row>
    <row r="12839" spans="1:1" x14ac:dyDescent="0.55000000000000004">
      <c r="A12839" s="131"/>
    </row>
    <row r="12842" spans="1:1" x14ac:dyDescent="0.55000000000000004">
      <c r="A12842" s="131"/>
    </row>
    <row r="12843" spans="1:1" x14ac:dyDescent="0.55000000000000004">
      <c r="A12843" s="131"/>
    </row>
    <row r="12846" spans="1:1" x14ac:dyDescent="0.55000000000000004">
      <c r="A12846" s="131"/>
    </row>
    <row r="12847" spans="1:1" x14ac:dyDescent="0.55000000000000004">
      <c r="A12847" s="131"/>
    </row>
    <row r="12850" spans="1:1" x14ac:dyDescent="0.55000000000000004">
      <c r="A12850" s="131"/>
    </row>
    <row r="12851" spans="1:1" x14ac:dyDescent="0.55000000000000004">
      <c r="A12851" s="131"/>
    </row>
    <row r="12854" spans="1:1" x14ac:dyDescent="0.55000000000000004">
      <c r="A12854" s="131"/>
    </row>
    <row r="12855" spans="1:1" x14ac:dyDescent="0.55000000000000004">
      <c r="A12855" s="131"/>
    </row>
    <row r="12858" spans="1:1" x14ac:dyDescent="0.55000000000000004">
      <c r="A12858" s="131"/>
    </row>
    <row r="12859" spans="1:1" x14ac:dyDescent="0.55000000000000004">
      <c r="A12859" s="131"/>
    </row>
    <row r="12862" spans="1:1" x14ac:dyDescent="0.55000000000000004">
      <c r="A12862" s="131"/>
    </row>
    <row r="12863" spans="1:1" x14ac:dyDescent="0.55000000000000004">
      <c r="A12863" s="131"/>
    </row>
    <row r="12866" spans="1:1" x14ac:dyDescent="0.55000000000000004">
      <c r="A12866" s="131"/>
    </row>
    <row r="12867" spans="1:1" x14ac:dyDescent="0.55000000000000004">
      <c r="A12867" s="131"/>
    </row>
    <row r="12870" spans="1:1" x14ac:dyDescent="0.55000000000000004">
      <c r="A12870" s="131"/>
    </row>
    <row r="12871" spans="1:1" x14ac:dyDescent="0.55000000000000004">
      <c r="A12871" s="131"/>
    </row>
    <row r="12874" spans="1:1" x14ac:dyDescent="0.55000000000000004">
      <c r="A12874" s="131"/>
    </row>
    <row r="12875" spans="1:1" x14ac:dyDescent="0.55000000000000004">
      <c r="A12875" s="131"/>
    </row>
    <row r="12878" spans="1:1" x14ac:dyDescent="0.55000000000000004">
      <c r="A12878" s="131"/>
    </row>
    <row r="12879" spans="1:1" x14ac:dyDescent="0.55000000000000004">
      <c r="A12879" s="131"/>
    </row>
    <row r="12882" spans="1:1" x14ac:dyDescent="0.55000000000000004">
      <c r="A12882" s="131"/>
    </row>
    <row r="12883" spans="1:1" x14ac:dyDescent="0.55000000000000004">
      <c r="A12883" s="131"/>
    </row>
    <row r="12886" spans="1:1" x14ac:dyDescent="0.55000000000000004">
      <c r="A12886" s="131"/>
    </row>
    <row r="12887" spans="1:1" x14ac:dyDescent="0.55000000000000004">
      <c r="A12887" s="131"/>
    </row>
    <row r="12890" spans="1:1" x14ac:dyDescent="0.55000000000000004">
      <c r="A12890" s="131"/>
    </row>
    <row r="12891" spans="1:1" x14ac:dyDescent="0.55000000000000004">
      <c r="A12891" s="131"/>
    </row>
    <row r="12894" spans="1:1" x14ac:dyDescent="0.55000000000000004">
      <c r="A12894" s="131"/>
    </row>
    <row r="12895" spans="1:1" x14ac:dyDescent="0.55000000000000004">
      <c r="A12895" s="131"/>
    </row>
    <row r="12898" spans="1:1" x14ac:dyDescent="0.55000000000000004">
      <c r="A12898" s="131"/>
    </row>
    <row r="12899" spans="1:1" x14ac:dyDescent="0.55000000000000004">
      <c r="A12899" s="131"/>
    </row>
    <row r="12902" spans="1:1" x14ac:dyDescent="0.55000000000000004">
      <c r="A12902" s="131"/>
    </row>
    <row r="12903" spans="1:1" x14ac:dyDescent="0.55000000000000004">
      <c r="A12903" s="131"/>
    </row>
    <row r="12906" spans="1:1" x14ac:dyDescent="0.55000000000000004">
      <c r="A12906" s="131"/>
    </row>
    <row r="12907" spans="1:1" x14ac:dyDescent="0.55000000000000004">
      <c r="A12907" s="131"/>
    </row>
    <row r="12910" spans="1:1" x14ac:dyDescent="0.55000000000000004">
      <c r="A12910" s="131"/>
    </row>
    <row r="12911" spans="1:1" x14ac:dyDescent="0.55000000000000004">
      <c r="A12911" s="131"/>
    </row>
    <row r="12914" spans="1:1" x14ac:dyDescent="0.55000000000000004">
      <c r="A12914" s="131"/>
    </row>
    <row r="12915" spans="1:1" x14ac:dyDescent="0.55000000000000004">
      <c r="A12915" s="131"/>
    </row>
    <row r="12918" spans="1:1" x14ac:dyDescent="0.55000000000000004">
      <c r="A12918" s="131"/>
    </row>
    <row r="12919" spans="1:1" x14ac:dyDescent="0.55000000000000004">
      <c r="A12919" s="131"/>
    </row>
    <row r="12922" spans="1:1" x14ac:dyDescent="0.55000000000000004">
      <c r="A12922" s="131"/>
    </row>
    <row r="12923" spans="1:1" x14ac:dyDescent="0.55000000000000004">
      <c r="A12923" s="131"/>
    </row>
    <row r="12926" spans="1:1" x14ac:dyDescent="0.55000000000000004">
      <c r="A12926" s="131"/>
    </row>
    <row r="12927" spans="1:1" x14ac:dyDescent="0.55000000000000004">
      <c r="A12927" s="131"/>
    </row>
    <row r="12930" spans="1:1" x14ac:dyDescent="0.55000000000000004">
      <c r="A12930" s="131"/>
    </row>
    <row r="12931" spans="1:1" x14ac:dyDescent="0.55000000000000004">
      <c r="A12931" s="131"/>
    </row>
    <row r="12934" spans="1:1" x14ac:dyDescent="0.55000000000000004">
      <c r="A12934" s="131"/>
    </row>
    <row r="12935" spans="1:1" x14ac:dyDescent="0.55000000000000004">
      <c r="A12935" s="131"/>
    </row>
    <row r="12938" spans="1:1" x14ac:dyDescent="0.55000000000000004">
      <c r="A12938" s="131"/>
    </row>
    <row r="12939" spans="1:1" x14ac:dyDescent="0.55000000000000004">
      <c r="A12939" s="131"/>
    </row>
    <row r="12942" spans="1:1" x14ac:dyDescent="0.55000000000000004">
      <c r="A12942" s="131"/>
    </row>
    <row r="12943" spans="1:1" x14ac:dyDescent="0.55000000000000004">
      <c r="A12943" s="131"/>
    </row>
    <row r="12946" spans="1:1" x14ac:dyDescent="0.55000000000000004">
      <c r="A12946" s="131"/>
    </row>
    <row r="12947" spans="1:1" x14ac:dyDescent="0.55000000000000004">
      <c r="A12947" s="131"/>
    </row>
    <row r="12950" spans="1:1" x14ac:dyDescent="0.55000000000000004">
      <c r="A12950" s="131"/>
    </row>
    <row r="12951" spans="1:1" x14ac:dyDescent="0.55000000000000004">
      <c r="A12951" s="131"/>
    </row>
    <row r="12954" spans="1:1" x14ac:dyDescent="0.55000000000000004">
      <c r="A12954" s="131"/>
    </row>
    <row r="12955" spans="1:1" x14ac:dyDescent="0.55000000000000004">
      <c r="A12955" s="131"/>
    </row>
    <row r="12958" spans="1:1" x14ac:dyDescent="0.55000000000000004">
      <c r="A12958" s="131"/>
    </row>
    <row r="12959" spans="1:1" x14ac:dyDescent="0.55000000000000004">
      <c r="A12959" s="131"/>
    </row>
    <row r="12962" spans="1:1" x14ac:dyDescent="0.55000000000000004">
      <c r="A12962" s="131"/>
    </row>
    <row r="12963" spans="1:1" x14ac:dyDescent="0.55000000000000004">
      <c r="A12963" s="131"/>
    </row>
    <row r="12966" spans="1:1" x14ac:dyDescent="0.55000000000000004">
      <c r="A12966" s="131"/>
    </row>
    <row r="12967" spans="1:1" x14ac:dyDescent="0.55000000000000004">
      <c r="A12967" s="131"/>
    </row>
    <row r="12970" spans="1:1" x14ac:dyDescent="0.55000000000000004">
      <c r="A12970" s="131"/>
    </row>
    <row r="12971" spans="1:1" x14ac:dyDescent="0.55000000000000004">
      <c r="A12971" s="131"/>
    </row>
    <row r="12974" spans="1:1" x14ac:dyDescent="0.55000000000000004">
      <c r="A12974" s="131"/>
    </row>
    <row r="12975" spans="1:1" x14ac:dyDescent="0.55000000000000004">
      <c r="A12975" s="131"/>
    </row>
    <row r="12978" spans="1:1" x14ac:dyDescent="0.55000000000000004">
      <c r="A12978" s="131"/>
    </row>
    <row r="12979" spans="1:1" x14ac:dyDescent="0.55000000000000004">
      <c r="A12979" s="131"/>
    </row>
    <row r="12982" spans="1:1" x14ac:dyDescent="0.55000000000000004">
      <c r="A12982" s="131"/>
    </row>
    <row r="12983" spans="1:1" x14ac:dyDescent="0.55000000000000004">
      <c r="A12983" s="131"/>
    </row>
    <row r="12986" spans="1:1" x14ac:dyDescent="0.55000000000000004">
      <c r="A12986" s="131"/>
    </row>
    <row r="12987" spans="1:1" x14ac:dyDescent="0.55000000000000004">
      <c r="A12987" s="131"/>
    </row>
    <row r="12990" spans="1:1" x14ac:dyDescent="0.55000000000000004">
      <c r="A12990" s="131"/>
    </row>
    <row r="12991" spans="1:1" x14ac:dyDescent="0.55000000000000004">
      <c r="A12991" s="131"/>
    </row>
    <row r="12994" spans="1:1" x14ac:dyDescent="0.55000000000000004">
      <c r="A12994" s="131"/>
    </row>
    <row r="12995" spans="1:1" x14ac:dyDescent="0.55000000000000004">
      <c r="A12995" s="131"/>
    </row>
    <row r="12998" spans="1:1" x14ac:dyDescent="0.55000000000000004">
      <c r="A12998" s="131"/>
    </row>
    <row r="12999" spans="1:1" x14ac:dyDescent="0.55000000000000004">
      <c r="A12999" s="131"/>
    </row>
    <row r="13002" spans="1:1" x14ac:dyDescent="0.55000000000000004">
      <c r="A13002" s="131"/>
    </row>
    <row r="13003" spans="1:1" x14ac:dyDescent="0.55000000000000004">
      <c r="A13003" s="131"/>
    </row>
    <row r="13006" spans="1:1" x14ac:dyDescent="0.55000000000000004">
      <c r="A13006" s="131"/>
    </row>
    <row r="13007" spans="1:1" x14ac:dyDescent="0.55000000000000004">
      <c r="A13007" s="131"/>
    </row>
    <row r="13010" spans="1:1" x14ac:dyDescent="0.55000000000000004">
      <c r="A13010" s="131"/>
    </row>
    <row r="13011" spans="1:1" x14ac:dyDescent="0.55000000000000004">
      <c r="A13011" s="131"/>
    </row>
    <row r="13014" spans="1:1" x14ac:dyDescent="0.55000000000000004">
      <c r="A13014" s="131"/>
    </row>
    <row r="13015" spans="1:1" x14ac:dyDescent="0.55000000000000004">
      <c r="A13015" s="131"/>
    </row>
    <row r="13018" spans="1:1" x14ac:dyDescent="0.55000000000000004">
      <c r="A13018" s="131"/>
    </row>
    <row r="13019" spans="1:1" x14ac:dyDescent="0.55000000000000004">
      <c r="A13019" s="131"/>
    </row>
    <row r="13022" spans="1:1" x14ac:dyDescent="0.55000000000000004">
      <c r="A13022" s="131"/>
    </row>
    <row r="13023" spans="1:1" x14ac:dyDescent="0.55000000000000004">
      <c r="A13023" s="131"/>
    </row>
    <row r="13026" spans="1:1" x14ac:dyDescent="0.55000000000000004">
      <c r="A13026" s="131"/>
    </row>
    <row r="13027" spans="1:1" x14ac:dyDescent="0.55000000000000004">
      <c r="A13027" s="131"/>
    </row>
    <row r="13030" spans="1:1" x14ac:dyDescent="0.55000000000000004">
      <c r="A13030" s="131"/>
    </row>
    <row r="13031" spans="1:1" x14ac:dyDescent="0.55000000000000004">
      <c r="A13031" s="131"/>
    </row>
    <row r="13034" spans="1:1" x14ac:dyDescent="0.55000000000000004">
      <c r="A13034" s="131"/>
    </row>
    <row r="13035" spans="1:1" x14ac:dyDescent="0.55000000000000004">
      <c r="A13035" s="131"/>
    </row>
    <row r="13038" spans="1:1" x14ac:dyDescent="0.55000000000000004">
      <c r="A13038" s="131"/>
    </row>
    <row r="13039" spans="1:1" x14ac:dyDescent="0.55000000000000004">
      <c r="A13039" s="131"/>
    </row>
    <row r="13042" spans="1:1" x14ac:dyDescent="0.55000000000000004">
      <c r="A13042" s="131"/>
    </row>
    <row r="13043" spans="1:1" x14ac:dyDescent="0.55000000000000004">
      <c r="A13043" s="131"/>
    </row>
    <row r="13046" spans="1:1" x14ac:dyDescent="0.55000000000000004">
      <c r="A13046" s="131"/>
    </row>
    <row r="13047" spans="1:1" x14ac:dyDescent="0.55000000000000004">
      <c r="A13047" s="131"/>
    </row>
    <row r="13050" spans="1:1" x14ac:dyDescent="0.55000000000000004">
      <c r="A13050" s="131"/>
    </row>
    <row r="13051" spans="1:1" x14ac:dyDescent="0.55000000000000004">
      <c r="A13051" s="131"/>
    </row>
    <row r="13054" spans="1:1" x14ac:dyDescent="0.55000000000000004">
      <c r="A13054" s="131"/>
    </row>
    <row r="13055" spans="1:1" x14ac:dyDescent="0.55000000000000004">
      <c r="A13055" s="131"/>
    </row>
    <row r="13058" spans="1:1" x14ac:dyDescent="0.55000000000000004">
      <c r="A13058" s="131"/>
    </row>
    <row r="13059" spans="1:1" x14ac:dyDescent="0.55000000000000004">
      <c r="A13059" s="131"/>
    </row>
    <row r="13062" spans="1:1" x14ac:dyDescent="0.55000000000000004">
      <c r="A13062" s="131"/>
    </row>
    <row r="13063" spans="1:1" x14ac:dyDescent="0.55000000000000004">
      <c r="A13063" s="131"/>
    </row>
    <row r="13066" spans="1:1" x14ac:dyDescent="0.55000000000000004">
      <c r="A13066" s="131"/>
    </row>
    <row r="13067" spans="1:1" x14ac:dyDescent="0.55000000000000004">
      <c r="A13067" s="131"/>
    </row>
    <row r="13070" spans="1:1" x14ac:dyDescent="0.55000000000000004">
      <c r="A13070" s="131"/>
    </row>
    <row r="13071" spans="1:1" x14ac:dyDescent="0.55000000000000004">
      <c r="A13071" s="131"/>
    </row>
    <row r="13074" spans="1:1" x14ac:dyDescent="0.55000000000000004">
      <c r="A13074" s="131"/>
    </row>
    <row r="13075" spans="1:1" x14ac:dyDescent="0.55000000000000004">
      <c r="A13075" s="131"/>
    </row>
    <row r="13078" spans="1:1" x14ac:dyDescent="0.55000000000000004">
      <c r="A13078" s="131"/>
    </row>
    <row r="13079" spans="1:1" x14ac:dyDescent="0.55000000000000004">
      <c r="A13079" s="131"/>
    </row>
    <row r="13082" spans="1:1" x14ac:dyDescent="0.55000000000000004">
      <c r="A13082" s="131"/>
    </row>
    <row r="13083" spans="1:1" x14ac:dyDescent="0.55000000000000004">
      <c r="A13083" s="131"/>
    </row>
    <row r="13086" spans="1:1" x14ac:dyDescent="0.55000000000000004">
      <c r="A13086" s="131"/>
    </row>
    <row r="13087" spans="1:1" x14ac:dyDescent="0.55000000000000004">
      <c r="A13087" s="131"/>
    </row>
    <row r="13090" spans="1:1" x14ac:dyDescent="0.55000000000000004">
      <c r="A13090" s="131"/>
    </row>
    <row r="13091" spans="1:1" x14ac:dyDescent="0.55000000000000004">
      <c r="A13091" s="131"/>
    </row>
    <row r="13094" spans="1:1" x14ac:dyDescent="0.55000000000000004">
      <c r="A13094" s="131"/>
    </row>
    <row r="13095" spans="1:1" x14ac:dyDescent="0.55000000000000004">
      <c r="A13095" s="131"/>
    </row>
    <row r="13098" spans="1:1" x14ac:dyDescent="0.55000000000000004">
      <c r="A13098" s="131"/>
    </row>
    <row r="13099" spans="1:1" x14ac:dyDescent="0.55000000000000004">
      <c r="A13099" s="131"/>
    </row>
    <row r="13102" spans="1:1" x14ac:dyDescent="0.55000000000000004">
      <c r="A13102" s="131"/>
    </row>
    <row r="13103" spans="1:1" x14ac:dyDescent="0.55000000000000004">
      <c r="A13103" s="131"/>
    </row>
    <row r="13106" spans="1:1" x14ac:dyDescent="0.55000000000000004">
      <c r="A13106" s="131"/>
    </row>
    <row r="13107" spans="1:1" x14ac:dyDescent="0.55000000000000004">
      <c r="A13107" s="131"/>
    </row>
    <row r="13110" spans="1:1" x14ac:dyDescent="0.55000000000000004">
      <c r="A13110" s="131"/>
    </row>
    <row r="13111" spans="1:1" x14ac:dyDescent="0.55000000000000004">
      <c r="A13111" s="131"/>
    </row>
    <row r="13114" spans="1:1" x14ac:dyDescent="0.55000000000000004">
      <c r="A13114" s="131"/>
    </row>
    <row r="13115" spans="1:1" x14ac:dyDescent="0.55000000000000004">
      <c r="A13115" s="131"/>
    </row>
    <row r="13118" spans="1:1" x14ac:dyDescent="0.55000000000000004">
      <c r="A13118" s="131"/>
    </row>
    <row r="13119" spans="1:1" x14ac:dyDescent="0.55000000000000004">
      <c r="A13119" s="131"/>
    </row>
    <row r="13122" spans="1:1" x14ac:dyDescent="0.55000000000000004">
      <c r="A13122" s="131"/>
    </row>
    <row r="13123" spans="1:1" x14ac:dyDescent="0.55000000000000004">
      <c r="A13123" s="131"/>
    </row>
    <row r="13126" spans="1:1" x14ac:dyDescent="0.55000000000000004">
      <c r="A13126" s="131"/>
    </row>
    <row r="13127" spans="1:1" x14ac:dyDescent="0.55000000000000004">
      <c r="A13127" s="131"/>
    </row>
    <row r="13130" spans="1:1" x14ac:dyDescent="0.55000000000000004">
      <c r="A13130" s="131"/>
    </row>
    <row r="13131" spans="1:1" x14ac:dyDescent="0.55000000000000004">
      <c r="A13131" s="131"/>
    </row>
    <row r="13134" spans="1:1" x14ac:dyDescent="0.55000000000000004">
      <c r="A13134" s="131"/>
    </row>
    <row r="13135" spans="1:1" x14ac:dyDescent="0.55000000000000004">
      <c r="A13135" s="131"/>
    </row>
    <row r="13138" spans="1:1" x14ac:dyDescent="0.55000000000000004">
      <c r="A13138" s="131"/>
    </row>
    <row r="13139" spans="1:1" x14ac:dyDescent="0.55000000000000004">
      <c r="A13139" s="131"/>
    </row>
    <row r="13142" spans="1:1" x14ac:dyDescent="0.55000000000000004">
      <c r="A13142" s="131"/>
    </row>
    <row r="13143" spans="1:1" x14ac:dyDescent="0.55000000000000004">
      <c r="A13143" s="131"/>
    </row>
    <row r="13146" spans="1:1" x14ac:dyDescent="0.55000000000000004">
      <c r="A13146" s="131"/>
    </row>
    <row r="13147" spans="1:1" x14ac:dyDescent="0.55000000000000004">
      <c r="A13147" s="131"/>
    </row>
    <row r="13150" spans="1:1" x14ac:dyDescent="0.55000000000000004">
      <c r="A13150" s="131"/>
    </row>
    <row r="13151" spans="1:1" x14ac:dyDescent="0.55000000000000004">
      <c r="A13151" s="131"/>
    </row>
    <row r="13154" spans="1:1" x14ac:dyDescent="0.55000000000000004">
      <c r="A13154" s="131"/>
    </row>
    <row r="13155" spans="1:1" x14ac:dyDescent="0.55000000000000004">
      <c r="A13155" s="131"/>
    </row>
    <row r="13158" spans="1:1" x14ac:dyDescent="0.55000000000000004">
      <c r="A13158" s="131"/>
    </row>
    <row r="13159" spans="1:1" x14ac:dyDescent="0.55000000000000004">
      <c r="A13159" s="131"/>
    </row>
    <row r="13162" spans="1:1" x14ac:dyDescent="0.55000000000000004">
      <c r="A13162" s="131"/>
    </row>
    <row r="13163" spans="1:1" x14ac:dyDescent="0.55000000000000004">
      <c r="A13163" s="131"/>
    </row>
    <row r="13166" spans="1:1" x14ac:dyDescent="0.55000000000000004">
      <c r="A13166" s="131"/>
    </row>
    <row r="13167" spans="1:1" x14ac:dyDescent="0.55000000000000004">
      <c r="A13167" s="131"/>
    </row>
    <row r="13170" spans="1:1" x14ac:dyDescent="0.55000000000000004">
      <c r="A13170" s="131"/>
    </row>
    <row r="13171" spans="1:1" x14ac:dyDescent="0.55000000000000004">
      <c r="A13171" s="131"/>
    </row>
    <row r="13174" spans="1:1" x14ac:dyDescent="0.55000000000000004">
      <c r="A13174" s="131"/>
    </row>
    <row r="13175" spans="1:1" x14ac:dyDescent="0.55000000000000004">
      <c r="A13175" s="131"/>
    </row>
    <row r="13178" spans="1:1" x14ac:dyDescent="0.55000000000000004">
      <c r="A13178" s="131"/>
    </row>
    <row r="13179" spans="1:1" x14ac:dyDescent="0.55000000000000004">
      <c r="A13179" s="131"/>
    </row>
    <row r="13182" spans="1:1" x14ac:dyDescent="0.55000000000000004">
      <c r="A13182" s="131"/>
    </row>
    <row r="13183" spans="1:1" x14ac:dyDescent="0.55000000000000004">
      <c r="A13183" s="131"/>
    </row>
    <row r="13186" spans="1:1" x14ac:dyDescent="0.55000000000000004">
      <c r="A13186" s="131"/>
    </row>
    <row r="13187" spans="1:1" x14ac:dyDescent="0.55000000000000004">
      <c r="A13187" s="131"/>
    </row>
    <row r="13190" spans="1:1" x14ac:dyDescent="0.55000000000000004">
      <c r="A13190" s="131"/>
    </row>
    <row r="13191" spans="1:1" x14ac:dyDescent="0.55000000000000004">
      <c r="A13191" s="131"/>
    </row>
    <row r="13194" spans="1:1" x14ac:dyDescent="0.55000000000000004">
      <c r="A13194" s="131"/>
    </row>
    <row r="13195" spans="1:1" x14ac:dyDescent="0.55000000000000004">
      <c r="A13195" s="131"/>
    </row>
    <row r="13198" spans="1:1" x14ac:dyDescent="0.55000000000000004">
      <c r="A13198" s="131"/>
    </row>
    <row r="13199" spans="1:1" x14ac:dyDescent="0.55000000000000004">
      <c r="A13199" s="131"/>
    </row>
    <row r="13202" spans="1:1" x14ac:dyDescent="0.55000000000000004">
      <c r="A13202" s="131"/>
    </row>
    <row r="13203" spans="1:1" x14ac:dyDescent="0.55000000000000004">
      <c r="A13203" s="131"/>
    </row>
    <row r="13206" spans="1:1" x14ac:dyDescent="0.55000000000000004">
      <c r="A13206" s="131"/>
    </row>
    <row r="13207" spans="1:1" x14ac:dyDescent="0.55000000000000004">
      <c r="A13207" s="131"/>
    </row>
    <row r="13210" spans="1:1" x14ac:dyDescent="0.55000000000000004">
      <c r="A13210" s="131"/>
    </row>
    <row r="13211" spans="1:1" x14ac:dyDescent="0.55000000000000004">
      <c r="A13211" s="131"/>
    </row>
    <row r="13214" spans="1:1" x14ac:dyDescent="0.55000000000000004">
      <c r="A13214" s="131"/>
    </row>
    <row r="13215" spans="1:1" x14ac:dyDescent="0.55000000000000004">
      <c r="A13215" s="131"/>
    </row>
    <row r="13218" spans="1:1" x14ac:dyDescent="0.55000000000000004">
      <c r="A13218" s="131"/>
    </row>
    <row r="13219" spans="1:1" x14ac:dyDescent="0.55000000000000004">
      <c r="A13219" s="131"/>
    </row>
    <row r="13222" spans="1:1" x14ac:dyDescent="0.55000000000000004">
      <c r="A13222" s="131"/>
    </row>
    <row r="13223" spans="1:1" x14ac:dyDescent="0.55000000000000004">
      <c r="A13223" s="131"/>
    </row>
    <row r="13226" spans="1:1" x14ac:dyDescent="0.55000000000000004">
      <c r="A13226" s="131"/>
    </row>
    <row r="13227" spans="1:1" x14ac:dyDescent="0.55000000000000004">
      <c r="A13227" s="131"/>
    </row>
    <row r="13230" spans="1:1" x14ac:dyDescent="0.55000000000000004">
      <c r="A13230" s="131"/>
    </row>
    <row r="13231" spans="1:1" x14ac:dyDescent="0.55000000000000004">
      <c r="A13231" s="131"/>
    </row>
    <row r="13234" spans="1:1" x14ac:dyDescent="0.55000000000000004">
      <c r="A13234" s="131"/>
    </row>
    <row r="13235" spans="1:1" x14ac:dyDescent="0.55000000000000004">
      <c r="A13235" s="131"/>
    </row>
    <row r="13238" spans="1:1" x14ac:dyDescent="0.55000000000000004">
      <c r="A13238" s="131"/>
    </row>
    <row r="13239" spans="1:1" x14ac:dyDescent="0.55000000000000004">
      <c r="A13239" s="131"/>
    </row>
    <row r="13242" spans="1:1" x14ac:dyDescent="0.55000000000000004">
      <c r="A13242" s="131"/>
    </row>
    <row r="13243" spans="1:1" x14ac:dyDescent="0.55000000000000004">
      <c r="A13243" s="131"/>
    </row>
    <row r="13246" spans="1:1" x14ac:dyDescent="0.55000000000000004">
      <c r="A13246" s="131"/>
    </row>
    <row r="13247" spans="1:1" x14ac:dyDescent="0.55000000000000004">
      <c r="A13247" s="131"/>
    </row>
    <row r="13250" spans="1:1" x14ac:dyDescent="0.55000000000000004">
      <c r="A13250" s="131"/>
    </row>
    <row r="13251" spans="1:1" x14ac:dyDescent="0.55000000000000004">
      <c r="A13251" s="131"/>
    </row>
    <row r="13254" spans="1:1" x14ac:dyDescent="0.55000000000000004">
      <c r="A13254" s="131"/>
    </row>
    <row r="13255" spans="1:1" x14ac:dyDescent="0.55000000000000004">
      <c r="A13255" s="131"/>
    </row>
    <row r="13258" spans="1:1" x14ac:dyDescent="0.55000000000000004">
      <c r="A13258" s="131"/>
    </row>
    <row r="13259" spans="1:1" x14ac:dyDescent="0.55000000000000004">
      <c r="A13259" s="131"/>
    </row>
    <row r="13262" spans="1:1" x14ac:dyDescent="0.55000000000000004">
      <c r="A13262" s="131"/>
    </row>
    <row r="13263" spans="1:1" x14ac:dyDescent="0.55000000000000004">
      <c r="A13263" s="131"/>
    </row>
    <row r="13266" spans="1:1" x14ac:dyDescent="0.55000000000000004">
      <c r="A13266" s="131"/>
    </row>
    <row r="13267" spans="1:1" x14ac:dyDescent="0.55000000000000004">
      <c r="A13267" s="131"/>
    </row>
    <row r="13270" spans="1:1" x14ac:dyDescent="0.55000000000000004">
      <c r="A13270" s="131"/>
    </row>
    <row r="13271" spans="1:1" x14ac:dyDescent="0.55000000000000004">
      <c r="A13271" s="131"/>
    </row>
    <row r="13274" spans="1:1" x14ac:dyDescent="0.55000000000000004">
      <c r="A13274" s="131"/>
    </row>
    <row r="13275" spans="1:1" x14ac:dyDescent="0.55000000000000004">
      <c r="A13275" s="131"/>
    </row>
    <row r="13278" spans="1:1" x14ac:dyDescent="0.55000000000000004">
      <c r="A13278" s="131"/>
    </row>
    <row r="13279" spans="1:1" x14ac:dyDescent="0.55000000000000004">
      <c r="A13279" s="131"/>
    </row>
    <row r="13282" spans="1:1" x14ac:dyDescent="0.55000000000000004">
      <c r="A13282" s="131"/>
    </row>
    <row r="13283" spans="1:1" x14ac:dyDescent="0.55000000000000004">
      <c r="A13283" s="131"/>
    </row>
    <row r="13286" spans="1:1" x14ac:dyDescent="0.55000000000000004">
      <c r="A13286" s="131"/>
    </row>
    <row r="13287" spans="1:1" x14ac:dyDescent="0.55000000000000004">
      <c r="A13287" s="131"/>
    </row>
    <row r="13290" spans="1:1" x14ac:dyDescent="0.55000000000000004">
      <c r="A13290" s="131"/>
    </row>
    <row r="13291" spans="1:1" x14ac:dyDescent="0.55000000000000004">
      <c r="A13291" s="131"/>
    </row>
    <row r="13294" spans="1:1" x14ac:dyDescent="0.55000000000000004">
      <c r="A13294" s="131"/>
    </row>
    <row r="13295" spans="1:1" x14ac:dyDescent="0.55000000000000004">
      <c r="A13295" s="131"/>
    </row>
    <row r="13298" spans="1:1" x14ac:dyDescent="0.55000000000000004">
      <c r="A13298" s="131"/>
    </row>
    <row r="13299" spans="1:1" x14ac:dyDescent="0.55000000000000004">
      <c r="A13299" s="131"/>
    </row>
    <row r="13302" spans="1:1" x14ac:dyDescent="0.55000000000000004">
      <c r="A13302" s="131"/>
    </row>
    <row r="13303" spans="1:1" x14ac:dyDescent="0.55000000000000004">
      <c r="A13303" s="131"/>
    </row>
    <row r="13306" spans="1:1" x14ac:dyDescent="0.55000000000000004">
      <c r="A13306" s="131"/>
    </row>
    <row r="13307" spans="1:1" x14ac:dyDescent="0.55000000000000004">
      <c r="A13307" s="131"/>
    </row>
    <row r="13310" spans="1:1" x14ac:dyDescent="0.55000000000000004">
      <c r="A13310" s="131"/>
    </row>
    <row r="13311" spans="1:1" x14ac:dyDescent="0.55000000000000004">
      <c r="A13311" s="131"/>
    </row>
    <row r="13314" spans="1:1" x14ac:dyDescent="0.55000000000000004">
      <c r="A13314" s="131"/>
    </row>
    <row r="13315" spans="1:1" x14ac:dyDescent="0.55000000000000004">
      <c r="A13315" s="131"/>
    </row>
    <row r="13318" spans="1:1" x14ac:dyDescent="0.55000000000000004">
      <c r="A13318" s="131"/>
    </row>
    <row r="13319" spans="1:1" x14ac:dyDescent="0.55000000000000004">
      <c r="A13319" s="131"/>
    </row>
    <row r="13322" spans="1:1" x14ac:dyDescent="0.55000000000000004">
      <c r="A13322" s="131"/>
    </row>
    <row r="13323" spans="1:1" x14ac:dyDescent="0.55000000000000004">
      <c r="A13323" s="131"/>
    </row>
    <row r="13326" spans="1:1" x14ac:dyDescent="0.55000000000000004">
      <c r="A13326" s="131"/>
    </row>
    <row r="13327" spans="1:1" x14ac:dyDescent="0.55000000000000004">
      <c r="A13327" s="131"/>
    </row>
    <row r="13330" spans="1:1" x14ac:dyDescent="0.55000000000000004">
      <c r="A13330" s="131"/>
    </row>
    <row r="13331" spans="1:1" x14ac:dyDescent="0.55000000000000004">
      <c r="A13331" s="131"/>
    </row>
    <row r="13334" spans="1:1" x14ac:dyDescent="0.55000000000000004">
      <c r="A13334" s="131"/>
    </row>
    <row r="13335" spans="1:1" x14ac:dyDescent="0.55000000000000004">
      <c r="A13335" s="131"/>
    </row>
    <row r="13338" spans="1:1" x14ac:dyDescent="0.55000000000000004">
      <c r="A13338" s="131"/>
    </row>
    <row r="13339" spans="1:1" x14ac:dyDescent="0.55000000000000004">
      <c r="A13339" s="131"/>
    </row>
    <row r="13342" spans="1:1" x14ac:dyDescent="0.55000000000000004">
      <c r="A13342" s="131"/>
    </row>
    <row r="13343" spans="1:1" x14ac:dyDescent="0.55000000000000004">
      <c r="A13343" s="131"/>
    </row>
    <row r="13346" spans="1:1" x14ac:dyDescent="0.55000000000000004">
      <c r="A13346" s="131"/>
    </row>
    <row r="13347" spans="1:1" x14ac:dyDescent="0.55000000000000004">
      <c r="A13347" s="131"/>
    </row>
    <row r="13350" spans="1:1" x14ac:dyDescent="0.55000000000000004">
      <c r="A13350" s="131"/>
    </row>
    <row r="13351" spans="1:1" x14ac:dyDescent="0.55000000000000004">
      <c r="A13351" s="131"/>
    </row>
    <row r="13354" spans="1:1" x14ac:dyDescent="0.55000000000000004">
      <c r="A13354" s="131"/>
    </row>
    <row r="13355" spans="1:1" x14ac:dyDescent="0.55000000000000004">
      <c r="A13355" s="131"/>
    </row>
    <row r="13358" spans="1:1" x14ac:dyDescent="0.55000000000000004">
      <c r="A13358" s="131"/>
    </row>
    <row r="13359" spans="1:1" x14ac:dyDescent="0.55000000000000004">
      <c r="A13359" s="131"/>
    </row>
    <row r="13362" spans="1:1" x14ac:dyDescent="0.55000000000000004">
      <c r="A13362" s="131"/>
    </row>
    <row r="13363" spans="1:1" x14ac:dyDescent="0.55000000000000004">
      <c r="A13363" s="131"/>
    </row>
    <row r="13366" spans="1:1" x14ac:dyDescent="0.55000000000000004">
      <c r="A13366" s="131"/>
    </row>
    <row r="13367" spans="1:1" x14ac:dyDescent="0.55000000000000004">
      <c r="A13367" s="131"/>
    </row>
    <row r="13370" spans="1:1" x14ac:dyDescent="0.55000000000000004">
      <c r="A13370" s="131"/>
    </row>
    <row r="13371" spans="1:1" x14ac:dyDescent="0.55000000000000004">
      <c r="A13371" s="131"/>
    </row>
    <row r="13374" spans="1:1" x14ac:dyDescent="0.55000000000000004">
      <c r="A13374" s="131"/>
    </row>
    <row r="13375" spans="1:1" x14ac:dyDescent="0.55000000000000004">
      <c r="A13375" s="131"/>
    </row>
    <row r="13378" spans="1:1" x14ac:dyDescent="0.55000000000000004">
      <c r="A13378" s="131"/>
    </row>
    <row r="13379" spans="1:1" x14ac:dyDescent="0.55000000000000004">
      <c r="A13379" s="131"/>
    </row>
    <row r="13382" spans="1:1" x14ac:dyDescent="0.55000000000000004">
      <c r="A13382" s="131"/>
    </row>
    <row r="13383" spans="1:1" x14ac:dyDescent="0.55000000000000004">
      <c r="A13383" s="131"/>
    </row>
    <row r="13386" spans="1:1" x14ac:dyDescent="0.55000000000000004">
      <c r="A13386" s="131"/>
    </row>
    <row r="13387" spans="1:1" x14ac:dyDescent="0.55000000000000004">
      <c r="A13387" s="131"/>
    </row>
    <row r="13390" spans="1:1" x14ac:dyDescent="0.55000000000000004">
      <c r="A13390" s="131"/>
    </row>
    <row r="13391" spans="1:1" x14ac:dyDescent="0.55000000000000004">
      <c r="A13391" s="131"/>
    </row>
    <row r="13394" spans="1:1" x14ac:dyDescent="0.55000000000000004">
      <c r="A13394" s="131"/>
    </row>
    <row r="13395" spans="1:1" x14ac:dyDescent="0.55000000000000004">
      <c r="A13395" s="131"/>
    </row>
    <row r="13398" spans="1:1" x14ac:dyDescent="0.55000000000000004">
      <c r="A13398" s="131"/>
    </row>
    <row r="13399" spans="1:1" x14ac:dyDescent="0.55000000000000004">
      <c r="A13399" s="131"/>
    </row>
    <row r="13402" spans="1:1" x14ac:dyDescent="0.55000000000000004">
      <c r="A13402" s="131"/>
    </row>
    <row r="13403" spans="1:1" x14ac:dyDescent="0.55000000000000004">
      <c r="A13403" s="131"/>
    </row>
    <row r="13406" spans="1:1" x14ac:dyDescent="0.55000000000000004">
      <c r="A13406" s="131"/>
    </row>
    <row r="13407" spans="1:1" x14ac:dyDescent="0.55000000000000004">
      <c r="A13407" s="131"/>
    </row>
    <row r="13410" spans="1:1" x14ac:dyDescent="0.55000000000000004">
      <c r="A13410" s="131"/>
    </row>
    <row r="13411" spans="1:1" x14ac:dyDescent="0.55000000000000004">
      <c r="A13411" s="131"/>
    </row>
    <row r="13414" spans="1:1" x14ac:dyDescent="0.55000000000000004">
      <c r="A13414" s="131"/>
    </row>
    <row r="13415" spans="1:1" x14ac:dyDescent="0.55000000000000004">
      <c r="A13415" s="131"/>
    </row>
    <row r="13418" spans="1:1" x14ac:dyDescent="0.55000000000000004">
      <c r="A13418" s="131"/>
    </row>
    <row r="13419" spans="1:1" x14ac:dyDescent="0.55000000000000004">
      <c r="A13419" s="131"/>
    </row>
    <row r="13422" spans="1:1" x14ac:dyDescent="0.55000000000000004">
      <c r="A13422" s="131"/>
    </row>
    <row r="13423" spans="1:1" x14ac:dyDescent="0.55000000000000004">
      <c r="A13423" s="131"/>
    </row>
    <row r="13426" spans="1:1" x14ac:dyDescent="0.55000000000000004">
      <c r="A13426" s="131"/>
    </row>
    <row r="13427" spans="1:1" x14ac:dyDescent="0.55000000000000004">
      <c r="A13427" s="131"/>
    </row>
    <row r="13430" spans="1:1" x14ac:dyDescent="0.55000000000000004">
      <c r="A13430" s="131"/>
    </row>
    <row r="13431" spans="1:1" x14ac:dyDescent="0.55000000000000004">
      <c r="A13431" s="131"/>
    </row>
    <row r="13434" spans="1:1" x14ac:dyDescent="0.55000000000000004">
      <c r="A13434" s="131"/>
    </row>
    <row r="13435" spans="1:1" x14ac:dyDescent="0.55000000000000004">
      <c r="A13435" s="131"/>
    </row>
    <row r="13438" spans="1:1" x14ac:dyDescent="0.55000000000000004">
      <c r="A13438" s="131"/>
    </row>
    <row r="13439" spans="1:1" x14ac:dyDescent="0.55000000000000004">
      <c r="A13439" s="131"/>
    </row>
    <row r="13442" spans="1:1" x14ac:dyDescent="0.55000000000000004">
      <c r="A13442" s="131"/>
    </row>
    <row r="13443" spans="1:1" x14ac:dyDescent="0.55000000000000004">
      <c r="A13443" s="131"/>
    </row>
    <row r="13446" spans="1:1" x14ac:dyDescent="0.55000000000000004">
      <c r="A13446" s="131"/>
    </row>
    <row r="13447" spans="1:1" x14ac:dyDescent="0.55000000000000004">
      <c r="A13447" s="131"/>
    </row>
    <row r="13450" spans="1:1" x14ac:dyDescent="0.55000000000000004">
      <c r="A13450" s="131"/>
    </row>
    <row r="13451" spans="1:1" x14ac:dyDescent="0.55000000000000004">
      <c r="A13451" s="131"/>
    </row>
    <row r="13454" spans="1:1" x14ac:dyDescent="0.55000000000000004">
      <c r="A13454" s="131"/>
    </row>
    <row r="13455" spans="1:1" x14ac:dyDescent="0.55000000000000004">
      <c r="A13455" s="131"/>
    </row>
    <row r="13458" spans="1:1" x14ac:dyDescent="0.55000000000000004">
      <c r="A13458" s="131"/>
    </row>
    <row r="13459" spans="1:1" x14ac:dyDescent="0.55000000000000004">
      <c r="A13459" s="131"/>
    </row>
    <row r="13462" spans="1:1" x14ac:dyDescent="0.55000000000000004">
      <c r="A13462" s="131"/>
    </row>
    <row r="13463" spans="1:1" x14ac:dyDescent="0.55000000000000004">
      <c r="A13463" s="131"/>
    </row>
    <row r="13466" spans="1:1" x14ac:dyDescent="0.55000000000000004">
      <c r="A13466" s="131"/>
    </row>
    <row r="13467" spans="1:1" x14ac:dyDescent="0.55000000000000004">
      <c r="A13467" s="131"/>
    </row>
    <row r="13470" spans="1:1" x14ac:dyDescent="0.55000000000000004">
      <c r="A13470" s="131"/>
    </row>
    <row r="13471" spans="1:1" x14ac:dyDescent="0.55000000000000004">
      <c r="A13471" s="131"/>
    </row>
    <row r="13474" spans="1:1" x14ac:dyDescent="0.55000000000000004">
      <c r="A13474" s="131"/>
    </row>
    <row r="13475" spans="1:1" x14ac:dyDescent="0.55000000000000004">
      <c r="A13475" s="131"/>
    </row>
    <row r="13478" spans="1:1" x14ac:dyDescent="0.55000000000000004">
      <c r="A13478" s="131"/>
    </row>
    <row r="13479" spans="1:1" x14ac:dyDescent="0.55000000000000004">
      <c r="A13479" s="131"/>
    </row>
    <row r="13482" spans="1:1" x14ac:dyDescent="0.55000000000000004">
      <c r="A13482" s="131"/>
    </row>
    <row r="13483" spans="1:1" x14ac:dyDescent="0.55000000000000004">
      <c r="A13483" s="131"/>
    </row>
    <row r="13486" spans="1:1" x14ac:dyDescent="0.55000000000000004">
      <c r="A13486" s="131"/>
    </row>
    <row r="13487" spans="1:1" x14ac:dyDescent="0.55000000000000004">
      <c r="A13487" s="131"/>
    </row>
    <row r="13490" spans="1:1" x14ac:dyDescent="0.55000000000000004">
      <c r="A13490" s="131"/>
    </row>
    <row r="13491" spans="1:1" x14ac:dyDescent="0.55000000000000004">
      <c r="A13491" s="131"/>
    </row>
    <row r="13494" spans="1:1" x14ac:dyDescent="0.55000000000000004">
      <c r="A13494" s="131"/>
    </row>
    <row r="13495" spans="1:1" x14ac:dyDescent="0.55000000000000004">
      <c r="A13495" s="131"/>
    </row>
    <row r="13498" spans="1:1" x14ac:dyDescent="0.55000000000000004">
      <c r="A13498" s="131"/>
    </row>
    <row r="13499" spans="1:1" x14ac:dyDescent="0.55000000000000004">
      <c r="A13499" s="131"/>
    </row>
    <row r="13502" spans="1:1" x14ac:dyDescent="0.55000000000000004">
      <c r="A13502" s="131"/>
    </row>
    <row r="13503" spans="1:1" x14ac:dyDescent="0.55000000000000004">
      <c r="A13503" s="131"/>
    </row>
    <row r="13506" spans="1:1" x14ac:dyDescent="0.55000000000000004">
      <c r="A13506" s="131"/>
    </row>
    <row r="13507" spans="1:1" x14ac:dyDescent="0.55000000000000004">
      <c r="A13507" s="131"/>
    </row>
    <row r="13510" spans="1:1" x14ac:dyDescent="0.55000000000000004">
      <c r="A13510" s="131"/>
    </row>
    <row r="13511" spans="1:1" x14ac:dyDescent="0.55000000000000004">
      <c r="A13511" s="131"/>
    </row>
    <row r="13514" spans="1:1" x14ac:dyDescent="0.55000000000000004">
      <c r="A13514" s="131"/>
    </row>
    <row r="13515" spans="1:1" x14ac:dyDescent="0.55000000000000004">
      <c r="A13515" s="131"/>
    </row>
    <row r="13518" spans="1:1" x14ac:dyDescent="0.55000000000000004">
      <c r="A13518" s="131"/>
    </row>
    <row r="13519" spans="1:1" x14ac:dyDescent="0.55000000000000004">
      <c r="A13519" s="131"/>
    </row>
    <row r="13522" spans="1:1" x14ac:dyDescent="0.55000000000000004">
      <c r="A13522" s="131"/>
    </row>
    <row r="13523" spans="1:1" x14ac:dyDescent="0.55000000000000004">
      <c r="A13523" s="131"/>
    </row>
    <row r="13526" spans="1:1" x14ac:dyDescent="0.55000000000000004">
      <c r="A13526" s="131"/>
    </row>
    <row r="13527" spans="1:1" x14ac:dyDescent="0.55000000000000004">
      <c r="A13527" s="131"/>
    </row>
    <row r="13530" spans="1:1" x14ac:dyDescent="0.55000000000000004">
      <c r="A13530" s="131"/>
    </row>
    <row r="13531" spans="1:1" x14ac:dyDescent="0.55000000000000004">
      <c r="A13531" s="131"/>
    </row>
    <row r="13534" spans="1:1" x14ac:dyDescent="0.55000000000000004">
      <c r="A13534" s="131"/>
    </row>
    <row r="13535" spans="1:1" x14ac:dyDescent="0.55000000000000004">
      <c r="A13535" s="131"/>
    </row>
    <row r="13538" spans="1:1" x14ac:dyDescent="0.55000000000000004">
      <c r="A13538" s="131"/>
    </row>
    <row r="13539" spans="1:1" x14ac:dyDescent="0.55000000000000004">
      <c r="A13539" s="131"/>
    </row>
    <row r="13542" spans="1:1" x14ac:dyDescent="0.55000000000000004">
      <c r="A13542" s="131"/>
    </row>
    <row r="13543" spans="1:1" x14ac:dyDescent="0.55000000000000004">
      <c r="A13543" s="131"/>
    </row>
    <row r="13546" spans="1:1" x14ac:dyDescent="0.55000000000000004">
      <c r="A13546" s="131"/>
    </row>
    <row r="13547" spans="1:1" x14ac:dyDescent="0.55000000000000004">
      <c r="A13547" s="131"/>
    </row>
    <row r="13550" spans="1:1" x14ac:dyDescent="0.55000000000000004">
      <c r="A13550" s="131"/>
    </row>
    <row r="13551" spans="1:1" x14ac:dyDescent="0.55000000000000004">
      <c r="A13551" s="131"/>
    </row>
    <row r="13554" spans="1:1" x14ac:dyDescent="0.55000000000000004">
      <c r="A13554" s="131"/>
    </row>
    <row r="13555" spans="1:1" x14ac:dyDescent="0.55000000000000004">
      <c r="A13555" s="131"/>
    </row>
    <row r="13558" spans="1:1" x14ac:dyDescent="0.55000000000000004">
      <c r="A13558" s="131"/>
    </row>
    <row r="13559" spans="1:1" x14ac:dyDescent="0.55000000000000004">
      <c r="A13559" s="131"/>
    </row>
    <row r="13562" spans="1:1" x14ac:dyDescent="0.55000000000000004">
      <c r="A13562" s="131"/>
    </row>
    <row r="13563" spans="1:1" x14ac:dyDescent="0.55000000000000004">
      <c r="A13563" s="131"/>
    </row>
    <row r="13566" spans="1:1" x14ac:dyDescent="0.55000000000000004">
      <c r="A13566" s="131"/>
    </row>
    <row r="13567" spans="1:1" x14ac:dyDescent="0.55000000000000004">
      <c r="A13567" s="131"/>
    </row>
    <row r="13570" spans="1:1" x14ac:dyDescent="0.55000000000000004">
      <c r="A13570" s="131"/>
    </row>
    <row r="13571" spans="1:1" x14ac:dyDescent="0.55000000000000004">
      <c r="A13571" s="131"/>
    </row>
    <row r="13574" spans="1:1" x14ac:dyDescent="0.55000000000000004">
      <c r="A13574" s="131"/>
    </row>
    <row r="13575" spans="1:1" x14ac:dyDescent="0.55000000000000004">
      <c r="A13575" s="131"/>
    </row>
    <row r="13578" spans="1:1" x14ac:dyDescent="0.55000000000000004">
      <c r="A13578" s="131"/>
    </row>
    <row r="13579" spans="1:1" x14ac:dyDescent="0.55000000000000004">
      <c r="A13579" s="131"/>
    </row>
    <row r="13582" spans="1:1" x14ac:dyDescent="0.55000000000000004">
      <c r="A13582" s="131"/>
    </row>
    <row r="13583" spans="1:1" x14ac:dyDescent="0.55000000000000004">
      <c r="A13583" s="131"/>
    </row>
    <row r="13586" spans="1:1" x14ac:dyDescent="0.55000000000000004">
      <c r="A13586" s="131"/>
    </row>
    <row r="13587" spans="1:1" x14ac:dyDescent="0.55000000000000004">
      <c r="A13587" s="131"/>
    </row>
    <row r="13590" spans="1:1" x14ac:dyDescent="0.55000000000000004">
      <c r="A13590" s="131"/>
    </row>
    <row r="13591" spans="1:1" x14ac:dyDescent="0.55000000000000004">
      <c r="A13591" s="131"/>
    </row>
    <row r="13594" spans="1:1" x14ac:dyDescent="0.55000000000000004">
      <c r="A13594" s="131"/>
    </row>
    <row r="13595" spans="1:1" x14ac:dyDescent="0.55000000000000004">
      <c r="A13595" s="131"/>
    </row>
    <row r="13598" spans="1:1" x14ac:dyDescent="0.55000000000000004">
      <c r="A13598" s="131"/>
    </row>
    <row r="13599" spans="1:1" x14ac:dyDescent="0.55000000000000004">
      <c r="A13599" s="131"/>
    </row>
    <row r="13602" spans="1:1" x14ac:dyDescent="0.55000000000000004">
      <c r="A13602" s="131"/>
    </row>
    <row r="13603" spans="1:1" x14ac:dyDescent="0.55000000000000004">
      <c r="A13603" s="131"/>
    </row>
    <row r="13606" spans="1:1" x14ac:dyDescent="0.55000000000000004">
      <c r="A13606" s="131"/>
    </row>
    <row r="13607" spans="1:1" x14ac:dyDescent="0.55000000000000004">
      <c r="A13607" s="131"/>
    </row>
    <row r="13610" spans="1:1" x14ac:dyDescent="0.55000000000000004">
      <c r="A13610" s="131"/>
    </row>
    <row r="13611" spans="1:1" x14ac:dyDescent="0.55000000000000004">
      <c r="A13611" s="131"/>
    </row>
    <row r="13614" spans="1:1" x14ac:dyDescent="0.55000000000000004">
      <c r="A13614" s="131"/>
    </row>
    <row r="13615" spans="1:1" x14ac:dyDescent="0.55000000000000004">
      <c r="A13615" s="131"/>
    </row>
    <row r="13618" spans="1:1" x14ac:dyDescent="0.55000000000000004">
      <c r="A13618" s="131"/>
    </row>
    <row r="13619" spans="1:1" x14ac:dyDescent="0.55000000000000004">
      <c r="A13619" s="131"/>
    </row>
    <row r="13622" spans="1:1" x14ac:dyDescent="0.55000000000000004">
      <c r="A13622" s="131"/>
    </row>
    <row r="13623" spans="1:1" x14ac:dyDescent="0.55000000000000004">
      <c r="A13623" s="131"/>
    </row>
    <row r="13626" spans="1:1" x14ac:dyDescent="0.55000000000000004">
      <c r="A13626" s="131"/>
    </row>
    <row r="13627" spans="1:1" x14ac:dyDescent="0.55000000000000004">
      <c r="A13627" s="131"/>
    </row>
    <row r="13630" spans="1:1" x14ac:dyDescent="0.55000000000000004">
      <c r="A13630" s="131"/>
    </row>
    <row r="13631" spans="1:1" x14ac:dyDescent="0.55000000000000004">
      <c r="A13631" s="131"/>
    </row>
    <row r="13634" spans="1:1" x14ac:dyDescent="0.55000000000000004">
      <c r="A13634" s="131"/>
    </row>
    <row r="13635" spans="1:1" x14ac:dyDescent="0.55000000000000004">
      <c r="A13635" s="131"/>
    </row>
    <row r="13638" spans="1:1" x14ac:dyDescent="0.55000000000000004">
      <c r="A13638" s="131"/>
    </row>
    <row r="13639" spans="1:1" x14ac:dyDescent="0.55000000000000004">
      <c r="A13639" s="131"/>
    </row>
    <row r="13642" spans="1:1" x14ac:dyDescent="0.55000000000000004">
      <c r="A13642" s="131"/>
    </row>
    <row r="13643" spans="1:1" x14ac:dyDescent="0.55000000000000004">
      <c r="A13643" s="131"/>
    </row>
    <row r="13646" spans="1:1" x14ac:dyDescent="0.55000000000000004">
      <c r="A13646" s="131"/>
    </row>
    <row r="13647" spans="1:1" x14ac:dyDescent="0.55000000000000004">
      <c r="A13647" s="131"/>
    </row>
    <row r="13650" spans="1:1" x14ac:dyDescent="0.55000000000000004">
      <c r="A13650" s="131"/>
    </row>
    <row r="13651" spans="1:1" x14ac:dyDescent="0.55000000000000004">
      <c r="A13651" s="131"/>
    </row>
    <row r="13654" spans="1:1" x14ac:dyDescent="0.55000000000000004">
      <c r="A13654" s="131"/>
    </row>
    <row r="13655" spans="1:1" x14ac:dyDescent="0.55000000000000004">
      <c r="A13655" s="131"/>
    </row>
    <row r="13658" spans="1:1" x14ac:dyDescent="0.55000000000000004">
      <c r="A13658" s="131"/>
    </row>
    <row r="13659" spans="1:1" x14ac:dyDescent="0.55000000000000004">
      <c r="A13659" s="131"/>
    </row>
    <row r="13662" spans="1:1" x14ac:dyDescent="0.55000000000000004">
      <c r="A13662" s="131"/>
    </row>
    <row r="13663" spans="1:1" x14ac:dyDescent="0.55000000000000004">
      <c r="A13663" s="131"/>
    </row>
    <row r="13666" spans="1:1" x14ac:dyDescent="0.55000000000000004">
      <c r="A13666" s="131"/>
    </row>
    <row r="13667" spans="1:1" x14ac:dyDescent="0.55000000000000004">
      <c r="A13667" s="131"/>
    </row>
    <row r="13670" spans="1:1" x14ac:dyDescent="0.55000000000000004">
      <c r="A13670" s="131"/>
    </row>
    <row r="13671" spans="1:1" x14ac:dyDescent="0.55000000000000004">
      <c r="A13671" s="131"/>
    </row>
    <row r="13674" spans="1:1" x14ac:dyDescent="0.55000000000000004">
      <c r="A13674" s="131"/>
    </row>
    <row r="13675" spans="1:1" x14ac:dyDescent="0.55000000000000004">
      <c r="A13675" s="131"/>
    </row>
    <row r="13678" spans="1:1" x14ac:dyDescent="0.55000000000000004">
      <c r="A13678" s="131"/>
    </row>
    <row r="13679" spans="1:1" x14ac:dyDescent="0.55000000000000004">
      <c r="A13679" s="131"/>
    </row>
    <row r="13682" spans="1:1" x14ac:dyDescent="0.55000000000000004">
      <c r="A13682" s="131"/>
    </row>
    <row r="13683" spans="1:1" x14ac:dyDescent="0.55000000000000004">
      <c r="A13683" s="131"/>
    </row>
    <row r="13686" spans="1:1" x14ac:dyDescent="0.55000000000000004">
      <c r="A13686" s="131"/>
    </row>
    <row r="13687" spans="1:1" x14ac:dyDescent="0.55000000000000004">
      <c r="A13687" s="131"/>
    </row>
    <row r="13690" spans="1:1" x14ac:dyDescent="0.55000000000000004">
      <c r="A13690" s="131"/>
    </row>
    <row r="13691" spans="1:1" x14ac:dyDescent="0.55000000000000004">
      <c r="A13691" s="131"/>
    </row>
    <row r="13694" spans="1:1" x14ac:dyDescent="0.55000000000000004">
      <c r="A13694" s="131"/>
    </row>
    <row r="13695" spans="1:1" x14ac:dyDescent="0.55000000000000004">
      <c r="A13695" s="131"/>
    </row>
    <row r="13698" spans="1:1" x14ac:dyDescent="0.55000000000000004">
      <c r="A13698" s="131"/>
    </row>
    <row r="13699" spans="1:1" x14ac:dyDescent="0.55000000000000004">
      <c r="A13699" s="131"/>
    </row>
    <row r="13702" spans="1:1" x14ac:dyDescent="0.55000000000000004">
      <c r="A13702" s="131"/>
    </row>
    <row r="13703" spans="1:1" x14ac:dyDescent="0.55000000000000004">
      <c r="A13703" s="131"/>
    </row>
    <row r="13706" spans="1:1" x14ac:dyDescent="0.55000000000000004">
      <c r="A13706" s="131"/>
    </row>
    <row r="13707" spans="1:1" x14ac:dyDescent="0.55000000000000004">
      <c r="A13707" s="131"/>
    </row>
    <row r="13710" spans="1:1" x14ac:dyDescent="0.55000000000000004">
      <c r="A13710" s="131"/>
    </row>
    <row r="13711" spans="1:1" x14ac:dyDescent="0.55000000000000004">
      <c r="A13711" s="131"/>
    </row>
    <row r="13714" spans="1:1" x14ac:dyDescent="0.55000000000000004">
      <c r="A13714" s="131"/>
    </row>
    <row r="13715" spans="1:1" x14ac:dyDescent="0.55000000000000004">
      <c r="A13715" s="131"/>
    </row>
    <row r="13718" spans="1:1" x14ac:dyDescent="0.55000000000000004">
      <c r="A13718" s="131"/>
    </row>
    <row r="13719" spans="1:1" x14ac:dyDescent="0.55000000000000004">
      <c r="A13719" s="131"/>
    </row>
    <row r="13722" spans="1:1" x14ac:dyDescent="0.55000000000000004">
      <c r="A13722" s="131"/>
    </row>
    <row r="13723" spans="1:1" x14ac:dyDescent="0.55000000000000004">
      <c r="A13723" s="131"/>
    </row>
    <row r="13726" spans="1:1" x14ac:dyDescent="0.55000000000000004">
      <c r="A13726" s="131"/>
    </row>
    <row r="13727" spans="1:1" x14ac:dyDescent="0.55000000000000004">
      <c r="A13727" s="131"/>
    </row>
    <row r="13730" spans="1:1" x14ac:dyDescent="0.55000000000000004">
      <c r="A13730" s="131"/>
    </row>
    <row r="13731" spans="1:1" x14ac:dyDescent="0.55000000000000004">
      <c r="A13731" s="131"/>
    </row>
    <row r="13734" spans="1:1" x14ac:dyDescent="0.55000000000000004">
      <c r="A13734" s="131"/>
    </row>
    <row r="13735" spans="1:1" x14ac:dyDescent="0.55000000000000004">
      <c r="A13735" s="131"/>
    </row>
    <row r="13738" spans="1:1" x14ac:dyDescent="0.55000000000000004">
      <c r="A13738" s="131"/>
    </row>
    <row r="13739" spans="1:1" x14ac:dyDescent="0.55000000000000004">
      <c r="A13739" s="131"/>
    </row>
    <row r="13742" spans="1:1" x14ac:dyDescent="0.55000000000000004">
      <c r="A13742" s="131"/>
    </row>
    <row r="13743" spans="1:1" x14ac:dyDescent="0.55000000000000004">
      <c r="A13743" s="131"/>
    </row>
    <row r="13746" spans="1:1" x14ac:dyDescent="0.55000000000000004">
      <c r="A13746" s="131"/>
    </row>
    <row r="13747" spans="1:1" x14ac:dyDescent="0.55000000000000004">
      <c r="A13747" s="131"/>
    </row>
    <row r="13750" spans="1:1" x14ac:dyDescent="0.55000000000000004">
      <c r="A13750" s="131"/>
    </row>
    <row r="13751" spans="1:1" x14ac:dyDescent="0.55000000000000004">
      <c r="A13751" s="131"/>
    </row>
    <row r="13754" spans="1:1" x14ac:dyDescent="0.55000000000000004">
      <c r="A13754" s="131"/>
    </row>
    <row r="13755" spans="1:1" x14ac:dyDescent="0.55000000000000004">
      <c r="A13755" s="131"/>
    </row>
    <row r="13758" spans="1:1" x14ac:dyDescent="0.55000000000000004">
      <c r="A13758" s="131"/>
    </row>
    <row r="13759" spans="1:1" x14ac:dyDescent="0.55000000000000004">
      <c r="A13759" s="131"/>
    </row>
    <row r="13762" spans="1:1" x14ac:dyDescent="0.55000000000000004">
      <c r="A13762" s="131"/>
    </row>
    <row r="13763" spans="1:1" x14ac:dyDescent="0.55000000000000004">
      <c r="A13763" s="131"/>
    </row>
    <row r="13766" spans="1:1" x14ac:dyDescent="0.55000000000000004">
      <c r="A13766" s="131"/>
    </row>
    <row r="13767" spans="1:1" x14ac:dyDescent="0.55000000000000004">
      <c r="A13767" s="131"/>
    </row>
    <row r="13770" spans="1:1" x14ac:dyDescent="0.55000000000000004">
      <c r="A13770" s="131"/>
    </row>
    <row r="13771" spans="1:1" x14ac:dyDescent="0.55000000000000004">
      <c r="A13771" s="131"/>
    </row>
    <row r="13774" spans="1:1" x14ac:dyDescent="0.55000000000000004">
      <c r="A13774" s="131"/>
    </row>
    <row r="13775" spans="1:1" x14ac:dyDescent="0.55000000000000004">
      <c r="A13775" s="131"/>
    </row>
    <row r="13778" spans="1:1" x14ac:dyDescent="0.55000000000000004">
      <c r="A13778" s="131"/>
    </row>
    <row r="13779" spans="1:1" x14ac:dyDescent="0.55000000000000004">
      <c r="A13779" s="131"/>
    </row>
    <row r="13782" spans="1:1" x14ac:dyDescent="0.55000000000000004">
      <c r="A13782" s="131"/>
    </row>
    <row r="13783" spans="1:1" x14ac:dyDescent="0.55000000000000004">
      <c r="A13783" s="131"/>
    </row>
    <row r="13786" spans="1:1" x14ac:dyDescent="0.55000000000000004">
      <c r="A13786" s="131"/>
    </row>
    <row r="13787" spans="1:1" x14ac:dyDescent="0.55000000000000004">
      <c r="A13787" s="131"/>
    </row>
    <row r="13790" spans="1:1" x14ac:dyDescent="0.55000000000000004">
      <c r="A13790" s="131"/>
    </row>
    <row r="13791" spans="1:1" x14ac:dyDescent="0.55000000000000004">
      <c r="A13791" s="131"/>
    </row>
    <row r="13794" spans="1:1" x14ac:dyDescent="0.55000000000000004">
      <c r="A13794" s="131"/>
    </row>
    <row r="13795" spans="1:1" x14ac:dyDescent="0.55000000000000004">
      <c r="A13795" s="131"/>
    </row>
    <row r="13798" spans="1:1" x14ac:dyDescent="0.55000000000000004">
      <c r="A13798" s="131"/>
    </row>
    <row r="13799" spans="1:1" x14ac:dyDescent="0.55000000000000004">
      <c r="A13799" s="131"/>
    </row>
    <row r="13802" spans="1:1" x14ac:dyDescent="0.55000000000000004">
      <c r="A13802" s="131"/>
    </row>
    <row r="13803" spans="1:1" x14ac:dyDescent="0.55000000000000004">
      <c r="A13803" s="131"/>
    </row>
    <row r="13806" spans="1:1" x14ac:dyDescent="0.55000000000000004">
      <c r="A13806" s="131"/>
    </row>
    <row r="13807" spans="1:1" x14ac:dyDescent="0.55000000000000004">
      <c r="A13807" s="131"/>
    </row>
    <row r="13810" spans="1:1" x14ac:dyDescent="0.55000000000000004">
      <c r="A13810" s="131"/>
    </row>
    <row r="13811" spans="1:1" x14ac:dyDescent="0.55000000000000004">
      <c r="A13811" s="131"/>
    </row>
    <row r="13814" spans="1:1" x14ac:dyDescent="0.55000000000000004">
      <c r="A13814" s="131"/>
    </row>
    <row r="13815" spans="1:1" x14ac:dyDescent="0.55000000000000004">
      <c r="A13815" s="131"/>
    </row>
    <row r="13818" spans="1:1" x14ac:dyDescent="0.55000000000000004">
      <c r="A13818" s="131"/>
    </row>
    <row r="13819" spans="1:1" x14ac:dyDescent="0.55000000000000004">
      <c r="A13819" s="131"/>
    </row>
    <row r="13822" spans="1:1" x14ac:dyDescent="0.55000000000000004">
      <c r="A13822" s="131"/>
    </row>
    <row r="13823" spans="1:1" x14ac:dyDescent="0.55000000000000004">
      <c r="A13823" s="131"/>
    </row>
    <row r="13826" spans="1:1" x14ac:dyDescent="0.55000000000000004">
      <c r="A13826" s="131"/>
    </row>
    <row r="13827" spans="1:1" x14ac:dyDescent="0.55000000000000004">
      <c r="A13827" s="131"/>
    </row>
    <row r="13830" spans="1:1" x14ac:dyDescent="0.55000000000000004">
      <c r="A13830" s="131"/>
    </row>
    <row r="13831" spans="1:1" x14ac:dyDescent="0.55000000000000004">
      <c r="A13831" s="131"/>
    </row>
    <row r="13834" spans="1:1" x14ac:dyDescent="0.55000000000000004">
      <c r="A13834" s="131"/>
    </row>
    <row r="13835" spans="1:1" x14ac:dyDescent="0.55000000000000004">
      <c r="A13835" s="131"/>
    </row>
    <row r="13838" spans="1:1" x14ac:dyDescent="0.55000000000000004">
      <c r="A13838" s="131"/>
    </row>
    <row r="13839" spans="1:1" x14ac:dyDescent="0.55000000000000004">
      <c r="A13839" s="131"/>
    </row>
    <row r="13842" spans="1:1" x14ac:dyDescent="0.55000000000000004">
      <c r="A13842" s="131"/>
    </row>
    <row r="13843" spans="1:1" x14ac:dyDescent="0.55000000000000004">
      <c r="A13843" s="131"/>
    </row>
    <row r="13846" spans="1:1" x14ac:dyDescent="0.55000000000000004">
      <c r="A13846" s="131"/>
    </row>
    <row r="13847" spans="1:1" x14ac:dyDescent="0.55000000000000004">
      <c r="A13847" s="131"/>
    </row>
    <row r="13850" spans="1:1" x14ac:dyDescent="0.55000000000000004">
      <c r="A13850" s="131"/>
    </row>
    <row r="13851" spans="1:1" x14ac:dyDescent="0.55000000000000004">
      <c r="A13851" s="131"/>
    </row>
    <row r="13854" spans="1:1" x14ac:dyDescent="0.55000000000000004">
      <c r="A13854" s="131"/>
    </row>
    <row r="13855" spans="1:1" x14ac:dyDescent="0.55000000000000004">
      <c r="A13855" s="131"/>
    </row>
    <row r="13858" spans="1:1" x14ac:dyDescent="0.55000000000000004">
      <c r="A13858" s="131"/>
    </row>
    <row r="13859" spans="1:1" x14ac:dyDescent="0.55000000000000004">
      <c r="A13859" s="131"/>
    </row>
    <row r="13862" spans="1:1" x14ac:dyDescent="0.55000000000000004">
      <c r="A13862" s="131"/>
    </row>
    <row r="13863" spans="1:1" x14ac:dyDescent="0.55000000000000004">
      <c r="A13863" s="131"/>
    </row>
    <row r="13866" spans="1:1" x14ac:dyDescent="0.55000000000000004">
      <c r="A13866" s="131"/>
    </row>
    <row r="13867" spans="1:1" x14ac:dyDescent="0.55000000000000004">
      <c r="A13867" s="131"/>
    </row>
    <row r="13870" spans="1:1" x14ac:dyDescent="0.55000000000000004">
      <c r="A13870" s="131"/>
    </row>
    <row r="13871" spans="1:1" x14ac:dyDescent="0.55000000000000004">
      <c r="A13871" s="131"/>
    </row>
    <row r="13874" spans="1:1" x14ac:dyDescent="0.55000000000000004">
      <c r="A13874" s="131"/>
    </row>
    <row r="13875" spans="1:1" x14ac:dyDescent="0.55000000000000004">
      <c r="A13875" s="131"/>
    </row>
    <row r="13878" spans="1:1" x14ac:dyDescent="0.55000000000000004">
      <c r="A13878" s="131"/>
    </row>
    <row r="13879" spans="1:1" x14ac:dyDescent="0.55000000000000004">
      <c r="A13879" s="131"/>
    </row>
    <row r="13882" spans="1:1" x14ac:dyDescent="0.55000000000000004">
      <c r="A13882" s="131"/>
    </row>
    <row r="13883" spans="1:1" x14ac:dyDescent="0.55000000000000004">
      <c r="A13883" s="131"/>
    </row>
    <row r="13886" spans="1:1" x14ac:dyDescent="0.55000000000000004">
      <c r="A13886" s="131"/>
    </row>
    <row r="13887" spans="1:1" x14ac:dyDescent="0.55000000000000004">
      <c r="A13887" s="131"/>
    </row>
    <row r="13890" spans="1:1" x14ac:dyDescent="0.55000000000000004">
      <c r="A13890" s="131"/>
    </row>
    <row r="13891" spans="1:1" x14ac:dyDescent="0.55000000000000004">
      <c r="A13891" s="131"/>
    </row>
    <row r="13894" spans="1:1" x14ac:dyDescent="0.55000000000000004">
      <c r="A13894" s="131"/>
    </row>
    <row r="13895" spans="1:1" x14ac:dyDescent="0.55000000000000004">
      <c r="A13895" s="131"/>
    </row>
    <row r="13898" spans="1:1" x14ac:dyDescent="0.55000000000000004">
      <c r="A13898" s="131"/>
    </row>
    <row r="13899" spans="1:1" x14ac:dyDescent="0.55000000000000004">
      <c r="A13899" s="131"/>
    </row>
    <row r="13902" spans="1:1" x14ac:dyDescent="0.55000000000000004">
      <c r="A13902" s="131"/>
    </row>
    <row r="13903" spans="1:1" x14ac:dyDescent="0.55000000000000004">
      <c r="A13903" s="131"/>
    </row>
    <row r="13906" spans="1:1" x14ac:dyDescent="0.55000000000000004">
      <c r="A13906" s="131"/>
    </row>
    <row r="13907" spans="1:1" x14ac:dyDescent="0.55000000000000004">
      <c r="A13907" s="131"/>
    </row>
    <row r="13910" spans="1:1" x14ac:dyDescent="0.55000000000000004">
      <c r="A13910" s="131"/>
    </row>
    <row r="13911" spans="1:1" x14ac:dyDescent="0.55000000000000004">
      <c r="A13911" s="131"/>
    </row>
    <row r="13914" spans="1:1" x14ac:dyDescent="0.55000000000000004">
      <c r="A13914" s="131"/>
    </row>
    <row r="13915" spans="1:1" x14ac:dyDescent="0.55000000000000004">
      <c r="A13915" s="131"/>
    </row>
    <row r="13918" spans="1:1" x14ac:dyDescent="0.55000000000000004">
      <c r="A13918" s="131"/>
    </row>
    <row r="13919" spans="1:1" x14ac:dyDescent="0.55000000000000004">
      <c r="A13919" s="131"/>
    </row>
    <row r="13922" spans="1:1" x14ac:dyDescent="0.55000000000000004">
      <c r="A13922" s="131"/>
    </row>
    <row r="13923" spans="1:1" x14ac:dyDescent="0.55000000000000004">
      <c r="A13923" s="131"/>
    </row>
    <row r="13926" spans="1:1" x14ac:dyDescent="0.55000000000000004">
      <c r="A13926" s="131"/>
    </row>
    <row r="13927" spans="1:1" x14ac:dyDescent="0.55000000000000004">
      <c r="A13927" s="131"/>
    </row>
    <row r="13930" spans="1:1" x14ac:dyDescent="0.55000000000000004">
      <c r="A13930" s="131"/>
    </row>
    <row r="13931" spans="1:1" x14ac:dyDescent="0.55000000000000004">
      <c r="A13931" s="131"/>
    </row>
    <row r="13934" spans="1:1" x14ac:dyDescent="0.55000000000000004">
      <c r="A13934" s="131"/>
    </row>
    <row r="13935" spans="1:1" x14ac:dyDescent="0.55000000000000004">
      <c r="A13935" s="131"/>
    </row>
    <row r="13938" spans="1:1" x14ac:dyDescent="0.55000000000000004">
      <c r="A13938" s="131"/>
    </row>
    <row r="13939" spans="1:1" x14ac:dyDescent="0.55000000000000004">
      <c r="A13939" s="131"/>
    </row>
    <row r="13942" spans="1:1" x14ac:dyDescent="0.55000000000000004">
      <c r="A13942" s="131"/>
    </row>
    <row r="13943" spans="1:1" x14ac:dyDescent="0.55000000000000004">
      <c r="A13943" s="131"/>
    </row>
    <row r="13946" spans="1:1" x14ac:dyDescent="0.55000000000000004">
      <c r="A13946" s="131"/>
    </row>
    <row r="13947" spans="1:1" x14ac:dyDescent="0.55000000000000004">
      <c r="A13947" s="131"/>
    </row>
    <row r="13950" spans="1:1" x14ac:dyDescent="0.55000000000000004">
      <c r="A13950" s="131"/>
    </row>
    <row r="13951" spans="1:1" x14ac:dyDescent="0.55000000000000004">
      <c r="A13951" s="131"/>
    </row>
    <row r="13954" spans="1:1" x14ac:dyDescent="0.55000000000000004">
      <c r="A13954" s="131"/>
    </row>
    <row r="13955" spans="1:1" x14ac:dyDescent="0.55000000000000004">
      <c r="A13955" s="131"/>
    </row>
    <row r="13958" spans="1:1" x14ac:dyDescent="0.55000000000000004">
      <c r="A13958" s="131"/>
    </row>
    <row r="13959" spans="1:1" x14ac:dyDescent="0.55000000000000004">
      <c r="A13959" s="131"/>
    </row>
    <row r="13962" spans="1:1" x14ac:dyDescent="0.55000000000000004">
      <c r="A13962" s="131"/>
    </row>
    <row r="13963" spans="1:1" x14ac:dyDescent="0.55000000000000004">
      <c r="A13963" s="131"/>
    </row>
    <row r="13966" spans="1:1" x14ac:dyDescent="0.55000000000000004">
      <c r="A13966" s="131"/>
    </row>
    <row r="13967" spans="1:1" x14ac:dyDescent="0.55000000000000004">
      <c r="A13967" s="131"/>
    </row>
    <row r="13970" spans="1:1" x14ac:dyDescent="0.55000000000000004">
      <c r="A13970" s="131"/>
    </row>
    <row r="13971" spans="1:1" x14ac:dyDescent="0.55000000000000004">
      <c r="A13971" s="131"/>
    </row>
    <row r="13974" spans="1:1" x14ac:dyDescent="0.55000000000000004">
      <c r="A13974" s="131"/>
    </row>
    <row r="13975" spans="1:1" x14ac:dyDescent="0.55000000000000004">
      <c r="A13975" s="131"/>
    </row>
    <row r="13978" spans="1:1" x14ac:dyDescent="0.55000000000000004">
      <c r="A13978" s="131"/>
    </row>
    <row r="13979" spans="1:1" x14ac:dyDescent="0.55000000000000004">
      <c r="A13979" s="131"/>
    </row>
    <row r="13982" spans="1:1" x14ac:dyDescent="0.55000000000000004">
      <c r="A13982" s="131"/>
    </row>
    <row r="13983" spans="1:1" x14ac:dyDescent="0.55000000000000004">
      <c r="A13983" s="131"/>
    </row>
    <row r="13986" spans="1:1" x14ac:dyDescent="0.55000000000000004">
      <c r="A13986" s="131"/>
    </row>
    <row r="13987" spans="1:1" x14ac:dyDescent="0.55000000000000004">
      <c r="A13987" s="131"/>
    </row>
    <row r="13990" spans="1:1" x14ac:dyDescent="0.55000000000000004">
      <c r="A13990" s="131"/>
    </row>
    <row r="13991" spans="1:1" x14ac:dyDescent="0.55000000000000004">
      <c r="A13991" s="131"/>
    </row>
    <row r="13994" spans="1:1" x14ac:dyDescent="0.55000000000000004">
      <c r="A13994" s="131"/>
    </row>
    <row r="13995" spans="1:1" x14ac:dyDescent="0.55000000000000004">
      <c r="A13995" s="131"/>
    </row>
    <row r="13998" spans="1:1" x14ac:dyDescent="0.55000000000000004">
      <c r="A13998" s="131"/>
    </row>
    <row r="13999" spans="1:1" x14ac:dyDescent="0.55000000000000004">
      <c r="A13999" s="131"/>
    </row>
    <row r="14002" spans="1:1" x14ac:dyDescent="0.55000000000000004">
      <c r="A14002" s="131"/>
    </row>
    <row r="14003" spans="1:1" x14ac:dyDescent="0.55000000000000004">
      <c r="A14003" s="131"/>
    </row>
    <row r="14006" spans="1:1" x14ac:dyDescent="0.55000000000000004">
      <c r="A14006" s="131"/>
    </row>
    <row r="14007" spans="1:1" x14ac:dyDescent="0.55000000000000004">
      <c r="A14007" s="131"/>
    </row>
    <row r="14010" spans="1:1" x14ac:dyDescent="0.55000000000000004">
      <c r="A14010" s="131"/>
    </row>
    <row r="14011" spans="1:1" x14ac:dyDescent="0.55000000000000004">
      <c r="A14011" s="131"/>
    </row>
    <row r="14014" spans="1:1" x14ac:dyDescent="0.55000000000000004">
      <c r="A14014" s="131"/>
    </row>
    <row r="14015" spans="1:1" x14ac:dyDescent="0.55000000000000004">
      <c r="A14015" s="131"/>
    </row>
    <row r="14018" spans="1:1" x14ac:dyDescent="0.55000000000000004">
      <c r="A14018" s="131"/>
    </row>
    <row r="14019" spans="1:1" x14ac:dyDescent="0.55000000000000004">
      <c r="A14019" s="131"/>
    </row>
    <row r="14022" spans="1:1" x14ac:dyDescent="0.55000000000000004">
      <c r="A14022" s="131"/>
    </row>
    <row r="14023" spans="1:1" x14ac:dyDescent="0.55000000000000004">
      <c r="A14023" s="131"/>
    </row>
    <row r="14026" spans="1:1" x14ac:dyDescent="0.55000000000000004">
      <c r="A14026" s="131"/>
    </row>
    <row r="14027" spans="1:1" x14ac:dyDescent="0.55000000000000004">
      <c r="A14027" s="131"/>
    </row>
    <row r="14030" spans="1:1" x14ac:dyDescent="0.55000000000000004">
      <c r="A14030" s="131"/>
    </row>
    <row r="14031" spans="1:1" x14ac:dyDescent="0.55000000000000004">
      <c r="A14031" s="131"/>
    </row>
    <row r="14034" spans="1:1" x14ac:dyDescent="0.55000000000000004">
      <c r="A14034" s="131"/>
    </row>
    <row r="14035" spans="1:1" x14ac:dyDescent="0.55000000000000004">
      <c r="A14035" s="131"/>
    </row>
    <row r="14038" spans="1:1" x14ac:dyDescent="0.55000000000000004">
      <c r="A14038" s="131"/>
    </row>
    <row r="14039" spans="1:1" x14ac:dyDescent="0.55000000000000004">
      <c r="A14039" s="131"/>
    </row>
    <row r="14042" spans="1:1" x14ac:dyDescent="0.55000000000000004">
      <c r="A14042" s="131"/>
    </row>
    <row r="14043" spans="1:1" x14ac:dyDescent="0.55000000000000004">
      <c r="A14043" s="131"/>
    </row>
    <row r="14046" spans="1:1" x14ac:dyDescent="0.55000000000000004">
      <c r="A14046" s="131"/>
    </row>
    <row r="14047" spans="1:1" x14ac:dyDescent="0.55000000000000004">
      <c r="A14047" s="131"/>
    </row>
    <row r="14050" spans="1:1" x14ac:dyDescent="0.55000000000000004">
      <c r="A14050" s="131"/>
    </row>
    <row r="14051" spans="1:1" x14ac:dyDescent="0.55000000000000004">
      <c r="A14051" s="131"/>
    </row>
    <row r="14054" spans="1:1" x14ac:dyDescent="0.55000000000000004">
      <c r="A14054" s="131"/>
    </row>
    <row r="14055" spans="1:1" x14ac:dyDescent="0.55000000000000004">
      <c r="A14055" s="131"/>
    </row>
    <row r="14058" spans="1:1" x14ac:dyDescent="0.55000000000000004">
      <c r="A14058" s="131"/>
    </row>
    <row r="14059" spans="1:1" x14ac:dyDescent="0.55000000000000004">
      <c r="A14059" s="131"/>
    </row>
    <row r="14062" spans="1:1" x14ac:dyDescent="0.55000000000000004">
      <c r="A14062" s="131"/>
    </row>
    <row r="14063" spans="1:1" x14ac:dyDescent="0.55000000000000004">
      <c r="A14063" s="131"/>
    </row>
    <row r="14066" spans="1:1" x14ac:dyDescent="0.55000000000000004">
      <c r="A14066" s="131"/>
    </row>
    <row r="14067" spans="1:1" x14ac:dyDescent="0.55000000000000004">
      <c r="A14067" s="131"/>
    </row>
    <row r="14070" spans="1:1" x14ac:dyDescent="0.55000000000000004">
      <c r="A14070" s="131"/>
    </row>
    <row r="14071" spans="1:1" x14ac:dyDescent="0.55000000000000004">
      <c r="A14071" s="131"/>
    </row>
    <row r="14074" spans="1:1" x14ac:dyDescent="0.55000000000000004">
      <c r="A14074" s="131"/>
    </row>
    <row r="14075" spans="1:1" x14ac:dyDescent="0.55000000000000004">
      <c r="A14075" s="131"/>
    </row>
    <row r="14078" spans="1:1" x14ac:dyDescent="0.55000000000000004">
      <c r="A14078" s="131"/>
    </row>
    <row r="14079" spans="1:1" x14ac:dyDescent="0.55000000000000004">
      <c r="A14079" s="131"/>
    </row>
    <row r="14082" spans="1:1" x14ac:dyDescent="0.55000000000000004">
      <c r="A14082" s="131"/>
    </row>
    <row r="14083" spans="1:1" x14ac:dyDescent="0.55000000000000004">
      <c r="A14083" s="131"/>
    </row>
    <row r="14086" spans="1:1" x14ac:dyDescent="0.55000000000000004">
      <c r="A14086" s="131"/>
    </row>
    <row r="14087" spans="1:1" x14ac:dyDescent="0.55000000000000004">
      <c r="A14087" s="131"/>
    </row>
    <row r="14090" spans="1:1" x14ac:dyDescent="0.55000000000000004">
      <c r="A14090" s="131"/>
    </row>
    <row r="14091" spans="1:1" x14ac:dyDescent="0.55000000000000004">
      <c r="A14091" s="131"/>
    </row>
    <row r="14094" spans="1:1" x14ac:dyDescent="0.55000000000000004">
      <c r="A14094" s="131"/>
    </row>
    <row r="14095" spans="1:1" x14ac:dyDescent="0.55000000000000004">
      <c r="A14095" s="131"/>
    </row>
    <row r="14098" spans="1:1" x14ac:dyDescent="0.55000000000000004">
      <c r="A14098" s="131"/>
    </row>
    <row r="14099" spans="1:1" x14ac:dyDescent="0.55000000000000004">
      <c r="A14099" s="131"/>
    </row>
    <row r="14102" spans="1:1" x14ac:dyDescent="0.55000000000000004">
      <c r="A14102" s="131"/>
    </row>
    <row r="14103" spans="1:1" x14ac:dyDescent="0.55000000000000004">
      <c r="A14103" s="131"/>
    </row>
    <row r="14106" spans="1:1" x14ac:dyDescent="0.55000000000000004">
      <c r="A14106" s="131"/>
    </row>
    <row r="14107" spans="1:1" x14ac:dyDescent="0.55000000000000004">
      <c r="A14107" s="131"/>
    </row>
    <row r="14110" spans="1:1" x14ac:dyDescent="0.55000000000000004">
      <c r="A14110" s="131"/>
    </row>
    <row r="14111" spans="1:1" x14ac:dyDescent="0.55000000000000004">
      <c r="A14111" s="131"/>
    </row>
    <row r="14114" spans="1:1" x14ac:dyDescent="0.55000000000000004">
      <c r="A14114" s="131"/>
    </row>
    <row r="14115" spans="1:1" x14ac:dyDescent="0.55000000000000004">
      <c r="A14115" s="131"/>
    </row>
    <row r="14118" spans="1:1" x14ac:dyDescent="0.55000000000000004">
      <c r="A14118" s="131"/>
    </row>
    <row r="14119" spans="1:1" x14ac:dyDescent="0.55000000000000004">
      <c r="A14119" s="131"/>
    </row>
    <row r="14122" spans="1:1" x14ac:dyDescent="0.55000000000000004">
      <c r="A14122" s="131"/>
    </row>
    <row r="14123" spans="1:1" x14ac:dyDescent="0.55000000000000004">
      <c r="A14123" s="131"/>
    </row>
    <row r="14126" spans="1:1" x14ac:dyDescent="0.55000000000000004">
      <c r="A14126" s="131"/>
    </row>
    <row r="14127" spans="1:1" x14ac:dyDescent="0.55000000000000004">
      <c r="A14127" s="131"/>
    </row>
    <row r="14130" spans="1:1" x14ac:dyDescent="0.55000000000000004">
      <c r="A14130" s="131"/>
    </row>
    <row r="14131" spans="1:1" x14ac:dyDescent="0.55000000000000004">
      <c r="A14131" s="131"/>
    </row>
    <row r="14134" spans="1:1" x14ac:dyDescent="0.55000000000000004">
      <c r="A14134" s="131"/>
    </row>
    <row r="14135" spans="1:1" x14ac:dyDescent="0.55000000000000004">
      <c r="A14135" s="131"/>
    </row>
    <row r="14138" spans="1:1" x14ac:dyDescent="0.55000000000000004">
      <c r="A14138" s="131"/>
    </row>
    <row r="14139" spans="1:1" x14ac:dyDescent="0.55000000000000004">
      <c r="A14139" s="131"/>
    </row>
    <row r="14142" spans="1:1" x14ac:dyDescent="0.55000000000000004">
      <c r="A14142" s="131"/>
    </row>
    <row r="14143" spans="1:1" x14ac:dyDescent="0.55000000000000004">
      <c r="A14143" s="131"/>
    </row>
    <row r="14146" spans="1:1" x14ac:dyDescent="0.55000000000000004">
      <c r="A14146" s="131"/>
    </row>
    <row r="14147" spans="1:1" x14ac:dyDescent="0.55000000000000004">
      <c r="A14147" s="131"/>
    </row>
    <row r="14150" spans="1:1" x14ac:dyDescent="0.55000000000000004">
      <c r="A14150" s="131"/>
    </row>
    <row r="14151" spans="1:1" x14ac:dyDescent="0.55000000000000004">
      <c r="A14151" s="131"/>
    </row>
    <row r="14154" spans="1:1" x14ac:dyDescent="0.55000000000000004">
      <c r="A14154" s="131"/>
    </row>
    <row r="14155" spans="1:1" x14ac:dyDescent="0.55000000000000004">
      <c r="A14155" s="131"/>
    </row>
    <row r="14158" spans="1:1" x14ac:dyDescent="0.55000000000000004">
      <c r="A14158" s="131"/>
    </row>
    <row r="14159" spans="1:1" x14ac:dyDescent="0.55000000000000004">
      <c r="A14159" s="131"/>
    </row>
    <row r="14162" spans="1:1" x14ac:dyDescent="0.55000000000000004">
      <c r="A14162" s="131"/>
    </row>
    <row r="14163" spans="1:1" x14ac:dyDescent="0.55000000000000004">
      <c r="A14163" s="131"/>
    </row>
    <row r="14166" spans="1:1" x14ac:dyDescent="0.55000000000000004">
      <c r="A14166" s="131"/>
    </row>
    <row r="14167" spans="1:1" x14ac:dyDescent="0.55000000000000004">
      <c r="A14167" s="131"/>
    </row>
    <row r="14170" spans="1:1" x14ac:dyDescent="0.55000000000000004">
      <c r="A14170" s="131"/>
    </row>
    <row r="14171" spans="1:1" x14ac:dyDescent="0.55000000000000004">
      <c r="A14171" s="131"/>
    </row>
    <row r="14174" spans="1:1" x14ac:dyDescent="0.55000000000000004">
      <c r="A14174" s="131"/>
    </row>
    <row r="14175" spans="1:1" x14ac:dyDescent="0.55000000000000004">
      <c r="A14175" s="131"/>
    </row>
    <row r="14178" spans="1:1" x14ac:dyDescent="0.55000000000000004">
      <c r="A14178" s="131"/>
    </row>
    <row r="14179" spans="1:1" x14ac:dyDescent="0.55000000000000004">
      <c r="A14179" s="131"/>
    </row>
    <row r="14182" spans="1:1" x14ac:dyDescent="0.55000000000000004">
      <c r="A14182" s="131"/>
    </row>
    <row r="14183" spans="1:1" x14ac:dyDescent="0.55000000000000004">
      <c r="A14183" s="131"/>
    </row>
    <row r="14186" spans="1:1" x14ac:dyDescent="0.55000000000000004">
      <c r="A14186" s="131"/>
    </row>
    <row r="14187" spans="1:1" x14ac:dyDescent="0.55000000000000004">
      <c r="A14187" s="131"/>
    </row>
    <row r="14190" spans="1:1" x14ac:dyDescent="0.55000000000000004">
      <c r="A14190" s="131"/>
    </row>
    <row r="14191" spans="1:1" x14ac:dyDescent="0.55000000000000004">
      <c r="A14191" s="131"/>
    </row>
    <row r="14194" spans="1:1" x14ac:dyDescent="0.55000000000000004">
      <c r="A14194" s="131"/>
    </row>
    <row r="14195" spans="1:1" x14ac:dyDescent="0.55000000000000004">
      <c r="A14195" s="131"/>
    </row>
    <row r="14198" spans="1:1" x14ac:dyDescent="0.55000000000000004">
      <c r="A14198" s="131"/>
    </row>
    <row r="14199" spans="1:1" x14ac:dyDescent="0.55000000000000004">
      <c r="A14199" s="131"/>
    </row>
    <row r="14202" spans="1:1" x14ac:dyDescent="0.55000000000000004">
      <c r="A14202" s="131"/>
    </row>
    <row r="14203" spans="1:1" x14ac:dyDescent="0.55000000000000004">
      <c r="A14203" s="131"/>
    </row>
    <row r="14206" spans="1:1" x14ac:dyDescent="0.55000000000000004">
      <c r="A14206" s="131"/>
    </row>
    <row r="14207" spans="1:1" x14ac:dyDescent="0.55000000000000004">
      <c r="A14207" s="131"/>
    </row>
    <row r="14210" spans="1:1" x14ac:dyDescent="0.55000000000000004">
      <c r="A14210" s="131"/>
    </row>
    <row r="14211" spans="1:1" x14ac:dyDescent="0.55000000000000004">
      <c r="A14211" s="131"/>
    </row>
    <row r="14214" spans="1:1" x14ac:dyDescent="0.55000000000000004">
      <c r="A14214" s="131"/>
    </row>
    <row r="14215" spans="1:1" x14ac:dyDescent="0.55000000000000004">
      <c r="A14215" s="131"/>
    </row>
    <row r="14218" spans="1:1" x14ac:dyDescent="0.55000000000000004">
      <c r="A14218" s="131"/>
    </row>
    <row r="14219" spans="1:1" x14ac:dyDescent="0.55000000000000004">
      <c r="A14219" s="131"/>
    </row>
    <row r="14222" spans="1:1" x14ac:dyDescent="0.55000000000000004">
      <c r="A14222" s="131"/>
    </row>
    <row r="14223" spans="1:1" x14ac:dyDescent="0.55000000000000004">
      <c r="A14223" s="131"/>
    </row>
    <row r="14226" spans="1:1" x14ac:dyDescent="0.55000000000000004">
      <c r="A14226" s="131"/>
    </row>
    <row r="14227" spans="1:1" x14ac:dyDescent="0.55000000000000004">
      <c r="A14227" s="131"/>
    </row>
    <row r="14230" spans="1:1" x14ac:dyDescent="0.55000000000000004">
      <c r="A14230" s="131"/>
    </row>
    <row r="14231" spans="1:1" x14ac:dyDescent="0.55000000000000004">
      <c r="A14231" s="131"/>
    </row>
    <row r="14234" spans="1:1" x14ac:dyDescent="0.55000000000000004">
      <c r="A14234" s="131"/>
    </row>
    <row r="14235" spans="1:1" x14ac:dyDescent="0.55000000000000004">
      <c r="A14235" s="131"/>
    </row>
    <row r="14238" spans="1:1" x14ac:dyDescent="0.55000000000000004">
      <c r="A14238" s="131"/>
    </row>
    <row r="14239" spans="1:1" x14ac:dyDescent="0.55000000000000004">
      <c r="A14239" s="131"/>
    </row>
    <row r="14242" spans="1:1" x14ac:dyDescent="0.55000000000000004">
      <c r="A14242" s="131"/>
    </row>
    <row r="14243" spans="1:1" x14ac:dyDescent="0.55000000000000004">
      <c r="A14243" s="131"/>
    </row>
    <row r="14246" spans="1:1" x14ac:dyDescent="0.55000000000000004">
      <c r="A14246" s="131"/>
    </row>
    <row r="14247" spans="1:1" x14ac:dyDescent="0.55000000000000004">
      <c r="A14247" s="131"/>
    </row>
    <row r="14250" spans="1:1" x14ac:dyDescent="0.55000000000000004">
      <c r="A14250" s="131"/>
    </row>
    <row r="14251" spans="1:1" x14ac:dyDescent="0.55000000000000004">
      <c r="A14251" s="131"/>
    </row>
    <row r="14254" spans="1:1" x14ac:dyDescent="0.55000000000000004">
      <c r="A14254" s="131"/>
    </row>
    <row r="14255" spans="1:1" x14ac:dyDescent="0.55000000000000004">
      <c r="A14255" s="131"/>
    </row>
    <row r="14258" spans="1:1" x14ac:dyDescent="0.55000000000000004">
      <c r="A14258" s="131"/>
    </row>
    <row r="14259" spans="1:1" x14ac:dyDescent="0.55000000000000004">
      <c r="A14259" s="131"/>
    </row>
    <row r="14262" spans="1:1" x14ac:dyDescent="0.55000000000000004">
      <c r="A14262" s="131"/>
    </row>
    <row r="14263" spans="1:1" x14ac:dyDescent="0.55000000000000004">
      <c r="A14263" s="131"/>
    </row>
    <row r="14266" spans="1:1" x14ac:dyDescent="0.55000000000000004">
      <c r="A14266" s="131"/>
    </row>
    <row r="14267" spans="1:1" x14ac:dyDescent="0.55000000000000004">
      <c r="A14267" s="131"/>
    </row>
    <row r="14270" spans="1:1" x14ac:dyDescent="0.55000000000000004">
      <c r="A14270" s="131"/>
    </row>
    <row r="14271" spans="1:1" x14ac:dyDescent="0.55000000000000004">
      <c r="A14271" s="131"/>
    </row>
    <row r="14274" spans="1:1" x14ac:dyDescent="0.55000000000000004">
      <c r="A14274" s="131"/>
    </row>
    <row r="14275" spans="1:1" x14ac:dyDescent="0.55000000000000004">
      <c r="A14275" s="131"/>
    </row>
    <row r="14278" spans="1:1" x14ac:dyDescent="0.55000000000000004">
      <c r="A14278" s="131"/>
    </row>
    <row r="14279" spans="1:1" x14ac:dyDescent="0.55000000000000004">
      <c r="A14279" s="131"/>
    </row>
    <row r="14282" spans="1:1" x14ac:dyDescent="0.55000000000000004">
      <c r="A14282" s="131"/>
    </row>
    <row r="14283" spans="1:1" x14ac:dyDescent="0.55000000000000004">
      <c r="A14283" s="131"/>
    </row>
    <row r="14286" spans="1:1" x14ac:dyDescent="0.55000000000000004">
      <c r="A14286" s="131"/>
    </row>
    <row r="14287" spans="1:1" x14ac:dyDescent="0.55000000000000004">
      <c r="A14287" s="131"/>
    </row>
    <row r="14290" spans="1:1" x14ac:dyDescent="0.55000000000000004">
      <c r="A14290" s="131"/>
    </row>
    <row r="14291" spans="1:1" x14ac:dyDescent="0.55000000000000004">
      <c r="A14291" s="131"/>
    </row>
    <row r="14294" spans="1:1" x14ac:dyDescent="0.55000000000000004">
      <c r="A14294" s="131"/>
    </row>
    <row r="14295" spans="1:1" x14ac:dyDescent="0.55000000000000004">
      <c r="A14295" s="131"/>
    </row>
    <row r="14298" spans="1:1" x14ac:dyDescent="0.55000000000000004">
      <c r="A14298" s="131"/>
    </row>
    <row r="14299" spans="1:1" x14ac:dyDescent="0.55000000000000004">
      <c r="A14299" s="131"/>
    </row>
    <row r="14302" spans="1:1" x14ac:dyDescent="0.55000000000000004">
      <c r="A14302" s="131"/>
    </row>
    <row r="14303" spans="1:1" x14ac:dyDescent="0.55000000000000004">
      <c r="A14303" s="131"/>
    </row>
    <row r="14306" spans="1:1" x14ac:dyDescent="0.55000000000000004">
      <c r="A14306" s="131"/>
    </row>
    <row r="14307" spans="1:1" x14ac:dyDescent="0.55000000000000004">
      <c r="A14307" s="131"/>
    </row>
    <row r="14310" spans="1:1" x14ac:dyDescent="0.55000000000000004">
      <c r="A14310" s="131"/>
    </row>
    <row r="14311" spans="1:1" x14ac:dyDescent="0.55000000000000004">
      <c r="A14311" s="131"/>
    </row>
    <row r="14314" spans="1:1" x14ac:dyDescent="0.55000000000000004">
      <c r="A14314" s="131"/>
    </row>
    <row r="14315" spans="1:1" x14ac:dyDescent="0.55000000000000004">
      <c r="A14315" s="131"/>
    </row>
    <row r="14318" spans="1:1" x14ac:dyDescent="0.55000000000000004">
      <c r="A14318" s="131"/>
    </row>
    <row r="14319" spans="1:1" x14ac:dyDescent="0.55000000000000004">
      <c r="A14319" s="131"/>
    </row>
    <row r="14322" spans="1:1" x14ac:dyDescent="0.55000000000000004">
      <c r="A14322" s="131"/>
    </row>
    <row r="14323" spans="1:1" x14ac:dyDescent="0.55000000000000004">
      <c r="A14323" s="131"/>
    </row>
    <row r="14326" spans="1:1" x14ac:dyDescent="0.55000000000000004">
      <c r="A14326" s="131"/>
    </row>
    <row r="14327" spans="1:1" x14ac:dyDescent="0.55000000000000004">
      <c r="A14327" s="131"/>
    </row>
    <row r="14330" spans="1:1" x14ac:dyDescent="0.55000000000000004">
      <c r="A14330" s="131"/>
    </row>
    <row r="14331" spans="1:1" x14ac:dyDescent="0.55000000000000004">
      <c r="A14331" s="131"/>
    </row>
    <row r="14334" spans="1:1" x14ac:dyDescent="0.55000000000000004">
      <c r="A14334" s="131"/>
    </row>
    <row r="14335" spans="1:1" x14ac:dyDescent="0.55000000000000004">
      <c r="A14335" s="131"/>
    </row>
    <row r="14338" spans="1:1" x14ac:dyDescent="0.55000000000000004">
      <c r="A14338" s="131"/>
    </row>
    <row r="14339" spans="1:1" x14ac:dyDescent="0.55000000000000004">
      <c r="A14339" s="131"/>
    </row>
    <row r="14342" spans="1:1" x14ac:dyDescent="0.55000000000000004">
      <c r="A14342" s="131"/>
    </row>
    <row r="14343" spans="1:1" x14ac:dyDescent="0.55000000000000004">
      <c r="A14343" s="131"/>
    </row>
    <row r="14346" spans="1:1" x14ac:dyDescent="0.55000000000000004">
      <c r="A14346" s="131"/>
    </row>
    <row r="14347" spans="1:1" x14ac:dyDescent="0.55000000000000004">
      <c r="A14347" s="131"/>
    </row>
    <row r="14350" spans="1:1" x14ac:dyDescent="0.55000000000000004">
      <c r="A14350" s="131"/>
    </row>
    <row r="14351" spans="1:1" x14ac:dyDescent="0.55000000000000004">
      <c r="A14351" s="131"/>
    </row>
    <row r="14354" spans="1:1" x14ac:dyDescent="0.55000000000000004">
      <c r="A14354" s="131"/>
    </row>
    <row r="14355" spans="1:1" x14ac:dyDescent="0.55000000000000004">
      <c r="A14355" s="131"/>
    </row>
    <row r="14358" spans="1:1" x14ac:dyDescent="0.55000000000000004">
      <c r="A14358" s="131"/>
    </row>
    <row r="14359" spans="1:1" x14ac:dyDescent="0.55000000000000004">
      <c r="A14359" s="131"/>
    </row>
    <row r="14362" spans="1:1" x14ac:dyDescent="0.55000000000000004">
      <c r="A14362" s="131"/>
    </row>
    <row r="14363" spans="1:1" x14ac:dyDescent="0.55000000000000004">
      <c r="A14363" s="131"/>
    </row>
    <row r="14366" spans="1:1" x14ac:dyDescent="0.55000000000000004">
      <c r="A14366" s="131"/>
    </row>
    <row r="14367" spans="1:1" x14ac:dyDescent="0.55000000000000004">
      <c r="A14367" s="131"/>
    </row>
    <row r="14370" spans="1:1" x14ac:dyDescent="0.55000000000000004">
      <c r="A14370" s="131"/>
    </row>
    <row r="14371" spans="1:1" x14ac:dyDescent="0.55000000000000004">
      <c r="A14371" s="131"/>
    </row>
    <row r="14374" spans="1:1" x14ac:dyDescent="0.55000000000000004">
      <c r="A14374" s="131"/>
    </row>
    <row r="14375" spans="1:1" x14ac:dyDescent="0.55000000000000004">
      <c r="A14375" s="131"/>
    </row>
    <row r="14378" spans="1:1" x14ac:dyDescent="0.55000000000000004">
      <c r="A14378" s="131"/>
    </row>
    <row r="14379" spans="1:1" x14ac:dyDescent="0.55000000000000004">
      <c r="A14379" s="131"/>
    </row>
    <row r="14382" spans="1:1" x14ac:dyDescent="0.55000000000000004">
      <c r="A14382" s="131"/>
    </row>
    <row r="14383" spans="1:1" x14ac:dyDescent="0.55000000000000004">
      <c r="A14383" s="131"/>
    </row>
    <row r="14386" spans="1:1" x14ac:dyDescent="0.55000000000000004">
      <c r="A14386" s="131"/>
    </row>
    <row r="14387" spans="1:1" x14ac:dyDescent="0.55000000000000004">
      <c r="A14387" s="131"/>
    </row>
    <row r="14390" spans="1:1" x14ac:dyDescent="0.55000000000000004">
      <c r="A14390" s="131"/>
    </row>
    <row r="14391" spans="1:1" x14ac:dyDescent="0.55000000000000004">
      <c r="A14391" s="131"/>
    </row>
    <row r="14394" spans="1:1" x14ac:dyDescent="0.55000000000000004">
      <c r="A14394" s="131"/>
    </row>
    <row r="14395" spans="1:1" x14ac:dyDescent="0.55000000000000004">
      <c r="A14395" s="131"/>
    </row>
    <row r="14398" spans="1:1" x14ac:dyDescent="0.55000000000000004">
      <c r="A14398" s="131"/>
    </row>
    <row r="14399" spans="1:1" x14ac:dyDescent="0.55000000000000004">
      <c r="A14399" s="131"/>
    </row>
    <row r="14402" spans="1:1" x14ac:dyDescent="0.55000000000000004">
      <c r="A14402" s="131"/>
    </row>
    <row r="14403" spans="1:1" x14ac:dyDescent="0.55000000000000004">
      <c r="A14403" s="131"/>
    </row>
    <row r="14406" spans="1:1" x14ac:dyDescent="0.55000000000000004">
      <c r="A14406" s="131"/>
    </row>
    <row r="14407" spans="1:1" x14ac:dyDescent="0.55000000000000004">
      <c r="A14407" s="131"/>
    </row>
    <row r="14410" spans="1:1" x14ac:dyDescent="0.55000000000000004">
      <c r="A14410" s="131"/>
    </row>
    <row r="14411" spans="1:1" x14ac:dyDescent="0.55000000000000004">
      <c r="A14411" s="131"/>
    </row>
    <row r="14414" spans="1:1" x14ac:dyDescent="0.55000000000000004">
      <c r="A14414" s="131"/>
    </row>
    <row r="14415" spans="1:1" x14ac:dyDescent="0.55000000000000004">
      <c r="A14415" s="131"/>
    </row>
    <row r="14418" spans="1:1" x14ac:dyDescent="0.55000000000000004">
      <c r="A14418" s="131"/>
    </row>
    <row r="14419" spans="1:1" x14ac:dyDescent="0.55000000000000004">
      <c r="A14419" s="131"/>
    </row>
    <row r="14422" spans="1:1" x14ac:dyDescent="0.55000000000000004">
      <c r="A14422" s="131"/>
    </row>
    <row r="14423" spans="1:1" x14ac:dyDescent="0.55000000000000004">
      <c r="A14423" s="131"/>
    </row>
    <row r="14426" spans="1:1" x14ac:dyDescent="0.55000000000000004">
      <c r="A14426" s="131"/>
    </row>
    <row r="14427" spans="1:1" x14ac:dyDescent="0.55000000000000004">
      <c r="A14427" s="131"/>
    </row>
    <row r="14430" spans="1:1" x14ac:dyDescent="0.55000000000000004">
      <c r="A14430" s="131"/>
    </row>
    <row r="14431" spans="1:1" x14ac:dyDescent="0.55000000000000004">
      <c r="A14431" s="131"/>
    </row>
    <row r="14434" spans="1:1" x14ac:dyDescent="0.55000000000000004">
      <c r="A14434" s="131"/>
    </row>
    <row r="14435" spans="1:1" x14ac:dyDescent="0.55000000000000004">
      <c r="A14435" s="131"/>
    </row>
    <row r="14438" spans="1:1" x14ac:dyDescent="0.55000000000000004">
      <c r="A14438" s="131"/>
    </row>
    <row r="14439" spans="1:1" x14ac:dyDescent="0.55000000000000004">
      <c r="A14439" s="131"/>
    </row>
    <row r="14442" spans="1:1" x14ac:dyDescent="0.55000000000000004">
      <c r="A14442" s="131"/>
    </row>
    <row r="14443" spans="1:1" x14ac:dyDescent="0.55000000000000004">
      <c r="A14443" s="131"/>
    </row>
    <row r="14446" spans="1:1" x14ac:dyDescent="0.55000000000000004">
      <c r="A14446" s="131"/>
    </row>
    <row r="14447" spans="1:1" x14ac:dyDescent="0.55000000000000004">
      <c r="A14447" s="131"/>
    </row>
    <row r="14450" spans="1:1" x14ac:dyDescent="0.55000000000000004">
      <c r="A14450" s="131"/>
    </row>
    <row r="14451" spans="1:1" x14ac:dyDescent="0.55000000000000004">
      <c r="A14451" s="131"/>
    </row>
    <row r="14454" spans="1:1" x14ac:dyDescent="0.55000000000000004">
      <c r="A14454" s="131"/>
    </row>
    <row r="14455" spans="1:1" x14ac:dyDescent="0.55000000000000004">
      <c r="A14455" s="131"/>
    </row>
    <row r="14458" spans="1:1" x14ac:dyDescent="0.55000000000000004">
      <c r="A14458" s="131"/>
    </row>
    <row r="14459" spans="1:1" x14ac:dyDescent="0.55000000000000004">
      <c r="A14459" s="131"/>
    </row>
    <row r="14462" spans="1:1" x14ac:dyDescent="0.55000000000000004">
      <c r="A14462" s="131"/>
    </row>
    <row r="14463" spans="1:1" x14ac:dyDescent="0.55000000000000004">
      <c r="A14463" s="131"/>
    </row>
    <row r="14466" spans="1:1" x14ac:dyDescent="0.55000000000000004">
      <c r="A14466" s="131"/>
    </row>
    <row r="14467" spans="1:1" x14ac:dyDescent="0.55000000000000004">
      <c r="A14467" s="131"/>
    </row>
    <row r="14470" spans="1:1" x14ac:dyDescent="0.55000000000000004">
      <c r="A14470" s="131"/>
    </row>
    <row r="14471" spans="1:1" x14ac:dyDescent="0.55000000000000004">
      <c r="A14471" s="131"/>
    </row>
    <row r="14474" spans="1:1" x14ac:dyDescent="0.55000000000000004">
      <c r="A14474" s="131"/>
    </row>
    <row r="14475" spans="1:1" x14ac:dyDescent="0.55000000000000004">
      <c r="A14475" s="131"/>
    </row>
    <row r="14478" spans="1:1" x14ac:dyDescent="0.55000000000000004">
      <c r="A14478" s="131"/>
    </row>
    <row r="14479" spans="1:1" x14ac:dyDescent="0.55000000000000004">
      <c r="A14479" s="131"/>
    </row>
    <row r="14482" spans="1:1" x14ac:dyDescent="0.55000000000000004">
      <c r="A14482" s="131"/>
    </row>
    <row r="14483" spans="1:1" x14ac:dyDescent="0.55000000000000004">
      <c r="A14483" s="131"/>
    </row>
    <row r="14486" spans="1:1" x14ac:dyDescent="0.55000000000000004">
      <c r="A14486" s="131"/>
    </row>
    <row r="14487" spans="1:1" x14ac:dyDescent="0.55000000000000004">
      <c r="A14487" s="131"/>
    </row>
    <row r="14490" spans="1:1" x14ac:dyDescent="0.55000000000000004">
      <c r="A14490" s="131"/>
    </row>
    <row r="14491" spans="1:1" x14ac:dyDescent="0.55000000000000004">
      <c r="A14491" s="131"/>
    </row>
    <row r="14494" spans="1:1" x14ac:dyDescent="0.55000000000000004">
      <c r="A14494" s="131"/>
    </row>
    <row r="14495" spans="1:1" x14ac:dyDescent="0.55000000000000004">
      <c r="A14495" s="131"/>
    </row>
    <row r="14498" spans="1:1" x14ac:dyDescent="0.55000000000000004">
      <c r="A14498" s="131"/>
    </row>
    <row r="14499" spans="1:1" x14ac:dyDescent="0.55000000000000004">
      <c r="A14499" s="131"/>
    </row>
    <row r="14502" spans="1:1" x14ac:dyDescent="0.55000000000000004">
      <c r="A14502" s="131"/>
    </row>
    <row r="14503" spans="1:1" x14ac:dyDescent="0.55000000000000004">
      <c r="A14503" s="131"/>
    </row>
    <row r="14506" spans="1:1" x14ac:dyDescent="0.55000000000000004">
      <c r="A14506" s="131"/>
    </row>
    <row r="14507" spans="1:1" x14ac:dyDescent="0.55000000000000004">
      <c r="A14507" s="131"/>
    </row>
    <row r="14510" spans="1:1" x14ac:dyDescent="0.55000000000000004">
      <c r="A14510" s="131"/>
    </row>
    <row r="14511" spans="1:1" x14ac:dyDescent="0.55000000000000004">
      <c r="A14511" s="131"/>
    </row>
    <row r="14514" spans="1:1" x14ac:dyDescent="0.55000000000000004">
      <c r="A14514" s="131"/>
    </row>
    <row r="14515" spans="1:1" x14ac:dyDescent="0.55000000000000004">
      <c r="A14515" s="131"/>
    </row>
    <row r="14518" spans="1:1" x14ac:dyDescent="0.55000000000000004">
      <c r="A14518" s="131"/>
    </row>
    <row r="14519" spans="1:1" x14ac:dyDescent="0.55000000000000004">
      <c r="A14519" s="131"/>
    </row>
    <row r="14522" spans="1:1" x14ac:dyDescent="0.55000000000000004">
      <c r="A14522" s="131"/>
    </row>
    <row r="14523" spans="1:1" x14ac:dyDescent="0.55000000000000004">
      <c r="A14523" s="131"/>
    </row>
    <row r="14526" spans="1:1" x14ac:dyDescent="0.55000000000000004">
      <c r="A14526" s="131"/>
    </row>
    <row r="14527" spans="1:1" x14ac:dyDescent="0.55000000000000004">
      <c r="A14527" s="131"/>
    </row>
    <row r="14530" spans="1:1" x14ac:dyDescent="0.55000000000000004">
      <c r="A14530" s="131"/>
    </row>
    <row r="14531" spans="1:1" x14ac:dyDescent="0.55000000000000004">
      <c r="A14531" s="131"/>
    </row>
    <row r="14534" spans="1:1" x14ac:dyDescent="0.55000000000000004">
      <c r="A14534" s="131"/>
    </row>
    <row r="14535" spans="1:1" x14ac:dyDescent="0.55000000000000004">
      <c r="A14535" s="131"/>
    </row>
    <row r="14538" spans="1:1" x14ac:dyDescent="0.55000000000000004">
      <c r="A14538" s="131"/>
    </row>
    <row r="14539" spans="1:1" x14ac:dyDescent="0.55000000000000004">
      <c r="A14539" s="131"/>
    </row>
    <row r="14542" spans="1:1" x14ac:dyDescent="0.55000000000000004">
      <c r="A14542" s="131"/>
    </row>
    <row r="14543" spans="1:1" x14ac:dyDescent="0.55000000000000004">
      <c r="A14543" s="131"/>
    </row>
    <row r="14546" spans="1:1" x14ac:dyDescent="0.55000000000000004">
      <c r="A14546" s="131"/>
    </row>
    <row r="14547" spans="1:1" x14ac:dyDescent="0.55000000000000004">
      <c r="A14547" s="131"/>
    </row>
    <row r="14550" spans="1:1" x14ac:dyDescent="0.55000000000000004">
      <c r="A14550" s="131"/>
    </row>
    <row r="14551" spans="1:1" x14ac:dyDescent="0.55000000000000004">
      <c r="A14551" s="131"/>
    </row>
    <row r="14554" spans="1:1" x14ac:dyDescent="0.55000000000000004">
      <c r="A14554" s="131"/>
    </row>
    <row r="14555" spans="1:1" x14ac:dyDescent="0.55000000000000004">
      <c r="A14555" s="131"/>
    </row>
    <row r="14558" spans="1:1" x14ac:dyDescent="0.55000000000000004">
      <c r="A14558" s="131"/>
    </row>
    <row r="14559" spans="1:1" x14ac:dyDescent="0.55000000000000004">
      <c r="A14559" s="131"/>
    </row>
    <row r="14562" spans="1:1" x14ac:dyDescent="0.55000000000000004">
      <c r="A14562" s="131"/>
    </row>
    <row r="14563" spans="1:1" x14ac:dyDescent="0.55000000000000004">
      <c r="A14563" s="131"/>
    </row>
    <row r="14566" spans="1:1" x14ac:dyDescent="0.55000000000000004">
      <c r="A14566" s="131"/>
    </row>
    <row r="14567" spans="1:1" x14ac:dyDescent="0.55000000000000004">
      <c r="A14567" s="131"/>
    </row>
    <row r="14570" spans="1:1" x14ac:dyDescent="0.55000000000000004">
      <c r="A14570" s="131"/>
    </row>
    <row r="14571" spans="1:1" x14ac:dyDescent="0.55000000000000004">
      <c r="A14571" s="131"/>
    </row>
    <row r="14574" spans="1:1" x14ac:dyDescent="0.55000000000000004">
      <c r="A14574" s="131"/>
    </row>
    <row r="14575" spans="1:1" x14ac:dyDescent="0.55000000000000004">
      <c r="A14575" s="131"/>
    </row>
    <row r="14578" spans="1:1" x14ac:dyDescent="0.55000000000000004">
      <c r="A14578" s="131"/>
    </row>
    <row r="14579" spans="1:1" x14ac:dyDescent="0.55000000000000004">
      <c r="A14579" s="131"/>
    </row>
    <row r="14582" spans="1:1" x14ac:dyDescent="0.55000000000000004">
      <c r="A14582" s="131"/>
    </row>
    <row r="14583" spans="1:1" x14ac:dyDescent="0.55000000000000004">
      <c r="A14583" s="131"/>
    </row>
    <row r="14586" spans="1:1" x14ac:dyDescent="0.55000000000000004">
      <c r="A14586" s="131"/>
    </row>
    <row r="14587" spans="1:1" x14ac:dyDescent="0.55000000000000004">
      <c r="A14587" s="131"/>
    </row>
    <row r="14590" spans="1:1" x14ac:dyDescent="0.55000000000000004">
      <c r="A14590" s="131"/>
    </row>
    <row r="14591" spans="1:1" x14ac:dyDescent="0.55000000000000004">
      <c r="A14591" s="131"/>
    </row>
    <row r="14594" spans="1:1" x14ac:dyDescent="0.55000000000000004">
      <c r="A14594" s="131"/>
    </row>
    <row r="14595" spans="1:1" x14ac:dyDescent="0.55000000000000004">
      <c r="A14595" s="131"/>
    </row>
    <row r="14598" spans="1:1" x14ac:dyDescent="0.55000000000000004">
      <c r="A14598" s="131"/>
    </row>
    <row r="14599" spans="1:1" x14ac:dyDescent="0.55000000000000004">
      <c r="A14599" s="131"/>
    </row>
    <row r="14602" spans="1:1" x14ac:dyDescent="0.55000000000000004">
      <c r="A14602" s="131"/>
    </row>
    <row r="14603" spans="1:1" x14ac:dyDescent="0.55000000000000004">
      <c r="A14603" s="131"/>
    </row>
    <row r="14606" spans="1:1" x14ac:dyDescent="0.55000000000000004">
      <c r="A14606" s="131"/>
    </row>
    <row r="14607" spans="1:1" x14ac:dyDescent="0.55000000000000004">
      <c r="A14607" s="131"/>
    </row>
    <row r="14610" spans="1:1" x14ac:dyDescent="0.55000000000000004">
      <c r="A14610" s="131"/>
    </row>
    <row r="14611" spans="1:1" x14ac:dyDescent="0.55000000000000004">
      <c r="A14611" s="131"/>
    </row>
    <row r="14614" spans="1:1" x14ac:dyDescent="0.55000000000000004">
      <c r="A14614" s="131"/>
    </row>
    <row r="14615" spans="1:1" x14ac:dyDescent="0.55000000000000004">
      <c r="A14615" s="131"/>
    </row>
    <row r="14618" spans="1:1" x14ac:dyDescent="0.55000000000000004">
      <c r="A14618" s="131"/>
    </row>
    <row r="14619" spans="1:1" x14ac:dyDescent="0.55000000000000004">
      <c r="A14619" s="131"/>
    </row>
    <row r="14622" spans="1:1" x14ac:dyDescent="0.55000000000000004">
      <c r="A14622" s="131"/>
    </row>
    <row r="14623" spans="1:1" x14ac:dyDescent="0.55000000000000004">
      <c r="A14623" s="131"/>
    </row>
    <row r="14626" spans="1:1" x14ac:dyDescent="0.55000000000000004">
      <c r="A14626" s="131"/>
    </row>
    <row r="14627" spans="1:1" x14ac:dyDescent="0.55000000000000004">
      <c r="A14627" s="131"/>
    </row>
    <row r="14630" spans="1:1" x14ac:dyDescent="0.55000000000000004">
      <c r="A14630" s="131"/>
    </row>
    <row r="14631" spans="1:1" x14ac:dyDescent="0.55000000000000004">
      <c r="A14631" s="131"/>
    </row>
    <row r="14634" spans="1:1" x14ac:dyDescent="0.55000000000000004">
      <c r="A14634" s="131"/>
    </row>
    <row r="14635" spans="1:1" x14ac:dyDescent="0.55000000000000004">
      <c r="A14635" s="131"/>
    </row>
    <row r="14638" spans="1:1" x14ac:dyDescent="0.55000000000000004">
      <c r="A14638" s="131"/>
    </row>
    <row r="14639" spans="1:1" x14ac:dyDescent="0.55000000000000004">
      <c r="A14639" s="131"/>
    </row>
    <row r="14642" spans="1:1" x14ac:dyDescent="0.55000000000000004">
      <c r="A14642" s="131"/>
    </row>
    <row r="14643" spans="1:1" x14ac:dyDescent="0.55000000000000004">
      <c r="A14643" s="131"/>
    </row>
    <row r="14646" spans="1:1" x14ac:dyDescent="0.55000000000000004">
      <c r="A14646" s="131"/>
    </row>
    <row r="14647" spans="1:1" x14ac:dyDescent="0.55000000000000004">
      <c r="A14647" s="131"/>
    </row>
    <row r="14650" spans="1:1" x14ac:dyDescent="0.55000000000000004">
      <c r="A14650" s="131"/>
    </row>
    <row r="14651" spans="1:1" x14ac:dyDescent="0.55000000000000004">
      <c r="A14651" s="131"/>
    </row>
    <row r="14654" spans="1:1" x14ac:dyDescent="0.55000000000000004">
      <c r="A14654" s="131"/>
    </row>
    <row r="14655" spans="1:1" x14ac:dyDescent="0.55000000000000004">
      <c r="A14655" s="131"/>
    </row>
    <row r="14658" spans="1:1" x14ac:dyDescent="0.55000000000000004">
      <c r="A14658" s="131"/>
    </row>
    <row r="14659" spans="1:1" x14ac:dyDescent="0.55000000000000004">
      <c r="A14659" s="131"/>
    </row>
    <row r="14662" spans="1:1" x14ac:dyDescent="0.55000000000000004">
      <c r="A14662" s="131"/>
    </row>
    <row r="14663" spans="1:1" x14ac:dyDescent="0.55000000000000004">
      <c r="A14663" s="131"/>
    </row>
    <row r="14666" spans="1:1" x14ac:dyDescent="0.55000000000000004">
      <c r="A14666" s="131"/>
    </row>
    <row r="14667" spans="1:1" x14ac:dyDescent="0.55000000000000004">
      <c r="A14667" s="131"/>
    </row>
    <row r="14670" spans="1:1" x14ac:dyDescent="0.55000000000000004">
      <c r="A14670" s="131"/>
    </row>
    <row r="14671" spans="1:1" x14ac:dyDescent="0.55000000000000004">
      <c r="A14671" s="131"/>
    </row>
    <row r="14674" spans="1:1" x14ac:dyDescent="0.55000000000000004">
      <c r="A14674" s="131"/>
    </row>
    <row r="14675" spans="1:1" x14ac:dyDescent="0.55000000000000004">
      <c r="A14675" s="131"/>
    </row>
    <row r="14678" spans="1:1" x14ac:dyDescent="0.55000000000000004">
      <c r="A14678" s="131"/>
    </row>
    <row r="14679" spans="1:1" x14ac:dyDescent="0.55000000000000004">
      <c r="A14679" s="131"/>
    </row>
    <row r="14682" spans="1:1" x14ac:dyDescent="0.55000000000000004">
      <c r="A14682" s="131"/>
    </row>
    <row r="14683" spans="1:1" x14ac:dyDescent="0.55000000000000004">
      <c r="A14683" s="131"/>
    </row>
    <row r="14686" spans="1:1" x14ac:dyDescent="0.55000000000000004">
      <c r="A14686" s="131"/>
    </row>
    <row r="14687" spans="1:1" x14ac:dyDescent="0.55000000000000004">
      <c r="A14687" s="131"/>
    </row>
    <row r="14690" spans="1:1" x14ac:dyDescent="0.55000000000000004">
      <c r="A14690" s="131"/>
    </row>
    <row r="14691" spans="1:1" x14ac:dyDescent="0.55000000000000004">
      <c r="A14691" s="131"/>
    </row>
    <row r="14694" spans="1:1" x14ac:dyDescent="0.55000000000000004">
      <c r="A14694" s="131"/>
    </row>
    <row r="14695" spans="1:1" x14ac:dyDescent="0.55000000000000004">
      <c r="A14695" s="131"/>
    </row>
    <row r="14698" spans="1:1" x14ac:dyDescent="0.55000000000000004">
      <c r="A14698" s="131"/>
    </row>
    <row r="14699" spans="1:1" x14ac:dyDescent="0.55000000000000004">
      <c r="A14699" s="131"/>
    </row>
    <row r="14702" spans="1:1" x14ac:dyDescent="0.55000000000000004">
      <c r="A14702" s="131"/>
    </row>
    <row r="14703" spans="1:1" x14ac:dyDescent="0.55000000000000004">
      <c r="A14703" s="131"/>
    </row>
    <row r="14706" spans="1:1" x14ac:dyDescent="0.55000000000000004">
      <c r="A14706" s="131"/>
    </row>
    <row r="14707" spans="1:1" x14ac:dyDescent="0.55000000000000004">
      <c r="A14707" s="131"/>
    </row>
    <row r="14710" spans="1:1" x14ac:dyDescent="0.55000000000000004">
      <c r="A14710" s="131"/>
    </row>
    <row r="14711" spans="1:1" x14ac:dyDescent="0.55000000000000004">
      <c r="A14711" s="131"/>
    </row>
    <row r="14714" spans="1:1" x14ac:dyDescent="0.55000000000000004">
      <c r="A14714" s="131"/>
    </row>
    <row r="14715" spans="1:1" x14ac:dyDescent="0.55000000000000004">
      <c r="A14715" s="131"/>
    </row>
    <row r="14718" spans="1:1" x14ac:dyDescent="0.55000000000000004">
      <c r="A14718" s="131"/>
    </row>
    <row r="14719" spans="1:1" x14ac:dyDescent="0.55000000000000004">
      <c r="A14719" s="131"/>
    </row>
    <row r="14722" spans="1:1" x14ac:dyDescent="0.55000000000000004">
      <c r="A14722" s="131"/>
    </row>
    <row r="14723" spans="1:1" x14ac:dyDescent="0.55000000000000004">
      <c r="A14723" s="131"/>
    </row>
    <row r="14726" spans="1:1" x14ac:dyDescent="0.55000000000000004">
      <c r="A14726" s="131"/>
    </row>
    <row r="14727" spans="1:1" x14ac:dyDescent="0.55000000000000004">
      <c r="A14727" s="131"/>
    </row>
    <row r="14730" spans="1:1" x14ac:dyDescent="0.55000000000000004">
      <c r="A14730" s="131"/>
    </row>
    <row r="14731" spans="1:1" x14ac:dyDescent="0.55000000000000004">
      <c r="A14731" s="131"/>
    </row>
    <row r="14734" spans="1:1" x14ac:dyDescent="0.55000000000000004">
      <c r="A14734" s="131"/>
    </row>
    <row r="14735" spans="1:1" x14ac:dyDescent="0.55000000000000004">
      <c r="A14735" s="131"/>
    </row>
    <row r="14738" spans="1:1" x14ac:dyDescent="0.55000000000000004">
      <c r="A14738" s="131"/>
    </row>
    <row r="14739" spans="1:1" x14ac:dyDescent="0.55000000000000004">
      <c r="A14739" s="131"/>
    </row>
    <row r="14742" spans="1:1" x14ac:dyDescent="0.55000000000000004">
      <c r="A14742" s="131"/>
    </row>
    <row r="14743" spans="1:1" x14ac:dyDescent="0.55000000000000004">
      <c r="A14743" s="131"/>
    </row>
    <row r="14746" spans="1:1" x14ac:dyDescent="0.55000000000000004">
      <c r="A14746" s="131"/>
    </row>
    <row r="14747" spans="1:1" x14ac:dyDescent="0.55000000000000004">
      <c r="A14747" s="131"/>
    </row>
    <row r="14750" spans="1:1" x14ac:dyDescent="0.55000000000000004">
      <c r="A14750" s="131"/>
    </row>
    <row r="14751" spans="1:1" x14ac:dyDescent="0.55000000000000004">
      <c r="A14751" s="131"/>
    </row>
    <row r="14754" spans="1:1" x14ac:dyDescent="0.55000000000000004">
      <c r="A14754" s="131"/>
    </row>
    <row r="14755" spans="1:1" x14ac:dyDescent="0.55000000000000004">
      <c r="A14755" s="131"/>
    </row>
    <row r="14758" spans="1:1" x14ac:dyDescent="0.55000000000000004">
      <c r="A14758" s="131"/>
    </row>
    <row r="14759" spans="1:1" x14ac:dyDescent="0.55000000000000004">
      <c r="A14759" s="131"/>
    </row>
    <row r="14762" spans="1:1" x14ac:dyDescent="0.55000000000000004">
      <c r="A14762" s="131"/>
    </row>
    <row r="14763" spans="1:1" x14ac:dyDescent="0.55000000000000004">
      <c r="A14763" s="131"/>
    </row>
    <row r="14766" spans="1:1" x14ac:dyDescent="0.55000000000000004">
      <c r="A14766" s="131"/>
    </row>
    <row r="14767" spans="1:1" x14ac:dyDescent="0.55000000000000004">
      <c r="A14767" s="131"/>
    </row>
    <row r="14770" spans="1:1" x14ac:dyDescent="0.55000000000000004">
      <c r="A14770" s="131"/>
    </row>
    <row r="14771" spans="1:1" x14ac:dyDescent="0.55000000000000004">
      <c r="A14771" s="131"/>
    </row>
    <row r="14774" spans="1:1" x14ac:dyDescent="0.55000000000000004">
      <c r="A14774" s="131"/>
    </row>
    <row r="14775" spans="1:1" x14ac:dyDescent="0.55000000000000004">
      <c r="A14775" s="131"/>
    </row>
    <row r="14778" spans="1:1" x14ac:dyDescent="0.55000000000000004">
      <c r="A14778" s="131"/>
    </row>
    <row r="14779" spans="1:1" x14ac:dyDescent="0.55000000000000004">
      <c r="A14779" s="131"/>
    </row>
    <row r="14782" spans="1:1" x14ac:dyDescent="0.55000000000000004">
      <c r="A14782" s="131"/>
    </row>
    <row r="14783" spans="1:1" x14ac:dyDescent="0.55000000000000004">
      <c r="A14783" s="131"/>
    </row>
    <row r="14786" spans="1:1" x14ac:dyDescent="0.55000000000000004">
      <c r="A14786" s="131"/>
    </row>
    <row r="14787" spans="1:1" x14ac:dyDescent="0.55000000000000004">
      <c r="A14787" s="131"/>
    </row>
    <row r="14790" spans="1:1" x14ac:dyDescent="0.55000000000000004">
      <c r="A14790" s="131"/>
    </row>
    <row r="14791" spans="1:1" x14ac:dyDescent="0.55000000000000004">
      <c r="A14791" s="131"/>
    </row>
    <row r="14794" spans="1:1" x14ac:dyDescent="0.55000000000000004">
      <c r="A14794" s="131"/>
    </row>
    <row r="14795" spans="1:1" x14ac:dyDescent="0.55000000000000004">
      <c r="A14795" s="131"/>
    </row>
    <row r="14798" spans="1:1" x14ac:dyDescent="0.55000000000000004">
      <c r="A14798" s="131"/>
    </row>
    <row r="14799" spans="1:1" x14ac:dyDescent="0.55000000000000004">
      <c r="A14799" s="131"/>
    </row>
    <row r="14802" spans="1:1" x14ac:dyDescent="0.55000000000000004">
      <c r="A14802" s="131"/>
    </row>
    <row r="14803" spans="1:1" x14ac:dyDescent="0.55000000000000004">
      <c r="A14803" s="131"/>
    </row>
    <row r="14806" spans="1:1" x14ac:dyDescent="0.55000000000000004">
      <c r="A14806" s="131"/>
    </row>
    <row r="14807" spans="1:1" x14ac:dyDescent="0.55000000000000004">
      <c r="A14807" s="131"/>
    </row>
    <row r="14810" spans="1:1" x14ac:dyDescent="0.55000000000000004">
      <c r="A14810" s="131"/>
    </row>
    <row r="14811" spans="1:1" x14ac:dyDescent="0.55000000000000004">
      <c r="A14811" s="131"/>
    </row>
    <row r="14814" spans="1:1" x14ac:dyDescent="0.55000000000000004">
      <c r="A14814" s="131"/>
    </row>
    <row r="14815" spans="1:1" x14ac:dyDescent="0.55000000000000004">
      <c r="A14815" s="131"/>
    </row>
    <row r="14818" spans="1:1" x14ac:dyDescent="0.55000000000000004">
      <c r="A14818" s="131"/>
    </row>
    <row r="14819" spans="1:1" x14ac:dyDescent="0.55000000000000004">
      <c r="A14819" s="131"/>
    </row>
    <row r="14822" spans="1:1" x14ac:dyDescent="0.55000000000000004">
      <c r="A14822" s="131"/>
    </row>
    <row r="14823" spans="1:1" x14ac:dyDescent="0.55000000000000004">
      <c r="A14823" s="131"/>
    </row>
    <row r="14826" spans="1:1" x14ac:dyDescent="0.55000000000000004">
      <c r="A14826" s="131"/>
    </row>
    <row r="14827" spans="1:1" x14ac:dyDescent="0.55000000000000004">
      <c r="A14827" s="131"/>
    </row>
    <row r="14830" spans="1:1" x14ac:dyDescent="0.55000000000000004">
      <c r="A14830" s="131"/>
    </row>
    <row r="14831" spans="1:1" x14ac:dyDescent="0.55000000000000004">
      <c r="A14831" s="131"/>
    </row>
    <row r="14834" spans="1:1" x14ac:dyDescent="0.55000000000000004">
      <c r="A14834" s="131"/>
    </row>
    <row r="14835" spans="1:1" x14ac:dyDescent="0.55000000000000004">
      <c r="A14835" s="131"/>
    </row>
    <row r="14838" spans="1:1" x14ac:dyDescent="0.55000000000000004">
      <c r="A14838" s="131"/>
    </row>
    <row r="14839" spans="1:1" x14ac:dyDescent="0.55000000000000004">
      <c r="A14839" s="131"/>
    </row>
    <row r="14842" spans="1:1" x14ac:dyDescent="0.55000000000000004">
      <c r="A14842" s="131"/>
    </row>
    <row r="14843" spans="1:1" x14ac:dyDescent="0.55000000000000004">
      <c r="A14843" s="131"/>
    </row>
    <row r="14846" spans="1:1" x14ac:dyDescent="0.55000000000000004">
      <c r="A14846" s="131"/>
    </row>
    <row r="14847" spans="1:1" x14ac:dyDescent="0.55000000000000004">
      <c r="A14847" s="131"/>
    </row>
    <row r="14850" spans="1:1" x14ac:dyDescent="0.55000000000000004">
      <c r="A14850" s="131"/>
    </row>
    <row r="14851" spans="1:1" x14ac:dyDescent="0.55000000000000004">
      <c r="A14851" s="131"/>
    </row>
    <row r="14854" spans="1:1" x14ac:dyDescent="0.55000000000000004">
      <c r="A14854" s="131"/>
    </row>
    <row r="14855" spans="1:1" x14ac:dyDescent="0.55000000000000004">
      <c r="A14855" s="131"/>
    </row>
    <row r="14858" spans="1:1" x14ac:dyDescent="0.55000000000000004">
      <c r="A14858" s="131"/>
    </row>
    <row r="14859" spans="1:1" x14ac:dyDescent="0.55000000000000004">
      <c r="A14859" s="131"/>
    </row>
    <row r="14862" spans="1:1" x14ac:dyDescent="0.55000000000000004">
      <c r="A14862" s="131"/>
    </row>
    <row r="14863" spans="1:1" x14ac:dyDescent="0.55000000000000004">
      <c r="A14863" s="131"/>
    </row>
    <row r="14866" spans="1:1" x14ac:dyDescent="0.55000000000000004">
      <c r="A14866" s="131"/>
    </row>
    <row r="14867" spans="1:1" x14ac:dyDescent="0.55000000000000004">
      <c r="A14867" s="131"/>
    </row>
    <row r="14870" spans="1:1" x14ac:dyDescent="0.55000000000000004">
      <c r="A14870" s="131"/>
    </row>
    <row r="14871" spans="1:1" x14ac:dyDescent="0.55000000000000004">
      <c r="A14871" s="131"/>
    </row>
    <row r="14874" spans="1:1" x14ac:dyDescent="0.55000000000000004">
      <c r="A14874" s="131"/>
    </row>
    <row r="14875" spans="1:1" x14ac:dyDescent="0.55000000000000004">
      <c r="A14875" s="131"/>
    </row>
    <row r="14878" spans="1:1" x14ac:dyDescent="0.55000000000000004">
      <c r="A14878" s="131"/>
    </row>
    <row r="14879" spans="1:1" x14ac:dyDescent="0.55000000000000004">
      <c r="A14879" s="131"/>
    </row>
    <row r="14882" spans="1:1" x14ac:dyDescent="0.55000000000000004">
      <c r="A14882" s="131"/>
    </row>
    <row r="14883" spans="1:1" x14ac:dyDescent="0.55000000000000004">
      <c r="A14883" s="131"/>
    </row>
    <row r="14886" spans="1:1" x14ac:dyDescent="0.55000000000000004">
      <c r="A14886" s="131"/>
    </row>
    <row r="14887" spans="1:1" x14ac:dyDescent="0.55000000000000004">
      <c r="A14887" s="131"/>
    </row>
    <row r="14890" spans="1:1" x14ac:dyDescent="0.55000000000000004">
      <c r="A14890" s="131"/>
    </row>
    <row r="14891" spans="1:1" x14ac:dyDescent="0.55000000000000004">
      <c r="A14891" s="131"/>
    </row>
    <row r="14894" spans="1:1" x14ac:dyDescent="0.55000000000000004">
      <c r="A14894" s="131"/>
    </row>
    <row r="14895" spans="1:1" x14ac:dyDescent="0.55000000000000004">
      <c r="A14895" s="131"/>
    </row>
    <row r="14898" spans="1:1" x14ac:dyDescent="0.55000000000000004">
      <c r="A14898" s="131"/>
    </row>
    <row r="14899" spans="1:1" x14ac:dyDescent="0.55000000000000004">
      <c r="A14899" s="131"/>
    </row>
    <row r="14902" spans="1:1" x14ac:dyDescent="0.55000000000000004">
      <c r="A14902" s="131"/>
    </row>
    <row r="14903" spans="1:1" x14ac:dyDescent="0.55000000000000004">
      <c r="A14903" s="131"/>
    </row>
    <row r="14906" spans="1:1" x14ac:dyDescent="0.55000000000000004">
      <c r="A14906" s="131"/>
    </row>
    <row r="14907" spans="1:1" x14ac:dyDescent="0.55000000000000004">
      <c r="A14907" s="131"/>
    </row>
    <row r="14910" spans="1:1" x14ac:dyDescent="0.55000000000000004">
      <c r="A14910" s="131"/>
    </row>
    <row r="14911" spans="1:1" x14ac:dyDescent="0.55000000000000004">
      <c r="A14911" s="131"/>
    </row>
    <row r="14914" spans="1:1" x14ac:dyDescent="0.55000000000000004">
      <c r="A14914" s="131"/>
    </row>
    <row r="14915" spans="1:1" x14ac:dyDescent="0.55000000000000004">
      <c r="A14915" s="131"/>
    </row>
    <row r="14918" spans="1:1" x14ac:dyDescent="0.55000000000000004">
      <c r="A14918" s="131"/>
    </row>
    <row r="14919" spans="1:1" x14ac:dyDescent="0.55000000000000004">
      <c r="A14919" s="131"/>
    </row>
    <row r="14922" spans="1:1" x14ac:dyDescent="0.55000000000000004">
      <c r="A14922" s="131"/>
    </row>
    <row r="14923" spans="1:1" x14ac:dyDescent="0.55000000000000004">
      <c r="A14923" s="131"/>
    </row>
    <row r="14926" spans="1:1" x14ac:dyDescent="0.55000000000000004">
      <c r="A14926" s="131"/>
    </row>
    <row r="14927" spans="1:1" x14ac:dyDescent="0.55000000000000004">
      <c r="A14927" s="131"/>
    </row>
    <row r="14930" spans="1:1" x14ac:dyDescent="0.55000000000000004">
      <c r="A14930" s="131"/>
    </row>
    <row r="14931" spans="1:1" x14ac:dyDescent="0.55000000000000004">
      <c r="A14931" s="131"/>
    </row>
    <row r="14934" spans="1:1" x14ac:dyDescent="0.55000000000000004">
      <c r="A14934" s="131"/>
    </row>
    <row r="14935" spans="1:1" x14ac:dyDescent="0.55000000000000004">
      <c r="A14935" s="131"/>
    </row>
    <row r="14938" spans="1:1" x14ac:dyDescent="0.55000000000000004">
      <c r="A14938" s="131"/>
    </row>
    <row r="14939" spans="1:1" x14ac:dyDescent="0.55000000000000004">
      <c r="A14939" s="131"/>
    </row>
    <row r="14942" spans="1:1" x14ac:dyDescent="0.55000000000000004">
      <c r="A14942" s="131"/>
    </row>
    <row r="14943" spans="1:1" x14ac:dyDescent="0.55000000000000004">
      <c r="A14943" s="131"/>
    </row>
    <row r="14946" spans="1:1" x14ac:dyDescent="0.55000000000000004">
      <c r="A14946" s="131"/>
    </row>
    <row r="14947" spans="1:1" x14ac:dyDescent="0.55000000000000004">
      <c r="A14947" s="131"/>
    </row>
    <row r="14950" spans="1:1" x14ac:dyDescent="0.55000000000000004">
      <c r="A14950" s="131"/>
    </row>
    <row r="14951" spans="1:1" x14ac:dyDescent="0.55000000000000004">
      <c r="A14951" s="131"/>
    </row>
    <row r="14954" spans="1:1" x14ac:dyDescent="0.55000000000000004">
      <c r="A14954" s="131"/>
    </row>
    <row r="14955" spans="1:1" x14ac:dyDescent="0.55000000000000004">
      <c r="A14955" s="131"/>
    </row>
    <row r="14958" spans="1:1" x14ac:dyDescent="0.55000000000000004">
      <c r="A14958" s="131"/>
    </row>
    <row r="14959" spans="1:1" x14ac:dyDescent="0.55000000000000004">
      <c r="A14959" s="131"/>
    </row>
    <row r="14962" spans="1:1" x14ac:dyDescent="0.55000000000000004">
      <c r="A14962" s="131"/>
    </row>
    <row r="14963" spans="1:1" x14ac:dyDescent="0.55000000000000004">
      <c r="A14963" s="131"/>
    </row>
    <row r="14966" spans="1:1" x14ac:dyDescent="0.55000000000000004">
      <c r="A14966" s="131"/>
    </row>
    <row r="14967" spans="1:1" x14ac:dyDescent="0.55000000000000004">
      <c r="A14967" s="131"/>
    </row>
    <row r="14970" spans="1:1" x14ac:dyDescent="0.55000000000000004">
      <c r="A14970" s="131"/>
    </row>
    <row r="14971" spans="1:1" x14ac:dyDescent="0.55000000000000004">
      <c r="A14971" s="131"/>
    </row>
    <row r="14974" spans="1:1" x14ac:dyDescent="0.55000000000000004">
      <c r="A14974" s="131"/>
    </row>
    <row r="14975" spans="1:1" x14ac:dyDescent="0.55000000000000004">
      <c r="A14975" s="131"/>
    </row>
    <row r="14978" spans="1:1" x14ac:dyDescent="0.55000000000000004">
      <c r="A14978" s="131"/>
    </row>
    <row r="14979" spans="1:1" x14ac:dyDescent="0.55000000000000004">
      <c r="A14979" s="131"/>
    </row>
    <row r="14982" spans="1:1" x14ac:dyDescent="0.55000000000000004">
      <c r="A14982" s="131"/>
    </row>
    <row r="14983" spans="1:1" x14ac:dyDescent="0.55000000000000004">
      <c r="A14983" s="131"/>
    </row>
    <row r="14986" spans="1:1" x14ac:dyDescent="0.55000000000000004">
      <c r="A14986" s="131"/>
    </row>
    <row r="14987" spans="1:1" x14ac:dyDescent="0.55000000000000004">
      <c r="A14987" s="131"/>
    </row>
    <row r="14990" spans="1:1" x14ac:dyDescent="0.55000000000000004">
      <c r="A14990" s="131"/>
    </row>
    <row r="14991" spans="1:1" x14ac:dyDescent="0.55000000000000004">
      <c r="A14991" s="131"/>
    </row>
    <row r="14994" spans="1:1" x14ac:dyDescent="0.55000000000000004">
      <c r="A14994" s="131"/>
    </row>
    <row r="14995" spans="1:1" x14ac:dyDescent="0.55000000000000004">
      <c r="A14995" s="131"/>
    </row>
    <row r="14998" spans="1:1" x14ac:dyDescent="0.55000000000000004">
      <c r="A14998" s="131"/>
    </row>
    <row r="14999" spans="1:1" x14ac:dyDescent="0.55000000000000004">
      <c r="A14999" s="131"/>
    </row>
    <row r="15002" spans="1:1" x14ac:dyDescent="0.55000000000000004">
      <c r="A15002" s="131"/>
    </row>
    <row r="15003" spans="1:1" x14ac:dyDescent="0.55000000000000004">
      <c r="A15003" s="131"/>
    </row>
    <row r="15006" spans="1:1" x14ac:dyDescent="0.55000000000000004">
      <c r="A15006" s="131"/>
    </row>
    <row r="15007" spans="1:1" x14ac:dyDescent="0.55000000000000004">
      <c r="A15007" s="131"/>
    </row>
    <row r="15010" spans="1:1" x14ac:dyDescent="0.55000000000000004">
      <c r="A15010" s="131"/>
    </row>
    <row r="15011" spans="1:1" x14ac:dyDescent="0.55000000000000004">
      <c r="A15011" s="131"/>
    </row>
    <row r="15014" spans="1:1" x14ac:dyDescent="0.55000000000000004">
      <c r="A15014" s="131"/>
    </row>
    <row r="15015" spans="1:1" x14ac:dyDescent="0.55000000000000004">
      <c r="A15015" s="131"/>
    </row>
    <row r="15018" spans="1:1" x14ac:dyDescent="0.55000000000000004">
      <c r="A15018" s="131"/>
    </row>
    <row r="15019" spans="1:1" x14ac:dyDescent="0.55000000000000004">
      <c r="A15019" s="131"/>
    </row>
    <row r="15022" spans="1:1" x14ac:dyDescent="0.55000000000000004">
      <c r="A15022" s="131"/>
    </row>
    <row r="15023" spans="1:1" x14ac:dyDescent="0.55000000000000004">
      <c r="A15023" s="131"/>
    </row>
    <row r="15026" spans="1:1" x14ac:dyDescent="0.55000000000000004">
      <c r="A15026" s="131"/>
    </row>
    <row r="15027" spans="1:1" x14ac:dyDescent="0.55000000000000004">
      <c r="A15027" s="131"/>
    </row>
    <row r="15030" spans="1:1" x14ac:dyDescent="0.55000000000000004">
      <c r="A15030" s="131"/>
    </row>
    <row r="15031" spans="1:1" x14ac:dyDescent="0.55000000000000004">
      <c r="A15031" s="131"/>
    </row>
    <row r="15034" spans="1:1" x14ac:dyDescent="0.55000000000000004">
      <c r="A15034" s="131"/>
    </row>
    <row r="15035" spans="1:1" x14ac:dyDescent="0.55000000000000004">
      <c r="A15035" s="131"/>
    </row>
    <row r="15038" spans="1:1" x14ac:dyDescent="0.55000000000000004">
      <c r="A15038" s="131"/>
    </row>
    <row r="15039" spans="1:1" x14ac:dyDescent="0.55000000000000004">
      <c r="A15039" s="131"/>
    </row>
    <row r="15042" spans="1:1" x14ac:dyDescent="0.55000000000000004">
      <c r="A15042" s="131"/>
    </row>
    <row r="15043" spans="1:1" x14ac:dyDescent="0.55000000000000004">
      <c r="A15043" s="131"/>
    </row>
    <row r="15046" spans="1:1" x14ac:dyDescent="0.55000000000000004">
      <c r="A15046" s="131"/>
    </row>
    <row r="15047" spans="1:1" x14ac:dyDescent="0.55000000000000004">
      <c r="A15047" s="131"/>
    </row>
    <row r="15050" spans="1:1" x14ac:dyDescent="0.55000000000000004">
      <c r="A15050" s="131"/>
    </row>
    <row r="15051" spans="1:1" x14ac:dyDescent="0.55000000000000004">
      <c r="A15051" s="131"/>
    </row>
    <row r="15054" spans="1:1" x14ac:dyDescent="0.55000000000000004">
      <c r="A15054" s="131"/>
    </row>
    <row r="15055" spans="1:1" x14ac:dyDescent="0.55000000000000004">
      <c r="A15055" s="131"/>
    </row>
    <row r="15058" spans="1:1" x14ac:dyDescent="0.55000000000000004">
      <c r="A15058" s="131"/>
    </row>
    <row r="15059" spans="1:1" x14ac:dyDescent="0.55000000000000004">
      <c r="A15059" s="131"/>
    </row>
    <row r="15062" spans="1:1" x14ac:dyDescent="0.55000000000000004">
      <c r="A15062" s="131"/>
    </row>
    <row r="15063" spans="1:1" x14ac:dyDescent="0.55000000000000004">
      <c r="A15063" s="131"/>
    </row>
    <row r="15066" spans="1:1" x14ac:dyDescent="0.55000000000000004">
      <c r="A15066" s="131"/>
    </row>
    <row r="15067" spans="1:1" x14ac:dyDescent="0.55000000000000004">
      <c r="A15067" s="131"/>
    </row>
    <row r="15070" spans="1:1" x14ac:dyDescent="0.55000000000000004">
      <c r="A15070" s="131"/>
    </row>
    <row r="15071" spans="1:1" x14ac:dyDescent="0.55000000000000004">
      <c r="A15071" s="131"/>
    </row>
    <row r="15074" spans="1:1" x14ac:dyDescent="0.55000000000000004">
      <c r="A15074" s="131"/>
    </row>
    <row r="15075" spans="1:1" x14ac:dyDescent="0.55000000000000004">
      <c r="A15075" s="131"/>
    </row>
    <row r="15078" spans="1:1" x14ac:dyDescent="0.55000000000000004">
      <c r="A15078" s="131"/>
    </row>
    <row r="15079" spans="1:1" x14ac:dyDescent="0.55000000000000004">
      <c r="A15079" s="131"/>
    </row>
    <row r="15082" spans="1:1" x14ac:dyDescent="0.55000000000000004">
      <c r="A15082" s="131"/>
    </row>
    <row r="15083" spans="1:1" x14ac:dyDescent="0.55000000000000004">
      <c r="A15083" s="131"/>
    </row>
    <row r="15086" spans="1:1" x14ac:dyDescent="0.55000000000000004">
      <c r="A15086" s="131"/>
    </row>
    <row r="15087" spans="1:1" x14ac:dyDescent="0.55000000000000004">
      <c r="A15087" s="131"/>
    </row>
    <row r="15090" spans="1:1" x14ac:dyDescent="0.55000000000000004">
      <c r="A15090" s="131"/>
    </row>
    <row r="15091" spans="1:1" x14ac:dyDescent="0.55000000000000004">
      <c r="A15091" s="131"/>
    </row>
    <row r="15094" spans="1:1" x14ac:dyDescent="0.55000000000000004">
      <c r="A15094" s="131"/>
    </row>
    <row r="15095" spans="1:1" x14ac:dyDescent="0.55000000000000004">
      <c r="A15095" s="131"/>
    </row>
    <row r="15098" spans="1:1" x14ac:dyDescent="0.55000000000000004">
      <c r="A15098" s="131"/>
    </row>
    <row r="15099" spans="1:1" x14ac:dyDescent="0.55000000000000004">
      <c r="A15099" s="131"/>
    </row>
    <row r="15102" spans="1:1" x14ac:dyDescent="0.55000000000000004">
      <c r="A15102" s="131"/>
    </row>
    <row r="15103" spans="1:1" x14ac:dyDescent="0.55000000000000004">
      <c r="A15103" s="131"/>
    </row>
    <row r="15106" spans="1:1" x14ac:dyDescent="0.55000000000000004">
      <c r="A15106" s="131"/>
    </row>
    <row r="15107" spans="1:1" x14ac:dyDescent="0.55000000000000004">
      <c r="A15107" s="131"/>
    </row>
    <row r="15110" spans="1:1" x14ac:dyDescent="0.55000000000000004">
      <c r="A15110" s="131"/>
    </row>
    <row r="15111" spans="1:1" x14ac:dyDescent="0.55000000000000004">
      <c r="A15111" s="131"/>
    </row>
    <row r="15114" spans="1:1" x14ac:dyDescent="0.55000000000000004">
      <c r="A15114" s="131"/>
    </row>
    <row r="15115" spans="1:1" x14ac:dyDescent="0.55000000000000004">
      <c r="A15115" s="131"/>
    </row>
    <row r="15118" spans="1:1" x14ac:dyDescent="0.55000000000000004">
      <c r="A15118" s="131"/>
    </row>
    <row r="15119" spans="1:1" x14ac:dyDescent="0.55000000000000004">
      <c r="A15119" s="131"/>
    </row>
    <row r="15122" spans="1:1" x14ac:dyDescent="0.55000000000000004">
      <c r="A15122" s="131"/>
    </row>
    <row r="15123" spans="1:1" x14ac:dyDescent="0.55000000000000004">
      <c r="A15123" s="131"/>
    </row>
    <row r="15126" spans="1:1" x14ac:dyDescent="0.55000000000000004">
      <c r="A15126" s="131"/>
    </row>
    <row r="15127" spans="1:1" x14ac:dyDescent="0.55000000000000004">
      <c r="A15127" s="131"/>
    </row>
    <row r="15130" spans="1:1" x14ac:dyDescent="0.55000000000000004">
      <c r="A15130" s="131"/>
    </row>
    <row r="15131" spans="1:1" x14ac:dyDescent="0.55000000000000004">
      <c r="A15131" s="131"/>
    </row>
    <row r="15134" spans="1:1" x14ac:dyDescent="0.55000000000000004">
      <c r="A15134" s="131"/>
    </row>
    <row r="15135" spans="1:1" x14ac:dyDescent="0.55000000000000004">
      <c r="A15135" s="131"/>
    </row>
    <row r="15138" spans="1:1" x14ac:dyDescent="0.55000000000000004">
      <c r="A15138" s="131"/>
    </row>
    <row r="15139" spans="1:1" x14ac:dyDescent="0.55000000000000004">
      <c r="A15139" s="131"/>
    </row>
    <row r="15142" spans="1:1" x14ac:dyDescent="0.55000000000000004">
      <c r="A15142" s="131"/>
    </row>
    <row r="15143" spans="1:1" x14ac:dyDescent="0.55000000000000004">
      <c r="A15143" s="131"/>
    </row>
    <row r="15146" spans="1:1" x14ac:dyDescent="0.55000000000000004">
      <c r="A15146" s="131"/>
    </row>
    <row r="15147" spans="1:1" x14ac:dyDescent="0.55000000000000004">
      <c r="A15147" s="131"/>
    </row>
    <row r="15150" spans="1:1" x14ac:dyDescent="0.55000000000000004">
      <c r="A15150" s="131"/>
    </row>
    <row r="15151" spans="1:1" x14ac:dyDescent="0.55000000000000004">
      <c r="A15151" s="131"/>
    </row>
    <row r="15154" spans="1:1" x14ac:dyDescent="0.55000000000000004">
      <c r="A15154" s="131"/>
    </row>
    <row r="15155" spans="1:1" x14ac:dyDescent="0.55000000000000004">
      <c r="A15155" s="131"/>
    </row>
    <row r="15158" spans="1:1" x14ac:dyDescent="0.55000000000000004">
      <c r="A15158" s="131"/>
    </row>
    <row r="15159" spans="1:1" x14ac:dyDescent="0.55000000000000004">
      <c r="A15159" s="131"/>
    </row>
    <row r="15162" spans="1:1" x14ac:dyDescent="0.55000000000000004">
      <c r="A15162" s="131"/>
    </row>
    <row r="15163" spans="1:1" x14ac:dyDescent="0.55000000000000004">
      <c r="A15163" s="131"/>
    </row>
    <row r="15166" spans="1:1" x14ac:dyDescent="0.55000000000000004">
      <c r="A15166" s="131"/>
    </row>
    <row r="15167" spans="1:1" x14ac:dyDescent="0.55000000000000004">
      <c r="A15167" s="131"/>
    </row>
    <row r="15170" spans="1:1" x14ac:dyDescent="0.55000000000000004">
      <c r="A15170" s="131"/>
    </row>
    <row r="15171" spans="1:1" x14ac:dyDescent="0.55000000000000004">
      <c r="A15171" s="131"/>
    </row>
    <row r="15174" spans="1:1" x14ac:dyDescent="0.55000000000000004">
      <c r="A15174" s="131"/>
    </row>
    <row r="15175" spans="1:1" x14ac:dyDescent="0.55000000000000004">
      <c r="A15175" s="131"/>
    </row>
    <row r="15178" spans="1:1" x14ac:dyDescent="0.55000000000000004">
      <c r="A15178" s="131"/>
    </row>
    <row r="15179" spans="1:1" x14ac:dyDescent="0.55000000000000004">
      <c r="A15179" s="131"/>
    </row>
    <row r="15182" spans="1:1" x14ac:dyDescent="0.55000000000000004">
      <c r="A15182" s="131"/>
    </row>
    <row r="15183" spans="1:1" x14ac:dyDescent="0.55000000000000004">
      <c r="A15183" s="131"/>
    </row>
    <row r="15186" spans="1:1" x14ac:dyDescent="0.55000000000000004">
      <c r="A15186" s="131"/>
    </row>
    <row r="15187" spans="1:1" x14ac:dyDescent="0.55000000000000004">
      <c r="A15187" s="131"/>
    </row>
    <row r="15190" spans="1:1" x14ac:dyDescent="0.55000000000000004">
      <c r="A15190" s="131"/>
    </row>
    <row r="15191" spans="1:1" x14ac:dyDescent="0.55000000000000004">
      <c r="A15191" s="131"/>
    </row>
    <row r="15194" spans="1:1" x14ac:dyDescent="0.55000000000000004">
      <c r="A15194" s="131"/>
    </row>
    <row r="15195" spans="1:1" x14ac:dyDescent="0.55000000000000004">
      <c r="A15195" s="131"/>
    </row>
    <row r="15198" spans="1:1" x14ac:dyDescent="0.55000000000000004">
      <c r="A15198" s="131"/>
    </row>
    <row r="15199" spans="1:1" x14ac:dyDescent="0.55000000000000004">
      <c r="A15199" s="131"/>
    </row>
    <row r="15202" spans="1:1" x14ac:dyDescent="0.55000000000000004">
      <c r="A15202" s="131"/>
    </row>
    <row r="15203" spans="1:1" x14ac:dyDescent="0.55000000000000004">
      <c r="A15203" s="131"/>
    </row>
    <row r="15206" spans="1:1" x14ac:dyDescent="0.55000000000000004">
      <c r="A15206" s="131"/>
    </row>
    <row r="15207" spans="1:1" x14ac:dyDescent="0.55000000000000004">
      <c r="A15207" s="131"/>
    </row>
    <row r="15210" spans="1:1" x14ac:dyDescent="0.55000000000000004">
      <c r="A15210" s="131"/>
    </row>
    <row r="15211" spans="1:1" x14ac:dyDescent="0.55000000000000004">
      <c r="A15211" s="131"/>
    </row>
    <row r="15214" spans="1:1" x14ac:dyDescent="0.55000000000000004">
      <c r="A15214" s="131"/>
    </row>
    <row r="15215" spans="1:1" x14ac:dyDescent="0.55000000000000004">
      <c r="A15215" s="131"/>
    </row>
    <row r="15218" spans="1:1" x14ac:dyDescent="0.55000000000000004">
      <c r="A15218" s="131"/>
    </row>
    <row r="15219" spans="1:1" x14ac:dyDescent="0.55000000000000004">
      <c r="A15219" s="131"/>
    </row>
    <row r="15222" spans="1:1" x14ac:dyDescent="0.55000000000000004">
      <c r="A15222" s="131"/>
    </row>
    <row r="15223" spans="1:1" x14ac:dyDescent="0.55000000000000004">
      <c r="A15223" s="131"/>
    </row>
    <row r="15226" spans="1:1" x14ac:dyDescent="0.55000000000000004">
      <c r="A15226" s="131"/>
    </row>
    <row r="15227" spans="1:1" x14ac:dyDescent="0.55000000000000004">
      <c r="A15227" s="131"/>
    </row>
    <row r="15230" spans="1:1" x14ac:dyDescent="0.55000000000000004">
      <c r="A15230" s="131"/>
    </row>
    <row r="15231" spans="1:1" x14ac:dyDescent="0.55000000000000004">
      <c r="A15231" s="131"/>
    </row>
    <row r="15234" spans="1:1" x14ac:dyDescent="0.55000000000000004">
      <c r="A15234" s="131"/>
    </row>
    <row r="15235" spans="1:1" x14ac:dyDescent="0.55000000000000004">
      <c r="A15235" s="131"/>
    </row>
    <row r="15238" spans="1:1" x14ac:dyDescent="0.55000000000000004">
      <c r="A15238" s="131"/>
    </row>
    <row r="15239" spans="1:1" x14ac:dyDescent="0.55000000000000004">
      <c r="A15239" s="131"/>
    </row>
    <row r="15242" spans="1:1" x14ac:dyDescent="0.55000000000000004">
      <c r="A15242" s="131"/>
    </row>
    <row r="15243" spans="1:1" x14ac:dyDescent="0.55000000000000004">
      <c r="A15243" s="131"/>
    </row>
    <row r="15246" spans="1:1" x14ac:dyDescent="0.55000000000000004">
      <c r="A15246" s="131"/>
    </row>
    <row r="15247" spans="1:1" x14ac:dyDescent="0.55000000000000004">
      <c r="A15247" s="131"/>
    </row>
    <row r="15250" spans="1:1" x14ac:dyDescent="0.55000000000000004">
      <c r="A15250" s="131"/>
    </row>
    <row r="15251" spans="1:1" x14ac:dyDescent="0.55000000000000004">
      <c r="A15251" s="131"/>
    </row>
    <row r="15254" spans="1:1" x14ac:dyDescent="0.55000000000000004">
      <c r="A15254" s="131"/>
    </row>
    <row r="15255" spans="1:1" x14ac:dyDescent="0.55000000000000004">
      <c r="A15255" s="131"/>
    </row>
    <row r="15258" spans="1:1" x14ac:dyDescent="0.55000000000000004">
      <c r="A15258" s="131"/>
    </row>
    <row r="15259" spans="1:1" x14ac:dyDescent="0.55000000000000004">
      <c r="A15259" s="131"/>
    </row>
    <row r="15262" spans="1:1" x14ac:dyDescent="0.55000000000000004">
      <c r="A15262" s="131"/>
    </row>
    <row r="15263" spans="1:1" x14ac:dyDescent="0.55000000000000004">
      <c r="A15263" s="131"/>
    </row>
    <row r="15266" spans="1:1" x14ac:dyDescent="0.55000000000000004">
      <c r="A15266" s="131"/>
    </row>
    <row r="15267" spans="1:1" x14ac:dyDescent="0.55000000000000004">
      <c r="A15267" s="131"/>
    </row>
    <row r="15270" spans="1:1" x14ac:dyDescent="0.55000000000000004">
      <c r="A15270" s="131"/>
    </row>
    <row r="15271" spans="1:1" x14ac:dyDescent="0.55000000000000004">
      <c r="A15271" s="131"/>
    </row>
    <row r="15274" spans="1:1" x14ac:dyDescent="0.55000000000000004">
      <c r="A15274" s="131"/>
    </row>
    <row r="15275" spans="1:1" x14ac:dyDescent="0.55000000000000004">
      <c r="A15275" s="131"/>
    </row>
    <row r="15278" spans="1:1" x14ac:dyDescent="0.55000000000000004">
      <c r="A15278" s="131"/>
    </row>
    <row r="15279" spans="1:1" x14ac:dyDescent="0.55000000000000004">
      <c r="A15279" s="131"/>
    </row>
    <row r="15282" spans="1:1" x14ac:dyDescent="0.55000000000000004">
      <c r="A15282" s="131"/>
    </row>
    <row r="15283" spans="1:1" x14ac:dyDescent="0.55000000000000004">
      <c r="A15283" s="131"/>
    </row>
    <row r="15286" spans="1:1" x14ac:dyDescent="0.55000000000000004">
      <c r="A15286" s="131"/>
    </row>
    <row r="15287" spans="1:1" x14ac:dyDescent="0.55000000000000004">
      <c r="A15287" s="131"/>
    </row>
    <row r="15290" spans="1:1" x14ac:dyDescent="0.55000000000000004">
      <c r="A15290" s="131"/>
    </row>
    <row r="15291" spans="1:1" x14ac:dyDescent="0.55000000000000004">
      <c r="A15291" s="131"/>
    </row>
    <row r="15294" spans="1:1" x14ac:dyDescent="0.55000000000000004">
      <c r="A15294" s="131"/>
    </row>
    <row r="15295" spans="1:1" x14ac:dyDescent="0.55000000000000004">
      <c r="A15295" s="131"/>
    </row>
    <row r="15298" spans="1:1" x14ac:dyDescent="0.55000000000000004">
      <c r="A15298" s="131"/>
    </row>
    <row r="15299" spans="1:1" x14ac:dyDescent="0.55000000000000004">
      <c r="A15299" s="131"/>
    </row>
    <row r="15302" spans="1:1" x14ac:dyDescent="0.55000000000000004">
      <c r="A15302" s="131"/>
    </row>
    <row r="15303" spans="1:1" x14ac:dyDescent="0.55000000000000004">
      <c r="A15303" s="131"/>
    </row>
    <row r="15306" spans="1:1" x14ac:dyDescent="0.55000000000000004">
      <c r="A15306" s="131"/>
    </row>
    <row r="15307" spans="1:1" x14ac:dyDescent="0.55000000000000004">
      <c r="A15307" s="131"/>
    </row>
    <row r="15310" spans="1:1" x14ac:dyDescent="0.55000000000000004">
      <c r="A15310" s="131"/>
    </row>
    <row r="15311" spans="1:1" x14ac:dyDescent="0.55000000000000004">
      <c r="A15311" s="131"/>
    </row>
    <row r="15314" spans="1:1" x14ac:dyDescent="0.55000000000000004">
      <c r="A15314" s="131"/>
    </row>
    <row r="15315" spans="1:1" x14ac:dyDescent="0.55000000000000004">
      <c r="A15315" s="131"/>
    </row>
    <row r="15318" spans="1:1" x14ac:dyDescent="0.55000000000000004">
      <c r="A15318" s="131"/>
    </row>
    <row r="15319" spans="1:1" x14ac:dyDescent="0.55000000000000004">
      <c r="A15319" s="131"/>
    </row>
    <row r="15322" spans="1:1" x14ac:dyDescent="0.55000000000000004">
      <c r="A15322" s="131"/>
    </row>
    <row r="15323" spans="1:1" x14ac:dyDescent="0.55000000000000004">
      <c r="A15323" s="131"/>
    </row>
    <row r="15326" spans="1:1" x14ac:dyDescent="0.55000000000000004">
      <c r="A15326" s="131"/>
    </row>
    <row r="15327" spans="1:1" x14ac:dyDescent="0.55000000000000004">
      <c r="A15327" s="131"/>
    </row>
    <row r="15330" spans="1:1" x14ac:dyDescent="0.55000000000000004">
      <c r="A15330" s="131"/>
    </row>
    <row r="15331" spans="1:1" x14ac:dyDescent="0.55000000000000004">
      <c r="A15331" s="131"/>
    </row>
    <row r="15334" spans="1:1" x14ac:dyDescent="0.55000000000000004">
      <c r="A15334" s="131"/>
    </row>
    <row r="15335" spans="1:1" x14ac:dyDescent="0.55000000000000004">
      <c r="A15335" s="131"/>
    </row>
    <row r="15338" spans="1:1" x14ac:dyDescent="0.55000000000000004">
      <c r="A15338" s="131"/>
    </row>
    <row r="15339" spans="1:1" x14ac:dyDescent="0.55000000000000004">
      <c r="A15339" s="131"/>
    </row>
    <row r="15342" spans="1:1" x14ac:dyDescent="0.55000000000000004">
      <c r="A15342" s="131"/>
    </row>
    <row r="15343" spans="1:1" x14ac:dyDescent="0.55000000000000004">
      <c r="A15343" s="131"/>
    </row>
    <row r="15346" spans="1:1" x14ac:dyDescent="0.55000000000000004">
      <c r="A15346" s="131"/>
    </row>
    <row r="15347" spans="1:1" x14ac:dyDescent="0.55000000000000004">
      <c r="A15347" s="131"/>
    </row>
    <row r="15350" spans="1:1" x14ac:dyDescent="0.55000000000000004">
      <c r="A15350" s="131"/>
    </row>
    <row r="15351" spans="1:1" x14ac:dyDescent="0.55000000000000004">
      <c r="A15351" s="131"/>
    </row>
    <row r="15354" spans="1:1" x14ac:dyDescent="0.55000000000000004">
      <c r="A15354" s="131"/>
    </row>
    <row r="15355" spans="1:1" x14ac:dyDescent="0.55000000000000004">
      <c r="A15355" s="131"/>
    </row>
    <row r="15358" spans="1:1" x14ac:dyDescent="0.55000000000000004">
      <c r="A15358" s="131"/>
    </row>
    <row r="15359" spans="1:1" x14ac:dyDescent="0.55000000000000004">
      <c r="A15359" s="131"/>
    </row>
    <row r="15362" spans="1:1" x14ac:dyDescent="0.55000000000000004">
      <c r="A15362" s="131"/>
    </row>
    <row r="15363" spans="1:1" x14ac:dyDescent="0.55000000000000004">
      <c r="A15363" s="131"/>
    </row>
    <row r="15366" spans="1:1" x14ac:dyDescent="0.55000000000000004">
      <c r="A15366" s="131"/>
    </row>
    <row r="15367" spans="1:1" x14ac:dyDescent="0.55000000000000004">
      <c r="A15367" s="131"/>
    </row>
    <row r="15370" spans="1:1" x14ac:dyDescent="0.55000000000000004">
      <c r="A15370" s="131"/>
    </row>
    <row r="15371" spans="1:1" x14ac:dyDescent="0.55000000000000004">
      <c r="A15371" s="131"/>
    </row>
    <row r="15374" spans="1:1" x14ac:dyDescent="0.55000000000000004">
      <c r="A15374" s="131"/>
    </row>
    <row r="15375" spans="1:1" x14ac:dyDescent="0.55000000000000004">
      <c r="A15375" s="131"/>
    </row>
    <row r="15378" spans="1:1" x14ac:dyDescent="0.55000000000000004">
      <c r="A15378" s="131"/>
    </row>
    <row r="15379" spans="1:1" x14ac:dyDescent="0.55000000000000004">
      <c r="A15379" s="131"/>
    </row>
    <row r="15382" spans="1:1" x14ac:dyDescent="0.55000000000000004">
      <c r="A15382" s="131"/>
    </row>
    <row r="15383" spans="1:1" x14ac:dyDescent="0.55000000000000004">
      <c r="A15383" s="131"/>
    </row>
    <row r="15386" spans="1:1" x14ac:dyDescent="0.55000000000000004">
      <c r="A15386" s="131"/>
    </row>
    <row r="15387" spans="1:1" x14ac:dyDescent="0.55000000000000004">
      <c r="A15387" s="131"/>
    </row>
    <row r="15390" spans="1:1" x14ac:dyDescent="0.55000000000000004">
      <c r="A15390" s="131"/>
    </row>
    <row r="15391" spans="1:1" x14ac:dyDescent="0.55000000000000004">
      <c r="A15391" s="131"/>
    </row>
    <row r="15394" spans="1:1" x14ac:dyDescent="0.55000000000000004">
      <c r="A15394" s="131"/>
    </row>
    <row r="15395" spans="1:1" x14ac:dyDescent="0.55000000000000004">
      <c r="A15395" s="131"/>
    </row>
    <row r="15398" spans="1:1" x14ac:dyDescent="0.55000000000000004">
      <c r="A15398" s="131"/>
    </row>
    <row r="15399" spans="1:1" x14ac:dyDescent="0.55000000000000004">
      <c r="A15399" s="131"/>
    </row>
    <row r="15402" spans="1:1" x14ac:dyDescent="0.55000000000000004">
      <c r="A15402" s="131"/>
    </row>
    <row r="15403" spans="1:1" x14ac:dyDescent="0.55000000000000004">
      <c r="A15403" s="131"/>
    </row>
    <row r="15406" spans="1:1" x14ac:dyDescent="0.55000000000000004">
      <c r="A15406" s="131"/>
    </row>
    <row r="15407" spans="1:1" x14ac:dyDescent="0.55000000000000004">
      <c r="A15407" s="131"/>
    </row>
    <row r="15410" spans="1:1" x14ac:dyDescent="0.55000000000000004">
      <c r="A15410" s="131"/>
    </row>
    <row r="15411" spans="1:1" x14ac:dyDescent="0.55000000000000004">
      <c r="A15411" s="131"/>
    </row>
    <row r="15414" spans="1:1" x14ac:dyDescent="0.55000000000000004">
      <c r="A15414" s="131"/>
    </row>
    <row r="15415" spans="1:1" x14ac:dyDescent="0.55000000000000004">
      <c r="A15415" s="131"/>
    </row>
    <row r="15418" spans="1:1" x14ac:dyDescent="0.55000000000000004">
      <c r="A15418" s="131"/>
    </row>
    <row r="15419" spans="1:1" x14ac:dyDescent="0.55000000000000004">
      <c r="A15419" s="131"/>
    </row>
    <row r="15422" spans="1:1" x14ac:dyDescent="0.55000000000000004">
      <c r="A15422" s="131"/>
    </row>
    <row r="15423" spans="1:1" x14ac:dyDescent="0.55000000000000004">
      <c r="A15423" s="131"/>
    </row>
    <row r="15426" spans="1:1" x14ac:dyDescent="0.55000000000000004">
      <c r="A15426" s="131"/>
    </row>
    <row r="15427" spans="1:1" x14ac:dyDescent="0.55000000000000004">
      <c r="A15427" s="131"/>
    </row>
    <row r="15430" spans="1:1" x14ac:dyDescent="0.55000000000000004">
      <c r="A15430" s="131"/>
    </row>
    <row r="15431" spans="1:1" x14ac:dyDescent="0.55000000000000004">
      <c r="A15431" s="131"/>
    </row>
    <row r="15434" spans="1:1" x14ac:dyDescent="0.55000000000000004">
      <c r="A15434" s="131"/>
    </row>
    <row r="15435" spans="1:1" x14ac:dyDescent="0.55000000000000004">
      <c r="A15435" s="131"/>
    </row>
    <row r="15438" spans="1:1" x14ac:dyDescent="0.55000000000000004">
      <c r="A15438" s="131"/>
    </row>
    <row r="15439" spans="1:1" x14ac:dyDescent="0.55000000000000004">
      <c r="A15439" s="131"/>
    </row>
    <row r="15442" spans="1:1" x14ac:dyDescent="0.55000000000000004">
      <c r="A15442" s="131"/>
    </row>
    <row r="15443" spans="1:1" x14ac:dyDescent="0.55000000000000004">
      <c r="A15443" s="131"/>
    </row>
    <row r="15446" spans="1:1" x14ac:dyDescent="0.55000000000000004">
      <c r="A15446" s="131"/>
    </row>
    <row r="15447" spans="1:1" x14ac:dyDescent="0.55000000000000004">
      <c r="A15447" s="131"/>
    </row>
    <row r="15450" spans="1:1" x14ac:dyDescent="0.55000000000000004">
      <c r="A15450" s="131"/>
    </row>
    <row r="15451" spans="1:1" x14ac:dyDescent="0.55000000000000004">
      <c r="A15451" s="131"/>
    </row>
    <row r="15454" spans="1:1" x14ac:dyDescent="0.55000000000000004">
      <c r="A15454" s="131"/>
    </row>
    <row r="15455" spans="1:1" x14ac:dyDescent="0.55000000000000004">
      <c r="A15455" s="131"/>
    </row>
    <row r="15458" spans="1:1" x14ac:dyDescent="0.55000000000000004">
      <c r="A15458" s="131"/>
    </row>
    <row r="15459" spans="1:1" x14ac:dyDescent="0.55000000000000004">
      <c r="A15459" s="131"/>
    </row>
    <row r="15462" spans="1:1" x14ac:dyDescent="0.55000000000000004">
      <c r="A15462" s="131"/>
    </row>
    <row r="15463" spans="1:1" x14ac:dyDescent="0.55000000000000004">
      <c r="A15463" s="131"/>
    </row>
    <row r="15466" spans="1:1" x14ac:dyDescent="0.55000000000000004">
      <c r="A15466" s="131"/>
    </row>
    <row r="15467" spans="1:1" x14ac:dyDescent="0.55000000000000004">
      <c r="A15467" s="131"/>
    </row>
    <row r="15470" spans="1:1" x14ac:dyDescent="0.55000000000000004">
      <c r="A15470" s="131"/>
    </row>
    <row r="15471" spans="1:1" x14ac:dyDescent="0.55000000000000004">
      <c r="A15471" s="131"/>
    </row>
    <row r="15474" spans="1:1" x14ac:dyDescent="0.55000000000000004">
      <c r="A15474" s="131"/>
    </row>
    <row r="15475" spans="1:1" x14ac:dyDescent="0.55000000000000004">
      <c r="A15475" s="131"/>
    </row>
    <row r="15478" spans="1:1" x14ac:dyDescent="0.55000000000000004">
      <c r="A15478" s="131"/>
    </row>
    <row r="15479" spans="1:1" x14ac:dyDescent="0.55000000000000004">
      <c r="A15479" s="131"/>
    </row>
    <row r="15482" spans="1:1" x14ac:dyDescent="0.55000000000000004">
      <c r="A15482" s="131"/>
    </row>
    <row r="15483" spans="1:1" x14ac:dyDescent="0.55000000000000004">
      <c r="A15483" s="131"/>
    </row>
    <row r="15486" spans="1:1" x14ac:dyDescent="0.55000000000000004">
      <c r="A15486" s="131"/>
    </row>
    <row r="15487" spans="1:1" x14ac:dyDescent="0.55000000000000004">
      <c r="A15487" s="131"/>
    </row>
    <row r="15490" spans="1:1" x14ac:dyDescent="0.55000000000000004">
      <c r="A15490" s="131"/>
    </row>
    <row r="15491" spans="1:1" x14ac:dyDescent="0.55000000000000004">
      <c r="A15491" s="131"/>
    </row>
    <row r="15494" spans="1:1" x14ac:dyDescent="0.55000000000000004">
      <c r="A15494" s="131"/>
    </row>
    <row r="15495" spans="1:1" x14ac:dyDescent="0.55000000000000004">
      <c r="A15495" s="131"/>
    </row>
    <row r="15498" spans="1:1" x14ac:dyDescent="0.55000000000000004">
      <c r="A15498" s="131"/>
    </row>
    <row r="15499" spans="1:1" x14ac:dyDescent="0.55000000000000004">
      <c r="A15499" s="131"/>
    </row>
    <row r="15502" spans="1:1" x14ac:dyDescent="0.55000000000000004">
      <c r="A15502" s="131"/>
    </row>
    <row r="15503" spans="1:1" x14ac:dyDescent="0.55000000000000004">
      <c r="A15503" s="131"/>
    </row>
    <row r="15506" spans="1:1" x14ac:dyDescent="0.55000000000000004">
      <c r="A15506" s="131"/>
    </row>
    <row r="15507" spans="1:1" x14ac:dyDescent="0.55000000000000004">
      <c r="A15507" s="131"/>
    </row>
    <row r="15510" spans="1:1" x14ac:dyDescent="0.55000000000000004">
      <c r="A15510" s="131"/>
    </row>
    <row r="15511" spans="1:1" x14ac:dyDescent="0.55000000000000004">
      <c r="A15511" s="131"/>
    </row>
    <row r="15514" spans="1:1" x14ac:dyDescent="0.55000000000000004">
      <c r="A15514" s="131"/>
    </row>
    <row r="15515" spans="1:1" x14ac:dyDescent="0.55000000000000004">
      <c r="A15515" s="131"/>
    </row>
    <row r="15518" spans="1:1" x14ac:dyDescent="0.55000000000000004">
      <c r="A15518" s="131"/>
    </row>
    <row r="15519" spans="1:1" x14ac:dyDescent="0.55000000000000004">
      <c r="A15519" s="131"/>
    </row>
    <row r="15522" spans="1:1" x14ac:dyDescent="0.55000000000000004">
      <c r="A15522" s="131"/>
    </row>
    <row r="15523" spans="1:1" x14ac:dyDescent="0.55000000000000004">
      <c r="A15523" s="131"/>
    </row>
    <row r="15526" spans="1:1" x14ac:dyDescent="0.55000000000000004">
      <c r="A15526" s="131"/>
    </row>
    <row r="15527" spans="1:1" x14ac:dyDescent="0.55000000000000004">
      <c r="A15527" s="131"/>
    </row>
    <row r="15530" spans="1:1" x14ac:dyDescent="0.55000000000000004">
      <c r="A15530" s="131"/>
    </row>
    <row r="15531" spans="1:1" x14ac:dyDescent="0.55000000000000004">
      <c r="A15531" s="131"/>
    </row>
    <row r="15534" spans="1:1" x14ac:dyDescent="0.55000000000000004">
      <c r="A15534" s="131"/>
    </row>
    <row r="15535" spans="1:1" x14ac:dyDescent="0.55000000000000004">
      <c r="A15535" s="131"/>
    </row>
    <row r="15538" spans="1:1" x14ac:dyDescent="0.55000000000000004">
      <c r="A15538" s="131"/>
    </row>
    <row r="15539" spans="1:1" x14ac:dyDescent="0.55000000000000004">
      <c r="A15539" s="131"/>
    </row>
    <row r="15542" spans="1:1" x14ac:dyDescent="0.55000000000000004">
      <c r="A15542" s="131"/>
    </row>
    <row r="15543" spans="1:1" x14ac:dyDescent="0.55000000000000004">
      <c r="A15543" s="131"/>
    </row>
    <row r="15546" spans="1:1" x14ac:dyDescent="0.55000000000000004">
      <c r="A15546" s="131"/>
    </row>
    <row r="15547" spans="1:1" x14ac:dyDescent="0.55000000000000004">
      <c r="A15547" s="131"/>
    </row>
    <row r="15550" spans="1:1" x14ac:dyDescent="0.55000000000000004">
      <c r="A15550" s="131"/>
    </row>
    <row r="15551" spans="1:1" x14ac:dyDescent="0.55000000000000004">
      <c r="A15551" s="131"/>
    </row>
    <row r="15554" spans="1:1" x14ac:dyDescent="0.55000000000000004">
      <c r="A15554" s="131"/>
    </row>
    <row r="15555" spans="1:1" x14ac:dyDescent="0.55000000000000004">
      <c r="A15555" s="131"/>
    </row>
    <row r="15558" spans="1:1" x14ac:dyDescent="0.55000000000000004">
      <c r="A15558" s="131"/>
    </row>
    <row r="15559" spans="1:1" x14ac:dyDescent="0.55000000000000004">
      <c r="A15559" s="131"/>
    </row>
    <row r="15562" spans="1:1" x14ac:dyDescent="0.55000000000000004">
      <c r="A15562" s="131"/>
    </row>
    <row r="15563" spans="1:1" x14ac:dyDescent="0.55000000000000004">
      <c r="A15563" s="131"/>
    </row>
    <row r="15566" spans="1:1" x14ac:dyDescent="0.55000000000000004">
      <c r="A15566" s="131"/>
    </row>
    <row r="15567" spans="1:1" x14ac:dyDescent="0.55000000000000004">
      <c r="A15567" s="131"/>
    </row>
    <row r="15570" spans="1:1" x14ac:dyDescent="0.55000000000000004">
      <c r="A15570" s="131"/>
    </row>
    <row r="15571" spans="1:1" x14ac:dyDescent="0.55000000000000004">
      <c r="A15571" s="131"/>
    </row>
    <row r="15574" spans="1:1" x14ac:dyDescent="0.55000000000000004">
      <c r="A15574" s="131"/>
    </row>
    <row r="15575" spans="1:1" x14ac:dyDescent="0.55000000000000004">
      <c r="A15575" s="131"/>
    </row>
    <row r="15578" spans="1:1" x14ac:dyDescent="0.55000000000000004">
      <c r="A15578" s="131"/>
    </row>
    <row r="15579" spans="1:1" x14ac:dyDescent="0.55000000000000004">
      <c r="A15579" s="131"/>
    </row>
    <row r="15582" spans="1:1" x14ac:dyDescent="0.55000000000000004">
      <c r="A15582" s="131"/>
    </row>
    <row r="15583" spans="1:1" x14ac:dyDescent="0.55000000000000004">
      <c r="A15583" s="131"/>
    </row>
    <row r="15586" spans="1:1" x14ac:dyDescent="0.55000000000000004">
      <c r="A15586" s="131"/>
    </row>
    <row r="15587" spans="1:1" x14ac:dyDescent="0.55000000000000004">
      <c r="A15587" s="131"/>
    </row>
    <row r="15590" spans="1:1" x14ac:dyDescent="0.55000000000000004">
      <c r="A15590" s="131"/>
    </row>
    <row r="15591" spans="1:1" x14ac:dyDescent="0.55000000000000004">
      <c r="A15591" s="131"/>
    </row>
    <row r="15594" spans="1:1" x14ac:dyDescent="0.55000000000000004">
      <c r="A15594" s="131"/>
    </row>
    <row r="15595" spans="1:1" x14ac:dyDescent="0.55000000000000004">
      <c r="A15595" s="131"/>
    </row>
    <row r="15598" spans="1:1" x14ac:dyDescent="0.55000000000000004">
      <c r="A15598" s="131"/>
    </row>
    <row r="15599" spans="1:1" x14ac:dyDescent="0.55000000000000004">
      <c r="A15599" s="131"/>
    </row>
    <row r="15602" spans="1:1" x14ac:dyDescent="0.55000000000000004">
      <c r="A15602" s="131"/>
    </row>
    <row r="15603" spans="1:1" x14ac:dyDescent="0.55000000000000004">
      <c r="A15603" s="131"/>
    </row>
    <row r="15606" spans="1:1" x14ac:dyDescent="0.55000000000000004">
      <c r="A15606" s="131"/>
    </row>
    <row r="15607" spans="1:1" x14ac:dyDescent="0.55000000000000004">
      <c r="A15607" s="131"/>
    </row>
    <row r="15610" spans="1:1" x14ac:dyDescent="0.55000000000000004">
      <c r="A15610" s="131"/>
    </row>
    <row r="15611" spans="1:1" x14ac:dyDescent="0.55000000000000004">
      <c r="A15611" s="131"/>
    </row>
    <row r="15614" spans="1:1" x14ac:dyDescent="0.55000000000000004">
      <c r="A15614" s="131"/>
    </row>
    <row r="15615" spans="1:1" x14ac:dyDescent="0.55000000000000004">
      <c r="A15615" s="131"/>
    </row>
    <row r="15618" spans="1:1" x14ac:dyDescent="0.55000000000000004">
      <c r="A15618" s="131"/>
    </row>
    <row r="15619" spans="1:1" x14ac:dyDescent="0.55000000000000004">
      <c r="A15619" s="131"/>
    </row>
    <row r="15622" spans="1:1" x14ac:dyDescent="0.55000000000000004">
      <c r="A15622" s="131"/>
    </row>
    <row r="15623" spans="1:1" x14ac:dyDescent="0.55000000000000004">
      <c r="A15623" s="131"/>
    </row>
    <row r="15626" spans="1:1" x14ac:dyDescent="0.55000000000000004">
      <c r="A15626" s="131"/>
    </row>
    <row r="15627" spans="1:1" x14ac:dyDescent="0.55000000000000004">
      <c r="A15627" s="131"/>
    </row>
    <row r="15630" spans="1:1" x14ac:dyDescent="0.55000000000000004">
      <c r="A15630" s="131"/>
    </row>
    <row r="15631" spans="1:1" x14ac:dyDescent="0.55000000000000004">
      <c r="A15631" s="131"/>
    </row>
    <row r="15634" spans="1:1" x14ac:dyDescent="0.55000000000000004">
      <c r="A15634" s="131"/>
    </row>
    <row r="15635" spans="1:1" x14ac:dyDescent="0.55000000000000004">
      <c r="A15635" s="131"/>
    </row>
    <row r="15638" spans="1:1" x14ac:dyDescent="0.55000000000000004">
      <c r="A15638" s="131"/>
    </row>
    <row r="15639" spans="1:1" x14ac:dyDescent="0.55000000000000004">
      <c r="A15639" s="131"/>
    </row>
    <row r="15642" spans="1:1" x14ac:dyDescent="0.55000000000000004">
      <c r="A15642" s="131"/>
    </row>
    <row r="15643" spans="1:1" x14ac:dyDescent="0.55000000000000004">
      <c r="A15643" s="131"/>
    </row>
    <row r="15646" spans="1:1" x14ac:dyDescent="0.55000000000000004">
      <c r="A15646" s="131"/>
    </row>
    <row r="15647" spans="1:1" x14ac:dyDescent="0.55000000000000004">
      <c r="A15647" s="131"/>
    </row>
    <row r="15650" spans="1:1" x14ac:dyDescent="0.55000000000000004">
      <c r="A15650" s="131"/>
    </row>
    <row r="15651" spans="1:1" x14ac:dyDescent="0.55000000000000004">
      <c r="A15651" s="131"/>
    </row>
    <row r="15654" spans="1:1" x14ac:dyDescent="0.55000000000000004">
      <c r="A15654" s="131"/>
    </row>
    <row r="15655" spans="1:1" x14ac:dyDescent="0.55000000000000004">
      <c r="A15655" s="131"/>
    </row>
    <row r="15658" spans="1:1" x14ac:dyDescent="0.55000000000000004">
      <c r="A15658" s="131"/>
    </row>
    <row r="15659" spans="1:1" x14ac:dyDescent="0.55000000000000004">
      <c r="A15659" s="131"/>
    </row>
    <row r="15662" spans="1:1" x14ac:dyDescent="0.55000000000000004">
      <c r="A15662" s="131"/>
    </row>
    <row r="15663" spans="1:1" x14ac:dyDescent="0.55000000000000004">
      <c r="A15663" s="131"/>
    </row>
    <row r="15666" spans="1:1" x14ac:dyDescent="0.55000000000000004">
      <c r="A15666" s="131"/>
    </row>
    <row r="15667" spans="1:1" x14ac:dyDescent="0.55000000000000004">
      <c r="A15667" s="131"/>
    </row>
    <row r="15670" spans="1:1" x14ac:dyDescent="0.55000000000000004">
      <c r="A15670" s="131"/>
    </row>
    <row r="15671" spans="1:1" x14ac:dyDescent="0.55000000000000004">
      <c r="A15671" s="131"/>
    </row>
    <row r="15674" spans="1:1" x14ac:dyDescent="0.55000000000000004">
      <c r="A15674" s="131"/>
    </row>
    <row r="15675" spans="1:1" x14ac:dyDescent="0.55000000000000004">
      <c r="A15675" s="131"/>
    </row>
    <row r="15678" spans="1:1" x14ac:dyDescent="0.55000000000000004">
      <c r="A15678" s="131"/>
    </row>
    <row r="15679" spans="1:1" x14ac:dyDescent="0.55000000000000004">
      <c r="A15679" s="131"/>
    </row>
    <row r="15682" spans="1:1" x14ac:dyDescent="0.55000000000000004">
      <c r="A15682" s="131"/>
    </row>
    <row r="15683" spans="1:1" x14ac:dyDescent="0.55000000000000004">
      <c r="A15683" s="131"/>
    </row>
    <row r="15686" spans="1:1" x14ac:dyDescent="0.55000000000000004">
      <c r="A15686" s="131"/>
    </row>
    <row r="15687" spans="1:1" x14ac:dyDescent="0.55000000000000004">
      <c r="A15687" s="131"/>
    </row>
    <row r="15690" spans="1:1" x14ac:dyDescent="0.55000000000000004">
      <c r="A15690" s="131"/>
    </row>
    <row r="15691" spans="1:1" x14ac:dyDescent="0.55000000000000004">
      <c r="A15691" s="131"/>
    </row>
    <row r="15694" spans="1:1" x14ac:dyDescent="0.55000000000000004">
      <c r="A15694" s="131"/>
    </row>
    <row r="15695" spans="1:1" x14ac:dyDescent="0.55000000000000004">
      <c r="A15695" s="131"/>
    </row>
    <row r="15698" spans="1:1" x14ac:dyDescent="0.55000000000000004">
      <c r="A15698" s="131"/>
    </row>
    <row r="15699" spans="1:1" x14ac:dyDescent="0.55000000000000004">
      <c r="A15699" s="131"/>
    </row>
    <row r="15702" spans="1:1" x14ac:dyDescent="0.55000000000000004">
      <c r="A15702" s="131"/>
    </row>
    <row r="15703" spans="1:1" x14ac:dyDescent="0.55000000000000004">
      <c r="A15703" s="131"/>
    </row>
    <row r="15706" spans="1:1" x14ac:dyDescent="0.55000000000000004">
      <c r="A15706" s="131"/>
    </row>
    <row r="15707" spans="1:1" x14ac:dyDescent="0.55000000000000004">
      <c r="A15707" s="131"/>
    </row>
    <row r="15710" spans="1:1" x14ac:dyDescent="0.55000000000000004">
      <c r="A15710" s="131"/>
    </row>
    <row r="15711" spans="1:1" x14ac:dyDescent="0.55000000000000004">
      <c r="A15711" s="131"/>
    </row>
    <row r="15714" spans="1:1" x14ac:dyDescent="0.55000000000000004">
      <c r="A15714" s="131"/>
    </row>
    <row r="15715" spans="1:1" x14ac:dyDescent="0.55000000000000004">
      <c r="A15715" s="131"/>
    </row>
    <row r="15718" spans="1:1" x14ac:dyDescent="0.55000000000000004">
      <c r="A15718" s="131"/>
    </row>
    <row r="15719" spans="1:1" x14ac:dyDescent="0.55000000000000004">
      <c r="A15719" s="131"/>
    </row>
    <row r="15722" spans="1:1" x14ac:dyDescent="0.55000000000000004">
      <c r="A15722" s="131"/>
    </row>
    <row r="15723" spans="1:1" x14ac:dyDescent="0.55000000000000004">
      <c r="A15723" s="131"/>
    </row>
    <row r="15726" spans="1:1" x14ac:dyDescent="0.55000000000000004">
      <c r="A15726" s="131"/>
    </row>
    <row r="15727" spans="1:1" x14ac:dyDescent="0.55000000000000004">
      <c r="A15727" s="131"/>
    </row>
    <row r="15730" spans="1:1" x14ac:dyDescent="0.55000000000000004">
      <c r="A15730" s="131"/>
    </row>
    <row r="15731" spans="1:1" x14ac:dyDescent="0.55000000000000004">
      <c r="A15731" s="131"/>
    </row>
    <row r="15734" spans="1:1" x14ac:dyDescent="0.55000000000000004">
      <c r="A15734" s="131"/>
    </row>
    <row r="15735" spans="1:1" x14ac:dyDescent="0.55000000000000004">
      <c r="A15735" s="131"/>
    </row>
    <row r="15738" spans="1:1" x14ac:dyDescent="0.55000000000000004">
      <c r="A15738" s="131"/>
    </row>
    <row r="15739" spans="1:1" x14ac:dyDescent="0.55000000000000004">
      <c r="A15739" s="131"/>
    </row>
    <row r="15742" spans="1:1" x14ac:dyDescent="0.55000000000000004">
      <c r="A15742" s="131"/>
    </row>
    <row r="15743" spans="1:1" x14ac:dyDescent="0.55000000000000004">
      <c r="A15743" s="131"/>
    </row>
    <row r="15746" spans="1:1" x14ac:dyDescent="0.55000000000000004">
      <c r="A15746" s="131"/>
    </row>
    <row r="15747" spans="1:1" x14ac:dyDescent="0.55000000000000004">
      <c r="A15747" s="131"/>
    </row>
    <row r="15750" spans="1:1" x14ac:dyDescent="0.55000000000000004">
      <c r="A15750" s="131"/>
    </row>
    <row r="15751" spans="1:1" x14ac:dyDescent="0.55000000000000004">
      <c r="A15751" s="131"/>
    </row>
    <row r="15754" spans="1:1" x14ac:dyDescent="0.55000000000000004">
      <c r="A15754" s="131"/>
    </row>
    <row r="15755" spans="1:1" x14ac:dyDescent="0.55000000000000004">
      <c r="A15755" s="131"/>
    </row>
    <row r="15758" spans="1:1" x14ac:dyDescent="0.55000000000000004">
      <c r="A15758" s="131"/>
    </row>
    <row r="15759" spans="1:1" x14ac:dyDescent="0.55000000000000004">
      <c r="A15759" s="131"/>
    </row>
    <row r="15762" spans="1:1" x14ac:dyDescent="0.55000000000000004">
      <c r="A15762" s="131"/>
    </row>
    <row r="15763" spans="1:1" x14ac:dyDescent="0.55000000000000004">
      <c r="A15763" s="131"/>
    </row>
    <row r="15766" spans="1:1" x14ac:dyDescent="0.55000000000000004">
      <c r="A15766" s="131"/>
    </row>
    <row r="15767" spans="1:1" x14ac:dyDescent="0.55000000000000004">
      <c r="A15767" s="131"/>
    </row>
    <row r="15770" spans="1:1" x14ac:dyDescent="0.55000000000000004">
      <c r="A15770" s="131"/>
    </row>
    <row r="15771" spans="1:1" x14ac:dyDescent="0.55000000000000004">
      <c r="A15771" s="131"/>
    </row>
    <row r="15774" spans="1:1" x14ac:dyDescent="0.55000000000000004">
      <c r="A15774" s="131"/>
    </row>
    <row r="15775" spans="1:1" x14ac:dyDescent="0.55000000000000004">
      <c r="A15775" s="131"/>
    </row>
    <row r="15778" spans="1:1" x14ac:dyDescent="0.55000000000000004">
      <c r="A15778" s="131"/>
    </row>
    <row r="15779" spans="1:1" x14ac:dyDescent="0.55000000000000004">
      <c r="A15779" s="131"/>
    </row>
    <row r="15782" spans="1:1" x14ac:dyDescent="0.55000000000000004">
      <c r="A15782" s="131"/>
    </row>
    <row r="15783" spans="1:1" x14ac:dyDescent="0.55000000000000004">
      <c r="A15783" s="131"/>
    </row>
    <row r="15786" spans="1:1" x14ac:dyDescent="0.55000000000000004">
      <c r="A15786" s="131"/>
    </row>
    <row r="15787" spans="1:1" x14ac:dyDescent="0.55000000000000004">
      <c r="A15787" s="131"/>
    </row>
    <row r="15790" spans="1:1" x14ac:dyDescent="0.55000000000000004">
      <c r="A15790" s="131"/>
    </row>
    <row r="15791" spans="1:1" x14ac:dyDescent="0.55000000000000004">
      <c r="A15791" s="131"/>
    </row>
    <row r="15794" spans="1:1" x14ac:dyDescent="0.55000000000000004">
      <c r="A15794" s="131"/>
    </row>
    <row r="15795" spans="1:1" x14ac:dyDescent="0.55000000000000004">
      <c r="A15795" s="131"/>
    </row>
    <row r="15798" spans="1:1" x14ac:dyDescent="0.55000000000000004">
      <c r="A15798" s="131"/>
    </row>
    <row r="15799" spans="1:1" x14ac:dyDescent="0.55000000000000004">
      <c r="A15799" s="131"/>
    </row>
    <row r="15802" spans="1:1" x14ac:dyDescent="0.55000000000000004">
      <c r="A15802" s="131"/>
    </row>
    <row r="15803" spans="1:1" x14ac:dyDescent="0.55000000000000004">
      <c r="A15803" s="131"/>
    </row>
    <row r="15806" spans="1:1" x14ac:dyDescent="0.55000000000000004">
      <c r="A15806" s="131"/>
    </row>
    <row r="15807" spans="1:1" x14ac:dyDescent="0.55000000000000004">
      <c r="A15807" s="131"/>
    </row>
    <row r="15810" spans="1:1" x14ac:dyDescent="0.55000000000000004">
      <c r="A15810" s="131"/>
    </row>
    <row r="15811" spans="1:1" x14ac:dyDescent="0.55000000000000004">
      <c r="A15811" s="131"/>
    </row>
    <row r="15814" spans="1:1" x14ac:dyDescent="0.55000000000000004">
      <c r="A15814" s="131"/>
    </row>
    <row r="15815" spans="1:1" x14ac:dyDescent="0.55000000000000004">
      <c r="A15815" s="131"/>
    </row>
    <row r="15818" spans="1:1" x14ac:dyDescent="0.55000000000000004">
      <c r="A15818" s="131"/>
    </row>
    <row r="15819" spans="1:1" x14ac:dyDescent="0.55000000000000004">
      <c r="A15819" s="131"/>
    </row>
    <row r="15822" spans="1:1" x14ac:dyDescent="0.55000000000000004">
      <c r="A15822" s="131"/>
    </row>
    <row r="15823" spans="1:1" x14ac:dyDescent="0.55000000000000004">
      <c r="A15823" s="131"/>
    </row>
    <row r="15826" spans="1:1" x14ac:dyDescent="0.55000000000000004">
      <c r="A15826" s="131"/>
    </row>
    <row r="15827" spans="1:1" x14ac:dyDescent="0.55000000000000004">
      <c r="A15827" s="131"/>
    </row>
    <row r="15830" spans="1:1" x14ac:dyDescent="0.55000000000000004">
      <c r="A15830" s="131"/>
    </row>
    <row r="15831" spans="1:1" x14ac:dyDescent="0.55000000000000004">
      <c r="A15831" s="131"/>
    </row>
    <row r="15834" spans="1:1" x14ac:dyDescent="0.55000000000000004">
      <c r="A15834" s="131"/>
    </row>
    <row r="15835" spans="1:1" x14ac:dyDescent="0.55000000000000004">
      <c r="A15835" s="131"/>
    </row>
    <row r="15838" spans="1:1" x14ac:dyDescent="0.55000000000000004">
      <c r="A15838" s="131"/>
    </row>
    <row r="15839" spans="1:1" x14ac:dyDescent="0.55000000000000004">
      <c r="A15839" s="131"/>
    </row>
    <row r="15842" spans="1:1" x14ac:dyDescent="0.55000000000000004">
      <c r="A15842" s="131"/>
    </row>
    <row r="15843" spans="1:1" x14ac:dyDescent="0.55000000000000004">
      <c r="A15843" s="131"/>
    </row>
    <row r="15846" spans="1:1" x14ac:dyDescent="0.55000000000000004">
      <c r="A15846" s="131"/>
    </row>
    <row r="15847" spans="1:1" x14ac:dyDescent="0.55000000000000004">
      <c r="A15847" s="131"/>
    </row>
    <row r="15850" spans="1:1" x14ac:dyDescent="0.55000000000000004">
      <c r="A15850" s="131"/>
    </row>
    <row r="15851" spans="1:1" x14ac:dyDescent="0.55000000000000004">
      <c r="A15851" s="131"/>
    </row>
    <row r="15854" spans="1:1" x14ac:dyDescent="0.55000000000000004">
      <c r="A15854" s="131"/>
    </row>
    <row r="15855" spans="1:1" x14ac:dyDescent="0.55000000000000004">
      <c r="A15855" s="131"/>
    </row>
    <row r="15858" spans="1:1" x14ac:dyDescent="0.55000000000000004">
      <c r="A15858" s="131"/>
    </row>
    <row r="15859" spans="1:1" x14ac:dyDescent="0.55000000000000004">
      <c r="A15859" s="131"/>
    </row>
    <row r="15862" spans="1:1" x14ac:dyDescent="0.55000000000000004">
      <c r="A15862" s="131"/>
    </row>
    <row r="15863" spans="1:1" x14ac:dyDescent="0.55000000000000004">
      <c r="A15863" s="131"/>
    </row>
    <row r="15866" spans="1:1" x14ac:dyDescent="0.55000000000000004">
      <c r="A15866" s="131"/>
    </row>
    <row r="15867" spans="1:1" x14ac:dyDescent="0.55000000000000004">
      <c r="A15867" s="131"/>
    </row>
    <row r="15870" spans="1:1" x14ac:dyDescent="0.55000000000000004">
      <c r="A15870" s="131"/>
    </row>
    <row r="15871" spans="1:1" x14ac:dyDescent="0.55000000000000004">
      <c r="A15871" s="131"/>
    </row>
    <row r="15874" spans="1:1" x14ac:dyDescent="0.55000000000000004">
      <c r="A15874" s="131"/>
    </row>
    <row r="15875" spans="1:1" x14ac:dyDescent="0.55000000000000004">
      <c r="A15875" s="131"/>
    </row>
    <row r="15878" spans="1:1" x14ac:dyDescent="0.55000000000000004">
      <c r="A15878" s="131"/>
    </row>
    <row r="15879" spans="1:1" x14ac:dyDescent="0.55000000000000004">
      <c r="A15879" s="131"/>
    </row>
    <row r="15882" spans="1:1" x14ac:dyDescent="0.55000000000000004">
      <c r="A15882" s="131"/>
    </row>
    <row r="15883" spans="1:1" x14ac:dyDescent="0.55000000000000004">
      <c r="A15883" s="131"/>
    </row>
    <row r="15886" spans="1:1" x14ac:dyDescent="0.55000000000000004">
      <c r="A15886" s="131"/>
    </row>
    <row r="15887" spans="1:1" x14ac:dyDescent="0.55000000000000004">
      <c r="A15887" s="131"/>
    </row>
    <row r="15890" spans="1:1" x14ac:dyDescent="0.55000000000000004">
      <c r="A15890" s="131"/>
    </row>
    <row r="15891" spans="1:1" x14ac:dyDescent="0.55000000000000004">
      <c r="A15891" s="131"/>
    </row>
    <row r="15894" spans="1:1" x14ac:dyDescent="0.55000000000000004">
      <c r="A15894" s="131"/>
    </row>
    <row r="15895" spans="1:1" x14ac:dyDescent="0.55000000000000004">
      <c r="A15895" s="131"/>
    </row>
    <row r="15898" spans="1:1" x14ac:dyDescent="0.55000000000000004">
      <c r="A15898" s="131"/>
    </row>
    <row r="15899" spans="1:1" x14ac:dyDescent="0.55000000000000004">
      <c r="A15899" s="131"/>
    </row>
    <row r="15902" spans="1:1" x14ac:dyDescent="0.55000000000000004">
      <c r="A15902" s="131"/>
    </row>
    <row r="15903" spans="1:1" x14ac:dyDescent="0.55000000000000004">
      <c r="A15903" s="131"/>
    </row>
    <row r="15906" spans="1:1" x14ac:dyDescent="0.55000000000000004">
      <c r="A15906" s="131"/>
    </row>
    <row r="15907" spans="1:1" x14ac:dyDescent="0.55000000000000004">
      <c r="A15907" s="131"/>
    </row>
    <row r="15910" spans="1:1" x14ac:dyDescent="0.55000000000000004">
      <c r="A15910" s="131"/>
    </row>
    <row r="15911" spans="1:1" x14ac:dyDescent="0.55000000000000004">
      <c r="A15911" s="131"/>
    </row>
    <row r="15914" spans="1:1" x14ac:dyDescent="0.55000000000000004">
      <c r="A15914" s="131"/>
    </row>
    <row r="15915" spans="1:1" x14ac:dyDescent="0.55000000000000004">
      <c r="A15915" s="131"/>
    </row>
    <row r="15918" spans="1:1" x14ac:dyDescent="0.55000000000000004">
      <c r="A15918" s="131"/>
    </row>
    <row r="15919" spans="1:1" x14ac:dyDescent="0.55000000000000004">
      <c r="A15919" s="131"/>
    </row>
    <row r="15922" spans="1:1" x14ac:dyDescent="0.55000000000000004">
      <c r="A15922" s="131"/>
    </row>
    <row r="15923" spans="1:1" x14ac:dyDescent="0.55000000000000004">
      <c r="A15923" s="131"/>
    </row>
    <row r="15926" spans="1:1" x14ac:dyDescent="0.55000000000000004">
      <c r="A15926" s="131"/>
    </row>
    <row r="15927" spans="1:1" x14ac:dyDescent="0.55000000000000004">
      <c r="A15927" s="131"/>
    </row>
    <row r="15930" spans="1:1" x14ac:dyDescent="0.55000000000000004">
      <c r="A15930" s="131"/>
    </row>
    <row r="15931" spans="1:1" x14ac:dyDescent="0.55000000000000004">
      <c r="A15931" s="131"/>
    </row>
    <row r="15934" spans="1:1" x14ac:dyDescent="0.55000000000000004">
      <c r="A15934" s="131"/>
    </row>
    <row r="15935" spans="1:1" x14ac:dyDescent="0.55000000000000004">
      <c r="A15935" s="131"/>
    </row>
    <row r="15938" spans="1:1" x14ac:dyDescent="0.55000000000000004">
      <c r="A15938" s="131"/>
    </row>
    <row r="15939" spans="1:1" x14ac:dyDescent="0.55000000000000004">
      <c r="A15939" s="131"/>
    </row>
    <row r="15942" spans="1:1" x14ac:dyDescent="0.55000000000000004">
      <c r="A15942" s="131"/>
    </row>
    <row r="15943" spans="1:1" x14ac:dyDescent="0.55000000000000004">
      <c r="A15943" s="131"/>
    </row>
    <row r="15946" spans="1:1" x14ac:dyDescent="0.55000000000000004">
      <c r="A15946" s="131"/>
    </row>
    <row r="15947" spans="1:1" x14ac:dyDescent="0.55000000000000004">
      <c r="A15947" s="131"/>
    </row>
    <row r="15950" spans="1:1" x14ac:dyDescent="0.55000000000000004">
      <c r="A15950" s="131"/>
    </row>
    <row r="15951" spans="1:1" x14ac:dyDescent="0.55000000000000004">
      <c r="A15951" s="131"/>
    </row>
    <row r="15954" spans="1:1" x14ac:dyDescent="0.55000000000000004">
      <c r="A15954" s="131"/>
    </row>
    <row r="15955" spans="1:1" x14ac:dyDescent="0.55000000000000004">
      <c r="A15955" s="131"/>
    </row>
    <row r="15958" spans="1:1" x14ac:dyDescent="0.55000000000000004">
      <c r="A15958" s="131"/>
    </row>
    <row r="15959" spans="1:1" x14ac:dyDescent="0.55000000000000004">
      <c r="A15959" s="131"/>
    </row>
    <row r="15962" spans="1:1" x14ac:dyDescent="0.55000000000000004">
      <c r="A15962" s="131"/>
    </row>
    <row r="15963" spans="1:1" x14ac:dyDescent="0.55000000000000004">
      <c r="A15963" s="131"/>
    </row>
    <row r="15966" spans="1:1" x14ac:dyDescent="0.55000000000000004">
      <c r="A15966" s="131"/>
    </row>
    <row r="15967" spans="1:1" x14ac:dyDescent="0.55000000000000004">
      <c r="A15967" s="131"/>
    </row>
    <row r="15970" spans="1:1" x14ac:dyDescent="0.55000000000000004">
      <c r="A15970" s="131"/>
    </row>
    <row r="15971" spans="1:1" x14ac:dyDescent="0.55000000000000004">
      <c r="A15971" s="131"/>
    </row>
    <row r="15974" spans="1:1" x14ac:dyDescent="0.55000000000000004">
      <c r="A15974" s="131"/>
    </row>
    <row r="15975" spans="1:1" x14ac:dyDescent="0.55000000000000004">
      <c r="A15975" s="131"/>
    </row>
    <row r="15978" spans="1:1" x14ac:dyDescent="0.55000000000000004">
      <c r="A15978" s="131"/>
    </row>
    <row r="15979" spans="1:1" x14ac:dyDescent="0.55000000000000004">
      <c r="A15979" s="131"/>
    </row>
    <row r="15982" spans="1:1" x14ac:dyDescent="0.55000000000000004">
      <c r="A15982" s="131"/>
    </row>
    <row r="15983" spans="1:1" x14ac:dyDescent="0.55000000000000004">
      <c r="A15983" s="131"/>
    </row>
    <row r="15986" spans="1:1" x14ac:dyDescent="0.55000000000000004">
      <c r="A15986" s="131"/>
    </row>
    <row r="15987" spans="1:1" x14ac:dyDescent="0.55000000000000004">
      <c r="A15987" s="131"/>
    </row>
    <row r="15990" spans="1:1" x14ac:dyDescent="0.55000000000000004">
      <c r="A15990" s="131"/>
    </row>
    <row r="15991" spans="1:1" x14ac:dyDescent="0.55000000000000004">
      <c r="A15991" s="131"/>
    </row>
    <row r="15994" spans="1:1" x14ac:dyDescent="0.55000000000000004">
      <c r="A15994" s="131"/>
    </row>
    <row r="15995" spans="1:1" x14ac:dyDescent="0.55000000000000004">
      <c r="A15995" s="131"/>
    </row>
    <row r="15998" spans="1:1" x14ac:dyDescent="0.55000000000000004">
      <c r="A15998" s="131"/>
    </row>
    <row r="15999" spans="1:1" x14ac:dyDescent="0.55000000000000004">
      <c r="A15999" s="131"/>
    </row>
    <row r="16002" spans="1:1" x14ac:dyDescent="0.55000000000000004">
      <c r="A16002" s="131"/>
    </row>
    <row r="16003" spans="1:1" x14ac:dyDescent="0.55000000000000004">
      <c r="A16003" s="131"/>
    </row>
    <row r="16006" spans="1:1" x14ac:dyDescent="0.55000000000000004">
      <c r="A16006" s="131"/>
    </row>
    <row r="16007" spans="1:1" x14ac:dyDescent="0.55000000000000004">
      <c r="A16007" s="131"/>
    </row>
    <row r="16010" spans="1:1" x14ac:dyDescent="0.55000000000000004">
      <c r="A16010" s="131"/>
    </row>
    <row r="16011" spans="1:1" x14ac:dyDescent="0.55000000000000004">
      <c r="A16011" s="131"/>
    </row>
    <row r="16014" spans="1:1" x14ac:dyDescent="0.55000000000000004">
      <c r="A16014" s="131"/>
    </row>
    <row r="16015" spans="1:1" x14ac:dyDescent="0.55000000000000004">
      <c r="A16015" s="131"/>
    </row>
    <row r="16018" spans="1:1" x14ac:dyDescent="0.55000000000000004">
      <c r="A16018" s="131"/>
    </row>
    <row r="16019" spans="1:1" x14ac:dyDescent="0.55000000000000004">
      <c r="A16019" s="131"/>
    </row>
    <row r="16022" spans="1:1" x14ac:dyDescent="0.55000000000000004">
      <c r="A16022" s="131"/>
    </row>
    <row r="16023" spans="1:1" x14ac:dyDescent="0.55000000000000004">
      <c r="A16023" s="131"/>
    </row>
    <row r="16026" spans="1:1" x14ac:dyDescent="0.55000000000000004">
      <c r="A16026" s="131"/>
    </row>
    <row r="16027" spans="1:1" x14ac:dyDescent="0.55000000000000004">
      <c r="A16027" s="131"/>
    </row>
    <row r="16030" spans="1:1" x14ac:dyDescent="0.55000000000000004">
      <c r="A16030" s="131"/>
    </row>
    <row r="16031" spans="1:1" x14ac:dyDescent="0.55000000000000004">
      <c r="A16031" s="131"/>
    </row>
    <row r="16034" spans="1:1" x14ac:dyDescent="0.55000000000000004">
      <c r="A16034" s="131"/>
    </row>
    <row r="16035" spans="1:1" x14ac:dyDescent="0.55000000000000004">
      <c r="A16035" s="131"/>
    </row>
    <row r="16038" spans="1:1" x14ac:dyDescent="0.55000000000000004">
      <c r="A16038" s="131"/>
    </row>
    <row r="16039" spans="1:1" x14ac:dyDescent="0.55000000000000004">
      <c r="A16039" s="131"/>
    </row>
    <row r="16042" spans="1:1" x14ac:dyDescent="0.55000000000000004">
      <c r="A16042" s="131"/>
    </row>
    <row r="16043" spans="1:1" x14ac:dyDescent="0.55000000000000004">
      <c r="A16043" s="131"/>
    </row>
    <row r="16046" spans="1:1" x14ac:dyDescent="0.55000000000000004">
      <c r="A16046" s="131"/>
    </row>
    <row r="16047" spans="1:1" x14ac:dyDescent="0.55000000000000004">
      <c r="A16047" s="131"/>
    </row>
    <row r="16050" spans="1:1" x14ac:dyDescent="0.55000000000000004">
      <c r="A16050" s="131"/>
    </row>
    <row r="16051" spans="1:1" x14ac:dyDescent="0.55000000000000004">
      <c r="A16051" s="131"/>
    </row>
    <row r="16054" spans="1:1" x14ac:dyDescent="0.55000000000000004">
      <c r="A16054" s="131"/>
    </row>
    <row r="16055" spans="1:1" x14ac:dyDescent="0.55000000000000004">
      <c r="A16055" s="131"/>
    </row>
    <row r="16058" spans="1:1" x14ac:dyDescent="0.55000000000000004">
      <c r="A16058" s="131"/>
    </row>
    <row r="16059" spans="1:1" x14ac:dyDescent="0.55000000000000004">
      <c r="A16059" s="131"/>
    </row>
    <row r="16062" spans="1:1" x14ac:dyDescent="0.55000000000000004">
      <c r="A16062" s="131"/>
    </row>
    <row r="16063" spans="1:1" x14ac:dyDescent="0.55000000000000004">
      <c r="A16063" s="131"/>
    </row>
    <row r="16066" spans="1:1" x14ac:dyDescent="0.55000000000000004">
      <c r="A16066" s="131"/>
    </row>
    <row r="16067" spans="1:1" x14ac:dyDescent="0.55000000000000004">
      <c r="A16067" s="131"/>
    </row>
    <row r="16070" spans="1:1" x14ac:dyDescent="0.55000000000000004">
      <c r="A16070" s="131"/>
    </row>
    <row r="16071" spans="1:1" x14ac:dyDescent="0.55000000000000004">
      <c r="A16071" s="131"/>
    </row>
    <row r="16074" spans="1:1" x14ac:dyDescent="0.55000000000000004">
      <c r="A16074" s="131"/>
    </row>
    <row r="16075" spans="1:1" x14ac:dyDescent="0.55000000000000004">
      <c r="A16075" s="131"/>
    </row>
    <row r="16078" spans="1:1" x14ac:dyDescent="0.55000000000000004">
      <c r="A16078" s="131"/>
    </row>
    <row r="16079" spans="1:1" x14ac:dyDescent="0.55000000000000004">
      <c r="A16079" s="131"/>
    </row>
    <row r="16082" spans="1:1" x14ac:dyDescent="0.55000000000000004">
      <c r="A16082" s="131"/>
    </row>
    <row r="16083" spans="1:1" x14ac:dyDescent="0.55000000000000004">
      <c r="A16083" s="131"/>
    </row>
    <row r="16086" spans="1:1" x14ac:dyDescent="0.55000000000000004">
      <c r="A16086" s="131"/>
    </row>
    <row r="16087" spans="1:1" x14ac:dyDescent="0.55000000000000004">
      <c r="A16087" s="131"/>
    </row>
    <row r="16090" spans="1:1" x14ac:dyDescent="0.55000000000000004">
      <c r="A16090" s="131"/>
    </row>
    <row r="16091" spans="1:1" x14ac:dyDescent="0.55000000000000004">
      <c r="A16091" s="131"/>
    </row>
    <row r="16094" spans="1:1" x14ac:dyDescent="0.55000000000000004">
      <c r="A16094" s="131"/>
    </row>
    <row r="16095" spans="1:1" x14ac:dyDescent="0.55000000000000004">
      <c r="A16095" s="131"/>
    </row>
    <row r="16098" spans="1:1" x14ac:dyDescent="0.55000000000000004">
      <c r="A16098" s="131"/>
    </row>
    <row r="16099" spans="1:1" x14ac:dyDescent="0.55000000000000004">
      <c r="A16099" s="131"/>
    </row>
    <row r="16102" spans="1:1" x14ac:dyDescent="0.55000000000000004">
      <c r="A16102" s="131"/>
    </row>
    <row r="16103" spans="1:1" x14ac:dyDescent="0.55000000000000004">
      <c r="A16103" s="131"/>
    </row>
    <row r="16106" spans="1:1" x14ac:dyDescent="0.55000000000000004">
      <c r="A16106" s="131"/>
    </row>
    <row r="16107" spans="1:1" x14ac:dyDescent="0.55000000000000004">
      <c r="A16107" s="131"/>
    </row>
    <row r="16110" spans="1:1" x14ac:dyDescent="0.55000000000000004">
      <c r="A16110" s="131"/>
    </row>
    <row r="16111" spans="1:1" x14ac:dyDescent="0.55000000000000004">
      <c r="A16111" s="131"/>
    </row>
    <row r="16114" spans="1:1" x14ac:dyDescent="0.55000000000000004">
      <c r="A16114" s="131"/>
    </row>
    <row r="16115" spans="1:1" x14ac:dyDescent="0.55000000000000004">
      <c r="A16115" s="131"/>
    </row>
    <row r="16118" spans="1:1" x14ac:dyDescent="0.55000000000000004">
      <c r="A16118" s="131"/>
    </row>
    <row r="16119" spans="1:1" x14ac:dyDescent="0.55000000000000004">
      <c r="A16119" s="131"/>
    </row>
    <row r="16122" spans="1:1" x14ac:dyDescent="0.55000000000000004">
      <c r="A16122" s="131"/>
    </row>
    <row r="16123" spans="1:1" x14ac:dyDescent="0.55000000000000004">
      <c r="A16123" s="131"/>
    </row>
    <row r="16126" spans="1:1" x14ac:dyDescent="0.55000000000000004">
      <c r="A16126" s="131"/>
    </row>
    <row r="16127" spans="1:1" x14ac:dyDescent="0.55000000000000004">
      <c r="A16127" s="131"/>
    </row>
    <row r="16130" spans="1:1" x14ac:dyDescent="0.55000000000000004">
      <c r="A16130" s="131"/>
    </row>
    <row r="16131" spans="1:1" x14ac:dyDescent="0.55000000000000004">
      <c r="A16131" s="131"/>
    </row>
    <row r="16134" spans="1:1" x14ac:dyDescent="0.55000000000000004">
      <c r="A16134" s="131"/>
    </row>
    <row r="16135" spans="1:1" x14ac:dyDescent="0.55000000000000004">
      <c r="A16135" s="131"/>
    </row>
    <row r="16138" spans="1:1" x14ac:dyDescent="0.55000000000000004">
      <c r="A16138" s="131"/>
    </row>
    <row r="16139" spans="1:1" x14ac:dyDescent="0.55000000000000004">
      <c r="A16139" s="131"/>
    </row>
    <row r="16142" spans="1:1" x14ac:dyDescent="0.55000000000000004">
      <c r="A16142" s="131"/>
    </row>
    <row r="16143" spans="1:1" x14ac:dyDescent="0.55000000000000004">
      <c r="A16143" s="131"/>
    </row>
    <row r="16146" spans="1:1" x14ac:dyDescent="0.55000000000000004">
      <c r="A16146" s="131"/>
    </row>
    <row r="16147" spans="1:1" x14ac:dyDescent="0.55000000000000004">
      <c r="A16147" s="131"/>
    </row>
    <row r="16150" spans="1:1" x14ac:dyDescent="0.55000000000000004">
      <c r="A16150" s="131"/>
    </row>
    <row r="16151" spans="1:1" x14ac:dyDescent="0.55000000000000004">
      <c r="A16151" s="131"/>
    </row>
    <row r="16154" spans="1:1" x14ac:dyDescent="0.55000000000000004">
      <c r="A16154" s="131"/>
    </row>
    <row r="16155" spans="1:1" x14ac:dyDescent="0.55000000000000004">
      <c r="A16155" s="131"/>
    </row>
    <row r="16158" spans="1:1" x14ac:dyDescent="0.55000000000000004">
      <c r="A16158" s="131"/>
    </row>
    <row r="16159" spans="1:1" x14ac:dyDescent="0.55000000000000004">
      <c r="A16159" s="131"/>
    </row>
    <row r="16162" spans="1:1" x14ac:dyDescent="0.55000000000000004">
      <c r="A16162" s="131"/>
    </row>
    <row r="16163" spans="1:1" x14ac:dyDescent="0.55000000000000004">
      <c r="A16163" s="131"/>
    </row>
    <row r="16166" spans="1:1" x14ac:dyDescent="0.55000000000000004">
      <c r="A16166" s="131"/>
    </row>
    <row r="16167" spans="1:1" x14ac:dyDescent="0.55000000000000004">
      <c r="A16167" s="131"/>
    </row>
    <row r="16170" spans="1:1" x14ac:dyDescent="0.55000000000000004">
      <c r="A16170" s="131"/>
    </row>
    <row r="16171" spans="1:1" x14ac:dyDescent="0.55000000000000004">
      <c r="A16171" s="131"/>
    </row>
    <row r="16174" spans="1:1" x14ac:dyDescent="0.55000000000000004">
      <c r="A16174" s="131"/>
    </row>
    <row r="16175" spans="1:1" x14ac:dyDescent="0.55000000000000004">
      <c r="A16175" s="131"/>
    </row>
    <row r="16178" spans="1:1" x14ac:dyDescent="0.55000000000000004">
      <c r="A16178" s="131"/>
    </row>
    <row r="16179" spans="1:1" x14ac:dyDescent="0.55000000000000004">
      <c r="A16179" s="131"/>
    </row>
    <row r="16182" spans="1:1" x14ac:dyDescent="0.55000000000000004">
      <c r="A16182" s="131"/>
    </row>
    <row r="16183" spans="1:1" x14ac:dyDescent="0.55000000000000004">
      <c r="A16183" s="131"/>
    </row>
    <row r="16186" spans="1:1" x14ac:dyDescent="0.55000000000000004">
      <c r="A16186" s="131"/>
    </row>
    <row r="16187" spans="1:1" x14ac:dyDescent="0.55000000000000004">
      <c r="A16187" s="131"/>
    </row>
    <row r="16190" spans="1:1" x14ac:dyDescent="0.55000000000000004">
      <c r="A16190" s="131"/>
    </row>
    <row r="16191" spans="1:1" x14ac:dyDescent="0.55000000000000004">
      <c r="A16191" s="131"/>
    </row>
    <row r="16194" spans="1:1" x14ac:dyDescent="0.55000000000000004">
      <c r="A16194" s="131"/>
    </row>
    <row r="16195" spans="1:1" x14ac:dyDescent="0.55000000000000004">
      <c r="A16195" s="131"/>
    </row>
    <row r="16198" spans="1:1" x14ac:dyDescent="0.55000000000000004">
      <c r="A16198" s="131"/>
    </row>
    <row r="16199" spans="1:1" x14ac:dyDescent="0.55000000000000004">
      <c r="A16199" s="131"/>
    </row>
    <row r="16202" spans="1:1" x14ac:dyDescent="0.55000000000000004">
      <c r="A16202" s="131"/>
    </row>
    <row r="16203" spans="1:1" x14ac:dyDescent="0.55000000000000004">
      <c r="A16203" s="131"/>
    </row>
    <row r="16206" spans="1:1" x14ac:dyDescent="0.55000000000000004">
      <c r="A16206" s="131"/>
    </row>
    <row r="16207" spans="1:1" x14ac:dyDescent="0.55000000000000004">
      <c r="A16207" s="131"/>
    </row>
    <row r="16210" spans="1:1" x14ac:dyDescent="0.55000000000000004">
      <c r="A16210" s="131"/>
    </row>
    <row r="16211" spans="1:1" x14ac:dyDescent="0.55000000000000004">
      <c r="A16211" s="131"/>
    </row>
    <row r="16214" spans="1:1" x14ac:dyDescent="0.55000000000000004">
      <c r="A16214" s="131"/>
    </row>
    <row r="16215" spans="1:1" x14ac:dyDescent="0.55000000000000004">
      <c r="A16215" s="131"/>
    </row>
    <row r="16218" spans="1:1" x14ac:dyDescent="0.55000000000000004">
      <c r="A16218" s="131"/>
    </row>
    <row r="16219" spans="1:1" x14ac:dyDescent="0.55000000000000004">
      <c r="A16219" s="131"/>
    </row>
    <row r="16222" spans="1:1" x14ac:dyDescent="0.55000000000000004">
      <c r="A16222" s="131"/>
    </row>
    <row r="16223" spans="1:1" x14ac:dyDescent="0.55000000000000004">
      <c r="A16223" s="131"/>
    </row>
    <row r="16226" spans="1:1" x14ac:dyDescent="0.55000000000000004">
      <c r="A16226" s="131"/>
    </row>
    <row r="16227" spans="1:1" x14ac:dyDescent="0.55000000000000004">
      <c r="A16227" s="131"/>
    </row>
    <row r="16230" spans="1:1" x14ac:dyDescent="0.55000000000000004">
      <c r="A16230" s="131"/>
    </row>
    <row r="16231" spans="1:1" x14ac:dyDescent="0.55000000000000004">
      <c r="A16231" s="131"/>
    </row>
    <row r="16234" spans="1:1" x14ac:dyDescent="0.55000000000000004">
      <c r="A16234" s="131"/>
    </row>
    <row r="16235" spans="1:1" x14ac:dyDescent="0.55000000000000004">
      <c r="A16235" s="131"/>
    </row>
    <row r="16238" spans="1:1" x14ac:dyDescent="0.55000000000000004">
      <c r="A16238" s="131"/>
    </row>
    <row r="16239" spans="1:1" x14ac:dyDescent="0.55000000000000004">
      <c r="A16239" s="131"/>
    </row>
    <row r="16242" spans="1:1" x14ac:dyDescent="0.55000000000000004">
      <c r="A16242" s="131"/>
    </row>
    <row r="16243" spans="1:1" x14ac:dyDescent="0.55000000000000004">
      <c r="A16243" s="131"/>
    </row>
    <row r="16246" spans="1:1" x14ac:dyDescent="0.55000000000000004">
      <c r="A16246" s="131"/>
    </row>
    <row r="16247" spans="1:1" x14ac:dyDescent="0.55000000000000004">
      <c r="A16247" s="131"/>
    </row>
    <row r="16250" spans="1:1" x14ac:dyDescent="0.55000000000000004">
      <c r="A16250" s="131"/>
    </row>
    <row r="16251" spans="1:1" x14ac:dyDescent="0.55000000000000004">
      <c r="A16251" s="131"/>
    </row>
    <row r="16254" spans="1:1" x14ac:dyDescent="0.55000000000000004">
      <c r="A16254" s="131"/>
    </row>
    <row r="16255" spans="1:1" x14ac:dyDescent="0.55000000000000004">
      <c r="A16255" s="131"/>
    </row>
    <row r="16258" spans="1:1" x14ac:dyDescent="0.55000000000000004">
      <c r="A16258" s="131"/>
    </row>
    <row r="16259" spans="1:1" x14ac:dyDescent="0.55000000000000004">
      <c r="A16259" s="131"/>
    </row>
    <row r="16262" spans="1:1" x14ac:dyDescent="0.55000000000000004">
      <c r="A16262" s="131"/>
    </row>
    <row r="16263" spans="1:1" x14ac:dyDescent="0.55000000000000004">
      <c r="A16263" s="131"/>
    </row>
    <row r="16266" spans="1:1" x14ac:dyDescent="0.55000000000000004">
      <c r="A16266" s="131"/>
    </row>
    <row r="16267" spans="1:1" x14ac:dyDescent="0.55000000000000004">
      <c r="A16267" s="131"/>
    </row>
    <row r="16270" spans="1:1" x14ac:dyDescent="0.55000000000000004">
      <c r="A16270" s="131"/>
    </row>
    <row r="16271" spans="1:1" x14ac:dyDescent="0.55000000000000004">
      <c r="A16271" s="131"/>
    </row>
    <row r="16274" spans="1:1" x14ac:dyDescent="0.55000000000000004">
      <c r="A16274" s="131"/>
    </row>
    <row r="16275" spans="1:1" x14ac:dyDescent="0.55000000000000004">
      <c r="A16275" s="131"/>
    </row>
    <row r="16278" spans="1:1" x14ac:dyDescent="0.55000000000000004">
      <c r="A16278" s="131"/>
    </row>
    <row r="16279" spans="1:1" x14ac:dyDescent="0.55000000000000004">
      <c r="A16279" s="131"/>
    </row>
    <row r="16282" spans="1:1" x14ac:dyDescent="0.55000000000000004">
      <c r="A16282" s="131"/>
    </row>
    <row r="16283" spans="1:1" x14ac:dyDescent="0.55000000000000004">
      <c r="A16283" s="131"/>
    </row>
    <row r="16286" spans="1:1" x14ac:dyDescent="0.55000000000000004">
      <c r="A16286" s="131"/>
    </row>
    <row r="16287" spans="1:1" x14ac:dyDescent="0.55000000000000004">
      <c r="A16287" s="131"/>
    </row>
    <row r="16290" spans="1:1" x14ac:dyDescent="0.55000000000000004">
      <c r="A16290" s="131"/>
    </row>
    <row r="16291" spans="1:1" x14ac:dyDescent="0.55000000000000004">
      <c r="A16291" s="131"/>
    </row>
    <row r="16294" spans="1:1" x14ac:dyDescent="0.55000000000000004">
      <c r="A16294" s="131"/>
    </row>
    <row r="16295" spans="1:1" x14ac:dyDescent="0.55000000000000004">
      <c r="A16295" s="131"/>
    </row>
    <row r="16298" spans="1:1" x14ac:dyDescent="0.55000000000000004">
      <c r="A16298" s="131"/>
    </row>
    <row r="16299" spans="1:1" x14ac:dyDescent="0.55000000000000004">
      <c r="A16299" s="131"/>
    </row>
    <row r="16302" spans="1:1" x14ac:dyDescent="0.55000000000000004">
      <c r="A16302" s="131"/>
    </row>
    <row r="16303" spans="1:1" x14ac:dyDescent="0.55000000000000004">
      <c r="A16303" s="131"/>
    </row>
    <row r="16306" spans="1:1" x14ac:dyDescent="0.55000000000000004">
      <c r="A16306" s="131"/>
    </row>
    <row r="16307" spans="1:1" x14ac:dyDescent="0.55000000000000004">
      <c r="A16307" s="131"/>
    </row>
    <row r="16310" spans="1:1" x14ac:dyDescent="0.55000000000000004">
      <c r="A16310" s="131"/>
    </row>
    <row r="16311" spans="1:1" x14ac:dyDescent="0.55000000000000004">
      <c r="A16311" s="131"/>
    </row>
    <row r="16314" spans="1:1" x14ac:dyDescent="0.55000000000000004">
      <c r="A16314" s="131"/>
    </row>
    <row r="16315" spans="1:1" x14ac:dyDescent="0.55000000000000004">
      <c r="A16315" s="131"/>
    </row>
    <row r="16318" spans="1:1" x14ac:dyDescent="0.55000000000000004">
      <c r="A16318" s="131"/>
    </row>
    <row r="16319" spans="1:1" x14ac:dyDescent="0.55000000000000004">
      <c r="A16319" s="131"/>
    </row>
    <row r="16322" spans="1:1" x14ac:dyDescent="0.55000000000000004">
      <c r="A16322" s="131"/>
    </row>
    <row r="16323" spans="1:1" x14ac:dyDescent="0.55000000000000004">
      <c r="A16323" s="131"/>
    </row>
    <row r="16326" spans="1:1" x14ac:dyDescent="0.55000000000000004">
      <c r="A16326" s="131"/>
    </row>
    <row r="16327" spans="1:1" x14ac:dyDescent="0.55000000000000004">
      <c r="A16327" s="131"/>
    </row>
    <row r="16330" spans="1:1" x14ac:dyDescent="0.55000000000000004">
      <c r="A16330" s="131"/>
    </row>
    <row r="16331" spans="1:1" x14ac:dyDescent="0.55000000000000004">
      <c r="A16331" s="131"/>
    </row>
    <row r="16334" spans="1:1" x14ac:dyDescent="0.55000000000000004">
      <c r="A16334" s="131"/>
    </row>
    <row r="16335" spans="1:1" x14ac:dyDescent="0.55000000000000004">
      <c r="A16335" s="131"/>
    </row>
    <row r="16338" spans="1:1" x14ac:dyDescent="0.55000000000000004">
      <c r="A16338" s="131"/>
    </row>
    <row r="16339" spans="1:1" x14ac:dyDescent="0.55000000000000004">
      <c r="A16339" s="131"/>
    </row>
    <row r="16342" spans="1:1" x14ac:dyDescent="0.55000000000000004">
      <c r="A16342" s="131"/>
    </row>
    <row r="16343" spans="1:1" x14ac:dyDescent="0.55000000000000004">
      <c r="A16343" s="131"/>
    </row>
    <row r="16346" spans="1:1" x14ac:dyDescent="0.55000000000000004">
      <c r="A16346" s="131"/>
    </row>
    <row r="16347" spans="1:1" x14ac:dyDescent="0.55000000000000004">
      <c r="A16347" s="131"/>
    </row>
    <row r="16350" spans="1:1" x14ac:dyDescent="0.55000000000000004">
      <c r="A16350" s="131"/>
    </row>
    <row r="16351" spans="1:1" x14ac:dyDescent="0.55000000000000004">
      <c r="A16351" s="131"/>
    </row>
    <row r="16354" spans="1:1" x14ac:dyDescent="0.55000000000000004">
      <c r="A16354" s="131"/>
    </row>
    <row r="16355" spans="1:1" x14ac:dyDescent="0.55000000000000004">
      <c r="A16355" s="131"/>
    </row>
    <row r="16358" spans="1:1" x14ac:dyDescent="0.55000000000000004">
      <c r="A16358" s="131"/>
    </row>
    <row r="16359" spans="1:1" x14ac:dyDescent="0.55000000000000004">
      <c r="A16359" s="131"/>
    </row>
    <row r="16362" spans="1:1" x14ac:dyDescent="0.55000000000000004">
      <c r="A16362" s="131"/>
    </row>
    <row r="16363" spans="1:1" x14ac:dyDescent="0.55000000000000004">
      <c r="A16363" s="131"/>
    </row>
    <row r="16366" spans="1:1" x14ac:dyDescent="0.55000000000000004">
      <c r="A16366" s="131"/>
    </row>
    <row r="16367" spans="1:1" x14ac:dyDescent="0.55000000000000004">
      <c r="A16367" s="131"/>
    </row>
    <row r="16370" spans="1:1" x14ac:dyDescent="0.55000000000000004">
      <c r="A16370" s="131"/>
    </row>
    <row r="16371" spans="1:1" x14ac:dyDescent="0.55000000000000004">
      <c r="A16371" s="131"/>
    </row>
    <row r="16374" spans="1:1" x14ac:dyDescent="0.55000000000000004">
      <c r="A16374" s="131"/>
    </row>
    <row r="16375" spans="1:1" x14ac:dyDescent="0.55000000000000004">
      <c r="A16375" s="131"/>
    </row>
    <row r="16378" spans="1:1" x14ac:dyDescent="0.55000000000000004">
      <c r="A16378" s="131"/>
    </row>
    <row r="16379" spans="1:1" x14ac:dyDescent="0.55000000000000004">
      <c r="A16379" s="131"/>
    </row>
    <row r="16382" spans="1:1" x14ac:dyDescent="0.55000000000000004">
      <c r="A16382" s="131"/>
    </row>
    <row r="16383" spans="1:1" x14ac:dyDescent="0.55000000000000004">
      <c r="A16383" s="131"/>
    </row>
    <row r="16386" spans="1:1" x14ac:dyDescent="0.55000000000000004">
      <c r="A16386" s="131"/>
    </row>
    <row r="16387" spans="1:1" x14ac:dyDescent="0.55000000000000004">
      <c r="A16387" s="131"/>
    </row>
    <row r="16390" spans="1:1" x14ac:dyDescent="0.55000000000000004">
      <c r="A16390" s="131"/>
    </row>
    <row r="16391" spans="1:1" x14ac:dyDescent="0.55000000000000004">
      <c r="A16391" s="131"/>
    </row>
    <row r="16394" spans="1:1" x14ac:dyDescent="0.55000000000000004">
      <c r="A16394" s="131"/>
    </row>
    <row r="16395" spans="1:1" x14ac:dyDescent="0.55000000000000004">
      <c r="A16395" s="131"/>
    </row>
    <row r="16398" spans="1:1" x14ac:dyDescent="0.55000000000000004">
      <c r="A16398" s="131"/>
    </row>
    <row r="16399" spans="1:1" x14ac:dyDescent="0.55000000000000004">
      <c r="A16399" s="131"/>
    </row>
    <row r="16402" spans="1:1" x14ac:dyDescent="0.55000000000000004">
      <c r="A16402" s="131"/>
    </row>
    <row r="16403" spans="1:1" x14ac:dyDescent="0.55000000000000004">
      <c r="A16403" s="131"/>
    </row>
    <row r="16406" spans="1:1" x14ac:dyDescent="0.55000000000000004">
      <c r="A16406" s="131"/>
    </row>
    <row r="16407" spans="1:1" x14ac:dyDescent="0.55000000000000004">
      <c r="A16407" s="131"/>
    </row>
    <row r="16410" spans="1:1" x14ac:dyDescent="0.55000000000000004">
      <c r="A16410" s="131"/>
    </row>
    <row r="16411" spans="1:1" x14ac:dyDescent="0.55000000000000004">
      <c r="A16411" s="131"/>
    </row>
    <row r="16414" spans="1:1" x14ac:dyDescent="0.55000000000000004">
      <c r="A16414" s="131"/>
    </row>
    <row r="16415" spans="1:1" x14ac:dyDescent="0.55000000000000004">
      <c r="A16415" s="131"/>
    </row>
    <row r="16418" spans="1:1" x14ac:dyDescent="0.55000000000000004">
      <c r="A16418" s="131"/>
    </row>
    <row r="16419" spans="1:1" x14ac:dyDescent="0.55000000000000004">
      <c r="A16419" s="131"/>
    </row>
    <row r="16422" spans="1:1" x14ac:dyDescent="0.55000000000000004">
      <c r="A16422" s="131"/>
    </row>
    <row r="16423" spans="1:1" x14ac:dyDescent="0.55000000000000004">
      <c r="A16423" s="131"/>
    </row>
    <row r="16426" spans="1:1" x14ac:dyDescent="0.55000000000000004">
      <c r="A16426" s="131"/>
    </row>
    <row r="16427" spans="1:1" x14ac:dyDescent="0.55000000000000004">
      <c r="A16427" s="131"/>
    </row>
    <row r="16430" spans="1:1" x14ac:dyDescent="0.55000000000000004">
      <c r="A16430" s="131"/>
    </row>
    <row r="16431" spans="1:1" x14ac:dyDescent="0.55000000000000004">
      <c r="A16431" s="131"/>
    </row>
    <row r="16434" spans="1:1" x14ac:dyDescent="0.55000000000000004">
      <c r="A16434" s="131"/>
    </row>
    <row r="16435" spans="1:1" x14ac:dyDescent="0.55000000000000004">
      <c r="A16435" s="131"/>
    </row>
    <row r="16438" spans="1:1" x14ac:dyDescent="0.55000000000000004">
      <c r="A16438" s="131"/>
    </row>
    <row r="16439" spans="1:1" x14ac:dyDescent="0.55000000000000004">
      <c r="A16439" s="131"/>
    </row>
    <row r="16442" spans="1:1" x14ac:dyDescent="0.55000000000000004">
      <c r="A16442" s="131"/>
    </row>
    <row r="16443" spans="1:1" x14ac:dyDescent="0.55000000000000004">
      <c r="A16443" s="131"/>
    </row>
    <row r="16446" spans="1:1" x14ac:dyDescent="0.55000000000000004">
      <c r="A16446" s="131"/>
    </row>
    <row r="16447" spans="1:1" x14ac:dyDescent="0.55000000000000004">
      <c r="A16447" s="131"/>
    </row>
    <row r="16450" spans="1:1" x14ac:dyDescent="0.55000000000000004">
      <c r="A16450" s="131"/>
    </row>
    <row r="16451" spans="1:1" x14ac:dyDescent="0.55000000000000004">
      <c r="A16451" s="131"/>
    </row>
    <row r="16454" spans="1:1" x14ac:dyDescent="0.55000000000000004">
      <c r="A16454" s="131"/>
    </row>
    <row r="16455" spans="1:1" x14ac:dyDescent="0.55000000000000004">
      <c r="A16455" s="131"/>
    </row>
    <row r="16458" spans="1:1" x14ac:dyDescent="0.55000000000000004">
      <c r="A16458" s="131"/>
    </row>
    <row r="16459" spans="1:1" x14ac:dyDescent="0.55000000000000004">
      <c r="A16459" s="131"/>
    </row>
    <row r="16462" spans="1:1" x14ac:dyDescent="0.55000000000000004">
      <c r="A16462" s="131"/>
    </row>
    <row r="16463" spans="1:1" x14ac:dyDescent="0.55000000000000004">
      <c r="A16463" s="131"/>
    </row>
    <row r="16466" spans="1:1" x14ac:dyDescent="0.55000000000000004">
      <c r="A16466" s="131"/>
    </row>
    <row r="16467" spans="1:1" x14ac:dyDescent="0.55000000000000004">
      <c r="A16467" s="131"/>
    </row>
    <row r="16470" spans="1:1" x14ac:dyDescent="0.55000000000000004">
      <c r="A16470" s="131"/>
    </row>
    <row r="16471" spans="1:1" x14ac:dyDescent="0.55000000000000004">
      <c r="A16471" s="131"/>
    </row>
    <row r="16474" spans="1:1" x14ac:dyDescent="0.55000000000000004">
      <c r="A16474" s="131"/>
    </row>
    <row r="16475" spans="1:1" x14ac:dyDescent="0.55000000000000004">
      <c r="A16475" s="131"/>
    </row>
    <row r="16478" spans="1:1" x14ac:dyDescent="0.55000000000000004">
      <c r="A16478" s="131"/>
    </row>
    <row r="16479" spans="1:1" x14ac:dyDescent="0.55000000000000004">
      <c r="A16479" s="131"/>
    </row>
    <row r="16482" spans="1:1" x14ac:dyDescent="0.55000000000000004">
      <c r="A16482" s="131"/>
    </row>
    <row r="16483" spans="1:1" x14ac:dyDescent="0.55000000000000004">
      <c r="A16483" s="131"/>
    </row>
    <row r="16486" spans="1:1" x14ac:dyDescent="0.55000000000000004">
      <c r="A16486" s="131"/>
    </row>
    <row r="16487" spans="1:1" x14ac:dyDescent="0.55000000000000004">
      <c r="A16487" s="131"/>
    </row>
    <row r="16490" spans="1:1" x14ac:dyDescent="0.55000000000000004">
      <c r="A16490" s="131"/>
    </row>
    <row r="16491" spans="1:1" x14ac:dyDescent="0.55000000000000004">
      <c r="A16491" s="131"/>
    </row>
    <row r="16494" spans="1:1" x14ac:dyDescent="0.55000000000000004">
      <c r="A16494" s="131"/>
    </row>
    <row r="16495" spans="1:1" x14ac:dyDescent="0.55000000000000004">
      <c r="A16495" s="131"/>
    </row>
    <row r="16498" spans="1:1" x14ac:dyDescent="0.55000000000000004">
      <c r="A16498" s="131"/>
    </row>
    <row r="16499" spans="1:1" x14ac:dyDescent="0.55000000000000004">
      <c r="A16499" s="131"/>
    </row>
    <row r="16502" spans="1:1" x14ac:dyDescent="0.55000000000000004">
      <c r="A16502" s="131"/>
    </row>
    <row r="16503" spans="1:1" x14ac:dyDescent="0.55000000000000004">
      <c r="A16503" s="131"/>
    </row>
    <row r="16506" spans="1:1" x14ac:dyDescent="0.55000000000000004">
      <c r="A16506" s="131"/>
    </row>
    <row r="16507" spans="1:1" x14ac:dyDescent="0.55000000000000004">
      <c r="A16507" s="131"/>
    </row>
    <row r="16510" spans="1:1" x14ac:dyDescent="0.55000000000000004">
      <c r="A16510" s="131"/>
    </row>
    <row r="16511" spans="1:1" x14ac:dyDescent="0.55000000000000004">
      <c r="A16511" s="131"/>
    </row>
    <row r="16514" spans="1:1" x14ac:dyDescent="0.55000000000000004">
      <c r="A16514" s="131"/>
    </row>
    <row r="16515" spans="1:1" x14ac:dyDescent="0.55000000000000004">
      <c r="A16515" s="131"/>
    </row>
    <row r="16518" spans="1:1" x14ac:dyDescent="0.55000000000000004">
      <c r="A16518" s="131"/>
    </row>
    <row r="16519" spans="1:1" x14ac:dyDescent="0.55000000000000004">
      <c r="A16519" s="131"/>
    </row>
    <row r="16522" spans="1:1" x14ac:dyDescent="0.55000000000000004">
      <c r="A16522" s="131"/>
    </row>
    <row r="16523" spans="1:1" x14ac:dyDescent="0.55000000000000004">
      <c r="A16523" s="131"/>
    </row>
    <row r="16526" spans="1:1" x14ac:dyDescent="0.55000000000000004">
      <c r="A16526" s="131"/>
    </row>
    <row r="16527" spans="1:1" x14ac:dyDescent="0.55000000000000004">
      <c r="A16527" s="131"/>
    </row>
    <row r="16530" spans="1:1" x14ac:dyDescent="0.55000000000000004">
      <c r="A16530" s="131"/>
    </row>
    <row r="16531" spans="1:1" x14ac:dyDescent="0.55000000000000004">
      <c r="A16531" s="131"/>
    </row>
    <row r="16534" spans="1:1" x14ac:dyDescent="0.55000000000000004">
      <c r="A16534" s="131"/>
    </row>
    <row r="16535" spans="1:1" x14ac:dyDescent="0.55000000000000004">
      <c r="A16535" s="131"/>
    </row>
    <row r="16538" spans="1:1" x14ac:dyDescent="0.55000000000000004">
      <c r="A16538" s="131"/>
    </row>
    <row r="16539" spans="1:1" x14ac:dyDescent="0.55000000000000004">
      <c r="A16539" s="131"/>
    </row>
    <row r="16542" spans="1:1" x14ac:dyDescent="0.55000000000000004">
      <c r="A16542" s="131"/>
    </row>
    <row r="16543" spans="1:1" x14ac:dyDescent="0.55000000000000004">
      <c r="A16543" s="131"/>
    </row>
    <row r="16546" spans="1:1" x14ac:dyDescent="0.55000000000000004">
      <c r="A16546" s="131"/>
    </row>
    <row r="16547" spans="1:1" x14ac:dyDescent="0.55000000000000004">
      <c r="A16547" s="131"/>
    </row>
    <row r="16550" spans="1:1" x14ac:dyDescent="0.55000000000000004">
      <c r="A16550" s="131"/>
    </row>
    <row r="16551" spans="1:1" x14ac:dyDescent="0.55000000000000004">
      <c r="A16551" s="131"/>
    </row>
    <row r="16554" spans="1:1" x14ac:dyDescent="0.55000000000000004">
      <c r="A16554" s="131"/>
    </row>
    <row r="16555" spans="1:1" x14ac:dyDescent="0.55000000000000004">
      <c r="A16555" s="131"/>
    </row>
    <row r="16558" spans="1:1" x14ac:dyDescent="0.55000000000000004">
      <c r="A16558" s="131"/>
    </row>
    <row r="16559" spans="1:1" x14ac:dyDescent="0.55000000000000004">
      <c r="A16559" s="131"/>
    </row>
    <row r="16562" spans="1:1" x14ac:dyDescent="0.55000000000000004">
      <c r="A16562" s="131"/>
    </row>
    <row r="16563" spans="1:1" x14ac:dyDescent="0.55000000000000004">
      <c r="A16563" s="131"/>
    </row>
    <row r="16566" spans="1:1" x14ac:dyDescent="0.55000000000000004">
      <c r="A16566" s="131"/>
    </row>
    <row r="16567" spans="1:1" x14ac:dyDescent="0.55000000000000004">
      <c r="A16567" s="131"/>
    </row>
    <row r="16570" spans="1:1" x14ac:dyDescent="0.55000000000000004">
      <c r="A16570" s="131"/>
    </row>
    <row r="16571" spans="1:1" x14ac:dyDescent="0.55000000000000004">
      <c r="A16571" s="131"/>
    </row>
    <row r="16574" spans="1:1" x14ac:dyDescent="0.55000000000000004">
      <c r="A16574" s="131"/>
    </row>
    <row r="16575" spans="1:1" x14ac:dyDescent="0.55000000000000004">
      <c r="A16575" s="131"/>
    </row>
    <row r="16578" spans="1:1" x14ac:dyDescent="0.55000000000000004">
      <c r="A16578" s="131"/>
    </row>
    <row r="16579" spans="1:1" x14ac:dyDescent="0.55000000000000004">
      <c r="A16579" s="131"/>
    </row>
    <row r="16582" spans="1:1" x14ac:dyDescent="0.55000000000000004">
      <c r="A16582" s="131"/>
    </row>
    <row r="16583" spans="1:1" x14ac:dyDescent="0.55000000000000004">
      <c r="A16583" s="131"/>
    </row>
    <row r="16586" spans="1:1" x14ac:dyDescent="0.55000000000000004">
      <c r="A16586" s="131"/>
    </row>
    <row r="16587" spans="1:1" x14ac:dyDescent="0.55000000000000004">
      <c r="A16587" s="131"/>
    </row>
    <row r="16590" spans="1:1" x14ac:dyDescent="0.55000000000000004">
      <c r="A16590" s="131"/>
    </row>
    <row r="16591" spans="1:1" x14ac:dyDescent="0.55000000000000004">
      <c r="A16591" s="131"/>
    </row>
    <row r="16594" spans="1:1" x14ac:dyDescent="0.55000000000000004">
      <c r="A16594" s="131"/>
    </row>
    <row r="16595" spans="1:1" x14ac:dyDescent="0.55000000000000004">
      <c r="A16595" s="131"/>
    </row>
    <row r="16598" spans="1:1" x14ac:dyDescent="0.55000000000000004">
      <c r="A16598" s="131"/>
    </row>
    <row r="16599" spans="1:1" x14ac:dyDescent="0.55000000000000004">
      <c r="A16599" s="131"/>
    </row>
    <row r="16602" spans="1:1" x14ac:dyDescent="0.55000000000000004">
      <c r="A16602" s="131"/>
    </row>
    <row r="16603" spans="1:1" x14ac:dyDescent="0.55000000000000004">
      <c r="A16603" s="131"/>
    </row>
    <row r="16606" spans="1:1" x14ac:dyDescent="0.55000000000000004">
      <c r="A16606" s="131"/>
    </row>
    <row r="16607" spans="1:1" x14ac:dyDescent="0.55000000000000004">
      <c r="A16607" s="131"/>
    </row>
    <row r="16610" spans="1:1" x14ac:dyDescent="0.55000000000000004">
      <c r="A16610" s="131"/>
    </row>
    <row r="16611" spans="1:1" x14ac:dyDescent="0.55000000000000004">
      <c r="A16611" s="131"/>
    </row>
    <row r="16614" spans="1:1" x14ac:dyDescent="0.55000000000000004">
      <c r="A16614" s="131"/>
    </row>
    <row r="16615" spans="1:1" x14ac:dyDescent="0.55000000000000004">
      <c r="A16615" s="131"/>
    </row>
    <row r="16618" spans="1:1" x14ac:dyDescent="0.55000000000000004">
      <c r="A16618" s="131"/>
    </row>
    <row r="16619" spans="1:1" x14ac:dyDescent="0.55000000000000004">
      <c r="A16619" s="131"/>
    </row>
    <row r="16622" spans="1:1" x14ac:dyDescent="0.55000000000000004">
      <c r="A16622" s="131"/>
    </row>
    <row r="16623" spans="1:1" x14ac:dyDescent="0.55000000000000004">
      <c r="A16623" s="131"/>
    </row>
    <row r="16626" spans="1:1" x14ac:dyDescent="0.55000000000000004">
      <c r="A16626" s="131"/>
    </row>
    <row r="16627" spans="1:1" x14ac:dyDescent="0.55000000000000004">
      <c r="A16627" s="131"/>
    </row>
    <row r="16630" spans="1:1" x14ac:dyDescent="0.55000000000000004">
      <c r="A16630" s="131"/>
    </row>
    <row r="16631" spans="1:1" x14ac:dyDescent="0.55000000000000004">
      <c r="A16631" s="131"/>
    </row>
    <row r="16634" spans="1:1" x14ac:dyDescent="0.55000000000000004">
      <c r="A16634" s="131"/>
    </row>
    <row r="16635" spans="1:1" x14ac:dyDescent="0.55000000000000004">
      <c r="A16635" s="131"/>
    </row>
    <row r="16638" spans="1:1" x14ac:dyDescent="0.55000000000000004">
      <c r="A16638" s="131"/>
    </row>
    <row r="16639" spans="1:1" x14ac:dyDescent="0.55000000000000004">
      <c r="A16639" s="131"/>
    </row>
    <row r="16642" spans="1:1" x14ac:dyDescent="0.55000000000000004">
      <c r="A16642" s="131"/>
    </row>
    <row r="16643" spans="1:1" x14ac:dyDescent="0.55000000000000004">
      <c r="A16643" s="131"/>
    </row>
    <row r="16646" spans="1:1" x14ac:dyDescent="0.55000000000000004">
      <c r="A16646" s="131"/>
    </row>
    <row r="16647" spans="1:1" x14ac:dyDescent="0.55000000000000004">
      <c r="A16647" s="131"/>
    </row>
    <row r="16650" spans="1:1" x14ac:dyDescent="0.55000000000000004">
      <c r="A16650" s="131"/>
    </row>
    <row r="16651" spans="1:1" x14ac:dyDescent="0.55000000000000004">
      <c r="A16651" s="131"/>
    </row>
    <row r="16654" spans="1:1" x14ac:dyDescent="0.55000000000000004">
      <c r="A16654" s="131"/>
    </row>
    <row r="16655" spans="1:1" x14ac:dyDescent="0.55000000000000004">
      <c r="A16655" s="131"/>
    </row>
    <row r="16658" spans="1:1" x14ac:dyDescent="0.55000000000000004">
      <c r="A16658" s="131"/>
    </row>
    <row r="16659" spans="1:1" x14ac:dyDescent="0.55000000000000004">
      <c r="A16659" s="131"/>
    </row>
    <row r="16662" spans="1:1" x14ac:dyDescent="0.55000000000000004">
      <c r="A16662" s="131"/>
    </row>
    <row r="16663" spans="1:1" x14ac:dyDescent="0.55000000000000004">
      <c r="A16663" s="131"/>
    </row>
    <row r="16666" spans="1:1" x14ac:dyDescent="0.55000000000000004">
      <c r="A16666" s="131"/>
    </row>
    <row r="16667" spans="1:1" x14ac:dyDescent="0.55000000000000004">
      <c r="A16667" s="131"/>
    </row>
    <row r="16670" spans="1:1" x14ac:dyDescent="0.55000000000000004">
      <c r="A16670" s="131"/>
    </row>
    <row r="16671" spans="1:1" x14ac:dyDescent="0.55000000000000004">
      <c r="A16671" s="131"/>
    </row>
    <row r="16674" spans="1:1" x14ac:dyDescent="0.55000000000000004">
      <c r="A16674" s="131"/>
    </row>
    <row r="16675" spans="1:1" x14ac:dyDescent="0.55000000000000004">
      <c r="A16675" s="131"/>
    </row>
    <row r="16678" spans="1:1" x14ac:dyDescent="0.55000000000000004">
      <c r="A16678" s="131"/>
    </row>
    <row r="16679" spans="1:1" x14ac:dyDescent="0.55000000000000004">
      <c r="A16679" s="131"/>
    </row>
    <row r="16682" spans="1:1" x14ac:dyDescent="0.55000000000000004">
      <c r="A16682" s="131"/>
    </row>
    <row r="16683" spans="1:1" x14ac:dyDescent="0.55000000000000004">
      <c r="A16683" s="131"/>
    </row>
    <row r="16686" spans="1:1" x14ac:dyDescent="0.55000000000000004">
      <c r="A16686" s="131"/>
    </row>
    <row r="16687" spans="1:1" x14ac:dyDescent="0.55000000000000004">
      <c r="A16687" s="131"/>
    </row>
    <row r="16690" spans="1:1" x14ac:dyDescent="0.55000000000000004">
      <c r="A16690" s="131"/>
    </row>
    <row r="16691" spans="1:1" x14ac:dyDescent="0.55000000000000004">
      <c r="A16691" s="131"/>
    </row>
    <row r="16694" spans="1:1" x14ac:dyDescent="0.55000000000000004">
      <c r="A16694" s="131"/>
    </row>
    <row r="16695" spans="1:1" x14ac:dyDescent="0.55000000000000004">
      <c r="A16695" s="131"/>
    </row>
    <row r="16698" spans="1:1" x14ac:dyDescent="0.55000000000000004">
      <c r="A16698" s="131"/>
    </row>
    <row r="16699" spans="1:1" x14ac:dyDescent="0.55000000000000004">
      <c r="A16699" s="131"/>
    </row>
    <row r="16702" spans="1:1" x14ac:dyDescent="0.55000000000000004">
      <c r="A16702" s="131"/>
    </row>
    <row r="16703" spans="1:1" x14ac:dyDescent="0.55000000000000004">
      <c r="A16703" s="131"/>
    </row>
    <row r="16706" spans="1:1" x14ac:dyDescent="0.55000000000000004">
      <c r="A16706" s="131"/>
    </row>
    <row r="16707" spans="1:1" x14ac:dyDescent="0.55000000000000004">
      <c r="A16707" s="131"/>
    </row>
    <row r="16710" spans="1:1" x14ac:dyDescent="0.55000000000000004">
      <c r="A16710" s="131"/>
    </row>
    <row r="16711" spans="1:1" x14ac:dyDescent="0.55000000000000004">
      <c r="A16711" s="131"/>
    </row>
    <row r="16714" spans="1:1" x14ac:dyDescent="0.55000000000000004">
      <c r="A16714" s="131"/>
    </row>
    <row r="16715" spans="1:1" x14ac:dyDescent="0.55000000000000004">
      <c r="A16715" s="131"/>
    </row>
    <row r="16718" spans="1:1" x14ac:dyDescent="0.55000000000000004">
      <c r="A16718" s="131"/>
    </row>
    <row r="16719" spans="1:1" x14ac:dyDescent="0.55000000000000004">
      <c r="A16719" s="131"/>
    </row>
    <row r="16722" spans="1:1" x14ac:dyDescent="0.55000000000000004">
      <c r="A16722" s="131"/>
    </row>
    <row r="16723" spans="1:1" x14ac:dyDescent="0.55000000000000004">
      <c r="A16723" s="131"/>
    </row>
    <row r="16726" spans="1:1" x14ac:dyDescent="0.55000000000000004">
      <c r="A16726" s="131"/>
    </row>
    <row r="16727" spans="1:1" x14ac:dyDescent="0.55000000000000004">
      <c r="A16727" s="131"/>
    </row>
    <row r="16730" spans="1:1" x14ac:dyDescent="0.55000000000000004">
      <c r="A16730" s="131"/>
    </row>
    <row r="16731" spans="1:1" x14ac:dyDescent="0.55000000000000004">
      <c r="A16731" s="131"/>
    </row>
    <row r="16734" spans="1:1" x14ac:dyDescent="0.55000000000000004">
      <c r="A16734" s="131"/>
    </row>
    <row r="16735" spans="1:1" x14ac:dyDescent="0.55000000000000004">
      <c r="A16735" s="131"/>
    </row>
    <row r="16738" spans="1:1" x14ac:dyDescent="0.55000000000000004">
      <c r="A16738" s="131"/>
    </row>
    <row r="16739" spans="1:1" x14ac:dyDescent="0.55000000000000004">
      <c r="A16739" s="131"/>
    </row>
    <row r="16742" spans="1:1" x14ac:dyDescent="0.55000000000000004">
      <c r="A16742" s="131"/>
    </row>
    <row r="16743" spans="1:1" x14ac:dyDescent="0.55000000000000004">
      <c r="A16743" s="131"/>
    </row>
    <row r="16746" spans="1:1" x14ac:dyDescent="0.55000000000000004">
      <c r="A16746" s="131"/>
    </row>
    <row r="16747" spans="1:1" x14ac:dyDescent="0.55000000000000004">
      <c r="A16747" s="131"/>
    </row>
    <row r="16750" spans="1:1" x14ac:dyDescent="0.55000000000000004">
      <c r="A16750" s="131"/>
    </row>
    <row r="16751" spans="1:1" x14ac:dyDescent="0.55000000000000004">
      <c r="A16751" s="131"/>
    </row>
    <row r="16754" spans="1:1" x14ac:dyDescent="0.55000000000000004">
      <c r="A16754" s="131"/>
    </row>
    <row r="16755" spans="1:1" x14ac:dyDescent="0.55000000000000004">
      <c r="A16755" s="131"/>
    </row>
    <row r="16758" spans="1:1" x14ac:dyDescent="0.55000000000000004">
      <c r="A16758" s="131"/>
    </row>
    <row r="16759" spans="1:1" x14ac:dyDescent="0.55000000000000004">
      <c r="A16759" s="131"/>
    </row>
    <row r="16762" spans="1:1" x14ac:dyDescent="0.55000000000000004">
      <c r="A16762" s="131"/>
    </row>
    <row r="16763" spans="1:1" x14ac:dyDescent="0.55000000000000004">
      <c r="A16763" s="131"/>
    </row>
    <row r="16766" spans="1:1" x14ac:dyDescent="0.55000000000000004">
      <c r="A16766" s="131"/>
    </row>
    <row r="16767" spans="1:1" x14ac:dyDescent="0.55000000000000004">
      <c r="A16767" s="131"/>
    </row>
    <row r="16770" spans="1:1" x14ac:dyDescent="0.55000000000000004">
      <c r="A16770" s="131"/>
    </row>
    <row r="16771" spans="1:1" x14ac:dyDescent="0.55000000000000004">
      <c r="A16771" s="131"/>
    </row>
    <row r="16774" spans="1:1" x14ac:dyDescent="0.55000000000000004">
      <c r="A16774" s="131"/>
    </row>
    <row r="16775" spans="1:1" x14ac:dyDescent="0.55000000000000004">
      <c r="A16775" s="131"/>
    </row>
    <row r="16778" spans="1:1" x14ac:dyDescent="0.55000000000000004">
      <c r="A16778" s="131"/>
    </row>
    <row r="16779" spans="1:1" x14ac:dyDescent="0.55000000000000004">
      <c r="A16779" s="131"/>
    </row>
    <row r="16782" spans="1:1" x14ac:dyDescent="0.55000000000000004">
      <c r="A16782" s="131"/>
    </row>
    <row r="16783" spans="1:1" x14ac:dyDescent="0.55000000000000004">
      <c r="A16783" s="131"/>
    </row>
    <row r="16786" spans="1:1" x14ac:dyDescent="0.55000000000000004">
      <c r="A16786" s="131"/>
    </row>
    <row r="16787" spans="1:1" x14ac:dyDescent="0.55000000000000004">
      <c r="A16787" s="131"/>
    </row>
    <row r="16790" spans="1:1" x14ac:dyDescent="0.55000000000000004">
      <c r="A16790" s="131"/>
    </row>
    <row r="16791" spans="1:1" x14ac:dyDescent="0.55000000000000004">
      <c r="A16791" s="131"/>
    </row>
    <row r="16794" spans="1:1" x14ac:dyDescent="0.55000000000000004">
      <c r="A16794" s="131"/>
    </row>
    <row r="16795" spans="1:1" x14ac:dyDescent="0.55000000000000004">
      <c r="A16795" s="131"/>
    </row>
    <row r="16798" spans="1:1" x14ac:dyDescent="0.55000000000000004">
      <c r="A16798" s="131"/>
    </row>
    <row r="16799" spans="1:1" x14ac:dyDescent="0.55000000000000004">
      <c r="A16799" s="131"/>
    </row>
    <row r="16802" spans="1:1" x14ac:dyDescent="0.55000000000000004">
      <c r="A16802" s="131"/>
    </row>
    <row r="16803" spans="1:1" x14ac:dyDescent="0.55000000000000004">
      <c r="A16803" s="131"/>
    </row>
    <row r="16806" spans="1:1" x14ac:dyDescent="0.55000000000000004">
      <c r="A16806" s="131"/>
    </row>
    <row r="16807" spans="1:1" x14ac:dyDescent="0.55000000000000004">
      <c r="A16807" s="131"/>
    </row>
    <row r="16810" spans="1:1" x14ac:dyDescent="0.55000000000000004">
      <c r="A16810" s="131"/>
    </row>
    <row r="16811" spans="1:1" x14ac:dyDescent="0.55000000000000004">
      <c r="A16811" s="131"/>
    </row>
    <row r="16814" spans="1:1" x14ac:dyDescent="0.55000000000000004">
      <c r="A16814" s="131"/>
    </row>
    <row r="16815" spans="1:1" x14ac:dyDescent="0.55000000000000004">
      <c r="A16815" s="131"/>
    </row>
    <row r="16818" spans="1:1" x14ac:dyDescent="0.55000000000000004">
      <c r="A16818" s="131"/>
    </row>
    <row r="16819" spans="1:1" x14ac:dyDescent="0.55000000000000004">
      <c r="A16819" s="131"/>
    </row>
    <row r="16822" spans="1:1" x14ac:dyDescent="0.55000000000000004">
      <c r="A16822" s="131"/>
    </row>
    <row r="16823" spans="1:1" x14ac:dyDescent="0.55000000000000004">
      <c r="A16823" s="131"/>
    </row>
    <row r="16826" spans="1:1" x14ac:dyDescent="0.55000000000000004">
      <c r="A16826" s="131"/>
    </row>
    <row r="16827" spans="1:1" x14ac:dyDescent="0.55000000000000004">
      <c r="A16827" s="131"/>
    </row>
    <row r="16830" spans="1:1" x14ac:dyDescent="0.55000000000000004">
      <c r="A16830" s="131"/>
    </row>
    <row r="16831" spans="1:1" x14ac:dyDescent="0.55000000000000004">
      <c r="A16831" s="131"/>
    </row>
    <row r="16834" spans="1:1" x14ac:dyDescent="0.55000000000000004">
      <c r="A16834" s="131"/>
    </row>
    <row r="16835" spans="1:1" x14ac:dyDescent="0.55000000000000004">
      <c r="A16835" s="131"/>
    </row>
    <row r="16838" spans="1:1" x14ac:dyDescent="0.55000000000000004">
      <c r="A16838" s="131"/>
    </row>
    <row r="16839" spans="1:1" x14ac:dyDescent="0.55000000000000004">
      <c r="A16839" s="131"/>
    </row>
    <row r="16842" spans="1:1" x14ac:dyDescent="0.55000000000000004">
      <c r="A16842" s="131"/>
    </row>
    <row r="16843" spans="1:1" x14ac:dyDescent="0.55000000000000004">
      <c r="A16843" s="131"/>
    </row>
    <row r="16846" spans="1:1" x14ac:dyDescent="0.55000000000000004">
      <c r="A16846" s="131"/>
    </row>
    <row r="16847" spans="1:1" x14ac:dyDescent="0.55000000000000004">
      <c r="A16847" s="131"/>
    </row>
    <row r="16850" spans="1:1" x14ac:dyDescent="0.55000000000000004">
      <c r="A16850" s="131"/>
    </row>
    <row r="16851" spans="1:1" x14ac:dyDescent="0.55000000000000004">
      <c r="A16851" s="131"/>
    </row>
    <row r="16854" spans="1:1" x14ac:dyDescent="0.55000000000000004">
      <c r="A16854" s="131"/>
    </row>
    <row r="16855" spans="1:1" x14ac:dyDescent="0.55000000000000004">
      <c r="A16855" s="131"/>
    </row>
    <row r="16858" spans="1:1" x14ac:dyDescent="0.55000000000000004">
      <c r="A16858" s="131"/>
    </row>
    <row r="16859" spans="1:1" x14ac:dyDescent="0.55000000000000004">
      <c r="A16859" s="131"/>
    </row>
    <row r="16862" spans="1:1" x14ac:dyDescent="0.55000000000000004">
      <c r="A16862" s="131"/>
    </row>
    <row r="16863" spans="1:1" x14ac:dyDescent="0.55000000000000004">
      <c r="A16863" s="131"/>
    </row>
    <row r="16866" spans="1:1" x14ac:dyDescent="0.55000000000000004">
      <c r="A16866" s="131"/>
    </row>
    <row r="16867" spans="1:1" x14ac:dyDescent="0.55000000000000004">
      <c r="A16867" s="131"/>
    </row>
    <row r="16870" spans="1:1" x14ac:dyDescent="0.55000000000000004">
      <c r="A16870" s="131"/>
    </row>
    <row r="16871" spans="1:1" x14ac:dyDescent="0.55000000000000004">
      <c r="A16871" s="131"/>
    </row>
    <row r="16874" spans="1:1" x14ac:dyDescent="0.55000000000000004">
      <c r="A16874" s="131"/>
    </row>
    <row r="16875" spans="1:1" x14ac:dyDescent="0.55000000000000004">
      <c r="A16875" s="131"/>
    </row>
    <row r="16878" spans="1:1" x14ac:dyDescent="0.55000000000000004">
      <c r="A16878" s="131"/>
    </row>
    <row r="16879" spans="1:1" x14ac:dyDescent="0.55000000000000004">
      <c r="A16879" s="131"/>
    </row>
    <row r="16882" spans="1:1" x14ac:dyDescent="0.55000000000000004">
      <c r="A16882" s="131"/>
    </row>
    <row r="16883" spans="1:1" x14ac:dyDescent="0.55000000000000004">
      <c r="A16883" s="131"/>
    </row>
    <row r="16886" spans="1:1" x14ac:dyDescent="0.55000000000000004">
      <c r="A16886" s="131"/>
    </row>
    <row r="16887" spans="1:1" x14ac:dyDescent="0.55000000000000004">
      <c r="A16887" s="131"/>
    </row>
    <row r="16890" spans="1:1" x14ac:dyDescent="0.55000000000000004">
      <c r="A16890" s="131"/>
    </row>
    <row r="16891" spans="1:1" x14ac:dyDescent="0.55000000000000004">
      <c r="A16891" s="131"/>
    </row>
    <row r="16894" spans="1:1" x14ac:dyDescent="0.55000000000000004">
      <c r="A16894" s="131"/>
    </row>
    <row r="16895" spans="1:1" x14ac:dyDescent="0.55000000000000004">
      <c r="A16895" s="131"/>
    </row>
    <row r="16898" spans="1:1" x14ac:dyDescent="0.55000000000000004">
      <c r="A16898" s="131"/>
    </row>
    <row r="16899" spans="1:1" x14ac:dyDescent="0.55000000000000004">
      <c r="A16899" s="131"/>
    </row>
    <row r="16902" spans="1:1" x14ac:dyDescent="0.55000000000000004">
      <c r="A16902" s="131"/>
    </row>
    <row r="16903" spans="1:1" x14ac:dyDescent="0.55000000000000004">
      <c r="A16903" s="131"/>
    </row>
    <row r="16906" spans="1:1" x14ac:dyDescent="0.55000000000000004">
      <c r="A16906" s="131"/>
    </row>
    <row r="16907" spans="1:1" x14ac:dyDescent="0.55000000000000004">
      <c r="A16907" s="131"/>
    </row>
    <row r="16910" spans="1:1" x14ac:dyDescent="0.55000000000000004">
      <c r="A16910" s="131"/>
    </row>
    <row r="16911" spans="1:1" x14ac:dyDescent="0.55000000000000004">
      <c r="A16911" s="131"/>
    </row>
    <row r="16914" spans="1:1" x14ac:dyDescent="0.55000000000000004">
      <c r="A16914" s="131"/>
    </row>
    <row r="16915" spans="1:1" x14ac:dyDescent="0.55000000000000004">
      <c r="A16915" s="131"/>
    </row>
    <row r="16918" spans="1:1" x14ac:dyDescent="0.55000000000000004">
      <c r="A16918" s="131"/>
    </row>
    <row r="16919" spans="1:1" x14ac:dyDescent="0.55000000000000004">
      <c r="A16919" s="131"/>
    </row>
    <row r="16922" spans="1:1" x14ac:dyDescent="0.55000000000000004">
      <c r="A16922" s="131"/>
    </row>
    <row r="16923" spans="1:1" x14ac:dyDescent="0.55000000000000004">
      <c r="A16923" s="131"/>
    </row>
    <row r="16926" spans="1:1" x14ac:dyDescent="0.55000000000000004">
      <c r="A16926" s="131"/>
    </row>
    <row r="16927" spans="1:1" x14ac:dyDescent="0.55000000000000004">
      <c r="A16927" s="131"/>
    </row>
    <row r="16930" spans="1:1" x14ac:dyDescent="0.55000000000000004">
      <c r="A16930" s="131"/>
    </row>
    <row r="16931" spans="1:1" x14ac:dyDescent="0.55000000000000004">
      <c r="A16931" s="131"/>
    </row>
    <row r="16934" spans="1:1" x14ac:dyDescent="0.55000000000000004">
      <c r="A16934" s="131"/>
    </row>
    <row r="16935" spans="1:1" x14ac:dyDescent="0.55000000000000004">
      <c r="A16935" s="131"/>
    </row>
    <row r="16938" spans="1:1" x14ac:dyDescent="0.55000000000000004">
      <c r="A16938" s="131"/>
    </row>
    <row r="16939" spans="1:1" x14ac:dyDescent="0.55000000000000004">
      <c r="A16939" s="131"/>
    </row>
    <row r="16942" spans="1:1" x14ac:dyDescent="0.55000000000000004">
      <c r="A16942" s="131"/>
    </row>
    <row r="16943" spans="1:1" x14ac:dyDescent="0.55000000000000004">
      <c r="A16943" s="131"/>
    </row>
    <row r="16946" spans="1:1" x14ac:dyDescent="0.55000000000000004">
      <c r="A16946" s="131"/>
    </row>
    <row r="16947" spans="1:1" x14ac:dyDescent="0.55000000000000004">
      <c r="A16947" s="131"/>
    </row>
    <row r="16950" spans="1:1" x14ac:dyDescent="0.55000000000000004">
      <c r="A16950" s="131"/>
    </row>
    <row r="16951" spans="1:1" x14ac:dyDescent="0.55000000000000004">
      <c r="A16951" s="131"/>
    </row>
    <row r="16954" spans="1:1" x14ac:dyDescent="0.55000000000000004">
      <c r="A16954" s="131"/>
    </row>
    <row r="16955" spans="1:1" x14ac:dyDescent="0.55000000000000004">
      <c r="A16955" s="131"/>
    </row>
    <row r="16958" spans="1:1" x14ac:dyDescent="0.55000000000000004">
      <c r="A16958" s="131"/>
    </row>
    <row r="16959" spans="1:1" x14ac:dyDescent="0.55000000000000004">
      <c r="A16959" s="131"/>
    </row>
    <row r="16962" spans="1:1" x14ac:dyDescent="0.55000000000000004">
      <c r="A16962" s="131"/>
    </row>
    <row r="16963" spans="1:1" x14ac:dyDescent="0.55000000000000004">
      <c r="A16963" s="131"/>
    </row>
    <row r="16966" spans="1:1" x14ac:dyDescent="0.55000000000000004">
      <c r="A16966" s="131"/>
    </row>
    <row r="16967" spans="1:1" x14ac:dyDescent="0.55000000000000004">
      <c r="A16967" s="131"/>
    </row>
    <row r="16970" spans="1:1" x14ac:dyDescent="0.55000000000000004">
      <c r="A16970" s="131"/>
    </row>
    <row r="16971" spans="1:1" x14ac:dyDescent="0.55000000000000004">
      <c r="A16971" s="131"/>
    </row>
    <row r="16974" spans="1:1" x14ac:dyDescent="0.55000000000000004">
      <c r="A16974" s="131"/>
    </row>
    <row r="16975" spans="1:1" x14ac:dyDescent="0.55000000000000004">
      <c r="A16975" s="131"/>
    </row>
    <row r="16978" spans="1:1" x14ac:dyDescent="0.55000000000000004">
      <c r="A16978" s="131"/>
    </row>
    <row r="16979" spans="1:1" x14ac:dyDescent="0.55000000000000004">
      <c r="A16979" s="131"/>
    </row>
    <row r="16982" spans="1:1" x14ac:dyDescent="0.55000000000000004">
      <c r="A16982" s="131"/>
    </row>
    <row r="16983" spans="1:1" x14ac:dyDescent="0.55000000000000004">
      <c r="A16983" s="131"/>
    </row>
    <row r="16986" spans="1:1" x14ac:dyDescent="0.55000000000000004">
      <c r="A16986" s="131"/>
    </row>
    <row r="16987" spans="1:1" x14ac:dyDescent="0.55000000000000004">
      <c r="A16987" s="131"/>
    </row>
    <row r="16990" spans="1:1" x14ac:dyDescent="0.55000000000000004">
      <c r="A16990" s="131"/>
    </row>
    <row r="16991" spans="1:1" x14ac:dyDescent="0.55000000000000004">
      <c r="A16991" s="131"/>
    </row>
    <row r="16994" spans="1:1" x14ac:dyDescent="0.55000000000000004">
      <c r="A16994" s="131"/>
    </row>
    <row r="16995" spans="1:1" x14ac:dyDescent="0.55000000000000004">
      <c r="A16995" s="131"/>
    </row>
    <row r="16998" spans="1:1" x14ac:dyDescent="0.55000000000000004">
      <c r="A16998" s="131"/>
    </row>
    <row r="16999" spans="1:1" x14ac:dyDescent="0.55000000000000004">
      <c r="A16999" s="131"/>
    </row>
    <row r="17002" spans="1:1" x14ac:dyDescent="0.55000000000000004">
      <c r="A17002" s="131"/>
    </row>
    <row r="17003" spans="1:1" x14ac:dyDescent="0.55000000000000004">
      <c r="A17003" s="131"/>
    </row>
    <row r="17006" spans="1:1" x14ac:dyDescent="0.55000000000000004">
      <c r="A17006" s="131"/>
    </row>
    <row r="17007" spans="1:1" x14ac:dyDescent="0.55000000000000004">
      <c r="A17007" s="131"/>
    </row>
    <row r="17010" spans="1:1" x14ac:dyDescent="0.55000000000000004">
      <c r="A17010" s="131"/>
    </row>
    <row r="17011" spans="1:1" x14ac:dyDescent="0.55000000000000004">
      <c r="A17011" s="131"/>
    </row>
    <row r="17014" spans="1:1" x14ac:dyDescent="0.55000000000000004">
      <c r="A17014" s="131"/>
    </row>
    <row r="17015" spans="1:1" x14ac:dyDescent="0.55000000000000004">
      <c r="A17015" s="131"/>
    </row>
    <row r="17018" spans="1:1" x14ac:dyDescent="0.55000000000000004">
      <c r="A17018" s="131"/>
    </row>
    <row r="17019" spans="1:1" x14ac:dyDescent="0.55000000000000004">
      <c r="A17019" s="131"/>
    </row>
    <row r="17022" spans="1:1" x14ac:dyDescent="0.55000000000000004">
      <c r="A17022" s="131"/>
    </row>
    <row r="17023" spans="1:1" x14ac:dyDescent="0.55000000000000004">
      <c r="A17023" s="131"/>
    </row>
    <row r="17026" spans="1:1" x14ac:dyDescent="0.55000000000000004">
      <c r="A17026" s="131"/>
    </row>
    <row r="17027" spans="1:1" x14ac:dyDescent="0.55000000000000004">
      <c r="A17027" s="131"/>
    </row>
    <row r="17030" spans="1:1" x14ac:dyDescent="0.55000000000000004">
      <c r="A17030" s="131"/>
    </row>
    <row r="17031" spans="1:1" x14ac:dyDescent="0.55000000000000004">
      <c r="A17031" s="131"/>
    </row>
    <row r="17034" spans="1:1" x14ac:dyDescent="0.55000000000000004">
      <c r="A17034" s="131"/>
    </row>
    <row r="17035" spans="1:1" x14ac:dyDescent="0.55000000000000004">
      <c r="A17035" s="131"/>
    </row>
    <row r="17038" spans="1:1" x14ac:dyDescent="0.55000000000000004">
      <c r="A17038" s="131"/>
    </row>
    <row r="17039" spans="1:1" x14ac:dyDescent="0.55000000000000004">
      <c r="A17039" s="131"/>
    </row>
    <row r="17042" spans="1:1" x14ac:dyDescent="0.55000000000000004">
      <c r="A17042" s="131"/>
    </row>
    <row r="17043" spans="1:1" x14ac:dyDescent="0.55000000000000004">
      <c r="A17043" s="131"/>
    </row>
    <row r="17046" spans="1:1" x14ac:dyDescent="0.55000000000000004">
      <c r="A17046" s="131"/>
    </row>
    <row r="17047" spans="1:1" x14ac:dyDescent="0.55000000000000004">
      <c r="A17047" s="131"/>
    </row>
    <row r="17050" spans="1:1" x14ac:dyDescent="0.55000000000000004">
      <c r="A17050" s="131"/>
    </row>
    <row r="17051" spans="1:1" x14ac:dyDescent="0.55000000000000004">
      <c r="A17051" s="131"/>
    </row>
    <row r="17054" spans="1:1" x14ac:dyDescent="0.55000000000000004">
      <c r="A17054" s="131"/>
    </row>
    <row r="17055" spans="1:1" x14ac:dyDescent="0.55000000000000004">
      <c r="A17055" s="131"/>
    </row>
    <row r="17058" spans="1:1" x14ac:dyDescent="0.55000000000000004">
      <c r="A17058" s="131"/>
    </row>
    <row r="17059" spans="1:1" x14ac:dyDescent="0.55000000000000004">
      <c r="A17059" s="131"/>
    </row>
    <row r="17062" spans="1:1" x14ac:dyDescent="0.55000000000000004">
      <c r="A17062" s="131"/>
    </row>
    <row r="17063" spans="1:1" x14ac:dyDescent="0.55000000000000004">
      <c r="A17063" s="131"/>
    </row>
    <row r="17066" spans="1:1" x14ac:dyDescent="0.55000000000000004">
      <c r="A17066" s="131"/>
    </row>
    <row r="17067" spans="1:1" x14ac:dyDescent="0.55000000000000004">
      <c r="A17067" s="131"/>
    </row>
    <row r="17070" spans="1:1" x14ac:dyDescent="0.55000000000000004">
      <c r="A17070" s="131"/>
    </row>
    <row r="17071" spans="1:1" x14ac:dyDescent="0.55000000000000004">
      <c r="A17071" s="131"/>
    </row>
    <row r="17074" spans="1:1" x14ac:dyDescent="0.55000000000000004">
      <c r="A17074" s="131"/>
    </row>
    <row r="17075" spans="1:1" x14ac:dyDescent="0.55000000000000004">
      <c r="A17075" s="131"/>
    </row>
    <row r="17078" spans="1:1" x14ac:dyDescent="0.55000000000000004">
      <c r="A17078" s="131"/>
    </row>
    <row r="17079" spans="1:1" x14ac:dyDescent="0.55000000000000004">
      <c r="A17079" s="131"/>
    </row>
    <row r="17082" spans="1:1" x14ac:dyDescent="0.55000000000000004">
      <c r="A17082" s="131"/>
    </row>
    <row r="17083" spans="1:1" x14ac:dyDescent="0.55000000000000004">
      <c r="A17083" s="131"/>
    </row>
    <row r="17086" spans="1:1" x14ac:dyDescent="0.55000000000000004">
      <c r="A17086" s="131"/>
    </row>
    <row r="17087" spans="1:1" x14ac:dyDescent="0.55000000000000004">
      <c r="A17087" s="131"/>
    </row>
    <row r="17090" spans="1:1" x14ac:dyDescent="0.55000000000000004">
      <c r="A17090" s="131"/>
    </row>
    <row r="17091" spans="1:1" x14ac:dyDescent="0.55000000000000004">
      <c r="A17091" s="131"/>
    </row>
    <row r="17094" spans="1:1" x14ac:dyDescent="0.55000000000000004">
      <c r="A17094" s="131"/>
    </row>
    <row r="17095" spans="1:1" x14ac:dyDescent="0.55000000000000004">
      <c r="A17095" s="131"/>
    </row>
    <row r="17098" spans="1:1" x14ac:dyDescent="0.55000000000000004">
      <c r="A17098" s="131"/>
    </row>
    <row r="17099" spans="1:1" x14ac:dyDescent="0.55000000000000004">
      <c r="A17099" s="131"/>
    </row>
    <row r="17102" spans="1:1" x14ac:dyDescent="0.55000000000000004">
      <c r="A17102" s="131"/>
    </row>
    <row r="17103" spans="1:1" x14ac:dyDescent="0.55000000000000004">
      <c r="A17103" s="131"/>
    </row>
    <row r="17106" spans="1:1" x14ac:dyDescent="0.55000000000000004">
      <c r="A17106" s="131"/>
    </row>
    <row r="17107" spans="1:1" x14ac:dyDescent="0.55000000000000004">
      <c r="A17107" s="131"/>
    </row>
    <row r="17110" spans="1:1" x14ac:dyDescent="0.55000000000000004">
      <c r="A17110" s="131"/>
    </row>
    <row r="17111" spans="1:1" x14ac:dyDescent="0.55000000000000004">
      <c r="A17111" s="131"/>
    </row>
    <row r="17114" spans="1:1" x14ac:dyDescent="0.55000000000000004">
      <c r="A17114" s="131"/>
    </row>
    <row r="17115" spans="1:1" x14ac:dyDescent="0.55000000000000004">
      <c r="A17115" s="131"/>
    </row>
    <row r="17118" spans="1:1" x14ac:dyDescent="0.55000000000000004">
      <c r="A17118" s="131"/>
    </row>
    <row r="17119" spans="1:1" x14ac:dyDescent="0.55000000000000004">
      <c r="A17119" s="131"/>
    </row>
    <row r="17122" spans="1:1" x14ac:dyDescent="0.55000000000000004">
      <c r="A17122" s="131"/>
    </row>
    <row r="17123" spans="1:1" x14ac:dyDescent="0.55000000000000004">
      <c r="A17123" s="131"/>
    </row>
    <row r="17126" spans="1:1" x14ac:dyDescent="0.55000000000000004">
      <c r="A17126" s="131"/>
    </row>
    <row r="17127" spans="1:1" x14ac:dyDescent="0.55000000000000004">
      <c r="A17127" s="131"/>
    </row>
    <row r="17130" spans="1:1" x14ac:dyDescent="0.55000000000000004">
      <c r="A17130" s="131"/>
    </row>
    <row r="17131" spans="1:1" x14ac:dyDescent="0.55000000000000004">
      <c r="A17131" s="131"/>
    </row>
    <row r="17134" spans="1:1" x14ac:dyDescent="0.55000000000000004">
      <c r="A17134" s="131"/>
    </row>
    <row r="17135" spans="1:1" x14ac:dyDescent="0.55000000000000004">
      <c r="A17135" s="131"/>
    </row>
    <row r="17138" spans="1:1" x14ac:dyDescent="0.55000000000000004">
      <c r="A17138" s="131"/>
    </row>
    <row r="17139" spans="1:1" x14ac:dyDescent="0.55000000000000004">
      <c r="A17139" s="131"/>
    </row>
    <row r="17142" spans="1:1" x14ac:dyDescent="0.55000000000000004">
      <c r="A17142" s="131"/>
    </row>
    <row r="17143" spans="1:1" x14ac:dyDescent="0.55000000000000004">
      <c r="A17143" s="131"/>
    </row>
    <row r="17146" spans="1:1" x14ac:dyDescent="0.55000000000000004">
      <c r="A17146" s="131"/>
    </row>
    <row r="17147" spans="1:1" x14ac:dyDescent="0.55000000000000004">
      <c r="A17147" s="131"/>
    </row>
    <row r="17150" spans="1:1" x14ac:dyDescent="0.55000000000000004">
      <c r="A17150" s="131"/>
    </row>
    <row r="17151" spans="1:1" x14ac:dyDescent="0.55000000000000004">
      <c r="A17151" s="131"/>
    </row>
    <row r="17154" spans="1:1" x14ac:dyDescent="0.55000000000000004">
      <c r="A17154" s="131"/>
    </row>
    <row r="17155" spans="1:1" x14ac:dyDescent="0.55000000000000004">
      <c r="A17155" s="131"/>
    </row>
    <row r="17158" spans="1:1" x14ac:dyDescent="0.55000000000000004">
      <c r="A17158" s="131"/>
    </row>
    <row r="17159" spans="1:1" x14ac:dyDescent="0.55000000000000004">
      <c r="A17159" s="131"/>
    </row>
    <row r="17162" spans="1:1" x14ac:dyDescent="0.55000000000000004">
      <c r="A17162" s="131"/>
    </row>
    <row r="17163" spans="1:1" x14ac:dyDescent="0.55000000000000004">
      <c r="A17163" s="131"/>
    </row>
    <row r="17166" spans="1:1" x14ac:dyDescent="0.55000000000000004">
      <c r="A17166" s="131"/>
    </row>
    <row r="17167" spans="1:1" x14ac:dyDescent="0.55000000000000004">
      <c r="A17167" s="131"/>
    </row>
    <row r="17170" spans="1:1" x14ac:dyDescent="0.55000000000000004">
      <c r="A17170" s="131"/>
    </row>
    <row r="17171" spans="1:1" x14ac:dyDescent="0.55000000000000004">
      <c r="A17171" s="131"/>
    </row>
    <row r="17174" spans="1:1" x14ac:dyDescent="0.55000000000000004">
      <c r="A17174" s="131"/>
    </row>
    <row r="17175" spans="1:1" x14ac:dyDescent="0.55000000000000004">
      <c r="A17175" s="131"/>
    </row>
    <row r="17178" spans="1:1" x14ac:dyDescent="0.55000000000000004">
      <c r="A17178" s="131"/>
    </row>
    <row r="17179" spans="1:1" x14ac:dyDescent="0.55000000000000004">
      <c r="A17179" s="131"/>
    </row>
    <row r="17182" spans="1:1" x14ac:dyDescent="0.55000000000000004">
      <c r="A17182" s="131"/>
    </row>
    <row r="17183" spans="1:1" x14ac:dyDescent="0.55000000000000004">
      <c r="A17183" s="131"/>
    </row>
    <row r="17186" spans="1:1" x14ac:dyDescent="0.55000000000000004">
      <c r="A17186" s="131"/>
    </row>
    <row r="17187" spans="1:1" x14ac:dyDescent="0.55000000000000004">
      <c r="A17187" s="131"/>
    </row>
    <row r="17190" spans="1:1" x14ac:dyDescent="0.55000000000000004">
      <c r="A17190" s="131"/>
    </row>
    <row r="17191" spans="1:1" x14ac:dyDescent="0.55000000000000004">
      <c r="A17191" s="131"/>
    </row>
    <row r="17194" spans="1:1" x14ac:dyDescent="0.55000000000000004">
      <c r="A17194" s="131"/>
    </row>
    <row r="17195" spans="1:1" x14ac:dyDescent="0.55000000000000004">
      <c r="A17195" s="131"/>
    </row>
    <row r="17198" spans="1:1" x14ac:dyDescent="0.55000000000000004">
      <c r="A17198" s="131"/>
    </row>
    <row r="17199" spans="1:1" x14ac:dyDescent="0.55000000000000004">
      <c r="A17199" s="131"/>
    </row>
    <row r="17202" spans="1:1" x14ac:dyDescent="0.55000000000000004">
      <c r="A17202" s="131"/>
    </row>
    <row r="17203" spans="1:1" x14ac:dyDescent="0.55000000000000004">
      <c r="A17203" s="131"/>
    </row>
    <row r="17206" spans="1:1" x14ac:dyDescent="0.55000000000000004">
      <c r="A17206" s="131"/>
    </row>
    <row r="17207" spans="1:1" x14ac:dyDescent="0.55000000000000004">
      <c r="A17207" s="131"/>
    </row>
    <row r="17210" spans="1:1" x14ac:dyDescent="0.55000000000000004">
      <c r="A17210" s="131"/>
    </row>
    <row r="17211" spans="1:1" x14ac:dyDescent="0.55000000000000004">
      <c r="A17211" s="131"/>
    </row>
    <row r="17214" spans="1:1" x14ac:dyDescent="0.55000000000000004">
      <c r="A17214" s="131"/>
    </row>
    <row r="17215" spans="1:1" x14ac:dyDescent="0.55000000000000004">
      <c r="A17215" s="131"/>
    </row>
    <row r="17218" spans="1:1" x14ac:dyDescent="0.55000000000000004">
      <c r="A17218" s="131"/>
    </row>
    <row r="17219" spans="1:1" x14ac:dyDescent="0.55000000000000004">
      <c r="A17219" s="131"/>
    </row>
    <row r="17222" spans="1:1" x14ac:dyDescent="0.55000000000000004">
      <c r="A17222" s="131"/>
    </row>
    <row r="17223" spans="1:1" x14ac:dyDescent="0.55000000000000004">
      <c r="A17223" s="131"/>
    </row>
    <row r="17226" spans="1:1" x14ac:dyDescent="0.55000000000000004">
      <c r="A17226" s="131"/>
    </row>
    <row r="17227" spans="1:1" x14ac:dyDescent="0.55000000000000004">
      <c r="A17227" s="131"/>
    </row>
    <row r="17230" spans="1:1" x14ac:dyDescent="0.55000000000000004">
      <c r="A17230" s="131"/>
    </row>
    <row r="17231" spans="1:1" x14ac:dyDescent="0.55000000000000004">
      <c r="A17231" s="131"/>
    </row>
    <row r="17234" spans="1:1" x14ac:dyDescent="0.55000000000000004">
      <c r="A17234" s="131"/>
    </row>
    <row r="17235" spans="1:1" x14ac:dyDescent="0.55000000000000004">
      <c r="A17235" s="131"/>
    </row>
    <row r="17238" spans="1:1" x14ac:dyDescent="0.55000000000000004">
      <c r="A17238" s="131"/>
    </row>
    <row r="17239" spans="1:1" x14ac:dyDescent="0.55000000000000004">
      <c r="A17239" s="131"/>
    </row>
    <row r="17242" spans="1:1" x14ac:dyDescent="0.55000000000000004">
      <c r="A17242" s="131"/>
    </row>
    <row r="17243" spans="1:1" x14ac:dyDescent="0.55000000000000004">
      <c r="A17243" s="131"/>
    </row>
    <row r="17246" spans="1:1" x14ac:dyDescent="0.55000000000000004">
      <c r="A17246" s="131"/>
    </row>
    <row r="17247" spans="1:1" x14ac:dyDescent="0.55000000000000004">
      <c r="A17247" s="131"/>
    </row>
    <row r="17250" spans="1:1" x14ac:dyDescent="0.55000000000000004">
      <c r="A17250" s="131"/>
    </row>
    <row r="17251" spans="1:1" x14ac:dyDescent="0.55000000000000004">
      <c r="A17251" s="131"/>
    </row>
    <row r="17254" spans="1:1" x14ac:dyDescent="0.55000000000000004">
      <c r="A17254" s="131"/>
    </row>
    <row r="17255" spans="1:1" x14ac:dyDescent="0.55000000000000004">
      <c r="A17255" s="131"/>
    </row>
    <row r="17258" spans="1:1" x14ac:dyDescent="0.55000000000000004">
      <c r="A17258" s="131"/>
    </row>
    <row r="17259" spans="1:1" x14ac:dyDescent="0.55000000000000004">
      <c r="A17259" s="131"/>
    </row>
    <row r="17262" spans="1:1" x14ac:dyDescent="0.55000000000000004">
      <c r="A17262" s="131"/>
    </row>
    <row r="17263" spans="1:1" x14ac:dyDescent="0.55000000000000004">
      <c r="A17263" s="131"/>
    </row>
    <row r="17266" spans="1:1" x14ac:dyDescent="0.55000000000000004">
      <c r="A17266" s="131"/>
    </row>
    <row r="17267" spans="1:1" x14ac:dyDescent="0.55000000000000004">
      <c r="A17267" s="131"/>
    </row>
    <row r="17270" spans="1:1" x14ac:dyDescent="0.55000000000000004">
      <c r="A17270" s="131"/>
    </row>
    <row r="17271" spans="1:1" x14ac:dyDescent="0.55000000000000004">
      <c r="A17271" s="131"/>
    </row>
    <row r="17274" spans="1:1" x14ac:dyDescent="0.55000000000000004">
      <c r="A17274" s="131"/>
    </row>
    <row r="17275" spans="1:1" x14ac:dyDescent="0.55000000000000004">
      <c r="A17275" s="131"/>
    </row>
    <row r="17278" spans="1:1" x14ac:dyDescent="0.55000000000000004">
      <c r="A17278" s="131"/>
    </row>
    <row r="17279" spans="1:1" x14ac:dyDescent="0.55000000000000004">
      <c r="A17279" s="131"/>
    </row>
    <row r="17282" spans="1:1" x14ac:dyDescent="0.55000000000000004">
      <c r="A17282" s="131"/>
    </row>
    <row r="17283" spans="1:1" x14ac:dyDescent="0.55000000000000004">
      <c r="A17283" s="131"/>
    </row>
    <row r="17286" spans="1:1" x14ac:dyDescent="0.55000000000000004">
      <c r="A17286" s="131"/>
    </row>
    <row r="17287" spans="1:1" x14ac:dyDescent="0.55000000000000004">
      <c r="A17287" s="131"/>
    </row>
    <row r="17290" spans="1:1" x14ac:dyDescent="0.55000000000000004">
      <c r="A17290" s="131"/>
    </row>
    <row r="17291" spans="1:1" x14ac:dyDescent="0.55000000000000004">
      <c r="A17291" s="131"/>
    </row>
    <row r="17294" spans="1:1" x14ac:dyDescent="0.55000000000000004">
      <c r="A17294" s="131"/>
    </row>
    <row r="17295" spans="1:1" x14ac:dyDescent="0.55000000000000004">
      <c r="A17295" s="131"/>
    </row>
    <row r="17298" spans="1:1" x14ac:dyDescent="0.55000000000000004">
      <c r="A17298" s="131"/>
    </row>
    <row r="17299" spans="1:1" x14ac:dyDescent="0.55000000000000004">
      <c r="A17299" s="131"/>
    </row>
    <row r="17302" spans="1:1" x14ac:dyDescent="0.55000000000000004">
      <c r="A17302" s="131"/>
    </row>
    <row r="17303" spans="1:1" x14ac:dyDescent="0.55000000000000004">
      <c r="A17303" s="131"/>
    </row>
    <row r="17306" spans="1:1" x14ac:dyDescent="0.55000000000000004">
      <c r="A17306" s="131"/>
    </row>
    <row r="17307" spans="1:1" x14ac:dyDescent="0.55000000000000004">
      <c r="A17307" s="131"/>
    </row>
    <row r="17310" spans="1:1" x14ac:dyDescent="0.55000000000000004">
      <c r="A17310" s="131"/>
    </row>
    <row r="17311" spans="1:1" x14ac:dyDescent="0.55000000000000004">
      <c r="A17311" s="131"/>
    </row>
    <row r="17314" spans="1:1" x14ac:dyDescent="0.55000000000000004">
      <c r="A17314" s="131"/>
    </row>
    <row r="17315" spans="1:1" x14ac:dyDescent="0.55000000000000004">
      <c r="A17315" s="131"/>
    </row>
    <row r="17318" spans="1:1" x14ac:dyDescent="0.55000000000000004">
      <c r="A17318" s="131"/>
    </row>
    <row r="17319" spans="1:1" x14ac:dyDescent="0.55000000000000004">
      <c r="A17319" s="131"/>
    </row>
    <row r="17322" spans="1:1" x14ac:dyDescent="0.55000000000000004">
      <c r="A17322" s="131"/>
    </row>
    <row r="17323" spans="1:1" x14ac:dyDescent="0.55000000000000004">
      <c r="A17323" s="131"/>
    </row>
    <row r="17326" spans="1:1" x14ac:dyDescent="0.55000000000000004">
      <c r="A17326" s="131"/>
    </row>
    <row r="17327" spans="1:1" x14ac:dyDescent="0.55000000000000004">
      <c r="A17327" s="131"/>
    </row>
    <row r="17330" spans="1:1" x14ac:dyDescent="0.55000000000000004">
      <c r="A17330" s="131"/>
    </row>
    <row r="17331" spans="1:1" x14ac:dyDescent="0.55000000000000004">
      <c r="A17331" s="131"/>
    </row>
    <row r="17334" spans="1:1" x14ac:dyDescent="0.55000000000000004">
      <c r="A17334" s="131"/>
    </row>
    <row r="17335" spans="1:1" x14ac:dyDescent="0.55000000000000004">
      <c r="A17335" s="131"/>
    </row>
    <row r="17338" spans="1:1" x14ac:dyDescent="0.55000000000000004">
      <c r="A17338" s="131"/>
    </row>
    <row r="17339" spans="1:1" x14ac:dyDescent="0.55000000000000004">
      <c r="A17339" s="131"/>
    </row>
    <row r="17342" spans="1:1" x14ac:dyDescent="0.55000000000000004">
      <c r="A17342" s="131"/>
    </row>
    <row r="17343" spans="1:1" x14ac:dyDescent="0.55000000000000004">
      <c r="A17343" s="131"/>
    </row>
    <row r="17346" spans="1:1" x14ac:dyDescent="0.55000000000000004">
      <c r="A17346" s="131"/>
    </row>
    <row r="17347" spans="1:1" x14ac:dyDescent="0.55000000000000004">
      <c r="A17347" s="131"/>
    </row>
    <row r="17350" spans="1:1" x14ac:dyDescent="0.55000000000000004">
      <c r="A17350" s="131"/>
    </row>
    <row r="17351" spans="1:1" x14ac:dyDescent="0.55000000000000004">
      <c r="A17351" s="131"/>
    </row>
    <row r="17354" spans="1:1" x14ac:dyDescent="0.55000000000000004">
      <c r="A17354" s="131"/>
    </row>
    <row r="17355" spans="1:1" x14ac:dyDescent="0.55000000000000004">
      <c r="A17355" s="131"/>
    </row>
    <row r="17358" spans="1:1" x14ac:dyDescent="0.55000000000000004">
      <c r="A17358" s="131"/>
    </row>
    <row r="17359" spans="1:1" x14ac:dyDescent="0.55000000000000004">
      <c r="A17359" s="131"/>
    </row>
    <row r="17362" spans="1:1" x14ac:dyDescent="0.55000000000000004">
      <c r="A17362" s="131"/>
    </row>
    <row r="17363" spans="1:1" x14ac:dyDescent="0.55000000000000004">
      <c r="A17363" s="131"/>
    </row>
    <row r="17366" spans="1:1" x14ac:dyDescent="0.55000000000000004">
      <c r="A17366" s="131"/>
    </row>
    <row r="17367" spans="1:1" x14ac:dyDescent="0.55000000000000004">
      <c r="A17367" s="131"/>
    </row>
    <row r="17370" spans="1:1" x14ac:dyDescent="0.55000000000000004">
      <c r="A17370" s="131"/>
    </row>
    <row r="17371" spans="1:1" x14ac:dyDescent="0.55000000000000004">
      <c r="A17371" s="131"/>
    </row>
    <row r="17374" spans="1:1" x14ac:dyDescent="0.55000000000000004">
      <c r="A17374" s="131"/>
    </row>
    <row r="17375" spans="1:1" x14ac:dyDescent="0.55000000000000004">
      <c r="A17375" s="131"/>
    </row>
    <row r="17378" spans="1:1" x14ac:dyDescent="0.55000000000000004">
      <c r="A17378" s="131"/>
    </row>
    <row r="17379" spans="1:1" x14ac:dyDescent="0.55000000000000004">
      <c r="A17379" s="131"/>
    </row>
    <row r="17382" spans="1:1" x14ac:dyDescent="0.55000000000000004">
      <c r="A17382" s="131"/>
    </row>
    <row r="17383" spans="1:1" x14ac:dyDescent="0.55000000000000004">
      <c r="A17383" s="131"/>
    </row>
    <row r="17386" spans="1:1" x14ac:dyDescent="0.55000000000000004">
      <c r="A17386" s="131"/>
    </row>
    <row r="17387" spans="1:1" x14ac:dyDescent="0.55000000000000004">
      <c r="A17387" s="131"/>
    </row>
    <row r="17390" spans="1:1" x14ac:dyDescent="0.55000000000000004">
      <c r="A17390" s="131"/>
    </row>
    <row r="17391" spans="1:1" x14ac:dyDescent="0.55000000000000004">
      <c r="A17391" s="131"/>
    </row>
    <row r="17394" spans="1:1" x14ac:dyDescent="0.55000000000000004">
      <c r="A17394" s="131"/>
    </row>
    <row r="17395" spans="1:1" x14ac:dyDescent="0.55000000000000004">
      <c r="A17395" s="131"/>
    </row>
    <row r="17398" spans="1:1" x14ac:dyDescent="0.55000000000000004">
      <c r="A17398" s="131"/>
    </row>
    <row r="17399" spans="1:1" x14ac:dyDescent="0.55000000000000004">
      <c r="A17399" s="131"/>
    </row>
    <row r="17402" spans="1:1" x14ac:dyDescent="0.55000000000000004">
      <c r="A17402" s="131"/>
    </row>
    <row r="17403" spans="1:1" x14ac:dyDescent="0.55000000000000004">
      <c r="A17403" s="131"/>
    </row>
    <row r="17406" spans="1:1" x14ac:dyDescent="0.55000000000000004">
      <c r="A17406" s="131"/>
    </row>
    <row r="17407" spans="1:1" x14ac:dyDescent="0.55000000000000004">
      <c r="A17407" s="131"/>
    </row>
    <row r="17410" spans="1:1" x14ac:dyDescent="0.55000000000000004">
      <c r="A17410" s="131"/>
    </row>
    <row r="17411" spans="1:1" x14ac:dyDescent="0.55000000000000004">
      <c r="A17411" s="131"/>
    </row>
    <row r="17414" spans="1:1" x14ac:dyDescent="0.55000000000000004">
      <c r="A17414" s="131"/>
    </row>
    <row r="17415" spans="1:1" x14ac:dyDescent="0.55000000000000004">
      <c r="A17415" s="131"/>
    </row>
    <row r="17418" spans="1:1" x14ac:dyDescent="0.55000000000000004">
      <c r="A17418" s="131"/>
    </row>
    <row r="17419" spans="1:1" x14ac:dyDescent="0.55000000000000004">
      <c r="A17419" s="131"/>
    </row>
    <row r="17422" spans="1:1" x14ac:dyDescent="0.55000000000000004">
      <c r="A17422" s="131"/>
    </row>
    <row r="17423" spans="1:1" x14ac:dyDescent="0.55000000000000004">
      <c r="A17423" s="131"/>
    </row>
    <row r="17426" spans="1:1" x14ac:dyDescent="0.55000000000000004">
      <c r="A17426" s="131"/>
    </row>
    <row r="17427" spans="1:1" x14ac:dyDescent="0.55000000000000004">
      <c r="A17427" s="131"/>
    </row>
    <row r="17430" spans="1:1" x14ac:dyDescent="0.55000000000000004">
      <c r="A17430" s="131"/>
    </row>
    <row r="17431" spans="1:1" x14ac:dyDescent="0.55000000000000004">
      <c r="A17431" s="131"/>
    </row>
    <row r="17434" spans="1:1" x14ac:dyDescent="0.55000000000000004">
      <c r="A17434" s="131"/>
    </row>
    <row r="17435" spans="1:1" x14ac:dyDescent="0.55000000000000004">
      <c r="A17435" s="131"/>
    </row>
    <row r="17438" spans="1:1" x14ac:dyDescent="0.55000000000000004">
      <c r="A17438" s="131"/>
    </row>
    <row r="17439" spans="1:1" x14ac:dyDescent="0.55000000000000004">
      <c r="A17439" s="131"/>
    </row>
    <row r="17442" spans="1:1" x14ac:dyDescent="0.55000000000000004">
      <c r="A17442" s="131"/>
    </row>
    <row r="17443" spans="1:1" x14ac:dyDescent="0.55000000000000004">
      <c r="A17443" s="131"/>
    </row>
    <row r="17446" spans="1:1" x14ac:dyDescent="0.55000000000000004">
      <c r="A17446" s="131"/>
    </row>
    <row r="17447" spans="1:1" x14ac:dyDescent="0.55000000000000004">
      <c r="A17447" s="131"/>
    </row>
    <row r="17450" spans="1:1" x14ac:dyDescent="0.55000000000000004">
      <c r="A17450" s="131"/>
    </row>
    <row r="17451" spans="1:1" x14ac:dyDescent="0.55000000000000004">
      <c r="A17451" s="131"/>
    </row>
    <row r="17454" spans="1:1" x14ac:dyDescent="0.55000000000000004">
      <c r="A17454" s="131"/>
    </row>
    <row r="17455" spans="1:1" x14ac:dyDescent="0.55000000000000004">
      <c r="A17455" s="131"/>
    </row>
    <row r="17458" spans="1:1" x14ac:dyDescent="0.55000000000000004">
      <c r="A17458" s="131"/>
    </row>
    <row r="17459" spans="1:1" x14ac:dyDescent="0.55000000000000004">
      <c r="A17459" s="131"/>
    </row>
    <row r="17462" spans="1:1" x14ac:dyDescent="0.55000000000000004">
      <c r="A17462" s="131"/>
    </row>
    <row r="17463" spans="1:1" x14ac:dyDescent="0.55000000000000004">
      <c r="A17463" s="131"/>
    </row>
    <row r="17466" spans="1:1" x14ac:dyDescent="0.55000000000000004">
      <c r="A17466" s="131"/>
    </row>
    <row r="17467" spans="1:1" x14ac:dyDescent="0.55000000000000004">
      <c r="A17467" s="131"/>
    </row>
    <row r="17470" spans="1:1" x14ac:dyDescent="0.55000000000000004">
      <c r="A17470" s="131"/>
    </row>
    <row r="17471" spans="1:1" x14ac:dyDescent="0.55000000000000004">
      <c r="A17471" s="131"/>
    </row>
    <row r="17474" spans="1:1" x14ac:dyDescent="0.55000000000000004">
      <c r="A17474" s="131"/>
    </row>
    <row r="17475" spans="1:1" x14ac:dyDescent="0.55000000000000004">
      <c r="A17475" s="131"/>
    </row>
    <row r="17478" spans="1:1" x14ac:dyDescent="0.55000000000000004">
      <c r="A17478" s="131"/>
    </row>
    <row r="17479" spans="1:1" x14ac:dyDescent="0.55000000000000004">
      <c r="A17479" s="131"/>
    </row>
    <row r="17482" spans="1:1" x14ac:dyDescent="0.55000000000000004">
      <c r="A17482" s="131"/>
    </row>
    <row r="17483" spans="1:1" x14ac:dyDescent="0.55000000000000004">
      <c r="A17483" s="131"/>
    </row>
    <row r="17486" spans="1:1" x14ac:dyDescent="0.55000000000000004">
      <c r="A17486" s="131"/>
    </row>
    <row r="17487" spans="1:1" x14ac:dyDescent="0.55000000000000004">
      <c r="A17487" s="131"/>
    </row>
    <row r="17490" spans="1:1" x14ac:dyDescent="0.55000000000000004">
      <c r="A17490" s="131"/>
    </row>
    <row r="17491" spans="1:1" x14ac:dyDescent="0.55000000000000004">
      <c r="A17491" s="131"/>
    </row>
    <row r="17494" spans="1:1" x14ac:dyDescent="0.55000000000000004">
      <c r="A17494" s="131"/>
    </row>
    <row r="17495" spans="1:1" x14ac:dyDescent="0.55000000000000004">
      <c r="A17495" s="131"/>
    </row>
    <row r="17498" spans="1:1" x14ac:dyDescent="0.55000000000000004">
      <c r="A17498" s="131"/>
    </row>
    <row r="17499" spans="1:1" x14ac:dyDescent="0.55000000000000004">
      <c r="A17499" s="131"/>
    </row>
    <row r="17502" spans="1:1" x14ac:dyDescent="0.55000000000000004">
      <c r="A17502" s="131"/>
    </row>
    <row r="17503" spans="1:1" x14ac:dyDescent="0.55000000000000004">
      <c r="A17503" s="131"/>
    </row>
    <row r="17506" spans="1:1" x14ac:dyDescent="0.55000000000000004">
      <c r="A17506" s="131"/>
    </row>
    <row r="17507" spans="1:1" x14ac:dyDescent="0.55000000000000004">
      <c r="A17507" s="131"/>
    </row>
    <row r="17510" spans="1:1" x14ac:dyDescent="0.55000000000000004">
      <c r="A17510" s="131"/>
    </row>
    <row r="17511" spans="1:1" x14ac:dyDescent="0.55000000000000004">
      <c r="A17511" s="131"/>
    </row>
    <row r="17514" spans="1:1" x14ac:dyDescent="0.55000000000000004">
      <c r="A17514" s="131"/>
    </row>
    <row r="17515" spans="1:1" x14ac:dyDescent="0.55000000000000004">
      <c r="A17515" s="131"/>
    </row>
    <row r="17518" spans="1:1" x14ac:dyDescent="0.55000000000000004">
      <c r="A17518" s="131"/>
    </row>
    <row r="17519" spans="1:1" x14ac:dyDescent="0.55000000000000004">
      <c r="A17519" s="131"/>
    </row>
    <row r="17522" spans="1:1" x14ac:dyDescent="0.55000000000000004">
      <c r="A17522" s="131"/>
    </row>
    <row r="17523" spans="1:1" x14ac:dyDescent="0.55000000000000004">
      <c r="A17523" s="131"/>
    </row>
    <row r="17526" spans="1:1" x14ac:dyDescent="0.55000000000000004">
      <c r="A17526" s="131"/>
    </row>
    <row r="17527" spans="1:1" x14ac:dyDescent="0.55000000000000004">
      <c r="A17527" s="131"/>
    </row>
    <row r="17530" spans="1:1" x14ac:dyDescent="0.55000000000000004">
      <c r="A17530" s="131"/>
    </row>
    <row r="17531" spans="1:1" x14ac:dyDescent="0.55000000000000004">
      <c r="A17531" s="131"/>
    </row>
    <row r="17534" spans="1:1" x14ac:dyDescent="0.55000000000000004">
      <c r="A17534" s="131"/>
    </row>
    <row r="17535" spans="1:1" x14ac:dyDescent="0.55000000000000004">
      <c r="A17535" s="131"/>
    </row>
    <row r="17538" spans="1:1" x14ac:dyDescent="0.55000000000000004">
      <c r="A17538" s="131"/>
    </row>
    <row r="17539" spans="1:1" x14ac:dyDescent="0.55000000000000004">
      <c r="A17539" s="131"/>
    </row>
    <row r="17542" spans="1:1" x14ac:dyDescent="0.55000000000000004">
      <c r="A17542" s="131"/>
    </row>
    <row r="17543" spans="1:1" x14ac:dyDescent="0.55000000000000004">
      <c r="A17543" s="131"/>
    </row>
    <row r="17546" spans="1:1" x14ac:dyDescent="0.55000000000000004">
      <c r="A17546" s="131"/>
    </row>
    <row r="17547" spans="1:1" x14ac:dyDescent="0.55000000000000004">
      <c r="A17547" s="131"/>
    </row>
    <row r="17550" spans="1:1" x14ac:dyDescent="0.55000000000000004">
      <c r="A17550" s="131"/>
    </row>
    <row r="17551" spans="1:1" x14ac:dyDescent="0.55000000000000004">
      <c r="A17551" s="131"/>
    </row>
    <row r="17554" spans="1:1" x14ac:dyDescent="0.55000000000000004">
      <c r="A17554" s="131"/>
    </row>
    <row r="17555" spans="1:1" x14ac:dyDescent="0.55000000000000004">
      <c r="A17555" s="131"/>
    </row>
    <row r="17558" spans="1:1" x14ac:dyDescent="0.55000000000000004">
      <c r="A17558" s="131"/>
    </row>
    <row r="17559" spans="1:1" x14ac:dyDescent="0.55000000000000004">
      <c r="A17559" s="131"/>
    </row>
    <row r="17562" spans="1:1" x14ac:dyDescent="0.55000000000000004">
      <c r="A17562" s="131"/>
    </row>
    <row r="17563" spans="1:1" x14ac:dyDescent="0.55000000000000004">
      <c r="A17563" s="131"/>
    </row>
    <row r="17566" spans="1:1" x14ac:dyDescent="0.55000000000000004">
      <c r="A17566" s="131"/>
    </row>
    <row r="17567" spans="1:1" x14ac:dyDescent="0.55000000000000004">
      <c r="A17567" s="131"/>
    </row>
    <row r="17570" spans="1:1" x14ac:dyDescent="0.55000000000000004">
      <c r="A17570" s="131"/>
    </row>
    <row r="17571" spans="1:1" x14ac:dyDescent="0.55000000000000004">
      <c r="A17571" s="131"/>
    </row>
    <row r="17574" spans="1:1" x14ac:dyDescent="0.55000000000000004">
      <c r="A17574" s="131"/>
    </row>
    <row r="17575" spans="1:1" x14ac:dyDescent="0.55000000000000004">
      <c r="A17575" s="131"/>
    </row>
    <row r="17578" spans="1:1" x14ac:dyDescent="0.55000000000000004">
      <c r="A17578" s="131"/>
    </row>
    <row r="17579" spans="1:1" x14ac:dyDescent="0.55000000000000004">
      <c r="A17579" s="131"/>
    </row>
    <row r="17582" spans="1:1" x14ac:dyDescent="0.55000000000000004">
      <c r="A17582" s="131"/>
    </row>
    <row r="17583" spans="1:1" x14ac:dyDescent="0.55000000000000004">
      <c r="A17583" s="131"/>
    </row>
    <row r="17586" spans="1:1" x14ac:dyDescent="0.55000000000000004">
      <c r="A17586" s="131"/>
    </row>
    <row r="17587" spans="1:1" x14ac:dyDescent="0.55000000000000004">
      <c r="A17587" s="131"/>
    </row>
    <row r="17590" spans="1:1" x14ac:dyDescent="0.55000000000000004">
      <c r="A17590" s="131"/>
    </row>
    <row r="17591" spans="1:1" x14ac:dyDescent="0.55000000000000004">
      <c r="A17591" s="131"/>
    </row>
    <row r="17594" spans="1:1" x14ac:dyDescent="0.55000000000000004">
      <c r="A17594" s="131"/>
    </row>
    <row r="17595" spans="1:1" x14ac:dyDescent="0.55000000000000004">
      <c r="A17595" s="131"/>
    </row>
    <row r="17598" spans="1:1" x14ac:dyDescent="0.55000000000000004">
      <c r="A17598" s="131"/>
    </row>
    <row r="17599" spans="1:1" x14ac:dyDescent="0.55000000000000004">
      <c r="A17599" s="131"/>
    </row>
    <row r="17602" spans="1:1" x14ac:dyDescent="0.55000000000000004">
      <c r="A17602" s="131"/>
    </row>
    <row r="17603" spans="1:1" x14ac:dyDescent="0.55000000000000004">
      <c r="A17603" s="131"/>
    </row>
    <row r="17606" spans="1:1" x14ac:dyDescent="0.55000000000000004">
      <c r="A17606" s="131"/>
    </row>
    <row r="17607" spans="1:1" x14ac:dyDescent="0.55000000000000004">
      <c r="A17607" s="131"/>
    </row>
    <row r="17610" spans="1:1" x14ac:dyDescent="0.55000000000000004">
      <c r="A17610" s="131"/>
    </row>
    <row r="17611" spans="1:1" x14ac:dyDescent="0.55000000000000004">
      <c r="A17611" s="131"/>
    </row>
    <row r="17614" spans="1:1" x14ac:dyDescent="0.55000000000000004">
      <c r="A17614" s="131"/>
    </row>
    <row r="17615" spans="1:1" x14ac:dyDescent="0.55000000000000004">
      <c r="A17615" s="131"/>
    </row>
    <row r="17618" spans="1:1" x14ac:dyDescent="0.55000000000000004">
      <c r="A17618" s="131"/>
    </row>
    <row r="17619" spans="1:1" x14ac:dyDescent="0.55000000000000004">
      <c r="A17619" s="131"/>
    </row>
    <row r="17622" spans="1:1" x14ac:dyDescent="0.55000000000000004">
      <c r="A17622" s="131"/>
    </row>
    <row r="17623" spans="1:1" x14ac:dyDescent="0.55000000000000004">
      <c r="A17623" s="131"/>
    </row>
    <row r="17626" spans="1:1" x14ac:dyDescent="0.55000000000000004">
      <c r="A17626" s="131"/>
    </row>
    <row r="17627" spans="1:1" x14ac:dyDescent="0.55000000000000004">
      <c r="A17627" s="131"/>
    </row>
    <row r="17630" spans="1:1" x14ac:dyDescent="0.55000000000000004">
      <c r="A17630" s="131"/>
    </row>
    <row r="17631" spans="1:1" x14ac:dyDescent="0.55000000000000004">
      <c r="A17631" s="131"/>
    </row>
    <row r="17634" spans="1:1" x14ac:dyDescent="0.55000000000000004">
      <c r="A17634" s="131"/>
    </row>
    <row r="17635" spans="1:1" x14ac:dyDescent="0.55000000000000004">
      <c r="A17635" s="131"/>
    </row>
    <row r="17638" spans="1:1" x14ac:dyDescent="0.55000000000000004">
      <c r="A17638" s="131"/>
    </row>
    <row r="17639" spans="1:1" x14ac:dyDescent="0.55000000000000004">
      <c r="A17639" s="131"/>
    </row>
    <row r="17642" spans="1:1" x14ac:dyDescent="0.55000000000000004">
      <c r="A17642" s="131"/>
    </row>
    <row r="17643" spans="1:1" x14ac:dyDescent="0.55000000000000004">
      <c r="A17643" s="131"/>
    </row>
    <row r="17646" spans="1:1" x14ac:dyDescent="0.55000000000000004">
      <c r="A17646" s="131"/>
    </row>
    <row r="17647" spans="1:1" x14ac:dyDescent="0.55000000000000004">
      <c r="A17647" s="131"/>
    </row>
    <row r="17650" spans="1:1" x14ac:dyDescent="0.55000000000000004">
      <c r="A17650" s="131"/>
    </row>
    <row r="17651" spans="1:1" x14ac:dyDescent="0.55000000000000004">
      <c r="A17651" s="131"/>
    </row>
    <row r="17654" spans="1:1" x14ac:dyDescent="0.55000000000000004">
      <c r="A17654" s="131"/>
    </row>
    <row r="17655" spans="1:1" x14ac:dyDescent="0.55000000000000004">
      <c r="A17655" s="131"/>
    </row>
    <row r="17658" spans="1:1" x14ac:dyDescent="0.55000000000000004">
      <c r="A17658" s="131"/>
    </row>
    <row r="17659" spans="1:1" x14ac:dyDescent="0.55000000000000004">
      <c r="A17659" s="131"/>
    </row>
    <row r="17662" spans="1:1" x14ac:dyDescent="0.55000000000000004">
      <c r="A17662" s="131"/>
    </row>
    <row r="17663" spans="1:1" x14ac:dyDescent="0.55000000000000004">
      <c r="A17663" s="131"/>
    </row>
    <row r="17666" spans="1:1" x14ac:dyDescent="0.55000000000000004">
      <c r="A17666" s="131"/>
    </row>
    <row r="17667" spans="1:1" x14ac:dyDescent="0.55000000000000004">
      <c r="A17667" s="131"/>
    </row>
    <row r="17670" spans="1:1" x14ac:dyDescent="0.55000000000000004">
      <c r="A17670" s="131"/>
    </row>
    <row r="17671" spans="1:1" x14ac:dyDescent="0.55000000000000004">
      <c r="A17671" s="131"/>
    </row>
    <row r="17674" spans="1:1" x14ac:dyDescent="0.55000000000000004">
      <c r="A17674" s="131"/>
    </row>
    <row r="17675" spans="1:1" x14ac:dyDescent="0.55000000000000004">
      <c r="A17675" s="131"/>
    </row>
    <row r="17678" spans="1:1" x14ac:dyDescent="0.55000000000000004">
      <c r="A17678" s="131"/>
    </row>
    <row r="17679" spans="1:1" x14ac:dyDescent="0.55000000000000004">
      <c r="A17679" s="131"/>
    </row>
    <row r="17682" spans="1:1" x14ac:dyDescent="0.55000000000000004">
      <c r="A17682" s="131"/>
    </row>
    <row r="17683" spans="1:1" x14ac:dyDescent="0.55000000000000004">
      <c r="A17683" s="131"/>
    </row>
    <row r="17686" spans="1:1" x14ac:dyDescent="0.55000000000000004">
      <c r="A17686" s="131"/>
    </row>
    <row r="17687" spans="1:1" x14ac:dyDescent="0.55000000000000004">
      <c r="A17687" s="131"/>
    </row>
    <row r="17690" spans="1:1" x14ac:dyDescent="0.55000000000000004">
      <c r="A17690" s="131"/>
    </row>
    <row r="17691" spans="1:1" x14ac:dyDescent="0.55000000000000004">
      <c r="A17691" s="131"/>
    </row>
    <row r="17694" spans="1:1" x14ac:dyDescent="0.55000000000000004">
      <c r="A17694" s="131"/>
    </row>
    <row r="17695" spans="1:1" x14ac:dyDescent="0.55000000000000004">
      <c r="A17695" s="131"/>
    </row>
    <row r="17698" spans="1:1" x14ac:dyDescent="0.55000000000000004">
      <c r="A17698" s="131"/>
    </row>
    <row r="17699" spans="1:1" x14ac:dyDescent="0.55000000000000004">
      <c r="A17699" s="131"/>
    </row>
    <row r="17702" spans="1:1" x14ac:dyDescent="0.55000000000000004">
      <c r="A17702" s="131"/>
    </row>
    <row r="17703" spans="1:1" x14ac:dyDescent="0.55000000000000004">
      <c r="A17703" s="131"/>
    </row>
    <row r="17706" spans="1:1" x14ac:dyDescent="0.55000000000000004">
      <c r="A17706" s="131"/>
    </row>
    <row r="17707" spans="1:1" x14ac:dyDescent="0.55000000000000004">
      <c r="A17707" s="131"/>
    </row>
    <row r="17710" spans="1:1" x14ac:dyDescent="0.55000000000000004">
      <c r="A17710" s="131"/>
    </row>
    <row r="17711" spans="1:1" x14ac:dyDescent="0.55000000000000004">
      <c r="A17711" s="131"/>
    </row>
    <row r="17714" spans="1:1" x14ac:dyDescent="0.55000000000000004">
      <c r="A17714" s="131"/>
    </row>
    <row r="17715" spans="1:1" x14ac:dyDescent="0.55000000000000004">
      <c r="A17715" s="131"/>
    </row>
    <row r="17718" spans="1:1" x14ac:dyDescent="0.55000000000000004">
      <c r="A17718" s="131"/>
    </row>
    <row r="17719" spans="1:1" x14ac:dyDescent="0.55000000000000004">
      <c r="A17719" s="131"/>
    </row>
    <row r="17722" spans="1:1" x14ac:dyDescent="0.55000000000000004">
      <c r="A17722" s="131"/>
    </row>
    <row r="17723" spans="1:1" x14ac:dyDescent="0.55000000000000004">
      <c r="A17723" s="131"/>
    </row>
    <row r="17726" spans="1:1" x14ac:dyDescent="0.55000000000000004">
      <c r="A17726" s="131"/>
    </row>
    <row r="17727" spans="1:1" x14ac:dyDescent="0.55000000000000004">
      <c r="A17727" s="131"/>
    </row>
    <row r="17730" spans="1:1" x14ac:dyDescent="0.55000000000000004">
      <c r="A17730" s="131"/>
    </row>
    <row r="17731" spans="1:1" x14ac:dyDescent="0.55000000000000004">
      <c r="A17731" s="131"/>
    </row>
    <row r="17734" spans="1:1" x14ac:dyDescent="0.55000000000000004">
      <c r="A17734" s="131"/>
    </row>
    <row r="17735" spans="1:1" x14ac:dyDescent="0.55000000000000004">
      <c r="A17735" s="131"/>
    </row>
    <row r="17738" spans="1:1" x14ac:dyDescent="0.55000000000000004">
      <c r="A17738" s="131"/>
    </row>
    <row r="17739" spans="1:1" x14ac:dyDescent="0.55000000000000004">
      <c r="A17739" s="131"/>
    </row>
    <row r="17742" spans="1:1" x14ac:dyDescent="0.55000000000000004">
      <c r="A17742" s="131"/>
    </row>
    <row r="17743" spans="1:1" x14ac:dyDescent="0.55000000000000004">
      <c r="A17743" s="131"/>
    </row>
    <row r="17746" spans="1:1" x14ac:dyDescent="0.55000000000000004">
      <c r="A17746" s="131"/>
    </row>
    <row r="17747" spans="1:1" x14ac:dyDescent="0.55000000000000004">
      <c r="A17747" s="131"/>
    </row>
    <row r="17750" spans="1:1" x14ac:dyDescent="0.55000000000000004">
      <c r="A17750" s="131"/>
    </row>
    <row r="17751" spans="1:1" x14ac:dyDescent="0.55000000000000004">
      <c r="A17751" s="131"/>
    </row>
    <row r="17754" spans="1:1" x14ac:dyDescent="0.55000000000000004">
      <c r="A17754" s="131"/>
    </row>
    <row r="17755" spans="1:1" x14ac:dyDescent="0.55000000000000004">
      <c r="A17755" s="131"/>
    </row>
    <row r="17758" spans="1:1" x14ac:dyDescent="0.55000000000000004">
      <c r="A17758" s="131"/>
    </row>
    <row r="17759" spans="1:1" x14ac:dyDescent="0.55000000000000004">
      <c r="A17759" s="131"/>
    </row>
    <row r="17762" spans="1:1" x14ac:dyDescent="0.55000000000000004">
      <c r="A17762" s="131"/>
    </row>
    <row r="17763" spans="1:1" x14ac:dyDescent="0.55000000000000004">
      <c r="A17763" s="131"/>
    </row>
    <row r="17766" spans="1:1" x14ac:dyDescent="0.55000000000000004">
      <c r="A17766" s="131"/>
    </row>
    <row r="17767" spans="1:1" x14ac:dyDescent="0.55000000000000004">
      <c r="A17767" s="131"/>
    </row>
    <row r="17770" spans="1:1" x14ac:dyDescent="0.55000000000000004">
      <c r="A17770" s="131"/>
    </row>
    <row r="17771" spans="1:1" x14ac:dyDescent="0.55000000000000004">
      <c r="A17771" s="131"/>
    </row>
    <row r="17774" spans="1:1" x14ac:dyDescent="0.55000000000000004">
      <c r="A17774" s="131"/>
    </row>
    <row r="17775" spans="1:1" x14ac:dyDescent="0.55000000000000004">
      <c r="A17775" s="131"/>
    </row>
    <row r="17778" spans="1:1" x14ac:dyDescent="0.55000000000000004">
      <c r="A17778" s="131"/>
    </row>
    <row r="17779" spans="1:1" x14ac:dyDescent="0.55000000000000004">
      <c r="A17779" s="131"/>
    </row>
    <row r="17782" spans="1:1" x14ac:dyDescent="0.55000000000000004">
      <c r="A17782" s="131"/>
    </row>
    <row r="17783" spans="1:1" x14ac:dyDescent="0.55000000000000004">
      <c r="A17783" s="131"/>
    </row>
    <row r="17786" spans="1:1" x14ac:dyDescent="0.55000000000000004">
      <c r="A17786" s="131"/>
    </row>
    <row r="17787" spans="1:1" x14ac:dyDescent="0.55000000000000004">
      <c r="A17787" s="131"/>
    </row>
    <row r="17790" spans="1:1" x14ac:dyDescent="0.55000000000000004">
      <c r="A17790" s="131"/>
    </row>
    <row r="17791" spans="1:1" x14ac:dyDescent="0.55000000000000004">
      <c r="A17791" s="131"/>
    </row>
    <row r="17794" spans="1:1" x14ac:dyDescent="0.55000000000000004">
      <c r="A17794" s="131"/>
    </row>
    <row r="17795" spans="1:1" x14ac:dyDescent="0.55000000000000004">
      <c r="A17795" s="131"/>
    </row>
    <row r="17798" spans="1:1" x14ac:dyDescent="0.55000000000000004">
      <c r="A17798" s="131"/>
    </row>
    <row r="17799" spans="1:1" x14ac:dyDescent="0.55000000000000004">
      <c r="A17799" s="131"/>
    </row>
    <row r="17802" spans="1:1" x14ac:dyDescent="0.55000000000000004">
      <c r="A17802" s="131"/>
    </row>
    <row r="17803" spans="1:1" x14ac:dyDescent="0.55000000000000004">
      <c r="A17803" s="131"/>
    </row>
    <row r="17806" spans="1:1" x14ac:dyDescent="0.55000000000000004">
      <c r="A17806" s="131"/>
    </row>
    <row r="17807" spans="1:1" x14ac:dyDescent="0.55000000000000004">
      <c r="A17807" s="131"/>
    </row>
    <row r="17810" spans="1:1" x14ac:dyDescent="0.55000000000000004">
      <c r="A17810" s="131"/>
    </row>
    <row r="17811" spans="1:1" x14ac:dyDescent="0.55000000000000004">
      <c r="A17811" s="131"/>
    </row>
    <row r="17814" spans="1:1" x14ac:dyDescent="0.55000000000000004">
      <c r="A17814" s="131"/>
    </row>
    <row r="17815" spans="1:1" x14ac:dyDescent="0.55000000000000004">
      <c r="A17815" s="131"/>
    </row>
    <row r="17818" spans="1:1" x14ac:dyDescent="0.55000000000000004">
      <c r="A17818" s="131"/>
    </row>
    <row r="17819" spans="1:1" x14ac:dyDescent="0.55000000000000004">
      <c r="A17819" s="131"/>
    </row>
    <row r="17822" spans="1:1" x14ac:dyDescent="0.55000000000000004">
      <c r="A17822" s="131"/>
    </row>
    <row r="17823" spans="1:1" x14ac:dyDescent="0.55000000000000004">
      <c r="A17823" s="131"/>
    </row>
    <row r="17826" spans="1:1" x14ac:dyDescent="0.55000000000000004">
      <c r="A17826" s="131"/>
    </row>
    <row r="17827" spans="1:1" x14ac:dyDescent="0.55000000000000004">
      <c r="A17827" s="131"/>
    </row>
    <row r="17830" spans="1:1" x14ac:dyDescent="0.55000000000000004">
      <c r="A17830" s="131"/>
    </row>
    <row r="17831" spans="1:1" x14ac:dyDescent="0.55000000000000004">
      <c r="A17831" s="131"/>
    </row>
    <row r="17834" spans="1:1" x14ac:dyDescent="0.55000000000000004">
      <c r="A17834" s="131"/>
    </row>
    <row r="17835" spans="1:1" x14ac:dyDescent="0.55000000000000004">
      <c r="A17835" s="131"/>
    </row>
    <row r="17838" spans="1:1" x14ac:dyDescent="0.55000000000000004">
      <c r="A17838" s="131"/>
    </row>
    <row r="17839" spans="1:1" x14ac:dyDescent="0.55000000000000004">
      <c r="A17839" s="131"/>
    </row>
    <row r="17842" spans="1:1" x14ac:dyDescent="0.55000000000000004">
      <c r="A17842" s="131"/>
    </row>
    <row r="17843" spans="1:1" x14ac:dyDescent="0.55000000000000004">
      <c r="A17843" s="131"/>
    </row>
    <row r="17846" spans="1:1" x14ac:dyDescent="0.55000000000000004">
      <c r="A17846" s="131"/>
    </row>
    <row r="17847" spans="1:1" x14ac:dyDescent="0.55000000000000004">
      <c r="A17847" s="131"/>
    </row>
    <row r="17850" spans="1:1" x14ac:dyDescent="0.55000000000000004">
      <c r="A17850" s="131"/>
    </row>
    <row r="17851" spans="1:1" x14ac:dyDescent="0.55000000000000004">
      <c r="A17851" s="131"/>
    </row>
    <row r="17854" spans="1:1" x14ac:dyDescent="0.55000000000000004">
      <c r="A17854" s="131"/>
    </row>
    <row r="17855" spans="1:1" x14ac:dyDescent="0.55000000000000004">
      <c r="A17855" s="131"/>
    </row>
    <row r="17858" spans="1:1" x14ac:dyDescent="0.55000000000000004">
      <c r="A17858" s="131"/>
    </row>
    <row r="17859" spans="1:1" x14ac:dyDescent="0.55000000000000004">
      <c r="A17859" s="131"/>
    </row>
    <row r="17862" spans="1:1" x14ac:dyDescent="0.55000000000000004">
      <c r="A17862" s="131"/>
    </row>
    <row r="17863" spans="1:1" x14ac:dyDescent="0.55000000000000004">
      <c r="A17863" s="131"/>
    </row>
    <row r="17866" spans="1:1" x14ac:dyDescent="0.55000000000000004">
      <c r="A17866" s="131"/>
    </row>
    <row r="17867" spans="1:1" x14ac:dyDescent="0.55000000000000004">
      <c r="A17867" s="131"/>
    </row>
    <row r="17870" spans="1:1" x14ac:dyDescent="0.55000000000000004">
      <c r="A17870" s="131"/>
    </row>
    <row r="17871" spans="1:1" x14ac:dyDescent="0.55000000000000004">
      <c r="A17871" s="131"/>
    </row>
    <row r="17874" spans="1:1" x14ac:dyDescent="0.55000000000000004">
      <c r="A17874" s="131"/>
    </row>
    <row r="17875" spans="1:1" x14ac:dyDescent="0.55000000000000004">
      <c r="A17875" s="131"/>
    </row>
    <row r="17878" spans="1:1" x14ac:dyDescent="0.55000000000000004">
      <c r="A17878" s="131"/>
    </row>
    <row r="17879" spans="1:1" x14ac:dyDescent="0.55000000000000004">
      <c r="A17879" s="131"/>
    </row>
    <row r="17882" spans="1:1" x14ac:dyDescent="0.55000000000000004">
      <c r="A17882" s="131"/>
    </row>
    <row r="17883" spans="1:1" x14ac:dyDescent="0.55000000000000004">
      <c r="A17883" s="131"/>
    </row>
    <row r="17886" spans="1:1" x14ac:dyDescent="0.55000000000000004">
      <c r="A17886" s="131"/>
    </row>
    <row r="17887" spans="1:1" x14ac:dyDescent="0.55000000000000004">
      <c r="A17887" s="131"/>
    </row>
    <row r="17890" spans="1:1" x14ac:dyDescent="0.55000000000000004">
      <c r="A17890" s="131"/>
    </row>
    <row r="17891" spans="1:1" x14ac:dyDescent="0.55000000000000004">
      <c r="A17891" s="131"/>
    </row>
    <row r="17894" spans="1:1" x14ac:dyDescent="0.55000000000000004">
      <c r="A17894" s="131"/>
    </row>
    <row r="17895" spans="1:1" x14ac:dyDescent="0.55000000000000004">
      <c r="A17895" s="131"/>
    </row>
    <row r="17898" spans="1:1" x14ac:dyDescent="0.55000000000000004">
      <c r="A17898" s="131"/>
    </row>
    <row r="17899" spans="1:1" x14ac:dyDescent="0.55000000000000004">
      <c r="A17899" s="131"/>
    </row>
    <row r="17902" spans="1:1" x14ac:dyDescent="0.55000000000000004">
      <c r="A17902" s="131"/>
    </row>
    <row r="17903" spans="1:1" x14ac:dyDescent="0.55000000000000004">
      <c r="A17903" s="131"/>
    </row>
    <row r="17906" spans="1:1" x14ac:dyDescent="0.55000000000000004">
      <c r="A17906" s="131"/>
    </row>
    <row r="17907" spans="1:1" x14ac:dyDescent="0.55000000000000004">
      <c r="A17907" s="131"/>
    </row>
    <row r="17910" spans="1:1" x14ac:dyDescent="0.55000000000000004">
      <c r="A17910" s="131"/>
    </row>
    <row r="17911" spans="1:1" x14ac:dyDescent="0.55000000000000004">
      <c r="A17911" s="131"/>
    </row>
    <row r="17914" spans="1:1" x14ac:dyDescent="0.55000000000000004">
      <c r="A17914" s="131"/>
    </row>
    <row r="17915" spans="1:1" x14ac:dyDescent="0.55000000000000004">
      <c r="A17915" s="131"/>
    </row>
    <row r="17918" spans="1:1" x14ac:dyDescent="0.55000000000000004">
      <c r="A17918" s="131"/>
    </row>
    <row r="17919" spans="1:1" x14ac:dyDescent="0.55000000000000004">
      <c r="A17919" s="131"/>
    </row>
    <row r="17922" spans="1:1" x14ac:dyDescent="0.55000000000000004">
      <c r="A17922" s="131"/>
    </row>
    <row r="17923" spans="1:1" x14ac:dyDescent="0.55000000000000004">
      <c r="A17923" s="131"/>
    </row>
    <row r="17926" spans="1:1" x14ac:dyDescent="0.55000000000000004">
      <c r="A17926" s="131"/>
    </row>
    <row r="17927" spans="1:1" x14ac:dyDescent="0.55000000000000004">
      <c r="A17927" s="131"/>
    </row>
    <row r="17930" spans="1:1" x14ac:dyDescent="0.55000000000000004">
      <c r="A17930" s="131"/>
    </row>
    <row r="17931" spans="1:1" x14ac:dyDescent="0.55000000000000004">
      <c r="A17931" s="131"/>
    </row>
    <row r="17934" spans="1:1" x14ac:dyDescent="0.55000000000000004">
      <c r="A17934" s="131"/>
    </row>
    <row r="17935" spans="1:1" x14ac:dyDescent="0.55000000000000004">
      <c r="A17935" s="131"/>
    </row>
    <row r="17938" spans="1:1" x14ac:dyDescent="0.55000000000000004">
      <c r="A17938" s="131"/>
    </row>
    <row r="17939" spans="1:1" x14ac:dyDescent="0.55000000000000004">
      <c r="A17939" s="131"/>
    </row>
    <row r="17942" spans="1:1" x14ac:dyDescent="0.55000000000000004">
      <c r="A17942" s="131"/>
    </row>
    <row r="17943" spans="1:1" x14ac:dyDescent="0.55000000000000004">
      <c r="A17943" s="131"/>
    </row>
    <row r="17946" spans="1:1" x14ac:dyDescent="0.55000000000000004">
      <c r="A17946" s="131"/>
    </row>
    <row r="17947" spans="1:1" x14ac:dyDescent="0.55000000000000004">
      <c r="A17947" s="131"/>
    </row>
    <row r="17950" spans="1:1" x14ac:dyDescent="0.55000000000000004">
      <c r="A17950" s="131"/>
    </row>
    <row r="17951" spans="1:1" x14ac:dyDescent="0.55000000000000004">
      <c r="A17951" s="131"/>
    </row>
    <row r="17954" spans="1:1" x14ac:dyDescent="0.55000000000000004">
      <c r="A17954" s="131"/>
    </row>
    <row r="17955" spans="1:1" x14ac:dyDescent="0.55000000000000004">
      <c r="A17955" s="131"/>
    </row>
    <row r="17958" spans="1:1" x14ac:dyDescent="0.55000000000000004">
      <c r="A17958" s="131"/>
    </row>
    <row r="17959" spans="1:1" x14ac:dyDescent="0.55000000000000004">
      <c r="A17959" s="131"/>
    </row>
    <row r="17962" spans="1:1" x14ac:dyDescent="0.55000000000000004">
      <c r="A17962" s="131"/>
    </row>
    <row r="17963" spans="1:1" x14ac:dyDescent="0.55000000000000004">
      <c r="A17963" s="131"/>
    </row>
    <row r="17966" spans="1:1" x14ac:dyDescent="0.55000000000000004">
      <c r="A17966" s="131"/>
    </row>
    <row r="17967" spans="1:1" x14ac:dyDescent="0.55000000000000004">
      <c r="A17967" s="131"/>
    </row>
    <row r="17970" spans="1:1" x14ac:dyDescent="0.55000000000000004">
      <c r="A17970" s="131"/>
    </row>
    <row r="17971" spans="1:1" x14ac:dyDescent="0.55000000000000004">
      <c r="A17971" s="131"/>
    </row>
    <row r="17974" spans="1:1" x14ac:dyDescent="0.55000000000000004">
      <c r="A17974" s="131"/>
    </row>
    <row r="17975" spans="1:1" x14ac:dyDescent="0.55000000000000004">
      <c r="A17975" s="131"/>
    </row>
    <row r="17978" spans="1:1" x14ac:dyDescent="0.55000000000000004">
      <c r="A17978" s="131"/>
    </row>
    <row r="17979" spans="1:1" x14ac:dyDescent="0.55000000000000004">
      <c r="A17979" s="131"/>
    </row>
    <row r="17982" spans="1:1" x14ac:dyDescent="0.55000000000000004">
      <c r="A17982" s="131"/>
    </row>
    <row r="17983" spans="1:1" x14ac:dyDescent="0.55000000000000004">
      <c r="A17983" s="131"/>
    </row>
    <row r="17986" spans="1:1" x14ac:dyDescent="0.55000000000000004">
      <c r="A17986" s="131"/>
    </row>
    <row r="17987" spans="1:1" x14ac:dyDescent="0.55000000000000004">
      <c r="A17987" s="131"/>
    </row>
    <row r="17990" spans="1:1" x14ac:dyDescent="0.55000000000000004">
      <c r="A17990" s="131"/>
    </row>
    <row r="17991" spans="1:1" x14ac:dyDescent="0.55000000000000004">
      <c r="A17991" s="131"/>
    </row>
    <row r="17994" spans="1:1" x14ac:dyDescent="0.55000000000000004">
      <c r="A17994" s="131"/>
    </row>
    <row r="17995" spans="1:1" x14ac:dyDescent="0.55000000000000004">
      <c r="A17995" s="131"/>
    </row>
    <row r="17998" spans="1:1" x14ac:dyDescent="0.55000000000000004">
      <c r="A17998" s="131"/>
    </row>
    <row r="17999" spans="1:1" x14ac:dyDescent="0.55000000000000004">
      <c r="A17999" s="131"/>
    </row>
    <row r="18002" spans="1:1" x14ac:dyDescent="0.55000000000000004">
      <c r="A18002" s="131"/>
    </row>
    <row r="18003" spans="1:1" x14ac:dyDescent="0.55000000000000004">
      <c r="A18003" s="131"/>
    </row>
    <row r="18006" spans="1:1" x14ac:dyDescent="0.55000000000000004">
      <c r="A18006" s="131"/>
    </row>
    <row r="18007" spans="1:1" x14ac:dyDescent="0.55000000000000004">
      <c r="A18007" s="131"/>
    </row>
    <row r="18010" spans="1:1" x14ac:dyDescent="0.55000000000000004">
      <c r="A18010" s="131"/>
    </row>
    <row r="18011" spans="1:1" x14ac:dyDescent="0.55000000000000004">
      <c r="A18011" s="131"/>
    </row>
    <row r="18014" spans="1:1" x14ac:dyDescent="0.55000000000000004">
      <c r="A18014" s="131"/>
    </row>
    <row r="18015" spans="1:1" x14ac:dyDescent="0.55000000000000004">
      <c r="A18015" s="131"/>
    </row>
    <row r="18018" spans="1:1" x14ac:dyDescent="0.55000000000000004">
      <c r="A18018" s="131"/>
    </row>
    <row r="18019" spans="1:1" x14ac:dyDescent="0.55000000000000004">
      <c r="A18019" s="131"/>
    </row>
    <row r="18022" spans="1:1" x14ac:dyDescent="0.55000000000000004">
      <c r="A18022" s="131"/>
    </row>
    <row r="18023" spans="1:1" x14ac:dyDescent="0.55000000000000004">
      <c r="A18023" s="131"/>
    </row>
    <row r="18026" spans="1:1" x14ac:dyDescent="0.55000000000000004">
      <c r="A18026" s="131"/>
    </row>
    <row r="18027" spans="1:1" x14ac:dyDescent="0.55000000000000004">
      <c r="A18027" s="131"/>
    </row>
    <row r="18030" spans="1:1" x14ac:dyDescent="0.55000000000000004">
      <c r="A18030" s="131"/>
    </row>
    <row r="18031" spans="1:1" x14ac:dyDescent="0.55000000000000004">
      <c r="A18031" s="131"/>
    </row>
    <row r="18034" spans="1:1" x14ac:dyDescent="0.55000000000000004">
      <c r="A18034" s="131"/>
    </row>
    <row r="18035" spans="1:1" x14ac:dyDescent="0.55000000000000004">
      <c r="A18035" s="131"/>
    </row>
    <row r="18038" spans="1:1" x14ac:dyDescent="0.55000000000000004">
      <c r="A18038" s="131"/>
    </row>
    <row r="18039" spans="1:1" x14ac:dyDescent="0.55000000000000004">
      <c r="A18039" s="131"/>
    </row>
    <row r="18042" spans="1:1" x14ac:dyDescent="0.55000000000000004">
      <c r="A18042" s="131"/>
    </row>
    <row r="18043" spans="1:1" x14ac:dyDescent="0.55000000000000004">
      <c r="A18043" s="131"/>
    </row>
    <row r="18046" spans="1:1" x14ac:dyDescent="0.55000000000000004">
      <c r="A18046" s="131"/>
    </row>
    <row r="18047" spans="1:1" x14ac:dyDescent="0.55000000000000004">
      <c r="A18047" s="131"/>
    </row>
    <row r="18050" spans="1:1" x14ac:dyDescent="0.55000000000000004">
      <c r="A18050" s="131"/>
    </row>
    <row r="18051" spans="1:1" x14ac:dyDescent="0.55000000000000004">
      <c r="A18051" s="131"/>
    </row>
    <row r="18054" spans="1:1" x14ac:dyDescent="0.55000000000000004">
      <c r="A18054" s="131"/>
    </row>
    <row r="18055" spans="1:1" x14ac:dyDescent="0.55000000000000004">
      <c r="A18055" s="131"/>
    </row>
    <row r="18058" spans="1:1" x14ac:dyDescent="0.55000000000000004">
      <c r="A18058" s="131"/>
    </row>
    <row r="18059" spans="1:1" x14ac:dyDescent="0.55000000000000004">
      <c r="A18059" s="131"/>
    </row>
    <row r="18062" spans="1:1" x14ac:dyDescent="0.55000000000000004">
      <c r="A18062" s="131"/>
    </row>
    <row r="18063" spans="1:1" x14ac:dyDescent="0.55000000000000004">
      <c r="A18063" s="131"/>
    </row>
    <row r="18066" spans="1:1" x14ac:dyDescent="0.55000000000000004">
      <c r="A18066" s="131"/>
    </row>
    <row r="18067" spans="1:1" x14ac:dyDescent="0.55000000000000004">
      <c r="A18067" s="131"/>
    </row>
    <row r="18070" spans="1:1" x14ac:dyDescent="0.55000000000000004">
      <c r="A18070" s="131"/>
    </row>
    <row r="18071" spans="1:1" x14ac:dyDescent="0.55000000000000004">
      <c r="A18071" s="131"/>
    </row>
    <row r="18074" spans="1:1" x14ac:dyDescent="0.55000000000000004">
      <c r="A18074" s="131"/>
    </row>
    <row r="18075" spans="1:1" x14ac:dyDescent="0.55000000000000004">
      <c r="A18075" s="131"/>
    </row>
    <row r="18078" spans="1:1" x14ac:dyDescent="0.55000000000000004">
      <c r="A18078" s="131"/>
    </row>
    <row r="18079" spans="1:1" x14ac:dyDescent="0.55000000000000004">
      <c r="A18079" s="131"/>
    </row>
    <row r="18082" spans="1:1" x14ac:dyDescent="0.55000000000000004">
      <c r="A18082" s="131"/>
    </row>
    <row r="18083" spans="1:1" x14ac:dyDescent="0.55000000000000004">
      <c r="A18083" s="131"/>
    </row>
    <row r="18086" spans="1:1" x14ac:dyDescent="0.55000000000000004">
      <c r="A18086" s="131"/>
    </row>
    <row r="18087" spans="1:1" x14ac:dyDescent="0.55000000000000004">
      <c r="A18087" s="131"/>
    </row>
    <row r="18090" spans="1:1" x14ac:dyDescent="0.55000000000000004">
      <c r="A18090" s="131"/>
    </row>
    <row r="18091" spans="1:1" x14ac:dyDescent="0.55000000000000004">
      <c r="A18091" s="131"/>
    </row>
    <row r="18094" spans="1:1" x14ac:dyDescent="0.55000000000000004">
      <c r="A18094" s="131"/>
    </row>
    <row r="18095" spans="1:1" x14ac:dyDescent="0.55000000000000004">
      <c r="A18095" s="131"/>
    </row>
    <row r="18098" spans="1:1" x14ac:dyDescent="0.55000000000000004">
      <c r="A18098" s="131"/>
    </row>
    <row r="18099" spans="1:1" x14ac:dyDescent="0.55000000000000004">
      <c r="A18099" s="131"/>
    </row>
    <row r="18102" spans="1:1" x14ac:dyDescent="0.55000000000000004">
      <c r="A18102" s="131"/>
    </row>
    <row r="18103" spans="1:1" x14ac:dyDescent="0.55000000000000004">
      <c r="A18103" s="131"/>
    </row>
    <row r="18106" spans="1:1" x14ac:dyDescent="0.55000000000000004">
      <c r="A18106" s="131"/>
    </row>
    <row r="18107" spans="1:1" x14ac:dyDescent="0.55000000000000004">
      <c r="A18107" s="131"/>
    </row>
    <row r="18110" spans="1:1" x14ac:dyDescent="0.55000000000000004">
      <c r="A18110" s="131"/>
    </row>
    <row r="18111" spans="1:1" x14ac:dyDescent="0.55000000000000004">
      <c r="A18111" s="131"/>
    </row>
    <row r="18114" spans="1:1" x14ac:dyDescent="0.55000000000000004">
      <c r="A18114" s="131"/>
    </row>
    <row r="18115" spans="1:1" x14ac:dyDescent="0.55000000000000004">
      <c r="A18115" s="131"/>
    </row>
    <row r="18118" spans="1:1" x14ac:dyDescent="0.55000000000000004">
      <c r="A18118" s="131"/>
    </row>
    <row r="18119" spans="1:1" x14ac:dyDescent="0.55000000000000004">
      <c r="A18119" s="131"/>
    </row>
    <row r="18122" spans="1:1" x14ac:dyDescent="0.55000000000000004">
      <c r="A18122" s="131"/>
    </row>
    <row r="18123" spans="1:1" x14ac:dyDescent="0.55000000000000004">
      <c r="A18123" s="131"/>
    </row>
    <row r="18126" spans="1:1" x14ac:dyDescent="0.55000000000000004">
      <c r="A18126" s="131"/>
    </row>
    <row r="18127" spans="1:1" x14ac:dyDescent="0.55000000000000004">
      <c r="A18127" s="131"/>
    </row>
    <row r="18130" spans="1:1" x14ac:dyDescent="0.55000000000000004">
      <c r="A18130" s="131"/>
    </row>
    <row r="18131" spans="1:1" x14ac:dyDescent="0.55000000000000004">
      <c r="A18131" s="131"/>
    </row>
    <row r="18134" spans="1:1" x14ac:dyDescent="0.55000000000000004">
      <c r="A18134" s="131"/>
    </row>
    <row r="18135" spans="1:1" x14ac:dyDescent="0.55000000000000004">
      <c r="A18135" s="131"/>
    </row>
    <row r="18138" spans="1:1" x14ac:dyDescent="0.55000000000000004">
      <c r="A18138" s="131"/>
    </row>
    <row r="18139" spans="1:1" x14ac:dyDescent="0.55000000000000004">
      <c r="A18139" s="131"/>
    </row>
    <row r="18142" spans="1:1" x14ac:dyDescent="0.55000000000000004">
      <c r="A18142" s="131"/>
    </row>
    <row r="18143" spans="1:1" x14ac:dyDescent="0.55000000000000004">
      <c r="A18143" s="131"/>
    </row>
    <row r="18146" spans="1:1" x14ac:dyDescent="0.55000000000000004">
      <c r="A18146" s="131"/>
    </row>
    <row r="18147" spans="1:1" x14ac:dyDescent="0.55000000000000004">
      <c r="A18147" s="131"/>
    </row>
    <row r="18150" spans="1:1" x14ac:dyDescent="0.55000000000000004">
      <c r="A18150" s="131"/>
    </row>
    <row r="18151" spans="1:1" x14ac:dyDescent="0.55000000000000004">
      <c r="A18151" s="131"/>
    </row>
    <row r="18154" spans="1:1" x14ac:dyDescent="0.55000000000000004">
      <c r="A18154" s="131"/>
    </row>
    <row r="18155" spans="1:1" x14ac:dyDescent="0.55000000000000004">
      <c r="A18155" s="131"/>
    </row>
    <row r="18158" spans="1:1" x14ac:dyDescent="0.55000000000000004">
      <c r="A18158" s="131"/>
    </row>
    <row r="18159" spans="1:1" x14ac:dyDescent="0.55000000000000004">
      <c r="A18159" s="131"/>
    </row>
    <row r="18162" spans="1:1" x14ac:dyDescent="0.55000000000000004">
      <c r="A18162" s="131"/>
    </row>
    <row r="18163" spans="1:1" x14ac:dyDescent="0.55000000000000004">
      <c r="A18163" s="131"/>
    </row>
    <row r="18166" spans="1:1" x14ac:dyDescent="0.55000000000000004">
      <c r="A18166" s="131"/>
    </row>
    <row r="18167" spans="1:1" x14ac:dyDescent="0.55000000000000004">
      <c r="A18167" s="131"/>
    </row>
    <row r="18170" spans="1:1" x14ac:dyDescent="0.55000000000000004">
      <c r="A18170" s="131"/>
    </row>
    <row r="18171" spans="1:1" x14ac:dyDescent="0.55000000000000004">
      <c r="A18171" s="131"/>
    </row>
    <row r="18174" spans="1:1" x14ac:dyDescent="0.55000000000000004">
      <c r="A18174" s="131"/>
    </row>
    <row r="18175" spans="1:1" x14ac:dyDescent="0.55000000000000004">
      <c r="A18175" s="131"/>
    </row>
    <row r="18178" spans="1:1" x14ac:dyDescent="0.55000000000000004">
      <c r="A18178" s="131"/>
    </row>
    <row r="18179" spans="1:1" x14ac:dyDescent="0.55000000000000004">
      <c r="A18179" s="131"/>
    </row>
    <row r="18182" spans="1:1" x14ac:dyDescent="0.55000000000000004">
      <c r="A18182" s="131"/>
    </row>
    <row r="18183" spans="1:1" x14ac:dyDescent="0.55000000000000004">
      <c r="A18183" s="131"/>
    </row>
    <row r="18186" spans="1:1" x14ac:dyDescent="0.55000000000000004">
      <c r="A18186" s="131"/>
    </row>
    <row r="18187" spans="1:1" x14ac:dyDescent="0.55000000000000004">
      <c r="A18187" s="131"/>
    </row>
    <row r="18190" spans="1:1" x14ac:dyDescent="0.55000000000000004">
      <c r="A18190" s="131"/>
    </row>
    <row r="18191" spans="1:1" x14ac:dyDescent="0.55000000000000004">
      <c r="A18191" s="131"/>
    </row>
    <row r="18194" spans="1:1" x14ac:dyDescent="0.55000000000000004">
      <c r="A18194" s="131"/>
    </row>
    <row r="18195" spans="1:1" x14ac:dyDescent="0.55000000000000004">
      <c r="A18195" s="131"/>
    </row>
    <row r="18198" spans="1:1" x14ac:dyDescent="0.55000000000000004">
      <c r="A18198" s="131"/>
    </row>
    <row r="18199" spans="1:1" x14ac:dyDescent="0.55000000000000004">
      <c r="A18199" s="131"/>
    </row>
    <row r="18202" spans="1:1" x14ac:dyDescent="0.55000000000000004">
      <c r="A18202" s="131"/>
    </row>
    <row r="18203" spans="1:1" x14ac:dyDescent="0.55000000000000004">
      <c r="A18203" s="131"/>
    </row>
    <row r="18206" spans="1:1" x14ac:dyDescent="0.55000000000000004">
      <c r="A18206" s="131"/>
    </row>
    <row r="18207" spans="1:1" x14ac:dyDescent="0.55000000000000004">
      <c r="A18207" s="131"/>
    </row>
    <row r="18210" spans="1:1" x14ac:dyDescent="0.55000000000000004">
      <c r="A18210" s="131"/>
    </row>
    <row r="18211" spans="1:1" x14ac:dyDescent="0.55000000000000004">
      <c r="A18211" s="131"/>
    </row>
    <row r="18214" spans="1:1" x14ac:dyDescent="0.55000000000000004">
      <c r="A18214" s="131"/>
    </row>
    <row r="18215" spans="1:1" x14ac:dyDescent="0.55000000000000004">
      <c r="A18215" s="131"/>
    </row>
    <row r="18218" spans="1:1" x14ac:dyDescent="0.55000000000000004">
      <c r="A18218" s="131"/>
    </row>
    <row r="18219" spans="1:1" x14ac:dyDescent="0.55000000000000004">
      <c r="A18219" s="131"/>
    </row>
    <row r="18222" spans="1:1" x14ac:dyDescent="0.55000000000000004">
      <c r="A18222" s="131"/>
    </row>
    <row r="18223" spans="1:1" x14ac:dyDescent="0.55000000000000004">
      <c r="A18223" s="131"/>
    </row>
    <row r="18226" spans="1:1" x14ac:dyDescent="0.55000000000000004">
      <c r="A18226" s="131"/>
    </row>
    <row r="18227" spans="1:1" x14ac:dyDescent="0.55000000000000004">
      <c r="A18227" s="131"/>
    </row>
    <row r="18230" spans="1:1" x14ac:dyDescent="0.55000000000000004">
      <c r="A18230" s="131"/>
    </row>
    <row r="18231" spans="1:1" x14ac:dyDescent="0.55000000000000004">
      <c r="A18231" s="131"/>
    </row>
    <row r="18234" spans="1:1" x14ac:dyDescent="0.55000000000000004">
      <c r="A18234" s="131"/>
    </row>
    <row r="18235" spans="1:1" x14ac:dyDescent="0.55000000000000004">
      <c r="A18235" s="131"/>
    </row>
    <row r="18238" spans="1:1" x14ac:dyDescent="0.55000000000000004">
      <c r="A18238" s="131"/>
    </row>
    <row r="18239" spans="1:1" x14ac:dyDescent="0.55000000000000004">
      <c r="A18239" s="131"/>
    </row>
    <row r="18242" spans="1:1" x14ac:dyDescent="0.55000000000000004">
      <c r="A18242" s="131"/>
    </row>
    <row r="18243" spans="1:1" x14ac:dyDescent="0.55000000000000004">
      <c r="A18243" s="131"/>
    </row>
    <row r="18246" spans="1:1" x14ac:dyDescent="0.55000000000000004">
      <c r="A18246" s="131"/>
    </row>
    <row r="18247" spans="1:1" x14ac:dyDescent="0.55000000000000004">
      <c r="A18247" s="131"/>
    </row>
    <row r="18250" spans="1:1" x14ac:dyDescent="0.55000000000000004">
      <c r="A18250" s="131"/>
    </row>
    <row r="18251" spans="1:1" x14ac:dyDescent="0.55000000000000004">
      <c r="A18251" s="131"/>
    </row>
    <row r="18254" spans="1:1" x14ac:dyDescent="0.55000000000000004">
      <c r="A18254" s="131"/>
    </row>
    <row r="18255" spans="1:1" x14ac:dyDescent="0.55000000000000004">
      <c r="A18255" s="131"/>
    </row>
    <row r="18258" spans="1:1" x14ac:dyDescent="0.55000000000000004">
      <c r="A18258" s="131"/>
    </row>
    <row r="18259" spans="1:1" x14ac:dyDescent="0.55000000000000004">
      <c r="A18259" s="131"/>
    </row>
    <row r="18262" spans="1:1" x14ac:dyDescent="0.55000000000000004">
      <c r="A18262" s="131"/>
    </row>
    <row r="18263" spans="1:1" x14ac:dyDescent="0.55000000000000004">
      <c r="A18263" s="131"/>
    </row>
    <row r="18266" spans="1:1" x14ac:dyDescent="0.55000000000000004">
      <c r="A18266" s="131"/>
    </row>
    <row r="18267" spans="1:1" x14ac:dyDescent="0.55000000000000004">
      <c r="A18267" s="131"/>
    </row>
    <row r="18270" spans="1:1" x14ac:dyDescent="0.55000000000000004">
      <c r="A18270" s="131"/>
    </row>
    <row r="18271" spans="1:1" x14ac:dyDescent="0.55000000000000004">
      <c r="A18271" s="131"/>
    </row>
    <row r="18274" spans="1:1" x14ac:dyDescent="0.55000000000000004">
      <c r="A18274" s="131"/>
    </row>
    <row r="18275" spans="1:1" x14ac:dyDescent="0.55000000000000004">
      <c r="A18275" s="131"/>
    </row>
    <row r="18278" spans="1:1" x14ac:dyDescent="0.55000000000000004">
      <c r="A18278" s="131"/>
    </row>
    <row r="18279" spans="1:1" x14ac:dyDescent="0.55000000000000004">
      <c r="A18279" s="131"/>
    </row>
    <row r="18282" spans="1:1" x14ac:dyDescent="0.55000000000000004">
      <c r="A18282" s="131"/>
    </row>
    <row r="18283" spans="1:1" x14ac:dyDescent="0.55000000000000004">
      <c r="A18283" s="131"/>
    </row>
    <row r="18286" spans="1:1" x14ac:dyDescent="0.55000000000000004">
      <c r="A18286" s="131"/>
    </row>
    <row r="18287" spans="1:1" x14ac:dyDescent="0.55000000000000004">
      <c r="A18287" s="131"/>
    </row>
    <row r="18290" spans="1:1" x14ac:dyDescent="0.55000000000000004">
      <c r="A18290" s="131"/>
    </row>
    <row r="18291" spans="1:1" x14ac:dyDescent="0.55000000000000004">
      <c r="A18291" s="131"/>
    </row>
    <row r="18294" spans="1:1" x14ac:dyDescent="0.55000000000000004">
      <c r="A18294" s="131"/>
    </row>
    <row r="18295" spans="1:1" x14ac:dyDescent="0.55000000000000004">
      <c r="A18295" s="131"/>
    </row>
    <row r="18298" spans="1:1" x14ac:dyDescent="0.55000000000000004">
      <c r="A18298" s="131"/>
    </row>
    <row r="18299" spans="1:1" x14ac:dyDescent="0.55000000000000004">
      <c r="A18299" s="131"/>
    </row>
    <row r="18302" spans="1:1" x14ac:dyDescent="0.55000000000000004">
      <c r="A18302" s="131"/>
    </row>
    <row r="18303" spans="1:1" x14ac:dyDescent="0.55000000000000004">
      <c r="A18303" s="131"/>
    </row>
    <row r="18306" spans="1:1" x14ac:dyDescent="0.55000000000000004">
      <c r="A18306" s="131"/>
    </row>
    <row r="18307" spans="1:1" x14ac:dyDescent="0.55000000000000004">
      <c r="A18307" s="131"/>
    </row>
    <row r="18310" spans="1:1" x14ac:dyDescent="0.55000000000000004">
      <c r="A18310" s="131"/>
    </row>
    <row r="18311" spans="1:1" x14ac:dyDescent="0.55000000000000004">
      <c r="A18311" s="131"/>
    </row>
    <row r="18314" spans="1:1" x14ac:dyDescent="0.55000000000000004">
      <c r="A18314" s="131"/>
    </row>
    <row r="18315" spans="1:1" x14ac:dyDescent="0.55000000000000004">
      <c r="A18315" s="131"/>
    </row>
    <row r="18318" spans="1:1" x14ac:dyDescent="0.55000000000000004">
      <c r="A18318" s="131"/>
    </row>
    <row r="18319" spans="1:1" x14ac:dyDescent="0.55000000000000004">
      <c r="A18319" s="131"/>
    </row>
    <row r="18322" spans="1:1" x14ac:dyDescent="0.55000000000000004">
      <c r="A18322" s="131"/>
    </row>
    <row r="18323" spans="1:1" x14ac:dyDescent="0.55000000000000004">
      <c r="A18323" s="131"/>
    </row>
    <row r="18326" spans="1:1" x14ac:dyDescent="0.55000000000000004">
      <c r="A18326" s="131"/>
    </row>
    <row r="18327" spans="1:1" x14ac:dyDescent="0.55000000000000004">
      <c r="A18327" s="131"/>
    </row>
    <row r="18330" spans="1:1" x14ac:dyDescent="0.55000000000000004">
      <c r="A18330" s="131"/>
    </row>
    <row r="18331" spans="1:1" x14ac:dyDescent="0.55000000000000004">
      <c r="A18331" s="131"/>
    </row>
    <row r="18334" spans="1:1" x14ac:dyDescent="0.55000000000000004">
      <c r="A18334" s="131"/>
    </row>
    <row r="18335" spans="1:1" x14ac:dyDescent="0.55000000000000004">
      <c r="A18335" s="131"/>
    </row>
    <row r="18338" spans="1:1" x14ac:dyDescent="0.55000000000000004">
      <c r="A18338" s="131"/>
    </row>
    <row r="18339" spans="1:1" x14ac:dyDescent="0.55000000000000004">
      <c r="A18339" s="131"/>
    </row>
    <row r="18342" spans="1:1" x14ac:dyDescent="0.55000000000000004">
      <c r="A18342" s="131"/>
    </row>
    <row r="18343" spans="1:1" x14ac:dyDescent="0.55000000000000004">
      <c r="A18343" s="131"/>
    </row>
    <row r="18346" spans="1:1" x14ac:dyDescent="0.55000000000000004">
      <c r="A18346" s="131"/>
    </row>
    <row r="18347" spans="1:1" x14ac:dyDescent="0.55000000000000004">
      <c r="A18347" s="131"/>
    </row>
    <row r="18350" spans="1:1" x14ac:dyDescent="0.55000000000000004">
      <c r="A18350" s="131"/>
    </row>
    <row r="18351" spans="1:1" x14ac:dyDescent="0.55000000000000004">
      <c r="A18351" s="131"/>
    </row>
    <row r="18354" spans="1:1" x14ac:dyDescent="0.55000000000000004">
      <c r="A18354" s="131"/>
    </row>
    <row r="18355" spans="1:1" x14ac:dyDescent="0.55000000000000004">
      <c r="A18355" s="131"/>
    </row>
    <row r="18358" spans="1:1" x14ac:dyDescent="0.55000000000000004">
      <c r="A18358" s="131"/>
    </row>
    <row r="18359" spans="1:1" x14ac:dyDescent="0.55000000000000004">
      <c r="A18359" s="131"/>
    </row>
    <row r="18362" spans="1:1" x14ac:dyDescent="0.55000000000000004">
      <c r="A18362" s="131"/>
    </row>
    <row r="18363" spans="1:1" x14ac:dyDescent="0.55000000000000004">
      <c r="A18363" s="131"/>
    </row>
    <row r="18366" spans="1:1" x14ac:dyDescent="0.55000000000000004">
      <c r="A18366" s="131"/>
    </row>
    <row r="18367" spans="1:1" x14ac:dyDescent="0.55000000000000004">
      <c r="A18367" s="131"/>
    </row>
    <row r="18370" spans="1:1" x14ac:dyDescent="0.55000000000000004">
      <c r="A18370" s="131"/>
    </row>
    <row r="18371" spans="1:1" x14ac:dyDescent="0.55000000000000004">
      <c r="A18371" s="131"/>
    </row>
    <row r="18374" spans="1:1" x14ac:dyDescent="0.55000000000000004">
      <c r="A18374" s="131"/>
    </row>
    <row r="18375" spans="1:1" x14ac:dyDescent="0.55000000000000004">
      <c r="A18375" s="131"/>
    </row>
    <row r="18378" spans="1:1" x14ac:dyDescent="0.55000000000000004">
      <c r="A18378" s="131"/>
    </row>
    <row r="18379" spans="1:1" x14ac:dyDescent="0.55000000000000004">
      <c r="A18379" s="131"/>
    </row>
    <row r="18382" spans="1:1" x14ac:dyDescent="0.55000000000000004">
      <c r="A18382" s="131"/>
    </row>
    <row r="18383" spans="1:1" x14ac:dyDescent="0.55000000000000004">
      <c r="A18383" s="131"/>
    </row>
    <row r="18386" spans="1:1" x14ac:dyDescent="0.55000000000000004">
      <c r="A18386" s="131"/>
    </row>
    <row r="18387" spans="1:1" x14ac:dyDescent="0.55000000000000004">
      <c r="A18387" s="131"/>
    </row>
    <row r="18390" spans="1:1" x14ac:dyDescent="0.55000000000000004">
      <c r="A18390" s="131"/>
    </row>
    <row r="18391" spans="1:1" x14ac:dyDescent="0.55000000000000004">
      <c r="A18391" s="131"/>
    </row>
    <row r="18394" spans="1:1" x14ac:dyDescent="0.55000000000000004">
      <c r="A18394" s="131"/>
    </row>
    <row r="18395" spans="1:1" x14ac:dyDescent="0.55000000000000004">
      <c r="A18395" s="131"/>
    </row>
    <row r="18398" spans="1:1" x14ac:dyDescent="0.55000000000000004">
      <c r="A18398" s="131"/>
    </row>
    <row r="18399" spans="1:1" x14ac:dyDescent="0.55000000000000004">
      <c r="A18399" s="131"/>
    </row>
    <row r="18402" spans="1:1" x14ac:dyDescent="0.55000000000000004">
      <c r="A18402" s="131"/>
    </row>
    <row r="18403" spans="1:1" x14ac:dyDescent="0.55000000000000004">
      <c r="A18403" s="131"/>
    </row>
    <row r="18406" spans="1:1" x14ac:dyDescent="0.55000000000000004">
      <c r="A18406" s="131"/>
    </row>
    <row r="18407" spans="1:1" x14ac:dyDescent="0.55000000000000004">
      <c r="A18407" s="131"/>
    </row>
    <row r="18410" spans="1:1" x14ac:dyDescent="0.55000000000000004">
      <c r="A18410" s="131"/>
    </row>
    <row r="18411" spans="1:1" x14ac:dyDescent="0.55000000000000004">
      <c r="A18411" s="131"/>
    </row>
    <row r="18414" spans="1:1" x14ac:dyDescent="0.55000000000000004">
      <c r="A18414" s="131"/>
    </row>
    <row r="18415" spans="1:1" x14ac:dyDescent="0.55000000000000004">
      <c r="A18415" s="131"/>
    </row>
    <row r="18418" spans="1:1" x14ac:dyDescent="0.55000000000000004">
      <c r="A18418" s="131"/>
    </row>
    <row r="18419" spans="1:1" x14ac:dyDescent="0.55000000000000004">
      <c r="A18419" s="131"/>
    </row>
    <row r="18422" spans="1:1" x14ac:dyDescent="0.55000000000000004">
      <c r="A18422" s="131"/>
    </row>
    <row r="18423" spans="1:1" x14ac:dyDescent="0.55000000000000004">
      <c r="A18423" s="131"/>
    </row>
    <row r="18426" spans="1:1" x14ac:dyDescent="0.55000000000000004">
      <c r="A18426" s="131"/>
    </row>
    <row r="18427" spans="1:1" x14ac:dyDescent="0.55000000000000004">
      <c r="A18427" s="131"/>
    </row>
    <row r="18430" spans="1:1" x14ac:dyDescent="0.55000000000000004">
      <c r="A18430" s="131"/>
    </row>
    <row r="18431" spans="1:1" x14ac:dyDescent="0.55000000000000004">
      <c r="A18431" s="131"/>
    </row>
    <row r="18434" spans="1:1" x14ac:dyDescent="0.55000000000000004">
      <c r="A18434" s="131"/>
    </row>
    <row r="18435" spans="1:1" x14ac:dyDescent="0.55000000000000004">
      <c r="A18435" s="131"/>
    </row>
    <row r="18438" spans="1:1" x14ac:dyDescent="0.55000000000000004">
      <c r="A18438" s="131"/>
    </row>
    <row r="18439" spans="1:1" x14ac:dyDescent="0.55000000000000004">
      <c r="A18439" s="131"/>
    </row>
    <row r="18442" spans="1:1" x14ac:dyDescent="0.55000000000000004">
      <c r="A18442" s="131"/>
    </row>
    <row r="18443" spans="1:1" x14ac:dyDescent="0.55000000000000004">
      <c r="A18443" s="131"/>
    </row>
    <row r="18446" spans="1:1" x14ac:dyDescent="0.55000000000000004">
      <c r="A18446" s="131"/>
    </row>
    <row r="18447" spans="1:1" x14ac:dyDescent="0.55000000000000004">
      <c r="A18447" s="131"/>
    </row>
    <row r="18450" spans="1:1" x14ac:dyDescent="0.55000000000000004">
      <c r="A18450" s="131"/>
    </row>
    <row r="18451" spans="1:1" x14ac:dyDescent="0.55000000000000004">
      <c r="A18451" s="131"/>
    </row>
    <row r="18454" spans="1:1" x14ac:dyDescent="0.55000000000000004">
      <c r="A18454" s="131"/>
    </row>
    <row r="18455" spans="1:1" x14ac:dyDescent="0.55000000000000004">
      <c r="A18455" s="131"/>
    </row>
    <row r="18458" spans="1:1" x14ac:dyDescent="0.55000000000000004">
      <c r="A18458" s="131"/>
    </row>
    <row r="18459" spans="1:1" x14ac:dyDescent="0.55000000000000004">
      <c r="A18459" s="131"/>
    </row>
    <row r="18462" spans="1:1" x14ac:dyDescent="0.55000000000000004">
      <c r="A18462" s="131"/>
    </row>
    <row r="18463" spans="1:1" x14ac:dyDescent="0.55000000000000004">
      <c r="A18463" s="131"/>
    </row>
    <row r="18466" spans="1:1" x14ac:dyDescent="0.55000000000000004">
      <c r="A18466" s="131"/>
    </row>
    <row r="18467" spans="1:1" x14ac:dyDescent="0.55000000000000004">
      <c r="A18467" s="131"/>
    </row>
    <row r="18470" spans="1:1" x14ac:dyDescent="0.55000000000000004">
      <c r="A18470" s="131"/>
    </row>
    <row r="18471" spans="1:1" x14ac:dyDescent="0.55000000000000004">
      <c r="A18471" s="131"/>
    </row>
    <row r="18474" spans="1:1" x14ac:dyDescent="0.55000000000000004">
      <c r="A18474" s="131"/>
    </row>
    <row r="18475" spans="1:1" x14ac:dyDescent="0.55000000000000004">
      <c r="A18475" s="131"/>
    </row>
    <row r="18478" spans="1:1" x14ac:dyDescent="0.55000000000000004">
      <c r="A18478" s="131"/>
    </row>
    <row r="18479" spans="1:1" x14ac:dyDescent="0.55000000000000004">
      <c r="A18479" s="131"/>
    </row>
    <row r="18482" spans="1:1" x14ac:dyDescent="0.55000000000000004">
      <c r="A18482" s="131"/>
    </row>
    <row r="18483" spans="1:1" x14ac:dyDescent="0.55000000000000004">
      <c r="A18483" s="131"/>
    </row>
    <row r="18486" spans="1:1" x14ac:dyDescent="0.55000000000000004">
      <c r="A18486" s="131"/>
    </row>
    <row r="18487" spans="1:1" x14ac:dyDescent="0.55000000000000004">
      <c r="A18487" s="131"/>
    </row>
    <row r="18490" spans="1:1" x14ac:dyDescent="0.55000000000000004">
      <c r="A18490" s="131"/>
    </row>
    <row r="18491" spans="1:1" x14ac:dyDescent="0.55000000000000004">
      <c r="A18491" s="131"/>
    </row>
    <row r="18494" spans="1:1" x14ac:dyDescent="0.55000000000000004">
      <c r="A18494" s="131"/>
    </row>
    <row r="18495" spans="1:1" x14ac:dyDescent="0.55000000000000004">
      <c r="A18495" s="131"/>
    </row>
    <row r="18498" spans="1:1" x14ac:dyDescent="0.55000000000000004">
      <c r="A18498" s="131"/>
    </row>
    <row r="18499" spans="1:1" x14ac:dyDescent="0.55000000000000004">
      <c r="A18499" s="131"/>
    </row>
    <row r="18502" spans="1:1" x14ac:dyDescent="0.55000000000000004">
      <c r="A18502" s="131"/>
    </row>
    <row r="18503" spans="1:1" x14ac:dyDescent="0.55000000000000004">
      <c r="A18503" s="131"/>
    </row>
    <row r="18506" spans="1:1" x14ac:dyDescent="0.55000000000000004">
      <c r="A18506" s="131"/>
    </row>
    <row r="18507" spans="1:1" x14ac:dyDescent="0.55000000000000004">
      <c r="A18507" s="131"/>
    </row>
    <row r="18510" spans="1:1" x14ac:dyDescent="0.55000000000000004">
      <c r="A18510" s="131"/>
    </row>
    <row r="18511" spans="1:1" x14ac:dyDescent="0.55000000000000004">
      <c r="A18511" s="131"/>
    </row>
    <row r="18514" spans="1:1" x14ac:dyDescent="0.55000000000000004">
      <c r="A18514" s="131"/>
    </row>
    <row r="18515" spans="1:1" x14ac:dyDescent="0.55000000000000004">
      <c r="A18515" s="131"/>
    </row>
    <row r="18518" spans="1:1" x14ac:dyDescent="0.55000000000000004">
      <c r="A18518" s="131"/>
    </row>
    <row r="18519" spans="1:1" x14ac:dyDescent="0.55000000000000004">
      <c r="A18519" s="131"/>
    </row>
    <row r="18522" spans="1:1" x14ac:dyDescent="0.55000000000000004">
      <c r="A18522" s="131"/>
    </row>
    <row r="18523" spans="1:1" x14ac:dyDescent="0.55000000000000004">
      <c r="A18523" s="131"/>
    </row>
    <row r="18526" spans="1:1" x14ac:dyDescent="0.55000000000000004">
      <c r="A18526" s="131"/>
    </row>
    <row r="18527" spans="1:1" x14ac:dyDescent="0.55000000000000004">
      <c r="A18527" s="131"/>
    </row>
    <row r="18530" spans="1:1" x14ac:dyDescent="0.55000000000000004">
      <c r="A18530" s="131"/>
    </row>
    <row r="18531" spans="1:1" x14ac:dyDescent="0.55000000000000004">
      <c r="A18531" s="131"/>
    </row>
    <row r="18534" spans="1:1" x14ac:dyDescent="0.55000000000000004">
      <c r="A18534" s="131"/>
    </row>
    <row r="18535" spans="1:1" x14ac:dyDescent="0.55000000000000004">
      <c r="A18535" s="131"/>
    </row>
    <row r="18538" spans="1:1" x14ac:dyDescent="0.55000000000000004">
      <c r="A18538" s="131"/>
    </row>
    <row r="18539" spans="1:1" x14ac:dyDescent="0.55000000000000004">
      <c r="A18539" s="131"/>
    </row>
    <row r="18542" spans="1:1" x14ac:dyDescent="0.55000000000000004">
      <c r="A18542" s="131"/>
    </row>
    <row r="18543" spans="1:1" x14ac:dyDescent="0.55000000000000004">
      <c r="A18543" s="131"/>
    </row>
    <row r="18546" spans="1:1" x14ac:dyDescent="0.55000000000000004">
      <c r="A18546" s="131"/>
    </row>
    <row r="18547" spans="1:1" x14ac:dyDescent="0.55000000000000004">
      <c r="A18547" s="131"/>
    </row>
    <row r="18550" spans="1:1" x14ac:dyDescent="0.55000000000000004">
      <c r="A18550" s="131"/>
    </row>
    <row r="18551" spans="1:1" x14ac:dyDescent="0.55000000000000004">
      <c r="A18551" s="131"/>
    </row>
    <row r="18554" spans="1:1" x14ac:dyDescent="0.55000000000000004">
      <c r="A18554" s="131"/>
    </row>
    <row r="18555" spans="1:1" x14ac:dyDescent="0.55000000000000004">
      <c r="A18555" s="131"/>
    </row>
    <row r="18558" spans="1:1" x14ac:dyDescent="0.55000000000000004">
      <c r="A18558" s="131"/>
    </row>
    <row r="18559" spans="1:1" x14ac:dyDescent="0.55000000000000004">
      <c r="A18559" s="131"/>
    </row>
    <row r="18562" spans="1:1" x14ac:dyDescent="0.55000000000000004">
      <c r="A18562" s="131"/>
    </row>
    <row r="18563" spans="1:1" x14ac:dyDescent="0.55000000000000004">
      <c r="A18563" s="131"/>
    </row>
    <row r="18566" spans="1:1" x14ac:dyDescent="0.55000000000000004">
      <c r="A18566" s="131"/>
    </row>
    <row r="18567" spans="1:1" x14ac:dyDescent="0.55000000000000004">
      <c r="A18567" s="131"/>
    </row>
    <row r="18570" spans="1:1" x14ac:dyDescent="0.55000000000000004">
      <c r="A18570" s="131"/>
    </row>
    <row r="18571" spans="1:1" x14ac:dyDescent="0.55000000000000004">
      <c r="A18571" s="131"/>
    </row>
    <row r="18574" spans="1:1" x14ac:dyDescent="0.55000000000000004">
      <c r="A18574" s="131"/>
    </row>
    <row r="18575" spans="1:1" x14ac:dyDescent="0.55000000000000004">
      <c r="A18575" s="131"/>
    </row>
    <row r="18578" spans="1:1" x14ac:dyDescent="0.55000000000000004">
      <c r="A18578" s="131"/>
    </row>
    <row r="18579" spans="1:1" x14ac:dyDescent="0.55000000000000004">
      <c r="A18579" s="131"/>
    </row>
    <row r="18582" spans="1:1" x14ac:dyDescent="0.55000000000000004">
      <c r="A18582" s="131"/>
    </row>
    <row r="18583" spans="1:1" x14ac:dyDescent="0.55000000000000004">
      <c r="A18583" s="131"/>
    </row>
    <row r="18586" spans="1:1" x14ac:dyDescent="0.55000000000000004">
      <c r="A18586" s="131"/>
    </row>
    <row r="18587" spans="1:1" x14ac:dyDescent="0.55000000000000004">
      <c r="A18587" s="131"/>
    </row>
    <row r="18590" spans="1:1" x14ac:dyDescent="0.55000000000000004">
      <c r="A18590" s="131"/>
    </row>
    <row r="18591" spans="1:1" x14ac:dyDescent="0.55000000000000004">
      <c r="A18591" s="131"/>
    </row>
    <row r="18594" spans="1:1" x14ac:dyDescent="0.55000000000000004">
      <c r="A18594" s="131"/>
    </row>
    <row r="18595" spans="1:1" x14ac:dyDescent="0.55000000000000004">
      <c r="A18595" s="131"/>
    </row>
    <row r="18598" spans="1:1" x14ac:dyDescent="0.55000000000000004">
      <c r="A18598" s="131"/>
    </row>
    <row r="18599" spans="1:1" x14ac:dyDescent="0.55000000000000004">
      <c r="A18599" s="131"/>
    </row>
    <row r="18602" spans="1:1" x14ac:dyDescent="0.55000000000000004">
      <c r="A18602" s="131"/>
    </row>
    <row r="18603" spans="1:1" x14ac:dyDescent="0.55000000000000004">
      <c r="A18603" s="131"/>
    </row>
    <row r="18606" spans="1:1" x14ac:dyDescent="0.55000000000000004">
      <c r="A18606" s="131"/>
    </row>
    <row r="18607" spans="1:1" x14ac:dyDescent="0.55000000000000004">
      <c r="A18607" s="131"/>
    </row>
    <row r="18610" spans="1:1" x14ac:dyDescent="0.55000000000000004">
      <c r="A18610" s="131"/>
    </row>
    <row r="18611" spans="1:1" x14ac:dyDescent="0.55000000000000004">
      <c r="A18611" s="131"/>
    </row>
    <row r="18614" spans="1:1" x14ac:dyDescent="0.55000000000000004">
      <c r="A18614" s="131"/>
    </row>
    <row r="18615" spans="1:1" x14ac:dyDescent="0.55000000000000004">
      <c r="A18615" s="131"/>
    </row>
    <row r="18618" spans="1:1" x14ac:dyDescent="0.55000000000000004">
      <c r="A18618" s="131"/>
    </row>
    <row r="18619" spans="1:1" x14ac:dyDescent="0.55000000000000004">
      <c r="A18619" s="131"/>
    </row>
    <row r="18622" spans="1:1" x14ac:dyDescent="0.55000000000000004">
      <c r="A18622" s="131"/>
    </row>
    <row r="18623" spans="1:1" x14ac:dyDescent="0.55000000000000004">
      <c r="A18623" s="131"/>
    </row>
    <row r="18626" spans="1:1" x14ac:dyDescent="0.55000000000000004">
      <c r="A18626" s="131"/>
    </row>
    <row r="18627" spans="1:1" x14ac:dyDescent="0.55000000000000004">
      <c r="A18627" s="131"/>
    </row>
    <row r="18630" spans="1:1" x14ac:dyDescent="0.55000000000000004">
      <c r="A18630" s="131"/>
    </row>
    <row r="18631" spans="1:1" x14ac:dyDescent="0.55000000000000004">
      <c r="A18631" s="131"/>
    </row>
    <row r="18634" spans="1:1" x14ac:dyDescent="0.55000000000000004">
      <c r="A18634" s="131"/>
    </row>
    <row r="18635" spans="1:1" x14ac:dyDescent="0.55000000000000004">
      <c r="A18635" s="131"/>
    </row>
    <row r="18638" spans="1:1" x14ac:dyDescent="0.55000000000000004">
      <c r="A18638" s="131"/>
    </row>
    <row r="18639" spans="1:1" x14ac:dyDescent="0.55000000000000004">
      <c r="A18639" s="131"/>
    </row>
    <row r="18642" spans="1:1" x14ac:dyDescent="0.55000000000000004">
      <c r="A18642" s="131"/>
    </row>
    <row r="18643" spans="1:1" x14ac:dyDescent="0.55000000000000004">
      <c r="A18643" s="131"/>
    </row>
    <row r="18646" spans="1:1" x14ac:dyDescent="0.55000000000000004">
      <c r="A18646" s="131"/>
    </row>
    <row r="18647" spans="1:1" x14ac:dyDescent="0.55000000000000004">
      <c r="A18647" s="131"/>
    </row>
    <row r="18650" spans="1:1" x14ac:dyDescent="0.55000000000000004">
      <c r="A18650" s="131"/>
    </row>
    <row r="18651" spans="1:1" x14ac:dyDescent="0.55000000000000004">
      <c r="A18651" s="131"/>
    </row>
    <row r="18654" spans="1:1" x14ac:dyDescent="0.55000000000000004">
      <c r="A18654" s="131"/>
    </row>
    <row r="18655" spans="1:1" x14ac:dyDescent="0.55000000000000004">
      <c r="A18655" s="131"/>
    </row>
    <row r="18658" spans="1:1" x14ac:dyDescent="0.55000000000000004">
      <c r="A18658" s="131"/>
    </row>
    <row r="18659" spans="1:1" x14ac:dyDescent="0.55000000000000004">
      <c r="A18659" s="131"/>
    </row>
    <row r="18662" spans="1:1" x14ac:dyDescent="0.55000000000000004">
      <c r="A18662" s="131"/>
    </row>
    <row r="18663" spans="1:1" x14ac:dyDescent="0.55000000000000004">
      <c r="A18663" s="131"/>
    </row>
    <row r="18666" spans="1:1" x14ac:dyDescent="0.55000000000000004">
      <c r="A18666" s="131"/>
    </row>
    <row r="18667" spans="1:1" x14ac:dyDescent="0.55000000000000004">
      <c r="A18667" s="131"/>
    </row>
    <row r="18670" spans="1:1" x14ac:dyDescent="0.55000000000000004">
      <c r="A18670" s="131"/>
    </row>
    <row r="18671" spans="1:1" x14ac:dyDescent="0.55000000000000004">
      <c r="A18671" s="131"/>
    </row>
    <row r="18674" spans="1:1" x14ac:dyDescent="0.55000000000000004">
      <c r="A18674" s="131"/>
    </row>
    <row r="18675" spans="1:1" x14ac:dyDescent="0.55000000000000004">
      <c r="A18675" s="131"/>
    </row>
    <row r="18678" spans="1:1" x14ac:dyDescent="0.55000000000000004">
      <c r="A18678" s="131"/>
    </row>
    <row r="18679" spans="1:1" x14ac:dyDescent="0.55000000000000004">
      <c r="A18679" s="131"/>
    </row>
    <row r="18682" spans="1:1" x14ac:dyDescent="0.55000000000000004">
      <c r="A18682" s="131"/>
    </row>
    <row r="18683" spans="1:1" x14ac:dyDescent="0.55000000000000004">
      <c r="A18683" s="131"/>
    </row>
    <row r="18686" spans="1:1" x14ac:dyDescent="0.55000000000000004">
      <c r="A18686" s="131"/>
    </row>
    <row r="18687" spans="1:1" x14ac:dyDescent="0.55000000000000004">
      <c r="A18687" s="131"/>
    </row>
    <row r="18690" spans="1:1" x14ac:dyDescent="0.55000000000000004">
      <c r="A18690" s="131"/>
    </row>
    <row r="18691" spans="1:1" x14ac:dyDescent="0.55000000000000004">
      <c r="A18691" s="131"/>
    </row>
    <row r="18694" spans="1:1" x14ac:dyDescent="0.55000000000000004">
      <c r="A18694" s="131"/>
    </row>
    <row r="18695" spans="1:1" x14ac:dyDescent="0.55000000000000004">
      <c r="A18695" s="131"/>
    </row>
    <row r="18698" spans="1:1" x14ac:dyDescent="0.55000000000000004">
      <c r="A18698" s="131"/>
    </row>
    <row r="18699" spans="1:1" x14ac:dyDescent="0.55000000000000004">
      <c r="A18699" s="131"/>
    </row>
    <row r="18702" spans="1:1" x14ac:dyDescent="0.55000000000000004">
      <c r="A18702" s="131"/>
    </row>
    <row r="18703" spans="1:1" x14ac:dyDescent="0.55000000000000004">
      <c r="A18703" s="131"/>
    </row>
    <row r="18706" spans="1:1" x14ac:dyDescent="0.55000000000000004">
      <c r="A18706" s="131"/>
    </row>
    <row r="18707" spans="1:1" x14ac:dyDescent="0.55000000000000004">
      <c r="A18707" s="131"/>
    </row>
    <row r="18710" spans="1:1" x14ac:dyDescent="0.55000000000000004">
      <c r="A18710" s="131"/>
    </row>
    <row r="18711" spans="1:1" x14ac:dyDescent="0.55000000000000004">
      <c r="A18711" s="131"/>
    </row>
    <row r="18714" spans="1:1" x14ac:dyDescent="0.55000000000000004">
      <c r="A18714" s="131"/>
    </row>
    <row r="18715" spans="1:1" x14ac:dyDescent="0.55000000000000004">
      <c r="A18715" s="131"/>
    </row>
    <row r="18718" spans="1:1" x14ac:dyDescent="0.55000000000000004">
      <c r="A18718" s="131"/>
    </row>
    <row r="18719" spans="1:1" x14ac:dyDescent="0.55000000000000004">
      <c r="A18719" s="131"/>
    </row>
    <row r="18722" spans="1:1" x14ac:dyDescent="0.55000000000000004">
      <c r="A18722" s="131"/>
    </row>
    <row r="18723" spans="1:1" x14ac:dyDescent="0.55000000000000004">
      <c r="A18723" s="131"/>
    </row>
    <row r="18726" spans="1:1" x14ac:dyDescent="0.55000000000000004">
      <c r="A18726" s="131"/>
    </row>
    <row r="18727" spans="1:1" x14ac:dyDescent="0.55000000000000004">
      <c r="A18727" s="131"/>
    </row>
    <row r="18730" spans="1:1" x14ac:dyDescent="0.55000000000000004">
      <c r="A18730" s="131"/>
    </row>
    <row r="18731" spans="1:1" x14ac:dyDescent="0.55000000000000004">
      <c r="A18731" s="131"/>
    </row>
    <row r="18734" spans="1:1" x14ac:dyDescent="0.55000000000000004">
      <c r="A18734" s="131"/>
    </row>
    <row r="18735" spans="1:1" x14ac:dyDescent="0.55000000000000004">
      <c r="A18735" s="131"/>
    </row>
    <row r="18738" spans="1:1" x14ac:dyDescent="0.55000000000000004">
      <c r="A18738" s="131"/>
    </row>
    <row r="18739" spans="1:1" x14ac:dyDescent="0.55000000000000004">
      <c r="A18739" s="131"/>
    </row>
    <row r="18742" spans="1:1" x14ac:dyDescent="0.55000000000000004">
      <c r="A18742" s="131"/>
    </row>
    <row r="18743" spans="1:1" x14ac:dyDescent="0.55000000000000004">
      <c r="A18743" s="131"/>
    </row>
    <row r="18746" spans="1:1" x14ac:dyDescent="0.55000000000000004">
      <c r="A18746" s="131"/>
    </row>
    <row r="18747" spans="1:1" x14ac:dyDescent="0.55000000000000004">
      <c r="A18747" s="131"/>
    </row>
    <row r="18750" spans="1:1" x14ac:dyDescent="0.55000000000000004">
      <c r="A18750" s="131"/>
    </row>
    <row r="18751" spans="1:1" x14ac:dyDescent="0.55000000000000004">
      <c r="A18751" s="131"/>
    </row>
    <row r="18754" spans="1:1" x14ac:dyDescent="0.55000000000000004">
      <c r="A18754" s="131"/>
    </row>
    <row r="18755" spans="1:1" x14ac:dyDescent="0.55000000000000004">
      <c r="A18755" s="131"/>
    </row>
    <row r="18758" spans="1:1" x14ac:dyDescent="0.55000000000000004">
      <c r="A18758" s="131"/>
    </row>
    <row r="18759" spans="1:1" x14ac:dyDescent="0.55000000000000004">
      <c r="A18759" s="131"/>
    </row>
    <row r="18762" spans="1:1" x14ac:dyDescent="0.55000000000000004">
      <c r="A18762" s="131"/>
    </row>
    <row r="18763" spans="1:1" x14ac:dyDescent="0.55000000000000004">
      <c r="A18763" s="131"/>
    </row>
    <row r="18766" spans="1:1" x14ac:dyDescent="0.55000000000000004">
      <c r="A18766" s="131"/>
    </row>
    <row r="18767" spans="1:1" x14ac:dyDescent="0.55000000000000004">
      <c r="A18767" s="131"/>
    </row>
    <row r="18770" spans="1:1" x14ac:dyDescent="0.55000000000000004">
      <c r="A18770" s="131"/>
    </row>
    <row r="18771" spans="1:1" x14ac:dyDescent="0.55000000000000004">
      <c r="A18771" s="131"/>
    </row>
    <row r="18774" spans="1:1" x14ac:dyDescent="0.55000000000000004">
      <c r="A18774" s="131"/>
    </row>
    <row r="18775" spans="1:1" x14ac:dyDescent="0.55000000000000004">
      <c r="A18775" s="131"/>
    </row>
    <row r="18778" spans="1:1" x14ac:dyDescent="0.55000000000000004">
      <c r="A18778" s="131"/>
    </row>
    <row r="18779" spans="1:1" x14ac:dyDescent="0.55000000000000004">
      <c r="A18779" s="131"/>
    </row>
    <row r="18782" spans="1:1" x14ac:dyDescent="0.55000000000000004">
      <c r="A18782" s="131"/>
    </row>
    <row r="18783" spans="1:1" x14ac:dyDescent="0.55000000000000004">
      <c r="A18783" s="131"/>
    </row>
    <row r="18786" spans="1:1" x14ac:dyDescent="0.55000000000000004">
      <c r="A18786" s="131"/>
    </row>
    <row r="18787" spans="1:1" x14ac:dyDescent="0.55000000000000004">
      <c r="A18787" s="131"/>
    </row>
    <row r="18790" spans="1:1" x14ac:dyDescent="0.55000000000000004">
      <c r="A18790" s="131"/>
    </row>
    <row r="18791" spans="1:1" x14ac:dyDescent="0.55000000000000004">
      <c r="A18791" s="131"/>
    </row>
    <row r="18794" spans="1:1" x14ac:dyDescent="0.55000000000000004">
      <c r="A18794" s="131"/>
    </row>
    <row r="18795" spans="1:1" x14ac:dyDescent="0.55000000000000004">
      <c r="A18795" s="131"/>
    </row>
    <row r="18798" spans="1:1" x14ac:dyDescent="0.55000000000000004">
      <c r="A18798" s="131"/>
    </row>
    <row r="18799" spans="1:1" x14ac:dyDescent="0.55000000000000004">
      <c r="A18799" s="131"/>
    </row>
    <row r="18802" spans="1:1" x14ac:dyDescent="0.55000000000000004">
      <c r="A18802" s="131"/>
    </row>
    <row r="18803" spans="1:1" x14ac:dyDescent="0.55000000000000004">
      <c r="A18803" s="131"/>
    </row>
    <row r="18806" spans="1:1" x14ac:dyDescent="0.55000000000000004">
      <c r="A18806" s="131"/>
    </row>
    <row r="18807" spans="1:1" x14ac:dyDescent="0.55000000000000004">
      <c r="A18807" s="131"/>
    </row>
    <row r="18810" spans="1:1" x14ac:dyDescent="0.55000000000000004">
      <c r="A18810" s="131"/>
    </row>
    <row r="18811" spans="1:1" x14ac:dyDescent="0.55000000000000004">
      <c r="A18811" s="131"/>
    </row>
    <row r="18814" spans="1:1" x14ac:dyDescent="0.55000000000000004">
      <c r="A18814" s="131"/>
    </row>
    <row r="18815" spans="1:1" x14ac:dyDescent="0.55000000000000004">
      <c r="A18815" s="131"/>
    </row>
    <row r="18818" spans="1:1" x14ac:dyDescent="0.55000000000000004">
      <c r="A18818" s="131"/>
    </row>
    <row r="18819" spans="1:1" x14ac:dyDescent="0.55000000000000004">
      <c r="A18819" s="131"/>
    </row>
    <row r="18822" spans="1:1" x14ac:dyDescent="0.55000000000000004">
      <c r="A18822" s="131"/>
    </row>
    <row r="18823" spans="1:1" x14ac:dyDescent="0.55000000000000004">
      <c r="A18823" s="131"/>
    </row>
    <row r="18826" spans="1:1" x14ac:dyDescent="0.55000000000000004">
      <c r="A18826" s="131"/>
    </row>
    <row r="18827" spans="1:1" x14ac:dyDescent="0.55000000000000004">
      <c r="A18827" s="131"/>
    </row>
    <row r="18830" spans="1:1" x14ac:dyDescent="0.55000000000000004">
      <c r="A18830" s="131"/>
    </row>
    <row r="18831" spans="1:1" x14ac:dyDescent="0.55000000000000004">
      <c r="A18831" s="131"/>
    </row>
    <row r="18834" spans="1:1" x14ac:dyDescent="0.55000000000000004">
      <c r="A18834" s="131"/>
    </row>
    <row r="18835" spans="1:1" x14ac:dyDescent="0.55000000000000004">
      <c r="A18835" s="131"/>
    </row>
    <row r="18838" spans="1:1" x14ac:dyDescent="0.55000000000000004">
      <c r="A18838" s="131"/>
    </row>
    <row r="18839" spans="1:1" x14ac:dyDescent="0.55000000000000004">
      <c r="A18839" s="131"/>
    </row>
    <row r="18842" spans="1:1" x14ac:dyDescent="0.55000000000000004">
      <c r="A18842" s="131"/>
    </row>
    <row r="18843" spans="1:1" x14ac:dyDescent="0.55000000000000004">
      <c r="A18843" s="131"/>
    </row>
    <row r="18846" spans="1:1" x14ac:dyDescent="0.55000000000000004">
      <c r="A18846" s="131"/>
    </row>
    <row r="18847" spans="1:1" x14ac:dyDescent="0.55000000000000004">
      <c r="A18847" s="131"/>
    </row>
    <row r="18850" spans="1:1" x14ac:dyDescent="0.55000000000000004">
      <c r="A18850" s="131"/>
    </row>
    <row r="18851" spans="1:1" x14ac:dyDescent="0.55000000000000004">
      <c r="A18851" s="131"/>
    </row>
    <row r="18854" spans="1:1" x14ac:dyDescent="0.55000000000000004">
      <c r="A18854" s="131"/>
    </row>
    <row r="18855" spans="1:1" x14ac:dyDescent="0.55000000000000004">
      <c r="A18855" s="131"/>
    </row>
    <row r="18858" spans="1:1" x14ac:dyDescent="0.55000000000000004">
      <c r="A18858" s="131"/>
    </row>
    <row r="18859" spans="1:1" x14ac:dyDescent="0.55000000000000004">
      <c r="A18859" s="131"/>
    </row>
    <row r="18862" spans="1:1" x14ac:dyDescent="0.55000000000000004">
      <c r="A18862" s="131"/>
    </row>
    <row r="18863" spans="1:1" x14ac:dyDescent="0.55000000000000004">
      <c r="A18863" s="131"/>
    </row>
    <row r="18866" spans="1:1" x14ac:dyDescent="0.55000000000000004">
      <c r="A18866" s="131"/>
    </row>
    <row r="18867" spans="1:1" x14ac:dyDescent="0.55000000000000004">
      <c r="A18867" s="131"/>
    </row>
    <row r="18870" spans="1:1" x14ac:dyDescent="0.55000000000000004">
      <c r="A18870" s="131"/>
    </row>
    <row r="18871" spans="1:1" x14ac:dyDescent="0.55000000000000004">
      <c r="A18871" s="131"/>
    </row>
    <row r="18874" spans="1:1" x14ac:dyDescent="0.55000000000000004">
      <c r="A18874" s="131"/>
    </row>
    <row r="18875" spans="1:1" x14ac:dyDescent="0.55000000000000004">
      <c r="A18875" s="131"/>
    </row>
    <row r="18878" spans="1:1" x14ac:dyDescent="0.55000000000000004">
      <c r="A18878" s="131"/>
    </row>
    <row r="18879" spans="1:1" x14ac:dyDescent="0.55000000000000004">
      <c r="A18879" s="131"/>
    </row>
    <row r="18882" spans="1:1" x14ac:dyDescent="0.55000000000000004">
      <c r="A18882" s="131"/>
    </row>
    <row r="18883" spans="1:1" x14ac:dyDescent="0.55000000000000004">
      <c r="A18883" s="131"/>
    </row>
    <row r="18886" spans="1:1" x14ac:dyDescent="0.55000000000000004">
      <c r="A18886" s="131"/>
    </row>
    <row r="18887" spans="1:1" x14ac:dyDescent="0.55000000000000004">
      <c r="A18887" s="131"/>
    </row>
    <row r="18890" spans="1:1" x14ac:dyDescent="0.55000000000000004">
      <c r="A18890" s="131"/>
    </row>
    <row r="18891" spans="1:1" x14ac:dyDescent="0.55000000000000004">
      <c r="A18891" s="131"/>
    </row>
    <row r="18894" spans="1:1" x14ac:dyDescent="0.55000000000000004">
      <c r="A18894" s="131"/>
    </row>
    <row r="18895" spans="1:1" x14ac:dyDescent="0.55000000000000004">
      <c r="A18895" s="131"/>
    </row>
    <row r="18898" spans="1:1" x14ac:dyDescent="0.55000000000000004">
      <c r="A18898" s="131"/>
    </row>
    <row r="18899" spans="1:1" x14ac:dyDescent="0.55000000000000004">
      <c r="A18899" s="131"/>
    </row>
    <row r="18902" spans="1:1" x14ac:dyDescent="0.55000000000000004">
      <c r="A18902" s="131"/>
    </row>
    <row r="18903" spans="1:1" x14ac:dyDescent="0.55000000000000004">
      <c r="A18903" s="131"/>
    </row>
    <row r="18906" spans="1:1" x14ac:dyDescent="0.55000000000000004">
      <c r="A18906" s="131"/>
    </row>
    <row r="18907" spans="1:1" x14ac:dyDescent="0.55000000000000004">
      <c r="A18907" s="131"/>
    </row>
    <row r="18910" spans="1:1" x14ac:dyDescent="0.55000000000000004">
      <c r="A18910" s="131"/>
    </row>
    <row r="18911" spans="1:1" x14ac:dyDescent="0.55000000000000004">
      <c r="A18911" s="131"/>
    </row>
    <row r="18914" spans="1:1" x14ac:dyDescent="0.55000000000000004">
      <c r="A18914" s="131"/>
    </row>
    <row r="18915" spans="1:1" x14ac:dyDescent="0.55000000000000004">
      <c r="A18915" s="131"/>
    </row>
    <row r="18918" spans="1:1" x14ac:dyDescent="0.55000000000000004">
      <c r="A18918" s="131"/>
    </row>
    <row r="18919" spans="1:1" x14ac:dyDescent="0.55000000000000004">
      <c r="A18919" s="131"/>
    </row>
    <row r="18922" spans="1:1" x14ac:dyDescent="0.55000000000000004">
      <c r="A18922" s="131"/>
    </row>
    <row r="18923" spans="1:1" x14ac:dyDescent="0.55000000000000004">
      <c r="A18923" s="131"/>
    </row>
    <row r="18926" spans="1:1" x14ac:dyDescent="0.55000000000000004">
      <c r="A18926" s="131"/>
    </row>
    <row r="18927" spans="1:1" x14ac:dyDescent="0.55000000000000004">
      <c r="A18927" s="131"/>
    </row>
    <row r="18930" spans="1:1" x14ac:dyDescent="0.55000000000000004">
      <c r="A18930" s="131"/>
    </row>
    <row r="18931" spans="1:1" x14ac:dyDescent="0.55000000000000004">
      <c r="A18931" s="131"/>
    </row>
    <row r="18934" spans="1:1" x14ac:dyDescent="0.55000000000000004">
      <c r="A18934" s="131"/>
    </row>
    <row r="18935" spans="1:1" x14ac:dyDescent="0.55000000000000004">
      <c r="A18935" s="131"/>
    </row>
    <row r="18938" spans="1:1" x14ac:dyDescent="0.55000000000000004">
      <c r="A18938" s="131"/>
    </row>
    <row r="18939" spans="1:1" x14ac:dyDescent="0.55000000000000004">
      <c r="A18939" s="131"/>
    </row>
    <row r="18942" spans="1:1" x14ac:dyDescent="0.55000000000000004">
      <c r="A18942" s="131"/>
    </row>
    <row r="18943" spans="1:1" x14ac:dyDescent="0.55000000000000004">
      <c r="A18943" s="131"/>
    </row>
    <row r="18946" spans="1:1" x14ac:dyDescent="0.55000000000000004">
      <c r="A18946" s="131"/>
    </row>
    <row r="18947" spans="1:1" x14ac:dyDescent="0.55000000000000004">
      <c r="A18947" s="131"/>
    </row>
    <row r="18950" spans="1:1" x14ac:dyDescent="0.55000000000000004">
      <c r="A18950" s="131"/>
    </row>
    <row r="18951" spans="1:1" x14ac:dyDescent="0.55000000000000004">
      <c r="A18951" s="131"/>
    </row>
    <row r="18954" spans="1:1" x14ac:dyDescent="0.55000000000000004">
      <c r="A18954" s="131"/>
    </row>
    <row r="18955" spans="1:1" x14ac:dyDescent="0.55000000000000004">
      <c r="A18955" s="131"/>
    </row>
    <row r="18958" spans="1:1" x14ac:dyDescent="0.55000000000000004">
      <c r="A18958" s="131"/>
    </row>
    <row r="18959" spans="1:1" x14ac:dyDescent="0.55000000000000004">
      <c r="A18959" s="131"/>
    </row>
    <row r="18962" spans="1:1" x14ac:dyDescent="0.55000000000000004">
      <c r="A18962" s="131"/>
    </row>
    <row r="18963" spans="1:1" x14ac:dyDescent="0.55000000000000004">
      <c r="A18963" s="131"/>
    </row>
    <row r="18966" spans="1:1" x14ac:dyDescent="0.55000000000000004">
      <c r="A18966" s="131"/>
    </row>
    <row r="18967" spans="1:1" x14ac:dyDescent="0.55000000000000004">
      <c r="A18967" s="131"/>
    </row>
    <row r="18970" spans="1:1" x14ac:dyDescent="0.55000000000000004">
      <c r="A18970" s="131"/>
    </row>
    <row r="18971" spans="1:1" x14ac:dyDescent="0.55000000000000004">
      <c r="A18971" s="131"/>
    </row>
    <row r="18974" spans="1:1" x14ac:dyDescent="0.55000000000000004">
      <c r="A18974" s="131"/>
    </row>
    <row r="18975" spans="1:1" x14ac:dyDescent="0.55000000000000004">
      <c r="A18975" s="131"/>
    </row>
    <row r="18978" spans="1:1" x14ac:dyDescent="0.55000000000000004">
      <c r="A18978" s="131"/>
    </row>
    <row r="18979" spans="1:1" x14ac:dyDescent="0.55000000000000004">
      <c r="A18979" s="131"/>
    </row>
    <row r="18982" spans="1:1" x14ac:dyDescent="0.55000000000000004">
      <c r="A18982" s="131"/>
    </row>
    <row r="18983" spans="1:1" x14ac:dyDescent="0.55000000000000004">
      <c r="A18983" s="131"/>
    </row>
    <row r="18986" spans="1:1" x14ac:dyDescent="0.55000000000000004">
      <c r="A18986" s="131"/>
    </row>
    <row r="18987" spans="1:1" x14ac:dyDescent="0.55000000000000004">
      <c r="A18987" s="131"/>
    </row>
    <row r="18990" spans="1:1" x14ac:dyDescent="0.55000000000000004">
      <c r="A18990" s="131"/>
    </row>
    <row r="18991" spans="1:1" x14ac:dyDescent="0.55000000000000004">
      <c r="A18991" s="131"/>
    </row>
    <row r="18994" spans="1:1" x14ac:dyDescent="0.55000000000000004">
      <c r="A18994" s="131"/>
    </row>
    <row r="18995" spans="1:1" x14ac:dyDescent="0.55000000000000004">
      <c r="A18995" s="131"/>
    </row>
    <row r="18998" spans="1:1" x14ac:dyDescent="0.55000000000000004">
      <c r="A18998" s="131"/>
    </row>
    <row r="18999" spans="1:1" x14ac:dyDescent="0.55000000000000004">
      <c r="A18999" s="131"/>
    </row>
    <row r="19002" spans="1:1" x14ac:dyDescent="0.55000000000000004">
      <c r="A19002" s="131"/>
    </row>
    <row r="19003" spans="1:1" x14ac:dyDescent="0.55000000000000004">
      <c r="A19003" s="131"/>
    </row>
    <row r="19006" spans="1:1" x14ac:dyDescent="0.55000000000000004">
      <c r="A19006" s="131"/>
    </row>
    <row r="19007" spans="1:1" x14ac:dyDescent="0.55000000000000004">
      <c r="A19007" s="131"/>
    </row>
    <row r="19010" spans="1:1" x14ac:dyDescent="0.55000000000000004">
      <c r="A19010" s="131"/>
    </row>
    <row r="19011" spans="1:1" x14ac:dyDescent="0.55000000000000004">
      <c r="A19011" s="131"/>
    </row>
    <row r="19014" spans="1:1" x14ac:dyDescent="0.55000000000000004">
      <c r="A19014" s="131"/>
    </row>
    <row r="19015" spans="1:1" x14ac:dyDescent="0.55000000000000004">
      <c r="A19015" s="131"/>
    </row>
    <row r="19018" spans="1:1" x14ac:dyDescent="0.55000000000000004">
      <c r="A19018" s="131"/>
    </row>
    <row r="19019" spans="1:1" x14ac:dyDescent="0.55000000000000004">
      <c r="A19019" s="131"/>
    </row>
    <row r="19022" spans="1:1" x14ac:dyDescent="0.55000000000000004">
      <c r="A19022" s="131"/>
    </row>
    <row r="19023" spans="1:1" x14ac:dyDescent="0.55000000000000004">
      <c r="A19023" s="131"/>
    </row>
    <row r="19026" spans="1:1" x14ac:dyDescent="0.55000000000000004">
      <c r="A19026" s="131"/>
    </row>
    <row r="19027" spans="1:1" x14ac:dyDescent="0.55000000000000004">
      <c r="A19027" s="131"/>
    </row>
    <row r="19030" spans="1:1" x14ac:dyDescent="0.55000000000000004">
      <c r="A19030" s="131"/>
    </row>
    <row r="19031" spans="1:1" x14ac:dyDescent="0.55000000000000004">
      <c r="A19031" s="131"/>
    </row>
    <row r="19034" spans="1:1" x14ac:dyDescent="0.55000000000000004">
      <c r="A19034" s="131"/>
    </row>
    <row r="19035" spans="1:1" x14ac:dyDescent="0.55000000000000004">
      <c r="A19035" s="131"/>
    </row>
    <row r="19038" spans="1:1" x14ac:dyDescent="0.55000000000000004">
      <c r="A19038" s="131"/>
    </row>
    <row r="19039" spans="1:1" x14ac:dyDescent="0.55000000000000004">
      <c r="A19039" s="131"/>
    </row>
    <row r="19042" spans="1:1" x14ac:dyDescent="0.55000000000000004">
      <c r="A19042" s="131"/>
    </row>
    <row r="19043" spans="1:1" x14ac:dyDescent="0.55000000000000004">
      <c r="A19043" s="131"/>
    </row>
    <row r="19046" spans="1:1" x14ac:dyDescent="0.55000000000000004">
      <c r="A19046" s="131"/>
    </row>
    <row r="19047" spans="1:1" x14ac:dyDescent="0.55000000000000004">
      <c r="A19047" s="131"/>
    </row>
    <row r="19050" spans="1:1" x14ac:dyDescent="0.55000000000000004">
      <c r="A19050" s="131"/>
    </row>
    <row r="19051" spans="1:1" x14ac:dyDescent="0.55000000000000004">
      <c r="A19051" s="131"/>
    </row>
    <row r="19054" spans="1:1" x14ac:dyDescent="0.55000000000000004">
      <c r="A19054" s="131"/>
    </row>
    <row r="19055" spans="1:1" x14ac:dyDescent="0.55000000000000004">
      <c r="A19055" s="131"/>
    </row>
    <row r="19058" spans="1:1" x14ac:dyDescent="0.55000000000000004">
      <c r="A19058" s="131"/>
    </row>
    <row r="19059" spans="1:1" x14ac:dyDescent="0.55000000000000004">
      <c r="A19059" s="131"/>
    </row>
    <row r="19062" spans="1:1" x14ac:dyDescent="0.55000000000000004">
      <c r="A19062" s="131"/>
    </row>
    <row r="19063" spans="1:1" x14ac:dyDescent="0.55000000000000004">
      <c r="A19063" s="131"/>
    </row>
    <row r="19066" spans="1:1" x14ac:dyDescent="0.55000000000000004">
      <c r="A19066" s="131"/>
    </row>
    <row r="19067" spans="1:1" x14ac:dyDescent="0.55000000000000004">
      <c r="A19067" s="131"/>
    </row>
    <row r="19070" spans="1:1" x14ac:dyDescent="0.55000000000000004">
      <c r="A19070" s="131"/>
    </row>
    <row r="19071" spans="1:1" x14ac:dyDescent="0.55000000000000004">
      <c r="A19071" s="131"/>
    </row>
    <row r="19074" spans="1:1" x14ac:dyDescent="0.55000000000000004">
      <c r="A19074" s="131"/>
    </row>
    <row r="19075" spans="1:1" x14ac:dyDescent="0.55000000000000004">
      <c r="A19075" s="131"/>
    </row>
    <row r="19078" spans="1:1" x14ac:dyDescent="0.55000000000000004">
      <c r="A19078" s="131"/>
    </row>
    <row r="19079" spans="1:1" x14ac:dyDescent="0.55000000000000004">
      <c r="A19079" s="131"/>
    </row>
    <row r="19082" spans="1:1" x14ac:dyDescent="0.55000000000000004">
      <c r="A19082" s="131"/>
    </row>
    <row r="19083" spans="1:1" x14ac:dyDescent="0.55000000000000004">
      <c r="A19083" s="131"/>
    </row>
    <row r="19086" spans="1:1" x14ac:dyDescent="0.55000000000000004">
      <c r="A19086" s="131"/>
    </row>
    <row r="19087" spans="1:1" x14ac:dyDescent="0.55000000000000004">
      <c r="A19087" s="131"/>
    </row>
    <row r="19090" spans="1:1" x14ac:dyDescent="0.55000000000000004">
      <c r="A19090" s="131"/>
    </row>
    <row r="19091" spans="1:1" x14ac:dyDescent="0.55000000000000004">
      <c r="A19091" s="131"/>
    </row>
    <row r="19094" spans="1:1" x14ac:dyDescent="0.55000000000000004">
      <c r="A19094" s="131"/>
    </row>
    <row r="19095" spans="1:1" x14ac:dyDescent="0.55000000000000004">
      <c r="A19095" s="131"/>
    </row>
    <row r="19098" spans="1:1" x14ac:dyDescent="0.55000000000000004">
      <c r="A19098" s="131"/>
    </row>
    <row r="19099" spans="1:1" x14ac:dyDescent="0.55000000000000004">
      <c r="A19099" s="131"/>
    </row>
    <row r="19102" spans="1:1" x14ac:dyDescent="0.55000000000000004">
      <c r="A19102" s="131"/>
    </row>
    <row r="19103" spans="1:1" x14ac:dyDescent="0.55000000000000004">
      <c r="A19103" s="131"/>
    </row>
    <row r="19106" spans="1:1" x14ac:dyDescent="0.55000000000000004">
      <c r="A19106" s="131"/>
    </row>
    <row r="19107" spans="1:1" x14ac:dyDescent="0.55000000000000004">
      <c r="A19107" s="131"/>
    </row>
    <row r="19110" spans="1:1" x14ac:dyDescent="0.55000000000000004">
      <c r="A19110" s="131"/>
    </row>
    <row r="19111" spans="1:1" x14ac:dyDescent="0.55000000000000004">
      <c r="A19111" s="131"/>
    </row>
    <row r="19114" spans="1:1" x14ac:dyDescent="0.55000000000000004">
      <c r="A19114" s="131"/>
    </row>
    <row r="19115" spans="1:1" x14ac:dyDescent="0.55000000000000004">
      <c r="A19115" s="131"/>
    </row>
    <row r="19118" spans="1:1" x14ac:dyDescent="0.55000000000000004">
      <c r="A19118" s="131"/>
    </row>
    <row r="19119" spans="1:1" x14ac:dyDescent="0.55000000000000004">
      <c r="A19119" s="131"/>
    </row>
    <row r="19122" spans="1:1" x14ac:dyDescent="0.55000000000000004">
      <c r="A19122" s="131"/>
    </row>
    <row r="19123" spans="1:1" x14ac:dyDescent="0.55000000000000004">
      <c r="A19123" s="131"/>
    </row>
    <row r="19126" spans="1:1" x14ac:dyDescent="0.55000000000000004">
      <c r="A19126" s="131"/>
    </row>
    <row r="19127" spans="1:1" x14ac:dyDescent="0.55000000000000004">
      <c r="A19127" s="131"/>
    </row>
    <row r="19130" spans="1:1" x14ac:dyDescent="0.55000000000000004">
      <c r="A19130" s="131"/>
    </row>
    <row r="19131" spans="1:1" x14ac:dyDescent="0.55000000000000004">
      <c r="A19131" s="131"/>
    </row>
    <row r="19134" spans="1:1" x14ac:dyDescent="0.55000000000000004">
      <c r="A19134" s="131"/>
    </row>
    <row r="19135" spans="1:1" x14ac:dyDescent="0.55000000000000004">
      <c r="A19135" s="131"/>
    </row>
    <row r="19138" spans="1:1" x14ac:dyDescent="0.55000000000000004">
      <c r="A19138" s="131"/>
    </row>
    <row r="19139" spans="1:1" x14ac:dyDescent="0.55000000000000004">
      <c r="A19139" s="131"/>
    </row>
    <row r="19142" spans="1:1" x14ac:dyDescent="0.55000000000000004">
      <c r="A19142" s="131"/>
    </row>
    <row r="19143" spans="1:1" x14ac:dyDescent="0.55000000000000004">
      <c r="A19143" s="131"/>
    </row>
    <row r="19146" spans="1:1" x14ac:dyDescent="0.55000000000000004">
      <c r="A19146" s="131"/>
    </row>
    <row r="19147" spans="1:1" x14ac:dyDescent="0.55000000000000004">
      <c r="A19147" s="131"/>
    </row>
    <row r="19150" spans="1:1" x14ac:dyDescent="0.55000000000000004">
      <c r="A19150" s="131"/>
    </row>
    <row r="19151" spans="1:1" x14ac:dyDescent="0.55000000000000004">
      <c r="A19151" s="131"/>
    </row>
    <row r="19154" spans="1:1" x14ac:dyDescent="0.55000000000000004">
      <c r="A19154" s="131"/>
    </row>
    <row r="19155" spans="1:1" x14ac:dyDescent="0.55000000000000004">
      <c r="A19155" s="131"/>
    </row>
    <row r="19158" spans="1:1" x14ac:dyDescent="0.55000000000000004">
      <c r="A19158" s="131"/>
    </row>
    <row r="19159" spans="1:1" x14ac:dyDescent="0.55000000000000004">
      <c r="A19159" s="131"/>
    </row>
    <row r="19162" spans="1:1" x14ac:dyDescent="0.55000000000000004">
      <c r="A19162" s="131"/>
    </row>
    <row r="19163" spans="1:1" x14ac:dyDescent="0.55000000000000004">
      <c r="A19163" s="131"/>
    </row>
    <row r="19166" spans="1:1" x14ac:dyDescent="0.55000000000000004">
      <c r="A19166" s="131"/>
    </row>
    <row r="19167" spans="1:1" x14ac:dyDescent="0.55000000000000004">
      <c r="A19167" s="131"/>
    </row>
    <row r="19170" spans="1:1" x14ac:dyDescent="0.55000000000000004">
      <c r="A19170" s="131"/>
    </row>
    <row r="19171" spans="1:1" x14ac:dyDescent="0.55000000000000004">
      <c r="A19171" s="131"/>
    </row>
    <row r="19174" spans="1:1" x14ac:dyDescent="0.55000000000000004">
      <c r="A19174" s="131"/>
    </row>
    <row r="19175" spans="1:1" x14ac:dyDescent="0.55000000000000004">
      <c r="A19175" s="131"/>
    </row>
    <row r="19178" spans="1:1" x14ac:dyDescent="0.55000000000000004">
      <c r="A19178" s="131"/>
    </row>
    <row r="19179" spans="1:1" x14ac:dyDescent="0.55000000000000004">
      <c r="A19179" s="131"/>
    </row>
    <row r="19182" spans="1:1" x14ac:dyDescent="0.55000000000000004">
      <c r="A19182" s="131"/>
    </row>
    <row r="19183" spans="1:1" x14ac:dyDescent="0.55000000000000004">
      <c r="A19183" s="131"/>
    </row>
    <row r="19186" spans="1:1" x14ac:dyDescent="0.55000000000000004">
      <c r="A19186" s="131"/>
    </row>
    <row r="19187" spans="1:1" x14ac:dyDescent="0.55000000000000004">
      <c r="A19187" s="131"/>
    </row>
    <row r="19190" spans="1:1" x14ac:dyDescent="0.55000000000000004">
      <c r="A19190" s="131"/>
    </row>
    <row r="19191" spans="1:1" x14ac:dyDescent="0.55000000000000004">
      <c r="A19191" s="131"/>
    </row>
    <row r="19194" spans="1:1" x14ac:dyDescent="0.55000000000000004">
      <c r="A19194" s="131"/>
    </row>
    <row r="19195" spans="1:1" x14ac:dyDescent="0.55000000000000004">
      <c r="A19195" s="131"/>
    </row>
    <row r="19198" spans="1:1" x14ac:dyDescent="0.55000000000000004">
      <c r="A19198" s="131"/>
    </row>
    <row r="19199" spans="1:1" x14ac:dyDescent="0.55000000000000004">
      <c r="A19199" s="131"/>
    </row>
    <row r="19202" spans="1:1" x14ac:dyDescent="0.55000000000000004">
      <c r="A19202" s="131"/>
    </row>
    <row r="19203" spans="1:1" x14ac:dyDescent="0.55000000000000004">
      <c r="A19203" s="131"/>
    </row>
    <row r="19206" spans="1:1" x14ac:dyDescent="0.55000000000000004">
      <c r="A19206" s="131"/>
    </row>
    <row r="19207" spans="1:1" x14ac:dyDescent="0.55000000000000004">
      <c r="A19207" s="131"/>
    </row>
    <row r="19210" spans="1:1" x14ac:dyDescent="0.55000000000000004">
      <c r="A19210" s="131"/>
    </row>
    <row r="19211" spans="1:1" x14ac:dyDescent="0.55000000000000004">
      <c r="A19211" s="131"/>
    </row>
    <row r="19214" spans="1:1" x14ac:dyDescent="0.55000000000000004">
      <c r="A19214" s="131"/>
    </row>
    <row r="19215" spans="1:1" x14ac:dyDescent="0.55000000000000004">
      <c r="A19215" s="131"/>
    </row>
    <row r="19218" spans="1:1" x14ac:dyDescent="0.55000000000000004">
      <c r="A19218" s="131"/>
    </row>
    <row r="19219" spans="1:1" x14ac:dyDescent="0.55000000000000004">
      <c r="A19219" s="131"/>
    </row>
    <row r="19222" spans="1:1" x14ac:dyDescent="0.55000000000000004">
      <c r="A19222" s="131"/>
    </row>
    <row r="19223" spans="1:1" x14ac:dyDescent="0.55000000000000004">
      <c r="A19223" s="131"/>
    </row>
    <row r="19226" spans="1:1" x14ac:dyDescent="0.55000000000000004">
      <c r="A19226" s="131"/>
    </row>
    <row r="19227" spans="1:1" x14ac:dyDescent="0.55000000000000004">
      <c r="A19227" s="131"/>
    </row>
    <row r="19230" spans="1:1" x14ac:dyDescent="0.55000000000000004">
      <c r="A19230" s="131"/>
    </row>
    <row r="19231" spans="1:1" x14ac:dyDescent="0.55000000000000004">
      <c r="A19231" s="131"/>
    </row>
    <row r="19234" spans="1:1" x14ac:dyDescent="0.55000000000000004">
      <c r="A19234" s="131"/>
    </row>
    <row r="19235" spans="1:1" x14ac:dyDescent="0.55000000000000004">
      <c r="A19235" s="131"/>
    </row>
    <row r="19238" spans="1:1" x14ac:dyDescent="0.55000000000000004">
      <c r="A19238" s="131"/>
    </row>
    <row r="19239" spans="1:1" x14ac:dyDescent="0.55000000000000004">
      <c r="A19239" s="131"/>
    </row>
    <row r="19242" spans="1:1" x14ac:dyDescent="0.55000000000000004">
      <c r="A19242" s="131"/>
    </row>
    <row r="19243" spans="1:1" x14ac:dyDescent="0.55000000000000004">
      <c r="A19243" s="131"/>
    </row>
    <row r="19246" spans="1:1" x14ac:dyDescent="0.55000000000000004">
      <c r="A19246" s="131"/>
    </row>
    <row r="19247" spans="1:1" x14ac:dyDescent="0.55000000000000004">
      <c r="A19247" s="131"/>
    </row>
    <row r="19250" spans="1:1" x14ac:dyDescent="0.55000000000000004">
      <c r="A19250" s="131"/>
    </row>
    <row r="19251" spans="1:1" x14ac:dyDescent="0.55000000000000004">
      <c r="A19251" s="131"/>
    </row>
    <row r="19254" spans="1:1" x14ac:dyDescent="0.55000000000000004">
      <c r="A19254" s="131"/>
    </row>
    <row r="19255" spans="1:1" x14ac:dyDescent="0.55000000000000004">
      <c r="A19255" s="131"/>
    </row>
    <row r="19258" spans="1:1" x14ac:dyDescent="0.55000000000000004">
      <c r="A19258" s="131"/>
    </row>
    <row r="19259" spans="1:1" x14ac:dyDescent="0.55000000000000004">
      <c r="A19259" s="131"/>
    </row>
    <row r="19262" spans="1:1" x14ac:dyDescent="0.55000000000000004">
      <c r="A19262" s="131"/>
    </row>
    <row r="19263" spans="1:1" x14ac:dyDescent="0.55000000000000004">
      <c r="A19263" s="131"/>
    </row>
    <row r="19266" spans="1:1" x14ac:dyDescent="0.55000000000000004">
      <c r="A19266" s="131"/>
    </row>
    <row r="19267" spans="1:1" x14ac:dyDescent="0.55000000000000004">
      <c r="A19267" s="131"/>
    </row>
    <row r="19270" spans="1:1" x14ac:dyDescent="0.55000000000000004">
      <c r="A19270" s="131"/>
    </row>
    <row r="19271" spans="1:1" x14ac:dyDescent="0.55000000000000004">
      <c r="A19271" s="131"/>
    </row>
    <row r="19274" spans="1:1" x14ac:dyDescent="0.55000000000000004">
      <c r="A19274" s="131"/>
    </row>
    <row r="19275" spans="1:1" x14ac:dyDescent="0.55000000000000004">
      <c r="A19275" s="131"/>
    </row>
    <row r="19278" spans="1:1" x14ac:dyDescent="0.55000000000000004">
      <c r="A19278" s="131"/>
    </row>
    <row r="19279" spans="1:1" x14ac:dyDescent="0.55000000000000004">
      <c r="A19279" s="131"/>
    </row>
    <row r="19282" spans="1:1" x14ac:dyDescent="0.55000000000000004">
      <c r="A19282" s="131"/>
    </row>
    <row r="19283" spans="1:1" x14ac:dyDescent="0.55000000000000004">
      <c r="A19283" s="131"/>
    </row>
    <row r="19286" spans="1:1" x14ac:dyDescent="0.55000000000000004">
      <c r="A19286" s="131"/>
    </row>
    <row r="19287" spans="1:1" x14ac:dyDescent="0.55000000000000004">
      <c r="A19287" s="131"/>
    </row>
    <row r="19290" spans="1:1" x14ac:dyDescent="0.55000000000000004">
      <c r="A19290" s="131"/>
    </row>
    <row r="19291" spans="1:1" x14ac:dyDescent="0.55000000000000004">
      <c r="A19291" s="131"/>
    </row>
    <row r="19294" spans="1:1" x14ac:dyDescent="0.55000000000000004">
      <c r="A19294" s="131"/>
    </row>
    <row r="19295" spans="1:1" x14ac:dyDescent="0.55000000000000004">
      <c r="A19295" s="131"/>
    </row>
    <row r="19298" spans="1:1" x14ac:dyDescent="0.55000000000000004">
      <c r="A19298" s="131"/>
    </row>
    <row r="19299" spans="1:1" x14ac:dyDescent="0.55000000000000004">
      <c r="A19299" s="131"/>
    </row>
    <row r="19302" spans="1:1" x14ac:dyDescent="0.55000000000000004">
      <c r="A19302" s="131"/>
    </row>
    <row r="19303" spans="1:1" x14ac:dyDescent="0.55000000000000004">
      <c r="A19303" s="131"/>
    </row>
    <row r="19306" spans="1:1" x14ac:dyDescent="0.55000000000000004">
      <c r="A19306" s="131"/>
    </row>
    <row r="19307" spans="1:1" x14ac:dyDescent="0.55000000000000004">
      <c r="A19307" s="131"/>
    </row>
    <row r="19310" spans="1:1" x14ac:dyDescent="0.55000000000000004">
      <c r="A19310" s="131"/>
    </row>
    <row r="19311" spans="1:1" x14ac:dyDescent="0.55000000000000004">
      <c r="A19311" s="131"/>
    </row>
    <row r="19314" spans="1:1" x14ac:dyDescent="0.55000000000000004">
      <c r="A19314" s="131"/>
    </row>
    <row r="19315" spans="1:1" x14ac:dyDescent="0.55000000000000004">
      <c r="A19315" s="131"/>
    </row>
    <row r="19318" spans="1:1" x14ac:dyDescent="0.55000000000000004">
      <c r="A19318" s="131"/>
    </row>
    <row r="19319" spans="1:1" x14ac:dyDescent="0.55000000000000004">
      <c r="A19319" s="131"/>
    </row>
    <row r="19322" spans="1:1" x14ac:dyDescent="0.55000000000000004">
      <c r="A19322" s="131"/>
    </row>
    <row r="19323" spans="1:1" x14ac:dyDescent="0.55000000000000004">
      <c r="A19323" s="131"/>
    </row>
    <row r="19326" spans="1:1" x14ac:dyDescent="0.55000000000000004">
      <c r="A19326" s="131"/>
    </row>
    <row r="19327" spans="1:1" x14ac:dyDescent="0.55000000000000004">
      <c r="A19327" s="131"/>
    </row>
    <row r="19330" spans="1:1" x14ac:dyDescent="0.55000000000000004">
      <c r="A19330" s="131"/>
    </row>
    <row r="19331" spans="1:1" x14ac:dyDescent="0.55000000000000004">
      <c r="A19331" s="131"/>
    </row>
    <row r="19334" spans="1:1" x14ac:dyDescent="0.55000000000000004">
      <c r="A19334" s="131"/>
    </row>
    <row r="19335" spans="1:1" x14ac:dyDescent="0.55000000000000004">
      <c r="A19335" s="131"/>
    </row>
    <row r="19338" spans="1:1" x14ac:dyDescent="0.55000000000000004">
      <c r="A19338" s="131"/>
    </row>
    <row r="19339" spans="1:1" x14ac:dyDescent="0.55000000000000004">
      <c r="A19339" s="131"/>
    </row>
    <row r="19342" spans="1:1" x14ac:dyDescent="0.55000000000000004">
      <c r="A19342" s="131"/>
    </row>
    <row r="19343" spans="1:1" x14ac:dyDescent="0.55000000000000004">
      <c r="A19343" s="131"/>
    </row>
    <row r="19346" spans="1:1" x14ac:dyDescent="0.55000000000000004">
      <c r="A19346" s="131"/>
    </row>
    <row r="19347" spans="1:1" x14ac:dyDescent="0.55000000000000004">
      <c r="A19347" s="131"/>
    </row>
    <row r="19350" spans="1:1" x14ac:dyDescent="0.55000000000000004">
      <c r="A19350" s="131"/>
    </row>
    <row r="19351" spans="1:1" x14ac:dyDescent="0.55000000000000004">
      <c r="A19351" s="131"/>
    </row>
    <row r="19354" spans="1:1" x14ac:dyDescent="0.55000000000000004">
      <c r="A19354" s="131"/>
    </row>
    <row r="19355" spans="1:1" x14ac:dyDescent="0.55000000000000004">
      <c r="A19355" s="131"/>
    </row>
    <row r="19358" spans="1:1" x14ac:dyDescent="0.55000000000000004">
      <c r="A19358" s="131"/>
    </row>
    <row r="19359" spans="1:1" x14ac:dyDescent="0.55000000000000004">
      <c r="A19359" s="131"/>
    </row>
    <row r="19362" spans="1:1" x14ac:dyDescent="0.55000000000000004">
      <c r="A19362" s="131"/>
    </row>
    <row r="19363" spans="1:1" x14ac:dyDescent="0.55000000000000004">
      <c r="A19363" s="131"/>
    </row>
    <row r="19366" spans="1:1" x14ac:dyDescent="0.55000000000000004">
      <c r="A19366" s="131"/>
    </row>
    <row r="19367" spans="1:1" x14ac:dyDescent="0.55000000000000004">
      <c r="A19367" s="131"/>
    </row>
    <row r="19370" spans="1:1" x14ac:dyDescent="0.55000000000000004">
      <c r="A19370" s="131"/>
    </row>
    <row r="19371" spans="1:1" x14ac:dyDescent="0.55000000000000004">
      <c r="A19371" s="131"/>
    </row>
    <row r="19374" spans="1:1" x14ac:dyDescent="0.55000000000000004">
      <c r="A19374" s="131"/>
    </row>
    <row r="19375" spans="1:1" x14ac:dyDescent="0.55000000000000004">
      <c r="A19375" s="131"/>
    </row>
    <row r="19378" spans="1:1" x14ac:dyDescent="0.55000000000000004">
      <c r="A19378" s="131"/>
    </row>
    <row r="19379" spans="1:1" x14ac:dyDescent="0.55000000000000004">
      <c r="A19379" s="131"/>
    </row>
    <row r="19382" spans="1:1" x14ac:dyDescent="0.55000000000000004">
      <c r="A19382" s="131"/>
    </row>
    <row r="19383" spans="1:1" x14ac:dyDescent="0.55000000000000004">
      <c r="A19383" s="131"/>
    </row>
    <row r="19386" spans="1:1" x14ac:dyDescent="0.55000000000000004">
      <c r="A19386" s="131"/>
    </row>
    <row r="19387" spans="1:1" x14ac:dyDescent="0.55000000000000004">
      <c r="A19387" s="131"/>
    </row>
    <row r="19390" spans="1:1" x14ac:dyDescent="0.55000000000000004">
      <c r="A19390" s="131"/>
    </row>
    <row r="19391" spans="1:1" x14ac:dyDescent="0.55000000000000004">
      <c r="A19391" s="131"/>
    </row>
    <row r="19394" spans="1:1" x14ac:dyDescent="0.55000000000000004">
      <c r="A19394" s="131"/>
    </row>
    <row r="19395" spans="1:1" x14ac:dyDescent="0.55000000000000004">
      <c r="A19395" s="131"/>
    </row>
    <row r="19398" spans="1:1" x14ac:dyDescent="0.55000000000000004">
      <c r="A19398" s="131"/>
    </row>
    <row r="19399" spans="1:1" x14ac:dyDescent="0.55000000000000004">
      <c r="A19399" s="131"/>
    </row>
    <row r="19402" spans="1:1" x14ac:dyDescent="0.55000000000000004">
      <c r="A19402" s="131"/>
    </row>
    <row r="19403" spans="1:1" x14ac:dyDescent="0.55000000000000004">
      <c r="A19403" s="131"/>
    </row>
    <row r="19406" spans="1:1" x14ac:dyDescent="0.55000000000000004">
      <c r="A19406" s="131"/>
    </row>
    <row r="19407" spans="1:1" x14ac:dyDescent="0.55000000000000004">
      <c r="A19407" s="131"/>
    </row>
    <row r="19410" spans="1:1" x14ac:dyDescent="0.55000000000000004">
      <c r="A19410" s="131"/>
    </row>
    <row r="19411" spans="1:1" x14ac:dyDescent="0.55000000000000004">
      <c r="A19411" s="131"/>
    </row>
    <row r="19414" spans="1:1" x14ac:dyDescent="0.55000000000000004">
      <c r="A19414" s="131"/>
    </row>
    <row r="19415" spans="1:1" x14ac:dyDescent="0.55000000000000004">
      <c r="A19415" s="131"/>
    </row>
    <row r="19418" spans="1:1" x14ac:dyDescent="0.55000000000000004">
      <c r="A19418" s="131"/>
    </row>
    <row r="19419" spans="1:1" x14ac:dyDescent="0.55000000000000004">
      <c r="A19419" s="131"/>
    </row>
    <row r="19422" spans="1:1" x14ac:dyDescent="0.55000000000000004">
      <c r="A19422" s="131"/>
    </row>
    <row r="19423" spans="1:1" x14ac:dyDescent="0.55000000000000004">
      <c r="A19423" s="131"/>
    </row>
    <row r="19426" spans="1:1" x14ac:dyDescent="0.55000000000000004">
      <c r="A19426" s="131"/>
    </row>
    <row r="19427" spans="1:1" x14ac:dyDescent="0.55000000000000004">
      <c r="A19427" s="131"/>
    </row>
    <row r="19430" spans="1:1" x14ac:dyDescent="0.55000000000000004">
      <c r="A19430" s="131"/>
    </row>
    <row r="19431" spans="1:1" x14ac:dyDescent="0.55000000000000004">
      <c r="A19431" s="131"/>
    </row>
    <row r="19434" spans="1:1" x14ac:dyDescent="0.55000000000000004">
      <c r="A19434" s="131"/>
    </row>
    <row r="19435" spans="1:1" x14ac:dyDescent="0.55000000000000004">
      <c r="A19435" s="131"/>
    </row>
    <row r="19438" spans="1:1" x14ac:dyDescent="0.55000000000000004">
      <c r="A19438" s="131"/>
    </row>
    <row r="19439" spans="1:1" x14ac:dyDescent="0.55000000000000004">
      <c r="A19439" s="131"/>
    </row>
    <row r="19442" spans="1:1" x14ac:dyDescent="0.55000000000000004">
      <c r="A19442" s="131"/>
    </row>
    <row r="19443" spans="1:1" x14ac:dyDescent="0.55000000000000004">
      <c r="A19443" s="131"/>
    </row>
    <row r="19446" spans="1:1" x14ac:dyDescent="0.55000000000000004">
      <c r="A19446" s="131"/>
    </row>
    <row r="19447" spans="1:1" x14ac:dyDescent="0.55000000000000004">
      <c r="A19447" s="131"/>
    </row>
    <row r="19450" spans="1:1" x14ac:dyDescent="0.55000000000000004">
      <c r="A19450" s="131"/>
    </row>
    <row r="19451" spans="1:1" x14ac:dyDescent="0.55000000000000004">
      <c r="A19451" s="131"/>
    </row>
    <row r="19454" spans="1:1" x14ac:dyDescent="0.55000000000000004">
      <c r="A19454" s="131"/>
    </row>
    <row r="19455" spans="1:1" x14ac:dyDescent="0.55000000000000004">
      <c r="A19455" s="131"/>
    </row>
    <row r="19458" spans="1:1" x14ac:dyDescent="0.55000000000000004">
      <c r="A19458" s="131"/>
    </row>
    <row r="19459" spans="1:1" x14ac:dyDescent="0.55000000000000004">
      <c r="A19459" s="131"/>
    </row>
    <row r="19462" spans="1:1" x14ac:dyDescent="0.55000000000000004">
      <c r="A19462" s="131"/>
    </row>
    <row r="19463" spans="1:1" x14ac:dyDescent="0.55000000000000004">
      <c r="A19463" s="131"/>
    </row>
    <row r="19466" spans="1:1" x14ac:dyDescent="0.55000000000000004">
      <c r="A19466" s="131"/>
    </row>
    <row r="19467" spans="1:1" x14ac:dyDescent="0.55000000000000004">
      <c r="A19467" s="131"/>
    </row>
    <row r="19470" spans="1:1" x14ac:dyDescent="0.55000000000000004">
      <c r="A19470" s="131"/>
    </row>
    <row r="19471" spans="1:1" x14ac:dyDescent="0.55000000000000004">
      <c r="A19471" s="131"/>
    </row>
    <row r="19474" spans="1:1" x14ac:dyDescent="0.55000000000000004">
      <c r="A19474" s="131"/>
    </row>
    <row r="19475" spans="1:1" x14ac:dyDescent="0.55000000000000004">
      <c r="A19475" s="131"/>
    </row>
    <row r="19478" spans="1:1" x14ac:dyDescent="0.55000000000000004">
      <c r="A19478" s="131"/>
    </row>
    <row r="19479" spans="1:1" x14ac:dyDescent="0.55000000000000004">
      <c r="A19479" s="131"/>
    </row>
    <row r="19482" spans="1:1" x14ac:dyDescent="0.55000000000000004">
      <c r="A19482" s="131"/>
    </row>
    <row r="19483" spans="1:1" x14ac:dyDescent="0.55000000000000004">
      <c r="A19483" s="131"/>
    </row>
    <row r="19486" spans="1:1" x14ac:dyDescent="0.55000000000000004">
      <c r="A19486" s="131"/>
    </row>
    <row r="19487" spans="1:1" x14ac:dyDescent="0.55000000000000004">
      <c r="A19487" s="131"/>
    </row>
    <row r="19490" spans="1:1" x14ac:dyDescent="0.55000000000000004">
      <c r="A19490" s="131"/>
    </row>
    <row r="19491" spans="1:1" x14ac:dyDescent="0.55000000000000004">
      <c r="A19491" s="131"/>
    </row>
    <row r="19494" spans="1:1" x14ac:dyDescent="0.55000000000000004">
      <c r="A19494" s="131"/>
    </row>
    <row r="19495" spans="1:1" x14ac:dyDescent="0.55000000000000004">
      <c r="A19495" s="131"/>
    </row>
    <row r="19498" spans="1:1" x14ac:dyDescent="0.55000000000000004">
      <c r="A19498" s="131"/>
    </row>
    <row r="19499" spans="1:1" x14ac:dyDescent="0.55000000000000004">
      <c r="A19499" s="131"/>
    </row>
    <row r="19502" spans="1:1" x14ac:dyDescent="0.55000000000000004">
      <c r="A19502" s="131"/>
    </row>
    <row r="19503" spans="1:1" x14ac:dyDescent="0.55000000000000004">
      <c r="A19503" s="131"/>
    </row>
    <row r="19506" spans="1:1" x14ac:dyDescent="0.55000000000000004">
      <c r="A19506" s="131"/>
    </row>
    <row r="19507" spans="1:1" x14ac:dyDescent="0.55000000000000004">
      <c r="A19507" s="131"/>
    </row>
    <row r="19510" spans="1:1" x14ac:dyDescent="0.55000000000000004">
      <c r="A19510" s="131"/>
    </row>
    <row r="19511" spans="1:1" x14ac:dyDescent="0.55000000000000004">
      <c r="A19511" s="131"/>
    </row>
    <row r="19514" spans="1:1" x14ac:dyDescent="0.55000000000000004">
      <c r="A19514" s="131"/>
    </row>
    <row r="19515" spans="1:1" x14ac:dyDescent="0.55000000000000004">
      <c r="A19515" s="131"/>
    </row>
    <row r="19518" spans="1:1" x14ac:dyDescent="0.55000000000000004">
      <c r="A19518" s="131"/>
    </row>
    <row r="19519" spans="1:1" x14ac:dyDescent="0.55000000000000004">
      <c r="A19519" s="131"/>
    </row>
    <row r="19522" spans="1:1" x14ac:dyDescent="0.55000000000000004">
      <c r="A19522" s="131"/>
    </row>
    <row r="19523" spans="1:1" x14ac:dyDescent="0.55000000000000004">
      <c r="A19523" s="131"/>
    </row>
    <row r="19526" spans="1:1" x14ac:dyDescent="0.55000000000000004">
      <c r="A19526" s="131"/>
    </row>
    <row r="19527" spans="1:1" x14ac:dyDescent="0.55000000000000004">
      <c r="A19527" s="131"/>
    </row>
    <row r="19530" spans="1:1" x14ac:dyDescent="0.55000000000000004">
      <c r="A19530" s="131"/>
    </row>
    <row r="19531" spans="1:1" x14ac:dyDescent="0.55000000000000004">
      <c r="A19531" s="131"/>
    </row>
    <row r="19534" spans="1:1" x14ac:dyDescent="0.55000000000000004">
      <c r="A19534" s="131"/>
    </row>
    <row r="19535" spans="1:1" x14ac:dyDescent="0.55000000000000004">
      <c r="A19535" s="131"/>
    </row>
    <row r="19538" spans="1:1" x14ac:dyDescent="0.55000000000000004">
      <c r="A19538" s="131"/>
    </row>
    <row r="19539" spans="1:1" x14ac:dyDescent="0.55000000000000004">
      <c r="A19539" s="131"/>
    </row>
    <row r="19542" spans="1:1" x14ac:dyDescent="0.55000000000000004">
      <c r="A19542" s="131"/>
    </row>
    <row r="19543" spans="1:1" x14ac:dyDescent="0.55000000000000004">
      <c r="A19543" s="131"/>
    </row>
    <row r="19546" spans="1:1" x14ac:dyDescent="0.55000000000000004">
      <c r="A19546" s="131"/>
    </row>
    <row r="19547" spans="1:1" x14ac:dyDescent="0.55000000000000004">
      <c r="A19547" s="131"/>
    </row>
    <row r="19550" spans="1:1" x14ac:dyDescent="0.55000000000000004">
      <c r="A19550" s="131"/>
    </row>
    <row r="19551" spans="1:1" x14ac:dyDescent="0.55000000000000004">
      <c r="A19551" s="131"/>
    </row>
    <row r="19554" spans="1:1" x14ac:dyDescent="0.55000000000000004">
      <c r="A19554" s="131"/>
    </row>
    <row r="19555" spans="1:1" x14ac:dyDescent="0.55000000000000004">
      <c r="A19555" s="131"/>
    </row>
    <row r="19558" spans="1:1" x14ac:dyDescent="0.55000000000000004">
      <c r="A19558" s="131"/>
    </row>
    <row r="19559" spans="1:1" x14ac:dyDescent="0.55000000000000004">
      <c r="A19559" s="131"/>
    </row>
    <row r="19562" spans="1:1" x14ac:dyDescent="0.55000000000000004">
      <c r="A19562" s="131"/>
    </row>
    <row r="19563" spans="1:1" x14ac:dyDescent="0.55000000000000004">
      <c r="A19563" s="131"/>
    </row>
    <row r="19566" spans="1:1" x14ac:dyDescent="0.55000000000000004">
      <c r="A19566" s="131"/>
    </row>
    <row r="19567" spans="1:1" x14ac:dyDescent="0.55000000000000004">
      <c r="A19567" s="131"/>
    </row>
    <row r="19570" spans="1:1" x14ac:dyDescent="0.55000000000000004">
      <c r="A19570" s="131"/>
    </row>
    <row r="19571" spans="1:1" x14ac:dyDescent="0.55000000000000004">
      <c r="A19571" s="131"/>
    </row>
    <row r="19574" spans="1:1" x14ac:dyDescent="0.55000000000000004">
      <c r="A19574" s="131"/>
    </row>
    <row r="19575" spans="1:1" x14ac:dyDescent="0.55000000000000004">
      <c r="A19575" s="131"/>
    </row>
    <row r="19578" spans="1:1" x14ac:dyDescent="0.55000000000000004">
      <c r="A19578" s="131"/>
    </row>
    <row r="19579" spans="1:1" x14ac:dyDescent="0.55000000000000004">
      <c r="A19579" s="131"/>
    </row>
    <row r="19582" spans="1:1" x14ac:dyDescent="0.55000000000000004">
      <c r="A19582" s="131"/>
    </row>
    <row r="19583" spans="1:1" x14ac:dyDescent="0.55000000000000004">
      <c r="A19583" s="131"/>
    </row>
    <row r="19586" spans="1:1" x14ac:dyDescent="0.55000000000000004">
      <c r="A19586" s="131"/>
    </row>
    <row r="19587" spans="1:1" x14ac:dyDescent="0.55000000000000004">
      <c r="A19587" s="131"/>
    </row>
    <row r="19590" spans="1:1" x14ac:dyDescent="0.55000000000000004">
      <c r="A19590" s="131"/>
    </row>
    <row r="19591" spans="1:1" x14ac:dyDescent="0.55000000000000004">
      <c r="A19591" s="131"/>
    </row>
    <row r="19594" spans="1:1" x14ac:dyDescent="0.55000000000000004">
      <c r="A19594" s="131"/>
    </row>
    <row r="19595" spans="1:1" x14ac:dyDescent="0.55000000000000004">
      <c r="A19595" s="131"/>
    </row>
    <row r="19598" spans="1:1" x14ac:dyDescent="0.55000000000000004">
      <c r="A19598" s="131"/>
    </row>
    <row r="19599" spans="1:1" x14ac:dyDescent="0.55000000000000004">
      <c r="A19599" s="131"/>
    </row>
    <row r="19602" spans="1:1" x14ac:dyDescent="0.55000000000000004">
      <c r="A19602" s="131"/>
    </row>
    <row r="19603" spans="1:1" x14ac:dyDescent="0.55000000000000004">
      <c r="A19603" s="131"/>
    </row>
    <row r="19606" spans="1:1" x14ac:dyDescent="0.55000000000000004">
      <c r="A19606" s="131"/>
    </row>
    <row r="19607" spans="1:1" x14ac:dyDescent="0.55000000000000004">
      <c r="A19607" s="131"/>
    </row>
    <row r="19610" spans="1:1" x14ac:dyDescent="0.55000000000000004">
      <c r="A19610" s="131"/>
    </row>
    <row r="19611" spans="1:1" x14ac:dyDescent="0.55000000000000004">
      <c r="A19611" s="131"/>
    </row>
    <row r="19614" spans="1:1" x14ac:dyDescent="0.55000000000000004">
      <c r="A19614" s="131"/>
    </row>
    <row r="19615" spans="1:1" x14ac:dyDescent="0.55000000000000004">
      <c r="A19615" s="131"/>
    </row>
    <row r="19618" spans="1:1" x14ac:dyDescent="0.55000000000000004">
      <c r="A19618" s="131"/>
    </row>
    <row r="19619" spans="1:1" x14ac:dyDescent="0.55000000000000004">
      <c r="A19619" s="131"/>
    </row>
    <row r="19622" spans="1:1" x14ac:dyDescent="0.55000000000000004">
      <c r="A19622" s="131"/>
    </row>
    <row r="19623" spans="1:1" x14ac:dyDescent="0.55000000000000004">
      <c r="A19623" s="131"/>
    </row>
    <row r="19626" spans="1:1" x14ac:dyDescent="0.55000000000000004">
      <c r="A19626" s="131"/>
    </row>
    <row r="19627" spans="1:1" x14ac:dyDescent="0.55000000000000004">
      <c r="A19627" s="131"/>
    </row>
    <row r="19630" spans="1:1" x14ac:dyDescent="0.55000000000000004">
      <c r="A19630" s="131"/>
    </row>
    <row r="19631" spans="1:1" x14ac:dyDescent="0.55000000000000004">
      <c r="A19631" s="131"/>
    </row>
    <row r="19634" spans="1:1" x14ac:dyDescent="0.55000000000000004">
      <c r="A19634" s="131"/>
    </row>
    <row r="19635" spans="1:1" x14ac:dyDescent="0.55000000000000004">
      <c r="A19635" s="131"/>
    </row>
    <row r="19638" spans="1:1" x14ac:dyDescent="0.55000000000000004">
      <c r="A19638" s="131"/>
    </row>
    <row r="19639" spans="1:1" x14ac:dyDescent="0.55000000000000004">
      <c r="A19639" s="131"/>
    </row>
    <row r="19642" spans="1:1" x14ac:dyDescent="0.55000000000000004">
      <c r="A19642" s="131"/>
    </row>
    <row r="19643" spans="1:1" x14ac:dyDescent="0.55000000000000004">
      <c r="A19643" s="131"/>
    </row>
    <row r="19646" spans="1:1" x14ac:dyDescent="0.55000000000000004">
      <c r="A19646" s="131"/>
    </row>
    <row r="19647" spans="1:1" x14ac:dyDescent="0.55000000000000004">
      <c r="A19647" s="131"/>
    </row>
    <row r="19650" spans="1:1" x14ac:dyDescent="0.55000000000000004">
      <c r="A19650" s="131"/>
    </row>
    <row r="19651" spans="1:1" x14ac:dyDescent="0.55000000000000004">
      <c r="A19651" s="131"/>
    </row>
    <row r="19654" spans="1:1" x14ac:dyDescent="0.55000000000000004">
      <c r="A19654" s="131"/>
    </row>
    <row r="19655" spans="1:1" x14ac:dyDescent="0.55000000000000004">
      <c r="A19655" s="131"/>
    </row>
    <row r="19658" spans="1:1" x14ac:dyDescent="0.55000000000000004">
      <c r="A19658" s="131"/>
    </row>
    <row r="19659" spans="1:1" x14ac:dyDescent="0.55000000000000004">
      <c r="A19659" s="131"/>
    </row>
    <row r="19662" spans="1:1" x14ac:dyDescent="0.55000000000000004">
      <c r="A19662" s="131"/>
    </row>
    <row r="19663" spans="1:1" x14ac:dyDescent="0.55000000000000004">
      <c r="A19663" s="131"/>
    </row>
    <row r="19666" spans="1:1" x14ac:dyDescent="0.55000000000000004">
      <c r="A19666" s="131"/>
    </row>
    <row r="19667" spans="1:1" x14ac:dyDescent="0.55000000000000004">
      <c r="A19667" s="131"/>
    </row>
    <row r="19670" spans="1:1" x14ac:dyDescent="0.55000000000000004">
      <c r="A19670" s="131"/>
    </row>
    <row r="19671" spans="1:1" x14ac:dyDescent="0.55000000000000004">
      <c r="A19671" s="131"/>
    </row>
    <row r="19674" spans="1:1" x14ac:dyDescent="0.55000000000000004">
      <c r="A19674" s="131"/>
    </row>
    <row r="19675" spans="1:1" x14ac:dyDescent="0.55000000000000004">
      <c r="A19675" s="131"/>
    </row>
    <row r="19678" spans="1:1" x14ac:dyDescent="0.55000000000000004">
      <c r="A19678" s="131"/>
    </row>
    <row r="19679" spans="1:1" x14ac:dyDescent="0.55000000000000004">
      <c r="A19679" s="131"/>
    </row>
    <row r="19682" spans="1:1" x14ac:dyDescent="0.55000000000000004">
      <c r="A19682" s="131"/>
    </row>
    <row r="19683" spans="1:1" x14ac:dyDescent="0.55000000000000004">
      <c r="A19683" s="131"/>
    </row>
    <row r="19686" spans="1:1" x14ac:dyDescent="0.55000000000000004">
      <c r="A19686" s="131"/>
    </row>
    <row r="19687" spans="1:1" x14ac:dyDescent="0.55000000000000004">
      <c r="A19687" s="131"/>
    </row>
    <row r="19690" spans="1:1" x14ac:dyDescent="0.55000000000000004">
      <c r="A19690" s="131"/>
    </row>
    <row r="19691" spans="1:1" x14ac:dyDescent="0.55000000000000004">
      <c r="A19691" s="131"/>
    </row>
    <row r="19694" spans="1:1" x14ac:dyDescent="0.55000000000000004">
      <c r="A19694" s="131"/>
    </row>
    <row r="19695" spans="1:1" x14ac:dyDescent="0.55000000000000004">
      <c r="A19695" s="131"/>
    </row>
    <row r="19698" spans="1:1" x14ac:dyDescent="0.55000000000000004">
      <c r="A19698" s="131"/>
    </row>
    <row r="19699" spans="1:1" x14ac:dyDescent="0.55000000000000004">
      <c r="A19699" s="131"/>
    </row>
    <row r="19702" spans="1:1" x14ac:dyDescent="0.55000000000000004">
      <c r="A19702" s="131"/>
    </row>
    <row r="19703" spans="1:1" x14ac:dyDescent="0.55000000000000004">
      <c r="A19703" s="131"/>
    </row>
    <row r="19706" spans="1:1" x14ac:dyDescent="0.55000000000000004">
      <c r="A19706" s="131"/>
    </row>
    <row r="19707" spans="1:1" x14ac:dyDescent="0.55000000000000004">
      <c r="A19707" s="131"/>
    </row>
    <row r="19710" spans="1:1" x14ac:dyDescent="0.55000000000000004">
      <c r="A19710" s="131"/>
    </row>
    <row r="19711" spans="1:1" x14ac:dyDescent="0.55000000000000004">
      <c r="A19711" s="131"/>
    </row>
    <row r="19714" spans="1:1" x14ac:dyDescent="0.55000000000000004">
      <c r="A19714" s="131"/>
    </row>
    <row r="19715" spans="1:1" x14ac:dyDescent="0.55000000000000004">
      <c r="A19715" s="131"/>
    </row>
    <row r="19718" spans="1:1" x14ac:dyDescent="0.55000000000000004">
      <c r="A19718" s="131"/>
    </row>
    <row r="19719" spans="1:1" x14ac:dyDescent="0.55000000000000004">
      <c r="A19719" s="131"/>
    </row>
    <row r="19722" spans="1:1" x14ac:dyDescent="0.55000000000000004">
      <c r="A19722" s="131"/>
    </row>
    <row r="19723" spans="1:1" x14ac:dyDescent="0.55000000000000004">
      <c r="A19723" s="131"/>
    </row>
    <row r="19726" spans="1:1" x14ac:dyDescent="0.55000000000000004">
      <c r="A19726" s="131"/>
    </row>
    <row r="19727" spans="1:1" x14ac:dyDescent="0.55000000000000004">
      <c r="A19727" s="131"/>
    </row>
    <row r="19730" spans="1:1" x14ac:dyDescent="0.55000000000000004">
      <c r="A19730" s="131"/>
    </row>
    <row r="19731" spans="1:1" x14ac:dyDescent="0.55000000000000004">
      <c r="A19731" s="131"/>
    </row>
    <row r="19734" spans="1:1" x14ac:dyDescent="0.55000000000000004">
      <c r="A19734" s="131"/>
    </row>
    <row r="19735" spans="1:1" x14ac:dyDescent="0.55000000000000004">
      <c r="A19735" s="131"/>
    </row>
    <row r="19738" spans="1:1" x14ac:dyDescent="0.55000000000000004">
      <c r="A19738" s="131"/>
    </row>
    <row r="19739" spans="1:1" x14ac:dyDescent="0.55000000000000004">
      <c r="A19739" s="131"/>
    </row>
    <row r="19742" spans="1:1" x14ac:dyDescent="0.55000000000000004">
      <c r="A19742" s="131"/>
    </row>
    <row r="19743" spans="1:1" x14ac:dyDescent="0.55000000000000004">
      <c r="A19743" s="131"/>
    </row>
    <row r="19746" spans="1:1" x14ac:dyDescent="0.55000000000000004">
      <c r="A19746" s="131"/>
    </row>
    <row r="19747" spans="1:1" x14ac:dyDescent="0.55000000000000004">
      <c r="A19747" s="131"/>
    </row>
    <row r="19750" spans="1:1" x14ac:dyDescent="0.55000000000000004">
      <c r="A19750" s="131"/>
    </row>
    <row r="19751" spans="1:1" x14ac:dyDescent="0.55000000000000004">
      <c r="A19751" s="131"/>
    </row>
    <row r="19754" spans="1:1" x14ac:dyDescent="0.55000000000000004">
      <c r="A19754" s="131"/>
    </row>
    <row r="19755" spans="1:1" x14ac:dyDescent="0.55000000000000004">
      <c r="A19755" s="131"/>
    </row>
    <row r="19758" spans="1:1" x14ac:dyDescent="0.55000000000000004">
      <c r="A19758" s="131"/>
    </row>
    <row r="19759" spans="1:1" x14ac:dyDescent="0.55000000000000004">
      <c r="A19759" s="131"/>
    </row>
    <row r="19762" spans="1:1" x14ac:dyDescent="0.55000000000000004">
      <c r="A19762" s="131"/>
    </row>
    <row r="19763" spans="1:1" x14ac:dyDescent="0.55000000000000004">
      <c r="A19763" s="131"/>
    </row>
    <row r="19766" spans="1:1" x14ac:dyDescent="0.55000000000000004">
      <c r="A19766" s="131"/>
    </row>
    <row r="19767" spans="1:1" x14ac:dyDescent="0.55000000000000004">
      <c r="A19767" s="131"/>
    </row>
    <row r="19770" spans="1:1" x14ac:dyDescent="0.55000000000000004">
      <c r="A19770" s="131"/>
    </row>
    <row r="19771" spans="1:1" x14ac:dyDescent="0.55000000000000004">
      <c r="A19771" s="131"/>
    </row>
    <row r="19774" spans="1:1" x14ac:dyDescent="0.55000000000000004">
      <c r="A19774" s="131"/>
    </row>
    <row r="19775" spans="1:1" x14ac:dyDescent="0.55000000000000004">
      <c r="A19775" s="131"/>
    </row>
    <row r="19778" spans="1:1" x14ac:dyDescent="0.55000000000000004">
      <c r="A19778" s="131"/>
    </row>
    <row r="19779" spans="1:1" x14ac:dyDescent="0.55000000000000004">
      <c r="A19779" s="131"/>
    </row>
    <row r="19782" spans="1:1" x14ac:dyDescent="0.55000000000000004">
      <c r="A19782" s="131"/>
    </row>
    <row r="19783" spans="1:1" x14ac:dyDescent="0.55000000000000004">
      <c r="A19783" s="131"/>
    </row>
    <row r="19786" spans="1:1" x14ac:dyDescent="0.55000000000000004">
      <c r="A19786" s="131"/>
    </row>
    <row r="19787" spans="1:1" x14ac:dyDescent="0.55000000000000004">
      <c r="A19787" s="131"/>
    </row>
    <row r="19790" spans="1:1" x14ac:dyDescent="0.55000000000000004">
      <c r="A19790" s="131"/>
    </row>
    <row r="19791" spans="1:1" x14ac:dyDescent="0.55000000000000004">
      <c r="A19791" s="131"/>
    </row>
    <row r="19794" spans="1:1" x14ac:dyDescent="0.55000000000000004">
      <c r="A19794" s="131"/>
    </row>
    <row r="19795" spans="1:1" x14ac:dyDescent="0.55000000000000004">
      <c r="A19795" s="131"/>
    </row>
    <row r="19798" spans="1:1" x14ac:dyDescent="0.55000000000000004">
      <c r="A19798" s="131"/>
    </row>
    <row r="19799" spans="1:1" x14ac:dyDescent="0.55000000000000004">
      <c r="A19799" s="131"/>
    </row>
    <row r="19802" spans="1:1" x14ac:dyDescent="0.55000000000000004">
      <c r="A19802" s="131"/>
    </row>
    <row r="19803" spans="1:1" x14ac:dyDescent="0.55000000000000004">
      <c r="A19803" s="131"/>
    </row>
    <row r="19806" spans="1:1" x14ac:dyDescent="0.55000000000000004">
      <c r="A19806" s="131"/>
    </row>
    <row r="19807" spans="1:1" x14ac:dyDescent="0.55000000000000004">
      <c r="A19807" s="131"/>
    </row>
    <row r="19810" spans="1:1" x14ac:dyDescent="0.55000000000000004">
      <c r="A19810" s="131"/>
    </row>
    <row r="19811" spans="1:1" x14ac:dyDescent="0.55000000000000004">
      <c r="A19811" s="131"/>
    </row>
    <row r="19814" spans="1:1" x14ac:dyDescent="0.55000000000000004">
      <c r="A19814" s="131"/>
    </row>
    <row r="19815" spans="1:1" x14ac:dyDescent="0.55000000000000004">
      <c r="A19815" s="131"/>
    </row>
    <row r="19818" spans="1:1" x14ac:dyDescent="0.55000000000000004">
      <c r="A19818" s="131"/>
    </row>
    <row r="19819" spans="1:1" x14ac:dyDescent="0.55000000000000004">
      <c r="A19819" s="131"/>
    </row>
    <row r="19822" spans="1:1" x14ac:dyDescent="0.55000000000000004">
      <c r="A19822" s="131"/>
    </row>
    <row r="19823" spans="1:1" x14ac:dyDescent="0.55000000000000004">
      <c r="A19823" s="131"/>
    </row>
    <row r="19826" spans="1:1" x14ac:dyDescent="0.55000000000000004">
      <c r="A19826" s="131"/>
    </row>
    <row r="19827" spans="1:1" x14ac:dyDescent="0.55000000000000004">
      <c r="A19827" s="131"/>
    </row>
    <row r="19830" spans="1:1" x14ac:dyDescent="0.55000000000000004">
      <c r="A19830" s="131"/>
    </row>
    <row r="19831" spans="1:1" x14ac:dyDescent="0.55000000000000004">
      <c r="A19831" s="131"/>
    </row>
    <row r="19834" spans="1:1" x14ac:dyDescent="0.55000000000000004">
      <c r="A19834" s="131"/>
    </row>
    <row r="19835" spans="1:1" x14ac:dyDescent="0.55000000000000004">
      <c r="A19835" s="131"/>
    </row>
    <row r="19838" spans="1:1" x14ac:dyDescent="0.55000000000000004">
      <c r="A19838" s="131"/>
    </row>
    <row r="19839" spans="1:1" x14ac:dyDescent="0.55000000000000004">
      <c r="A19839" s="131"/>
    </row>
    <row r="19842" spans="1:1" x14ac:dyDescent="0.55000000000000004">
      <c r="A19842" s="131"/>
    </row>
    <row r="19843" spans="1:1" x14ac:dyDescent="0.55000000000000004">
      <c r="A19843" s="131"/>
    </row>
    <row r="19846" spans="1:1" x14ac:dyDescent="0.55000000000000004">
      <c r="A19846" s="131"/>
    </row>
    <row r="19847" spans="1:1" x14ac:dyDescent="0.55000000000000004">
      <c r="A19847" s="131"/>
    </row>
    <row r="19850" spans="1:1" x14ac:dyDescent="0.55000000000000004">
      <c r="A19850" s="131"/>
    </row>
    <row r="19851" spans="1:1" x14ac:dyDescent="0.55000000000000004">
      <c r="A19851" s="131"/>
    </row>
    <row r="19854" spans="1:1" x14ac:dyDescent="0.55000000000000004">
      <c r="A19854" s="131"/>
    </row>
    <row r="19855" spans="1:1" x14ac:dyDescent="0.55000000000000004">
      <c r="A19855" s="131"/>
    </row>
    <row r="19858" spans="1:1" x14ac:dyDescent="0.55000000000000004">
      <c r="A19858" s="131"/>
    </row>
    <row r="19859" spans="1:1" x14ac:dyDescent="0.55000000000000004">
      <c r="A19859" s="131"/>
    </row>
    <row r="19862" spans="1:1" x14ac:dyDescent="0.55000000000000004">
      <c r="A19862" s="131"/>
    </row>
    <row r="19863" spans="1:1" x14ac:dyDescent="0.55000000000000004">
      <c r="A19863" s="131"/>
    </row>
    <row r="19866" spans="1:1" x14ac:dyDescent="0.55000000000000004">
      <c r="A19866" s="131"/>
    </row>
    <row r="19867" spans="1:1" x14ac:dyDescent="0.55000000000000004">
      <c r="A19867" s="131"/>
    </row>
    <row r="19870" spans="1:1" x14ac:dyDescent="0.55000000000000004">
      <c r="A19870" s="131"/>
    </row>
    <row r="19871" spans="1:1" x14ac:dyDescent="0.55000000000000004">
      <c r="A19871" s="131"/>
    </row>
    <row r="19874" spans="1:1" x14ac:dyDescent="0.55000000000000004">
      <c r="A19874" s="131"/>
    </row>
    <row r="19875" spans="1:1" x14ac:dyDescent="0.55000000000000004">
      <c r="A19875" s="131"/>
    </row>
    <row r="19878" spans="1:1" x14ac:dyDescent="0.55000000000000004">
      <c r="A19878" s="131"/>
    </row>
    <row r="19879" spans="1:1" x14ac:dyDescent="0.55000000000000004">
      <c r="A19879" s="131"/>
    </row>
    <row r="19882" spans="1:1" x14ac:dyDescent="0.55000000000000004">
      <c r="A19882" s="131"/>
    </row>
    <row r="19883" spans="1:1" x14ac:dyDescent="0.55000000000000004">
      <c r="A19883" s="131"/>
    </row>
    <row r="19886" spans="1:1" x14ac:dyDescent="0.55000000000000004">
      <c r="A19886" s="131"/>
    </row>
    <row r="19887" spans="1:1" x14ac:dyDescent="0.55000000000000004">
      <c r="A19887" s="131"/>
    </row>
    <row r="19890" spans="1:1" x14ac:dyDescent="0.55000000000000004">
      <c r="A19890" s="131"/>
    </row>
    <row r="19891" spans="1:1" x14ac:dyDescent="0.55000000000000004">
      <c r="A19891" s="131"/>
    </row>
    <row r="19894" spans="1:1" x14ac:dyDescent="0.55000000000000004">
      <c r="A19894" s="131"/>
    </row>
    <row r="19895" spans="1:1" x14ac:dyDescent="0.55000000000000004">
      <c r="A19895" s="131"/>
    </row>
    <row r="19898" spans="1:1" x14ac:dyDescent="0.55000000000000004">
      <c r="A19898" s="131"/>
    </row>
    <row r="19899" spans="1:1" x14ac:dyDescent="0.55000000000000004">
      <c r="A19899" s="131"/>
    </row>
    <row r="19902" spans="1:1" x14ac:dyDescent="0.55000000000000004">
      <c r="A19902" s="131"/>
    </row>
    <row r="19903" spans="1:1" x14ac:dyDescent="0.55000000000000004">
      <c r="A19903" s="131"/>
    </row>
    <row r="19906" spans="1:1" x14ac:dyDescent="0.55000000000000004">
      <c r="A19906" s="131"/>
    </row>
    <row r="19907" spans="1:1" x14ac:dyDescent="0.55000000000000004">
      <c r="A19907" s="131"/>
    </row>
    <row r="19910" spans="1:1" x14ac:dyDescent="0.55000000000000004">
      <c r="A19910" s="131"/>
    </row>
    <row r="19911" spans="1:1" x14ac:dyDescent="0.55000000000000004">
      <c r="A19911" s="131"/>
    </row>
    <row r="19914" spans="1:1" x14ac:dyDescent="0.55000000000000004">
      <c r="A19914" s="131"/>
    </row>
    <row r="19915" spans="1:1" x14ac:dyDescent="0.55000000000000004">
      <c r="A19915" s="131"/>
    </row>
    <row r="19918" spans="1:1" x14ac:dyDescent="0.55000000000000004">
      <c r="A19918" s="131"/>
    </row>
    <row r="19919" spans="1:1" x14ac:dyDescent="0.55000000000000004">
      <c r="A19919" s="131"/>
    </row>
    <row r="19922" spans="1:1" x14ac:dyDescent="0.55000000000000004">
      <c r="A19922" s="131"/>
    </row>
    <row r="19923" spans="1:1" x14ac:dyDescent="0.55000000000000004">
      <c r="A19923" s="131"/>
    </row>
    <row r="19926" spans="1:1" x14ac:dyDescent="0.55000000000000004">
      <c r="A19926" s="131"/>
    </row>
    <row r="19927" spans="1:1" x14ac:dyDescent="0.55000000000000004">
      <c r="A19927" s="131"/>
    </row>
    <row r="19930" spans="1:1" x14ac:dyDescent="0.55000000000000004">
      <c r="A19930" s="131"/>
    </row>
    <row r="19931" spans="1:1" x14ac:dyDescent="0.55000000000000004">
      <c r="A19931" s="131"/>
    </row>
    <row r="19934" spans="1:1" x14ac:dyDescent="0.55000000000000004">
      <c r="A19934" s="131"/>
    </row>
    <row r="19935" spans="1:1" x14ac:dyDescent="0.55000000000000004">
      <c r="A19935" s="131"/>
    </row>
    <row r="19938" spans="1:1" x14ac:dyDescent="0.55000000000000004">
      <c r="A19938" s="131"/>
    </row>
    <row r="19939" spans="1:1" x14ac:dyDescent="0.55000000000000004">
      <c r="A19939" s="131"/>
    </row>
    <row r="19942" spans="1:1" x14ac:dyDescent="0.55000000000000004">
      <c r="A19942" s="131"/>
    </row>
    <row r="19943" spans="1:1" x14ac:dyDescent="0.55000000000000004">
      <c r="A19943" s="131"/>
    </row>
    <row r="19946" spans="1:1" x14ac:dyDescent="0.55000000000000004">
      <c r="A19946" s="131"/>
    </row>
    <row r="19947" spans="1:1" x14ac:dyDescent="0.55000000000000004">
      <c r="A19947" s="131"/>
    </row>
    <row r="19950" spans="1:1" x14ac:dyDescent="0.55000000000000004">
      <c r="A19950" s="131"/>
    </row>
    <row r="19951" spans="1:1" x14ac:dyDescent="0.55000000000000004">
      <c r="A19951" s="131"/>
    </row>
    <row r="19954" spans="1:1" x14ac:dyDescent="0.55000000000000004">
      <c r="A19954" s="131"/>
    </row>
    <row r="19955" spans="1:1" x14ac:dyDescent="0.55000000000000004">
      <c r="A19955" s="131"/>
    </row>
    <row r="19958" spans="1:1" x14ac:dyDescent="0.55000000000000004">
      <c r="A19958" s="131"/>
    </row>
    <row r="19959" spans="1:1" x14ac:dyDescent="0.55000000000000004">
      <c r="A19959" s="131"/>
    </row>
    <row r="19962" spans="1:1" x14ac:dyDescent="0.55000000000000004">
      <c r="A19962" s="131"/>
    </row>
    <row r="19963" spans="1:1" x14ac:dyDescent="0.55000000000000004">
      <c r="A19963" s="131"/>
    </row>
    <row r="19966" spans="1:1" x14ac:dyDescent="0.55000000000000004">
      <c r="A19966" s="131"/>
    </row>
    <row r="19967" spans="1:1" x14ac:dyDescent="0.55000000000000004">
      <c r="A19967" s="131"/>
    </row>
    <row r="19970" spans="1:1" x14ac:dyDescent="0.55000000000000004">
      <c r="A19970" s="131"/>
    </row>
    <row r="19971" spans="1:1" x14ac:dyDescent="0.55000000000000004">
      <c r="A19971" s="131"/>
    </row>
    <row r="19974" spans="1:1" x14ac:dyDescent="0.55000000000000004">
      <c r="A19974" s="131"/>
    </row>
    <row r="19975" spans="1:1" x14ac:dyDescent="0.55000000000000004">
      <c r="A19975" s="131"/>
    </row>
    <row r="19978" spans="1:1" x14ac:dyDescent="0.55000000000000004">
      <c r="A19978" s="131"/>
    </row>
    <row r="19979" spans="1:1" x14ac:dyDescent="0.55000000000000004">
      <c r="A19979" s="131"/>
    </row>
    <row r="19982" spans="1:1" x14ac:dyDescent="0.55000000000000004">
      <c r="A19982" s="131"/>
    </row>
    <row r="19983" spans="1:1" x14ac:dyDescent="0.55000000000000004">
      <c r="A19983" s="131"/>
    </row>
    <row r="19986" spans="1:1" x14ac:dyDescent="0.55000000000000004">
      <c r="A19986" s="131"/>
    </row>
    <row r="19987" spans="1:1" x14ac:dyDescent="0.55000000000000004">
      <c r="A19987" s="131"/>
    </row>
    <row r="19990" spans="1:1" x14ac:dyDescent="0.55000000000000004">
      <c r="A19990" s="131"/>
    </row>
    <row r="19991" spans="1:1" x14ac:dyDescent="0.55000000000000004">
      <c r="A19991" s="131"/>
    </row>
    <row r="19994" spans="1:1" x14ac:dyDescent="0.55000000000000004">
      <c r="A19994" s="131"/>
    </row>
    <row r="19995" spans="1:1" x14ac:dyDescent="0.55000000000000004">
      <c r="A19995" s="131"/>
    </row>
    <row r="19998" spans="1:1" x14ac:dyDescent="0.55000000000000004">
      <c r="A19998" s="131"/>
    </row>
    <row r="19999" spans="1:1" x14ac:dyDescent="0.55000000000000004">
      <c r="A19999" s="131"/>
    </row>
    <row r="20002" spans="1:1" x14ac:dyDescent="0.55000000000000004">
      <c r="A20002" s="131"/>
    </row>
    <row r="20003" spans="1:1" x14ac:dyDescent="0.55000000000000004">
      <c r="A20003" s="131"/>
    </row>
    <row r="20006" spans="1:1" x14ac:dyDescent="0.55000000000000004">
      <c r="A20006" s="131"/>
    </row>
    <row r="20007" spans="1:1" x14ac:dyDescent="0.55000000000000004">
      <c r="A20007" s="131"/>
    </row>
    <row r="20010" spans="1:1" x14ac:dyDescent="0.55000000000000004">
      <c r="A20010" s="131"/>
    </row>
    <row r="20011" spans="1:1" x14ac:dyDescent="0.55000000000000004">
      <c r="A20011" s="131"/>
    </row>
    <row r="20014" spans="1:1" x14ac:dyDescent="0.55000000000000004">
      <c r="A20014" s="131"/>
    </row>
    <row r="20015" spans="1:1" x14ac:dyDescent="0.55000000000000004">
      <c r="A20015" s="131"/>
    </row>
    <row r="20018" spans="1:1" x14ac:dyDescent="0.55000000000000004">
      <c r="A20018" s="131"/>
    </row>
    <row r="20019" spans="1:1" x14ac:dyDescent="0.55000000000000004">
      <c r="A20019" s="131"/>
    </row>
    <row r="20022" spans="1:1" x14ac:dyDescent="0.55000000000000004">
      <c r="A20022" s="131"/>
    </row>
    <row r="20023" spans="1:1" x14ac:dyDescent="0.55000000000000004">
      <c r="A20023" s="131"/>
    </row>
    <row r="20026" spans="1:1" x14ac:dyDescent="0.55000000000000004">
      <c r="A20026" s="131"/>
    </row>
    <row r="20027" spans="1:1" x14ac:dyDescent="0.55000000000000004">
      <c r="A20027" s="131"/>
    </row>
    <row r="20030" spans="1:1" x14ac:dyDescent="0.55000000000000004">
      <c r="A20030" s="131"/>
    </row>
    <row r="20031" spans="1:1" x14ac:dyDescent="0.55000000000000004">
      <c r="A20031" s="131"/>
    </row>
    <row r="20034" spans="1:1" x14ac:dyDescent="0.55000000000000004">
      <c r="A20034" s="131"/>
    </row>
    <row r="20035" spans="1:1" x14ac:dyDescent="0.55000000000000004">
      <c r="A20035" s="131"/>
    </row>
    <row r="20038" spans="1:1" x14ac:dyDescent="0.55000000000000004">
      <c r="A20038" s="131"/>
    </row>
    <row r="20039" spans="1:1" x14ac:dyDescent="0.55000000000000004">
      <c r="A20039" s="131"/>
    </row>
    <row r="20042" spans="1:1" x14ac:dyDescent="0.55000000000000004">
      <c r="A20042" s="131"/>
    </row>
    <row r="20043" spans="1:1" x14ac:dyDescent="0.55000000000000004">
      <c r="A20043" s="131"/>
    </row>
    <row r="20046" spans="1:1" x14ac:dyDescent="0.55000000000000004">
      <c r="A20046" s="131"/>
    </row>
    <row r="20047" spans="1:1" x14ac:dyDescent="0.55000000000000004">
      <c r="A20047" s="131"/>
    </row>
    <row r="20050" spans="1:1" x14ac:dyDescent="0.55000000000000004">
      <c r="A20050" s="131"/>
    </row>
    <row r="20051" spans="1:1" x14ac:dyDescent="0.55000000000000004">
      <c r="A20051" s="131"/>
    </row>
    <row r="20054" spans="1:1" x14ac:dyDescent="0.55000000000000004">
      <c r="A20054" s="131"/>
    </row>
    <row r="20055" spans="1:1" x14ac:dyDescent="0.55000000000000004">
      <c r="A20055" s="131"/>
    </row>
    <row r="20058" spans="1:1" x14ac:dyDescent="0.55000000000000004">
      <c r="A20058" s="131"/>
    </row>
    <row r="20059" spans="1:1" x14ac:dyDescent="0.55000000000000004">
      <c r="A20059" s="131"/>
    </row>
    <row r="20062" spans="1:1" x14ac:dyDescent="0.55000000000000004">
      <c r="A20062" s="131"/>
    </row>
    <row r="20063" spans="1:1" x14ac:dyDescent="0.55000000000000004">
      <c r="A20063" s="131"/>
    </row>
    <row r="20066" spans="1:1" x14ac:dyDescent="0.55000000000000004">
      <c r="A20066" s="131"/>
    </row>
    <row r="20067" spans="1:1" x14ac:dyDescent="0.55000000000000004">
      <c r="A20067" s="131"/>
    </row>
    <row r="20070" spans="1:1" x14ac:dyDescent="0.55000000000000004">
      <c r="A20070" s="131"/>
    </row>
    <row r="20071" spans="1:1" x14ac:dyDescent="0.55000000000000004">
      <c r="A20071" s="131"/>
    </row>
    <row r="20074" spans="1:1" x14ac:dyDescent="0.55000000000000004">
      <c r="A20074" s="131"/>
    </row>
    <row r="20075" spans="1:1" x14ac:dyDescent="0.55000000000000004">
      <c r="A20075" s="131"/>
    </row>
    <row r="20078" spans="1:1" x14ac:dyDescent="0.55000000000000004">
      <c r="A20078" s="131"/>
    </row>
    <row r="20079" spans="1:1" x14ac:dyDescent="0.55000000000000004">
      <c r="A20079" s="131"/>
    </row>
    <row r="20082" spans="1:1" x14ac:dyDescent="0.55000000000000004">
      <c r="A20082" s="131"/>
    </row>
    <row r="20083" spans="1:1" x14ac:dyDescent="0.55000000000000004">
      <c r="A20083" s="131"/>
    </row>
    <row r="20086" spans="1:1" x14ac:dyDescent="0.55000000000000004">
      <c r="A20086" s="131"/>
    </row>
    <row r="20087" spans="1:1" x14ac:dyDescent="0.55000000000000004">
      <c r="A20087" s="131"/>
    </row>
    <row r="20090" spans="1:1" x14ac:dyDescent="0.55000000000000004">
      <c r="A20090" s="131"/>
    </row>
    <row r="20091" spans="1:1" x14ac:dyDescent="0.55000000000000004">
      <c r="A20091" s="131"/>
    </row>
    <row r="20094" spans="1:1" x14ac:dyDescent="0.55000000000000004">
      <c r="A20094" s="131"/>
    </row>
    <row r="20095" spans="1:1" x14ac:dyDescent="0.55000000000000004">
      <c r="A20095" s="131"/>
    </row>
    <row r="20098" spans="1:1" x14ac:dyDescent="0.55000000000000004">
      <c r="A20098" s="131"/>
    </row>
    <row r="20099" spans="1:1" x14ac:dyDescent="0.55000000000000004">
      <c r="A20099" s="131"/>
    </row>
    <row r="20102" spans="1:1" x14ac:dyDescent="0.55000000000000004">
      <c r="A20102" s="131"/>
    </row>
    <row r="20103" spans="1:1" x14ac:dyDescent="0.55000000000000004">
      <c r="A20103" s="131"/>
    </row>
    <row r="20106" spans="1:1" x14ac:dyDescent="0.55000000000000004">
      <c r="A20106" s="131"/>
    </row>
    <row r="20107" spans="1:1" x14ac:dyDescent="0.55000000000000004">
      <c r="A20107" s="131"/>
    </row>
    <row r="20110" spans="1:1" x14ac:dyDescent="0.55000000000000004">
      <c r="A20110" s="131"/>
    </row>
    <row r="20111" spans="1:1" x14ac:dyDescent="0.55000000000000004">
      <c r="A20111" s="131"/>
    </row>
    <row r="20114" spans="1:1" x14ac:dyDescent="0.55000000000000004">
      <c r="A20114" s="131"/>
    </row>
    <row r="20115" spans="1:1" x14ac:dyDescent="0.55000000000000004">
      <c r="A20115" s="131"/>
    </row>
    <row r="20118" spans="1:1" x14ac:dyDescent="0.55000000000000004">
      <c r="A20118" s="131"/>
    </row>
    <row r="20119" spans="1:1" x14ac:dyDescent="0.55000000000000004">
      <c r="A20119" s="131"/>
    </row>
    <row r="20122" spans="1:1" x14ac:dyDescent="0.55000000000000004">
      <c r="A20122" s="131"/>
    </row>
    <row r="20123" spans="1:1" x14ac:dyDescent="0.55000000000000004">
      <c r="A20123" s="131"/>
    </row>
    <row r="20126" spans="1:1" x14ac:dyDescent="0.55000000000000004">
      <c r="A20126" s="131"/>
    </row>
    <row r="20127" spans="1:1" x14ac:dyDescent="0.55000000000000004">
      <c r="A20127" s="131"/>
    </row>
    <row r="20130" spans="1:1" x14ac:dyDescent="0.55000000000000004">
      <c r="A20130" s="131"/>
    </row>
    <row r="20131" spans="1:1" x14ac:dyDescent="0.55000000000000004">
      <c r="A20131" s="131"/>
    </row>
    <row r="20134" spans="1:1" x14ac:dyDescent="0.55000000000000004">
      <c r="A20134" s="131"/>
    </row>
    <row r="20135" spans="1:1" x14ac:dyDescent="0.55000000000000004">
      <c r="A20135" s="131"/>
    </row>
    <row r="20138" spans="1:1" x14ac:dyDescent="0.55000000000000004">
      <c r="A20138" s="131"/>
    </row>
    <row r="20139" spans="1:1" x14ac:dyDescent="0.55000000000000004">
      <c r="A20139" s="131"/>
    </row>
    <row r="20142" spans="1:1" x14ac:dyDescent="0.55000000000000004">
      <c r="A20142" s="131"/>
    </row>
    <row r="20143" spans="1:1" x14ac:dyDescent="0.55000000000000004">
      <c r="A20143" s="131"/>
    </row>
    <row r="20146" spans="1:1" x14ac:dyDescent="0.55000000000000004">
      <c r="A20146" s="131"/>
    </row>
    <row r="20147" spans="1:1" x14ac:dyDescent="0.55000000000000004">
      <c r="A20147" s="131"/>
    </row>
    <row r="20150" spans="1:1" x14ac:dyDescent="0.55000000000000004">
      <c r="A20150" s="131"/>
    </row>
    <row r="20151" spans="1:1" x14ac:dyDescent="0.55000000000000004">
      <c r="A20151" s="131"/>
    </row>
    <row r="20154" spans="1:1" x14ac:dyDescent="0.55000000000000004">
      <c r="A20154" s="131"/>
    </row>
    <row r="20155" spans="1:1" x14ac:dyDescent="0.55000000000000004">
      <c r="A20155" s="131"/>
    </row>
    <row r="20158" spans="1:1" x14ac:dyDescent="0.55000000000000004">
      <c r="A20158" s="131"/>
    </row>
    <row r="20159" spans="1:1" x14ac:dyDescent="0.55000000000000004">
      <c r="A20159" s="131"/>
    </row>
    <row r="20162" spans="1:1" x14ac:dyDescent="0.55000000000000004">
      <c r="A20162" s="131"/>
    </row>
    <row r="20163" spans="1:1" x14ac:dyDescent="0.55000000000000004">
      <c r="A20163" s="131"/>
    </row>
    <row r="20166" spans="1:1" x14ac:dyDescent="0.55000000000000004">
      <c r="A20166" s="131"/>
    </row>
    <row r="20167" spans="1:1" x14ac:dyDescent="0.55000000000000004">
      <c r="A20167" s="131"/>
    </row>
    <row r="20170" spans="1:1" x14ac:dyDescent="0.55000000000000004">
      <c r="A20170" s="131"/>
    </row>
    <row r="20171" spans="1:1" x14ac:dyDescent="0.55000000000000004">
      <c r="A20171" s="131"/>
    </row>
    <row r="20174" spans="1:1" x14ac:dyDescent="0.55000000000000004">
      <c r="A20174" s="131"/>
    </row>
    <row r="20175" spans="1:1" x14ac:dyDescent="0.55000000000000004">
      <c r="A20175" s="131"/>
    </row>
    <row r="20178" spans="1:1" x14ac:dyDescent="0.55000000000000004">
      <c r="A20178" s="131"/>
    </row>
    <row r="20179" spans="1:1" x14ac:dyDescent="0.55000000000000004">
      <c r="A20179" s="131"/>
    </row>
    <row r="20182" spans="1:1" x14ac:dyDescent="0.55000000000000004">
      <c r="A20182" s="131"/>
    </row>
    <row r="20183" spans="1:1" x14ac:dyDescent="0.55000000000000004">
      <c r="A20183" s="131"/>
    </row>
    <row r="20186" spans="1:1" x14ac:dyDescent="0.55000000000000004">
      <c r="A20186" s="131"/>
    </row>
    <row r="20187" spans="1:1" x14ac:dyDescent="0.55000000000000004">
      <c r="A20187" s="131"/>
    </row>
    <row r="20190" spans="1:1" x14ac:dyDescent="0.55000000000000004">
      <c r="A20190" s="131"/>
    </row>
    <row r="20191" spans="1:1" x14ac:dyDescent="0.55000000000000004">
      <c r="A20191" s="131"/>
    </row>
    <row r="20194" spans="1:1" x14ac:dyDescent="0.55000000000000004">
      <c r="A20194" s="131"/>
    </row>
    <row r="20195" spans="1:1" x14ac:dyDescent="0.55000000000000004">
      <c r="A20195" s="131"/>
    </row>
    <row r="20198" spans="1:1" x14ac:dyDescent="0.55000000000000004">
      <c r="A20198" s="131"/>
    </row>
    <row r="20199" spans="1:1" x14ac:dyDescent="0.55000000000000004">
      <c r="A20199" s="131"/>
    </row>
    <row r="20202" spans="1:1" x14ac:dyDescent="0.55000000000000004">
      <c r="A20202" s="131"/>
    </row>
    <row r="20203" spans="1:1" x14ac:dyDescent="0.55000000000000004">
      <c r="A20203" s="131"/>
    </row>
    <row r="20206" spans="1:1" x14ac:dyDescent="0.55000000000000004">
      <c r="A20206" s="131"/>
    </row>
    <row r="20207" spans="1:1" x14ac:dyDescent="0.55000000000000004">
      <c r="A20207" s="131"/>
    </row>
    <row r="20210" spans="1:1" x14ac:dyDescent="0.55000000000000004">
      <c r="A20210" s="131"/>
    </row>
    <row r="20211" spans="1:1" x14ac:dyDescent="0.55000000000000004">
      <c r="A20211" s="131"/>
    </row>
    <row r="20214" spans="1:1" x14ac:dyDescent="0.55000000000000004">
      <c r="A20214" s="131"/>
    </row>
    <row r="20215" spans="1:1" x14ac:dyDescent="0.55000000000000004">
      <c r="A20215" s="131"/>
    </row>
    <row r="20218" spans="1:1" x14ac:dyDescent="0.55000000000000004">
      <c r="A20218" s="131"/>
    </row>
    <row r="20219" spans="1:1" x14ac:dyDescent="0.55000000000000004">
      <c r="A20219" s="131"/>
    </row>
    <row r="20222" spans="1:1" x14ac:dyDescent="0.55000000000000004">
      <c r="A20222" s="131"/>
    </row>
    <row r="20223" spans="1:1" x14ac:dyDescent="0.55000000000000004">
      <c r="A20223" s="131"/>
    </row>
    <row r="20226" spans="1:1" x14ac:dyDescent="0.55000000000000004">
      <c r="A20226" s="131"/>
    </row>
    <row r="20227" spans="1:1" x14ac:dyDescent="0.55000000000000004">
      <c r="A20227" s="131"/>
    </row>
    <row r="20230" spans="1:1" x14ac:dyDescent="0.55000000000000004">
      <c r="A20230" s="131"/>
    </row>
    <row r="20231" spans="1:1" x14ac:dyDescent="0.55000000000000004">
      <c r="A20231" s="131"/>
    </row>
    <row r="20234" spans="1:1" x14ac:dyDescent="0.55000000000000004">
      <c r="A20234" s="131"/>
    </row>
    <row r="20235" spans="1:1" x14ac:dyDescent="0.55000000000000004">
      <c r="A20235" s="131"/>
    </row>
    <row r="20238" spans="1:1" x14ac:dyDescent="0.55000000000000004">
      <c r="A20238" s="131"/>
    </row>
    <row r="20239" spans="1:1" x14ac:dyDescent="0.55000000000000004">
      <c r="A20239" s="131"/>
    </row>
    <row r="20242" spans="1:1" x14ac:dyDescent="0.55000000000000004">
      <c r="A20242" s="131"/>
    </row>
    <row r="20243" spans="1:1" x14ac:dyDescent="0.55000000000000004">
      <c r="A20243" s="131"/>
    </row>
    <row r="20246" spans="1:1" x14ac:dyDescent="0.55000000000000004">
      <c r="A20246" s="131"/>
    </row>
    <row r="20247" spans="1:1" x14ac:dyDescent="0.55000000000000004">
      <c r="A20247" s="131"/>
    </row>
    <row r="20250" spans="1:1" x14ac:dyDescent="0.55000000000000004">
      <c r="A20250" s="131"/>
    </row>
    <row r="20251" spans="1:1" x14ac:dyDescent="0.55000000000000004">
      <c r="A20251" s="131"/>
    </row>
    <row r="20254" spans="1:1" x14ac:dyDescent="0.55000000000000004">
      <c r="A20254" s="131"/>
    </row>
    <row r="20255" spans="1:1" x14ac:dyDescent="0.55000000000000004">
      <c r="A20255" s="131"/>
    </row>
    <row r="20258" spans="1:1" x14ac:dyDescent="0.55000000000000004">
      <c r="A20258" s="131"/>
    </row>
    <row r="20259" spans="1:1" x14ac:dyDescent="0.55000000000000004">
      <c r="A20259" s="131"/>
    </row>
    <row r="20262" spans="1:1" x14ac:dyDescent="0.55000000000000004">
      <c r="A20262" s="131"/>
    </row>
    <row r="20263" spans="1:1" x14ac:dyDescent="0.55000000000000004">
      <c r="A20263" s="131"/>
    </row>
    <row r="20266" spans="1:1" x14ac:dyDescent="0.55000000000000004">
      <c r="A20266" s="131"/>
    </row>
    <row r="20267" spans="1:1" x14ac:dyDescent="0.55000000000000004">
      <c r="A20267" s="131"/>
    </row>
    <row r="20270" spans="1:1" x14ac:dyDescent="0.55000000000000004">
      <c r="A20270" s="131"/>
    </row>
    <row r="20271" spans="1:1" x14ac:dyDescent="0.55000000000000004">
      <c r="A20271" s="131"/>
    </row>
    <row r="20274" spans="1:1" x14ac:dyDescent="0.55000000000000004">
      <c r="A20274" s="131"/>
    </row>
    <row r="20275" spans="1:1" x14ac:dyDescent="0.55000000000000004">
      <c r="A20275" s="131"/>
    </row>
    <row r="20278" spans="1:1" x14ac:dyDescent="0.55000000000000004">
      <c r="A20278" s="131"/>
    </row>
    <row r="20279" spans="1:1" x14ac:dyDescent="0.55000000000000004">
      <c r="A20279" s="131"/>
    </row>
    <row r="20282" spans="1:1" x14ac:dyDescent="0.55000000000000004">
      <c r="A20282" s="131"/>
    </row>
    <row r="20283" spans="1:1" x14ac:dyDescent="0.55000000000000004">
      <c r="A20283" s="131"/>
    </row>
    <row r="20286" spans="1:1" x14ac:dyDescent="0.55000000000000004">
      <c r="A20286" s="131"/>
    </row>
    <row r="20287" spans="1:1" x14ac:dyDescent="0.55000000000000004">
      <c r="A20287" s="131"/>
    </row>
    <row r="20290" spans="1:1" x14ac:dyDescent="0.55000000000000004">
      <c r="A20290" s="131"/>
    </row>
    <row r="20291" spans="1:1" x14ac:dyDescent="0.55000000000000004">
      <c r="A20291" s="131"/>
    </row>
    <row r="20294" spans="1:1" x14ac:dyDescent="0.55000000000000004">
      <c r="A20294" s="131"/>
    </row>
    <row r="20295" spans="1:1" x14ac:dyDescent="0.55000000000000004">
      <c r="A20295" s="131"/>
    </row>
    <row r="20298" spans="1:1" x14ac:dyDescent="0.55000000000000004">
      <c r="A20298" s="131"/>
    </row>
    <row r="20299" spans="1:1" x14ac:dyDescent="0.55000000000000004">
      <c r="A20299" s="131"/>
    </row>
    <row r="20302" spans="1:1" x14ac:dyDescent="0.55000000000000004">
      <c r="A20302" s="131"/>
    </row>
    <row r="20303" spans="1:1" x14ac:dyDescent="0.55000000000000004">
      <c r="A20303" s="131"/>
    </row>
    <row r="20306" spans="1:1" x14ac:dyDescent="0.55000000000000004">
      <c r="A20306" s="131"/>
    </row>
    <row r="20307" spans="1:1" x14ac:dyDescent="0.55000000000000004">
      <c r="A20307" s="131"/>
    </row>
    <row r="20310" spans="1:1" x14ac:dyDescent="0.55000000000000004">
      <c r="A20310" s="131"/>
    </row>
    <row r="20311" spans="1:1" x14ac:dyDescent="0.55000000000000004">
      <c r="A20311" s="131"/>
    </row>
    <row r="20314" spans="1:1" x14ac:dyDescent="0.55000000000000004">
      <c r="A20314" s="131"/>
    </row>
    <row r="20315" spans="1:1" x14ac:dyDescent="0.55000000000000004">
      <c r="A20315" s="131"/>
    </row>
    <row r="20318" spans="1:1" x14ac:dyDescent="0.55000000000000004">
      <c r="A20318" s="131"/>
    </row>
    <row r="20319" spans="1:1" x14ac:dyDescent="0.55000000000000004">
      <c r="A20319" s="131"/>
    </row>
    <row r="20322" spans="1:1" x14ac:dyDescent="0.55000000000000004">
      <c r="A20322" s="131"/>
    </row>
    <row r="20323" spans="1:1" x14ac:dyDescent="0.55000000000000004">
      <c r="A20323" s="131"/>
    </row>
    <row r="20326" spans="1:1" x14ac:dyDescent="0.55000000000000004">
      <c r="A20326" s="131"/>
    </row>
    <row r="20327" spans="1:1" x14ac:dyDescent="0.55000000000000004">
      <c r="A20327" s="131"/>
    </row>
    <row r="20330" spans="1:1" x14ac:dyDescent="0.55000000000000004">
      <c r="A20330" s="131"/>
    </row>
    <row r="20331" spans="1:1" x14ac:dyDescent="0.55000000000000004">
      <c r="A20331" s="131"/>
    </row>
    <row r="20334" spans="1:1" x14ac:dyDescent="0.55000000000000004">
      <c r="A20334" s="131"/>
    </row>
    <row r="20335" spans="1:1" x14ac:dyDescent="0.55000000000000004">
      <c r="A20335" s="131"/>
    </row>
    <row r="20338" spans="1:1" x14ac:dyDescent="0.55000000000000004">
      <c r="A20338" s="131"/>
    </row>
    <row r="20339" spans="1:1" x14ac:dyDescent="0.55000000000000004">
      <c r="A20339" s="131"/>
    </row>
    <row r="20342" spans="1:1" x14ac:dyDescent="0.55000000000000004">
      <c r="A20342" s="131"/>
    </row>
    <row r="20343" spans="1:1" x14ac:dyDescent="0.55000000000000004">
      <c r="A20343" s="131"/>
    </row>
    <row r="20346" spans="1:1" x14ac:dyDescent="0.55000000000000004">
      <c r="A20346" s="131"/>
    </row>
    <row r="20347" spans="1:1" x14ac:dyDescent="0.55000000000000004">
      <c r="A20347" s="131"/>
    </row>
    <row r="20350" spans="1:1" x14ac:dyDescent="0.55000000000000004">
      <c r="A20350" s="131"/>
    </row>
    <row r="20351" spans="1:1" x14ac:dyDescent="0.55000000000000004">
      <c r="A20351" s="131"/>
    </row>
    <row r="20354" spans="1:1" x14ac:dyDescent="0.55000000000000004">
      <c r="A20354" s="131"/>
    </row>
    <row r="20355" spans="1:1" x14ac:dyDescent="0.55000000000000004">
      <c r="A20355" s="131"/>
    </row>
    <row r="20358" spans="1:1" x14ac:dyDescent="0.55000000000000004">
      <c r="A20358" s="131"/>
    </row>
    <row r="20359" spans="1:1" x14ac:dyDescent="0.55000000000000004">
      <c r="A20359" s="131"/>
    </row>
    <row r="20362" spans="1:1" x14ac:dyDescent="0.55000000000000004">
      <c r="A20362" s="131"/>
    </row>
    <row r="20363" spans="1:1" x14ac:dyDescent="0.55000000000000004">
      <c r="A20363" s="131"/>
    </row>
    <row r="20366" spans="1:1" x14ac:dyDescent="0.55000000000000004">
      <c r="A20366" s="131"/>
    </row>
    <row r="20367" spans="1:1" x14ac:dyDescent="0.55000000000000004">
      <c r="A20367" s="131"/>
    </row>
    <row r="20370" spans="1:1" x14ac:dyDescent="0.55000000000000004">
      <c r="A20370" s="131"/>
    </row>
    <row r="20371" spans="1:1" x14ac:dyDescent="0.55000000000000004">
      <c r="A20371" s="131"/>
    </row>
    <row r="20374" spans="1:1" x14ac:dyDescent="0.55000000000000004">
      <c r="A20374" s="131"/>
    </row>
    <row r="20375" spans="1:1" x14ac:dyDescent="0.55000000000000004">
      <c r="A20375" s="131"/>
    </row>
    <row r="20378" spans="1:1" x14ac:dyDescent="0.55000000000000004">
      <c r="A20378" s="131"/>
    </row>
    <row r="20379" spans="1:1" x14ac:dyDescent="0.55000000000000004">
      <c r="A20379" s="131"/>
    </row>
    <row r="20382" spans="1:1" x14ac:dyDescent="0.55000000000000004">
      <c r="A20382" s="131"/>
    </row>
    <row r="20383" spans="1:1" x14ac:dyDescent="0.55000000000000004">
      <c r="A20383" s="131"/>
    </row>
    <row r="20386" spans="1:1" x14ac:dyDescent="0.55000000000000004">
      <c r="A20386" s="131"/>
    </row>
    <row r="20387" spans="1:1" x14ac:dyDescent="0.55000000000000004">
      <c r="A20387" s="131"/>
    </row>
    <row r="20390" spans="1:1" x14ac:dyDescent="0.55000000000000004">
      <c r="A20390" s="131"/>
    </row>
    <row r="20391" spans="1:1" x14ac:dyDescent="0.55000000000000004">
      <c r="A20391" s="131"/>
    </row>
    <row r="20394" spans="1:1" x14ac:dyDescent="0.55000000000000004">
      <c r="A20394" s="131"/>
    </row>
    <row r="20395" spans="1:1" x14ac:dyDescent="0.55000000000000004">
      <c r="A20395" s="131"/>
    </row>
    <row r="20398" spans="1:1" x14ac:dyDescent="0.55000000000000004">
      <c r="A20398" s="131"/>
    </row>
    <row r="20399" spans="1:1" x14ac:dyDescent="0.55000000000000004">
      <c r="A20399" s="131"/>
    </row>
    <row r="20402" spans="1:1" x14ac:dyDescent="0.55000000000000004">
      <c r="A20402" s="131"/>
    </row>
    <row r="20403" spans="1:1" x14ac:dyDescent="0.55000000000000004">
      <c r="A20403" s="131"/>
    </row>
    <row r="20406" spans="1:1" x14ac:dyDescent="0.55000000000000004">
      <c r="A20406" s="131"/>
    </row>
    <row r="20407" spans="1:1" x14ac:dyDescent="0.55000000000000004">
      <c r="A20407" s="131"/>
    </row>
    <row r="20410" spans="1:1" x14ac:dyDescent="0.55000000000000004">
      <c r="A20410" s="131"/>
    </row>
    <row r="20411" spans="1:1" x14ac:dyDescent="0.55000000000000004">
      <c r="A20411" s="131"/>
    </row>
    <row r="20414" spans="1:1" x14ac:dyDescent="0.55000000000000004">
      <c r="A20414" s="131"/>
    </row>
    <row r="20415" spans="1:1" x14ac:dyDescent="0.55000000000000004">
      <c r="A20415" s="131"/>
    </row>
    <row r="20418" spans="1:1" x14ac:dyDescent="0.55000000000000004">
      <c r="A20418" s="131"/>
    </row>
    <row r="20419" spans="1:1" x14ac:dyDescent="0.55000000000000004">
      <c r="A20419" s="131"/>
    </row>
    <row r="20422" spans="1:1" x14ac:dyDescent="0.55000000000000004">
      <c r="A20422" s="131"/>
    </row>
    <row r="20423" spans="1:1" x14ac:dyDescent="0.55000000000000004">
      <c r="A20423" s="131"/>
    </row>
    <row r="20426" spans="1:1" x14ac:dyDescent="0.55000000000000004">
      <c r="A20426" s="131"/>
    </row>
    <row r="20427" spans="1:1" x14ac:dyDescent="0.55000000000000004">
      <c r="A20427" s="131"/>
    </row>
    <row r="20430" spans="1:1" x14ac:dyDescent="0.55000000000000004">
      <c r="A20430" s="131"/>
    </row>
    <row r="20431" spans="1:1" x14ac:dyDescent="0.55000000000000004">
      <c r="A20431" s="131"/>
    </row>
    <row r="20434" spans="1:1" x14ac:dyDescent="0.55000000000000004">
      <c r="A20434" s="131"/>
    </row>
    <row r="20435" spans="1:1" x14ac:dyDescent="0.55000000000000004">
      <c r="A20435" s="131"/>
    </row>
    <row r="20438" spans="1:1" x14ac:dyDescent="0.55000000000000004">
      <c r="A20438" s="131"/>
    </row>
    <row r="20439" spans="1:1" x14ac:dyDescent="0.55000000000000004">
      <c r="A20439" s="131"/>
    </row>
    <row r="20442" spans="1:1" x14ac:dyDescent="0.55000000000000004">
      <c r="A20442" s="131"/>
    </row>
    <row r="20443" spans="1:1" x14ac:dyDescent="0.55000000000000004">
      <c r="A20443" s="131"/>
    </row>
    <row r="20446" spans="1:1" x14ac:dyDescent="0.55000000000000004">
      <c r="A20446" s="131"/>
    </row>
    <row r="20447" spans="1:1" x14ac:dyDescent="0.55000000000000004">
      <c r="A20447" s="131"/>
    </row>
    <row r="20450" spans="1:1" x14ac:dyDescent="0.55000000000000004">
      <c r="A20450" s="131"/>
    </row>
    <row r="20451" spans="1:1" x14ac:dyDescent="0.55000000000000004">
      <c r="A20451" s="131"/>
    </row>
    <row r="20454" spans="1:1" x14ac:dyDescent="0.55000000000000004">
      <c r="A20454" s="131"/>
    </row>
    <row r="20455" spans="1:1" x14ac:dyDescent="0.55000000000000004">
      <c r="A20455" s="131"/>
    </row>
    <row r="20458" spans="1:1" x14ac:dyDescent="0.55000000000000004">
      <c r="A20458" s="131"/>
    </row>
    <row r="20459" spans="1:1" x14ac:dyDescent="0.55000000000000004">
      <c r="A20459" s="131"/>
    </row>
    <row r="20462" spans="1:1" x14ac:dyDescent="0.55000000000000004">
      <c r="A20462" s="131"/>
    </row>
    <row r="20463" spans="1:1" x14ac:dyDescent="0.55000000000000004">
      <c r="A20463" s="131"/>
    </row>
    <row r="20466" spans="1:1" x14ac:dyDescent="0.55000000000000004">
      <c r="A20466" s="131"/>
    </row>
    <row r="20467" spans="1:1" x14ac:dyDescent="0.55000000000000004">
      <c r="A20467" s="131"/>
    </row>
    <row r="20470" spans="1:1" x14ac:dyDescent="0.55000000000000004">
      <c r="A20470" s="131"/>
    </row>
    <row r="20471" spans="1:1" x14ac:dyDescent="0.55000000000000004">
      <c r="A20471" s="131"/>
    </row>
    <row r="20474" spans="1:1" x14ac:dyDescent="0.55000000000000004">
      <c r="A20474" s="131"/>
    </row>
    <row r="20475" spans="1:1" x14ac:dyDescent="0.55000000000000004">
      <c r="A20475" s="131"/>
    </row>
    <row r="20478" spans="1:1" x14ac:dyDescent="0.55000000000000004">
      <c r="A20478" s="131"/>
    </row>
    <row r="20479" spans="1:1" x14ac:dyDescent="0.55000000000000004">
      <c r="A20479" s="131"/>
    </row>
    <row r="20482" spans="1:1" x14ac:dyDescent="0.55000000000000004">
      <c r="A20482" s="131"/>
    </row>
    <row r="20483" spans="1:1" x14ac:dyDescent="0.55000000000000004">
      <c r="A20483" s="131"/>
    </row>
    <row r="20486" spans="1:1" x14ac:dyDescent="0.55000000000000004">
      <c r="A20486" s="131"/>
    </row>
    <row r="20487" spans="1:1" x14ac:dyDescent="0.55000000000000004">
      <c r="A20487" s="131"/>
    </row>
    <row r="20490" spans="1:1" x14ac:dyDescent="0.55000000000000004">
      <c r="A20490" s="131"/>
    </row>
    <row r="20491" spans="1:1" x14ac:dyDescent="0.55000000000000004">
      <c r="A20491" s="131"/>
    </row>
    <row r="20494" spans="1:1" x14ac:dyDescent="0.55000000000000004">
      <c r="A20494" s="131"/>
    </row>
    <row r="20495" spans="1:1" x14ac:dyDescent="0.55000000000000004">
      <c r="A20495" s="131"/>
    </row>
    <row r="20498" spans="1:1" x14ac:dyDescent="0.55000000000000004">
      <c r="A20498" s="131"/>
    </row>
    <row r="20499" spans="1:1" x14ac:dyDescent="0.55000000000000004">
      <c r="A20499" s="131"/>
    </row>
    <row r="20502" spans="1:1" x14ac:dyDescent="0.55000000000000004">
      <c r="A20502" s="131"/>
    </row>
    <row r="20503" spans="1:1" x14ac:dyDescent="0.55000000000000004">
      <c r="A20503" s="131"/>
    </row>
    <row r="20506" spans="1:1" x14ac:dyDescent="0.55000000000000004">
      <c r="A20506" s="131"/>
    </row>
    <row r="20507" spans="1:1" x14ac:dyDescent="0.55000000000000004">
      <c r="A20507" s="131"/>
    </row>
    <row r="20510" spans="1:1" x14ac:dyDescent="0.55000000000000004">
      <c r="A20510" s="131"/>
    </row>
    <row r="20511" spans="1:1" x14ac:dyDescent="0.55000000000000004">
      <c r="A20511" s="131"/>
    </row>
    <row r="20514" spans="1:1" x14ac:dyDescent="0.55000000000000004">
      <c r="A20514" s="131"/>
    </row>
    <row r="20515" spans="1:1" x14ac:dyDescent="0.55000000000000004">
      <c r="A20515" s="131"/>
    </row>
    <row r="20518" spans="1:1" x14ac:dyDescent="0.55000000000000004">
      <c r="A20518" s="131"/>
    </row>
    <row r="20519" spans="1:1" x14ac:dyDescent="0.55000000000000004">
      <c r="A20519" s="131"/>
    </row>
    <row r="20522" spans="1:1" x14ac:dyDescent="0.55000000000000004">
      <c r="A20522" s="131"/>
    </row>
    <row r="20523" spans="1:1" x14ac:dyDescent="0.55000000000000004">
      <c r="A20523" s="131"/>
    </row>
    <row r="20526" spans="1:1" x14ac:dyDescent="0.55000000000000004">
      <c r="A20526" s="131"/>
    </row>
    <row r="20527" spans="1:1" x14ac:dyDescent="0.55000000000000004">
      <c r="A20527" s="131"/>
    </row>
    <row r="20530" spans="1:1" x14ac:dyDescent="0.55000000000000004">
      <c r="A20530" s="131"/>
    </row>
    <row r="20531" spans="1:1" x14ac:dyDescent="0.55000000000000004">
      <c r="A20531" s="131"/>
    </row>
    <row r="20534" spans="1:1" x14ac:dyDescent="0.55000000000000004">
      <c r="A20534" s="131"/>
    </row>
    <row r="20535" spans="1:1" x14ac:dyDescent="0.55000000000000004">
      <c r="A20535" s="131"/>
    </row>
    <row r="20538" spans="1:1" x14ac:dyDescent="0.55000000000000004">
      <c r="A20538" s="131"/>
    </row>
    <row r="20539" spans="1:1" x14ac:dyDescent="0.55000000000000004">
      <c r="A20539" s="131"/>
    </row>
    <row r="20542" spans="1:1" x14ac:dyDescent="0.55000000000000004">
      <c r="A20542" s="131"/>
    </row>
    <row r="20543" spans="1:1" x14ac:dyDescent="0.55000000000000004">
      <c r="A20543" s="131"/>
    </row>
    <row r="20546" spans="1:1" x14ac:dyDescent="0.55000000000000004">
      <c r="A20546" s="131"/>
    </row>
    <row r="20547" spans="1:1" x14ac:dyDescent="0.55000000000000004">
      <c r="A20547" s="131"/>
    </row>
    <row r="20550" spans="1:1" x14ac:dyDescent="0.55000000000000004">
      <c r="A20550" s="131"/>
    </row>
    <row r="20551" spans="1:1" x14ac:dyDescent="0.55000000000000004">
      <c r="A20551" s="131"/>
    </row>
    <row r="20554" spans="1:1" x14ac:dyDescent="0.55000000000000004">
      <c r="A20554" s="131"/>
    </row>
    <row r="20555" spans="1:1" x14ac:dyDescent="0.55000000000000004">
      <c r="A20555" s="131"/>
    </row>
    <row r="20558" spans="1:1" x14ac:dyDescent="0.55000000000000004">
      <c r="A20558" s="131"/>
    </row>
    <row r="20559" spans="1:1" x14ac:dyDescent="0.55000000000000004">
      <c r="A20559" s="131"/>
    </row>
    <row r="20562" spans="1:1" x14ac:dyDescent="0.55000000000000004">
      <c r="A20562" s="131"/>
    </row>
    <row r="20563" spans="1:1" x14ac:dyDescent="0.55000000000000004">
      <c r="A20563" s="131"/>
    </row>
    <row r="20566" spans="1:1" x14ac:dyDescent="0.55000000000000004">
      <c r="A20566" s="131"/>
    </row>
    <row r="20567" spans="1:1" x14ac:dyDescent="0.55000000000000004">
      <c r="A20567" s="131"/>
    </row>
    <row r="20570" spans="1:1" x14ac:dyDescent="0.55000000000000004">
      <c r="A20570" s="131"/>
    </row>
    <row r="20571" spans="1:1" x14ac:dyDescent="0.55000000000000004">
      <c r="A20571" s="131"/>
    </row>
    <row r="20574" spans="1:1" x14ac:dyDescent="0.55000000000000004">
      <c r="A20574" s="131"/>
    </row>
    <row r="20575" spans="1:1" x14ac:dyDescent="0.55000000000000004">
      <c r="A20575" s="131"/>
    </row>
    <row r="20578" spans="1:1" x14ac:dyDescent="0.55000000000000004">
      <c r="A20578" s="131"/>
    </row>
    <row r="20579" spans="1:1" x14ac:dyDescent="0.55000000000000004">
      <c r="A20579" s="131"/>
    </row>
    <row r="20582" spans="1:1" x14ac:dyDescent="0.55000000000000004">
      <c r="A20582" s="131"/>
    </row>
    <row r="20583" spans="1:1" x14ac:dyDescent="0.55000000000000004">
      <c r="A20583" s="131"/>
    </row>
    <row r="20586" spans="1:1" x14ac:dyDescent="0.55000000000000004">
      <c r="A20586" s="131"/>
    </row>
    <row r="20587" spans="1:1" x14ac:dyDescent="0.55000000000000004">
      <c r="A20587" s="131"/>
    </row>
    <row r="20590" spans="1:1" x14ac:dyDescent="0.55000000000000004">
      <c r="A20590" s="131"/>
    </row>
    <row r="20591" spans="1:1" x14ac:dyDescent="0.55000000000000004">
      <c r="A20591" s="131"/>
    </row>
    <row r="20594" spans="1:1" x14ac:dyDescent="0.55000000000000004">
      <c r="A20594" s="131"/>
    </row>
    <row r="20595" spans="1:1" x14ac:dyDescent="0.55000000000000004">
      <c r="A20595" s="131"/>
    </row>
    <row r="20598" spans="1:1" x14ac:dyDescent="0.55000000000000004">
      <c r="A20598" s="131"/>
    </row>
    <row r="20599" spans="1:1" x14ac:dyDescent="0.55000000000000004">
      <c r="A20599" s="131"/>
    </row>
    <row r="20602" spans="1:1" x14ac:dyDescent="0.55000000000000004">
      <c r="A20602" s="131"/>
    </row>
    <row r="20603" spans="1:1" x14ac:dyDescent="0.55000000000000004">
      <c r="A20603" s="131"/>
    </row>
    <row r="20606" spans="1:1" x14ac:dyDescent="0.55000000000000004">
      <c r="A20606" s="131"/>
    </row>
    <row r="20607" spans="1:1" x14ac:dyDescent="0.55000000000000004">
      <c r="A20607" s="131"/>
    </row>
    <row r="20610" spans="1:1" x14ac:dyDescent="0.55000000000000004">
      <c r="A20610" s="131"/>
    </row>
    <row r="20611" spans="1:1" x14ac:dyDescent="0.55000000000000004">
      <c r="A20611" s="131"/>
    </row>
    <row r="20614" spans="1:1" x14ac:dyDescent="0.55000000000000004">
      <c r="A20614" s="131"/>
    </row>
    <row r="20615" spans="1:1" x14ac:dyDescent="0.55000000000000004">
      <c r="A20615" s="131"/>
    </row>
    <row r="20618" spans="1:1" x14ac:dyDescent="0.55000000000000004">
      <c r="A20618" s="131"/>
    </row>
    <row r="20619" spans="1:1" x14ac:dyDescent="0.55000000000000004">
      <c r="A20619" s="131"/>
    </row>
    <row r="20622" spans="1:1" x14ac:dyDescent="0.55000000000000004">
      <c r="A20622" s="131"/>
    </row>
    <row r="20623" spans="1:1" x14ac:dyDescent="0.55000000000000004">
      <c r="A20623" s="131"/>
    </row>
    <row r="20626" spans="1:1" x14ac:dyDescent="0.55000000000000004">
      <c r="A20626" s="131"/>
    </row>
    <row r="20627" spans="1:1" x14ac:dyDescent="0.55000000000000004">
      <c r="A20627" s="131"/>
    </row>
    <row r="20630" spans="1:1" x14ac:dyDescent="0.55000000000000004">
      <c r="A20630" s="131"/>
    </row>
    <row r="20631" spans="1:1" x14ac:dyDescent="0.55000000000000004">
      <c r="A20631" s="131"/>
    </row>
    <row r="20634" spans="1:1" x14ac:dyDescent="0.55000000000000004">
      <c r="A20634" s="131"/>
    </row>
    <row r="20635" spans="1:1" x14ac:dyDescent="0.55000000000000004">
      <c r="A20635" s="131"/>
    </row>
    <row r="20638" spans="1:1" x14ac:dyDescent="0.55000000000000004">
      <c r="A20638" s="131"/>
    </row>
    <row r="20639" spans="1:1" x14ac:dyDescent="0.55000000000000004">
      <c r="A20639" s="131"/>
    </row>
    <row r="20642" spans="1:1" x14ac:dyDescent="0.55000000000000004">
      <c r="A20642" s="131"/>
    </row>
    <row r="20643" spans="1:1" x14ac:dyDescent="0.55000000000000004">
      <c r="A20643" s="131"/>
    </row>
    <row r="20646" spans="1:1" x14ac:dyDescent="0.55000000000000004">
      <c r="A20646" s="131"/>
    </row>
    <row r="20647" spans="1:1" x14ac:dyDescent="0.55000000000000004">
      <c r="A20647" s="131"/>
    </row>
    <row r="20650" spans="1:1" x14ac:dyDescent="0.55000000000000004">
      <c r="A20650" s="131"/>
    </row>
    <row r="20651" spans="1:1" x14ac:dyDescent="0.55000000000000004">
      <c r="A20651" s="131"/>
    </row>
    <row r="20654" spans="1:1" x14ac:dyDescent="0.55000000000000004">
      <c r="A20654" s="131"/>
    </row>
    <row r="20655" spans="1:1" x14ac:dyDescent="0.55000000000000004">
      <c r="A20655" s="131"/>
    </row>
    <row r="20658" spans="1:1" x14ac:dyDescent="0.55000000000000004">
      <c r="A20658" s="131"/>
    </row>
    <row r="20659" spans="1:1" x14ac:dyDescent="0.55000000000000004">
      <c r="A20659" s="131"/>
    </row>
    <row r="20662" spans="1:1" x14ac:dyDescent="0.55000000000000004">
      <c r="A20662" s="131"/>
    </row>
    <row r="20663" spans="1:1" x14ac:dyDescent="0.55000000000000004">
      <c r="A20663" s="131"/>
    </row>
    <row r="20666" spans="1:1" x14ac:dyDescent="0.55000000000000004">
      <c r="A20666" s="131"/>
    </row>
    <row r="20667" spans="1:1" x14ac:dyDescent="0.55000000000000004">
      <c r="A20667" s="131"/>
    </row>
    <row r="20670" spans="1:1" x14ac:dyDescent="0.55000000000000004">
      <c r="A20670" s="131"/>
    </row>
    <row r="20671" spans="1:1" x14ac:dyDescent="0.55000000000000004">
      <c r="A20671" s="131"/>
    </row>
    <row r="20674" spans="1:1" x14ac:dyDescent="0.55000000000000004">
      <c r="A20674" s="131"/>
    </row>
    <row r="20675" spans="1:1" x14ac:dyDescent="0.55000000000000004">
      <c r="A20675" s="131"/>
    </row>
    <row r="20678" spans="1:1" x14ac:dyDescent="0.55000000000000004">
      <c r="A20678" s="131"/>
    </row>
    <row r="20679" spans="1:1" x14ac:dyDescent="0.55000000000000004">
      <c r="A20679" s="131"/>
    </row>
    <row r="20682" spans="1:1" x14ac:dyDescent="0.55000000000000004">
      <c r="A20682" s="131"/>
    </row>
    <row r="20683" spans="1:1" x14ac:dyDescent="0.55000000000000004">
      <c r="A20683" s="131"/>
    </row>
    <row r="20686" spans="1:1" x14ac:dyDescent="0.55000000000000004">
      <c r="A20686" s="131"/>
    </row>
    <row r="20687" spans="1:1" x14ac:dyDescent="0.55000000000000004">
      <c r="A20687" s="131"/>
    </row>
    <row r="20690" spans="1:1" x14ac:dyDescent="0.55000000000000004">
      <c r="A20690" s="131"/>
    </row>
    <row r="20691" spans="1:1" x14ac:dyDescent="0.55000000000000004">
      <c r="A20691" s="131"/>
    </row>
    <row r="20694" spans="1:1" x14ac:dyDescent="0.55000000000000004">
      <c r="A20694" s="131"/>
    </row>
    <row r="20695" spans="1:1" x14ac:dyDescent="0.55000000000000004">
      <c r="A20695" s="131"/>
    </row>
    <row r="20698" spans="1:1" x14ac:dyDescent="0.55000000000000004">
      <c r="A20698" s="131"/>
    </row>
    <row r="20699" spans="1:1" x14ac:dyDescent="0.55000000000000004">
      <c r="A20699" s="131"/>
    </row>
    <row r="20702" spans="1:1" x14ac:dyDescent="0.55000000000000004">
      <c r="A20702" s="131"/>
    </row>
    <row r="20703" spans="1:1" x14ac:dyDescent="0.55000000000000004">
      <c r="A20703" s="131"/>
    </row>
    <row r="20706" spans="1:1" x14ac:dyDescent="0.55000000000000004">
      <c r="A20706" s="131"/>
    </row>
    <row r="20707" spans="1:1" x14ac:dyDescent="0.55000000000000004">
      <c r="A20707" s="131"/>
    </row>
    <row r="20710" spans="1:1" x14ac:dyDescent="0.55000000000000004">
      <c r="A20710" s="131"/>
    </row>
    <row r="20711" spans="1:1" x14ac:dyDescent="0.55000000000000004">
      <c r="A20711" s="131"/>
    </row>
    <row r="20714" spans="1:1" x14ac:dyDescent="0.55000000000000004">
      <c r="A20714" s="131"/>
    </row>
    <row r="20715" spans="1:1" x14ac:dyDescent="0.55000000000000004">
      <c r="A20715" s="131"/>
    </row>
    <row r="20718" spans="1:1" x14ac:dyDescent="0.55000000000000004">
      <c r="A20718" s="131"/>
    </row>
    <row r="20719" spans="1:1" x14ac:dyDescent="0.55000000000000004">
      <c r="A20719" s="131"/>
    </row>
    <row r="20722" spans="1:1" x14ac:dyDescent="0.55000000000000004">
      <c r="A20722" s="131"/>
    </row>
    <row r="20723" spans="1:1" x14ac:dyDescent="0.55000000000000004">
      <c r="A20723" s="131"/>
    </row>
    <row r="20726" spans="1:1" x14ac:dyDescent="0.55000000000000004">
      <c r="A20726" s="131"/>
    </row>
    <row r="20727" spans="1:1" x14ac:dyDescent="0.55000000000000004">
      <c r="A20727" s="131"/>
    </row>
    <row r="20730" spans="1:1" x14ac:dyDescent="0.55000000000000004">
      <c r="A20730" s="131"/>
    </row>
    <row r="20731" spans="1:1" x14ac:dyDescent="0.55000000000000004">
      <c r="A20731" s="131"/>
    </row>
    <row r="20734" spans="1:1" x14ac:dyDescent="0.55000000000000004">
      <c r="A20734" s="131"/>
    </row>
    <row r="20735" spans="1:1" x14ac:dyDescent="0.55000000000000004">
      <c r="A20735" s="131"/>
    </row>
    <row r="20738" spans="1:1" x14ac:dyDescent="0.55000000000000004">
      <c r="A20738" s="131"/>
    </row>
    <row r="20739" spans="1:1" x14ac:dyDescent="0.55000000000000004">
      <c r="A20739" s="131"/>
    </row>
    <row r="20742" spans="1:1" x14ac:dyDescent="0.55000000000000004">
      <c r="A20742" s="131"/>
    </row>
    <row r="20743" spans="1:1" x14ac:dyDescent="0.55000000000000004">
      <c r="A20743" s="131"/>
    </row>
    <row r="20746" spans="1:1" x14ac:dyDescent="0.55000000000000004">
      <c r="A20746" s="131"/>
    </row>
    <row r="20747" spans="1:1" x14ac:dyDescent="0.55000000000000004">
      <c r="A20747" s="131"/>
    </row>
    <row r="20750" spans="1:1" x14ac:dyDescent="0.55000000000000004">
      <c r="A20750" s="131"/>
    </row>
    <row r="20751" spans="1:1" x14ac:dyDescent="0.55000000000000004">
      <c r="A20751" s="131"/>
    </row>
    <row r="20754" spans="1:1" x14ac:dyDescent="0.55000000000000004">
      <c r="A20754" s="131"/>
    </row>
    <row r="20755" spans="1:1" x14ac:dyDescent="0.55000000000000004">
      <c r="A20755" s="131"/>
    </row>
    <row r="20758" spans="1:1" x14ac:dyDescent="0.55000000000000004">
      <c r="A20758" s="131"/>
    </row>
    <row r="20759" spans="1:1" x14ac:dyDescent="0.55000000000000004">
      <c r="A20759" s="131"/>
    </row>
    <row r="20762" spans="1:1" x14ac:dyDescent="0.55000000000000004">
      <c r="A20762" s="131"/>
    </row>
    <row r="20763" spans="1:1" x14ac:dyDescent="0.55000000000000004">
      <c r="A20763" s="131"/>
    </row>
    <row r="20766" spans="1:1" x14ac:dyDescent="0.55000000000000004">
      <c r="A20766" s="131"/>
    </row>
    <row r="20767" spans="1:1" x14ac:dyDescent="0.55000000000000004">
      <c r="A20767" s="131"/>
    </row>
    <row r="20770" spans="1:1" x14ac:dyDescent="0.55000000000000004">
      <c r="A20770" s="131"/>
    </row>
    <row r="20771" spans="1:1" x14ac:dyDescent="0.55000000000000004">
      <c r="A20771" s="131"/>
    </row>
    <row r="20774" spans="1:1" x14ac:dyDescent="0.55000000000000004">
      <c r="A20774" s="131"/>
    </row>
    <row r="20775" spans="1:1" x14ac:dyDescent="0.55000000000000004">
      <c r="A20775" s="131"/>
    </row>
    <row r="20778" spans="1:1" x14ac:dyDescent="0.55000000000000004">
      <c r="A20778" s="131"/>
    </row>
    <row r="20779" spans="1:1" x14ac:dyDescent="0.55000000000000004">
      <c r="A20779" s="131"/>
    </row>
    <row r="20782" spans="1:1" x14ac:dyDescent="0.55000000000000004">
      <c r="A20782" s="131"/>
    </row>
    <row r="20783" spans="1:1" x14ac:dyDescent="0.55000000000000004">
      <c r="A20783" s="131"/>
    </row>
    <row r="20786" spans="1:1" x14ac:dyDescent="0.55000000000000004">
      <c r="A20786" s="131"/>
    </row>
    <row r="20787" spans="1:1" x14ac:dyDescent="0.55000000000000004">
      <c r="A20787" s="131"/>
    </row>
    <row r="20790" spans="1:1" x14ac:dyDescent="0.55000000000000004">
      <c r="A20790" s="131"/>
    </row>
    <row r="20791" spans="1:1" x14ac:dyDescent="0.55000000000000004">
      <c r="A20791" s="131"/>
    </row>
    <row r="20794" spans="1:1" x14ac:dyDescent="0.55000000000000004">
      <c r="A20794" s="131"/>
    </row>
    <row r="20795" spans="1:1" x14ac:dyDescent="0.55000000000000004">
      <c r="A20795" s="131"/>
    </row>
    <row r="20798" spans="1:1" x14ac:dyDescent="0.55000000000000004">
      <c r="A20798" s="131"/>
    </row>
    <row r="20799" spans="1:1" x14ac:dyDescent="0.55000000000000004">
      <c r="A20799" s="131"/>
    </row>
    <row r="20802" spans="1:1" x14ac:dyDescent="0.55000000000000004">
      <c r="A20802" s="131"/>
    </row>
    <row r="20803" spans="1:1" x14ac:dyDescent="0.55000000000000004">
      <c r="A20803" s="131"/>
    </row>
    <row r="20806" spans="1:1" x14ac:dyDescent="0.55000000000000004">
      <c r="A20806" s="131"/>
    </row>
    <row r="20807" spans="1:1" x14ac:dyDescent="0.55000000000000004">
      <c r="A20807" s="131"/>
    </row>
    <row r="20810" spans="1:1" x14ac:dyDescent="0.55000000000000004">
      <c r="A20810" s="131"/>
    </row>
    <row r="20811" spans="1:1" x14ac:dyDescent="0.55000000000000004">
      <c r="A20811" s="131"/>
    </row>
    <row r="20814" spans="1:1" x14ac:dyDescent="0.55000000000000004">
      <c r="A20814" s="131"/>
    </row>
    <row r="20815" spans="1:1" x14ac:dyDescent="0.55000000000000004">
      <c r="A20815" s="131"/>
    </row>
    <row r="20818" spans="1:1" x14ac:dyDescent="0.55000000000000004">
      <c r="A20818" s="131"/>
    </row>
    <row r="20819" spans="1:1" x14ac:dyDescent="0.55000000000000004">
      <c r="A20819" s="131"/>
    </row>
    <row r="20822" spans="1:1" x14ac:dyDescent="0.55000000000000004">
      <c r="A20822" s="131"/>
    </row>
    <row r="20823" spans="1:1" x14ac:dyDescent="0.55000000000000004">
      <c r="A20823" s="131"/>
    </row>
    <row r="20826" spans="1:1" x14ac:dyDescent="0.55000000000000004">
      <c r="A20826" s="131"/>
    </row>
    <row r="20827" spans="1:1" x14ac:dyDescent="0.55000000000000004">
      <c r="A20827" s="131"/>
    </row>
    <row r="20830" spans="1:1" x14ac:dyDescent="0.55000000000000004">
      <c r="A20830" s="131"/>
    </row>
    <row r="20831" spans="1:1" x14ac:dyDescent="0.55000000000000004">
      <c r="A20831" s="131"/>
    </row>
    <row r="20834" spans="1:1" x14ac:dyDescent="0.55000000000000004">
      <c r="A20834" s="131"/>
    </row>
    <row r="20835" spans="1:1" x14ac:dyDescent="0.55000000000000004">
      <c r="A20835" s="131"/>
    </row>
    <row r="20838" spans="1:1" x14ac:dyDescent="0.55000000000000004">
      <c r="A20838" s="131"/>
    </row>
    <row r="20839" spans="1:1" x14ac:dyDescent="0.55000000000000004">
      <c r="A20839" s="131"/>
    </row>
    <row r="20842" spans="1:1" x14ac:dyDescent="0.55000000000000004">
      <c r="A20842" s="131"/>
    </row>
    <row r="20843" spans="1:1" x14ac:dyDescent="0.55000000000000004">
      <c r="A20843" s="131"/>
    </row>
    <row r="20846" spans="1:1" x14ac:dyDescent="0.55000000000000004">
      <c r="A20846" s="131"/>
    </row>
    <row r="20847" spans="1:1" x14ac:dyDescent="0.55000000000000004">
      <c r="A20847" s="131"/>
    </row>
    <row r="20850" spans="1:1" x14ac:dyDescent="0.55000000000000004">
      <c r="A20850" s="131"/>
    </row>
    <row r="20851" spans="1:1" x14ac:dyDescent="0.55000000000000004">
      <c r="A20851" s="131"/>
    </row>
    <row r="20854" spans="1:1" x14ac:dyDescent="0.55000000000000004">
      <c r="A20854" s="131"/>
    </row>
    <row r="20855" spans="1:1" x14ac:dyDescent="0.55000000000000004">
      <c r="A20855" s="131"/>
    </row>
    <row r="20858" spans="1:1" x14ac:dyDescent="0.55000000000000004">
      <c r="A20858" s="131"/>
    </row>
    <row r="20859" spans="1:1" x14ac:dyDescent="0.55000000000000004">
      <c r="A20859" s="131"/>
    </row>
    <row r="20862" spans="1:1" x14ac:dyDescent="0.55000000000000004">
      <c r="A20862" s="131"/>
    </row>
    <row r="20863" spans="1:1" x14ac:dyDescent="0.55000000000000004">
      <c r="A20863" s="131"/>
    </row>
    <row r="20866" spans="1:1" x14ac:dyDescent="0.55000000000000004">
      <c r="A20866" s="131"/>
    </row>
    <row r="20867" spans="1:1" x14ac:dyDescent="0.55000000000000004">
      <c r="A20867" s="131"/>
    </row>
    <row r="20870" spans="1:1" x14ac:dyDescent="0.55000000000000004">
      <c r="A20870" s="131"/>
    </row>
    <row r="20871" spans="1:1" x14ac:dyDescent="0.55000000000000004">
      <c r="A20871" s="131"/>
    </row>
    <row r="20874" spans="1:1" x14ac:dyDescent="0.55000000000000004">
      <c r="A20874" s="131"/>
    </row>
    <row r="20875" spans="1:1" x14ac:dyDescent="0.55000000000000004">
      <c r="A20875" s="131"/>
    </row>
    <row r="20878" spans="1:1" x14ac:dyDescent="0.55000000000000004">
      <c r="A20878" s="131"/>
    </row>
    <row r="20879" spans="1:1" x14ac:dyDescent="0.55000000000000004">
      <c r="A20879" s="131"/>
    </row>
    <row r="20882" spans="1:1" x14ac:dyDescent="0.55000000000000004">
      <c r="A20882" s="131"/>
    </row>
    <row r="20883" spans="1:1" x14ac:dyDescent="0.55000000000000004">
      <c r="A20883" s="131"/>
    </row>
    <row r="20886" spans="1:1" x14ac:dyDescent="0.55000000000000004">
      <c r="A20886" s="131"/>
    </row>
    <row r="20887" spans="1:1" x14ac:dyDescent="0.55000000000000004">
      <c r="A20887" s="131"/>
    </row>
    <row r="20890" spans="1:1" x14ac:dyDescent="0.55000000000000004">
      <c r="A20890" s="131"/>
    </row>
    <row r="20891" spans="1:1" x14ac:dyDescent="0.55000000000000004">
      <c r="A20891" s="131"/>
    </row>
    <row r="20894" spans="1:1" x14ac:dyDescent="0.55000000000000004">
      <c r="A20894" s="131"/>
    </row>
    <row r="20895" spans="1:1" x14ac:dyDescent="0.55000000000000004">
      <c r="A20895" s="131"/>
    </row>
    <row r="20898" spans="1:1" x14ac:dyDescent="0.55000000000000004">
      <c r="A20898" s="131"/>
    </row>
    <row r="20899" spans="1:1" x14ac:dyDescent="0.55000000000000004">
      <c r="A20899" s="131"/>
    </row>
    <row r="20902" spans="1:1" x14ac:dyDescent="0.55000000000000004">
      <c r="A20902" s="131"/>
    </row>
    <row r="20903" spans="1:1" x14ac:dyDescent="0.55000000000000004">
      <c r="A20903" s="131"/>
    </row>
    <row r="20906" spans="1:1" x14ac:dyDescent="0.55000000000000004">
      <c r="A20906" s="131"/>
    </row>
    <row r="20907" spans="1:1" x14ac:dyDescent="0.55000000000000004">
      <c r="A20907" s="131"/>
    </row>
    <row r="20910" spans="1:1" x14ac:dyDescent="0.55000000000000004">
      <c r="A20910" s="131"/>
    </row>
    <row r="20911" spans="1:1" x14ac:dyDescent="0.55000000000000004">
      <c r="A20911" s="131"/>
    </row>
    <row r="20914" spans="1:1" x14ac:dyDescent="0.55000000000000004">
      <c r="A20914" s="131"/>
    </row>
    <row r="20915" spans="1:1" x14ac:dyDescent="0.55000000000000004">
      <c r="A20915" s="131"/>
    </row>
    <row r="20918" spans="1:1" x14ac:dyDescent="0.55000000000000004">
      <c r="A20918" s="131"/>
    </row>
    <row r="20919" spans="1:1" x14ac:dyDescent="0.55000000000000004">
      <c r="A20919" s="131"/>
    </row>
    <row r="20922" spans="1:1" x14ac:dyDescent="0.55000000000000004">
      <c r="A20922" s="131"/>
    </row>
    <row r="20923" spans="1:1" x14ac:dyDescent="0.55000000000000004">
      <c r="A20923" s="131"/>
    </row>
    <row r="20926" spans="1:1" x14ac:dyDescent="0.55000000000000004">
      <c r="A20926" s="131"/>
    </row>
    <row r="20927" spans="1:1" x14ac:dyDescent="0.55000000000000004">
      <c r="A20927" s="131"/>
    </row>
    <row r="20930" spans="1:1" x14ac:dyDescent="0.55000000000000004">
      <c r="A20930" s="131"/>
    </row>
    <row r="20931" spans="1:1" x14ac:dyDescent="0.55000000000000004">
      <c r="A20931" s="131"/>
    </row>
    <row r="20934" spans="1:1" x14ac:dyDescent="0.55000000000000004">
      <c r="A20934" s="131"/>
    </row>
    <row r="20935" spans="1:1" x14ac:dyDescent="0.55000000000000004">
      <c r="A20935" s="131"/>
    </row>
    <row r="20938" spans="1:1" x14ac:dyDescent="0.55000000000000004">
      <c r="A20938" s="131"/>
    </row>
    <row r="20939" spans="1:1" x14ac:dyDescent="0.55000000000000004">
      <c r="A20939" s="131"/>
    </row>
    <row r="20942" spans="1:1" x14ac:dyDescent="0.55000000000000004">
      <c r="A20942" s="131"/>
    </row>
    <row r="20943" spans="1:1" x14ac:dyDescent="0.55000000000000004">
      <c r="A20943" s="131"/>
    </row>
    <row r="20946" spans="1:1" x14ac:dyDescent="0.55000000000000004">
      <c r="A20946" s="131"/>
    </row>
    <row r="20947" spans="1:1" x14ac:dyDescent="0.55000000000000004">
      <c r="A20947" s="131"/>
    </row>
    <row r="20950" spans="1:1" x14ac:dyDescent="0.55000000000000004">
      <c r="A20950" s="131"/>
    </row>
    <row r="20951" spans="1:1" x14ac:dyDescent="0.55000000000000004">
      <c r="A20951" s="131"/>
    </row>
    <row r="20954" spans="1:1" x14ac:dyDescent="0.55000000000000004">
      <c r="A20954" s="131"/>
    </row>
    <row r="20955" spans="1:1" x14ac:dyDescent="0.55000000000000004">
      <c r="A20955" s="131"/>
    </row>
    <row r="20958" spans="1:1" x14ac:dyDescent="0.55000000000000004">
      <c r="A20958" s="131"/>
    </row>
    <row r="20959" spans="1:1" x14ac:dyDescent="0.55000000000000004">
      <c r="A20959" s="131"/>
    </row>
    <row r="20962" spans="1:1" x14ac:dyDescent="0.55000000000000004">
      <c r="A20962" s="131"/>
    </row>
    <row r="20963" spans="1:1" x14ac:dyDescent="0.55000000000000004">
      <c r="A20963" s="131"/>
    </row>
    <row r="20966" spans="1:1" x14ac:dyDescent="0.55000000000000004">
      <c r="A20966" s="131"/>
    </row>
    <row r="20967" spans="1:1" x14ac:dyDescent="0.55000000000000004">
      <c r="A20967" s="131"/>
    </row>
    <row r="20970" spans="1:1" x14ac:dyDescent="0.55000000000000004">
      <c r="A20970" s="131"/>
    </row>
    <row r="20971" spans="1:1" x14ac:dyDescent="0.55000000000000004">
      <c r="A20971" s="131"/>
    </row>
    <row r="20974" spans="1:1" x14ac:dyDescent="0.55000000000000004">
      <c r="A20974" s="131"/>
    </row>
    <row r="20975" spans="1:1" x14ac:dyDescent="0.55000000000000004">
      <c r="A20975" s="131"/>
    </row>
    <row r="20978" spans="1:1" x14ac:dyDescent="0.55000000000000004">
      <c r="A20978" s="131"/>
    </row>
    <row r="20979" spans="1:1" x14ac:dyDescent="0.55000000000000004">
      <c r="A20979" s="131"/>
    </row>
    <row r="20982" spans="1:1" x14ac:dyDescent="0.55000000000000004">
      <c r="A20982" s="131"/>
    </row>
    <row r="20983" spans="1:1" x14ac:dyDescent="0.55000000000000004">
      <c r="A20983" s="131"/>
    </row>
    <row r="20986" spans="1:1" x14ac:dyDescent="0.55000000000000004">
      <c r="A20986" s="131"/>
    </row>
    <row r="20987" spans="1:1" x14ac:dyDescent="0.55000000000000004">
      <c r="A20987" s="131"/>
    </row>
    <row r="20990" spans="1:1" x14ac:dyDescent="0.55000000000000004">
      <c r="A20990" s="131"/>
    </row>
    <row r="20991" spans="1:1" x14ac:dyDescent="0.55000000000000004">
      <c r="A20991" s="131"/>
    </row>
    <row r="20994" spans="1:1" x14ac:dyDescent="0.55000000000000004">
      <c r="A20994" s="131"/>
    </row>
    <row r="20995" spans="1:1" x14ac:dyDescent="0.55000000000000004">
      <c r="A20995" s="131"/>
    </row>
    <row r="20998" spans="1:1" x14ac:dyDescent="0.55000000000000004">
      <c r="A20998" s="131"/>
    </row>
    <row r="20999" spans="1:1" x14ac:dyDescent="0.55000000000000004">
      <c r="A20999" s="131"/>
    </row>
    <row r="21002" spans="1:1" x14ac:dyDescent="0.55000000000000004">
      <c r="A21002" s="131"/>
    </row>
    <row r="21003" spans="1:1" x14ac:dyDescent="0.55000000000000004">
      <c r="A21003" s="131"/>
    </row>
    <row r="21006" spans="1:1" x14ac:dyDescent="0.55000000000000004">
      <c r="A21006" s="131"/>
    </row>
    <row r="21007" spans="1:1" x14ac:dyDescent="0.55000000000000004">
      <c r="A21007" s="131"/>
    </row>
    <row r="21010" spans="1:1" x14ac:dyDescent="0.55000000000000004">
      <c r="A21010" s="131"/>
    </row>
    <row r="21011" spans="1:1" x14ac:dyDescent="0.55000000000000004">
      <c r="A21011" s="131"/>
    </row>
    <row r="21014" spans="1:1" x14ac:dyDescent="0.55000000000000004">
      <c r="A21014" s="131"/>
    </row>
    <row r="21015" spans="1:1" x14ac:dyDescent="0.55000000000000004">
      <c r="A21015" s="131"/>
    </row>
    <row r="21018" spans="1:1" x14ac:dyDescent="0.55000000000000004">
      <c r="A21018" s="131"/>
    </row>
    <row r="21019" spans="1:1" x14ac:dyDescent="0.55000000000000004">
      <c r="A21019" s="131"/>
    </row>
    <row r="21022" spans="1:1" x14ac:dyDescent="0.55000000000000004">
      <c r="A21022" s="131"/>
    </row>
    <row r="21023" spans="1:1" x14ac:dyDescent="0.55000000000000004">
      <c r="A21023" s="131"/>
    </row>
    <row r="21026" spans="1:1" x14ac:dyDescent="0.55000000000000004">
      <c r="A21026" s="131"/>
    </row>
    <row r="21027" spans="1:1" x14ac:dyDescent="0.55000000000000004">
      <c r="A21027" s="131"/>
    </row>
    <row r="21030" spans="1:1" x14ac:dyDescent="0.55000000000000004">
      <c r="A21030" s="131"/>
    </row>
    <row r="21031" spans="1:1" x14ac:dyDescent="0.55000000000000004">
      <c r="A21031" s="131"/>
    </row>
    <row r="21034" spans="1:1" x14ac:dyDescent="0.55000000000000004">
      <c r="A21034" s="131"/>
    </row>
    <row r="21035" spans="1:1" x14ac:dyDescent="0.55000000000000004">
      <c r="A21035" s="131"/>
    </row>
    <row r="21038" spans="1:1" x14ac:dyDescent="0.55000000000000004">
      <c r="A21038" s="131"/>
    </row>
    <row r="21039" spans="1:1" x14ac:dyDescent="0.55000000000000004">
      <c r="A21039" s="131"/>
    </row>
    <row r="21042" spans="1:1" x14ac:dyDescent="0.55000000000000004">
      <c r="A21042" s="131"/>
    </row>
    <row r="21043" spans="1:1" x14ac:dyDescent="0.55000000000000004">
      <c r="A21043" s="131"/>
    </row>
    <row r="21046" spans="1:1" x14ac:dyDescent="0.55000000000000004">
      <c r="A21046" s="131"/>
    </row>
    <row r="21047" spans="1:1" x14ac:dyDescent="0.55000000000000004">
      <c r="A21047" s="131"/>
    </row>
    <row r="21050" spans="1:1" x14ac:dyDescent="0.55000000000000004">
      <c r="A21050" s="131"/>
    </row>
    <row r="21051" spans="1:1" x14ac:dyDescent="0.55000000000000004">
      <c r="A21051" s="131"/>
    </row>
    <row r="21054" spans="1:1" x14ac:dyDescent="0.55000000000000004">
      <c r="A21054" s="131"/>
    </row>
    <row r="21055" spans="1:1" x14ac:dyDescent="0.55000000000000004">
      <c r="A21055" s="131"/>
    </row>
    <row r="21058" spans="1:1" x14ac:dyDescent="0.55000000000000004">
      <c r="A21058" s="131"/>
    </row>
    <row r="21059" spans="1:1" x14ac:dyDescent="0.55000000000000004">
      <c r="A21059" s="131"/>
    </row>
    <row r="21062" spans="1:1" x14ac:dyDescent="0.55000000000000004">
      <c r="A21062" s="131"/>
    </row>
    <row r="21063" spans="1:1" x14ac:dyDescent="0.55000000000000004">
      <c r="A21063" s="131"/>
    </row>
    <row r="21066" spans="1:1" x14ac:dyDescent="0.55000000000000004">
      <c r="A21066" s="131"/>
    </row>
    <row r="21067" spans="1:1" x14ac:dyDescent="0.55000000000000004">
      <c r="A21067" s="131"/>
    </row>
    <row r="21070" spans="1:1" x14ac:dyDescent="0.55000000000000004">
      <c r="A21070" s="131"/>
    </row>
    <row r="21071" spans="1:1" x14ac:dyDescent="0.55000000000000004">
      <c r="A21071" s="131"/>
    </row>
    <row r="21074" spans="1:1" x14ac:dyDescent="0.55000000000000004">
      <c r="A21074" s="131"/>
    </row>
    <row r="21075" spans="1:1" x14ac:dyDescent="0.55000000000000004">
      <c r="A21075" s="131"/>
    </row>
    <row r="21078" spans="1:1" x14ac:dyDescent="0.55000000000000004">
      <c r="A21078" s="131"/>
    </row>
    <row r="21079" spans="1:1" x14ac:dyDescent="0.55000000000000004">
      <c r="A21079" s="131"/>
    </row>
    <row r="21082" spans="1:1" x14ac:dyDescent="0.55000000000000004">
      <c r="A21082" s="131"/>
    </row>
    <row r="21083" spans="1:1" x14ac:dyDescent="0.55000000000000004">
      <c r="A21083" s="131"/>
    </row>
    <row r="21086" spans="1:1" x14ac:dyDescent="0.55000000000000004">
      <c r="A21086" s="131"/>
    </row>
    <row r="21087" spans="1:1" x14ac:dyDescent="0.55000000000000004">
      <c r="A21087" s="131"/>
    </row>
    <row r="21090" spans="1:1" x14ac:dyDescent="0.55000000000000004">
      <c r="A21090" s="131"/>
    </row>
    <row r="21091" spans="1:1" x14ac:dyDescent="0.55000000000000004">
      <c r="A21091" s="131"/>
    </row>
    <row r="21094" spans="1:1" x14ac:dyDescent="0.55000000000000004">
      <c r="A21094" s="131"/>
    </row>
    <row r="21095" spans="1:1" x14ac:dyDescent="0.55000000000000004">
      <c r="A21095" s="131"/>
    </row>
    <row r="21098" spans="1:1" x14ac:dyDescent="0.55000000000000004">
      <c r="A21098" s="131"/>
    </row>
    <row r="21099" spans="1:1" x14ac:dyDescent="0.55000000000000004">
      <c r="A21099" s="131"/>
    </row>
    <row r="21102" spans="1:1" x14ac:dyDescent="0.55000000000000004">
      <c r="A21102" s="131"/>
    </row>
    <row r="21103" spans="1:1" x14ac:dyDescent="0.55000000000000004">
      <c r="A21103" s="131"/>
    </row>
    <row r="21106" spans="1:1" x14ac:dyDescent="0.55000000000000004">
      <c r="A21106" s="131"/>
    </row>
    <row r="21107" spans="1:1" x14ac:dyDescent="0.55000000000000004">
      <c r="A21107" s="131"/>
    </row>
    <row r="21110" spans="1:1" x14ac:dyDescent="0.55000000000000004">
      <c r="A21110" s="131"/>
    </row>
    <row r="21111" spans="1:1" x14ac:dyDescent="0.55000000000000004">
      <c r="A21111" s="131"/>
    </row>
    <row r="21114" spans="1:1" x14ac:dyDescent="0.55000000000000004">
      <c r="A21114" s="131"/>
    </row>
    <row r="21115" spans="1:1" x14ac:dyDescent="0.55000000000000004">
      <c r="A21115" s="131"/>
    </row>
    <row r="21118" spans="1:1" x14ac:dyDescent="0.55000000000000004">
      <c r="A21118" s="131"/>
    </row>
    <row r="21119" spans="1:1" x14ac:dyDescent="0.55000000000000004">
      <c r="A21119" s="131"/>
    </row>
    <row r="21122" spans="1:1" x14ac:dyDescent="0.55000000000000004">
      <c r="A21122" s="131"/>
    </row>
    <row r="21123" spans="1:1" x14ac:dyDescent="0.55000000000000004">
      <c r="A21123" s="131"/>
    </row>
    <row r="21126" spans="1:1" x14ac:dyDescent="0.55000000000000004">
      <c r="A21126" s="131"/>
    </row>
    <row r="21127" spans="1:1" x14ac:dyDescent="0.55000000000000004">
      <c r="A21127" s="131"/>
    </row>
    <row r="21130" spans="1:1" x14ac:dyDescent="0.55000000000000004">
      <c r="A21130" s="131"/>
    </row>
    <row r="21131" spans="1:1" x14ac:dyDescent="0.55000000000000004">
      <c r="A21131" s="131"/>
    </row>
    <row r="21134" spans="1:1" x14ac:dyDescent="0.55000000000000004">
      <c r="A21134" s="131"/>
    </row>
    <row r="21135" spans="1:1" x14ac:dyDescent="0.55000000000000004">
      <c r="A21135" s="131"/>
    </row>
    <row r="21138" spans="1:1" x14ac:dyDescent="0.55000000000000004">
      <c r="A21138" s="131"/>
    </row>
    <row r="21139" spans="1:1" x14ac:dyDescent="0.55000000000000004">
      <c r="A21139" s="131"/>
    </row>
    <row r="21142" spans="1:1" x14ac:dyDescent="0.55000000000000004">
      <c r="A21142" s="131"/>
    </row>
    <row r="21143" spans="1:1" x14ac:dyDescent="0.55000000000000004">
      <c r="A21143" s="131"/>
    </row>
    <row r="21146" spans="1:1" x14ac:dyDescent="0.55000000000000004">
      <c r="A21146" s="131"/>
    </row>
    <row r="21147" spans="1:1" x14ac:dyDescent="0.55000000000000004">
      <c r="A21147" s="131"/>
    </row>
    <row r="21150" spans="1:1" x14ac:dyDescent="0.55000000000000004">
      <c r="A21150" s="131"/>
    </row>
    <row r="21151" spans="1:1" x14ac:dyDescent="0.55000000000000004">
      <c r="A21151" s="131"/>
    </row>
    <row r="21154" spans="1:1" x14ac:dyDescent="0.55000000000000004">
      <c r="A21154" s="131"/>
    </row>
    <row r="21155" spans="1:1" x14ac:dyDescent="0.55000000000000004">
      <c r="A21155" s="131"/>
    </row>
    <row r="21158" spans="1:1" x14ac:dyDescent="0.55000000000000004">
      <c r="A21158" s="131"/>
    </row>
    <row r="21159" spans="1:1" x14ac:dyDescent="0.55000000000000004">
      <c r="A21159" s="131"/>
    </row>
    <row r="21162" spans="1:1" x14ac:dyDescent="0.55000000000000004">
      <c r="A21162" s="131"/>
    </row>
    <row r="21163" spans="1:1" x14ac:dyDescent="0.55000000000000004">
      <c r="A21163" s="131"/>
    </row>
    <row r="21166" spans="1:1" x14ac:dyDescent="0.55000000000000004">
      <c r="A21166" s="131"/>
    </row>
    <row r="21167" spans="1:1" x14ac:dyDescent="0.55000000000000004">
      <c r="A21167" s="131"/>
    </row>
    <row r="21170" spans="1:1" x14ac:dyDescent="0.55000000000000004">
      <c r="A21170" s="131"/>
    </row>
    <row r="21171" spans="1:1" x14ac:dyDescent="0.55000000000000004">
      <c r="A21171" s="131"/>
    </row>
    <row r="21174" spans="1:1" x14ac:dyDescent="0.55000000000000004">
      <c r="A21174" s="131"/>
    </row>
    <row r="21175" spans="1:1" x14ac:dyDescent="0.55000000000000004">
      <c r="A21175" s="131"/>
    </row>
    <row r="21178" spans="1:1" x14ac:dyDescent="0.55000000000000004">
      <c r="A21178" s="131"/>
    </row>
    <row r="21179" spans="1:1" x14ac:dyDescent="0.55000000000000004">
      <c r="A21179" s="131"/>
    </row>
    <row r="21182" spans="1:1" x14ac:dyDescent="0.55000000000000004">
      <c r="A21182" s="131"/>
    </row>
    <row r="21183" spans="1:1" x14ac:dyDescent="0.55000000000000004">
      <c r="A21183" s="131"/>
    </row>
    <row r="21186" spans="1:1" x14ac:dyDescent="0.55000000000000004">
      <c r="A21186" s="131"/>
    </row>
    <row r="21187" spans="1:1" x14ac:dyDescent="0.55000000000000004">
      <c r="A21187" s="131"/>
    </row>
    <row r="21190" spans="1:1" x14ac:dyDescent="0.55000000000000004">
      <c r="A21190" s="131"/>
    </row>
    <row r="21191" spans="1:1" x14ac:dyDescent="0.55000000000000004">
      <c r="A21191" s="131"/>
    </row>
    <row r="21194" spans="1:1" x14ac:dyDescent="0.55000000000000004">
      <c r="A21194" s="131"/>
    </row>
    <row r="21195" spans="1:1" x14ac:dyDescent="0.55000000000000004">
      <c r="A21195" s="131"/>
    </row>
    <row r="21198" spans="1:1" x14ac:dyDescent="0.55000000000000004">
      <c r="A21198" s="131"/>
    </row>
    <row r="21199" spans="1:1" x14ac:dyDescent="0.55000000000000004">
      <c r="A21199" s="131"/>
    </row>
    <row r="21202" spans="1:1" x14ac:dyDescent="0.55000000000000004">
      <c r="A21202" s="131"/>
    </row>
    <row r="21203" spans="1:1" x14ac:dyDescent="0.55000000000000004">
      <c r="A21203" s="131"/>
    </row>
    <row r="21206" spans="1:1" x14ac:dyDescent="0.55000000000000004">
      <c r="A21206" s="131"/>
    </row>
    <row r="21207" spans="1:1" x14ac:dyDescent="0.55000000000000004">
      <c r="A21207" s="131"/>
    </row>
    <row r="21210" spans="1:1" x14ac:dyDescent="0.55000000000000004">
      <c r="A21210" s="131"/>
    </row>
    <row r="21211" spans="1:1" x14ac:dyDescent="0.55000000000000004">
      <c r="A21211" s="131"/>
    </row>
    <row r="21214" spans="1:1" x14ac:dyDescent="0.55000000000000004">
      <c r="A21214" s="131"/>
    </row>
    <row r="21215" spans="1:1" x14ac:dyDescent="0.55000000000000004">
      <c r="A21215" s="131"/>
    </row>
    <row r="21218" spans="1:1" x14ac:dyDescent="0.55000000000000004">
      <c r="A21218" s="131"/>
    </row>
    <row r="21219" spans="1:1" x14ac:dyDescent="0.55000000000000004">
      <c r="A21219" s="131"/>
    </row>
    <row r="21222" spans="1:1" x14ac:dyDescent="0.55000000000000004">
      <c r="A21222" s="131"/>
    </row>
    <row r="21223" spans="1:1" x14ac:dyDescent="0.55000000000000004">
      <c r="A21223" s="131"/>
    </row>
    <row r="21226" spans="1:1" x14ac:dyDescent="0.55000000000000004">
      <c r="A21226" s="131"/>
    </row>
    <row r="21227" spans="1:1" x14ac:dyDescent="0.55000000000000004">
      <c r="A21227" s="131"/>
    </row>
    <row r="21230" spans="1:1" x14ac:dyDescent="0.55000000000000004">
      <c r="A21230" s="131"/>
    </row>
    <row r="21231" spans="1:1" x14ac:dyDescent="0.55000000000000004">
      <c r="A21231" s="131"/>
    </row>
    <row r="21234" spans="1:1" x14ac:dyDescent="0.55000000000000004">
      <c r="A21234" s="131"/>
    </row>
    <row r="21235" spans="1:1" x14ac:dyDescent="0.55000000000000004">
      <c r="A21235" s="131"/>
    </row>
    <row r="21238" spans="1:1" x14ac:dyDescent="0.55000000000000004">
      <c r="A21238" s="131"/>
    </row>
    <row r="21239" spans="1:1" x14ac:dyDescent="0.55000000000000004">
      <c r="A21239" s="131"/>
    </row>
    <row r="21242" spans="1:1" x14ac:dyDescent="0.55000000000000004">
      <c r="A21242" s="131"/>
    </row>
    <row r="21243" spans="1:1" x14ac:dyDescent="0.55000000000000004">
      <c r="A21243" s="131"/>
    </row>
    <row r="21246" spans="1:1" x14ac:dyDescent="0.55000000000000004">
      <c r="A21246" s="131"/>
    </row>
    <row r="21247" spans="1:1" x14ac:dyDescent="0.55000000000000004">
      <c r="A21247" s="131"/>
    </row>
    <row r="21250" spans="1:1" x14ac:dyDescent="0.55000000000000004">
      <c r="A21250" s="131"/>
    </row>
    <row r="21251" spans="1:1" x14ac:dyDescent="0.55000000000000004">
      <c r="A21251" s="131"/>
    </row>
    <row r="21254" spans="1:1" x14ac:dyDescent="0.55000000000000004">
      <c r="A21254" s="131"/>
    </row>
    <row r="21255" spans="1:1" x14ac:dyDescent="0.55000000000000004">
      <c r="A21255" s="131"/>
    </row>
    <row r="21258" spans="1:1" x14ac:dyDescent="0.55000000000000004">
      <c r="A21258" s="131"/>
    </row>
    <row r="21259" spans="1:1" x14ac:dyDescent="0.55000000000000004">
      <c r="A21259" s="131"/>
    </row>
    <row r="21262" spans="1:1" x14ac:dyDescent="0.55000000000000004">
      <c r="A21262" s="131"/>
    </row>
    <row r="21263" spans="1:1" x14ac:dyDescent="0.55000000000000004">
      <c r="A21263" s="131"/>
    </row>
    <row r="21266" spans="1:1" x14ac:dyDescent="0.55000000000000004">
      <c r="A21266" s="131"/>
    </row>
    <row r="21267" spans="1:1" x14ac:dyDescent="0.55000000000000004">
      <c r="A21267" s="131"/>
    </row>
    <row r="21270" spans="1:1" x14ac:dyDescent="0.55000000000000004">
      <c r="A21270" s="131"/>
    </row>
    <row r="21271" spans="1:1" x14ac:dyDescent="0.55000000000000004">
      <c r="A21271" s="131"/>
    </row>
    <row r="21274" spans="1:1" x14ac:dyDescent="0.55000000000000004">
      <c r="A21274" s="131"/>
    </row>
    <row r="21275" spans="1:1" x14ac:dyDescent="0.55000000000000004">
      <c r="A21275" s="131"/>
    </row>
    <row r="21278" spans="1:1" x14ac:dyDescent="0.55000000000000004">
      <c r="A21278" s="131"/>
    </row>
    <row r="21279" spans="1:1" x14ac:dyDescent="0.55000000000000004">
      <c r="A21279" s="131"/>
    </row>
    <row r="21282" spans="1:1" x14ac:dyDescent="0.55000000000000004">
      <c r="A21282" s="131"/>
    </row>
    <row r="21283" spans="1:1" x14ac:dyDescent="0.55000000000000004">
      <c r="A21283" s="131"/>
    </row>
    <row r="21286" spans="1:1" x14ac:dyDescent="0.55000000000000004">
      <c r="A21286" s="131"/>
    </row>
    <row r="21287" spans="1:1" x14ac:dyDescent="0.55000000000000004">
      <c r="A21287" s="131"/>
    </row>
    <row r="21290" spans="1:1" x14ac:dyDescent="0.55000000000000004">
      <c r="A21290" s="131"/>
    </row>
    <row r="21291" spans="1:1" x14ac:dyDescent="0.55000000000000004">
      <c r="A21291" s="131"/>
    </row>
    <row r="21294" spans="1:1" x14ac:dyDescent="0.55000000000000004">
      <c r="A21294" s="131"/>
    </row>
    <row r="21295" spans="1:1" x14ac:dyDescent="0.55000000000000004">
      <c r="A21295" s="131"/>
    </row>
    <row r="21298" spans="1:1" x14ac:dyDescent="0.55000000000000004">
      <c r="A21298" s="131"/>
    </row>
    <row r="21299" spans="1:1" x14ac:dyDescent="0.55000000000000004">
      <c r="A21299" s="131"/>
    </row>
    <row r="21302" spans="1:1" x14ac:dyDescent="0.55000000000000004">
      <c r="A21302" s="131"/>
    </row>
    <row r="21303" spans="1:1" x14ac:dyDescent="0.55000000000000004">
      <c r="A21303" s="131"/>
    </row>
    <row r="21306" spans="1:1" x14ac:dyDescent="0.55000000000000004">
      <c r="A21306" s="131"/>
    </row>
    <row r="21307" spans="1:1" x14ac:dyDescent="0.55000000000000004">
      <c r="A21307" s="131"/>
    </row>
    <row r="21310" spans="1:1" x14ac:dyDescent="0.55000000000000004">
      <c r="A21310" s="131"/>
    </row>
    <row r="21311" spans="1:1" x14ac:dyDescent="0.55000000000000004">
      <c r="A21311" s="131"/>
    </row>
    <row r="21314" spans="1:1" x14ac:dyDescent="0.55000000000000004">
      <c r="A21314" s="131"/>
    </row>
    <row r="21315" spans="1:1" x14ac:dyDescent="0.55000000000000004">
      <c r="A21315" s="131"/>
    </row>
    <row r="21318" spans="1:1" x14ac:dyDescent="0.55000000000000004">
      <c r="A21318" s="131"/>
    </row>
    <row r="21319" spans="1:1" x14ac:dyDescent="0.55000000000000004">
      <c r="A21319" s="131"/>
    </row>
    <row r="21322" spans="1:1" x14ac:dyDescent="0.55000000000000004">
      <c r="A21322" s="131"/>
    </row>
    <row r="21323" spans="1:1" x14ac:dyDescent="0.55000000000000004">
      <c r="A21323" s="131"/>
    </row>
    <row r="21326" spans="1:1" x14ac:dyDescent="0.55000000000000004">
      <c r="A21326" s="131"/>
    </row>
    <row r="21327" spans="1:1" x14ac:dyDescent="0.55000000000000004">
      <c r="A21327" s="131"/>
    </row>
    <row r="21330" spans="1:1" x14ac:dyDescent="0.55000000000000004">
      <c r="A21330" s="131"/>
    </row>
    <row r="21331" spans="1:1" x14ac:dyDescent="0.55000000000000004">
      <c r="A21331" s="131"/>
    </row>
    <row r="21334" spans="1:1" x14ac:dyDescent="0.55000000000000004">
      <c r="A21334" s="131"/>
    </row>
    <row r="21335" spans="1:1" x14ac:dyDescent="0.55000000000000004">
      <c r="A21335" s="131"/>
    </row>
    <row r="21338" spans="1:1" x14ac:dyDescent="0.55000000000000004">
      <c r="A21338" s="131"/>
    </row>
    <row r="21339" spans="1:1" x14ac:dyDescent="0.55000000000000004">
      <c r="A21339" s="131"/>
    </row>
    <row r="21342" spans="1:1" x14ac:dyDescent="0.55000000000000004">
      <c r="A21342" s="131"/>
    </row>
    <row r="21343" spans="1:1" x14ac:dyDescent="0.55000000000000004">
      <c r="A21343" s="131"/>
    </row>
    <row r="21346" spans="1:1" x14ac:dyDescent="0.55000000000000004">
      <c r="A21346" s="131"/>
    </row>
    <row r="21347" spans="1:1" x14ac:dyDescent="0.55000000000000004">
      <c r="A21347" s="131"/>
    </row>
    <row r="21350" spans="1:1" x14ac:dyDescent="0.55000000000000004">
      <c r="A21350" s="131"/>
    </row>
    <row r="21351" spans="1:1" x14ac:dyDescent="0.55000000000000004">
      <c r="A21351" s="131"/>
    </row>
    <row r="21354" spans="1:1" x14ac:dyDescent="0.55000000000000004">
      <c r="A21354" s="131"/>
    </row>
    <row r="21355" spans="1:1" x14ac:dyDescent="0.55000000000000004">
      <c r="A21355" s="131"/>
    </row>
    <row r="21358" spans="1:1" x14ac:dyDescent="0.55000000000000004">
      <c r="A21358" s="131"/>
    </row>
    <row r="21359" spans="1:1" x14ac:dyDescent="0.55000000000000004">
      <c r="A21359" s="131"/>
    </row>
    <row r="21362" spans="1:1" x14ac:dyDescent="0.55000000000000004">
      <c r="A21362" s="131"/>
    </row>
    <row r="21363" spans="1:1" x14ac:dyDescent="0.55000000000000004">
      <c r="A21363" s="131"/>
    </row>
    <row r="21366" spans="1:1" x14ac:dyDescent="0.55000000000000004">
      <c r="A21366" s="131"/>
    </row>
    <row r="21367" spans="1:1" x14ac:dyDescent="0.55000000000000004">
      <c r="A21367" s="131"/>
    </row>
    <row r="21370" spans="1:1" x14ac:dyDescent="0.55000000000000004">
      <c r="A21370" s="131"/>
    </row>
    <row r="21371" spans="1:1" x14ac:dyDescent="0.55000000000000004">
      <c r="A21371" s="131"/>
    </row>
    <row r="21374" spans="1:1" x14ac:dyDescent="0.55000000000000004">
      <c r="A21374" s="131"/>
    </row>
    <row r="21375" spans="1:1" x14ac:dyDescent="0.55000000000000004">
      <c r="A21375" s="131"/>
    </row>
    <row r="21378" spans="1:1" x14ac:dyDescent="0.55000000000000004">
      <c r="A21378" s="131"/>
    </row>
    <row r="21379" spans="1:1" x14ac:dyDescent="0.55000000000000004">
      <c r="A21379" s="131"/>
    </row>
    <row r="21382" spans="1:1" x14ac:dyDescent="0.55000000000000004">
      <c r="A21382" s="131"/>
    </row>
    <row r="21383" spans="1:1" x14ac:dyDescent="0.55000000000000004">
      <c r="A21383" s="131"/>
    </row>
    <row r="21386" spans="1:1" x14ac:dyDescent="0.55000000000000004">
      <c r="A21386" s="131"/>
    </row>
    <row r="21387" spans="1:1" x14ac:dyDescent="0.55000000000000004">
      <c r="A21387" s="131"/>
    </row>
    <row r="21390" spans="1:1" x14ac:dyDescent="0.55000000000000004">
      <c r="A21390" s="131"/>
    </row>
    <row r="21391" spans="1:1" x14ac:dyDescent="0.55000000000000004">
      <c r="A21391" s="131"/>
    </row>
    <row r="21394" spans="1:1" x14ac:dyDescent="0.55000000000000004">
      <c r="A21394" s="131"/>
    </row>
    <row r="21395" spans="1:1" x14ac:dyDescent="0.55000000000000004">
      <c r="A21395" s="131"/>
    </row>
    <row r="21398" spans="1:1" x14ac:dyDescent="0.55000000000000004">
      <c r="A21398" s="131"/>
    </row>
    <row r="21399" spans="1:1" x14ac:dyDescent="0.55000000000000004">
      <c r="A21399" s="131"/>
    </row>
    <row r="21402" spans="1:1" x14ac:dyDescent="0.55000000000000004">
      <c r="A21402" s="131"/>
    </row>
    <row r="21403" spans="1:1" x14ac:dyDescent="0.55000000000000004">
      <c r="A21403" s="131"/>
    </row>
    <row r="21406" spans="1:1" x14ac:dyDescent="0.55000000000000004">
      <c r="A21406" s="131"/>
    </row>
    <row r="21407" spans="1:1" x14ac:dyDescent="0.55000000000000004">
      <c r="A21407" s="131"/>
    </row>
    <row r="21410" spans="1:1" x14ac:dyDescent="0.55000000000000004">
      <c r="A21410" s="131"/>
    </row>
    <row r="21411" spans="1:1" x14ac:dyDescent="0.55000000000000004">
      <c r="A21411" s="131"/>
    </row>
    <row r="21414" spans="1:1" x14ac:dyDescent="0.55000000000000004">
      <c r="A21414" s="131"/>
    </row>
    <row r="21415" spans="1:1" x14ac:dyDescent="0.55000000000000004">
      <c r="A21415" s="131"/>
    </row>
    <row r="21418" spans="1:1" x14ac:dyDescent="0.55000000000000004">
      <c r="A21418" s="131"/>
    </row>
    <row r="21419" spans="1:1" x14ac:dyDescent="0.55000000000000004">
      <c r="A21419" s="131"/>
    </row>
    <row r="21422" spans="1:1" x14ac:dyDescent="0.55000000000000004">
      <c r="A21422" s="131"/>
    </row>
    <row r="21423" spans="1:1" x14ac:dyDescent="0.55000000000000004">
      <c r="A21423" s="131"/>
    </row>
    <row r="21426" spans="1:1" x14ac:dyDescent="0.55000000000000004">
      <c r="A21426" s="131"/>
    </row>
    <row r="21427" spans="1:1" x14ac:dyDescent="0.55000000000000004">
      <c r="A21427" s="131"/>
    </row>
    <row r="21430" spans="1:1" x14ac:dyDescent="0.55000000000000004">
      <c r="A21430" s="131"/>
    </row>
    <row r="21431" spans="1:1" x14ac:dyDescent="0.55000000000000004">
      <c r="A21431" s="131"/>
    </row>
    <row r="21434" spans="1:1" x14ac:dyDescent="0.55000000000000004">
      <c r="A21434" s="131"/>
    </row>
    <row r="21435" spans="1:1" x14ac:dyDescent="0.55000000000000004">
      <c r="A21435" s="131"/>
    </row>
    <row r="21438" spans="1:1" x14ac:dyDescent="0.55000000000000004">
      <c r="A21438" s="131"/>
    </row>
    <row r="21439" spans="1:1" x14ac:dyDescent="0.55000000000000004">
      <c r="A21439" s="131"/>
    </row>
    <row r="21442" spans="1:1" x14ac:dyDescent="0.55000000000000004">
      <c r="A21442" s="131"/>
    </row>
    <row r="21443" spans="1:1" x14ac:dyDescent="0.55000000000000004">
      <c r="A21443" s="131"/>
    </row>
    <row r="21446" spans="1:1" x14ac:dyDescent="0.55000000000000004">
      <c r="A21446" s="131"/>
    </row>
    <row r="21447" spans="1:1" x14ac:dyDescent="0.55000000000000004">
      <c r="A21447" s="131"/>
    </row>
    <row r="21450" spans="1:1" x14ac:dyDescent="0.55000000000000004">
      <c r="A21450" s="131"/>
    </row>
    <row r="21451" spans="1:1" x14ac:dyDescent="0.55000000000000004">
      <c r="A21451" s="131"/>
    </row>
    <row r="21454" spans="1:1" x14ac:dyDescent="0.55000000000000004">
      <c r="A21454" s="131"/>
    </row>
    <row r="21455" spans="1:1" x14ac:dyDescent="0.55000000000000004">
      <c r="A21455" s="131"/>
    </row>
    <row r="21458" spans="1:1" x14ac:dyDescent="0.55000000000000004">
      <c r="A21458" s="131"/>
    </row>
    <row r="21459" spans="1:1" x14ac:dyDescent="0.55000000000000004">
      <c r="A21459" s="131"/>
    </row>
    <row r="21462" spans="1:1" x14ac:dyDescent="0.55000000000000004">
      <c r="A21462" s="131"/>
    </row>
    <row r="21463" spans="1:1" x14ac:dyDescent="0.55000000000000004">
      <c r="A21463" s="131"/>
    </row>
    <row r="21466" spans="1:1" x14ac:dyDescent="0.55000000000000004">
      <c r="A21466" s="131"/>
    </row>
    <row r="21467" spans="1:1" x14ac:dyDescent="0.55000000000000004">
      <c r="A21467" s="131"/>
    </row>
    <row r="21470" spans="1:1" x14ac:dyDescent="0.55000000000000004">
      <c r="A21470" s="131"/>
    </row>
    <row r="21471" spans="1:1" x14ac:dyDescent="0.55000000000000004">
      <c r="A21471" s="131"/>
    </row>
    <row r="21474" spans="1:1" x14ac:dyDescent="0.55000000000000004">
      <c r="A21474" s="131"/>
    </row>
    <row r="21475" spans="1:1" x14ac:dyDescent="0.55000000000000004">
      <c r="A21475" s="131"/>
    </row>
    <row r="21478" spans="1:1" x14ac:dyDescent="0.55000000000000004">
      <c r="A21478" s="131"/>
    </row>
    <row r="21479" spans="1:1" x14ac:dyDescent="0.55000000000000004">
      <c r="A21479" s="131"/>
    </row>
    <row r="21482" spans="1:1" x14ac:dyDescent="0.55000000000000004">
      <c r="A21482" s="131"/>
    </row>
    <row r="21483" spans="1:1" x14ac:dyDescent="0.55000000000000004">
      <c r="A21483" s="131"/>
    </row>
    <row r="21486" spans="1:1" x14ac:dyDescent="0.55000000000000004">
      <c r="A21486" s="131"/>
    </row>
    <row r="21487" spans="1:1" x14ac:dyDescent="0.55000000000000004">
      <c r="A21487" s="131"/>
    </row>
    <row r="21490" spans="1:1" x14ac:dyDescent="0.55000000000000004">
      <c r="A21490" s="131"/>
    </row>
    <row r="21491" spans="1:1" x14ac:dyDescent="0.55000000000000004">
      <c r="A21491" s="131"/>
    </row>
    <row r="21494" spans="1:1" x14ac:dyDescent="0.55000000000000004">
      <c r="A21494" s="131"/>
    </row>
    <row r="21495" spans="1:1" x14ac:dyDescent="0.55000000000000004">
      <c r="A21495" s="131"/>
    </row>
    <row r="21498" spans="1:1" x14ac:dyDescent="0.55000000000000004">
      <c r="A21498" s="131"/>
    </row>
    <row r="21499" spans="1:1" x14ac:dyDescent="0.55000000000000004">
      <c r="A21499" s="131"/>
    </row>
    <row r="21502" spans="1:1" x14ac:dyDescent="0.55000000000000004">
      <c r="A21502" s="131"/>
    </row>
    <row r="21503" spans="1:1" x14ac:dyDescent="0.55000000000000004">
      <c r="A21503" s="131"/>
    </row>
    <row r="21506" spans="1:1" x14ac:dyDescent="0.55000000000000004">
      <c r="A21506" s="131"/>
    </row>
    <row r="21507" spans="1:1" x14ac:dyDescent="0.55000000000000004">
      <c r="A21507" s="131"/>
    </row>
    <row r="21510" spans="1:1" x14ac:dyDescent="0.55000000000000004">
      <c r="A21510" s="131"/>
    </row>
    <row r="21511" spans="1:1" x14ac:dyDescent="0.55000000000000004">
      <c r="A21511" s="131"/>
    </row>
    <row r="21514" spans="1:1" x14ac:dyDescent="0.55000000000000004">
      <c r="A21514" s="131"/>
    </row>
    <row r="21515" spans="1:1" x14ac:dyDescent="0.55000000000000004">
      <c r="A21515" s="131"/>
    </row>
    <row r="21518" spans="1:1" x14ac:dyDescent="0.55000000000000004">
      <c r="A21518" s="131"/>
    </row>
    <row r="21519" spans="1:1" x14ac:dyDescent="0.55000000000000004">
      <c r="A21519" s="131"/>
    </row>
    <row r="21522" spans="1:1" x14ac:dyDescent="0.55000000000000004">
      <c r="A21522" s="131"/>
    </row>
    <row r="21523" spans="1:1" x14ac:dyDescent="0.55000000000000004">
      <c r="A21523" s="131"/>
    </row>
    <row r="21526" spans="1:1" x14ac:dyDescent="0.55000000000000004">
      <c r="A21526" s="131"/>
    </row>
    <row r="21527" spans="1:1" x14ac:dyDescent="0.55000000000000004">
      <c r="A21527" s="131"/>
    </row>
    <row r="21530" spans="1:1" x14ac:dyDescent="0.55000000000000004">
      <c r="A21530" s="131"/>
    </row>
    <row r="21531" spans="1:1" x14ac:dyDescent="0.55000000000000004">
      <c r="A21531" s="131"/>
    </row>
    <row r="21534" spans="1:1" x14ac:dyDescent="0.55000000000000004">
      <c r="A21534" s="131"/>
    </row>
    <row r="21535" spans="1:1" x14ac:dyDescent="0.55000000000000004">
      <c r="A21535" s="131"/>
    </row>
    <row r="21538" spans="1:1" x14ac:dyDescent="0.55000000000000004">
      <c r="A21538" s="131"/>
    </row>
    <row r="21539" spans="1:1" x14ac:dyDescent="0.55000000000000004">
      <c r="A21539" s="131"/>
    </row>
    <row r="21542" spans="1:1" x14ac:dyDescent="0.55000000000000004">
      <c r="A21542" s="131"/>
    </row>
    <row r="21543" spans="1:1" x14ac:dyDescent="0.55000000000000004">
      <c r="A21543" s="131"/>
    </row>
    <row r="21546" spans="1:1" x14ac:dyDescent="0.55000000000000004">
      <c r="A21546" s="131"/>
    </row>
    <row r="21547" spans="1:1" x14ac:dyDescent="0.55000000000000004">
      <c r="A21547" s="131"/>
    </row>
    <row r="21550" spans="1:1" x14ac:dyDescent="0.55000000000000004">
      <c r="A21550" s="131"/>
    </row>
    <row r="21551" spans="1:1" x14ac:dyDescent="0.55000000000000004">
      <c r="A21551" s="131"/>
    </row>
    <row r="21554" spans="1:1" x14ac:dyDescent="0.55000000000000004">
      <c r="A21554" s="131"/>
    </row>
    <row r="21555" spans="1:1" x14ac:dyDescent="0.55000000000000004">
      <c r="A21555" s="131"/>
    </row>
    <row r="21558" spans="1:1" x14ac:dyDescent="0.55000000000000004">
      <c r="A21558" s="131"/>
    </row>
    <row r="21559" spans="1:1" x14ac:dyDescent="0.55000000000000004">
      <c r="A21559" s="131"/>
    </row>
    <row r="21562" spans="1:1" x14ac:dyDescent="0.55000000000000004">
      <c r="A21562" s="131"/>
    </row>
    <row r="21563" spans="1:1" x14ac:dyDescent="0.55000000000000004">
      <c r="A21563" s="131"/>
    </row>
    <row r="21566" spans="1:1" x14ac:dyDescent="0.55000000000000004">
      <c r="A21566" s="131"/>
    </row>
    <row r="21567" spans="1:1" x14ac:dyDescent="0.55000000000000004">
      <c r="A21567" s="131"/>
    </row>
    <row r="21570" spans="1:1" x14ac:dyDescent="0.55000000000000004">
      <c r="A21570" s="131"/>
    </row>
    <row r="21571" spans="1:1" x14ac:dyDescent="0.55000000000000004">
      <c r="A21571" s="131"/>
    </row>
    <row r="21574" spans="1:1" x14ac:dyDescent="0.55000000000000004">
      <c r="A21574" s="131"/>
    </row>
    <row r="21575" spans="1:1" x14ac:dyDescent="0.55000000000000004">
      <c r="A21575" s="131"/>
    </row>
    <row r="21578" spans="1:1" x14ac:dyDescent="0.55000000000000004">
      <c r="A21578" s="131"/>
    </row>
    <row r="21579" spans="1:1" x14ac:dyDescent="0.55000000000000004">
      <c r="A21579" s="131"/>
    </row>
    <row r="21582" spans="1:1" x14ac:dyDescent="0.55000000000000004">
      <c r="A21582" s="131"/>
    </row>
    <row r="21583" spans="1:1" x14ac:dyDescent="0.55000000000000004">
      <c r="A21583" s="131"/>
    </row>
    <row r="21586" spans="1:1" x14ac:dyDescent="0.55000000000000004">
      <c r="A21586" s="131"/>
    </row>
    <row r="21587" spans="1:1" x14ac:dyDescent="0.55000000000000004">
      <c r="A21587" s="131"/>
    </row>
    <row r="21590" spans="1:1" x14ac:dyDescent="0.55000000000000004">
      <c r="A21590" s="131"/>
    </row>
    <row r="21591" spans="1:1" x14ac:dyDescent="0.55000000000000004">
      <c r="A21591" s="131"/>
    </row>
    <row r="21594" spans="1:1" x14ac:dyDescent="0.55000000000000004">
      <c r="A21594" s="131"/>
    </row>
    <row r="21595" spans="1:1" x14ac:dyDescent="0.55000000000000004">
      <c r="A21595" s="131"/>
    </row>
    <row r="21598" spans="1:1" x14ac:dyDescent="0.55000000000000004">
      <c r="A21598" s="131"/>
    </row>
    <row r="21599" spans="1:1" x14ac:dyDescent="0.55000000000000004">
      <c r="A21599" s="131"/>
    </row>
    <row r="21602" spans="1:1" x14ac:dyDescent="0.55000000000000004">
      <c r="A21602" s="131"/>
    </row>
    <row r="21603" spans="1:1" x14ac:dyDescent="0.55000000000000004">
      <c r="A21603" s="131"/>
    </row>
    <row r="21606" spans="1:1" x14ac:dyDescent="0.55000000000000004">
      <c r="A21606" s="131"/>
    </row>
    <row r="21607" spans="1:1" x14ac:dyDescent="0.55000000000000004">
      <c r="A21607" s="131"/>
    </row>
    <row r="21610" spans="1:1" x14ac:dyDescent="0.55000000000000004">
      <c r="A21610" s="131"/>
    </row>
    <row r="21611" spans="1:1" x14ac:dyDescent="0.55000000000000004">
      <c r="A21611" s="131"/>
    </row>
    <row r="21614" spans="1:1" x14ac:dyDescent="0.55000000000000004">
      <c r="A21614" s="131"/>
    </row>
    <row r="21615" spans="1:1" x14ac:dyDescent="0.55000000000000004">
      <c r="A21615" s="131"/>
    </row>
    <row r="21618" spans="1:1" x14ac:dyDescent="0.55000000000000004">
      <c r="A21618" s="131"/>
    </row>
    <row r="21619" spans="1:1" x14ac:dyDescent="0.55000000000000004">
      <c r="A21619" s="131"/>
    </row>
    <row r="21622" spans="1:1" x14ac:dyDescent="0.55000000000000004">
      <c r="A21622" s="131"/>
    </row>
    <row r="21623" spans="1:1" x14ac:dyDescent="0.55000000000000004">
      <c r="A21623" s="131"/>
    </row>
    <row r="21626" spans="1:1" x14ac:dyDescent="0.55000000000000004">
      <c r="A21626" s="131"/>
    </row>
    <row r="21627" spans="1:1" x14ac:dyDescent="0.55000000000000004">
      <c r="A21627" s="131"/>
    </row>
    <row r="21630" spans="1:1" x14ac:dyDescent="0.55000000000000004">
      <c r="A21630" s="131"/>
    </row>
    <row r="21631" spans="1:1" x14ac:dyDescent="0.55000000000000004">
      <c r="A21631" s="131"/>
    </row>
    <row r="21634" spans="1:1" x14ac:dyDescent="0.55000000000000004">
      <c r="A21634" s="131"/>
    </row>
    <row r="21635" spans="1:1" x14ac:dyDescent="0.55000000000000004">
      <c r="A21635" s="131"/>
    </row>
    <row r="21638" spans="1:1" x14ac:dyDescent="0.55000000000000004">
      <c r="A21638" s="131"/>
    </row>
    <row r="21639" spans="1:1" x14ac:dyDescent="0.55000000000000004">
      <c r="A21639" s="131"/>
    </row>
    <row r="21642" spans="1:1" x14ac:dyDescent="0.55000000000000004">
      <c r="A21642" s="131"/>
    </row>
    <row r="21643" spans="1:1" x14ac:dyDescent="0.55000000000000004">
      <c r="A21643" s="131"/>
    </row>
    <row r="21646" spans="1:1" x14ac:dyDescent="0.55000000000000004">
      <c r="A21646" s="131"/>
    </row>
    <row r="21647" spans="1:1" x14ac:dyDescent="0.55000000000000004">
      <c r="A21647" s="131"/>
    </row>
    <row r="21650" spans="1:1" x14ac:dyDescent="0.55000000000000004">
      <c r="A21650" s="131"/>
    </row>
    <row r="21651" spans="1:1" x14ac:dyDescent="0.55000000000000004">
      <c r="A21651" s="131"/>
    </row>
    <row r="21654" spans="1:1" x14ac:dyDescent="0.55000000000000004">
      <c r="A21654" s="131"/>
    </row>
    <row r="21655" spans="1:1" x14ac:dyDescent="0.55000000000000004">
      <c r="A21655" s="131"/>
    </row>
    <row r="21658" spans="1:1" x14ac:dyDescent="0.55000000000000004">
      <c r="A21658" s="131"/>
    </row>
    <row r="21659" spans="1:1" x14ac:dyDescent="0.55000000000000004">
      <c r="A21659" s="131"/>
    </row>
    <row r="21662" spans="1:1" x14ac:dyDescent="0.55000000000000004">
      <c r="A21662" s="131"/>
    </row>
    <row r="21663" spans="1:1" x14ac:dyDescent="0.55000000000000004">
      <c r="A21663" s="131"/>
    </row>
    <row r="21666" spans="1:1" x14ac:dyDescent="0.55000000000000004">
      <c r="A21666" s="131"/>
    </row>
    <row r="21667" spans="1:1" x14ac:dyDescent="0.55000000000000004">
      <c r="A21667" s="131"/>
    </row>
    <row r="21670" spans="1:1" x14ac:dyDescent="0.55000000000000004">
      <c r="A21670" s="131"/>
    </row>
    <row r="21671" spans="1:1" x14ac:dyDescent="0.55000000000000004">
      <c r="A21671" s="131"/>
    </row>
    <row r="21674" spans="1:1" x14ac:dyDescent="0.55000000000000004">
      <c r="A21674" s="131"/>
    </row>
    <row r="21675" spans="1:1" x14ac:dyDescent="0.55000000000000004">
      <c r="A21675" s="131"/>
    </row>
    <row r="21678" spans="1:1" x14ac:dyDescent="0.55000000000000004">
      <c r="A21678" s="131"/>
    </row>
    <row r="21679" spans="1:1" x14ac:dyDescent="0.55000000000000004">
      <c r="A21679" s="131"/>
    </row>
    <row r="21682" spans="1:1" x14ac:dyDescent="0.55000000000000004">
      <c r="A21682" s="131"/>
    </row>
    <row r="21683" spans="1:1" x14ac:dyDescent="0.55000000000000004">
      <c r="A21683" s="131"/>
    </row>
    <row r="21686" spans="1:1" x14ac:dyDescent="0.55000000000000004">
      <c r="A21686" s="131"/>
    </row>
    <row r="21687" spans="1:1" x14ac:dyDescent="0.55000000000000004">
      <c r="A21687" s="131"/>
    </row>
    <row r="21690" spans="1:1" x14ac:dyDescent="0.55000000000000004">
      <c r="A21690" s="131"/>
    </row>
    <row r="21691" spans="1:1" x14ac:dyDescent="0.55000000000000004">
      <c r="A21691" s="131"/>
    </row>
    <row r="21694" spans="1:1" x14ac:dyDescent="0.55000000000000004">
      <c r="A21694" s="131"/>
    </row>
    <row r="21695" spans="1:1" x14ac:dyDescent="0.55000000000000004">
      <c r="A21695" s="131"/>
    </row>
    <row r="21698" spans="1:1" x14ac:dyDescent="0.55000000000000004">
      <c r="A21698" s="131"/>
    </row>
    <row r="21699" spans="1:1" x14ac:dyDescent="0.55000000000000004">
      <c r="A21699" s="131"/>
    </row>
    <row r="21702" spans="1:1" x14ac:dyDescent="0.55000000000000004">
      <c r="A21702" s="131"/>
    </row>
    <row r="21703" spans="1:1" x14ac:dyDescent="0.55000000000000004">
      <c r="A21703" s="131"/>
    </row>
    <row r="21706" spans="1:1" x14ac:dyDescent="0.55000000000000004">
      <c r="A21706" s="131"/>
    </row>
    <row r="21707" spans="1:1" x14ac:dyDescent="0.55000000000000004">
      <c r="A21707" s="131"/>
    </row>
    <row r="21710" spans="1:1" x14ac:dyDescent="0.55000000000000004">
      <c r="A21710" s="131"/>
    </row>
    <row r="21711" spans="1:1" x14ac:dyDescent="0.55000000000000004">
      <c r="A21711" s="131"/>
    </row>
    <row r="21714" spans="1:1" x14ac:dyDescent="0.55000000000000004">
      <c r="A21714" s="131"/>
    </row>
    <row r="21715" spans="1:1" x14ac:dyDescent="0.55000000000000004">
      <c r="A21715" s="131"/>
    </row>
    <row r="21718" spans="1:1" x14ac:dyDescent="0.55000000000000004">
      <c r="A21718" s="131"/>
    </row>
    <row r="21719" spans="1:1" x14ac:dyDescent="0.55000000000000004">
      <c r="A21719" s="131"/>
    </row>
    <row r="21722" spans="1:1" x14ac:dyDescent="0.55000000000000004">
      <c r="A21722" s="131"/>
    </row>
    <row r="21723" spans="1:1" x14ac:dyDescent="0.55000000000000004">
      <c r="A21723" s="131"/>
    </row>
    <row r="21726" spans="1:1" x14ac:dyDescent="0.55000000000000004">
      <c r="A21726" s="131"/>
    </row>
    <row r="21727" spans="1:1" x14ac:dyDescent="0.55000000000000004">
      <c r="A21727" s="131"/>
    </row>
    <row r="21730" spans="1:1" x14ac:dyDescent="0.55000000000000004">
      <c r="A21730" s="131"/>
    </row>
    <row r="21731" spans="1:1" x14ac:dyDescent="0.55000000000000004">
      <c r="A21731" s="131"/>
    </row>
    <row r="21734" spans="1:1" x14ac:dyDescent="0.55000000000000004">
      <c r="A21734" s="131"/>
    </row>
    <row r="21735" spans="1:1" x14ac:dyDescent="0.55000000000000004">
      <c r="A21735" s="131"/>
    </row>
    <row r="21738" spans="1:1" x14ac:dyDescent="0.55000000000000004">
      <c r="A21738" s="131"/>
    </row>
    <row r="21739" spans="1:1" x14ac:dyDescent="0.55000000000000004">
      <c r="A21739" s="131"/>
    </row>
    <row r="21742" spans="1:1" x14ac:dyDescent="0.55000000000000004">
      <c r="A21742" s="131"/>
    </row>
    <row r="21743" spans="1:1" x14ac:dyDescent="0.55000000000000004">
      <c r="A21743" s="131"/>
    </row>
    <row r="21746" spans="1:1" x14ac:dyDescent="0.55000000000000004">
      <c r="A21746" s="131"/>
    </row>
    <row r="21747" spans="1:1" x14ac:dyDescent="0.55000000000000004">
      <c r="A21747" s="131"/>
    </row>
    <row r="21750" spans="1:1" x14ac:dyDescent="0.55000000000000004">
      <c r="A21750" s="131"/>
    </row>
    <row r="21751" spans="1:1" x14ac:dyDescent="0.55000000000000004">
      <c r="A21751" s="131"/>
    </row>
    <row r="21754" spans="1:1" x14ac:dyDescent="0.55000000000000004">
      <c r="A21754" s="131"/>
    </row>
    <row r="21755" spans="1:1" x14ac:dyDescent="0.55000000000000004">
      <c r="A21755" s="131"/>
    </row>
    <row r="21758" spans="1:1" x14ac:dyDescent="0.55000000000000004">
      <c r="A21758" s="131"/>
    </row>
    <row r="21759" spans="1:1" x14ac:dyDescent="0.55000000000000004">
      <c r="A21759" s="131"/>
    </row>
    <row r="21762" spans="1:1" x14ac:dyDescent="0.55000000000000004">
      <c r="A21762" s="131"/>
    </row>
    <row r="21763" spans="1:1" x14ac:dyDescent="0.55000000000000004">
      <c r="A21763" s="131"/>
    </row>
    <row r="21766" spans="1:1" x14ac:dyDescent="0.55000000000000004">
      <c r="A21766" s="131"/>
    </row>
    <row r="21767" spans="1:1" x14ac:dyDescent="0.55000000000000004">
      <c r="A21767" s="131"/>
    </row>
    <row r="21770" spans="1:1" x14ac:dyDescent="0.55000000000000004">
      <c r="A21770" s="131"/>
    </row>
    <row r="21771" spans="1:1" x14ac:dyDescent="0.55000000000000004">
      <c r="A21771" s="131"/>
    </row>
    <row r="21774" spans="1:1" x14ac:dyDescent="0.55000000000000004">
      <c r="A21774" s="131"/>
    </row>
    <row r="21775" spans="1:1" x14ac:dyDescent="0.55000000000000004">
      <c r="A21775" s="131"/>
    </row>
    <row r="21778" spans="1:1" x14ac:dyDescent="0.55000000000000004">
      <c r="A21778" s="131"/>
    </row>
    <row r="21779" spans="1:1" x14ac:dyDescent="0.55000000000000004">
      <c r="A21779" s="131"/>
    </row>
    <row r="21782" spans="1:1" x14ac:dyDescent="0.55000000000000004">
      <c r="A21782" s="131"/>
    </row>
    <row r="21783" spans="1:1" x14ac:dyDescent="0.55000000000000004">
      <c r="A21783" s="131"/>
    </row>
    <row r="21786" spans="1:1" x14ac:dyDescent="0.55000000000000004">
      <c r="A21786" s="131"/>
    </row>
    <row r="21787" spans="1:1" x14ac:dyDescent="0.55000000000000004">
      <c r="A21787" s="131"/>
    </row>
    <row r="21790" spans="1:1" x14ac:dyDescent="0.55000000000000004">
      <c r="A21790" s="131"/>
    </row>
    <row r="21791" spans="1:1" x14ac:dyDescent="0.55000000000000004">
      <c r="A21791" s="131"/>
    </row>
    <row r="21794" spans="1:1" x14ac:dyDescent="0.55000000000000004">
      <c r="A21794" s="131"/>
    </row>
    <row r="21795" spans="1:1" x14ac:dyDescent="0.55000000000000004">
      <c r="A21795" s="131"/>
    </row>
    <row r="21798" spans="1:1" x14ac:dyDescent="0.55000000000000004">
      <c r="A21798" s="131"/>
    </row>
    <row r="21799" spans="1:1" x14ac:dyDescent="0.55000000000000004">
      <c r="A21799" s="131"/>
    </row>
    <row r="21802" spans="1:1" x14ac:dyDescent="0.55000000000000004">
      <c r="A21802" s="131"/>
    </row>
    <row r="21803" spans="1:1" x14ac:dyDescent="0.55000000000000004">
      <c r="A21803" s="131"/>
    </row>
    <row r="21806" spans="1:1" x14ac:dyDescent="0.55000000000000004">
      <c r="A21806" s="131"/>
    </row>
    <row r="21807" spans="1:1" x14ac:dyDescent="0.55000000000000004">
      <c r="A21807" s="131"/>
    </row>
    <row r="21810" spans="1:1" x14ac:dyDescent="0.55000000000000004">
      <c r="A21810" s="131"/>
    </row>
    <row r="21811" spans="1:1" x14ac:dyDescent="0.55000000000000004">
      <c r="A21811" s="131"/>
    </row>
    <row r="21814" spans="1:1" x14ac:dyDescent="0.55000000000000004">
      <c r="A21814" s="131"/>
    </row>
    <row r="21815" spans="1:1" x14ac:dyDescent="0.55000000000000004">
      <c r="A21815" s="131"/>
    </row>
    <row r="21818" spans="1:1" x14ac:dyDescent="0.55000000000000004">
      <c r="A21818" s="131"/>
    </row>
    <row r="21819" spans="1:1" x14ac:dyDescent="0.55000000000000004">
      <c r="A21819" s="131"/>
    </row>
    <row r="21822" spans="1:1" x14ac:dyDescent="0.55000000000000004">
      <c r="A21822" s="131"/>
    </row>
    <row r="21823" spans="1:1" x14ac:dyDescent="0.55000000000000004">
      <c r="A21823" s="131"/>
    </row>
    <row r="21826" spans="1:1" x14ac:dyDescent="0.55000000000000004">
      <c r="A21826" s="131"/>
    </row>
    <row r="21827" spans="1:1" x14ac:dyDescent="0.55000000000000004">
      <c r="A21827" s="131"/>
    </row>
    <row r="21830" spans="1:1" x14ac:dyDescent="0.55000000000000004">
      <c r="A21830" s="131"/>
    </row>
    <row r="21831" spans="1:1" x14ac:dyDescent="0.55000000000000004">
      <c r="A21831" s="131"/>
    </row>
    <row r="21834" spans="1:1" x14ac:dyDescent="0.55000000000000004">
      <c r="A21834" s="131"/>
    </row>
    <row r="21835" spans="1:1" x14ac:dyDescent="0.55000000000000004">
      <c r="A21835" s="131"/>
    </row>
    <row r="21838" spans="1:1" x14ac:dyDescent="0.55000000000000004">
      <c r="A21838" s="131"/>
    </row>
    <row r="21839" spans="1:1" x14ac:dyDescent="0.55000000000000004">
      <c r="A21839" s="131"/>
    </row>
    <row r="21842" spans="1:1" x14ac:dyDescent="0.55000000000000004">
      <c r="A21842" s="131"/>
    </row>
    <row r="21843" spans="1:1" x14ac:dyDescent="0.55000000000000004">
      <c r="A21843" s="131"/>
    </row>
    <row r="21846" spans="1:1" x14ac:dyDescent="0.55000000000000004">
      <c r="A21846" s="131"/>
    </row>
    <row r="21847" spans="1:1" x14ac:dyDescent="0.55000000000000004">
      <c r="A21847" s="131"/>
    </row>
    <row r="21850" spans="1:1" x14ac:dyDescent="0.55000000000000004">
      <c r="A21850" s="131"/>
    </row>
    <row r="21851" spans="1:1" x14ac:dyDescent="0.55000000000000004">
      <c r="A21851" s="131"/>
    </row>
    <row r="21854" spans="1:1" x14ac:dyDescent="0.55000000000000004">
      <c r="A21854" s="131"/>
    </row>
    <row r="21855" spans="1:1" x14ac:dyDescent="0.55000000000000004">
      <c r="A21855" s="131"/>
    </row>
    <row r="21858" spans="1:1" x14ac:dyDescent="0.55000000000000004">
      <c r="A21858" s="131"/>
    </row>
    <row r="21859" spans="1:1" x14ac:dyDescent="0.55000000000000004">
      <c r="A21859" s="131"/>
    </row>
    <row r="21862" spans="1:1" x14ac:dyDescent="0.55000000000000004">
      <c r="A21862" s="131"/>
    </row>
    <row r="21863" spans="1:1" x14ac:dyDescent="0.55000000000000004">
      <c r="A21863" s="131"/>
    </row>
    <row r="21866" spans="1:1" x14ac:dyDescent="0.55000000000000004">
      <c r="A21866" s="131"/>
    </row>
    <row r="21867" spans="1:1" x14ac:dyDescent="0.55000000000000004">
      <c r="A21867" s="131"/>
    </row>
    <row r="21870" spans="1:1" x14ac:dyDescent="0.55000000000000004">
      <c r="A21870" s="131"/>
    </row>
    <row r="21871" spans="1:1" x14ac:dyDescent="0.55000000000000004">
      <c r="A21871" s="131"/>
    </row>
    <row r="21874" spans="1:1" x14ac:dyDescent="0.55000000000000004">
      <c r="A21874" s="131"/>
    </row>
    <row r="21875" spans="1:1" x14ac:dyDescent="0.55000000000000004">
      <c r="A21875" s="131"/>
    </row>
    <row r="21878" spans="1:1" x14ac:dyDescent="0.55000000000000004">
      <c r="A21878" s="131"/>
    </row>
    <row r="21879" spans="1:1" x14ac:dyDescent="0.55000000000000004">
      <c r="A21879" s="131"/>
    </row>
    <row r="21882" spans="1:1" x14ac:dyDescent="0.55000000000000004">
      <c r="A21882" s="131"/>
    </row>
    <row r="21883" spans="1:1" x14ac:dyDescent="0.55000000000000004">
      <c r="A21883" s="131"/>
    </row>
    <row r="21886" spans="1:1" x14ac:dyDescent="0.55000000000000004">
      <c r="A21886" s="131"/>
    </row>
    <row r="21887" spans="1:1" x14ac:dyDescent="0.55000000000000004">
      <c r="A21887" s="131"/>
    </row>
    <row r="21890" spans="1:1" x14ac:dyDescent="0.55000000000000004">
      <c r="A21890" s="131"/>
    </row>
    <row r="21891" spans="1:1" x14ac:dyDescent="0.55000000000000004">
      <c r="A21891" s="131"/>
    </row>
    <row r="21894" spans="1:1" x14ac:dyDescent="0.55000000000000004">
      <c r="A21894" s="131"/>
    </row>
    <row r="21895" spans="1:1" x14ac:dyDescent="0.55000000000000004">
      <c r="A21895" s="131"/>
    </row>
    <row r="21898" spans="1:1" x14ac:dyDescent="0.55000000000000004">
      <c r="A21898" s="131"/>
    </row>
    <row r="21899" spans="1:1" x14ac:dyDescent="0.55000000000000004">
      <c r="A21899" s="131"/>
    </row>
    <row r="21902" spans="1:1" x14ac:dyDescent="0.55000000000000004">
      <c r="A21902" s="131"/>
    </row>
    <row r="21903" spans="1:1" x14ac:dyDescent="0.55000000000000004">
      <c r="A21903" s="131"/>
    </row>
    <row r="21906" spans="1:1" x14ac:dyDescent="0.55000000000000004">
      <c r="A21906" s="131"/>
    </row>
    <row r="21907" spans="1:1" x14ac:dyDescent="0.55000000000000004">
      <c r="A21907" s="131"/>
    </row>
    <row r="21910" spans="1:1" x14ac:dyDescent="0.55000000000000004">
      <c r="A21910" s="131"/>
    </row>
    <row r="21911" spans="1:1" x14ac:dyDescent="0.55000000000000004">
      <c r="A21911" s="131"/>
    </row>
    <row r="21914" spans="1:1" x14ac:dyDescent="0.55000000000000004">
      <c r="A21914" s="131"/>
    </row>
    <row r="21915" spans="1:1" x14ac:dyDescent="0.55000000000000004">
      <c r="A21915" s="131"/>
    </row>
    <row r="21918" spans="1:1" x14ac:dyDescent="0.55000000000000004">
      <c r="A21918" s="131"/>
    </row>
    <row r="21919" spans="1:1" x14ac:dyDescent="0.55000000000000004">
      <c r="A21919" s="131"/>
    </row>
    <row r="21922" spans="1:1" x14ac:dyDescent="0.55000000000000004">
      <c r="A21922" s="131"/>
    </row>
    <row r="21923" spans="1:1" x14ac:dyDescent="0.55000000000000004">
      <c r="A21923" s="131"/>
    </row>
    <row r="21926" spans="1:1" x14ac:dyDescent="0.55000000000000004">
      <c r="A21926" s="131"/>
    </row>
    <row r="21927" spans="1:1" x14ac:dyDescent="0.55000000000000004">
      <c r="A21927" s="131"/>
    </row>
    <row r="21930" spans="1:1" x14ac:dyDescent="0.55000000000000004">
      <c r="A21930" s="131"/>
    </row>
    <row r="21931" spans="1:1" x14ac:dyDescent="0.55000000000000004">
      <c r="A21931" s="131"/>
    </row>
    <row r="21934" spans="1:1" x14ac:dyDescent="0.55000000000000004">
      <c r="A21934" s="131"/>
    </row>
    <row r="21935" spans="1:1" x14ac:dyDescent="0.55000000000000004">
      <c r="A21935" s="131"/>
    </row>
    <row r="21938" spans="1:1" x14ac:dyDescent="0.55000000000000004">
      <c r="A21938" s="131"/>
    </row>
    <row r="21939" spans="1:1" x14ac:dyDescent="0.55000000000000004">
      <c r="A21939" s="131"/>
    </row>
    <row r="21942" spans="1:1" x14ac:dyDescent="0.55000000000000004">
      <c r="A21942" s="131"/>
    </row>
    <row r="21943" spans="1:1" x14ac:dyDescent="0.55000000000000004">
      <c r="A21943" s="131"/>
    </row>
    <row r="21946" spans="1:1" x14ac:dyDescent="0.55000000000000004">
      <c r="A21946" s="131"/>
    </row>
    <row r="21947" spans="1:1" x14ac:dyDescent="0.55000000000000004">
      <c r="A21947" s="131"/>
    </row>
    <row r="21950" spans="1:1" x14ac:dyDescent="0.55000000000000004">
      <c r="A21950" s="131"/>
    </row>
    <row r="21951" spans="1:1" x14ac:dyDescent="0.55000000000000004">
      <c r="A21951" s="131"/>
    </row>
    <row r="21954" spans="1:1" x14ac:dyDescent="0.55000000000000004">
      <c r="A21954" s="131"/>
    </row>
    <row r="21955" spans="1:1" x14ac:dyDescent="0.55000000000000004">
      <c r="A21955" s="131"/>
    </row>
    <row r="21958" spans="1:1" x14ac:dyDescent="0.55000000000000004">
      <c r="A21958" s="131"/>
    </row>
    <row r="21959" spans="1:1" x14ac:dyDescent="0.55000000000000004">
      <c r="A21959" s="131"/>
    </row>
    <row r="21962" spans="1:1" x14ac:dyDescent="0.55000000000000004">
      <c r="A21962" s="131"/>
    </row>
    <row r="21963" spans="1:1" x14ac:dyDescent="0.55000000000000004">
      <c r="A21963" s="131"/>
    </row>
    <row r="21966" spans="1:1" x14ac:dyDescent="0.55000000000000004">
      <c r="A21966" s="131"/>
    </row>
    <row r="21967" spans="1:1" x14ac:dyDescent="0.55000000000000004">
      <c r="A21967" s="131"/>
    </row>
    <row r="21970" spans="1:1" x14ac:dyDescent="0.55000000000000004">
      <c r="A21970" s="131"/>
    </row>
    <row r="21971" spans="1:1" x14ac:dyDescent="0.55000000000000004">
      <c r="A21971" s="131"/>
    </row>
    <row r="21974" spans="1:1" x14ac:dyDescent="0.55000000000000004">
      <c r="A21974" s="131"/>
    </row>
    <row r="21975" spans="1:1" x14ac:dyDescent="0.55000000000000004">
      <c r="A21975" s="131"/>
    </row>
    <row r="21978" spans="1:1" x14ac:dyDescent="0.55000000000000004">
      <c r="A21978" s="131"/>
    </row>
    <row r="21979" spans="1:1" x14ac:dyDescent="0.55000000000000004">
      <c r="A21979" s="131"/>
    </row>
    <row r="21982" spans="1:1" x14ac:dyDescent="0.55000000000000004">
      <c r="A21982" s="131"/>
    </row>
    <row r="21983" spans="1:1" x14ac:dyDescent="0.55000000000000004">
      <c r="A21983" s="131"/>
    </row>
    <row r="21986" spans="1:1" x14ac:dyDescent="0.55000000000000004">
      <c r="A21986" s="131"/>
    </row>
    <row r="21987" spans="1:1" x14ac:dyDescent="0.55000000000000004">
      <c r="A21987" s="131"/>
    </row>
    <row r="21990" spans="1:1" x14ac:dyDescent="0.55000000000000004">
      <c r="A21990" s="131"/>
    </row>
    <row r="21991" spans="1:1" x14ac:dyDescent="0.55000000000000004">
      <c r="A21991" s="131"/>
    </row>
    <row r="21994" spans="1:1" x14ac:dyDescent="0.55000000000000004">
      <c r="A21994" s="131"/>
    </row>
    <row r="21995" spans="1:1" x14ac:dyDescent="0.55000000000000004">
      <c r="A21995" s="131"/>
    </row>
    <row r="21998" spans="1:1" x14ac:dyDescent="0.55000000000000004">
      <c r="A21998" s="131"/>
    </row>
    <row r="21999" spans="1:1" x14ac:dyDescent="0.55000000000000004">
      <c r="A21999" s="131"/>
    </row>
    <row r="22002" spans="1:1" x14ac:dyDescent="0.55000000000000004">
      <c r="A22002" s="131"/>
    </row>
    <row r="22003" spans="1:1" x14ac:dyDescent="0.55000000000000004">
      <c r="A22003" s="131"/>
    </row>
    <row r="22006" spans="1:1" x14ac:dyDescent="0.55000000000000004">
      <c r="A22006" s="131"/>
    </row>
    <row r="22007" spans="1:1" x14ac:dyDescent="0.55000000000000004">
      <c r="A22007" s="131"/>
    </row>
    <row r="22010" spans="1:1" x14ac:dyDescent="0.55000000000000004">
      <c r="A22010" s="131"/>
    </row>
    <row r="22011" spans="1:1" x14ac:dyDescent="0.55000000000000004">
      <c r="A22011" s="131"/>
    </row>
    <row r="22014" spans="1:1" x14ac:dyDescent="0.55000000000000004">
      <c r="A22014" s="131"/>
    </row>
    <row r="22015" spans="1:1" x14ac:dyDescent="0.55000000000000004">
      <c r="A22015" s="131"/>
    </row>
    <row r="22018" spans="1:1" x14ac:dyDescent="0.55000000000000004">
      <c r="A22018" s="131"/>
    </row>
    <row r="22019" spans="1:1" x14ac:dyDescent="0.55000000000000004">
      <c r="A22019" s="131"/>
    </row>
    <row r="22022" spans="1:1" x14ac:dyDescent="0.55000000000000004">
      <c r="A22022" s="131"/>
    </row>
    <row r="22023" spans="1:1" x14ac:dyDescent="0.55000000000000004">
      <c r="A22023" s="131"/>
    </row>
    <row r="22026" spans="1:1" x14ac:dyDescent="0.55000000000000004">
      <c r="A22026" s="131"/>
    </row>
    <row r="22027" spans="1:1" x14ac:dyDescent="0.55000000000000004">
      <c r="A22027" s="131"/>
    </row>
    <row r="22030" spans="1:1" x14ac:dyDescent="0.55000000000000004">
      <c r="A22030" s="131"/>
    </row>
    <row r="22031" spans="1:1" x14ac:dyDescent="0.55000000000000004">
      <c r="A22031" s="131"/>
    </row>
    <row r="22034" spans="1:1" x14ac:dyDescent="0.55000000000000004">
      <c r="A22034" s="131"/>
    </row>
    <row r="22035" spans="1:1" x14ac:dyDescent="0.55000000000000004">
      <c r="A22035" s="131"/>
    </row>
    <row r="22038" spans="1:1" x14ac:dyDescent="0.55000000000000004">
      <c r="A22038" s="131"/>
    </row>
    <row r="22039" spans="1:1" x14ac:dyDescent="0.55000000000000004">
      <c r="A22039" s="131"/>
    </row>
    <row r="22042" spans="1:1" x14ac:dyDescent="0.55000000000000004">
      <c r="A22042" s="131"/>
    </row>
    <row r="22043" spans="1:1" x14ac:dyDescent="0.55000000000000004">
      <c r="A22043" s="131"/>
    </row>
    <row r="22046" spans="1:1" x14ac:dyDescent="0.55000000000000004">
      <c r="A22046" s="131"/>
    </row>
    <row r="22047" spans="1:1" x14ac:dyDescent="0.55000000000000004">
      <c r="A22047" s="131"/>
    </row>
    <row r="22050" spans="1:1" x14ac:dyDescent="0.55000000000000004">
      <c r="A22050" s="131"/>
    </row>
    <row r="22051" spans="1:1" x14ac:dyDescent="0.55000000000000004">
      <c r="A22051" s="131"/>
    </row>
    <row r="22054" spans="1:1" x14ac:dyDescent="0.55000000000000004">
      <c r="A22054" s="131"/>
    </row>
    <row r="22055" spans="1:1" x14ac:dyDescent="0.55000000000000004">
      <c r="A22055" s="131"/>
    </row>
    <row r="22058" spans="1:1" x14ac:dyDescent="0.55000000000000004">
      <c r="A22058" s="131"/>
    </row>
    <row r="22059" spans="1:1" x14ac:dyDescent="0.55000000000000004">
      <c r="A22059" s="131"/>
    </row>
    <row r="22062" spans="1:1" x14ac:dyDescent="0.55000000000000004">
      <c r="A22062" s="131"/>
    </row>
    <row r="22063" spans="1:1" x14ac:dyDescent="0.55000000000000004">
      <c r="A22063" s="131"/>
    </row>
    <row r="22066" spans="1:1" x14ac:dyDescent="0.55000000000000004">
      <c r="A22066" s="131"/>
    </row>
    <row r="22067" spans="1:1" x14ac:dyDescent="0.55000000000000004">
      <c r="A22067" s="131"/>
    </row>
    <row r="22070" spans="1:1" x14ac:dyDescent="0.55000000000000004">
      <c r="A22070" s="131"/>
    </row>
    <row r="22071" spans="1:1" x14ac:dyDescent="0.55000000000000004">
      <c r="A22071" s="131"/>
    </row>
    <row r="22074" spans="1:1" x14ac:dyDescent="0.55000000000000004">
      <c r="A22074" s="131"/>
    </row>
    <row r="22075" spans="1:1" x14ac:dyDescent="0.55000000000000004">
      <c r="A22075" s="131"/>
    </row>
    <row r="22078" spans="1:1" x14ac:dyDescent="0.55000000000000004">
      <c r="A22078" s="131"/>
    </row>
    <row r="22079" spans="1:1" x14ac:dyDescent="0.55000000000000004">
      <c r="A22079" s="131"/>
    </row>
    <row r="22082" spans="1:1" x14ac:dyDescent="0.55000000000000004">
      <c r="A22082" s="131"/>
    </row>
    <row r="22083" spans="1:1" x14ac:dyDescent="0.55000000000000004">
      <c r="A22083" s="131"/>
    </row>
    <row r="22086" spans="1:1" x14ac:dyDescent="0.55000000000000004">
      <c r="A22086" s="131"/>
    </row>
    <row r="22087" spans="1:1" x14ac:dyDescent="0.55000000000000004">
      <c r="A22087" s="131"/>
    </row>
    <row r="22090" spans="1:1" x14ac:dyDescent="0.55000000000000004">
      <c r="A22090" s="131"/>
    </row>
    <row r="22091" spans="1:1" x14ac:dyDescent="0.55000000000000004">
      <c r="A22091" s="131"/>
    </row>
    <row r="22094" spans="1:1" x14ac:dyDescent="0.55000000000000004">
      <c r="A22094" s="131"/>
    </row>
    <row r="22095" spans="1:1" x14ac:dyDescent="0.55000000000000004">
      <c r="A22095" s="131"/>
    </row>
    <row r="22098" spans="1:1" x14ac:dyDescent="0.55000000000000004">
      <c r="A22098" s="131"/>
    </row>
    <row r="22099" spans="1:1" x14ac:dyDescent="0.55000000000000004">
      <c r="A22099" s="131"/>
    </row>
    <row r="22102" spans="1:1" x14ac:dyDescent="0.55000000000000004">
      <c r="A22102" s="131"/>
    </row>
    <row r="22103" spans="1:1" x14ac:dyDescent="0.55000000000000004">
      <c r="A22103" s="131"/>
    </row>
    <row r="22106" spans="1:1" x14ac:dyDescent="0.55000000000000004">
      <c r="A22106" s="131"/>
    </row>
    <row r="22107" spans="1:1" x14ac:dyDescent="0.55000000000000004">
      <c r="A22107" s="131"/>
    </row>
    <row r="22110" spans="1:1" x14ac:dyDescent="0.55000000000000004">
      <c r="A22110" s="131"/>
    </row>
    <row r="22111" spans="1:1" x14ac:dyDescent="0.55000000000000004">
      <c r="A22111" s="131"/>
    </row>
    <row r="22114" spans="1:1" x14ac:dyDescent="0.55000000000000004">
      <c r="A22114" s="131"/>
    </row>
    <row r="22115" spans="1:1" x14ac:dyDescent="0.55000000000000004">
      <c r="A22115" s="131"/>
    </row>
    <row r="22118" spans="1:1" x14ac:dyDescent="0.55000000000000004">
      <c r="A22118" s="131"/>
    </row>
    <row r="22119" spans="1:1" x14ac:dyDescent="0.55000000000000004">
      <c r="A22119" s="131"/>
    </row>
    <row r="22122" spans="1:1" x14ac:dyDescent="0.55000000000000004">
      <c r="A22122" s="131"/>
    </row>
    <row r="22123" spans="1:1" x14ac:dyDescent="0.55000000000000004">
      <c r="A22123" s="131"/>
    </row>
    <row r="22126" spans="1:1" x14ac:dyDescent="0.55000000000000004">
      <c r="A22126" s="131"/>
    </row>
    <row r="22127" spans="1:1" x14ac:dyDescent="0.55000000000000004">
      <c r="A22127" s="131"/>
    </row>
    <row r="22130" spans="1:1" x14ac:dyDescent="0.55000000000000004">
      <c r="A22130" s="131"/>
    </row>
    <row r="22131" spans="1:1" x14ac:dyDescent="0.55000000000000004">
      <c r="A22131" s="131"/>
    </row>
    <row r="22134" spans="1:1" x14ac:dyDescent="0.55000000000000004">
      <c r="A22134" s="131"/>
    </row>
    <row r="22135" spans="1:1" x14ac:dyDescent="0.55000000000000004">
      <c r="A22135" s="131"/>
    </row>
    <row r="22138" spans="1:1" x14ac:dyDescent="0.55000000000000004">
      <c r="A22138" s="131"/>
    </row>
    <row r="22139" spans="1:1" x14ac:dyDescent="0.55000000000000004">
      <c r="A22139" s="131"/>
    </row>
    <row r="22142" spans="1:1" x14ac:dyDescent="0.55000000000000004">
      <c r="A22142" s="131"/>
    </row>
    <row r="22143" spans="1:1" x14ac:dyDescent="0.55000000000000004">
      <c r="A22143" s="131"/>
    </row>
    <row r="22146" spans="1:1" x14ac:dyDescent="0.55000000000000004">
      <c r="A22146" s="131"/>
    </row>
    <row r="22147" spans="1:1" x14ac:dyDescent="0.55000000000000004">
      <c r="A22147" s="131"/>
    </row>
    <row r="22150" spans="1:1" x14ac:dyDescent="0.55000000000000004">
      <c r="A22150" s="131"/>
    </row>
    <row r="22151" spans="1:1" x14ac:dyDescent="0.55000000000000004">
      <c r="A22151" s="131"/>
    </row>
    <row r="22154" spans="1:1" x14ac:dyDescent="0.55000000000000004">
      <c r="A22154" s="131"/>
    </row>
    <row r="22155" spans="1:1" x14ac:dyDescent="0.55000000000000004">
      <c r="A22155" s="131"/>
    </row>
    <row r="22158" spans="1:1" x14ac:dyDescent="0.55000000000000004">
      <c r="A22158" s="131"/>
    </row>
    <row r="22159" spans="1:1" x14ac:dyDescent="0.55000000000000004">
      <c r="A22159" s="131"/>
    </row>
    <row r="22162" spans="1:1" x14ac:dyDescent="0.55000000000000004">
      <c r="A22162" s="131"/>
    </row>
    <row r="22163" spans="1:1" x14ac:dyDescent="0.55000000000000004">
      <c r="A22163" s="131"/>
    </row>
    <row r="22166" spans="1:1" x14ac:dyDescent="0.55000000000000004">
      <c r="A22166" s="131"/>
    </row>
    <row r="22167" spans="1:1" x14ac:dyDescent="0.55000000000000004">
      <c r="A22167" s="131"/>
    </row>
    <row r="22170" spans="1:1" x14ac:dyDescent="0.55000000000000004">
      <c r="A22170" s="131"/>
    </row>
    <row r="22171" spans="1:1" x14ac:dyDescent="0.55000000000000004">
      <c r="A22171" s="131"/>
    </row>
    <row r="22174" spans="1:1" x14ac:dyDescent="0.55000000000000004">
      <c r="A22174" s="131"/>
    </row>
    <row r="22175" spans="1:1" x14ac:dyDescent="0.55000000000000004">
      <c r="A22175" s="131"/>
    </row>
    <row r="22178" spans="1:1" x14ac:dyDescent="0.55000000000000004">
      <c r="A22178" s="131"/>
    </row>
    <row r="22179" spans="1:1" x14ac:dyDescent="0.55000000000000004">
      <c r="A22179" s="131"/>
    </row>
    <row r="22182" spans="1:1" x14ac:dyDescent="0.55000000000000004">
      <c r="A22182" s="131"/>
    </row>
    <row r="22183" spans="1:1" x14ac:dyDescent="0.55000000000000004">
      <c r="A22183" s="131"/>
    </row>
    <row r="22186" spans="1:1" x14ac:dyDescent="0.55000000000000004">
      <c r="A22186" s="131"/>
    </row>
    <row r="22187" spans="1:1" x14ac:dyDescent="0.55000000000000004">
      <c r="A22187" s="131"/>
    </row>
    <row r="22190" spans="1:1" x14ac:dyDescent="0.55000000000000004">
      <c r="A22190" s="131"/>
    </row>
    <row r="22191" spans="1:1" x14ac:dyDescent="0.55000000000000004">
      <c r="A22191" s="131"/>
    </row>
    <row r="22194" spans="1:1" x14ac:dyDescent="0.55000000000000004">
      <c r="A22194" s="131"/>
    </row>
    <row r="22195" spans="1:1" x14ac:dyDescent="0.55000000000000004">
      <c r="A22195" s="131"/>
    </row>
    <row r="22198" spans="1:1" x14ac:dyDescent="0.55000000000000004">
      <c r="A22198" s="131"/>
    </row>
    <row r="22199" spans="1:1" x14ac:dyDescent="0.55000000000000004">
      <c r="A22199" s="131"/>
    </row>
    <row r="22202" spans="1:1" x14ac:dyDescent="0.55000000000000004">
      <c r="A22202" s="131"/>
    </row>
    <row r="22203" spans="1:1" x14ac:dyDescent="0.55000000000000004">
      <c r="A22203" s="131"/>
    </row>
    <row r="22206" spans="1:1" x14ac:dyDescent="0.55000000000000004">
      <c r="A22206" s="131"/>
    </row>
    <row r="22207" spans="1:1" x14ac:dyDescent="0.55000000000000004">
      <c r="A22207" s="131"/>
    </row>
    <row r="22210" spans="1:1" x14ac:dyDescent="0.55000000000000004">
      <c r="A22210" s="131"/>
    </row>
    <row r="22211" spans="1:1" x14ac:dyDescent="0.55000000000000004">
      <c r="A22211" s="131"/>
    </row>
    <row r="22214" spans="1:1" x14ac:dyDescent="0.55000000000000004">
      <c r="A22214" s="131"/>
    </row>
    <row r="22215" spans="1:1" x14ac:dyDescent="0.55000000000000004">
      <c r="A22215" s="131"/>
    </row>
    <row r="22218" spans="1:1" x14ac:dyDescent="0.55000000000000004">
      <c r="A22218" s="131"/>
    </row>
    <row r="22219" spans="1:1" x14ac:dyDescent="0.55000000000000004">
      <c r="A22219" s="131"/>
    </row>
    <row r="22222" spans="1:1" x14ac:dyDescent="0.55000000000000004">
      <c r="A22222" s="131"/>
    </row>
    <row r="22223" spans="1:1" x14ac:dyDescent="0.55000000000000004">
      <c r="A22223" s="131"/>
    </row>
    <row r="22226" spans="1:1" x14ac:dyDescent="0.55000000000000004">
      <c r="A22226" s="131"/>
    </row>
    <row r="22227" spans="1:1" x14ac:dyDescent="0.55000000000000004">
      <c r="A22227" s="131"/>
    </row>
    <row r="22230" spans="1:1" x14ac:dyDescent="0.55000000000000004">
      <c r="A22230" s="131"/>
    </row>
    <row r="22231" spans="1:1" x14ac:dyDescent="0.55000000000000004">
      <c r="A22231" s="131"/>
    </row>
    <row r="22234" spans="1:1" x14ac:dyDescent="0.55000000000000004">
      <c r="A22234" s="131"/>
    </row>
    <row r="22235" spans="1:1" x14ac:dyDescent="0.55000000000000004">
      <c r="A22235" s="131"/>
    </row>
    <row r="22238" spans="1:1" x14ac:dyDescent="0.55000000000000004">
      <c r="A22238" s="131"/>
    </row>
    <row r="22239" spans="1:1" x14ac:dyDescent="0.55000000000000004">
      <c r="A22239" s="131"/>
    </row>
    <row r="22242" spans="1:1" x14ac:dyDescent="0.55000000000000004">
      <c r="A22242" s="131"/>
    </row>
    <row r="22243" spans="1:1" x14ac:dyDescent="0.55000000000000004">
      <c r="A22243" s="131"/>
    </row>
    <row r="22246" spans="1:1" x14ac:dyDescent="0.55000000000000004">
      <c r="A22246" s="131"/>
    </row>
    <row r="22247" spans="1:1" x14ac:dyDescent="0.55000000000000004">
      <c r="A22247" s="131"/>
    </row>
    <row r="22250" spans="1:1" x14ac:dyDescent="0.55000000000000004">
      <c r="A22250" s="131"/>
    </row>
    <row r="22251" spans="1:1" x14ac:dyDescent="0.55000000000000004">
      <c r="A22251" s="131"/>
    </row>
    <row r="22254" spans="1:1" x14ac:dyDescent="0.55000000000000004">
      <c r="A22254" s="131"/>
    </row>
    <row r="22255" spans="1:1" x14ac:dyDescent="0.55000000000000004">
      <c r="A22255" s="131"/>
    </row>
    <row r="22258" spans="1:1" x14ac:dyDescent="0.55000000000000004">
      <c r="A22258" s="131"/>
    </row>
    <row r="22259" spans="1:1" x14ac:dyDescent="0.55000000000000004">
      <c r="A22259" s="131"/>
    </row>
    <row r="22262" spans="1:1" x14ac:dyDescent="0.55000000000000004">
      <c r="A22262" s="131"/>
    </row>
    <row r="22263" spans="1:1" x14ac:dyDescent="0.55000000000000004">
      <c r="A22263" s="131"/>
    </row>
    <row r="22266" spans="1:1" x14ac:dyDescent="0.55000000000000004">
      <c r="A22266" s="131"/>
    </row>
    <row r="22267" spans="1:1" x14ac:dyDescent="0.55000000000000004">
      <c r="A22267" s="131"/>
    </row>
    <row r="22270" spans="1:1" x14ac:dyDescent="0.55000000000000004">
      <c r="A22270" s="131"/>
    </row>
    <row r="22271" spans="1:1" x14ac:dyDescent="0.55000000000000004">
      <c r="A22271" s="131"/>
    </row>
    <row r="22274" spans="1:1" x14ac:dyDescent="0.55000000000000004">
      <c r="A22274" s="131"/>
    </row>
    <row r="22275" spans="1:1" x14ac:dyDescent="0.55000000000000004">
      <c r="A22275" s="131"/>
    </row>
    <row r="22278" spans="1:1" x14ac:dyDescent="0.55000000000000004">
      <c r="A22278" s="131"/>
    </row>
    <row r="22279" spans="1:1" x14ac:dyDescent="0.55000000000000004">
      <c r="A22279" s="131"/>
    </row>
    <row r="22282" spans="1:1" x14ac:dyDescent="0.55000000000000004">
      <c r="A22282" s="131"/>
    </row>
    <row r="22283" spans="1:1" x14ac:dyDescent="0.55000000000000004">
      <c r="A22283" s="131"/>
    </row>
    <row r="22286" spans="1:1" x14ac:dyDescent="0.55000000000000004">
      <c r="A22286" s="131"/>
    </row>
    <row r="22287" spans="1:1" x14ac:dyDescent="0.55000000000000004">
      <c r="A22287" s="131"/>
    </row>
    <row r="22290" spans="1:1" x14ac:dyDescent="0.55000000000000004">
      <c r="A22290" s="131"/>
    </row>
    <row r="22291" spans="1:1" x14ac:dyDescent="0.55000000000000004">
      <c r="A22291" s="131"/>
    </row>
    <row r="22294" spans="1:1" x14ac:dyDescent="0.55000000000000004">
      <c r="A22294" s="131"/>
    </row>
    <row r="22295" spans="1:1" x14ac:dyDescent="0.55000000000000004">
      <c r="A22295" s="131"/>
    </row>
    <row r="22298" spans="1:1" x14ac:dyDescent="0.55000000000000004">
      <c r="A22298" s="131"/>
    </row>
    <row r="22299" spans="1:1" x14ac:dyDescent="0.55000000000000004">
      <c r="A22299" s="131"/>
    </row>
    <row r="22302" spans="1:1" x14ac:dyDescent="0.55000000000000004">
      <c r="A22302" s="131"/>
    </row>
    <row r="22303" spans="1:1" x14ac:dyDescent="0.55000000000000004">
      <c r="A22303" s="131"/>
    </row>
    <row r="22306" spans="1:1" x14ac:dyDescent="0.55000000000000004">
      <c r="A22306" s="131"/>
    </row>
    <row r="22307" spans="1:1" x14ac:dyDescent="0.55000000000000004">
      <c r="A22307" s="131"/>
    </row>
    <row r="22310" spans="1:1" x14ac:dyDescent="0.55000000000000004">
      <c r="A22310" s="131"/>
    </row>
    <row r="22311" spans="1:1" x14ac:dyDescent="0.55000000000000004">
      <c r="A22311" s="131"/>
    </row>
    <row r="22314" spans="1:1" x14ac:dyDescent="0.55000000000000004">
      <c r="A22314" s="131"/>
    </row>
    <row r="22315" spans="1:1" x14ac:dyDescent="0.55000000000000004">
      <c r="A22315" s="131"/>
    </row>
    <row r="22318" spans="1:1" x14ac:dyDescent="0.55000000000000004">
      <c r="A22318" s="131"/>
    </row>
    <row r="22319" spans="1:1" x14ac:dyDescent="0.55000000000000004">
      <c r="A22319" s="131"/>
    </row>
    <row r="22322" spans="1:1" x14ac:dyDescent="0.55000000000000004">
      <c r="A22322" s="131"/>
    </row>
    <row r="22323" spans="1:1" x14ac:dyDescent="0.55000000000000004">
      <c r="A22323" s="131"/>
    </row>
    <row r="22326" spans="1:1" x14ac:dyDescent="0.55000000000000004">
      <c r="A22326" s="131"/>
    </row>
    <row r="22327" spans="1:1" x14ac:dyDescent="0.55000000000000004">
      <c r="A22327" s="131"/>
    </row>
    <row r="22330" spans="1:1" x14ac:dyDescent="0.55000000000000004">
      <c r="A22330" s="131"/>
    </row>
    <row r="22331" spans="1:1" x14ac:dyDescent="0.55000000000000004">
      <c r="A22331" s="131"/>
    </row>
    <row r="22334" spans="1:1" x14ac:dyDescent="0.55000000000000004">
      <c r="A22334" s="131"/>
    </row>
    <row r="22335" spans="1:1" x14ac:dyDescent="0.55000000000000004">
      <c r="A22335" s="131"/>
    </row>
    <row r="22338" spans="1:1" x14ac:dyDescent="0.55000000000000004">
      <c r="A22338" s="131"/>
    </row>
    <row r="22339" spans="1:1" x14ac:dyDescent="0.55000000000000004">
      <c r="A22339" s="131"/>
    </row>
    <row r="22342" spans="1:1" x14ac:dyDescent="0.55000000000000004">
      <c r="A22342" s="131"/>
    </row>
    <row r="22343" spans="1:1" x14ac:dyDescent="0.55000000000000004">
      <c r="A22343" s="131"/>
    </row>
    <row r="22346" spans="1:1" x14ac:dyDescent="0.55000000000000004">
      <c r="A22346" s="131"/>
    </row>
    <row r="22347" spans="1:1" x14ac:dyDescent="0.55000000000000004">
      <c r="A22347" s="131"/>
    </row>
    <row r="22350" spans="1:1" x14ac:dyDescent="0.55000000000000004">
      <c r="A22350" s="131"/>
    </row>
    <row r="22351" spans="1:1" x14ac:dyDescent="0.55000000000000004">
      <c r="A22351" s="131"/>
    </row>
    <row r="22354" spans="1:1" x14ac:dyDescent="0.55000000000000004">
      <c r="A22354" s="131"/>
    </row>
    <row r="22355" spans="1:1" x14ac:dyDescent="0.55000000000000004">
      <c r="A22355" s="131"/>
    </row>
    <row r="22358" spans="1:1" x14ac:dyDescent="0.55000000000000004">
      <c r="A22358" s="131"/>
    </row>
    <row r="22359" spans="1:1" x14ac:dyDescent="0.55000000000000004">
      <c r="A22359" s="131"/>
    </row>
    <row r="22362" spans="1:1" x14ac:dyDescent="0.55000000000000004">
      <c r="A22362" s="131"/>
    </row>
    <row r="22363" spans="1:1" x14ac:dyDescent="0.55000000000000004">
      <c r="A22363" s="131"/>
    </row>
    <row r="22366" spans="1:1" x14ac:dyDescent="0.55000000000000004">
      <c r="A22366" s="131"/>
    </row>
    <row r="22367" spans="1:1" x14ac:dyDescent="0.55000000000000004">
      <c r="A22367" s="131"/>
    </row>
    <row r="22370" spans="1:1" x14ac:dyDescent="0.55000000000000004">
      <c r="A22370" s="131"/>
    </row>
    <row r="22371" spans="1:1" x14ac:dyDescent="0.55000000000000004">
      <c r="A22371" s="131"/>
    </row>
    <row r="22374" spans="1:1" x14ac:dyDescent="0.55000000000000004">
      <c r="A22374" s="131"/>
    </row>
    <row r="22375" spans="1:1" x14ac:dyDescent="0.55000000000000004">
      <c r="A22375" s="131"/>
    </row>
    <row r="22378" spans="1:1" x14ac:dyDescent="0.55000000000000004">
      <c r="A22378" s="131"/>
    </row>
    <row r="22379" spans="1:1" x14ac:dyDescent="0.55000000000000004">
      <c r="A22379" s="131"/>
    </row>
    <row r="22382" spans="1:1" x14ac:dyDescent="0.55000000000000004">
      <c r="A22382" s="131"/>
    </row>
    <row r="22383" spans="1:1" x14ac:dyDescent="0.55000000000000004">
      <c r="A22383" s="131"/>
    </row>
    <row r="22386" spans="1:1" x14ac:dyDescent="0.55000000000000004">
      <c r="A22386" s="131"/>
    </row>
    <row r="22387" spans="1:1" x14ac:dyDescent="0.55000000000000004">
      <c r="A22387" s="131"/>
    </row>
    <row r="22390" spans="1:1" x14ac:dyDescent="0.55000000000000004">
      <c r="A22390" s="131"/>
    </row>
    <row r="22391" spans="1:1" x14ac:dyDescent="0.55000000000000004">
      <c r="A22391" s="131"/>
    </row>
    <row r="22394" spans="1:1" x14ac:dyDescent="0.55000000000000004">
      <c r="A22394" s="131"/>
    </row>
    <row r="22395" spans="1:1" x14ac:dyDescent="0.55000000000000004">
      <c r="A22395" s="131"/>
    </row>
    <row r="22398" spans="1:1" x14ac:dyDescent="0.55000000000000004">
      <c r="A22398" s="131"/>
    </row>
    <row r="22399" spans="1:1" x14ac:dyDescent="0.55000000000000004">
      <c r="A22399" s="131"/>
    </row>
    <row r="22402" spans="1:1" x14ac:dyDescent="0.55000000000000004">
      <c r="A22402" s="131"/>
    </row>
    <row r="22403" spans="1:1" x14ac:dyDescent="0.55000000000000004">
      <c r="A22403" s="131"/>
    </row>
    <row r="22406" spans="1:1" x14ac:dyDescent="0.55000000000000004">
      <c r="A22406" s="131"/>
    </row>
    <row r="22407" spans="1:1" x14ac:dyDescent="0.55000000000000004">
      <c r="A22407" s="131"/>
    </row>
    <row r="22410" spans="1:1" x14ac:dyDescent="0.55000000000000004">
      <c r="A22410" s="131"/>
    </row>
    <row r="22411" spans="1:1" x14ac:dyDescent="0.55000000000000004">
      <c r="A22411" s="131"/>
    </row>
    <row r="22414" spans="1:1" x14ac:dyDescent="0.55000000000000004">
      <c r="A22414" s="131"/>
    </row>
    <row r="22415" spans="1:1" x14ac:dyDescent="0.55000000000000004">
      <c r="A22415" s="131"/>
    </row>
    <row r="22418" spans="1:1" x14ac:dyDescent="0.55000000000000004">
      <c r="A22418" s="131"/>
    </row>
    <row r="22419" spans="1:1" x14ac:dyDescent="0.55000000000000004">
      <c r="A22419" s="131"/>
    </row>
    <row r="22422" spans="1:1" x14ac:dyDescent="0.55000000000000004">
      <c r="A22422" s="131"/>
    </row>
    <row r="22423" spans="1:1" x14ac:dyDescent="0.55000000000000004">
      <c r="A22423" s="131"/>
    </row>
    <row r="22426" spans="1:1" x14ac:dyDescent="0.55000000000000004">
      <c r="A22426" s="131"/>
    </row>
    <row r="22427" spans="1:1" x14ac:dyDescent="0.55000000000000004">
      <c r="A22427" s="131"/>
    </row>
    <row r="22430" spans="1:1" x14ac:dyDescent="0.55000000000000004">
      <c r="A22430" s="131"/>
    </row>
    <row r="22431" spans="1:1" x14ac:dyDescent="0.55000000000000004">
      <c r="A22431" s="131"/>
    </row>
    <row r="22434" spans="1:1" x14ac:dyDescent="0.55000000000000004">
      <c r="A22434" s="131"/>
    </row>
    <row r="22435" spans="1:1" x14ac:dyDescent="0.55000000000000004">
      <c r="A22435" s="131"/>
    </row>
    <row r="22438" spans="1:1" x14ac:dyDescent="0.55000000000000004">
      <c r="A22438" s="131"/>
    </row>
    <row r="22439" spans="1:1" x14ac:dyDescent="0.55000000000000004">
      <c r="A22439" s="131"/>
    </row>
    <row r="22442" spans="1:1" x14ac:dyDescent="0.55000000000000004">
      <c r="A22442" s="131"/>
    </row>
    <row r="22443" spans="1:1" x14ac:dyDescent="0.55000000000000004">
      <c r="A22443" s="131"/>
    </row>
    <row r="22446" spans="1:1" x14ac:dyDescent="0.55000000000000004">
      <c r="A22446" s="131"/>
    </row>
    <row r="22447" spans="1:1" x14ac:dyDescent="0.55000000000000004">
      <c r="A22447" s="131"/>
    </row>
    <row r="22450" spans="1:1" x14ac:dyDescent="0.55000000000000004">
      <c r="A22450" s="131"/>
    </row>
    <row r="22451" spans="1:1" x14ac:dyDescent="0.55000000000000004">
      <c r="A22451" s="131"/>
    </row>
    <row r="22454" spans="1:1" x14ac:dyDescent="0.55000000000000004">
      <c r="A22454" s="131"/>
    </row>
    <row r="22455" spans="1:1" x14ac:dyDescent="0.55000000000000004">
      <c r="A22455" s="131"/>
    </row>
    <row r="22458" spans="1:1" x14ac:dyDescent="0.55000000000000004">
      <c r="A22458" s="131"/>
    </row>
    <row r="22459" spans="1:1" x14ac:dyDescent="0.55000000000000004">
      <c r="A22459" s="131"/>
    </row>
    <row r="22462" spans="1:1" x14ac:dyDescent="0.55000000000000004">
      <c r="A22462" s="131"/>
    </row>
    <row r="22463" spans="1:1" x14ac:dyDescent="0.55000000000000004">
      <c r="A22463" s="131"/>
    </row>
    <row r="22466" spans="1:1" x14ac:dyDescent="0.55000000000000004">
      <c r="A22466" s="131"/>
    </row>
    <row r="22467" spans="1:1" x14ac:dyDescent="0.55000000000000004">
      <c r="A22467" s="131"/>
    </row>
    <row r="22470" spans="1:1" x14ac:dyDescent="0.55000000000000004">
      <c r="A22470" s="131"/>
    </row>
    <row r="22471" spans="1:1" x14ac:dyDescent="0.55000000000000004">
      <c r="A22471" s="131"/>
    </row>
    <row r="22474" spans="1:1" x14ac:dyDescent="0.55000000000000004">
      <c r="A22474" s="131"/>
    </row>
    <row r="22475" spans="1:1" x14ac:dyDescent="0.55000000000000004">
      <c r="A22475" s="131"/>
    </row>
    <row r="22478" spans="1:1" x14ac:dyDescent="0.55000000000000004">
      <c r="A22478" s="131"/>
    </row>
    <row r="22479" spans="1:1" x14ac:dyDescent="0.55000000000000004">
      <c r="A22479" s="131"/>
    </row>
    <row r="22482" spans="1:1" x14ac:dyDescent="0.55000000000000004">
      <c r="A22482" s="131"/>
    </row>
    <row r="22483" spans="1:1" x14ac:dyDescent="0.55000000000000004">
      <c r="A22483" s="131"/>
    </row>
    <row r="22486" spans="1:1" x14ac:dyDescent="0.55000000000000004">
      <c r="A22486" s="131"/>
    </row>
    <row r="22487" spans="1:1" x14ac:dyDescent="0.55000000000000004">
      <c r="A22487" s="131"/>
    </row>
    <row r="22490" spans="1:1" x14ac:dyDescent="0.55000000000000004">
      <c r="A22490" s="131"/>
    </row>
    <row r="22491" spans="1:1" x14ac:dyDescent="0.55000000000000004">
      <c r="A22491" s="131"/>
    </row>
    <row r="22494" spans="1:1" x14ac:dyDescent="0.55000000000000004">
      <c r="A22494" s="131"/>
    </row>
    <row r="22495" spans="1:1" x14ac:dyDescent="0.55000000000000004">
      <c r="A22495" s="131"/>
    </row>
    <row r="22498" spans="1:1" x14ac:dyDescent="0.55000000000000004">
      <c r="A22498" s="131"/>
    </row>
    <row r="22499" spans="1:1" x14ac:dyDescent="0.55000000000000004">
      <c r="A22499" s="131"/>
    </row>
    <row r="22502" spans="1:1" x14ac:dyDescent="0.55000000000000004">
      <c r="A22502" s="131"/>
    </row>
    <row r="22503" spans="1:1" x14ac:dyDescent="0.55000000000000004">
      <c r="A22503" s="131"/>
    </row>
    <row r="22506" spans="1:1" x14ac:dyDescent="0.55000000000000004">
      <c r="A22506" s="131"/>
    </row>
    <row r="22507" spans="1:1" x14ac:dyDescent="0.55000000000000004">
      <c r="A22507" s="131"/>
    </row>
    <row r="22510" spans="1:1" x14ac:dyDescent="0.55000000000000004">
      <c r="A22510" s="131"/>
    </row>
    <row r="22511" spans="1:1" x14ac:dyDescent="0.55000000000000004">
      <c r="A22511" s="131"/>
    </row>
    <row r="22514" spans="1:1" x14ac:dyDescent="0.55000000000000004">
      <c r="A22514" s="131"/>
    </row>
    <row r="22515" spans="1:1" x14ac:dyDescent="0.55000000000000004">
      <c r="A22515" s="131"/>
    </row>
    <row r="22518" spans="1:1" x14ac:dyDescent="0.55000000000000004">
      <c r="A22518" s="131"/>
    </row>
    <row r="22519" spans="1:1" x14ac:dyDescent="0.55000000000000004">
      <c r="A22519" s="131"/>
    </row>
    <row r="22522" spans="1:1" x14ac:dyDescent="0.55000000000000004">
      <c r="A22522" s="131"/>
    </row>
    <row r="22523" spans="1:1" x14ac:dyDescent="0.55000000000000004">
      <c r="A22523" s="131"/>
    </row>
    <row r="22526" spans="1:1" x14ac:dyDescent="0.55000000000000004">
      <c r="A22526" s="131"/>
    </row>
    <row r="22527" spans="1:1" x14ac:dyDescent="0.55000000000000004">
      <c r="A22527" s="131"/>
    </row>
    <row r="22530" spans="1:1" x14ac:dyDescent="0.55000000000000004">
      <c r="A22530" s="131"/>
    </row>
    <row r="22531" spans="1:1" x14ac:dyDescent="0.55000000000000004">
      <c r="A22531" s="131"/>
    </row>
    <row r="22534" spans="1:1" x14ac:dyDescent="0.55000000000000004">
      <c r="A22534" s="131"/>
    </row>
    <row r="22535" spans="1:1" x14ac:dyDescent="0.55000000000000004">
      <c r="A22535" s="131"/>
    </row>
    <row r="22538" spans="1:1" x14ac:dyDescent="0.55000000000000004">
      <c r="A22538" s="131"/>
    </row>
    <row r="22539" spans="1:1" x14ac:dyDescent="0.55000000000000004">
      <c r="A22539" s="131"/>
    </row>
    <row r="22542" spans="1:1" x14ac:dyDescent="0.55000000000000004">
      <c r="A22542" s="131"/>
    </row>
    <row r="22543" spans="1:1" x14ac:dyDescent="0.55000000000000004">
      <c r="A22543" s="131"/>
    </row>
    <row r="22546" spans="1:1" x14ac:dyDescent="0.55000000000000004">
      <c r="A22546" s="131"/>
    </row>
    <row r="22547" spans="1:1" x14ac:dyDescent="0.55000000000000004">
      <c r="A22547" s="131"/>
    </row>
    <row r="22550" spans="1:1" x14ac:dyDescent="0.55000000000000004">
      <c r="A22550" s="131"/>
    </row>
    <row r="22551" spans="1:1" x14ac:dyDescent="0.55000000000000004">
      <c r="A22551" s="131"/>
    </row>
    <row r="22554" spans="1:1" x14ac:dyDescent="0.55000000000000004">
      <c r="A22554" s="131"/>
    </row>
    <row r="22555" spans="1:1" x14ac:dyDescent="0.55000000000000004">
      <c r="A22555" s="131"/>
    </row>
    <row r="22558" spans="1:1" x14ac:dyDescent="0.55000000000000004">
      <c r="A22558" s="131"/>
    </row>
    <row r="22559" spans="1:1" x14ac:dyDescent="0.55000000000000004">
      <c r="A22559" s="131"/>
    </row>
    <row r="22562" spans="1:1" x14ac:dyDescent="0.55000000000000004">
      <c r="A22562" s="131"/>
    </row>
    <row r="22563" spans="1:1" x14ac:dyDescent="0.55000000000000004">
      <c r="A22563" s="131"/>
    </row>
    <row r="22566" spans="1:1" x14ac:dyDescent="0.55000000000000004">
      <c r="A22566" s="131"/>
    </row>
    <row r="22567" spans="1:1" x14ac:dyDescent="0.55000000000000004">
      <c r="A22567" s="131"/>
    </row>
    <row r="22570" spans="1:1" x14ac:dyDescent="0.55000000000000004">
      <c r="A22570" s="131"/>
    </row>
    <row r="22571" spans="1:1" x14ac:dyDescent="0.55000000000000004">
      <c r="A22571" s="131"/>
    </row>
    <row r="22574" spans="1:1" x14ac:dyDescent="0.55000000000000004">
      <c r="A22574" s="131"/>
    </row>
    <row r="22575" spans="1:1" x14ac:dyDescent="0.55000000000000004">
      <c r="A22575" s="131"/>
    </row>
    <row r="22578" spans="1:1" x14ac:dyDescent="0.55000000000000004">
      <c r="A22578" s="131"/>
    </row>
    <row r="22579" spans="1:1" x14ac:dyDescent="0.55000000000000004">
      <c r="A22579" s="131"/>
    </row>
    <row r="22582" spans="1:1" x14ac:dyDescent="0.55000000000000004">
      <c r="A22582" s="131"/>
    </row>
    <row r="22583" spans="1:1" x14ac:dyDescent="0.55000000000000004">
      <c r="A22583" s="131"/>
    </row>
    <row r="22586" spans="1:1" x14ac:dyDescent="0.55000000000000004">
      <c r="A22586" s="131"/>
    </row>
    <row r="22587" spans="1:1" x14ac:dyDescent="0.55000000000000004">
      <c r="A22587" s="131"/>
    </row>
    <row r="22590" spans="1:1" x14ac:dyDescent="0.55000000000000004">
      <c r="A22590" s="131"/>
    </row>
    <row r="22591" spans="1:1" x14ac:dyDescent="0.55000000000000004">
      <c r="A22591" s="131"/>
    </row>
    <row r="22594" spans="1:1" x14ac:dyDescent="0.55000000000000004">
      <c r="A22594" s="131"/>
    </row>
    <row r="22595" spans="1:1" x14ac:dyDescent="0.55000000000000004">
      <c r="A22595" s="131"/>
    </row>
    <row r="22598" spans="1:1" x14ac:dyDescent="0.55000000000000004">
      <c r="A22598" s="131"/>
    </row>
    <row r="22599" spans="1:1" x14ac:dyDescent="0.55000000000000004">
      <c r="A22599" s="131"/>
    </row>
    <row r="22602" spans="1:1" x14ac:dyDescent="0.55000000000000004">
      <c r="A22602" s="131"/>
    </row>
    <row r="22603" spans="1:1" x14ac:dyDescent="0.55000000000000004">
      <c r="A22603" s="131"/>
    </row>
    <row r="22606" spans="1:1" x14ac:dyDescent="0.55000000000000004">
      <c r="A22606" s="131"/>
    </row>
    <row r="22607" spans="1:1" x14ac:dyDescent="0.55000000000000004">
      <c r="A22607" s="131"/>
    </row>
    <row r="22610" spans="1:1" x14ac:dyDescent="0.55000000000000004">
      <c r="A22610" s="131"/>
    </row>
    <row r="22611" spans="1:1" x14ac:dyDescent="0.55000000000000004">
      <c r="A22611" s="131"/>
    </row>
    <row r="22614" spans="1:1" x14ac:dyDescent="0.55000000000000004">
      <c r="A22614" s="131"/>
    </row>
    <row r="22615" spans="1:1" x14ac:dyDescent="0.55000000000000004">
      <c r="A22615" s="131"/>
    </row>
    <row r="22618" spans="1:1" x14ac:dyDescent="0.55000000000000004">
      <c r="A22618" s="131"/>
    </row>
    <row r="22619" spans="1:1" x14ac:dyDescent="0.55000000000000004">
      <c r="A22619" s="131"/>
    </row>
    <row r="22622" spans="1:1" x14ac:dyDescent="0.55000000000000004">
      <c r="A22622" s="131"/>
    </row>
    <row r="22623" spans="1:1" x14ac:dyDescent="0.55000000000000004">
      <c r="A22623" s="131"/>
    </row>
    <row r="22626" spans="1:1" x14ac:dyDescent="0.55000000000000004">
      <c r="A22626" s="131"/>
    </row>
    <row r="22627" spans="1:1" x14ac:dyDescent="0.55000000000000004">
      <c r="A22627" s="131"/>
    </row>
    <row r="22630" spans="1:1" x14ac:dyDescent="0.55000000000000004">
      <c r="A22630" s="131"/>
    </row>
    <row r="22631" spans="1:1" x14ac:dyDescent="0.55000000000000004">
      <c r="A22631" s="131"/>
    </row>
    <row r="22634" spans="1:1" x14ac:dyDescent="0.55000000000000004">
      <c r="A22634" s="131"/>
    </row>
    <row r="22635" spans="1:1" x14ac:dyDescent="0.55000000000000004">
      <c r="A22635" s="131"/>
    </row>
    <row r="22638" spans="1:1" x14ac:dyDescent="0.55000000000000004">
      <c r="A22638" s="131"/>
    </row>
    <row r="22639" spans="1:1" x14ac:dyDescent="0.55000000000000004">
      <c r="A22639" s="131"/>
    </row>
    <row r="22642" spans="1:1" x14ac:dyDescent="0.55000000000000004">
      <c r="A22642" s="131"/>
    </row>
    <row r="22643" spans="1:1" x14ac:dyDescent="0.55000000000000004">
      <c r="A22643" s="131"/>
    </row>
    <row r="22646" spans="1:1" x14ac:dyDescent="0.55000000000000004">
      <c r="A22646" s="131"/>
    </row>
    <row r="22647" spans="1:1" x14ac:dyDescent="0.55000000000000004">
      <c r="A22647" s="131"/>
    </row>
    <row r="22650" spans="1:1" x14ac:dyDescent="0.55000000000000004">
      <c r="A22650" s="131"/>
    </row>
    <row r="22651" spans="1:1" x14ac:dyDescent="0.55000000000000004">
      <c r="A22651" s="131"/>
    </row>
    <row r="22654" spans="1:1" x14ac:dyDescent="0.55000000000000004">
      <c r="A22654" s="131"/>
    </row>
    <row r="22655" spans="1:1" x14ac:dyDescent="0.55000000000000004">
      <c r="A22655" s="131"/>
    </row>
    <row r="22658" spans="1:1" x14ac:dyDescent="0.55000000000000004">
      <c r="A22658" s="131"/>
    </row>
    <row r="22659" spans="1:1" x14ac:dyDescent="0.55000000000000004">
      <c r="A22659" s="131"/>
    </row>
    <row r="22662" spans="1:1" x14ac:dyDescent="0.55000000000000004">
      <c r="A22662" s="131"/>
    </row>
    <row r="22663" spans="1:1" x14ac:dyDescent="0.55000000000000004">
      <c r="A22663" s="131"/>
    </row>
    <row r="22666" spans="1:1" x14ac:dyDescent="0.55000000000000004">
      <c r="A22666" s="131"/>
    </row>
    <row r="22667" spans="1:1" x14ac:dyDescent="0.55000000000000004">
      <c r="A22667" s="131"/>
    </row>
    <row r="22670" spans="1:1" x14ac:dyDescent="0.55000000000000004">
      <c r="A22670" s="131"/>
    </row>
    <row r="22671" spans="1:1" x14ac:dyDescent="0.55000000000000004">
      <c r="A22671" s="131"/>
    </row>
    <row r="22674" spans="1:1" x14ac:dyDescent="0.55000000000000004">
      <c r="A22674" s="131"/>
    </row>
    <row r="22675" spans="1:1" x14ac:dyDescent="0.55000000000000004">
      <c r="A22675" s="131"/>
    </row>
    <row r="22678" spans="1:1" x14ac:dyDescent="0.55000000000000004">
      <c r="A22678" s="131"/>
    </row>
    <row r="22679" spans="1:1" x14ac:dyDescent="0.55000000000000004">
      <c r="A22679" s="131"/>
    </row>
    <row r="22682" spans="1:1" x14ac:dyDescent="0.55000000000000004">
      <c r="A22682" s="131"/>
    </row>
    <row r="22683" spans="1:1" x14ac:dyDescent="0.55000000000000004">
      <c r="A22683" s="131"/>
    </row>
    <row r="22686" spans="1:1" x14ac:dyDescent="0.55000000000000004">
      <c r="A22686" s="131"/>
    </row>
    <row r="22687" spans="1:1" x14ac:dyDescent="0.55000000000000004">
      <c r="A22687" s="131"/>
    </row>
    <row r="22690" spans="1:1" x14ac:dyDescent="0.55000000000000004">
      <c r="A22690" s="131"/>
    </row>
    <row r="22691" spans="1:1" x14ac:dyDescent="0.55000000000000004">
      <c r="A22691" s="131"/>
    </row>
    <row r="22694" spans="1:1" x14ac:dyDescent="0.55000000000000004">
      <c r="A22694" s="131"/>
    </row>
    <row r="22695" spans="1:1" x14ac:dyDescent="0.55000000000000004">
      <c r="A22695" s="131"/>
    </row>
    <row r="22698" spans="1:1" x14ac:dyDescent="0.55000000000000004">
      <c r="A22698" s="131"/>
    </row>
    <row r="22699" spans="1:1" x14ac:dyDescent="0.55000000000000004">
      <c r="A22699" s="131"/>
    </row>
    <row r="22702" spans="1:1" x14ac:dyDescent="0.55000000000000004">
      <c r="A22702" s="131"/>
    </row>
    <row r="22703" spans="1:1" x14ac:dyDescent="0.55000000000000004">
      <c r="A22703" s="131"/>
    </row>
    <row r="22706" spans="1:1" x14ac:dyDescent="0.55000000000000004">
      <c r="A22706" s="131"/>
    </row>
    <row r="22707" spans="1:1" x14ac:dyDescent="0.55000000000000004">
      <c r="A22707" s="131"/>
    </row>
    <row r="22710" spans="1:1" x14ac:dyDescent="0.55000000000000004">
      <c r="A22710" s="131"/>
    </row>
    <row r="22711" spans="1:1" x14ac:dyDescent="0.55000000000000004">
      <c r="A22711" s="131"/>
    </row>
    <row r="22714" spans="1:1" x14ac:dyDescent="0.55000000000000004">
      <c r="A22714" s="131"/>
    </row>
    <row r="22715" spans="1:1" x14ac:dyDescent="0.55000000000000004">
      <c r="A22715" s="131"/>
    </row>
    <row r="22718" spans="1:1" x14ac:dyDescent="0.55000000000000004">
      <c r="A22718" s="131"/>
    </row>
    <row r="22719" spans="1:1" x14ac:dyDescent="0.55000000000000004">
      <c r="A22719" s="131"/>
    </row>
    <row r="22722" spans="1:1" x14ac:dyDescent="0.55000000000000004">
      <c r="A22722" s="131"/>
    </row>
    <row r="22723" spans="1:1" x14ac:dyDescent="0.55000000000000004">
      <c r="A22723" s="131"/>
    </row>
    <row r="22726" spans="1:1" x14ac:dyDescent="0.55000000000000004">
      <c r="A22726" s="131"/>
    </row>
    <row r="22727" spans="1:1" x14ac:dyDescent="0.55000000000000004">
      <c r="A22727" s="131"/>
    </row>
    <row r="22730" spans="1:1" x14ac:dyDescent="0.55000000000000004">
      <c r="A22730" s="131"/>
    </row>
    <row r="22731" spans="1:1" x14ac:dyDescent="0.55000000000000004">
      <c r="A22731" s="131"/>
    </row>
    <row r="22734" spans="1:1" x14ac:dyDescent="0.55000000000000004">
      <c r="A22734" s="131"/>
    </row>
    <row r="22735" spans="1:1" x14ac:dyDescent="0.55000000000000004">
      <c r="A22735" s="131"/>
    </row>
    <row r="22738" spans="1:1" x14ac:dyDescent="0.55000000000000004">
      <c r="A22738" s="131"/>
    </row>
    <row r="22739" spans="1:1" x14ac:dyDescent="0.55000000000000004">
      <c r="A22739" s="131"/>
    </row>
    <row r="22742" spans="1:1" x14ac:dyDescent="0.55000000000000004">
      <c r="A22742" s="131"/>
    </row>
    <row r="22743" spans="1:1" x14ac:dyDescent="0.55000000000000004">
      <c r="A22743" s="131"/>
    </row>
    <row r="22746" spans="1:1" x14ac:dyDescent="0.55000000000000004">
      <c r="A22746" s="131"/>
    </row>
    <row r="22747" spans="1:1" x14ac:dyDescent="0.55000000000000004">
      <c r="A22747" s="131"/>
    </row>
    <row r="22750" spans="1:1" x14ac:dyDescent="0.55000000000000004">
      <c r="A22750" s="131"/>
    </row>
    <row r="22751" spans="1:1" x14ac:dyDescent="0.55000000000000004">
      <c r="A22751" s="131"/>
    </row>
    <row r="22754" spans="1:1" x14ac:dyDescent="0.55000000000000004">
      <c r="A22754" s="131"/>
    </row>
    <row r="22755" spans="1:1" x14ac:dyDescent="0.55000000000000004">
      <c r="A22755" s="131"/>
    </row>
    <row r="22758" spans="1:1" x14ac:dyDescent="0.55000000000000004">
      <c r="A22758" s="131"/>
    </row>
    <row r="22759" spans="1:1" x14ac:dyDescent="0.55000000000000004">
      <c r="A22759" s="131"/>
    </row>
    <row r="22762" spans="1:1" x14ac:dyDescent="0.55000000000000004">
      <c r="A22762" s="131"/>
    </row>
    <row r="22763" spans="1:1" x14ac:dyDescent="0.55000000000000004">
      <c r="A22763" s="131"/>
    </row>
    <row r="22766" spans="1:1" x14ac:dyDescent="0.55000000000000004">
      <c r="A22766" s="131"/>
    </row>
    <row r="22767" spans="1:1" x14ac:dyDescent="0.55000000000000004">
      <c r="A22767" s="131"/>
    </row>
    <row r="22770" spans="1:1" x14ac:dyDescent="0.55000000000000004">
      <c r="A22770" s="131"/>
    </row>
    <row r="22771" spans="1:1" x14ac:dyDescent="0.55000000000000004">
      <c r="A22771" s="131"/>
    </row>
    <row r="22774" spans="1:1" x14ac:dyDescent="0.55000000000000004">
      <c r="A22774" s="131"/>
    </row>
    <row r="22775" spans="1:1" x14ac:dyDescent="0.55000000000000004">
      <c r="A22775" s="131"/>
    </row>
    <row r="22778" spans="1:1" x14ac:dyDescent="0.55000000000000004">
      <c r="A22778" s="131"/>
    </row>
    <row r="22779" spans="1:1" x14ac:dyDescent="0.55000000000000004">
      <c r="A22779" s="131"/>
    </row>
    <row r="22782" spans="1:1" x14ac:dyDescent="0.55000000000000004">
      <c r="A22782" s="131"/>
    </row>
    <row r="22783" spans="1:1" x14ac:dyDescent="0.55000000000000004">
      <c r="A22783" s="131"/>
    </row>
    <row r="22786" spans="1:1" x14ac:dyDescent="0.55000000000000004">
      <c r="A22786" s="131"/>
    </row>
    <row r="22787" spans="1:1" x14ac:dyDescent="0.55000000000000004">
      <c r="A22787" s="131"/>
    </row>
    <row r="22790" spans="1:1" x14ac:dyDescent="0.55000000000000004">
      <c r="A22790" s="131"/>
    </row>
    <row r="22791" spans="1:1" x14ac:dyDescent="0.55000000000000004">
      <c r="A22791" s="131"/>
    </row>
    <row r="22794" spans="1:1" x14ac:dyDescent="0.55000000000000004">
      <c r="A22794" s="131"/>
    </row>
    <row r="22795" spans="1:1" x14ac:dyDescent="0.55000000000000004">
      <c r="A22795" s="131"/>
    </row>
    <row r="22798" spans="1:1" x14ac:dyDescent="0.55000000000000004">
      <c r="A22798" s="131"/>
    </row>
    <row r="22799" spans="1:1" x14ac:dyDescent="0.55000000000000004">
      <c r="A22799" s="131"/>
    </row>
    <row r="22802" spans="1:1" x14ac:dyDescent="0.55000000000000004">
      <c r="A22802" s="131"/>
    </row>
    <row r="22803" spans="1:1" x14ac:dyDescent="0.55000000000000004">
      <c r="A22803" s="131"/>
    </row>
    <row r="22806" spans="1:1" x14ac:dyDescent="0.55000000000000004">
      <c r="A22806" s="131"/>
    </row>
    <row r="22807" spans="1:1" x14ac:dyDescent="0.55000000000000004">
      <c r="A22807" s="131"/>
    </row>
    <row r="22810" spans="1:1" x14ac:dyDescent="0.55000000000000004">
      <c r="A22810" s="131"/>
    </row>
    <row r="22811" spans="1:1" x14ac:dyDescent="0.55000000000000004">
      <c r="A22811" s="131"/>
    </row>
    <row r="22814" spans="1:1" x14ac:dyDescent="0.55000000000000004">
      <c r="A22814" s="131"/>
    </row>
    <row r="22815" spans="1:1" x14ac:dyDescent="0.55000000000000004">
      <c r="A22815" s="131"/>
    </row>
    <row r="22818" spans="1:1" x14ac:dyDescent="0.55000000000000004">
      <c r="A22818" s="131"/>
    </row>
    <row r="22819" spans="1:1" x14ac:dyDescent="0.55000000000000004">
      <c r="A22819" s="131"/>
    </row>
    <row r="22822" spans="1:1" x14ac:dyDescent="0.55000000000000004">
      <c r="A22822" s="131"/>
    </row>
    <row r="22823" spans="1:1" x14ac:dyDescent="0.55000000000000004">
      <c r="A22823" s="131"/>
    </row>
    <row r="22826" spans="1:1" x14ac:dyDescent="0.55000000000000004">
      <c r="A22826" s="131"/>
    </row>
    <row r="22827" spans="1:1" x14ac:dyDescent="0.55000000000000004">
      <c r="A22827" s="131"/>
    </row>
    <row r="22830" spans="1:1" x14ac:dyDescent="0.55000000000000004">
      <c r="A22830" s="131"/>
    </row>
    <row r="22831" spans="1:1" x14ac:dyDescent="0.55000000000000004">
      <c r="A22831" s="131"/>
    </row>
    <row r="22834" spans="1:1" x14ac:dyDescent="0.55000000000000004">
      <c r="A22834" s="131"/>
    </row>
    <row r="22835" spans="1:1" x14ac:dyDescent="0.55000000000000004">
      <c r="A22835" s="131"/>
    </row>
    <row r="22838" spans="1:1" x14ac:dyDescent="0.55000000000000004">
      <c r="A22838" s="131"/>
    </row>
    <row r="22839" spans="1:1" x14ac:dyDescent="0.55000000000000004">
      <c r="A22839" s="131"/>
    </row>
    <row r="22842" spans="1:1" x14ac:dyDescent="0.55000000000000004">
      <c r="A22842" s="131"/>
    </row>
    <row r="22843" spans="1:1" x14ac:dyDescent="0.55000000000000004">
      <c r="A22843" s="131"/>
    </row>
    <row r="22846" spans="1:1" x14ac:dyDescent="0.55000000000000004">
      <c r="A22846" s="131"/>
    </row>
    <row r="22847" spans="1:1" x14ac:dyDescent="0.55000000000000004">
      <c r="A22847" s="131"/>
    </row>
    <row r="22850" spans="1:1" x14ac:dyDescent="0.55000000000000004">
      <c r="A22850" s="131"/>
    </row>
    <row r="22851" spans="1:1" x14ac:dyDescent="0.55000000000000004">
      <c r="A22851" s="131"/>
    </row>
    <row r="22854" spans="1:1" x14ac:dyDescent="0.55000000000000004">
      <c r="A22854" s="131"/>
    </row>
    <row r="22855" spans="1:1" x14ac:dyDescent="0.55000000000000004">
      <c r="A22855" s="131"/>
    </row>
    <row r="22858" spans="1:1" x14ac:dyDescent="0.55000000000000004">
      <c r="A22858" s="131"/>
    </row>
    <row r="22859" spans="1:1" x14ac:dyDescent="0.55000000000000004">
      <c r="A22859" s="131"/>
    </row>
    <row r="22862" spans="1:1" x14ac:dyDescent="0.55000000000000004">
      <c r="A22862" s="131"/>
    </row>
    <row r="22863" spans="1:1" x14ac:dyDescent="0.55000000000000004">
      <c r="A22863" s="131"/>
    </row>
    <row r="22866" spans="1:1" x14ac:dyDescent="0.55000000000000004">
      <c r="A22866" s="131"/>
    </row>
    <row r="22867" spans="1:1" x14ac:dyDescent="0.55000000000000004">
      <c r="A22867" s="131"/>
    </row>
    <row r="22870" spans="1:1" x14ac:dyDescent="0.55000000000000004">
      <c r="A22870" s="131"/>
    </row>
    <row r="22871" spans="1:1" x14ac:dyDescent="0.55000000000000004">
      <c r="A22871" s="131"/>
    </row>
    <row r="22874" spans="1:1" x14ac:dyDescent="0.55000000000000004">
      <c r="A22874" s="131"/>
    </row>
    <row r="22875" spans="1:1" x14ac:dyDescent="0.55000000000000004">
      <c r="A22875" s="131"/>
    </row>
    <row r="22878" spans="1:1" x14ac:dyDescent="0.55000000000000004">
      <c r="A22878" s="131"/>
    </row>
    <row r="22879" spans="1:1" x14ac:dyDescent="0.55000000000000004">
      <c r="A22879" s="131"/>
    </row>
    <row r="22882" spans="1:1" x14ac:dyDescent="0.55000000000000004">
      <c r="A22882" s="131"/>
    </row>
    <row r="22883" spans="1:1" x14ac:dyDescent="0.55000000000000004">
      <c r="A22883" s="131"/>
    </row>
    <row r="22886" spans="1:1" x14ac:dyDescent="0.55000000000000004">
      <c r="A22886" s="131"/>
    </row>
    <row r="22887" spans="1:1" x14ac:dyDescent="0.55000000000000004">
      <c r="A22887" s="131"/>
    </row>
    <row r="22890" spans="1:1" x14ac:dyDescent="0.55000000000000004">
      <c r="A22890" s="131"/>
    </row>
    <row r="22891" spans="1:1" x14ac:dyDescent="0.55000000000000004">
      <c r="A22891" s="131"/>
    </row>
    <row r="22894" spans="1:1" x14ac:dyDescent="0.55000000000000004">
      <c r="A22894" s="131"/>
    </row>
    <row r="22895" spans="1:1" x14ac:dyDescent="0.55000000000000004">
      <c r="A22895" s="131"/>
    </row>
    <row r="22898" spans="1:1" x14ac:dyDescent="0.55000000000000004">
      <c r="A22898" s="131"/>
    </row>
    <row r="22899" spans="1:1" x14ac:dyDescent="0.55000000000000004">
      <c r="A22899" s="131"/>
    </row>
    <row r="22902" spans="1:1" x14ac:dyDescent="0.55000000000000004">
      <c r="A22902" s="131"/>
    </row>
    <row r="22903" spans="1:1" x14ac:dyDescent="0.55000000000000004">
      <c r="A22903" s="131"/>
    </row>
    <row r="22906" spans="1:1" x14ac:dyDescent="0.55000000000000004">
      <c r="A22906" s="131"/>
    </row>
    <row r="22907" spans="1:1" x14ac:dyDescent="0.55000000000000004">
      <c r="A22907" s="131"/>
    </row>
    <row r="22910" spans="1:1" x14ac:dyDescent="0.55000000000000004">
      <c r="A22910" s="131"/>
    </row>
    <row r="22911" spans="1:1" x14ac:dyDescent="0.55000000000000004">
      <c r="A22911" s="131"/>
    </row>
    <row r="22914" spans="1:1" x14ac:dyDescent="0.55000000000000004">
      <c r="A22914" s="131"/>
    </row>
    <row r="22915" spans="1:1" x14ac:dyDescent="0.55000000000000004">
      <c r="A22915" s="131"/>
    </row>
    <row r="22918" spans="1:1" x14ac:dyDescent="0.55000000000000004">
      <c r="A22918" s="131"/>
    </row>
    <row r="22919" spans="1:1" x14ac:dyDescent="0.55000000000000004">
      <c r="A22919" s="131"/>
    </row>
    <row r="22922" spans="1:1" x14ac:dyDescent="0.55000000000000004">
      <c r="A22922" s="131"/>
    </row>
    <row r="22923" spans="1:1" x14ac:dyDescent="0.55000000000000004">
      <c r="A22923" s="131"/>
    </row>
    <row r="22926" spans="1:1" x14ac:dyDescent="0.55000000000000004">
      <c r="A22926" s="131"/>
    </row>
    <row r="22927" spans="1:1" x14ac:dyDescent="0.55000000000000004">
      <c r="A22927" s="131"/>
    </row>
    <row r="22930" spans="1:1" x14ac:dyDescent="0.55000000000000004">
      <c r="A22930" s="131"/>
    </row>
    <row r="22931" spans="1:1" x14ac:dyDescent="0.55000000000000004">
      <c r="A22931" s="131"/>
    </row>
    <row r="22934" spans="1:1" x14ac:dyDescent="0.55000000000000004">
      <c r="A22934" s="131"/>
    </row>
    <row r="22935" spans="1:1" x14ac:dyDescent="0.55000000000000004">
      <c r="A22935" s="131"/>
    </row>
    <row r="22938" spans="1:1" x14ac:dyDescent="0.55000000000000004">
      <c r="A22938" s="131"/>
    </row>
    <row r="22939" spans="1:1" x14ac:dyDescent="0.55000000000000004">
      <c r="A22939" s="131"/>
    </row>
    <row r="22942" spans="1:1" x14ac:dyDescent="0.55000000000000004">
      <c r="A22942" s="131"/>
    </row>
    <row r="22943" spans="1:1" x14ac:dyDescent="0.55000000000000004">
      <c r="A22943" s="131"/>
    </row>
    <row r="22946" spans="1:1" x14ac:dyDescent="0.55000000000000004">
      <c r="A22946" s="131"/>
    </row>
    <row r="22947" spans="1:1" x14ac:dyDescent="0.55000000000000004">
      <c r="A22947" s="131"/>
    </row>
    <row r="22950" spans="1:1" x14ac:dyDescent="0.55000000000000004">
      <c r="A22950" s="131"/>
    </row>
    <row r="22951" spans="1:1" x14ac:dyDescent="0.55000000000000004">
      <c r="A22951" s="131"/>
    </row>
    <row r="22954" spans="1:1" x14ac:dyDescent="0.55000000000000004">
      <c r="A22954" s="131"/>
    </row>
    <row r="22955" spans="1:1" x14ac:dyDescent="0.55000000000000004">
      <c r="A22955" s="131"/>
    </row>
    <row r="22958" spans="1:1" x14ac:dyDescent="0.55000000000000004">
      <c r="A22958" s="131"/>
    </row>
    <row r="22959" spans="1:1" x14ac:dyDescent="0.55000000000000004">
      <c r="A22959" s="131"/>
    </row>
    <row r="22962" spans="1:1" x14ac:dyDescent="0.55000000000000004">
      <c r="A22962" s="131"/>
    </row>
    <row r="22963" spans="1:1" x14ac:dyDescent="0.55000000000000004">
      <c r="A22963" s="131"/>
    </row>
    <row r="22966" spans="1:1" x14ac:dyDescent="0.55000000000000004">
      <c r="A22966" s="131"/>
    </row>
    <row r="22967" spans="1:1" x14ac:dyDescent="0.55000000000000004">
      <c r="A22967" s="131"/>
    </row>
    <row r="22970" spans="1:1" x14ac:dyDescent="0.55000000000000004">
      <c r="A22970" s="131"/>
    </row>
    <row r="22971" spans="1:1" x14ac:dyDescent="0.55000000000000004">
      <c r="A22971" s="131"/>
    </row>
    <row r="22974" spans="1:1" x14ac:dyDescent="0.55000000000000004">
      <c r="A22974" s="131"/>
    </row>
    <row r="22975" spans="1:1" x14ac:dyDescent="0.55000000000000004">
      <c r="A22975" s="131"/>
    </row>
    <row r="22978" spans="1:1" x14ac:dyDescent="0.55000000000000004">
      <c r="A22978" s="131"/>
    </row>
    <row r="22979" spans="1:1" x14ac:dyDescent="0.55000000000000004">
      <c r="A22979" s="131"/>
    </row>
    <row r="22982" spans="1:1" x14ac:dyDescent="0.55000000000000004">
      <c r="A22982" s="131"/>
    </row>
    <row r="22983" spans="1:1" x14ac:dyDescent="0.55000000000000004">
      <c r="A22983" s="131"/>
    </row>
    <row r="22986" spans="1:1" x14ac:dyDescent="0.55000000000000004">
      <c r="A22986" s="131"/>
    </row>
    <row r="22987" spans="1:1" x14ac:dyDescent="0.55000000000000004">
      <c r="A22987" s="131"/>
    </row>
    <row r="22990" spans="1:1" x14ac:dyDescent="0.55000000000000004">
      <c r="A22990" s="131"/>
    </row>
    <row r="22991" spans="1:1" x14ac:dyDescent="0.55000000000000004">
      <c r="A22991" s="131"/>
    </row>
    <row r="22994" spans="1:1" x14ac:dyDescent="0.55000000000000004">
      <c r="A22994" s="131"/>
    </row>
    <row r="22995" spans="1:1" x14ac:dyDescent="0.55000000000000004">
      <c r="A22995" s="131"/>
    </row>
    <row r="22998" spans="1:1" x14ac:dyDescent="0.55000000000000004">
      <c r="A22998" s="131"/>
    </row>
    <row r="22999" spans="1:1" x14ac:dyDescent="0.55000000000000004">
      <c r="A22999" s="131"/>
    </row>
    <row r="23002" spans="1:1" x14ac:dyDescent="0.55000000000000004">
      <c r="A23002" s="131"/>
    </row>
    <row r="23003" spans="1:1" x14ac:dyDescent="0.55000000000000004">
      <c r="A23003" s="131"/>
    </row>
    <row r="23006" spans="1:1" x14ac:dyDescent="0.55000000000000004">
      <c r="A23006" s="131"/>
    </row>
    <row r="23007" spans="1:1" x14ac:dyDescent="0.55000000000000004">
      <c r="A23007" s="131"/>
    </row>
    <row r="23010" spans="1:1" x14ac:dyDescent="0.55000000000000004">
      <c r="A23010" s="131"/>
    </row>
    <row r="23011" spans="1:1" x14ac:dyDescent="0.55000000000000004">
      <c r="A23011" s="131"/>
    </row>
    <row r="23014" spans="1:1" x14ac:dyDescent="0.55000000000000004">
      <c r="A23014" s="131"/>
    </row>
    <row r="23015" spans="1:1" x14ac:dyDescent="0.55000000000000004">
      <c r="A23015" s="131"/>
    </row>
    <row r="23018" spans="1:1" x14ac:dyDescent="0.55000000000000004">
      <c r="A23018" s="131"/>
    </row>
    <row r="23019" spans="1:1" x14ac:dyDescent="0.55000000000000004">
      <c r="A23019" s="131"/>
    </row>
    <row r="23022" spans="1:1" x14ac:dyDescent="0.55000000000000004">
      <c r="A23022" s="131"/>
    </row>
    <row r="23023" spans="1:1" x14ac:dyDescent="0.55000000000000004">
      <c r="A23023" s="131"/>
    </row>
    <row r="23026" spans="1:1" x14ac:dyDescent="0.55000000000000004">
      <c r="A23026" s="131"/>
    </row>
    <row r="23027" spans="1:1" x14ac:dyDescent="0.55000000000000004">
      <c r="A23027" s="131"/>
    </row>
    <row r="23030" spans="1:1" x14ac:dyDescent="0.55000000000000004">
      <c r="A23030" s="131"/>
    </row>
    <row r="23031" spans="1:1" x14ac:dyDescent="0.55000000000000004">
      <c r="A23031" s="131"/>
    </row>
    <row r="23034" spans="1:1" x14ac:dyDescent="0.55000000000000004">
      <c r="A23034" s="131"/>
    </row>
    <row r="23035" spans="1:1" x14ac:dyDescent="0.55000000000000004">
      <c r="A23035" s="131"/>
    </row>
    <row r="23038" spans="1:1" x14ac:dyDescent="0.55000000000000004">
      <c r="A23038" s="131"/>
    </row>
    <row r="23039" spans="1:1" x14ac:dyDescent="0.55000000000000004">
      <c r="A23039" s="131"/>
    </row>
    <row r="23042" spans="1:1" x14ac:dyDescent="0.55000000000000004">
      <c r="A23042" s="131"/>
    </row>
    <row r="23043" spans="1:1" x14ac:dyDescent="0.55000000000000004">
      <c r="A23043" s="131"/>
    </row>
    <row r="23046" spans="1:1" x14ac:dyDescent="0.55000000000000004">
      <c r="A23046" s="131"/>
    </row>
    <row r="23047" spans="1:1" x14ac:dyDescent="0.55000000000000004">
      <c r="A23047" s="131"/>
    </row>
    <row r="23050" spans="1:1" x14ac:dyDescent="0.55000000000000004">
      <c r="A23050" s="131"/>
    </row>
    <row r="23051" spans="1:1" x14ac:dyDescent="0.55000000000000004">
      <c r="A23051" s="131"/>
    </row>
    <row r="23054" spans="1:1" x14ac:dyDescent="0.55000000000000004">
      <c r="A23054" s="131"/>
    </row>
    <row r="23055" spans="1:1" x14ac:dyDescent="0.55000000000000004">
      <c r="A23055" s="131"/>
    </row>
    <row r="23058" spans="1:1" x14ac:dyDescent="0.55000000000000004">
      <c r="A23058" s="131"/>
    </row>
    <row r="23059" spans="1:1" x14ac:dyDescent="0.55000000000000004">
      <c r="A23059" s="131"/>
    </row>
    <row r="23062" spans="1:1" x14ac:dyDescent="0.55000000000000004">
      <c r="A23062" s="131"/>
    </row>
    <row r="23063" spans="1:1" x14ac:dyDescent="0.55000000000000004">
      <c r="A23063" s="131"/>
    </row>
    <row r="23066" spans="1:1" x14ac:dyDescent="0.55000000000000004">
      <c r="A23066" s="131"/>
    </row>
    <row r="23067" spans="1:1" x14ac:dyDescent="0.55000000000000004">
      <c r="A23067" s="131"/>
    </row>
    <row r="23070" spans="1:1" x14ac:dyDescent="0.55000000000000004">
      <c r="A23070" s="131"/>
    </row>
    <row r="23071" spans="1:1" x14ac:dyDescent="0.55000000000000004">
      <c r="A23071" s="131"/>
    </row>
    <row r="23074" spans="1:1" x14ac:dyDescent="0.55000000000000004">
      <c r="A23074" s="131"/>
    </row>
    <row r="23075" spans="1:1" x14ac:dyDescent="0.55000000000000004">
      <c r="A23075" s="131"/>
    </row>
    <row r="23078" spans="1:1" x14ac:dyDescent="0.55000000000000004">
      <c r="A23078" s="131"/>
    </row>
    <row r="23079" spans="1:1" x14ac:dyDescent="0.55000000000000004">
      <c r="A23079" s="131"/>
    </row>
    <row r="23082" spans="1:1" x14ac:dyDescent="0.55000000000000004">
      <c r="A23082" s="131"/>
    </row>
    <row r="23083" spans="1:1" x14ac:dyDescent="0.55000000000000004">
      <c r="A23083" s="131"/>
    </row>
    <row r="23086" spans="1:1" x14ac:dyDescent="0.55000000000000004">
      <c r="A23086" s="131"/>
    </row>
    <row r="23087" spans="1:1" x14ac:dyDescent="0.55000000000000004">
      <c r="A23087" s="131"/>
    </row>
    <row r="23090" spans="1:1" x14ac:dyDescent="0.55000000000000004">
      <c r="A23090" s="131"/>
    </row>
    <row r="23091" spans="1:1" x14ac:dyDescent="0.55000000000000004">
      <c r="A23091" s="131"/>
    </row>
    <row r="23094" spans="1:1" x14ac:dyDescent="0.55000000000000004">
      <c r="A23094" s="131"/>
    </row>
    <row r="23095" spans="1:1" x14ac:dyDescent="0.55000000000000004">
      <c r="A23095" s="131"/>
    </row>
    <row r="23098" spans="1:1" x14ac:dyDescent="0.55000000000000004">
      <c r="A23098" s="131"/>
    </row>
    <row r="23099" spans="1:1" x14ac:dyDescent="0.55000000000000004">
      <c r="A23099" s="131"/>
    </row>
    <row r="23102" spans="1:1" x14ac:dyDescent="0.55000000000000004">
      <c r="A23102" s="131"/>
    </row>
    <row r="23103" spans="1:1" x14ac:dyDescent="0.55000000000000004">
      <c r="A23103" s="131"/>
    </row>
    <row r="23106" spans="1:1" x14ac:dyDescent="0.55000000000000004">
      <c r="A23106" s="131"/>
    </row>
    <row r="23107" spans="1:1" x14ac:dyDescent="0.55000000000000004">
      <c r="A23107" s="131"/>
    </row>
    <row r="23110" spans="1:1" x14ac:dyDescent="0.55000000000000004">
      <c r="A23110" s="131"/>
    </row>
    <row r="23111" spans="1:1" x14ac:dyDescent="0.55000000000000004">
      <c r="A23111" s="131"/>
    </row>
    <row r="23114" spans="1:1" x14ac:dyDescent="0.55000000000000004">
      <c r="A23114" s="131"/>
    </row>
    <row r="23115" spans="1:1" x14ac:dyDescent="0.55000000000000004">
      <c r="A23115" s="131"/>
    </row>
    <row r="23118" spans="1:1" x14ac:dyDescent="0.55000000000000004">
      <c r="A23118" s="131"/>
    </row>
    <row r="23119" spans="1:1" x14ac:dyDescent="0.55000000000000004">
      <c r="A23119" s="131"/>
    </row>
    <row r="23122" spans="1:1" x14ac:dyDescent="0.55000000000000004">
      <c r="A23122" s="131"/>
    </row>
    <row r="23123" spans="1:1" x14ac:dyDescent="0.55000000000000004">
      <c r="A23123" s="131"/>
    </row>
    <row r="23126" spans="1:1" x14ac:dyDescent="0.55000000000000004">
      <c r="A23126" s="131"/>
    </row>
    <row r="23127" spans="1:1" x14ac:dyDescent="0.55000000000000004">
      <c r="A23127" s="131"/>
    </row>
    <row r="23130" spans="1:1" x14ac:dyDescent="0.55000000000000004">
      <c r="A23130" s="131"/>
    </row>
    <row r="23131" spans="1:1" x14ac:dyDescent="0.55000000000000004">
      <c r="A23131" s="131"/>
    </row>
    <row r="23134" spans="1:1" x14ac:dyDescent="0.55000000000000004">
      <c r="A23134" s="131"/>
    </row>
    <row r="23135" spans="1:1" x14ac:dyDescent="0.55000000000000004">
      <c r="A23135" s="131"/>
    </row>
    <row r="23138" spans="1:1" x14ac:dyDescent="0.55000000000000004">
      <c r="A23138" s="131"/>
    </row>
    <row r="23139" spans="1:1" x14ac:dyDescent="0.55000000000000004">
      <c r="A23139" s="131"/>
    </row>
    <row r="23142" spans="1:1" x14ac:dyDescent="0.55000000000000004">
      <c r="A23142" s="131"/>
    </row>
    <row r="23143" spans="1:1" x14ac:dyDescent="0.55000000000000004">
      <c r="A23143" s="131"/>
    </row>
    <row r="23146" spans="1:1" x14ac:dyDescent="0.55000000000000004">
      <c r="A23146" s="131"/>
    </row>
    <row r="23147" spans="1:1" x14ac:dyDescent="0.55000000000000004">
      <c r="A23147" s="131"/>
    </row>
    <row r="23150" spans="1:1" x14ac:dyDescent="0.55000000000000004">
      <c r="A23150" s="131"/>
    </row>
    <row r="23151" spans="1:1" x14ac:dyDescent="0.55000000000000004">
      <c r="A23151" s="131"/>
    </row>
    <row r="23154" spans="1:1" x14ac:dyDescent="0.55000000000000004">
      <c r="A23154" s="131"/>
    </row>
    <row r="23155" spans="1:1" x14ac:dyDescent="0.55000000000000004">
      <c r="A23155" s="131"/>
    </row>
    <row r="23158" spans="1:1" x14ac:dyDescent="0.55000000000000004">
      <c r="A23158" s="131"/>
    </row>
    <row r="23159" spans="1:1" x14ac:dyDescent="0.55000000000000004">
      <c r="A23159" s="131"/>
    </row>
    <row r="23162" spans="1:1" x14ac:dyDescent="0.55000000000000004">
      <c r="A23162" s="131"/>
    </row>
    <row r="23163" spans="1:1" x14ac:dyDescent="0.55000000000000004">
      <c r="A23163" s="131"/>
    </row>
    <row r="23166" spans="1:1" x14ac:dyDescent="0.55000000000000004">
      <c r="A23166" s="131"/>
    </row>
    <row r="23167" spans="1:1" x14ac:dyDescent="0.55000000000000004">
      <c r="A23167" s="131"/>
    </row>
    <row r="23170" spans="1:1" x14ac:dyDescent="0.55000000000000004">
      <c r="A23170" s="131"/>
    </row>
    <row r="23171" spans="1:1" x14ac:dyDescent="0.55000000000000004">
      <c r="A23171" s="131"/>
    </row>
    <row r="23174" spans="1:1" x14ac:dyDescent="0.55000000000000004">
      <c r="A23174" s="131"/>
    </row>
    <row r="23175" spans="1:1" x14ac:dyDescent="0.55000000000000004">
      <c r="A23175" s="131"/>
    </row>
    <row r="23178" spans="1:1" x14ac:dyDescent="0.55000000000000004">
      <c r="A23178" s="131"/>
    </row>
    <row r="23179" spans="1:1" x14ac:dyDescent="0.55000000000000004">
      <c r="A23179" s="131"/>
    </row>
    <row r="23182" spans="1:1" x14ac:dyDescent="0.55000000000000004">
      <c r="A23182" s="131"/>
    </row>
    <row r="23183" spans="1:1" x14ac:dyDescent="0.55000000000000004">
      <c r="A23183" s="131"/>
    </row>
    <row r="23186" spans="1:1" x14ac:dyDescent="0.55000000000000004">
      <c r="A23186" s="131"/>
    </row>
    <row r="23187" spans="1:1" x14ac:dyDescent="0.55000000000000004">
      <c r="A23187" s="131"/>
    </row>
    <row r="23190" spans="1:1" x14ac:dyDescent="0.55000000000000004">
      <c r="A23190" s="131"/>
    </row>
    <row r="23191" spans="1:1" x14ac:dyDescent="0.55000000000000004">
      <c r="A23191" s="131"/>
    </row>
    <row r="23194" spans="1:1" x14ac:dyDescent="0.55000000000000004">
      <c r="A23194" s="131"/>
    </row>
    <row r="23195" spans="1:1" x14ac:dyDescent="0.55000000000000004">
      <c r="A23195" s="131"/>
    </row>
    <row r="23198" spans="1:1" x14ac:dyDescent="0.55000000000000004">
      <c r="A23198" s="131"/>
    </row>
    <row r="23199" spans="1:1" x14ac:dyDescent="0.55000000000000004">
      <c r="A23199" s="131"/>
    </row>
    <row r="23202" spans="1:1" x14ac:dyDescent="0.55000000000000004">
      <c r="A23202" s="131"/>
    </row>
    <row r="23203" spans="1:1" x14ac:dyDescent="0.55000000000000004">
      <c r="A23203" s="131"/>
    </row>
    <row r="23206" spans="1:1" x14ac:dyDescent="0.55000000000000004">
      <c r="A23206" s="131"/>
    </row>
    <row r="23207" spans="1:1" x14ac:dyDescent="0.55000000000000004">
      <c r="A23207" s="131"/>
    </row>
    <row r="23210" spans="1:1" x14ac:dyDescent="0.55000000000000004">
      <c r="A23210" s="131"/>
    </row>
    <row r="23211" spans="1:1" x14ac:dyDescent="0.55000000000000004">
      <c r="A23211" s="131"/>
    </row>
    <row r="23214" spans="1:1" x14ac:dyDescent="0.55000000000000004">
      <c r="A23214" s="131"/>
    </row>
    <row r="23215" spans="1:1" x14ac:dyDescent="0.55000000000000004">
      <c r="A23215" s="131"/>
    </row>
    <row r="23218" spans="1:1" x14ac:dyDescent="0.55000000000000004">
      <c r="A23218" s="131"/>
    </row>
    <row r="23219" spans="1:1" x14ac:dyDescent="0.55000000000000004">
      <c r="A23219" s="131"/>
    </row>
    <row r="23222" spans="1:1" x14ac:dyDescent="0.55000000000000004">
      <c r="A23222" s="131"/>
    </row>
    <row r="23223" spans="1:1" x14ac:dyDescent="0.55000000000000004">
      <c r="A23223" s="131"/>
    </row>
    <row r="23226" spans="1:1" x14ac:dyDescent="0.55000000000000004">
      <c r="A23226" s="131"/>
    </row>
    <row r="23227" spans="1:1" x14ac:dyDescent="0.55000000000000004">
      <c r="A23227" s="131"/>
    </row>
    <row r="23230" spans="1:1" x14ac:dyDescent="0.55000000000000004">
      <c r="A23230" s="131"/>
    </row>
    <row r="23231" spans="1:1" x14ac:dyDescent="0.55000000000000004">
      <c r="A23231" s="131"/>
    </row>
    <row r="23234" spans="1:1" x14ac:dyDescent="0.55000000000000004">
      <c r="A23234" s="131"/>
    </row>
    <row r="23235" spans="1:1" x14ac:dyDescent="0.55000000000000004">
      <c r="A23235" s="131"/>
    </row>
    <row r="23238" spans="1:1" x14ac:dyDescent="0.55000000000000004">
      <c r="A23238" s="131"/>
    </row>
    <row r="23239" spans="1:1" x14ac:dyDescent="0.55000000000000004">
      <c r="A23239" s="131"/>
    </row>
    <row r="23242" spans="1:1" x14ac:dyDescent="0.55000000000000004">
      <c r="A23242" s="131"/>
    </row>
    <row r="23243" spans="1:1" x14ac:dyDescent="0.55000000000000004">
      <c r="A23243" s="131"/>
    </row>
    <row r="23246" spans="1:1" x14ac:dyDescent="0.55000000000000004">
      <c r="A23246" s="131"/>
    </row>
    <row r="23247" spans="1:1" x14ac:dyDescent="0.55000000000000004">
      <c r="A23247" s="131"/>
    </row>
    <row r="23250" spans="1:1" x14ac:dyDescent="0.55000000000000004">
      <c r="A23250" s="131"/>
    </row>
    <row r="23251" spans="1:1" x14ac:dyDescent="0.55000000000000004">
      <c r="A23251" s="131"/>
    </row>
    <row r="23254" spans="1:1" x14ac:dyDescent="0.55000000000000004">
      <c r="A23254" s="131"/>
    </row>
    <row r="23255" spans="1:1" x14ac:dyDescent="0.55000000000000004">
      <c r="A23255" s="131"/>
    </row>
    <row r="23258" spans="1:1" x14ac:dyDescent="0.55000000000000004">
      <c r="A23258" s="131"/>
    </row>
    <row r="23259" spans="1:1" x14ac:dyDescent="0.55000000000000004">
      <c r="A23259" s="131"/>
    </row>
    <row r="23262" spans="1:1" x14ac:dyDescent="0.55000000000000004">
      <c r="A23262" s="131"/>
    </row>
    <row r="23263" spans="1:1" x14ac:dyDescent="0.55000000000000004">
      <c r="A23263" s="131"/>
    </row>
    <row r="23266" spans="1:1" x14ac:dyDescent="0.55000000000000004">
      <c r="A23266" s="131"/>
    </row>
    <row r="23267" spans="1:1" x14ac:dyDescent="0.55000000000000004">
      <c r="A23267" s="131"/>
    </row>
    <row r="23270" spans="1:1" x14ac:dyDescent="0.55000000000000004">
      <c r="A23270" s="131"/>
    </row>
    <row r="23271" spans="1:1" x14ac:dyDescent="0.55000000000000004">
      <c r="A23271" s="131"/>
    </row>
    <row r="23274" spans="1:1" x14ac:dyDescent="0.55000000000000004">
      <c r="A23274" s="131"/>
    </row>
    <row r="23275" spans="1:1" x14ac:dyDescent="0.55000000000000004">
      <c r="A23275" s="131"/>
    </row>
    <row r="23278" spans="1:1" x14ac:dyDescent="0.55000000000000004">
      <c r="A23278" s="131"/>
    </row>
    <row r="23279" spans="1:1" x14ac:dyDescent="0.55000000000000004">
      <c r="A23279" s="131"/>
    </row>
    <row r="23282" spans="1:1" x14ac:dyDescent="0.55000000000000004">
      <c r="A23282" s="131"/>
    </row>
    <row r="23283" spans="1:1" x14ac:dyDescent="0.55000000000000004">
      <c r="A23283" s="131"/>
    </row>
    <row r="23286" spans="1:1" x14ac:dyDescent="0.55000000000000004">
      <c r="A23286" s="131"/>
    </row>
    <row r="23287" spans="1:1" x14ac:dyDescent="0.55000000000000004">
      <c r="A23287" s="131"/>
    </row>
    <row r="23290" spans="1:1" x14ac:dyDescent="0.55000000000000004">
      <c r="A23290" s="131"/>
    </row>
    <row r="23291" spans="1:1" x14ac:dyDescent="0.55000000000000004">
      <c r="A23291" s="131"/>
    </row>
    <row r="23294" spans="1:1" x14ac:dyDescent="0.55000000000000004">
      <c r="A23294" s="131"/>
    </row>
    <row r="23295" spans="1:1" x14ac:dyDescent="0.55000000000000004">
      <c r="A23295" s="131"/>
    </row>
    <row r="23298" spans="1:1" x14ac:dyDescent="0.55000000000000004">
      <c r="A23298" s="131"/>
    </row>
    <row r="23299" spans="1:1" x14ac:dyDescent="0.55000000000000004">
      <c r="A23299" s="131"/>
    </row>
    <row r="23302" spans="1:1" x14ac:dyDescent="0.55000000000000004">
      <c r="A23302" s="131"/>
    </row>
    <row r="23303" spans="1:1" x14ac:dyDescent="0.55000000000000004">
      <c r="A23303" s="131"/>
    </row>
    <row r="23306" spans="1:1" x14ac:dyDescent="0.55000000000000004">
      <c r="A23306" s="131"/>
    </row>
    <row r="23307" spans="1:1" x14ac:dyDescent="0.55000000000000004">
      <c r="A23307" s="131"/>
    </row>
    <row r="23310" spans="1:1" x14ac:dyDescent="0.55000000000000004">
      <c r="A23310" s="131"/>
    </row>
    <row r="23311" spans="1:1" x14ac:dyDescent="0.55000000000000004">
      <c r="A23311" s="131"/>
    </row>
    <row r="23314" spans="1:1" x14ac:dyDescent="0.55000000000000004">
      <c r="A23314" s="131"/>
    </row>
    <row r="23315" spans="1:1" x14ac:dyDescent="0.55000000000000004">
      <c r="A23315" s="131"/>
    </row>
    <row r="23318" spans="1:1" x14ac:dyDescent="0.55000000000000004">
      <c r="A23318" s="131"/>
    </row>
    <row r="23319" spans="1:1" x14ac:dyDescent="0.55000000000000004">
      <c r="A23319" s="131"/>
    </row>
    <row r="23322" spans="1:1" x14ac:dyDescent="0.55000000000000004">
      <c r="A23322" s="131"/>
    </row>
    <row r="23323" spans="1:1" x14ac:dyDescent="0.55000000000000004">
      <c r="A23323" s="131"/>
    </row>
    <row r="23326" spans="1:1" x14ac:dyDescent="0.55000000000000004">
      <c r="A23326" s="131"/>
    </row>
    <row r="23327" spans="1:1" x14ac:dyDescent="0.55000000000000004">
      <c r="A23327" s="131"/>
    </row>
    <row r="23330" spans="1:1" x14ac:dyDescent="0.55000000000000004">
      <c r="A23330" s="131"/>
    </row>
    <row r="23331" spans="1:1" x14ac:dyDescent="0.55000000000000004">
      <c r="A23331" s="131"/>
    </row>
    <row r="23334" spans="1:1" x14ac:dyDescent="0.55000000000000004">
      <c r="A23334" s="131"/>
    </row>
    <row r="23335" spans="1:1" x14ac:dyDescent="0.55000000000000004">
      <c r="A23335" s="131"/>
    </row>
    <row r="23338" spans="1:1" x14ac:dyDescent="0.55000000000000004">
      <c r="A23338" s="131"/>
    </row>
    <row r="23339" spans="1:1" x14ac:dyDescent="0.55000000000000004">
      <c r="A23339" s="131"/>
    </row>
    <row r="23342" spans="1:1" x14ac:dyDescent="0.55000000000000004">
      <c r="A23342" s="131"/>
    </row>
    <row r="23343" spans="1:1" x14ac:dyDescent="0.55000000000000004">
      <c r="A23343" s="131"/>
    </row>
    <row r="23346" spans="1:1" x14ac:dyDescent="0.55000000000000004">
      <c r="A23346" s="131"/>
    </row>
    <row r="23347" spans="1:1" x14ac:dyDescent="0.55000000000000004">
      <c r="A23347" s="131"/>
    </row>
    <row r="23350" spans="1:1" x14ac:dyDescent="0.55000000000000004">
      <c r="A23350" s="131"/>
    </row>
    <row r="23351" spans="1:1" x14ac:dyDescent="0.55000000000000004">
      <c r="A23351" s="131"/>
    </row>
    <row r="23354" spans="1:1" x14ac:dyDescent="0.55000000000000004">
      <c r="A23354" s="131"/>
    </row>
    <row r="23355" spans="1:1" x14ac:dyDescent="0.55000000000000004">
      <c r="A23355" s="131"/>
    </row>
    <row r="23358" spans="1:1" x14ac:dyDescent="0.55000000000000004">
      <c r="A23358" s="131"/>
    </row>
    <row r="23359" spans="1:1" x14ac:dyDescent="0.55000000000000004">
      <c r="A23359" s="131"/>
    </row>
    <row r="23362" spans="1:1" x14ac:dyDescent="0.55000000000000004">
      <c r="A23362" s="131"/>
    </row>
    <row r="23363" spans="1:1" x14ac:dyDescent="0.55000000000000004">
      <c r="A23363" s="131"/>
    </row>
    <row r="23366" spans="1:1" x14ac:dyDescent="0.55000000000000004">
      <c r="A23366" s="131"/>
    </row>
    <row r="23367" spans="1:1" x14ac:dyDescent="0.55000000000000004">
      <c r="A23367" s="131"/>
    </row>
    <row r="23370" spans="1:1" x14ac:dyDescent="0.55000000000000004">
      <c r="A23370" s="131"/>
    </row>
    <row r="23371" spans="1:1" x14ac:dyDescent="0.55000000000000004">
      <c r="A23371" s="131"/>
    </row>
    <row r="23374" spans="1:1" x14ac:dyDescent="0.55000000000000004">
      <c r="A23374" s="131"/>
    </row>
    <row r="23375" spans="1:1" x14ac:dyDescent="0.55000000000000004">
      <c r="A23375" s="131"/>
    </row>
    <row r="23378" spans="1:1" x14ac:dyDescent="0.55000000000000004">
      <c r="A23378" s="131"/>
    </row>
    <row r="23379" spans="1:1" x14ac:dyDescent="0.55000000000000004">
      <c r="A23379" s="131"/>
    </row>
    <row r="23382" spans="1:1" x14ac:dyDescent="0.55000000000000004">
      <c r="A23382" s="131"/>
    </row>
    <row r="23383" spans="1:1" x14ac:dyDescent="0.55000000000000004">
      <c r="A23383" s="131"/>
    </row>
    <row r="23386" spans="1:1" x14ac:dyDescent="0.55000000000000004">
      <c r="A23386" s="131"/>
    </row>
    <row r="23387" spans="1:1" x14ac:dyDescent="0.55000000000000004">
      <c r="A23387" s="131"/>
    </row>
    <row r="23390" spans="1:1" x14ac:dyDescent="0.55000000000000004">
      <c r="A23390" s="131"/>
    </row>
    <row r="23391" spans="1:1" x14ac:dyDescent="0.55000000000000004">
      <c r="A23391" s="131"/>
    </row>
    <row r="23394" spans="1:1" x14ac:dyDescent="0.55000000000000004">
      <c r="A23394" s="131"/>
    </row>
    <row r="23395" spans="1:1" x14ac:dyDescent="0.55000000000000004">
      <c r="A23395" s="131"/>
    </row>
    <row r="23398" spans="1:1" x14ac:dyDescent="0.55000000000000004">
      <c r="A23398" s="131"/>
    </row>
    <row r="23399" spans="1:1" x14ac:dyDescent="0.55000000000000004">
      <c r="A23399" s="131"/>
    </row>
    <row r="23402" spans="1:1" x14ac:dyDescent="0.55000000000000004">
      <c r="A23402" s="131"/>
    </row>
    <row r="23403" spans="1:1" x14ac:dyDescent="0.55000000000000004">
      <c r="A23403" s="131"/>
    </row>
    <row r="23406" spans="1:1" x14ac:dyDescent="0.55000000000000004">
      <c r="A23406" s="131"/>
    </row>
    <row r="23407" spans="1:1" x14ac:dyDescent="0.55000000000000004">
      <c r="A23407" s="131"/>
    </row>
    <row r="23410" spans="1:1" x14ac:dyDescent="0.55000000000000004">
      <c r="A23410" s="131"/>
    </row>
    <row r="23411" spans="1:1" x14ac:dyDescent="0.55000000000000004">
      <c r="A23411" s="131"/>
    </row>
    <row r="23414" spans="1:1" x14ac:dyDescent="0.55000000000000004">
      <c r="A23414" s="131"/>
    </row>
    <row r="23415" spans="1:1" x14ac:dyDescent="0.55000000000000004">
      <c r="A23415" s="131"/>
    </row>
    <row r="23418" spans="1:1" x14ac:dyDescent="0.55000000000000004">
      <c r="A23418" s="131"/>
    </row>
    <row r="23419" spans="1:1" x14ac:dyDescent="0.55000000000000004">
      <c r="A23419" s="131"/>
    </row>
    <row r="23422" spans="1:1" x14ac:dyDescent="0.55000000000000004">
      <c r="A23422" s="131"/>
    </row>
    <row r="23423" spans="1:1" x14ac:dyDescent="0.55000000000000004">
      <c r="A23423" s="131"/>
    </row>
    <row r="23426" spans="1:1" x14ac:dyDescent="0.55000000000000004">
      <c r="A23426" s="131"/>
    </row>
    <row r="23427" spans="1:1" x14ac:dyDescent="0.55000000000000004">
      <c r="A23427" s="131"/>
    </row>
    <row r="23430" spans="1:1" x14ac:dyDescent="0.55000000000000004">
      <c r="A23430" s="131"/>
    </row>
    <row r="23431" spans="1:1" x14ac:dyDescent="0.55000000000000004">
      <c r="A23431" s="131"/>
    </row>
    <row r="23434" spans="1:1" x14ac:dyDescent="0.55000000000000004">
      <c r="A23434" s="131"/>
    </row>
    <row r="23435" spans="1:1" x14ac:dyDescent="0.55000000000000004">
      <c r="A23435" s="131"/>
    </row>
    <row r="23438" spans="1:1" x14ac:dyDescent="0.55000000000000004">
      <c r="A23438" s="131"/>
    </row>
    <row r="23439" spans="1:1" x14ac:dyDescent="0.55000000000000004">
      <c r="A23439" s="131"/>
    </row>
    <row r="23442" spans="1:1" x14ac:dyDescent="0.55000000000000004">
      <c r="A23442" s="131"/>
    </row>
    <row r="23443" spans="1:1" x14ac:dyDescent="0.55000000000000004">
      <c r="A23443" s="131"/>
    </row>
    <row r="23446" spans="1:1" x14ac:dyDescent="0.55000000000000004">
      <c r="A23446" s="131"/>
    </row>
    <row r="23447" spans="1:1" x14ac:dyDescent="0.55000000000000004">
      <c r="A23447" s="131"/>
    </row>
    <row r="23450" spans="1:1" x14ac:dyDescent="0.55000000000000004">
      <c r="A23450" s="131"/>
    </row>
    <row r="23451" spans="1:1" x14ac:dyDescent="0.55000000000000004">
      <c r="A23451" s="131"/>
    </row>
    <row r="23454" spans="1:1" x14ac:dyDescent="0.55000000000000004">
      <c r="A23454" s="131"/>
    </row>
    <row r="23455" spans="1:1" x14ac:dyDescent="0.55000000000000004">
      <c r="A23455" s="131"/>
    </row>
    <row r="23458" spans="1:1" x14ac:dyDescent="0.55000000000000004">
      <c r="A23458" s="131"/>
    </row>
    <row r="23459" spans="1:1" x14ac:dyDescent="0.55000000000000004">
      <c r="A23459" s="131"/>
    </row>
    <row r="23462" spans="1:1" x14ac:dyDescent="0.55000000000000004">
      <c r="A23462" s="131"/>
    </row>
    <row r="23463" spans="1:1" x14ac:dyDescent="0.55000000000000004">
      <c r="A23463" s="131"/>
    </row>
    <row r="23466" spans="1:1" x14ac:dyDescent="0.55000000000000004">
      <c r="A23466" s="131"/>
    </row>
    <row r="23467" spans="1:1" x14ac:dyDescent="0.55000000000000004">
      <c r="A23467" s="131"/>
    </row>
    <row r="23470" spans="1:1" x14ac:dyDescent="0.55000000000000004">
      <c r="A23470" s="131"/>
    </row>
    <row r="23471" spans="1:1" x14ac:dyDescent="0.55000000000000004">
      <c r="A23471" s="131"/>
    </row>
    <row r="23474" spans="1:1" x14ac:dyDescent="0.55000000000000004">
      <c r="A23474" s="131"/>
    </row>
    <row r="23475" spans="1:1" x14ac:dyDescent="0.55000000000000004">
      <c r="A23475" s="131"/>
    </row>
    <row r="23478" spans="1:1" x14ac:dyDescent="0.55000000000000004">
      <c r="A23478" s="131"/>
    </row>
    <row r="23479" spans="1:1" x14ac:dyDescent="0.55000000000000004">
      <c r="A23479" s="131"/>
    </row>
    <row r="23482" spans="1:1" x14ac:dyDescent="0.55000000000000004">
      <c r="A23482" s="131"/>
    </row>
    <row r="23483" spans="1:1" x14ac:dyDescent="0.55000000000000004">
      <c r="A23483" s="131"/>
    </row>
    <row r="23486" spans="1:1" x14ac:dyDescent="0.55000000000000004">
      <c r="A23486" s="131"/>
    </row>
    <row r="23487" spans="1:1" x14ac:dyDescent="0.55000000000000004">
      <c r="A23487" s="131"/>
    </row>
    <row r="23490" spans="1:1" x14ac:dyDescent="0.55000000000000004">
      <c r="A23490" s="131"/>
    </row>
    <row r="23491" spans="1:1" x14ac:dyDescent="0.55000000000000004">
      <c r="A23491" s="131"/>
    </row>
    <row r="23494" spans="1:1" x14ac:dyDescent="0.55000000000000004">
      <c r="A23494" s="131"/>
    </row>
    <row r="23495" spans="1:1" x14ac:dyDescent="0.55000000000000004">
      <c r="A23495" s="131"/>
    </row>
    <row r="23498" spans="1:1" x14ac:dyDescent="0.55000000000000004">
      <c r="A23498" s="131"/>
    </row>
    <row r="23499" spans="1:1" x14ac:dyDescent="0.55000000000000004">
      <c r="A23499" s="131"/>
    </row>
    <row r="23502" spans="1:1" x14ac:dyDescent="0.55000000000000004">
      <c r="A23502" s="131"/>
    </row>
    <row r="23503" spans="1:1" x14ac:dyDescent="0.55000000000000004">
      <c r="A23503" s="131"/>
    </row>
    <row r="23506" spans="1:1" x14ac:dyDescent="0.55000000000000004">
      <c r="A23506" s="131"/>
    </row>
    <row r="23507" spans="1:1" x14ac:dyDescent="0.55000000000000004">
      <c r="A23507" s="131"/>
    </row>
    <row r="23510" spans="1:1" x14ac:dyDescent="0.55000000000000004">
      <c r="A23510" s="131"/>
    </row>
    <row r="23511" spans="1:1" x14ac:dyDescent="0.55000000000000004">
      <c r="A23511" s="131"/>
    </row>
    <row r="23514" spans="1:1" x14ac:dyDescent="0.55000000000000004">
      <c r="A23514" s="131"/>
    </row>
    <row r="23515" spans="1:1" x14ac:dyDescent="0.55000000000000004">
      <c r="A23515" s="131"/>
    </row>
    <row r="23518" spans="1:1" x14ac:dyDescent="0.55000000000000004">
      <c r="A23518" s="131"/>
    </row>
    <row r="23519" spans="1:1" x14ac:dyDescent="0.55000000000000004">
      <c r="A23519" s="131"/>
    </row>
    <row r="23522" spans="1:1" x14ac:dyDescent="0.55000000000000004">
      <c r="A23522" s="131"/>
    </row>
    <row r="23523" spans="1:1" x14ac:dyDescent="0.55000000000000004">
      <c r="A23523" s="131"/>
    </row>
    <row r="23526" spans="1:1" x14ac:dyDescent="0.55000000000000004">
      <c r="A23526" s="131"/>
    </row>
    <row r="23527" spans="1:1" x14ac:dyDescent="0.55000000000000004">
      <c r="A23527" s="131"/>
    </row>
    <row r="23530" spans="1:1" x14ac:dyDescent="0.55000000000000004">
      <c r="A23530" s="131"/>
    </row>
    <row r="23531" spans="1:1" x14ac:dyDescent="0.55000000000000004">
      <c r="A23531" s="131"/>
    </row>
    <row r="23534" spans="1:1" x14ac:dyDescent="0.55000000000000004">
      <c r="A23534" s="131"/>
    </row>
    <row r="23535" spans="1:1" x14ac:dyDescent="0.55000000000000004">
      <c r="A23535" s="131"/>
    </row>
    <row r="23538" spans="1:1" x14ac:dyDescent="0.55000000000000004">
      <c r="A23538" s="131"/>
    </row>
    <row r="23539" spans="1:1" x14ac:dyDescent="0.55000000000000004">
      <c r="A23539" s="131"/>
    </row>
    <row r="23542" spans="1:1" x14ac:dyDescent="0.55000000000000004">
      <c r="A23542" s="131"/>
    </row>
    <row r="23543" spans="1:1" x14ac:dyDescent="0.55000000000000004">
      <c r="A23543" s="131"/>
    </row>
    <row r="23546" spans="1:1" x14ac:dyDescent="0.55000000000000004">
      <c r="A23546" s="131"/>
    </row>
    <row r="23547" spans="1:1" x14ac:dyDescent="0.55000000000000004">
      <c r="A23547" s="131"/>
    </row>
    <row r="23550" spans="1:1" x14ac:dyDescent="0.55000000000000004">
      <c r="A23550" s="131"/>
    </row>
    <row r="23551" spans="1:1" x14ac:dyDescent="0.55000000000000004">
      <c r="A23551" s="131"/>
    </row>
    <row r="23554" spans="1:1" x14ac:dyDescent="0.55000000000000004">
      <c r="A23554" s="131"/>
    </row>
    <row r="23555" spans="1:1" x14ac:dyDescent="0.55000000000000004">
      <c r="A23555" s="131"/>
    </row>
    <row r="23558" spans="1:1" x14ac:dyDescent="0.55000000000000004">
      <c r="A23558" s="131"/>
    </row>
    <row r="23559" spans="1:1" x14ac:dyDescent="0.55000000000000004">
      <c r="A23559" s="131"/>
    </row>
    <row r="23562" spans="1:1" x14ac:dyDescent="0.55000000000000004">
      <c r="A23562" s="131"/>
    </row>
    <row r="23563" spans="1:1" x14ac:dyDescent="0.55000000000000004">
      <c r="A23563" s="131"/>
    </row>
    <row r="23566" spans="1:1" x14ac:dyDescent="0.55000000000000004">
      <c r="A23566" s="131"/>
    </row>
    <row r="23567" spans="1:1" x14ac:dyDescent="0.55000000000000004">
      <c r="A23567" s="131"/>
    </row>
    <row r="23570" spans="1:1" x14ac:dyDescent="0.55000000000000004">
      <c r="A23570" s="131"/>
    </row>
    <row r="23571" spans="1:1" x14ac:dyDescent="0.55000000000000004">
      <c r="A23571" s="131"/>
    </row>
    <row r="23574" spans="1:1" x14ac:dyDescent="0.55000000000000004">
      <c r="A23574" s="131"/>
    </row>
    <row r="23575" spans="1:1" x14ac:dyDescent="0.55000000000000004">
      <c r="A23575" s="131"/>
    </row>
    <row r="23578" spans="1:1" x14ac:dyDescent="0.55000000000000004">
      <c r="A23578" s="131"/>
    </row>
    <row r="23579" spans="1:1" x14ac:dyDescent="0.55000000000000004">
      <c r="A23579" s="131"/>
    </row>
    <row r="23582" spans="1:1" x14ac:dyDescent="0.55000000000000004">
      <c r="A23582" s="131"/>
    </row>
    <row r="23583" spans="1:1" x14ac:dyDescent="0.55000000000000004">
      <c r="A23583" s="131"/>
    </row>
    <row r="23586" spans="1:1" x14ac:dyDescent="0.55000000000000004">
      <c r="A23586" s="131"/>
    </row>
    <row r="23587" spans="1:1" x14ac:dyDescent="0.55000000000000004">
      <c r="A23587" s="131"/>
    </row>
    <row r="23590" spans="1:1" x14ac:dyDescent="0.55000000000000004">
      <c r="A23590" s="131"/>
    </row>
    <row r="23591" spans="1:1" x14ac:dyDescent="0.55000000000000004">
      <c r="A23591" s="131"/>
    </row>
    <row r="23594" spans="1:1" x14ac:dyDescent="0.55000000000000004">
      <c r="A23594" s="131"/>
    </row>
    <row r="23595" spans="1:1" x14ac:dyDescent="0.55000000000000004">
      <c r="A23595" s="131"/>
    </row>
    <row r="23598" spans="1:1" x14ac:dyDescent="0.55000000000000004">
      <c r="A23598" s="131"/>
    </row>
    <row r="23599" spans="1:1" x14ac:dyDescent="0.55000000000000004">
      <c r="A23599" s="131"/>
    </row>
    <row r="23602" spans="1:1" x14ac:dyDescent="0.55000000000000004">
      <c r="A23602" s="131"/>
    </row>
    <row r="23603" spans="1:1" x14ac:dyDescent="0.55000000000000004">
      <c r="A23603" s="131"/>
    </row>
    <row r="23606" spans="1:1" x14ac:dyDescent="0.55000000000000004">
      <c r="A23606" s="131"/>
    </row>
    <row r="23607" spans="1:1" x14ac:dyDescent="0.55000000000000004">
      <c r="A23607" s="131"/>
    </row>
    <row r="23610" spans="1:1" x14ac:dyDescent="0.55000000000000004">
      <c r="A23610" s="131"/>
    </row>
    <row r="23611" spans="1:1" x14ac:dyDescent="0.55000000000000004">
      <c r="A23611" s="131"/>
    </row>
    <row r="23614" spans="1:1" x14ac:dyDescent="0.55000000000000004">
      <c r="A23614" s="131"/>
    </row>
    <row r="23615" spans="1:1" x14ac:dyDescent="0.55000000000000004">
      <c r="A23615" s="131"/>
    </row>
    <row r="23618" spans="1:1" x14ac:dyDescent="0.55000000000000004">
      <c r="A23618" s="131"/>
    </row>
    <row r="23619" spans="1:1" x14ac:dyDescent="0.55000000000000004">
      <c r="A23619" s="131"/>
    </row>
    <row r="23622" spans="1:1" x14ac:dyDescent="0.55000000000000004">
      <c r="A23622" s="131"/>
    </row>
    <row r="23623" spans="1:1" x14ac:dyDescent="0.55000000000000004">
      <c r="A23623" s="131"/>
    </row>
    <row r="23626" spans="1:1" x14ac:dyDescent="0.55000000000000004">
      <c r="A23626" s="131"/>
    </row>
    <row r="23627" spans="1:1" x14ac:dyDescent="0.55000000000000004">
      <c r="A23627" s="131"/>
    </row>
    <row r="23630" spans="1:1" x14ac:dyDescent="0.55000000000000004">
      <c r="A23630" s="131"/>
    </row>
    <row r="23631" spans="1:1" x14ac:dyDescent="0.55000000000000004">
      <c r="A23631" s="131"/>
    </row>
    <row r="23634" spans="1:1" x14ac:dyDescent="0.55000000000000004">
      <c r="A23634" s="131"/>
    </row>
    <row r="23635" spans="1:1" x14ac:dyDescent="0.55000000000000004">
      <c r="A23635" s="131"/>
    </row>
    <row r="23638" spans="1:1" x14ac:dyDescent="0.55000000000000004">
      <c r="A23638" s="131"/>
    </row>
    <row r="23639" spans="1:1" x14ac:dyDescent="0.55000000000000004">
      <c r="A23639" s="131"/>
    </row>
    <row r="23642" spans="1:1" x14ac:dyDescent="0.55000000000000004">
      <c r="A23642" s="131"/>
    </row>
    <row r="23643" spans="1:1" x14ac:dyDescent="0.55000000000000004">
      <c r="A23643" s="131"/>
    </row>
    <row r="23646" spans="1:1" x14ac:dyDescent="0.55000000000000004">
      <c r="A23646" s="131"/>
    </row>
    <row r="23647" spans="1:1" x14ac:dyDescent="0.55000000000000004">
      <c r="A23647" s="131"/>
    </row>
    <row r="23650" spans="1:1" x14ac:dyDescent="0.55000000000000004">
      <c r="A23650" s="131"/>
    </row>
    <row r="23651" spans="1:1" x14ac:dyDescent="0.55000000000000004">
      <c r="A23651" s="131"/>
    </row>
    <row r="23654" spans="1:1" x14ac:dyDescent="0.55000000000000004">
      <c r="A23654" s="131"/>
    </row>
    <row r="23655" spans="1:1" x14ac:dyDescent="0.55000000000000004">
      <c r="A23655" s="131"/>
    </row>
    <row r="23658" spans="1:1" x14ac:dyDescent="0.55000000000000004">
      <c r="A23658" s="131"/>
    </row>
    <row r="23659" spans="1:1" x14ac:dyDescent="0.55000000000000004">
      <c r="A23659" s="131"/>
    </row>
    <row r="23662" spans="1:1" x14ac:dyDescent="0.55000000000000004">
      <c r="A23662" s="131"/>
    </row>
    <row r="23663" spans="1:1" x14ac:dyDescent="0.55000000000000004">
      <c r="A23663" s="131"/>
    </row>
    <row r="23666" spans="1:1" x14ac:dyDescent="0.55000000000000004">
      <c r="A23666" s="131"/>
    </row>
    <row r="23667" spans="1:1" x14ac:dyDescent="0.55000000000000004">
      <c r="A23667" s="131"/>
    </row>
    <row r="23670" spans="1:1" x14ac:dyDescent="0.55000000000000004">
      <c r="A23670" s="131"/>
    </row>
    <row r="23671" spans="1:1" x14ac:dyDescent="0.55000000000000004">
      <c r="A23671" s="131"/>
    </row>
    <row r="23674" spans="1:1" x14ac:dyDescent="0.55000000000000004">
      <c r="A23674" s="131"/>
    </row>
    <row r="23675" spans="1:1" x14ac:dyDescent="0.55000000000000004">
      <c r="A23675" s="131"/>
    </row>
    <row r="23678" spans="1:1" x14ac:dyDescent="0.55000000000000004">
      <c r="A23678" s="131"/>
    </row>
    <row r="23679" spans="1:1" x14ac:dyDescent="0.55000000000000004">
      <c r="A23679" s="131"/>
    </row>
    <row r="23682" spans="1:1" x14ac:dyDescent="0.55000000000000004">
      <c r="A23682" s="131"/>
    </row>
    <row r="23683" spans="1:1" x14ac:dyDescent="0.55000000000000004">
      <c r="A23683" s="131"/>
    </row>
    <row r="23686" spans="1:1" x14ac:dyDescent="0.55000000000000004">
      <c r="A23686" s="131"/>
    </row>
    <row r="23687" spans="1:1" x14ac:dyDescent="0.55000000000000004">
      <c r="A23687" s="131"/>
    </row>
    <row r="23690" spans="1:1" x14ac:dyDescent="0.55000000000000004">
      <c r="A23690" s="131"/>
    </row>
    <row r="23691" spans="1:1" x14ac:dyDescent="0.55000000000000004">
      <c r="A23691" s="131"/>
    </row>
    <row r="23694" spans="1:1" x14ac:dyDescent="0.55000000000000004">
      <c r="A23694" s="131"/>
    </row>
    <row r="23695" spans="1:1" x14ac:dyDescent="0.55000000000000004">
      <c r="A23695" s="131"/>
    </row>
    <row r="23698" spans="1:1" x14ac:dyDescent="0.55000000000000004">
      <c r="A23698" s="131"/>
    </row>
    <row r="23699" spans="1:1" x14ac:dyDescent="0.55000000000000004">
      <c r="A23699" s="131"/>
    </row>
    <row r="23702" spans="1:1" x14ac:dyDescent="0.55000000000000004">
      <c r="A23702" s="131"/>
    </row>
    <row r="23703" spans="1:1" x14ac:dyDescent="0.55000000000000004">
      <c r="A23703" s="131"/>
    </row>
    <row r="23706" spans="1:1" x14ac:dyDescent="0.55000000000000004">
      <c r="A23706" s="131"/>
    </row>
    <row r="23707" spans="1:1" x14ac:dyDescent="0.55000000000000004">
      <c r="A23707" s="131"/>
    </row>
    <row r="23710" spans="1:1" x14ac:dyDescent="0.55000000000000004">
      <c r="A23710" s="131"/>
    </row>
    <row r="23711" spans="1:1" x14ac:dyDescent="0.55000000000000004">
      <c r="A23711" s="131"/>
    </row>
    <row r="23714" spans="1:1" x14ac:dyDescent="0.55000000000000004">
      <c r="A23714" s="131"/>
    </row>
    <row r="23715" spans="1:1" x14ac:dyDescent="0.55000000000000004">
      <c r="A23715" s="131"/>
    </row>
    <row r="23718" spans="1:1" x14ac:dyDescent="0.55000000000000004">
      <c r="A23718" s="131"/>
    </row>
    <row r="23719" spans="1:1" x14ac:dyDescent="0.55000000000000004">
      <c r="A23719" s="131"/>
    </row>
    <row r="23722" spans="1:1" x14ac:dyDescent="0.55000000000000004">
      <c r="A23722" s="131"/>
    </row>
    <row r="23723" spans="1:1" x14ac:dyDescent="0.55000000000000004">
      <c r="A23723" s="131"/>
    </row>
    <row r="23726" spans="1:1" x14ac:dyDescent="0.55000000000000004">
      <c r="A23726" s="131"/>
    </row>
    <row r="23727" spans="1:1" x14ac:dyDescent="0.55000000000000004">
      <c r="A23727" s="131"/>
    </row>
    <row r="23730" spans="1:1" x14ac:dyDescent="0.55000000000000004">
      <c r="A23730" s="131"/>
    </row>
    <row r="23731" spans="1:1" x14ac:dyDescent="0.55000000000000004">
      <c r="A23731" s="131"/>
    </row>
    <row r="23734" spans="1:1" x14ac:dyDescent="0.55000000000000004">
      <c r="A23734" s="131"/>
    </row>
    <row r="23735" spans="1:1" x14ac:dyDescent="0.55000000000000004">
      <c r="A23735" s="131"/>
    </row>
    <row r="23738" spans="1:1" x14ac:dyDescent="0.55000000000000004">
      <c r="A23738" s="131"/>
    </row>
    <row r="23739" spans="1:1" x14ac:dyDescent="0.55000000000000004">
      <c r="A23739" s="131"/>
    </row>
    <row r="23742" spans="1:1" x14ac:dyDescent="0.55000000000000004">
      <c r="A23742" s="131"/>
    </row>
    <row r="23743" spans="1:1" x14ac:dyDescent="0.55000000000000004">
      <c r="A23743" s="131"/>
    </row>
    <row r="23746" spans="1:1" x14ac:dyDescent="0.55000000000000004">
      <c r="A23746" s="131"/>
    </row>
    <row r="23747" spans="1:1" x14ac:dyDescent="0.55000000000000004">
      <c r="A23747" s="131"/>
    </row>
    <row r="23750" spans="1:1" x14ac:dyDescent="0.55000000000000004">
      <c r="A23750" s="131"/>
    </row>
    <row r="23751" spans="1:1" x14ac:dyDescent="0.55000000000000004">
      <c r="A23751" s="131"/>
    </row>
    <row r="23754" spans="1:1" x14ac:dyDescent="0.55000000000000004">
      <c r="A23754" s="131"/>
    </row>
    <row r="23755" spans="1:1" x14ac:dyDescent="0.55000000000000004">
      <c r="A23755" s="131"/>
    </row>
    <row r="23758" spans="1:1" x14ac:dyDescent="0.55000000000000004">
      <c r="A23758" s="131"/>
    </row>
    <row r="23759" spans="1:1" x14ac:dyDescent="0.55000000000000004">
      <c r="A23759" s="131"/>
    </row>
    <row r="23762" spans="1:1" x14ac:dyDescent="0.55000000000000004">
      <c r="A23762" s="131"/>
    </row>
    <row r="23763" spans="1:1" x14ac:dyDescent="0.55000000000000004">
      <c r="A23763" s="131"/>
    </row>
    <row r="23766" spans="1:1" x14ac:dyDescent="0.55000000000000004">
      <c r="A23766" s="131"/>
    </row>
    <row r="23767" spans="1:1" x14ac:dyDescent="0.55000000000000004">
      <c r="A23767" s="131"/>
    </row>
    <row r="23770" spans="1:1" x14ac:dyDescent="0.55000000000000004">
      <c r="A23770" s="131"/>
    </row>
    <row r="23771" spans="1:1" x14ac:dyDescent="0.55000000000000004">
      <c r="A23771" s="131"/>
    </row>
    <row r="23774" spans="1:1" x14ac:dyDescent="0.55000000000000004">
      <c r="A23774" s="131"/>
    </row>
    <row r="23775" spans="1:1" x14ac:dyDescent="0.55000000000000004">
      <c r="A23775" s="131"/>
    </row>
    <row r="23778" spans="1:1" x14ac:dyDescent="0.55000000000000004">
      <c r="A23778" s="131"/>
    </row>
    <row r="23779" spans="1:1" x14ac:dyDescent="0.55000000000000004">
      <c r="A23779" s="131"/>
    </row>
    <row r="23782" spans="1:1" x14ac:dyDescent="0.55000000000000004">
      <c r="A23782" s="131"/>
    </row>
    <row r="23783" spans="1:1" x14ac:dyDescent="0.55000000000000004">
      <c r="A23783" s="131"/>
    </row>
    <row r="23786" spans="1:1" x14ac:dyDescent="0.55000000000000004">
      <c r="A23786" s="131"/>
    </row>
    <row r="23787" spans="1:1" x14ac:dyDescent="0.55000000000000004">
      <c r="A23787" s="131"/>
    </row>
    <row r="23790" spans="1:1" x14ac:dyDescent="0.55000000000000004">
      <c r="A23790" s="131"/>
    </row>
    <row r="23791" spans="1:1" x14ac:dyDescent="0.55000000000000004">
      <c r="A23791" s="131"/>
    </row>
    <row r="23794" spans="1:1" x14ac:dyDescent="0.55000000000000004">
      <c r="A23794" s="131"/>
    </row>
    <row r="23795" spans="1:1" x14ac:dyDescent="0.55000000000000004">
      <c r="A23795" s="131"/>
    </row>
    <row r="23798" spans="1:1" x14ac:dyDescent="0.55000000000000004">
      <c r="A23798" s="131"/>
    </row>
    <row r="23799" spans="1:1" x14ac:dyDescent="0.55000000000000004">
      <c r="A23799" s="131"/>
    </row>
    <row r="23802" spans="1:1" x14ac:dyDescent="0.55000000000000004">
      <c r="A23802" s="131"/>
    </row>
    <row r="23803" spans="1:1" x14ac:dyDescent="0.55000000000000004">
      <c r="A23803" s="131"/>
    </row>
    <row r="23806" spans="1:1" x14ac:dyDescent="0.55000000000000004">
      <c r="A23806" s="131"/>
    </row>
    <row r="23807" spans="1:1" x14ac:dyDescent="0.55000000000000004">
      <c r="A23807" s="131"/>
    </row>
    <row r="23810" spans="1:1" x14ac:dyDescent="0.55000000000000004">
      <c r="A23810" s="131"/>
    </row>
    <row r="23811" spans="1:1" x14ac:dyDescent="0.55000000000000004">
      <c r="A23811" s="131"/>
    </row>
    <row r="23814" spans="1:1" x14ac:dyDescent="0.55000000000000004">
      <c r="A23814" s="131"/>
    </row>
    <row r="23815" spans="1:1" x14ac:dyDescent="0.55000000000000004">
      <c r="A23815" s="131"/>
    </row>
    <row r="23818" spans="1:1" x14ac:dyDescent="0.55000000000000004">
      <c r="A23818" s="131"/>
    </row>
    <row r="23819" spans="1:1" x14ac:dyDescent="0.55000000000000004">
      <c r="A23819" s="131"/>
    </row>
    <row r="23822" spans="1:1" x14ac:dyDescent="0.55000000000000004">
      <c r="A23822" s="131"/>
    </row>
    <row r="23823" spans="1:1" x14ac:dyDescent="0.55000000000000004">
      <c r="A23823" s="131"/>
    </row>
    <row r="23826" spans="1:1" x14ac:dyDescent="0.55000000000000004">
      <c r="A23826" s="131"/>
    </row>
    <row r="23827" spans="1:1" x14ac:dyDescent="0.55000000000000004">
      <c r="A23827" s="131"/>
    </row>
    <row r="23830" spans="1:1" x14ac:dyDescent="0.55000000000000004">
      <c r="A23830" s="131"/>
    </row>
    <row r="23831" spans="1:1" x14ac:dyDescent="0.55000000000000004">
      <c r="A23831" s="131"/>
    </row>
    <row r="23834" spans="1:1" x14ac:dyDescent="0.55000000000000004">
      <c r="A23834" s="131"/>
    </row>
    <row r="23835" spans="1:1" x14ac:dyDescent="0.55000000000000004">
      <c r="A23835" s="131"/>
    </row>
    <row r="23838" spans="1:1" x14ac:dyDescent="0.55000000000000004">
      <c r="A23838" s="131"/>
    </row>
    <row r="23839" spans="1:1" x14ac:dyDescent="0.55000000000000004">
      <c r="A23839" s="131"/>
    </row>
    <row r="23842" spans="1:1" x14ac:dyDescent="0.55000000000000004">
      <c r="A23842" s="131"/>
    </row>
    <row r="23843" spans="1:1" x14ac:dyDescent="0.55000000000000004">
      <c r="A23843" s="131"/>
    </row>
    <row r="23846" spans="1:1" x14ac:dyDescent="0.55000000000000004">
      <c r="A23846" s="131"/>
    </row>
    <row r="23847" spans="1:1" x14ac:dyDescent="0.55000000000000004">
      <c r="A23847" s="131"/>
    </row>
    <row r="23850" spans="1:1" x14ac:dyDescent="0.55000000000000004">
      <c r="A23850" s="131"/>
    </row>
    <row r="23851" spans="1:1" x14ac:dyDescent="0.55000000000000004">
      <c r="A23851" s="131"/>
    </row>
    <row r="23854" spans="1:1" x14ac:dyDescent="0.55000000000000004">
      <c r="A23854" s="131"/>
    </row>
    <row r="23855" spans="1:1" x14ac:dyDescent="0.55000000000000004">
      <c r="A23855" s="131"/>
    </row>
    <row r="23858" spans="1:1" x14ac:dyDescent="0.55000000000000004">
      <c r="A23858" s="131"/>
    </row>
    <row r="23859" spans="1:1" x14ac:dyDescent="0.55000000000000004">
      <c r="A23859" s="131"/>
    </row>
    <row r="23862" spans="1:1" x14ac:dyDescent="0.55000000000000004">
      <c r="A23862" s="131"/>
    </row>
    <row r="23863" spans="1:1" x14ac:dyDescent="0.55000000000000004">
      <c r="A23863" s="131"/>
    </row>
    <row r="23866" spans="1:1" x14ac:dyDescent="0.55000000000000004">
      <c r="A23866" s="131"/>
    </row>
    <row r="23867" spans="1:1" x14ac:dyDescent="0.55000000000000004">
      <c r="A23867" s="131"/>
    </row>
    <row r="23870" spans="1:1" x14ac:dyDescent="0.55000000000000004">
      <c r="A23870" s="131"/>
    </row>
    <row r="23871" spans="1:1" x14ac:dyDescent="0.55000000000000004">
      <c r="A23871" s="131"/>
    </row>
    <row r="23874" spans="1:1" x14ac:dyDescent="0.55000000000000004">
      <c r="A23874" s="131"/>
    </row>
    <row r="23875" spans="1:1" x14ac:dyDescent="0.55000000000000004">
      <c r="A23875" s="131"/>
    </row>
    <row r="23878" spans="1:1" x14ac:dyDescent="0.55000000000000004">
      <c r="A23878" s="131"/>
    </row>
    <row r="23879" spans="1:1" x14ac:dyDescent="0.55000000000000004">
      <c r="A23879" s="131"/>
    </row>
    <row r="23882" spans="1:1" x14ac:dyDescent="0.55000000000000004">
      <c r="A23882" s="131"/>
    </row>
    <row r="23883" spans="1:1" x14ac:dyDescent="0.55000000000000004">
      <c r="A23883" s="131"/>
    </row>
    <row r="23886" spans="1:1" x14ac:dyDescent="0.55000000000000004">
      <c r="A23886" s="131"/>
    </row>
    <row r="23887" spans="1:1" x14ac:dyDescent="0.55000000000000004">
      <c r="A23887" s="131"/>
    </row>
    <row r="23890" spans="1:1" x14ac:dyDescent="0.55000000000000004">
      <c r="A23890" s="131"/>
    </row>
    <row r="23891" spans="1:1" x14ac:dyDescent="0.55000000000000004">
      <c r="A23891" s="131"/>
    </row>
    <row r="23894" spans="1:1" x14ac:dyDescent="0.55000000000000004">
      <c r="A23894" s="131"/>
    </row>
    <row r="23895" spans="1:1" x14ac:dyDescent="0.55000000000000004">
      <c r="A23895" s="131"/>
    </row>
    <row r="23898" spans="1:1" x14ac:dyDescent="0.55000000000000004">
      <c r="A23898" s="131"/>
    </row>
    <row r="23899" spans="1:1" x14ac:dyDescent="0.55000000000000004">
      <c r="A23899" s="131"/>
    </row>
    <row r="23902" spans="1:1" x14ac:dyDescent="0.55000000000000004">
      <c r="A23902" s="131"/>
    </row>
    <row r="23903" spans="1:1" x14ac:dyDescent="0.55000000000000004">
      <c r="A23903" s="131"/>
    </row>
    <row r="23906" spans="1:1" x14ac:dyDescent="0.55000000000000004">
      <c r="A23906" s="131"/>
    </row>
    <row r="23907" spans="1:1" x14ac:dyDescent="0.55000000000000004">
      <c r="A23907" s="131"/>
    </row>
    <row r="23910" spans="1:1" x14ac:dyDescent="0.55000000000000004">
      <c r="A23910" s="131"/>
    </row>
    <row r="23911" spans="1:1" x14ac:dyDescent="0.55000000000000004">
      <c r="A23911" s="131"/>
    </row>
    <row r="23914" spans="1:1" x14ac:dyDescent="0.55000000000000004">
      <c r="A23914" s="131"/>
    </row>
    <row r="23915" spans="1:1" x14ac:dyDescent="0.55000000000000004">
      <c r="A23915" s="131"/>
    </row>
    <row r="23918" spans="1:1" x14ac:dyDescent="0.55000000000000004">
      <c r="A23918" s="131"/>
    </row>
    <row r="23919" spans="1:1" x14ac:dyDescent="0.55000000000000004">
      <c r="A23919" s="131"/>
    </row>
    <row r="23922" spans="1:1" x14ac:dyDescent="0.55000000000000004">
      <c r="A23922" s="131"/>
    </row>
    <row r="23923" spans="1:1" x14ac:dyDescent="0.55000000000000004">
      <c r="A23923" s="131"/>
    </row>
    <row r="23926" spans="1:1" x14ac:dyDescent="0.55000000000000004">
      <c r="A23926" s="131"/>
    </row>
    <row r="23927" spans="1:1" x14ac:dyDescent="0.55000000000000004">
      <c r="A23927" s="131"/>
    </row>
    <row r="23930" spans="1:1" x14ac:dyDescent="0.55000000000000004">
      <c r="A23930" s="131"/>
    </row>
    <row r="23931" spans="1:1" x14ac:dyDescent="0.55000000000000004">
      <c r="A23931" s="131"/>
    </row>
    <row r="23934" spans="1:1" x14ac:dyDescent="0.55000000000000004">
      <c r="A23934" s="131"/>
    </row>
    <row r="23935" spans="1:1" x14ac:dyDescent="0.55000000000000004">
      <c r="A23935" s="131"/>
    </row>
    <row r="23938" spans="1:1" x14ac:dyDescent="0.55000000000000004">
      <c r="A23938" s="131"/>
    </row>
    <row r="23939" spans="1:1" x14ac:dyDescent="0.55000000000000004">
      <c r="A23939" s="131"/>
    </row>
    <row r="23942" spans="1:1" x14ac:dyDescent="0.55000000000000004">
      <c r="A23942" s="131"/>
    </row>
    <row r="23943" spans="1:1" x14ac:dyDescent="0.55000000000000004">
      <c r="A23943" s="131"/>
    </row>
    <row r="23946" spans="1:1" x14ac:dyDescent="0.55000000000000004">
      <c r="A23946" s="131"/>
    </row>
    <row r="23947" spans="1:1" x14ac:dyDescent="0.55000000000000004">
      <c r="A23947" s="131"/>
    </row>
    <row r="23950" spans="1:1" x14ac:dyDescent="0.55000000000000004">
      <c r="A23950" s="131"/>
    </row>
    <row r="23951" spans="1:1" x14ac:dyDescent="0.55000000000000004">
      <c r="A23951" s="131"/>
    </row>
    <row r="23954" spans="1:1" x14ac:dyDescent="0.55000000000000004">
      <c r="A23954" s="131"/>
    </row>
    <row r="23955" spans="1:1" x14ac:dyDescent="0.55000000000000004">
      <c r="A23955" s="131"/>
    </row>
    <row r="23958" spans="1:1" x14ac:dyDescent="0.55000000000000004">
      <c r="A23958" s="131"/>
    </row>
    <row r="23959" spans="1:1" x14ac:dyDescent="0.55000000000000004">
      <c r="A23959" s="131"/>
    </row>
    <row r="23962" spans="1:1" x14ac:dyDescent="0.55000000000000004">
      <c r="A23962" s="131"/>
    </row>
    <row r="23963" spans="1:1" x14ac:dyDescent="0.55000000000000004">
      <c r="A23963" s="131"/>
    </row>
    <row r="23966" spans="1:1" x14ac:dyDescent="0.55000000000000004">
      <c r="A23966" s="131"/>
    </row>
    <row r="23967" spans="1:1" x14ac:dyDescent="0.55000000000000004">
      <c r="A23967" s="131"/>
    </row>
    <row r="23970" spans="1:1" x14ac:dyDescent="0.55000000000000004">
      <c r="A23970" s="131"/>
    </row>
    <row r="23971" spans="1:1" x14ac:dyDescent="0.55000000000000004">
      <c r="A23971" s="131"/>
    </row>
    <row r="23974" spans="1:1" x14ac:dyDescent="0.55000000000000004">
      <c r="A23974" s="131"/>
    </row>
    <row r="23975" spans="1:1" x14ac:dyDescent="0.55000000000000004">
      <c r="A23975" s="131"/>
    </row>
    <row r="23978" spans="1:1" x14ac:dyDescent="0.55000000000000004">
      <c r="A23978" s="131"/>
    </row>
    <row r="23979" spans="1:1" x14ac:dyDescent="0.55000000000000004">
      <c r="A23979" s="131"/>
    </row>
    <row r="23982" spans="1:1" x14ac:dyDescent="0.55000000000000004">
      <c r="A23982" s="131"/>
    </row>
    <row r="23983" spans="1:1" x14ac:dyDescent="0.55000000000000004">
      <c r="A23983" s="131"/>
    </row>
    <row r="23986" spans="1:1" x14ac:dyDescent="0.55000000000000004">
      <c r="A23986" s="131"/>
    </row>
    <row r="23987" spans="1:1" x14ac:dyDescent="0.55000000000000004">
      <c r="A23987" s="131"/>
    </row>
    <row r="23990" spans="1:1" x14ac:dyDescent="0.55000000000000004">
      <c r="A23990" s="131"/>
    </row>
    <row r="23991" spans="1:1" x14ac:dyDescent="0.55000000000000004">
      <c r="A23991" s="131"/>
    </row>
    <row r="23994" spans="1:1" x14ac:dyDescent="0.55000000000000004">
      <c r="A23994" s="131"/>
    </row>
    <row r="23995" spans="1:1" x14ac:dyDescent="0.55000000000000004">
      <c r="A23995" s="131"/>
    </row>
    <row r="23998" spans="1:1" x14ac:dyDescent="0.55000000000000004">
      <c r="A23998" s="131"/>
    </row>
    <row r="23999" spans="1:1" x14ac:dyDescent="0.55000000000000004">
      <c r="A23999" s="131"/>
    </row>
    <row r="24002" spans="1:1" x14ac:dyDescent="0.55000000000000004">
      <c r="A24002" s="131"/>
    </row>
    <row r="24003" spans="1:1" x14ac:dyDescent="0.55000000000000004">
      <c r="A24003" s="131"/>
    </row>
    <row r="24006" spans="1:1" x14ac:dyDescent="0.55000000000000004">
      <c r="A24006" s="131"/>
    </row>
    <row r="24007" spans="1:1" x14ac:dyDescent="0.55000000000000004">
      <c r="A24007" s="131"/>
    </row>
    <row r="24010" spans="1:1" x14ac:dyDescent="0.55000000000000004">
      <c r="A24010" s="131"/>
    </row>
    <row r="24011" spans="1:1" x14ac:dyDescent="0.55000000000000004">
      <c r="A24011" s="131"/>
    </row>
    <row r="24014" spans="1:1" x14ac:dyDescent="0.55000000000000004">
      <c r="A24014" s="131"/>
    </row>
    <row r="24015" spans="1:1" x14ac:dyDescent="0.55000000000000004">
      <c r="A24015" s="131"/>
    </row>
    <row r="24018" spans="1:1" x14ac:dyDescent="0.55000000000000004">
      <c r="A24018" s="131"/>
    </row>
    <row r="24019" spans="1:1" x14ac:dyDescent="0.55000000000000004">
      <c r="A24019" s="131"/>
    </row>
    <row r="24022" spans="1:1" x14ac:dyDescent="0.55000000000000004">
      <c r="A24022" s="131"/>
    </row>
    <row r="24023" spans="1:1" x14ac:dyDescent="0.55000000000000004">
      <c r="A24023" s="131"/>
    </row>
    <row r="24026" spans="1:1" x14ac:dyDescent="0.55000000000000004">
      <c r="A24026" s="131"/>
    </row>
    <row r="24027" spans="1:1" x14ac:dyDescent="0.55000000000000004">
      <c r="A24027" s="131"/>
    </row>
    <row r="24030" spans="1:1" x14ac:dyDescent="0.55000000000000004">
      <c r="A24030" s="131"/>
    </row>
    <row r="24031" spans="1:1" x14ac:dyDescent="0.55000000000000004">
      <c r="A24031" s="131"/>
    </row>
    <row r="24034" spans="1:1" x14ac:dyDescent="0.55000000000000004">
      <c r="A24034" s="131"/>
    </row>
    <row r="24035" spans="1:1" x14ac:dyDescent="0.55000000000000004">
      <c r="A24035" s="131"/>
    </row>
    <row r="24038" spans="1:1" x14ac:dyDescent="0.55000000000000004">
      <c r="A24038" s="131"/>
    </row>
    <row r="24039" spans="1:1" x14ac:dyDescent="0.55000000000000004">
      <c r="A24039" s="131"/>
    </row>
    <row r="24042" spans="1:1" x14ac:dyDescent="0.55000000000000004">
      <c r="A24042" s="131"/>
    </row>
    <row r="24043" spans="1:1" x14ac:dyDescent="0.55000000000000004">
      <c r="A24043" s="131"/>
    </row>
    <row r="24046" spans="1:1" x14ac:dyDescent="0.55000000000000004">
      <c r="A24046" s="131"/>
    </row>
    <row r="24047" spans="1:1" x14ac:dyDescent="0.55000000000000004">
      <c r="A24047" s="131"/>
    </row>
    <row r="24050" spans="1:1" x14ac:dyDescent="0.55000000000000004">
      <c r="A24050" s="131"/>
    </row>
    <row r="24051" spans="1:1" x14ac:dyDescent="0.55000000000000004">
      <c r="A24051" s="131"/>
    </row>
    <row r="24054" spans="1:1" x14ac:dyDescent="0.55000000000000004">
      <c r="A24054" s="131"/>
    </row>
    <row r="24055" spans="1:1" x14ac:dyDescent="0.55000000000000004">
      <c r="A24055" s="131"/>
    </row>
    <row r="24058" spans="1:1" x14ac:dyDescent="0.55000000000000004">
      <c r="A24058" s="131"/>
    </row>
    <row r="24059" spans="1:1" x14ac:dyDescent="0.55000000000000004">
      <c r="A24059" s="131"/>
    </row>
    <row r="24062" spans="1:1" x14ac:dyDescent="0.55000000000000004">
      <c r="A24062" s="131"/>
    </row>
    <row r="24063" spans="1:1" x14ac:dyDescent="0.55000000000000004">
      <c r="A24063" s="131"/>
    </row>
    <row r="24066" spans="1:1" x14ac:dyDescent="0.55000000000000004">
      <c r="A24066" s="131"/>
    </row>
    <row r="24067" spans="1:1" x14ac:dyDescent="0.55000000000000004">
      <c r="A24067" s="131"/>
    </row>
    <row r="24070" spans="1:1" x14ac:dyDescent="0.55000000000000004">
      <c r="A24070" s="131"/>
    </row>
    <row r="24071" spans="1:1" x14ac:dyDescent="0.55000000000000004">
      <c r="A24071" s="131"/>
    </row>
    <row r="24074" spans="1:1" x14ac:dyDescent="0.55000000000000004">
      <c r="A24074" s="131"/>
    </row>
    <row r="24075" spans="1:1" x14ac:dyDescent="0.55000000000000004">
      <c r="A24075" s="131"/>
    </row>
    <row r="24078" spans="1:1" x14ac:dyDescent="0.55000000000000004">
      <c r="A24078" s="131"/>
    </row>
    <row r="24079" spans="1:1" x14ac:dyDescent="0.55000000000000004">
      <c r="A24079" s="131"/>
    </row>
    <row r="24082" spans="1:1" x14ac:dyDescent="0.55000000000000004">
      <c r="A24082" s="131"/>
    </row>
    <row r="24083" spans="1:1" x14ac:dyDescent="0.55000000000000004">
      <c r="A24083" s="131"/>
    </row>
    <row r="24086" spans="1:1" x14ac:dyDescent="0.55000000000000004">
      <c r="A24086" s="131"/>
    </row>
    <row r="24087" spans="1:1" x14ac:dyDescent="0.55000000000000004">
      <c r="A24087" s="131"/>
    </row>
    <row r="24090" spans="1:1" x14ac:dyDescent="0.55000000000000004">
      <c r="A24090" s="131"/>
    </row>
    <row r="24091" spans="1:1" x14ac:dyDescent="0.55000000000000004">
      <c r="A24091" s="131"/>
    </row>
    <row r="24094" spans="1:1" x14ac:dyDescent="0.55000000000000004">
      <c r="A24094" s="131"/>
    </row>
    <row r="24095" spans="1:1" x14ac:dyDescent="0.55000000000000004">
      <c r="A24095" s="131"/>
    </row>
    <row r="24098" spans="1:1" x14ac:dyDescent="0.55000000000000004">
      <c r="A24098" s="131"/>
    </row>
    <row r="24099" spans="1:1" x14ac:dyDescent="0.55000000000000004">
      <c r="A24099" s="131"/>
    </row>
    <row r="24102" spans="1:1" x14ac:dyDescent="0.55000000000000004">
      <c r="A24102" s="131"/>
    </row>
    <row r="24103" spans="1:1" x14ac:dyDescent="0.55000000000000004">
      <c r="A24103" s="131"/>
    </row>
    <row r="24106" spans="1:1" x14ac:dyDescent="0.55000000000000004">
      <c r="A24106" s="131"/>
    </row>
    <row r="24107" spans="1:1" x14ac:dyDescent="0.55000000000000004">
      <c r="A24107" s="131"/>
    </row>
    <row r="24110" spans="1:1" x14ac:dyDescent="0.55000000000000004">
      <c r="A24110" s="131"/>
    </row>
    <row r="24111" spans="1:1" x14ac:dyDescent="0.55000000000000004">
      <c r="A24111" s="131"/>
    </row>
    <row r="24114" spans="1:1" x14ac:dyDescent="0.55000000000000004">
      <c r="A24114" s="131"/>
    </row>
    <row r="24115" spans="1:1" x14ac:dyDescent="0.55000000000000004">
      <c r="A24115" s="131"/>
    </row>
    <row r="24118" spans="1:1" x14ac:dyDescent="0.55000000000000004">
      <c r="A24118" s="131"/>
    </row>
    <row r="24119" spans="1:1" x14ac:dyDescent="0.55000000000000004">
      <c r="A24119" s="131"/>
    </row>
    <row r="24122" spans="1:1" x14ac:dyDescent="0.55000000000000004">
      <c r="A24122" s="131"/>
    </row>
    <row r="24123" spans="1:1" x14ac:dyDescent="0.55000000000000004">
      <c r="A24123" s="131"/>
    </row>
    <row r="24126" spans="1:1" x14ac:dyDescent="0.55000000000000004">
      <c r="A24126" s="131"/>
    </row>
    <row r="24127" spans="1:1" x14ac:dyDescent="0.55000000000000004">
      <c r="A24127" s="131"/>
    </row>
    <row r="24130" spans="1:1" x14ac:dyDescent="0.55000000000000004">
      <c r="A24130" s="131"/>
    </row>
    <row r="24131" spans="1:1" x14ac:dyDescent="0.55000000000000004">
      <c r="A24131" s="131"/>
    </row>
    <row r="24134" spans="1:1" x14ac:dyDescent="0.55000000000000004">
      <c r="A24134" s="131"/>
    </row>
    <row r="24135" spans="1:1" x14ac:dyDescent="0.55000000000000004">
      <c r="A24135" s="131"/>
    </row>
    <row r="24138" spans="1:1" x14ac:dyDescent="0.55000000000000004">
      <c r="A24138" s="131"/>
    </row>
    <row r="24139" spans="1:1" x14ac:dyDescent="0.55000000000000004">
      <c r="A24139" s="131"/>
    </row>
    <row r="24142" spans="1:1" x14ac:dyDescent="0.55000000000000004">
      <c r="A24142" s="131"/>
    </row>
    <row r="24143" spans="1:1" x14ac:dyDescent="0.55000000000000004">
      <c r="A24143" s="131"/>
    </row>
    <row r="24146" spans="1:1" x14ac:dyDescent="0.55000000000000004">
      <c r="A24146" s="131"/>
    </row>
    <row r="24147" spans="1:1" x14ac:dyDescent="0.55000000000000004">
      <c r="A24147" s="131"/>
    </row>
    <row r="24150" spans="1:1" x14ac:dyDescent="0.55000000000000004">
      <c r="A24150" s="131"/>
    </row>
    <row r="24151" spans="1:1" x14ac:dyDescent="0.55000000000000004">
      <c r="A24151" s="131"/>
    </row>
    <row r="24154" spans="1:1" x14ac:dyDescent="0.55000000000000004">
      <c r="A24154" s="131"/>
    </row>
    <row r="24155" spans="1:1" x14ac:dyDescent="0.55000000000000004">
      <c r="A24155" s="131"/>
    </row>
    <row r="24158" spans="1:1" x14ac:dyDescent="0.55000000000000004">
      <c r="A24158" s="131"/>
    </row>
    <row r="24159" spans="1:1" x14ac:dyDescent="0.55000000000000004">
      <c r="A24159" s="131"/>
    </row>
    <row r="24162" spans="1:1" x14ac:dyDescent="0.55000000000000004">
      <c r="A24162" s="131"/>
    </row>
    <row r="24163" spans="1:1" x14ac:dyDescent="0.55000000000000004">
      <c r="A24163" s="131"/>
    </row>
    <row r="24166" spans="1:1" x14ac:dyDescent="0.55000000000000004">
      <c r="A24166" s="131"/>
    </row>
    <row r="24167" spans="1:1" x14ac:dyDescent="0.55000000000000004">
      <c r="A24167" s="131"/>
    </row>
    <row r="24170" spans="1:1" x14ac:dyDescent="0.55000000000000004">
      <c r="A24170" s="131"/>
    </row>
    <row r="24171" spans="1:1" x14ac:dyDescent="0.55000000000000004">
      <c r="A24171" s="131"/>
    </row>
    <row r="24174" spans="1:1" x14ac:dyDescent="0.55000000000000004">
      <c r="A24174" s="131"/>
    </row>
    <row r="24175" spans="1:1" x14ac:dyDescent="0.55000000000000004">
      <c r="A24175" s="131"/>
    </row>
    <row r="24178" spans="1:1" x14ac:dyDescent="0.55000000000000004">
      <c r="A24178" s="131"/>
    </row>
    <row r="24179" spans="1:1" x14ac:dyDescent="0.55000000000000004">
      <c r="A24179" s="131"/>
    </row>
    <row r="24182" spans="1:1" x14ac:dyDescent="0.55000000000000004">
      <c r="A24182" s="131"/>
    </row>
    <row r="24183" spans="1:1" x14ac:dyDescent="0.55000000000000004">
      <c r="A24183" s="131"/>
    </row>
    <row r="24186" spans="1:1" x14ac:dyDescent="0.55000000000000004">
      <c r="A24186" s="131"/>
    </row>
    <row r="24187" spans="1:1" x14ac:dyDescent="0.55000000000000004">
      <c r="A24187" s="131"/>
    </row>
    <row r="24190" spans="1:1" x14ac:dyDescent="0.55000000000000004">
      <c r="A24190" s="131"/>
    </row>
    <row r="24191" spans="1:1" x14ac:dyDescent="0.55000000000000004">
      <c r="A24191" s="131"/>
    </row>
    <row r="24194" spans="1:1" x14ac:dyDescent="0.55000000000000004">
      <c r="A24194" s="131"/>
    </row>
    <row r="24195" spans="1:1" x14ac:dyDescent="0.55000000000000004">
      <c r="A24195" s="131"/>
    </row>
    <row r="24198" spans="1:1" x14ac:dyDescent="0.55000000000000004">
      <c r="A24198" s="131"/>
    </row>
    <row r="24199" spans="1:1" x14ac:dyDescent="0.55000000000000004">
      <c r="A24199" s="131"/>
    </row>
    <row r="24202" spans="1:1" x14ac:dyDescent="0.55000000000000004">
      <c r="A24202" s="131"/>
    </row>
    <row r="24203" spans="1:1" x14ac:dyDescent="0.55000000000000004">
      <c r="A24203" s="131"/>
    </row>
    <row r="24206" spans="1:1" x14ac:dyDescent="0.55000000000000004">
      <c r="A24206" s="131"/>
    </row>
    <row r="24207" spans="1:1" x14ac:dyDescent="0.55000000000000004">
      <c r="A24207" s="131"/>
    </row>
    <row r="24210" spans="1:1" x14ac:dyDescent="0.55000000000000004">
      <c r="A24210" s="131"/>
    </row>
    <row r="24211" spans="1:1" x14ac:dyDescent="0.55000000000000004">
      <c r="A24211" s="131"/>
    </row>
    <row r="24214" spans="1:1" x14ac:dyDescent="0.55000000000000004">
      <c r="A24214" s="131"/>
    </row>
    <row r="24215" spans="1:1" x14ac:dyDescent="0.55000000000000004">
      <c r="A24215" s="131"/>
    </row>
    <row r="24218" spans="1:1" x14ac:dyDescent="0.55000000000000004">
      <c r="A24218" s="131"/>
    </row>
    <row r="24219" spans="1:1" x14ac:dyDescent="0.55000000000000004">
      <c r="A24219" s="131"/>
    </row>
    <row r="24222" spans="1:1" x14ac:dyDescent="0.55000000000000004">
      <c r="A24222" s="131"/>
    </row>
    <row r="24223" spans="1:1" x14ac:dyDescent="0.55000000000000004">
      <c r="A24223" s="131"/>
    </row>
    <row r="24226" spans="1:1" x14ac:dyDescent="0.55000000000000004">
      <c r="A24226" s="131"/>
    </row>
    <row r="24227" spans="1:1" x14ac:dyDescent="0.55000000000000004">
      <c r="A24227" s="131"/>
    </row>
    <row r="24230" spans="1:1" x14ac:dyDescent="0.55000000000000004">
      <c r="A24230" s="131"/>
    </row>
    <row r="24231" spans="1:1" x14ac:dyDescent="0.55000000000000004">
      <c r="A24231" s="131"/>
    </row>
    <row r="24234" spans="1:1" x14ac:dyDescent="0.55000000000000004">
      <c r="A24234" s="131"/>
    </row>
    <row r="24235" spans="1:1" x14ac:dyDescent="0.55000000000000004">
      <c r="A24235" s="131"/>
    </row>
    <row r="24238" spans="1:1" x14ac:dyDescent="0.55000000000000004">
      <c r="A24238" s="131"/>
    </row>
    <row r="24239" spans="1:1" x14ac:dyDescent="0.55000000000000004">
      <c r="A24239" s="131"/>
    </row>
    <row r="24242" spans="1:1" x14ac:dyDescent="0.55000000000000004">
      <c r="A24242" s="131"/>
    </row>
    <row r="24243" spans="1:1" x14ac:dyDescent="0.55000000000000004">
      <c r="A24243" s="131"/>
    </row>
    <row r="24246" spans="1:1" x14ac:dyDescent="0.55000000000000004">
      <c r="A24246" s="131"/>
    </row>
    <row r="24247" spans="1:1" x14ac:dyDescent="0.55000000000000004">
      <c r="A24247" s="131"/>
    </row>
    <row r="24250" spans="1:1" x14ac:dyDescent="0.55000000000000004">
      <c r="A24250" s="131"/>
    </row>
    <row r="24251" spans="1:1" x14ac:dyDescent="0.55000000000000004">
      <c r="A24251" s="131"/>
    </row>
    <row r="24254" spans="1:1" x14ac:dyDescent="0.55000000000000004">
      <c r="A24254" s="131"/>
    </row>
    <row r="24255" spans="1:1" x14ac:dyDescent="0.55000000000000004">
      <c r="A24255" s="131"/>
    </row>
    <row r="24258" spans="1:1" x14ac:dyDescent="0.55000000000000004">
      <c r="A24258" s="131"/>
    </row>
    <row r="24259" spans="1:1" x14ac:dyDescent="0.55000000000000004">
      <c r="A24259" s="131"/>
    </row>
    <row r="24262" spans="1:1" x14ac:dyDescent="0.55000000000000004">
      <c r="A24262" s="131"/>
    </row>
    <row r="24263" spans="1:1" x14ac:dyDescent="0.55000000000000004">
      <c r="A24263" s="131"/>
    </row>
    <row r="24266" spans="1:1" x14ac:dyDescent="0.55000000000000004">
      <c r="A24266" s="131"/>
    </row>
    <row r="24267" spans="1:1" x14ac:dyDescent="0.55000000000000004">
      <c r="A24267" s="131"/>
    </row>
    <row r="24270" spans="1:1" x14ac:dyDescent="0.55000000000000004">
      <c r="A24270" s="131"/>
    </row>
    <row r="24271" spans="1:1" x14ac:dyDescent="0.55000000000000004">
      <c r="A24271" s="131"/>
    </row>
    <row r="24274" spans="1:1" x14ac:dyDescent="0.55000000000000004">
      <c r="A24274" s="131"/>
    </row>
    <row r="24275" spans="1:1" x14ac:dyDescent="0.55000000000000004">
      <c r="A24275" s="131"/>
    </row>
    <row r="24278" spans="1:1" x14ac:dyDescent="0.55000000000000004">
      <c r="A24278" s="131"/>
    </row>
    <row r="24279" spans="1:1" x14ac:dyDescent="0.55000000000000004">
      <c r="A24279" s="131"/>
    </row>
    <row r="24282" spans="1:1" x14ac:dyDescent="0.55000000000000004">
      <c r="A24282" s="131"/>
    </row>
    <row r="24283" spans="1:1" x14ac:dyDescent="0.55000000000000004">
      <c r="A24283" s="131"/>
    </row>
    <row r="24286" spans="1:1" x14ac:dyDescent="0.55000000000000004">
      <c r="A24286" s="131"/>
    </row>
    <row r="24287" spans="1:1" x14ac:dyDescent="0.55000000000000004">
      <c r="A24287" s="131"/>
    </row>
    <row r="24290" spans="1:1" x14ac:dyDescent="0.55000000000000004">
      <c r="A24290" s="131"/>
    </row>
    <row r="24291" spans="1:1" x14ac:dyDescent="0.55000000000000004">
      <c r="A24291" s="131"/>
    </row>
    <row r="24294" spans="1:1" x14ac:dyDescent="0.55000000000000004">
      <c r="A24294" s="131"/>
    </row>
    <row r="24295" spans="1:1" x14ac:dyDescent="0.55000000000000004">
      <c r="A24295" s="131"/>
    </row>
    <row r="24298" spans="1:1" x14ac:dyDescent="0.55000000000000004">
      <c r="A24298" s="131"/>
    </row>
    <row r="24299" spans="1:1" x14ac:dyDescent="0.55000000000000004">
      <c r="A24299" s="131"/>
    </row>
    <row r="24302" spans="1:1" x14ac:dyDescent="0.55000000000000004">
      <c r="A24302" s="131"/>
    </row>
    <row r="24303" spans="1:1" x14ac:dyDescent="0.55000000000000004">
      <c r="A24303" s="131"/>
    </row>
    <row r="24306" spans="1:1" x14ac:dyDescent="0.55000000000000004">
      <c r="A24306" s="131"/>
    </row>
    <row r="24307" spans="1:1" x14ac:dyDescent="0.55000000000000004">
      <c r="A24307" s="131"/>
    </row>
    <row r="24310" spans="1:1" x14ac:dyDescent="0.55000000000000004">
      <c r="A24310" s="131"/>
    </row>
    <row r="24311" spans="1:1" x14ac:dyDescent="0.55000000000000004">
      <c r="A24311" s="131"/>
    </row>
    <row r="24314" spans="1:1" x14ac:dyDescent="0.55000000000000004">
      <c r="A24314" s="131"/>
    </row>
    <row r="24315" spans="1:1" x14ac:dyDescent="0.55000000000000004">
      <c r="A24315" s="131"/>
    </row>
    <row r="24318" spans="1:1" x14ac:dyDescent="0.55000000000000004">
      <c r="A24318" s="131"/>
    </row>
    <row r="24319" spans="1:1" x14ac:dyDescent="0.55000000000000004">
      <c r="A24319" s="131"/>
    </row>
    <row r="24322" spans="1:1" x14ac:dyDescent="0.55000000000000004">
      <c r="A24322" s="131"/>
    </row>
    <row r="24323" spans="1:1" x14ac:dyDescent="0.55000000000000004">
      <c r="A24323" s="131"/>
    </row>
    <row r="24326" spans="1:1" x14ac:dyDescent="0.55000000000000004">
      <c r="A24326" s="131"/>
    </row>
    <row r="24327" spans="1:1" x14ac:dyDescent="0.55000000000000004">
      <c r="A24327" s="131"/>
    </row>
    <row r="24330" spans="1:1" x14ac:dyDescent="0.55000000000000004">
      <c r="A24330" s="131"/>
    </row>
    <row r="24331" spans="1:1" x14ac:dyDescent="0.55000000000000004">
      <c r="A24331" s="131"/>
    </row>
    <row r="24334" spans="1:1" x14ac:dyDescent="0.55000000000000004">
      <c r="A24334" s="131"/>
    </row>
    <row r="24335" spans="1:1" x14ac:dyDescent="0.55000000000000004">
      <c r="A24335" s="131"/>
    </row>
    <row r="24338" spans="1:1" x14ac:dyDescent="0.55000000000000004">
      <c r="A24338" s="131"/>
    </row>
    <row r="24339" spans="1:1" x14ac:dyDescent="0.55000000000000004">
      <c r="A24339" s="131"/>
    </row>
    <row r="24342" spans="1:1" x14ac:dyDescent="0.55000000000000004">
      <c r="A24342" s="131"/>
    </row>
    <row r="24343" spans="1:1" x14ac:dyDescent="0.55000000000000004">
      <c r="A24343" s="131"/>
    </row>
    <row r="24346" spans="1:1" x14ac:dyDescent="0.55000000000000004">
      <c r="A24346" s="131"/>
    </row>
    <row r="24347" spans="1:1" x14ac:dyDescent="0.55000000000000004">
      <c r="A24347" s="131"/>
    </row>
    <row r="24350" spans="1:1" x14ac:dyDescent="0.55000000000000004">
      <c r="A24350" s="131"/>
    </row>
    <row r="24351" spans="1:1" x14ac:dyDescent="0.55000000000000004">
      <c r="A24351" s="131"/>
    </row>
    <row r="24354" spans="1:1" x14ac:dyDescent="0.55000000000000004">
      <c r="A24354" s="131"/>
    </row>
    <row r="24355" spans="1:1" x14ac:dyDescent="0.55000000000000004">
      <c r="A24355" s="131"/>
    </row>
    <row r="24358" spans="1:1" x14ac:dyDescent="0.55000000000000004">
      <c r="A24358" s="131"/>
    </row>
    <row r="24359" spans="1:1" x14ac:dyDescent="0.55000000000000004">
      <c r="A24359" s="131"/>
    </row>
    <row r="24362" spans="1:1" x14ac:dyDescent="0.55000000000000004">
      <c r="A24362" s="131"/>
    </row>
    <row r="24363" spans="1:1" x14ac:dyDescent="0.55000000000000004">
      <c r="A24363" s="131"/>
    </row>
    <row r="24366" spans="1:1" x14ac:dyDescent="0.55000000000000004">
      <c r="A24366" s="131"/>
    </row>
    <row r="24367" spans="1:1" x14ac:dyDescent="0.55000000000000004">
      <c r="A24367" s="131"/>
    </row>
    <row r="24370" spans="1:1" x14ac:dyDescent="0.55000000000000004">
      <c r="A24370" s="131"/>
    </row>
    <row r="24371" spans="1:1" x14ac:dyDescent="0.55000000000000004">
      <c r="A24371" s="131"/>
    </row>
    <row r="24374" spans="1:1" x14ac:dyDescent="0.55000000000000004">
      <c r="A24374" s="131"/>
    </row>
    <row r="24375" spans="1:1" x14ac:dyDescent="0.55000000000000004">
      <c r="A24375" s="131"/>
    </row>
    <row r="24378" spans="1:1" x14ac:dyDescent="0.55000000000000004">
      <c r="A24378" s="131"/>
    </row>
    <row r="24379" spans="1:1" x14ac:dyDescent="0.55000000000000004">
      <c r="A24379" s="131"/>
    </row>
    <row r="24382" spans="1:1" x14ac:dyDescent="0.55000000000000004">
      <c r="A24382" s="131"/>
    </row>
    <row r="24383" spans="1:1" x14ac:dyDescent="0.55000000000000004">
      <c r="A24383" s="131"/>
    </row>
    <row r="24386" spans="1:1" x14ac:dyDescent="0.55000000000000004">
      <c r="A24386" s="131"/>
    </row>
    <row r="24387" spans="1:1" x14ac:dyDescent="0.55000000000000004">
      <c r="A24387" s="131"/>
    </row>
    <row r="24390" spans="1:1" x14ac:dyDescent="0.55000000000000004">
      <c r="A24390" s="131"/>
    </row>
    <row r="24391" spans="1:1" x14ac:dyDescent="0.55000000000000004">
      <c r="A24391" s="131"/>
    </row>
    <row r="24394" spans="1:1" x14ac:dyDescent="0.55000000000000004">
      <c r="A24394" s="131"/>
    </row>
    <row r="24395" spans="1:1" x14ac:dyDescent="0.55000000000000004">
      <c r="A24395" s="131"/>
    </row>
    <row r="24398" spans="1:1" x14ac:dyDescent="0.55000000000000004">
      <c r="A24398" s="131"/>
    </row>
    <row r="24399" spans="1:1" x14ac:dyDescent="0.55000000000000004">
      <c r="A24399" s="131"/>
    </row>
    <row r="24402" spans="1:1" x14ac:dyDescent="0.55000000000000004">
      <c r="A24402" s="131"/>
    </row>
    <row r="24403" spans="1:1" x14ac:dyDescent="0.55000000000000004">
      <c r="A24403" s="131"/>
    </row>
    <row r="24406" spans="1:1" x14ac:dyDescent="0.55000000000000004">
      <c r="A24406" s="131"/>
    </row>
    <row r="24407" spans="1:1" x14ac:dyDescent="0.55000000000000004">
      <c r="A24407" s="131"/>
    </row>
    <row r="24410" spans="1:1" x14ac:dyDescent="0.55000000000000004">
      <c r="A24410" s="131"/>
    </row>
    <row r="24411" spans="1:1" x14ac:dyDescent="0.55000000000000004">
      <c r="A24411" s="131"/>
    </row>
    <row r="24414" spans="1:1" x14ac:dyDescent="0.55000000000000004">
      <c r="A24414" s="131"/>
    </row>
    <row r="24415" spans="1:1" x14ac:dyDescent="0.55000000000000004">
      <c r="A24415" s="131"/>
    </row>
    <row r="24418" spans="1:1" x14ac:dyDescent="0.55000000000000004">
      <c r="A24418" s="131"/>
    </row>
    <row r="24419" spans="1:1" x14ac:dyDescent="0.55000000000000004">
      <c r="A24419" s="131"/>
    </row>
    <row r="24422" spans="1:1" x14ac:dyDescent="0.55000000000000004">
      <c r="A24422" s="131"/>
    </row>
    <row r="24423" spans="1:1" x14ac:dyDescent="0.55000000000000004">
      <c r="A24423" s="131"/>
    </row>
    <row r="24426" spans="1:1" x14ac:dyDescent="0.55000000000000004">
      <c r="A24426" s="131"/>
    </row>
    <row r="24427" spans="1:1" x14ac:dyDescent="0.55000000000000004">
      <c r="A24427" s="131"/>
    </row>
    <row r="24430" spans="1:1" x14ac:dyDescent="0.55000000000000004">
      <c r="A24430" s="131"/>
    </row>
    <row r="24431" spans="1:1" x14ac:dyDescent="0.55000000000000004">
      <c r="A24431" s="131"/>
    </row>
    <row r="24434" spans="1:1" x14ac:dyDescent="0.55000000000000004">
      <c r="A24434" s="131"/>
    </row>
    <row r="24435" spans="1:1" x14ac:dyDescent="0.55000000000000004">
      <c r="A24435" s="131"/>
    </row>
    <row r="24438" spans="1:1" x14ac:dyDescent="0.55000000000000004">
      <c r="A24438" s="131"/>
    </row>
    <row r="24439" spans="1:1" x14ac:dyDescent="0.55000000000000004">
      <c r="A24439" s="131"/>
    </row>
    <row r="24442" spans="1:1" x14ac:dyDescent="0.55000000000000004">
      <c r="A24442" s="131"/>
    </row>
    <row r="24443" spans="1:1" x14ac:dyDescent="0.55000000000000004">
      <c r="A24443" s="131"/>
    </row>
    <row r="24446" spans="1:1" x14ac:dyDescent="0.55000000000000004">
      <c r="A24446" s="131"/>
    </row>
    <row r="24447" spans="1:1" x14ac:dyDescent="0.55000000000000004">
      <c r="A24447" s="131"/>
    </row>
    <row r="24450" spans="1:1" x14ac:dyDescent="0.55000000000000004">
      <c r="A24450" s="131"/>
    </row>
    <row r="24451" spans="1:1" x14ac:dyDescent="0.55000000000000004">
      <c r="A24451" s="131"/>
    </row>
    <row r="24454" spans="1:1" x14ac:dyDescent="0.55000000000000004">
      <c r="A24454" s="131"/>
    </row>
    <row r="24455" spans="1:1" x14ac:dyDescent="0.55000000000000004">
      <c r="A24455" s="131"/>
    </row>
    <row r="24458" spans="1:1" x14ac:dyDescent="0.55000000000000004">
      <c r="A24458" s="131"/>
    </row>
    <row r="24459" spans="1:1" x14ac:dyDescent="0.55000000000000004">
      <c r="A24459" s="131"/>
    </row>
    <row r="24462" spans="1:1" x14ac:dyDescent="0.55000000000000004">
      <c r="A24462" s="131"/>
    </row>
    <row r="24463" spans="1:1" x14ac:dyDescent="0.55000000000000004">
      <c r="A24463" s="131"/>
    </row>
    <row r="24466" spans="1:1" x14ac:dyDescent="0.55000000000000004">
      <c r="A24466" s="131"/>
    </row>
    <row r="24467" spans="1:1" x14ac:dyDescent="0.55000000000000004">
      <c r="A24467" s="131"/>
    </row>
    <row r="24470" spans="1:1" x14ac:dyDescent="0.55000000000000004">
      <c r="A24470" s="131"/>
    </row>
    <row r="24471" spans="1:1" x14ac:dyDescent="0.55000000000000004">
      <c r="A24471" s="131"/>
    </row>
    <row r="24474" spans="1:1" x14ac:dyDescent="0.55000000000000004">
      <c r="A24474" s="131"/>
    </row>
    <row r="24475" spans="1:1" x14ac:dyDescent="0.55000000000000004">
      <c r="A24475" s="131"/>
    </row>
    <row r="24478" spans="1:1" x14ac:dyDescent="0.55000000000000004">
      <c r="A24478" s="131"/>
    </row>
    <row r="24479" spans="1:1" x14ac:dyDescent="0.55000000000000004">
      <c r="A24479" s="131"/>
    </row>
    <row r="24482" spans="1:1" x14ac:dyDescent="0.55000000000000004">
      <c r="A24482" s="131"/>
    </row>
    <row r="24483" spans="1:1" x14ac:dyDescent="0.55000000000000004">
      <c r="A24483" s="131"/>
    </row>
    <row r="24486" spans="1:1" x14ac:dyDescent="0.55000000000000004">
      <c r="A24486" s="131"/>
    </row>
    <row r="24487" spans="1:1" x14ac:dyDescent="0.55000000000000004">
      <c r="A24487" s="131"/>
    </row>
    <row r="24490" spans="1:1" x14ac:dyDescent="0.55000000000000004">
      <c r="A24490" s="131"/>
    </row>
    <row r="24491" spans="1:1" x14ac:dyDescent="0.55000000000000004">
      <c r="A24491" s="131"/>
    </row>
    <row r="24494" spans="1:1" x14ac:dyDescent="0.55000000000000004">
      <c r="A24494" s="131"/>
    </row>
    <row r="24495" spans="1:1" x14ac:dyDescent="0.55000000000000004">
      <c r="A24495" s="131"/>
    </row>
    <row r="24498" spans="1:1" x14ac:dyDescent="0.55000000000000004">
      <c r="A24498" s="131"/>
    </row>
    <row r="24499" spans="1:1" x14ac:dyDescent="0.55000000000000004">
      <c r="A24499" s="131"/>
    </row>
    <row r="24502" spans="1:1" x14ac:dyDescent="0.55000000000000004">
      <c r="A24502" s="131"/>
    </row>
    <row r="24503" spans="1:1" x14ac:dyDescent="0.55000000000000004">
      <c r="A24503" s="131"/>
    </row>
    <row r="24506" spans="1:1" x14ac:dyDescent="0.55000000000000004">
      <c r="A24506" s="131"/>
    </row>
    <row r="24507" spans="1:1" x14ac:dyDescent="0.55000000000000004">
      <c r="A24507" s="131"/>
    </row>
    <row r="24510" spans="1:1" x14ac:dyDescent="0.55000000000000004">
      <c r="A24510" s="131"/>
    </row>
    <row r="24511" spans="1:1" x14ac:dyDescent="0.55000000000000004">
      <c r="A24511" s="131"/>
    </row>
    <row r="24514" spans="1:1" x14ac:dyDescent="0.55000000000000004">
      <c r="A24514" s="131"/>
    </row>
    <row r="24515" spans="1:1" x14ac:dyDescent="0.55000000000000004">
      <c r="A24515" s="131"/>
    </row>
    <row r="24518" spans="1:1" x14ac:dyDescent="0.55000000000000004">
      <c r="A24518" s="131"/>
    </row>
    <row r="24519" spans="1:1" x14ac:dyDescent="0.55000000000000004">
      <c r="A24519" s="131"/>
    </row>
    <row r="24522" spans="1:1" x14ac:dyDescent="0.55000000000000004">
      <c r="A24522" s="131"/>
    </row>
    <row r="24523" spans="1:1" x14ac:dyDescent="0.55000000000000004">
      <c r="A24523" s="131"/>
    </row>
    <row r="24526" spans="1:1" x14ac:dyDescent="0.55000000000000004">
      <c r="A24526" s="131"/>
    </row>
    <row r="24527" spans="1:1" x14ac:dyDescent="0.55000000000000004">
      <c r="A24527" s="131"/>
    </row>
    <row r="24530" spans="1:1" x14ac:dyDescent="0.55000000000000004">
      <c r="A24530" s="131"/>
    </row>
    <row r="24531" spans="1:1" x14ac:dyDescent="0.55000000000000004">
      <c r="A24531" s="131"/>
    </row>
    <row r="24534" spans="1:1" x14ac:dyDescent="0.55000000000000004">
      <c r="A24534" s="131"/>
    </row>
    <row r="24535" spans="1:1" x14ac:dyDescent="0.55000000000000004">
      <c r="A24535" s="131"/>
    </row>
    <row r="24538" spans="1:1" x14ac:dyDescent="0.55000000000000004">
      <c r="A24538" s="131"/>
    </row>
    <row r="24539" spans="1:1" x14ac:dyDescent="0.55000000000000004">
      <c r="A24539" s="131"/>
    </row>
    <row r="24542" spans="1:1" x14ac:dyDescent="0.55000000000000004">
      <c r="A24542" s="131"/>
    </row>
    <row r="24543" spans="1:1" x14ac:dyDescent="0.55000000000000004">
      <c r="A24543" s="131"/>
    </row>
    <row r="24546" spans="1:1" x14ac:dyDescent="0.55000000000000004">
      <c r="A24546" s="131"/>
    </row>
    <row r="24547" spans="1:1" x14ac:dyDescent="0.55000000000000004">
      <c r="A24547" s="131"/>
    </row>
    <row r="24550" spans="1:1" x14ac:dyDescent="0.55000000000000004">
      <c r="A24550" s="131"/>
    </row>
    <row r="24551" spans="1:1" x14ac:dyDescent="0.55000000000000004">
      <c r="A24551" s="131"/>
    </row>
    <row r="24554" spans="1:1" x14ac:dyDescent="0.55000000000000004">
      <c r="A24554" s="131"/>
    </row>
    <row r="24555" spans="1:1" x14ac:dyDescent="0.55000000000000004">
      <c r="A24555" s="131"/>
    </row>
    <row r="24558" spans="1:1" x14ac:dyDescent="0.55000000000000004">
      <c r="A24558" s="131"/>
    </row>
    <row r="24559" spans="1:1" x14ac:dyDescent="0.55000000000000004">
      <c r="A24559" s="131"/>
    </row>
    <row r="24562" spans="1:1" x14ac:dyDescent="0.55000000000000004">
      <c r="A24562" s="131"/>
    </row>
    <row r="24563" spans="1:1" x14ac:dyDescent="0.55000000000000004">
      <c r="A24563" s="131"/>
    </row>
    <row r="24566" spans="1:1" x14ac:dyDescent="0.55000000000000004">
      <c r="A24566" s="131"/>
    </row>
    <row r="24567" spans="1:1" x14ac:dyDescent="0.55000000000000004">
      <c r="A24567" s="131"/>
    </row>
    <row r="24570" spans="1:1" x14ac:dyDescent="0.55000000000000004">
      <c r="A24570" s="131"/>
    </row>
    <row r="24571" spans="1:1" x14ac:dyDescent="0.55000000000000004">
      <c r="A24571" s="131"/>
    </row>
    <row r="24574" spans="1:1" x14ac:dyDescent="0.55000000000000004">
      <c r="A24574" s="131"/>
    </row>
    <row r="24575" spans="1:1" x14ac:dyDescent="0.55000000000000004">
      <c r="A24575" s="131"/>
    </row>
    <row r="24578" spans="1:1" x14ac:dyDescent="0.55000000000000004">
      <c r="A24578" s="131"/>
    </row>
    <row r="24579" spans="1:1" x14ac:dyDescent="0.55000000000000004">
      <c r="A24579" s="131"/>
    </row>
    <row r="24582" spans="1:1" x14ac:dyDescent="0.55000000000000004">
      <c r="A24582" s="131"/>
    </row>
    <row r="24583" spans="1:1" x14ac:dyDescent="0.55000000000000004">
      <c r="A24583" s="131"/>
    </row>
    <row r="24586" spans="1:1" x14ac:dyDescent="0.55000000000000004">
      <c r="A24586" s="131"/>
    </row>
    <row r="24587" spans="1:1" x14ac:dyDescent="0.55000000000000004">
      <c r="A24587" s="131"/>
    </row>
    <row r="24590" spans="1:1" x14ac:dyDescent="0.55000000000000004">
      <c r="A24590" s="131"/>
    </row>
    <row r="24591" spans="1:1" x14ac:dyDescent="0.55000000000000004">
      <c r="A24591" s="131"/>
    </row>
    <row r="24594" spans="1:1" x14ac:dyDescent="0.55000000000000004">
      <c r="A24594" s="131"/>
    </row>
    <row r="24595" spans="1:1" x14ac:dyDescent="0.55000000000000004">
      <c r="A24595" s="131"/>
    </row>
    <row r="24598" spans="1:1" x14ac:dyDescent="0.55000000000000004">
      <c r="A24598" s="131"/>
    </row>
    <row r="24599" spans="1:1" x14ac:dyDescent="0.55000000000000004">
      <c r="A24599" s="131"/>
    </row>
    <row r="24602" spans="1:1" x14ac:dyDescent="0.55000000000000004">
      <c r="A24602" s="131"/>
    </row>
    <row r="24603" spans="1:1" x14ac:dyDescent="0.55000000000000004">
      <c r="A24603" s="131"/>
    </row>
    <row r="24606" spans="1:1" x14ac:dyDescent="0.55000000000000004">
      <c r="A24606" s="131"/>
    </row>
    <row r="24607" spans="1:1" x14ac:dyDescent="0.55000000000000004">
      <c r="A24607" s="131"/>
    </row>
    <row r="24610" spans="1:1" x14ac:dyDescent="0.55000000000000004">
      <c r="A24610" s="131"/>
    </row>
    <row r="24611" spans="1:1" x14ac:dyDescent="0.55000000000000004">
      <c r="A24611" s="131"/>
    </row>
    <row r="24614" spans="1:1" x14ac:dyDescent="0.55000000000000004">
      <c r="A24614" s="131"/>
    </row>
    <row r="24615" spans="1:1" x14ac:dyDescent="0.55000000000000004">
      <c r="A24615" s="131"/>
    </row>
    <row r="24618" spans="1:1" x14ac:dyDescent="0.55000000000000004">
      <c r="A24618" s="131"/>
    </row>
    <row r="24619" spans="1:1" x14ac:dyDescent="0.55000000000000004">
      <c r="A24619" s="131"/>
    </row>
    <row r="24622" spans="1:1" x14ac:dyDescent="0.55000000000000004">
      <c r="A24622" s="131"/>
    </row>
    <row r="24623" spans="1:1" x14ac:dyDescent="0.55000000000000004">
      <c r="A24623" s="131"/>
    </row>
    <row r="24626" spans="1:1" x14ac:dyDescent="0.55000000000000004">
      <c r="A24626" s="131"/>
    </row>
    <row r="24627" spans="1:1" x14ac:dyDescent="0.55000000000000004">
      <c r="A24627" s="131"/>
    </row>
    <row r="24630" spans="1:1" x14ac:dyDescent="0.55000000000000004">
      <c r="A24630" s="131"/>
    </row>
    <row r="24631" spans="1:1" x14ac:dyDescent="0.55000000000000004">
      <c r="A24631" s="131"/>
    </row>
    <row r="24634" spans="1:1" x14ac:dyDescent="0.55000000000000004">
      <c r="A24634" s="131"/>
    </row>
    <row r="24635" spans="1:1" x14ac:dyDescent="0.55000000000000004">
      <c r="A24635" s="131"/>
    </row>
    <row r="24638" spans="1:1" x14ac:dyDescent="0.55000000000000004">
      <c r="A24638" s="131"/>
    </row>
    <row r="24639" spans="1:1" x14ac:dyDescent="0.55000000000000004">
      <c r="A24639" s="131"/>
    </row>
    <row r="24642" spans="1:1" x14ac:dyDescent="0.55000000000000004">
      <c r="A24642" s="131"/>
    </row>
    <row r="24643" spans="1:1" x14ac:dyDescent="0.55000000000000004">
      <c r="A24643" s="131"/>
    </row>
    <row r="24646" spans="1:1" x14ac:dyDescent="0.55000000000000004">
      <c r="A24646" s="131"/>
    </row>
    <row r="24647" spans="1:1" x14ac:dyDescent="0.55000000000000004">
      <c r="A24647" s="131"/>
    </row>
    <row r="24650" spans="1:1" x14ac:dyDescent="0.55000000000000004">
      <c r="A24650" s="131"/>
    </row>
    <row r="24651" spans="1:1" x14ac:dyDescent="0.55000000000000004">
      <c r="A24651" s="131"/>
    </row>
    <row r="24654" spans="1:1" x14ac:dyDescent="0.55000000000000004">
      <c r="A24654" s="131"/>
    </row>
    <row r="24655" spans="1:1" x14ac:dyDescent="0.55000000000000004">
      <c r="A24655" s="131"/>
    </row>
    <row r="24658" spans="1:1" x14ac:dyDescent="0.55000000000000004">
      <c r="A24658" s="131"/>
    </row>
    <row r="24659" spans="1:1" x14ac:dyDescent="0.55000000000000004">
      <c r="A24659" s="131"/>
    </row>
    <row r="24662" spans="1:1" x14ac:dyDescent="0.55000000000000004">
      <c r="A24662" s="131"/>
    </row>
    <row r="24663" spans="1:1" x14ac:dyDescent="0.55000000000000004">
      <c r="A24663" s="131"/>
    </row>
    <row r="24666" spans="1:1" x14ac:dyDescent="0.55000000000000004">
      <c r="A24666" s="131"/>
    </row>
    <row r="24667" spans="1:1" x14ac:dyDescent="0.55000000000000004">
      <c r="A24667" s="131"/>
    </row>
    <row r="24670" spans="1:1" x14ac:dyDescent="0.55000000000000004">
      <c r="A24670" s="131"/>
    </row>
    <row r="24671" spans="1:1" x14ac:dyDescent="0.55000000000000004">
      <c r="A24671" s="131"/>
    </row>
    <row r="24674" spans="1:1" x14ac:dyDescent="0.55000000000000004">
      <c r="A24674" s="131"/>
    </row>
    <row r="24675" spans="1:1" x14ac:dyDescent="0.55000000000000004">
      <c r="A24675" s="131"/>
    </row>
    <row r="24678" spans="1:1" x14ac:dyDescent="0.55000000000000004">
      <c r="A24678" s="131"/>
    </row>
    <row r="24679" spans="1:1" x14ac:dyDescent="0.55000000000000004">
      <c r="A24679" s="131"/>
    </row>
    <row r="24682" spans="1:1" x14ac:dyDescent="0.55000000000000004">
      <c r="A24682" s="131"/>
    </row>
    <row r="24683" spans="1:1" x14ac:dyDescent="0.55000000000000004">
      <c r="A24683" s="131"/>
    </row>
    <row r="24686" spans="1:1" x14ac:dyDescent="0.55000000000000004">
      <c r="A24686" s="131"/>
    </row>
    <row r="24687" spans="1:1" x14ac:dyDescent="0.55000000000000004">
      <c r="A24687" s="131"/>
    </row>
    <row r="24690" spans="1:1" x14ac:dyDescent="0.55000000000000004">
      <c r="A24690" s="131"/>
    </row>
    <row r="24691" spans="1:1" x14ac:dyDescent="0.55000000000000004">
      <c r="A24691" s="131"/>
    </row>
    <row r="24694" spans="1:1" x14ac:dyDescent="0.55000000000000004">
      <c r="A24694" s="131"/>
    </row>
    <row r="24695" spans="1:1" x14ac:dyDescent="0.55000000000000004">
      <c r="A24695" s="131"/>
    </row>
    <row r="24698" spans="1:1" x14ac:dyDescent="0.55000000000000004">
      <c r="A24698" s="131"/>
    </row>
    <row r="24699" spans="1:1" x14ac:dyDescent="0.55000000000000004">
      <c r="A24699" s="131"/>
    </row>
    <row r="24702" spans="1:1" x14ac:dyDescent="0.55000000000000004">
      <c r="A24702" s="131"/>
    </row>
    <row r="24703" spans="1:1" x14ac:dyDescent="0.55000000000000004">
      <c r="A24703" s="131"/>
    </row>
    <row r="24706" spans="1:1" x14ac:dyDescent="0.55000000000000004">
      <c r="A24706" s="131"/>
    </row>
    <row r="24707" spans="1:1" x14ac:dyDescent="0.55000000000000004">
      <c r="A24707" s="131"/>
    </row>
    <row r="24710" spans="1:1" x14ac:dyDescent="0.55000000000000004">
      <c r="A24710" s="131"/>
    </row>
    <row r="24711" spans="1:1" x14ac:dyDescent="0.55000000000000004">
      <c r="A24711" s="131"/>
    </row>
    <row r="24714" spans="1:1" x14ac:dyDescent="0.55000000000000004">
      <c r="A24714" s="131"/>
    </row>
    <row r="24715" spans="1:1" x14ac:dyDescent="0.55000000000000004">
      <c r="A24715" s="131"/>
    </row>
    <row r="24718" spans="1:1" x14ac:dyDescent="0.55000000000000004">
      <c r="A24718" s="131"/>
    </row>
    <row r="24719" spans="1:1" x14ac:dyDescent="0.55000000000000004">
      <c r="A24719" s="131"/>
    </row>
    <row r="24722" spans="1:1" x14ac:dyDescent="0.55000000000000004">
      <c r="A24722" s="131"/>
    </row>
    <row r="24723" spans="1:1" x14ac:dyDescent="0.55000000000000004">
      <c r="A24723" s="131"/>
    </row>
    <row r="24726" spans="1:1" x14ac:dyDescent="0.55000000000000004">
      <c r="A24726" s="131"/>
    </row>
    <row r="24727" spans="1:1" x14ac:dyDescent="0.55000000000000004">
      <c r="A24727" s="131"/>
    </row>
    <row r="24730" spans="1:1" x14ac:dyDescent="0.55000000000000004">
      <c r="A24730" s="131"/>
    </row>
    <row r="24731" spans="1:1" x14ac:dyDescent="0.55000000000000004">
      <c r="A24731" s="131"/>
    </row>
    <row r="24734" spans="1:1" x14ac:dyDescent="0.55000000000000004">
      <c r="A24734" s="131"/>
    </row>
    <row r="24735" spans="1:1" x14ac:dyDescent="0.55000000000000004">
      <c r="A24735" s="131"/>
    </row>
    <row r="24738" spans="1:1" x14ac:dyDescent="0.55000000000000004">
      <c r="A24738" s="131"/>
    </row>
    <row r="24739" spans="1:1" x14ac:dyDescent="0.55000000000000004">
      <c r="A24739" s="131"/>
    </row>
    <row r="24742" spans="1:1" x14ac:dyDescent="0.55000000000000004">
      <c r="A24742" s="131"/>
    </row>
    <row r="24743" spans="1:1" x14ac:dyDescent="0.55000000000000004">
      <c r="A24743" s="131"/>
    </row>
    <row r="24746" spans="1:1" x14ac:dyDescent="0.55000000000000004">
      <c r="A24746" s="131"/>
    </row>
    <row r="24747" spans="1:1" x14ac:dyDescent="0.55000000000000004">
      <c r="A24747" s="131"/>
    </row>
    <row r="24750" spans="1:1" x14ac:dyDescent="0.55000000000000004">
      <c r="A24750" s="131"/>
    </row>
    <row r="24751" spans="1:1" x14ac:dyDescent="0.55000000000000004">
      <c r="A24751" s="131"/>
    </row>
    <row r="24754" spans="1:1" x14ac:dyDescent="0.55000000000000004">
      <c r="A24754" s="131"/>
    </row>
    <row r="24755" spans="1:1" x14ac:dyDescent="0.55000000000000004">
      <c r="A24755" s="131"/>
    </row>
    <row r="24758" spans="1:1" x14ac:dyDescent="0.55000000000000004">
      <c r="A24758" s="131"/>
    </row>
    <row r="24759" spans="1:1" x14ac:dyDescent="0.55000000000000004">
      <c r="A24759" s="131"/>
    </row>
    <row r="24762" spans="1:1" x14ac:dyDescent="0.55000000000000004">
      <c r="A24762" s="131"/>
    </row>
    <row r="24763" spans="1:1" x14ac:dyDescent="0.55000000000000004">
      <c r="A24763" s="131"/>
    </row>
    <row r="24766" spans="1:1" x14ac:dyDescent="0.55000000000000004">
      <c r="A24766" s="131"/>
    </row>
    <row r="24767" spans="1:1" x14ac:dyDescent="0.55000000000000004">
      <c r="A24767" s="131"/>
    </row>
    <row r="24770" spans="1:1" x14ac:dyDescent="0.55000000000000004">
      <c r="A24770" s="131"/>
    </row>
    <row r="24771" spans="1:1" x14ac:dyDescent="0.55000000000000004">
      <c r="A24771" s="131"/>
    </row>
    <row r="24774" spans="1:1" x14ac:dyDescent="0.55000000000000004">
      <c r="A24774" s="131"/>
    </row>
    <row r="24775" spans="1:1" x14ac:dyDescent="0.55000000000000004">
      <c r="A24775" s="131"/>
    </row>
    <row r="24778" spans="1:1" x14ac:dyDescent="0.55000000000000004">
      <c r="A24778" s="131"/>
    </row>
    <row r="24779" spans="1:1" x14ac:dyDescent="0.55000000000000004">
      <c r="A24779" s="131"/>
    </row>
    <row r="24782" spans="1:1" x14ac:dyDescent="0.55000000000000004">
      <c r="A24782" s="131"/>
    </row>
    <row r="24783" spans="1:1" x14ac:dyDescent="0.55000000000000004">
      <c r="A24783" s="131"/>
    </row>
    <row r="24786" spans="1:1" x14ac:dyDescent="0.55000000000000004">
      <c r="A24786" s="131"/>
    </row>
    <row r="24787" spans="1:1" x14ac:dyDescent="0.55000000000000004">
      <c r="A24787" s="131"/>
    </row>
    <row r="24790" spans="1:1" x14ac:dyDescent="0.55000000000000004">
      <c r="A24790" s="131"/>
    </row>
    <row r="24791" spans="1:1" x14ac:dyDescent="0.55000000000000004">
      <c r="A24791" s="131"/>
    </row>
    <row r="24794" spans="1:1" x14ac:dyDescent="0.55000000000000004">
      <c r="A24794" s="131"/>
    </row>
    <row r="24795" spans="1:1" x14ac:dyDescent="0.55000000000000004">
      <c r="A24795" s="131"/>
    </row>
    <row r="24798" spans="1:1" x14ac:dyDescent="0.55000000000000004">
      <c r="A24798" s="131"/>
    </row>
    <row r="24799" spans="1:1" x14ac:dyDescent="0.55000000000000004">
      <c r="A24799" s="131"/>
    </row>
    <row r="24802" spans="1:1" x14ac:dyDescent="0.55000000000000004">
      <c r="A24802" s="131"/>
    </row>
    <row r="24803" spans="1:1" x14ac:dyDescent="0.55000000000000004">
      <c r="A24803" s="131"/>
    </row>
    <row r="24806" spans="1:1" x14ac:dyDescent="0.55000000000000004">
      <c r="A24806" s="131"/>
    </row>
    <row r="24807" spans="1:1" x14ac:dyDescent="0.55000000000000004">
      <c r="A24807" s="131"/>
    </row>
    <row r="24810" spans="1:1" x14ac:dyDescent="0.55000000000000004">
      <c r="A24810" s="131"/>
    </row>
    <row r="24811" spans="1:1" x14ac:dyDescent="0.55000000000000004">
      <c r="A24811" s="131"/>
    </row>
    <row r="24814" spans="1:1" x14ac:dyDescent="0.55000000000000004">
      <c r="A24814" s="131"/>
    </row>
    <row r="24815" spans="1:1" x14ac:dyDescent="0.55000000000000004">
      <c r="A24815" s="131"/>
    </row>
    <row r="24818" spans="1:1" x14ac:dyDescent="0.55000000000000004">
      <c r="A24818" s="131"/>
    </row>
    <row r="24819" spans="1:1" x14ac:dyDescent="0.55000000000000004">
      <c r="A24819" s="131"/>
    </row>
    <row r="24822" spans="1:1" x14ac:dyDescent="0.55000000000000004">
      <c r="A24822" s="131"/>
    </row>
    <row r="24823" spans="1:1" x14ac:dyDescent="0.55000000000000004">
      <c r="A24823" s="131"/>
    </row>
    <row r="24826" spans="1:1" x14ac:dyDescent="0.55000000000000004">
      <c r="A24826" s="131"/>
    </row>
    <row r="24827" spans="1:1" x14ac:dyDescent="0.55000000000000004">
      <c r="A24827" s="131"/>
    </row>
    <row r="24830" spans="1:1" x14ac:dyDescent="0.55000000000000004">
      <c r="A24830" s="131"/>
    </row>
    <row r="24831" spans="1:1" x14ac:dyDescent="0.55000000000000004">
      <c r="A24831" s="131"/>
    </row>
    <row r="24834" spans="1:1" x14ac:dyDescent="0.55000000000000004">
      <c r="A24834" s="131"/>
    </row>
    <row r="24835" spans="1:1" x14ac:dyDescent="0.55000000000000004">
      <c r="A24835" s="131"/>
    </row>
    <row r="24838" spans="1:1" x14ac:dyDescent="0.55000000000000004">
      <c r="A24838" s="131"/>
    </row>
    <row r="24839" spans="1:1" x14ac:dyDescent="0.55000000000000004">
      <c r="A24839" s="131"/>
    </row>
    <row r="24842" spans="1:1" x14ac:dyDescent="0.55000000000000004">
      <c r="A24842" s="131"/>
    </row>
    <row r="24843" spans="1:1" x14ac:dyDescent="0.55000000000000004">
      <c r="A24843" s="131"/>
    </row>
    <row r="24846" spans="1:1" x14ac:dyDescent="0.55000000000000004">
      <c r="A24846" s="131"/>
    </row>
    <row r="24847" spans="1:1" x14ac:dyDescent="0.55000000000000004">
      <c r="A24847" s="131"/>
    </row>
    <row r="24850" spans="1:1" x14ac:dyDescent="0.55000000000000004">
      <c r="A24850" s="131"/>
    </row>
    <row r="24851" spans="1:1" x14ac:dyDescent="0.55000000000000004">
      <c r="A24851" s="131"/>
    </row>
    <row r="24854" spans="1:1" x14ac:dyDescent="0.55000000000000004">
      <c r="A24854" s="131"/>
    </row>
    <row r="24855" spans="1:1" x14ac:dyDescent="0.55000000000000004">
      <c r="A24855" s="131"/>
    </row>
    <row r="24858" spans="1:1" x14ac:dyDescent="0.55000000000000004">
      <c r="A24858" s="131"/>
    </row>
    <row r="24859" spans="1:1" x14ac:dyDescent="0.55000000000000004">
      <c r="A24859" s="131"/>
    </row>
    <row r="24862" spans="1:1" x14ac:dyDescent="0.55000000000000004">
      <c r="A24862" s="131"/>
    </row>
    <row r="24863" spans="1:1" x14ac:dyDescent="0.55000000000000004">
      <c r="A24863" s="131"/>
    </row>
    <row r="24866" spans="1:1" x14ac:dyDescent="0.55000000000000004">
      <c r="A24866" s="131"/>
    </row>
    <row r="24867" spans="1:1" x14ac:dyDescent="0.55000000000000004">
      <c r="A24867" s="131"/>
    </row>
    <row r="24870" spans="1:1" x14ac:dyDescent="0.55000000000000004">
      <c r="A24870" s="131"/>
    </row>
    <row r="24871" spans="1:1" x14ac:dyDescent="0.55000000000000004">
      <c r="A24871" s="131"/>
    </row>
    <row r="24874" spans="1:1" x14ac:dyDescent="0.55000000000000004">
      <c r="A24874" s="131"/>
    </row>
    <row r="24875" spans="1:1" x14ac:dyDescent="0.55000000000000004">
      <c r="A24875" s="131"/>
    </row>
    <row r="24878" spans="1:1" x14ac:dyDescent="0.55000000000000004">
      <c r="A24878" s="131"/>
    </row>
    <row r="24879" spans="1:1" x14ac:dyDescent="0.55000000000000004">
      <c r="A24879" s="131"/>
    </row>
    <row r="24882" spans="1:1" x14ac:dyDescent="0.55000000000000004">
      <c r="A24882" s="131"/>
    </row>
    <row r="24883" spans="1:1" x14ac:dyDescent="0.55000000000000004">
      <c r="A24883" s="131"/>
    </row>
    <row r="24886" spans="1:1" x14ac:dyDescent="0.55000000000000004">
      <c r="A24886" s="131"/>
    </row>
    <row r="24887" spans="1:1" x14ac:dyDescent="0.55000000000000004">
      <c r="A24887" s="131"/>
    </row>
    <row r="24890" spans="1:1" x14ac:dyDescent="0.55000000000000004">
      <c r="A24890" s="131"/>
    </row>
    <row r="24891" spans="1:1" x14ac:dyDescent="0.55000000000000004">
      <c r="A24891" s="131"/>
    </row>
    <row r="24894" spans="1:1" x14ac:dyDescent="0.55000000000000004">
      <c r="A24894" s="131"/>
    </row>
    <row r="24895" spans="1:1" x14ac:dyDescent="0.55000000000000004">
      <c r="A24895" s="131"/>
    </row>
    <row r="24898" spans="1:1" x14ac:dyDescent="0.55000000000000004">
      <c r="A24898" s="131"/>
    </row>
    <row r="24899" spans="1:1" x14ac:dyDescent="0.55000000000000004">
      <c r="A24899" s="131"/>
    </row>
    <row r="24902" spans="1:1" x14ac:dyDescent="0.55000000000000004">
      <c r="A24902" s="131"/>
    </row>
    <row r="24903" spans="1:1" x14ac:dyDescent="0.55000000000000004">
      <c r="A24903" s="131"/>
    </row>
    <row r="24906" spans="1:1" x14ac:dyDescent="0.55000000000000004">
      <c r="A24906" s="131"/>
    </row>
    <row r="24907" spans="1:1" x14ac:dyDescent="0.55000000000000004">
      <c r="A24907" s="131"/>
    </row>
    <row r="24910" spans="1:1" x14ac:dyDescent="0.55000000000000004">
      <c r="A24910" s="131"/>
    </row>
    <row r="24911" spans="1:1" x14ac:dyDescent="0.55000000000000004">
      <c r="A24911" s="131"/>
    </row>
    <row r="24914" spans="1:1" x14ac:dyDescent="0.55000000000000004">
      <c r="A24914" s="131"/>
    </row>
    <row r="24915" spans="1:1" x14ac:dyDescent="0.55000000000000004">
      <c r="A24915" s="131"/>
    </row>
    <row r="24918" spans="1:1" x14ac:dyDescent="0.55000000000000004">
      <c r="A24918" s="131"/>
    </row>
    <row r="24919" spans="1:1" x14ac:dyDescent="0.55000000000000004">
      <c r="A24919" s="131"/>
    </row>
    <row r="24922" spans="1:1" x14ac:dyDescent="0.55000000000000004">
      <c r="A24922" s="131"/>
    </row>
    <row r="24923" spans="1:1" x14ac:dyDescent="0.55000000000000004">
      <c r="A24923" s="131"/>
    </row>
    <row r="24926" spans="1:1" x14ac:dyDescent="0.55000000000000004">
      <c r="A24926" s="131"/>
    </row>
    <row r="24927" spans="1:1" x14ac:dyDescent="0.55000000000000004">
      <c r="A24927" s="131"/>
    </row>
    <row r="24930" spans="1:1" x14ac:dyDescent="0.55000000000000004">
      <c r="A24930" s="131"/>
    </row>
    <row r="24931" spans="1:1" x14ac:dyDescent="0.55000000000000004">
      <c r="A24931" s="131"/>
    </row>
    <row r="24934" spans="1:1" x14ac:dyDescent="0.55000000000000004">
      <c r="A24934" s="131"/>
    </row>
    <row r="24935" spans="1:1" x14ac:dyDescent="0.55000000000000004">
      <c r="A24935" s="131"/>
    </row>
    <row r="24938" spans="1:1" x14ac:dyDescent="0.55000000000000004">
      <c r="A24938" s="131"/>
    </row>
    <row r="24939" spans="1:1" x14ac:dyDescent="0.55000000000000004">
      <c r="A24939" s="131"/>
    </row>
    <row r="24942" spans="1:1" x14ac:dyDescent="0.55000000000000004">
      <c r="A24942" s="131"/>
    </row>
    <row r="24943" spans="1:1" x14ac:dyDescent="0.55000000000000004">
      <c r="A24943" s="131"/>
    </row>
    <row r="24946" spans="1:1" x14ac:dyDescent="0.55000000000000004">
      <c r="A24946" s="131"/>
    </row>
    <row r="24947" spans="1:1" x14ac:dyDescent="0.55000000000000004">
      <c r="A24947" s="131"/>
    </row>
    <row r="24950" spans="1:1" x14ac:dyDescent="0.55000000000000004">
      <c r="A24950" s="131"/>
    </row>
    <row r="24951" spans="1:1" x14ac:dyDescent="0.55000000000000004">
      <c r="A24951" s="131"/>
    </row>
    <row r="24954" spans="1:1" x14ac:dyDescent="0.55000000000000004">
      <c r="A24954" s="131"/>
    </row>
    <row r="24955" spans="1:1" x14ac:dyDescent="0.55000000000000004">
      <c r="A24955" s="131"/>
    </row>
    <row r="24958" spans="1:1" x14ac:dyDescent="0.55000000000000004">
      <c r="A24958" s="131"/>
    </row>
    <row r="24959" spans="1:1" x14ac:dyDescent="0.55000000000000004">
      <c r="A24959" s="131"/>
    </row>
    <row r="24962" spans="1:1" x14ac:dyDescent="0.55000000000000004">
      <c r="A24962" s="131"/>
    </row>
    <row r="24963" spans="1:1" x14ac:dyDescent="0.55000000000000004">
      <c r="A24963" s="131"/>
    </row>
    <row r="24966" spans="1:1" x14ac:dyDescent="0.55000000000000004">
      <c r="A24966" s="131"/>
    </row>
    <row r="24967" spans="1:1" x14ac:dyDescent="0.55000000000000004">
      <c r="A24967" s="131"/>
    </row>
    <row r="24970" spans="1:1" x14ac:dyDescent="0.55000000000000004">
      <c r="A24970" s="131"/>
    </row>
    <row r="24971" spans="1:1" x14ac:dyDescent="0.55000000000000004">
      <c r="A24971" s="131"/>
    </row>
    <row r="24974" spans="1:1" x14ac:dyDescent="0.55000000000000004">
      <c r="A24974" s="131"/>
    </row>
    <row r="24975" spans="1:1" x14ac:dyDescent="0.55000000000000004">
      <c r="A24975" s="131"/>
    </row>
    <row r="24978" spans="1:1" x14ac:dyDescent="0.55000000000000004">
      <c r="A24978" s="131"/>
    </row>
    <row r="24979" spans="1:1" x14ac:dyDescent="0.55000000000000004">
      <c r="A24979" s="131"/>
    </row>
    <row r="24982" spans="1:1" x14ac:dyDescent="0.55000000000000004">
      <c r="A24982" s="131"/>
    </row>
    <row r="24983" spans="1:1" x14ac:dyDescent="0.55000000000000004">
      <c r="A24983" s="131"/>
    </row>
    <row r="24986" spans="1:1" x14ac:dyDescent="0.55000000000000004">
      <c r="A24986" s="131"/>
    </row>
    <row r="24987" spans="1:1" x14ac:dyDescent="0.55000000000000004">
      <c r="A24987" s="131"/>
    </row>
    <row r="24990" spans="1:1" x14ac:dyDescent="0.55000000000000004">
      <c r="A24990" s="131"/>
    </row>
    <row r="24991" spans="1:1" x14ac:dyDescent="0.55000000000000004">
      <c r="A24991" s="131"/>
    </row>
    <row r="24994" spans="1:1" x14ac:dyDescent="0.55000000000000004">
      <c r="A24994" s="131"/>
    </row>
    <row r="24995" spans="1:1" x14ac:dyDescent="0.55000000000000004">
      <c r="A24995" s="131"/>
    </row>
    <row r="24998" spans="1:1" x14ac:dyDescent="0.55000000000000004">
      <c r="A24998" s="131"/>
    </row>
    <row r="24999" spans="1:1" x14ac:dyDescent="0.55000000000000004">
      <c r="A24999" s="131"/>
    </row>
    <row r="25002" spans="1:1" x14ac:dyDescent="0.55000000000000004">
      <c r="A25002" s="131"/>
    </row>
    <row r="25003" spans="1:1" x14ac:dyDescent="0.55000000000000004">
      <c r="A25003" s="131"/>
    </row>
    <row r="25006" spans="1:1" x14ac:dyDescent="0.55000000000000004">
      <c r="A25006" s="131"/>
    </row>
    <row r="25007" spans="1:1" x14ac:dyDescent="0.55000000000000004">
      <c r="A25007" s="131"/>
    </row>
    <row r="25010" spans="1:1" x14ac:dyDescent="0.55000000000000004">
      <c r="A25010" s="131"/>
    </row>
    <row r="25011" spans="1:1" x14ac:dyDescent="0.55000000000000004">
      <c r="A25011" s="131"/>
    </row>
    <row r="25014" spans="1:1" x14ac:dyDescent="0.55000000000000004">
      <c r="A25014" s="131"/>
    </row>
    <row r="25015" spans="1:1" x14ac:dyDescent="0.55000000000000004">
      <c r="A25015" s="131"/>
    </row>
    <row r="25018" spans="1:1" x14ac:dyDescent="0.55000000000000004">
      <c r="A25018" s="131"/>
    </row>
    <row r="25019" spans="1:1" x14ac:dyDescent="0.55000000000000004">
      <c r="A25019" s="131"/>
    </row>
    <row r="25022" spans="1:1" x14ac:dyDescent="0.55000000000000004">
      <c r="A25022" s="131"/>
    </row>
    <row r="25023" spans="1:1" x14ac:dyDescent="0.55000000000000004">
      <c r="A25023" s="131"/>
    </row>
    <row r="25026" spans="1:1" x14ac:dyDescent="0.55000000000000004">
      <c r="A25026" s="131"/>
    </row>
    <row r="25027" spans="1:1" x14ac:dyDescent="0.55000000000000004">
      <c r="A25027" s="131"/>
    </row>
    <row r="25030" spans="1:1" x14ac:dyDescent="0.55000000000000004">
      <c r="A25030" s="131"/>
    </row>
    <row r="25031" spans="1:1" x14ac:dyDescent="0.55000000000000004">
      <c r="A25031" s="131"/>
    </row>
    <row r="25034" spans="1:1" x14ac:dyDescent="0.55000000000000004">
      <c r="A25034" s="131"/>
    </row>
    <row r="25035" spans="1:1" x14ac:dyDescent="0.55000000000000004">
      <c r="A25035" s="131"/>
    </row>
    <row r="25038" spans="1:1" x14ac:dyDescent="0.55000000000000004">
      <c r="A25038" s="131"/>
    </row>
    <row r="25039" spans="1:1" x14ac:dyDescent="0.55000000000000004">
      <c r="A25039" s="131"/>
    </row>
    <row r="25042" spans="1:1" x14ac:dyDescent="0.55000000000000004">
      <c r="A25042" s="131"/>
    </row>
    <row r="25043" spans="1:1" x14ac:dyDescent="0.55000000000000004">
      <c r="A25043" s="131"/>
    </row>
    <row r="25046" spans="1:1" x14ac:dyDescent="0.55000000000000004">
      <c r="A25046" s="131"/>
    </row>
    <row r="25047" spans="1:1" x14ac:dyDescent="0.55000000000000004">
      <c r="A25047" s="131"/>
    </row>
    <row r="25050" spans="1:1" x14ac:dyDescent="0.55000000000000004">
      <c r="A25050" s="131"/>
    </row>
    <row r="25051" spans="1:1" x14ac:dyDescent="0.55000000000000004">
      <c r="A25051" s="131"/>
    </row>
    <row r="25054" spans="1:1" x14ac:dyDescent="0.55000000000000004">
      <c r="A25054" s="131"/>
    </row>
    <row r="25055" spans="1:1" x14ac:dyDescent="0.55000000000000004">
      <c r="A25055" s="131"/>
    </row>
    <row r="25058" spans="1:1" x14ac:dyDescent="0.55000000000000004">
      <c r="A25058" s="131"/>
    </row>
    <row r="25059" spans="1:1" x14ac:dyDescent="0.55000000000000004">
      <c r="A25059" s="131"/>
    </row>
    <row r="25062" spans="1:1" x14ac:dyDescent="0.55000000000000004">
      <c r="A25062" s="131"/>
    </row>
    <row r="25063" spans="1:1" x14ac:dyDescent="0.55000000000000004">
      <c r="A25063" s="131"/>
    </row>
    <row r="25066" spans="1:1" x14ac:dyDescent="0.55000000000000004">
      <c r="A25066" s="131"/>
    </row>
    <row r="25067" spans="1:1" x14ac:dyDescent="0.55000000000000004">
      <c r="A25067" s="131"/>
    </row>
    <row r="25070" spans="1:1" x14ac:dyDescent="0.55000000000000004">
      <c r="A25070" s="131"/>
    </row>
    <row r="25071" spans="1:1" x14ac:dyDescent="0.55000000000000004">
      <c r="A25071" s="131"/>
    </row>
    <row r="25074" spans="1:1" x14ac:dyDescent="0.55000000000000004">
      <c r="A25074" s="131"/>
    </row>
    <row r="25075" spans="1:1" x14ac:dyDescent="0.55000000000000004">
      <c r="A25075" s="131"/>
    </row>
    <row r="25078" spans="1:1" x14ac:dyDescent="0.55000000000000004">
      <c r="A25078" s="131"/>
    </row>
    <row r="25079" spans="1:1" x14ac:dyDescent="0.55000000000000004">
      <c r="A25079" s="131"/>
    </row>
    <row r="25082" spans="1:1" x14ac:dyDescent="0.55000000000000004">
      <c r="A25082" s="131"/>
    </row>
    <row r="25083" spans="1:1" x14ac:dyDescent="0.55000000000000004">
      <c r="A25083" s="131"/>
    </row>
    <row r="25086" spans="1:1" x14ac:dyDescent="0.55000000000000004">
      <c r="A25086" s="131"/>
    </row>
    <row r="25087" spans="1:1" x14ac:dyDescent="0.55000000000000004">
      <c r="A25087" s="131"/>
    </row>
    <row r="25090" spans="1:1" x14ac:dyDescent="0.55000000000000004">
      <c r="A25090" s="131"/>
    </row>
    <row r="25091" spans="1:1" x14ac:dyDescent="0.55000000000000004">
      <c r="A25091" s="131"/>
    </row>
    <row r="25094" spans="1:1" x14ac:dyDescent="0.55000000000000004">
      <c r="A25094" s="131"/>
    </row>
    <row r="25095" spans="1:1" x14ac:dyDescent="0.55000000000000004">
      <c r="A25095" s="131"/>
    </row>
    <row r="25098" spans="1:1" x14ac:dyDescent="0.55000000000000004">
      <c r="A25098" s="131"/>
    </row>
    <row r="25099" spans="1:1" x14ac:dyDescent="0.55000000000000004">
      <c r="A25099" s="131"/>
    </row>
    <row r="25102" spans="1:1" x14ac:dyDescent="0.55000000000000004">
      <c r="A25102" s="131"/>
    </row>
    <row r="25103" spans="1:1" x14ac:dyDescent="0.55000000000000004">
      <c r="A25103" s="131"/>
    </row>
    <row r="25106" spans="1:1" x14ac:dyDescent="0.55000000000000004">
      <c r="A25106" s="131"/>
    </row>
    <row r="25107" spans="1:1" x14ac:dyDescent="0.55000000000000004">
      <c r="A25107" s="131"/>
    </row>
    <row r="25110" spans="1:1" x14ac:dyDescent="0.55000000000000004">
      <c r="A25110" s="131"/>
    </row>
    <row r="25111" spans="1:1" x14ac:dyDescent="0.55000000000000004">
      <c r="A25111" s="131"/>
    </row>
    <row r="25114" spans="1:1" x14ac:dyDescent="0.55000000000000004">
      <c r="A25114" s="131"/>
    </row>
    <row r="25115" spans="1:1" x14ac:dyDescent="0.55000000000000004">
      <c r="A25115" s="131"/>
    </row>
    <row r="25118" spans="1:1" x14ac:dyDescent="0.55000000000000004">
      <c r="A25118" s="131"/>
    </row>
    <row r="25119" spans="1:1" x14ac:dyDescent="0.55000000000000004">
      <c r="A25119" s="131"/>
    </row>
    <row r="25122" spans="1:1" x14ac:dyDescent="0.55000000000000004">
      <c r="A25122" s="131"/>
    </row>
    <row r="25123" spans="1:1" x14ac:dyDescent="0.55000000000000004">
      <c r="A25123" s="131"/>
    </row>
    <row r="25126" spans="1:1" x14ac:dyDescent="0.55000000000000004">
      <c r="A25126" s="131"/>
    </row>
    <row r="25127" spans="1:1" x14ac:dyDescent="0.55000000000000004">
      <c r="A25127" s="131"/>
    </row>
    <row r="25130" spans="1:1" x14ac:dyDescent="0.55000000000000004">
      <c r="A25130" s="131"/>
    </row>
    <row r="25131" spans="1:1" x14ac:dyDescent="0.55000000000000004">
      <c r="A25131" s="131"/>
    </row>
    <row r="25134" spans="1:1" x14ac:dyDescent="0.55000000000000004">
      <c r="A25134" s="131"/>
    </row>
    <row r="25135" spans="1:1" x14ac:dyDescent="0.55000000000000004">
      <c r="A25135" s="131"/>
    </row>
    <row r="25138" spans="1:1" x14ac:dyDescent="0.55000000000000004">
      <c r="A25138" s="131"/>
    </row>
    <row r="25139" spans="1:1" x14ac:dyDescent="0.55000000000000004">
      <c r="A25139" s="131"/>
    </row>
    <row r="25142" spans="1:1" x14ac:dyDescent="0.55000000000000004">
      <c r="A25142" s="131"/>
    </row>
    <row r="25143" spans="1:1" x14ac:dyDescent="0.55000000000000004">
      <c r="A25143" s="131"/>
    </row>
    <row r="25146" spans="1:1" x14ac:dyDescent="0.55000000000000004">
      <c r="A25146" s="131"/>
    </row>
    <row r="25147" spans="1:1" x14ac:dyDescent="0.55000000000000004">
      <c r="A25147" s="131"/>
    </row>
    <row r="25150" spans="1:1" x14ac:dyDescent="0.55000000000000004">
      <c r="A25150" s="131"/>
    </row>
    <row r="25151" spans="1:1" x14ac:dyDescent="0.55000000000000004">
      <c r="A25151" s="131"/>
    </row>
    <row r="25154" spans="1:1" x14ac:dyDescent="0.55000000000000004">
      <c r="A25154" s="131"/>
    </row>
    <row r="25155" spans="1:1" x14ac:dyDescent="0.55000000000000004">
      <c r="A25155" s="131"/>
    </row>
    <row r="25158" spans="1:1" x14ac:dyDescent="0.55000000000000004">
      <c r="A25158" s="131"/>
    </row>
    <row r="25159" spans="1:1" x14ac:dyDescent="0.55000000000000004">
      <c r="A25159" s="131"/>
    </row>
    <row r="25162" spans="1:1" x14ac:dyDescent="0.55000000000000004">
      <c r="A25162" s="131"/>
    </row>
    <row r="25163" spans="1:1" x14ac:dyDescent="0.55000000000000004">
      <c r="A25163" s="131"/>
    </row>
    <row r="25166" spans="1:1" x14ac:dyDescent="0.55000000000000004">
      <c r="A25166" s="131"/>
    </row>
    <row r="25167" spans="1:1" x14ac:dyDescent="0.55000000000000004">
      <c r="A25167" s="131"/>
    </row>
    <row r="25170" spans="1:1" x14ac:dyDescent="0.55000000000000004">
      <c r="A25170" s="131"/>
    </row>
    <row r="25171" spans="1:1" x14ac:dyDescent="0.55000000000000004">
      <c r="A25171" s="131"/>
    </row>
    <row r="25174" spans="1:1" x14ac:dyDescent="0.55000000000000004">
      <c r="A25174" s="131"/>
    </row>
    <row r="25175" spans="1:1" x14ac:dyDescent="0.55000000000000004">
      <c r="A25175" s="131"/>
    </row>
    <row r="25178" spans="1:1" x14ac:dyDescent="0.55000000000000004">
      <c r="A25178" s="131"/>
    </row>
    <row r="25179" spans="1:1" x14ac:dyDescent="0.55000000000000004">
      <c r="A25179" s="131"/>
    </row>
    <row r="25182" spans="1:1" x14ac:dyDescent="0.55000000000000004">
      <c r="A25182" s="131"/>
    </row>
    <row r="25183" spans="1:1" x14ac:dyDescent="0.55000000000000004">
      <c r="A25183" s="131"/>
    </row>
    <row r="25186" spans="1:1" x14ac:dyDescent="0.55000000000000004">
      <c r="A25186" s="131"/>
    </row>
    <row r="25187" spans="1:1" x14ac:dyDescent="0.55000000000000004">
      <c r="A25187" s="131"/>
    </row>
    <row r="25190" spans="1:1" x14ac:dyDescent="0.55000000000000004">
      <c r="A25190" s="131"/>
    </row>
    <row r="25191" spans="1:1" x14ac:dyDescent="0.55000000000000004">
      <c r="A25191" s="131"/>
    </row>
    <row r="25194" spans="1:1" x14ac:dyDescent="0.55000000000000004">
      <c r="A25194" s="131"/>
    </row>
    <row r="25195" spans="1:1" x14ac:dyDescent="0.55000000000000004">
      <c r="A25195" s="131"/>
    </row>
    <row r="25198" spans="1:1" x14ac:dyDescent="0.55000000000000004">
      <c r="A25198" s="131"/>
    </row>
    <row r="25199" spans="1:1" x14ac:dyDescent="0.55000000000000004">
      <c r="A25199" s="131"/>
    </row>
    <row r="25202" spans="1:1" x14ac:dyDescent="0.55000000000000004">
      <c r="A25202" s="131"/>
    </row>
    <row r="25203" spans="1:1" x14ac:dyDescent="0.55000000000000004">
      <c r="A25203" s="131"/>
    </row>
    <row r="25206" spans="1:1" x14ac:dyDescent="0.55000000000000004">
      <c r="A25206" s="131"/>
    </row>
    <row r="25207" spans="1:1" x14ac:dyDescent="0.55000000000000004">
      <c r="A25207" s="131"/>
    </row>
    <row r="25210" spans="1:1" x14ac:dyDescent="0.55000000000000004">
      <c r="A25210" s="131"/>
    </row>
    <row r="25211" spans="1:1" x14ac:dyDescent="0.55000000000000004">
      <c r="A25211" s="131"/>
    </row>
    <row r="25214" spans="1:1" x14ac:dyDescent="0.55000000000000004">
      <c r="A25214" s="131"/>
    </row>
    <row r="25215" spans="1:1" x14ac:dyDescent="0.55000000000000004">
      <c r="A25215" s="131"/>
    </row>
    <row r="25218" spans="1:1" x14ac:dyDescent="0.55000000000000004">
      <c r="A25218" s="131"/>
    </row>
    <row r="25219" spans="1:1" x14ac:dyDescent="0.55000000000000004">
      <c r="A25219" s="131"/>
    </row>
    <row r="25222" spans="1:1" x14ac:dyDescent="0.55000000000000004">
      <c r="A25222" s="131"/>
    </row>
    <row r="25223" spans="1:1" x14ac:dyDescent="0.55000000000000004">
      <c r="A25223" s="131"/>
    </row>
    <row r="25226" spans="1:1" x14ac:dyDescent="0.55000000000000004">
      <c r="A25226" s="131"/>
    </row>
    <row r="25227" spans="1:1" x14ac:dyDescent="0.55000000000000004">
      <c r="A25227" s="131"/>
    </row>
    <row r="25230" spans="1:1" x14ac:dyDescent="0.55000000000000004">
      <c r="A25230" s="131"/>
    </row>
    <row r="25231" spans="1:1" x14ac:dyDescent="0.55000000000000004">
      <c r="A25231" s="131"/>
    </row>
    <row r="25234" spans="1:1" x14ac:dyDescent="0.55000000000000004">
      <c r="A25234" s="131"/>
    </row>
    <row r="25235" spans="1:1" x14ac:dyDescent="0.55000000000000004">
      <c r="A25235" s="131"/>
    </row>
    <row r="25238" spans="1:1" x14ac:dyDescent="0.55000000000000004">
      <c r="A25238" s="131"/>
    </row>
    <row r="25239" spans="1:1" x14ac:dyDescent="0.55000000000000004">
      <c r="A25239" s="131"/>
    </row>
    <row r="25242" spans="1:1" x14ac:dyDescent="0.55000000000000004">
      <c r="A25242" s="131"/>
    </row>
    <row r="25243" spans="1:1" x14ac:dyDescent="0.55000000000000004">
      <c r="A25243" s="131"/>
    </row>
    <row r="25246" spans="1:1" x14ac:dyDescent="0.55000000000000004">
      <c r="A25246" s="131"/>
    </row>
    <row r="25247" spans="1:1" x14ac:dyDescent="0.55000000000000004">
      <c r="A25247" s="131"/>
    </row>
    <row r="25250" spans="1:1" x14ac:dyDescent="0.55000000000000004">
      <c r="A25250" s="131"/>
    </row>
    <row r="25251" spans="1:1" x14ac:dyDescent="0.55000000000000004">
      <c r="A25251" s="131"/>
    </row>
    <row r="25254" spans="1:1" x14ac:dyDescent="0.55000000000000004">
      <c r="A25254" s="131"/>
    </row>
    <row r="25255" spans="1:1" x14ac:dyDescent="0.55000000000000004">
      <c r="A25255" s="131"/>
    </row>
    <row r="25258" spans="1:1" x14ac:dyDescent="0.55000000000000004">
      <c r="A25258" s="131"/>
    </row>
    <row r="25259" spans="1:1" x14ac:dyDescent="0.55000000000000004">
      <c r="A25259" s="131"/>
    </row>
    <row r="25262" spans="1:1" x14ac:dyDescent="0.55000000000000004">
      <c r="A25262" s="131"/>
    </row>
    <row r="25263" spans="1:1" x14ac:dyDescent="0.55000000000000004">
      <c r="A25263" s="131"/>
    </row>
    <row r="25266" spans="1:1" x14ac:dyDescent="0.55000000000000004">
      <c r="A25266" s="131"/>
    </row>
    <row r="25267" spans="1:1" x14ac:dyDescent="0.55000000000000004">
      <c r="A25267" s="131"/>
    </row>
    <row r="25270" spans="1:1" x14ac:dyDescent="0.55000000000000004">
      <c r="A25270" s="131"/>
    </row>
    <row r="25271" spans="1:1" x14ac:dyDescent="0.55000000000000004">
      <c r="A25271" s="131"/>
    </row>
    <row r="25274" spans="1:1" x14ac:dyDescent="0.55000000000000004">
      <c r="A25274" s="131"/>
    </row>
    <row r="25275" spans="1:1" x14ac:dyDescent="0.55000000000000004">
      <c r="A25275" s="131"/>
    </row>
    <row r="25278" spans="1:1" x14ac:dyDescent="0.55000000000000004">
      <c r="A25278" s="131"/>
    </row>
    <row r="25279" spans="1:1" x14ac:dyDescent="0.55000000000000004">
      <c r="A25279" s="131"/>
    </row>
    <row r="25282" spans="1:1" x14ac:dyDescent="0.55000000000000004">
      <c r="A25282" s="131"/>
    </row>
    <row r="25283" spans="1:1" x14ac:dyDescent="0.55000000000000004">
      <c r="A25283" s="131"/>
    </row>
    <row r="25286" spans="1:1" x14ac:dyDescent="0.55000000000000004">
      <c r="A25286" s="131"/>
    </row>
    <row r="25287" spans="1:1" x14ac:dyDescent="0.55000000000000004">
      <c r="A25287" s="131"/>
    </row>
    <row r="25290" spans="1:1" x14ac:dyDescent="0.55000000000000004">
      <c r="A25290" s="131"/>
    </row>
    <row r="25291" spans="1:1" x14ac:dyDescent="0.55000000000000004">
      <c r="A25291" s="131"/>
    </row>
    <row r="25294" spans="1:1" x14ac:dyDescent="0.55000000000000004">
      <c r="A25294" s="131"/>
    </row>
    <row r="25295" spans="1:1" x14ac:dyDescent="0.55000000000000004">
      <c r="A25295" s="131"/>
    </row>
    <row r="25298" spans="1:1" x14ac:dyDescent="0.55000000000000004">
      <c r="A25298" s="131"/>
    </row>
    <row r="25299" spans="1:1" x14ac:dyDescent="0.55000000000000004">
      <c r="A25299" s="131"/>
    </row>
    <row r="25302" spans="1:1" x14ac:dyDescent="0.55000000000000004">
      <c r="A25302" s="131"/>
    </row>
    <row r="25303" spans="1:1" x14ac:dyDescent="0.55000000000000004">
      <c r="A25303" s="131"/>
    </row>
    <row r="25306" spans="1:1" x14ac:dyDescent="0.55000000000000004">
      <c r="A25306" s="131"/>
    </row>
    <row r="25307" spans="1:1" x14ac:dyDescent="0.55000000000000004">
      <c r="A25307" s="131"/>
    </row>
    <row r="25310" spans="1:1" x14ac:dyDescent="0.55000000000000004">
      <c r="A25310" s="131"/>
    </row>
    <row r="25311" spans="1:1" x14ac:dyDescent="0.55000000000000004">
      <c r="A25311" s="131"/>
    </row>
    <row r="25314" spans="1:1" x14ac:dyDescent="0.55000000000000004">
      <c r="A25314" s="131"/>
    </row>
    <row r="25315" spans="1:1" x14ac:dyDescent="0.55000000000000004">
      <c r="A25315" s="131"/>
    </row>
    <row r="25318" spans="1:1" x14ac:dyDescent="0.55000000000000004">
      <c r="A25318" s="131"/>
    </row>
    <row r="25319" spans="1:1" x14ac:dyDescent="0.55000000000000004">
      <c r="A25319" s="131"/>
    </row>
    <row r="25322" spans="1:1" x14ac:dyDescent="0.55000000000000004">
      <c r="A25322" s="131"/>
    </row>
    <row r="25323" spans="1:1" x14ac:dyDescent="0.55000000000000004">
      <c r="A25323" s="131"/>
    </row>
    <row r="25326" spans="1:1" x14ac:dyDescent="0.55000000000000004">
      <c r="A25326" s="131"/>
    </row>
    <row r="25327" spans="1:1" x14ac:dyDescent="0.55000000000000004">
      <c r="A25327" s="131"/>
    </row>
    <row r="25330" spans="1:1" x14ac:dyDescent="0.55000000000000004">
      <c r="A25330" s="131"/>
    </row>
    <row r="25331" spans="1:1" x14ac:dyDescent="0.55000000000000004">
      <c r="A25331" s="131"/>
    </row>
    <row r="25334" spans="1:1" x14ac:dyDescent="0.55000000000000004">
      <c r="A25334" s="131"/>
    </row>
    <row r="25335" spans="1:1" x14ac:dyDescent="0.55000000000000004">
      <c r="A25335" s="131"/>
    </row>
    <row r="25338" spans="1:1" x14ac:dyDescent="0.55000000000000004">
      <c r="A25338" s="131"/>
    </row>
    <row r="25339" spans="1:1" x14ac:dyDescent="0.55000000000000004">
      <c r="A25339" s="131"/>
    </row>
    <row r="25342" spans="1:1" x14ac:dyDescent="0.55000000000000004">
      <c r="A25342" s="131"/>
    </row>
    <row r="25343" spans="1:1" x14ac:dyDescent="0.55000000000000004">
      <c r="A25343" s="131"/>
    </row>
    <row r="25346" spans="1:1" x14ac:dyDescent="0.55000000000000004">
      <c r="A25346" s="131"/>
    </row>
    <row r="25347" spans="1:1" x14ac:dyDescent="0.55000000000000004">
      <c r="A25347" s="131"/>
    </row>
    <row r="25350" spans="1:1" x14ac:dyDescent="0.55000000000000004">
      <c r="A25350" s="131"/>
    </row>
    <row r="25351" spans="1:1" x14ac:dyDescent="0.55000000000000004">
      <c r="A25351" s="131"/>
    </row>
    <row r="25354" spans="1:1" x14ac:dyDescent="0.55000000000000004">
      <c r="A25354" s="131"/>
    </row>
    <row r="25355" spans="1:1" x14ac:dyDescent="0.55000000000000004">
      <c r="A25355" s="131"/>
    </row>
    <row r="25358" spans="1:1" x14ac:dyDescent="0.55000000000000004">
      <c r="A25358" s="131"/>
    </row>
    <row r="25359" spans="1:1" x14ac:dyDescent="0.55000000000000004">
      <c r="A25359" s="131"/>
    </row>
    <row r="25362" spans="1:1" x14ac:dyDescent="0.55000000000000004">
      <c r="A25362" s="131"/>
    </row>
    <row r="25363" spans="1:1" x14ac:dyDescent="0.55000000000000004">
      <c r="A25363" s="131"/>
    </row>
    <row r="25366" spans="1:1" x14ac:dyDescent="0.55000000000000004">
      <c r="A25366" s="131"/>
    </row>
    <row r="25367" spans="1:1" x14ac:dyDescent="0.55000000000000004">
      <c r="A25367" s="131"/>
    </row>
    <row r="25370" spans="1:1" x14ac:dyDescent="0.55000000000000004">
      <c r="A25370" s="131"/>
    </row>
    <row r="25371" spans="1:1" x14ac:dyDescent="0.55000000000000004">
      <c r="A25371" s="131"/>
    </row>
    <row r="25374" spans="1:1" x14ac:dyDescent="0.55000000000000004">
      <c r="A25374" s="131"/>
    </row>
    <row r="25375" spans="1:1" x14ac:dyDescent="0.55000000000000004">
      <c r="A25375" s="131"/>
    </row>
    <row r="25378" spans="1:1" x14ac:dyDescent="0.55000000000000004">
      <c r="A25378" s="131"/>
    </row>
    <row r="25379" spans="1:1" x14ac:dyDescent="0.55000000000000004">
      <c r="A25379" s="131"/>
    </row>
    <row r="25382" spans="1:1" x14ac:dyDescent="0.55000000000000004">
      <c r="A25382" s="131"/>
    </row>
    <row r="25383" spans="1:1" x14ac:dyDescent="0.55000000000000004">
      <c r="A25383" s="131"/>
    </row>
    <row r="25386" spans="1:1" x14ac:dyDescent="0.55000000000000004">
      <c r="A25386" s="131"/>
    </row>
    <row r="25387" spans="1:1" x14ac:dyDescent="0.55000000000000004">
      <c r="A25387" s="131"/>
    </row>
    <row r="25390" spans="1:1" x14ac:dyDescent="0.55000000000000004">
      <c r="A25390" s="131"/>
    </row>
    <row r="25391" spans="1:1" x14ac:dyDescent="0.55000000000000004">
      <c r="A25391" s="131"/>
    </row>
    <row r="25394" spans="1:1" x14ac:dyDescent="0.55000000000000004">
      <c r="A25394" s="131"/>
    </row>
    <row r="25395" spans="1:1" x14ac:dyDescent="0.55000000000000004">
      <c r="A25395" s="131"/>
    </row>
    <row r="25398" spans="1:1" x14ac:dyDescent="0.55000000000000004">
      <c r="A25398" s="131"/>
    </row>
    <row r="25399" spans="1:1" x14ac:dyDescent="0.55000000000000004">
      <c r="A25399" s="131"/>
    </row>
    <row r="25402" spans="1:1" x14ac:dyDescent="0.55000000000000004">
      <c r="A25402" s="131"/>
    </row>
    <row r="25403" spans="1:1" x14ac:dyDescent="0.55000000000000004">
      <c r="A25403" s="131"/>
    </row>
    <row r="25406" spans="1:1" x14ac:dyDescent="0.55000000000000004">
      <c r="A25406" s="131"/>
    </row>
    <row r="25407" spans="1:1" x14ac:dyDescent="0.55000000000000004">
      <c r="A25407" s="131"/>
    </row>
    <row r="25410" spans="1:1" x14ac:dyDescent="0.55000000000000004">
      <c r="A25410" s="131"/>
    </row>
    <row r="25411" spans="1:1" x14ac:dyDescent="0.55000000000000004">
      <c r="A25411" s="131"/>
    </row>
    <row r="25414" spans="1:1" x14ac:dyDescent="0.55000000000000004">
      <c r="A25414" s="131"/>
    </row>
    <row r="25415" spans="1:1" x14ac:dyDescent="0.55000000000000004">
      <c r="A25415" s="131"/>
    </row>
    <row r="25418" spans="1:1" x14ac:dyDescent="0.55000000000000004">
      <c r="A25418" s="131"/>
    </row>
    <row r="25419" spans="1:1" x14ac:dyDescent="0.55000000000000004">
      <c r="A25419" s="131"/>
    </row>
    <row r="25422" spans="1:1" x14ac:dyDescent="0.55000000000000004">
      <c r="A25422" s="131"/>
    </row>
    <row r="25423" spans="1:1" x14ac:dyDescent="0.55000000000000004">
      <c r="A25423" s="131"/>
    </row>
    <row r="25426" spans="1:1" x14ac:dyDescent="0.55000000000000004">
      <c r="A25426" s="131"/>
    </row>
    <row r="25427" spans="1:1" x14ac:dyDescent="0.55000000000000004">
      <c r="A25427" s="131"/>
    </row>
    <row r="25430" spans="1:1" x14ac:dyDescent="0.55000000000000004">
      <c r="A25430" s="131"/>
    </row>
    <row r="25431" spans="1:1" x14ac:dyDescent="0.55000000000000004">
      <c r="A25431" s="131"/>
    </row>
    <row r="25434" spans="1:1" x14ac:dyDescent="0.55000000000000004">
      <c r="A25434" s="131"/>
    </row>
    <row r="25435" spans="1:1" x14ac:dyDescent="0.55000000000000004">
      <c r="A25435" s="131"/>
    </row>
    <row r="25438" spans="1:1" x14ac:dyDescent="0.55000000000000004">
      <c r="A25438" s="131"/>
    </row>
    <row r="25439" spans="1:1" x14ac:dyDescent="0.55000000000000004">
      <c r="A25439" s="131"/>
    </row>
    <row r="25442" spans="1:1" x14ac:dyDescent="0.55000000000000004">
      <c r="A25442" s="131"/>
    </row>
    <row r="25443" spans="1:1" x14ac:dyDescent="0.55000000000000004">
      <c r="A25443" s="131"/>
    </row>
    <row r="25446" spans="1:1" x14ac:dyDescent="0.55000000000000004">
      <c r="A25446" s="131"/>
    </row>
    <row r="25447" spans="1:1" x14ac:dyDescent="0.55000000000000004">
      <c r="A25447" s="131"/>
    </row>
    <row r="25450" spans="1:1" x14ac:dyDescent="0.55000000000000004">
      <c r="A25450" s="131"/>
    </row>
    <row r="25451" spans="1:1" x14ac:dyDescent="0.55000000000000004">
      <c r="A25451" s="131"/>
    </row>
    <row r="25454" spans="1:1" x14ac:dyDescent="0.55000000000000004">
      <c r="A25454" s="131"/>
    </row>
    <row r="25455" spans="1:1" x14ac:dyDescent="0.55000000000000004">
      <c r="A25455" s="131"/>
    </row>
    <row r="25458" spans="1:1" x14ac:dyDescent="0.55000000000000004">
      <c r="A25458" s="131"/>
    </row>
    <row r="25459" spans="1:1" x14ac:dyDescent="0.55000000000000004">
      <c r="A25459" s="131"/>
    </row>
    <row r="25462" spans="1:1" x14ac:dyDescent="0.55000000000000004">
      <c r="A25462" s="131"/>
    </row>
    <row r="25463" spans="1:1" x14ac:dyDescent="0.55000000000000004">
      <c r="A25463" s="131"/>
    </row>
    <row r="25466" spans="1:1" x14ac:dyDescent="0.55000000000000004">
      <c r="A25466" s="131"/>
    </row>
    <row r="25467" spans="1:1" x14ac:dyDescent="0.55000000000000004">
      <c r="A25467" s="131"/>
    </row>
    <row r="25470" spans="1:1" x14ac:dyDescent="0.55000000000000004">
      <c r="A25470" s="131"/>
    </row>
    <row r="25471" spans="1:1" x14ac:dyDescent="0.55000000000000004">
      <c r="A25471" s="131"/>
    </row>
    <row r="25474" spans="1:1" x14ac:dyDescent="0.55000000000000004">
      <c r="A25474" s="131"/>
    </row>
    <row r="25475" spans="1:1" x14ac:dyDescent="0.55000000000000004">
      <c r="A25475" s="131"/>
    </row>
    <row r="25478" spans="1:1" x14ac:dyDescent="0.55000000000000004">
      <c r="A25478" s="131"/>
    </row>
    <row r="25479" spans="1:1" x14ac:dyDescent="0.55000000000000004">
      <c r="A25479" s="131"/>
    </row>
    <row r="25482" spans="1:1" x14ac:dyDescent="0.55000000000000004">
      <c r="A25482" s="131"/>
    </row>
    <row r="25483" spans="1:1" x14ac:dyDescent="0.55000000000000004">
      <c r="A25483" s="131"/>
    </row>
    <row r="25486" spans="1:1" x14ac:dyDescent="0.55000000000000004">
      <c r="A25486" s="131"/>
    </row>
    <row r="25487" spans="1:1" x14ac:dyDescent="0.55000000000000004">
      <c r="A25487" s="131"/>
    </row>
    <row r="25490" spans="1:1" x14ac:dyDescent="0.55000000000000004">
      <c r="A25490" s="131"/>
    </row>
    <row r="25491" spans="1:1" x14ac:dyDescent="0.55000000000000004">
      <c r="A25491" s="131"/>
    </row>
    <row r="25494" spans="1:1" x14ac:dyDescent="0.55000000000000004">
      <c r="A25494" s="131"/>
    </row>
    <row r="25495" spans="1:1" x14ac:dyDescent="0.55000000000000004">
      <c r="A25495" s="131"/>
    </row>
    <row r="25498" spans="1:1" x14ac:dyDescent="0.55000000000000004">
      <c r="A25498" s="131"/>
    </row>
    <row r="25499" spans="1:1" x14ac:dyDescent="0.55000000000000004">
      <c r="A25499" s="131"/>
    </row>
    <row r="25502" spans="1:1" x14ac:dyDescent="0.55000000000000004">
      <c r="A25502" s="131"/>
    </row>
    <row r="25503" spans="1:1" x14ac:dyDescent="0.55000000000000004">
      <c r="A25503" s="131"/>
    </row>
    <row r="25506" spans="1:1" x14ac:dyDescent="0.55000000000000004">
      <c r="A25506" s="131"/>
    </row>
    <row r="25507" spans="1:1" x14ac:dyDescent="0.55000000000000004">
      <c r="A25507" s="131"/>
    </row>
    <row r="25510" spans="1:1" x14ac:dyDescent="0.55000000000000004">
      <c r="A25510" s="131"/>
    </row>
    <row r="25511" spans="1:1" x14ac:dyDescent="0.55000000000000004">
      <c r="A25511" s="131"/>
    </row>
    <row r="25514" spans="1:1" x14ac:dyDescent="0.55000000000000004">
      <c r="A25514" s="131"/>
    </row>
    <row r="25515" spans="1:1" x14ac:dyDescent="0.55000000000000004">
      <c r="A25515" s="131"/>
    </row>
    <row r="25518" spans="1:1" x14ac:dyDescent="0.55000000000000004">
      <c r="A25518" s="131"/>
    </row>
    <row r="25519" spans="1:1" x14ac:dyDescent="0.55000000000000004">
      <c r="A25519" s="131"/>
    </row>
    <row r="25522" spans="1:1" x14ac:dyDescent="0.55000000000000004">
      <c r="A25522" s="131"/>
    </row>
    <row r="25523" spans="1:1" x14ac:dyDescent="0.55000000000000004">
      <c r="A25523" s="131"/>
    </row>
    <row r="25526" spans="1:1" x14ac:dyDescent="0.55000000000000004">
      <c r="A25526" s="131"/>
    </row>
    <row r="25527" spans="1:1" x14ac:dyDescent="0.55000000000000004">
      <c r="A25527" s="131"/>
    </row>
    <row r="25530" spans="1:1" x14ac:dyDescent="0.55000000000000004">
      <c r="A25530" s="131"/>
    </row>
    <row r="25531" spans="1:1" x14ac:dyDescent="0.55000000000000004">
      <c r="A25531" s="131"/>
    </row>
    <row r="25534" spans="1:1" x14ac:dyDescent="0.55000000000000004">
      <c r="A25534" s="131"/>
    </row>
    <row r="25535" spans="1:1" x14ac:dyDescent="0.55000000000000004">
      <c r="A25535" s="131"/>
    </row>
    <row r="25538" spans="1:1" x14ac:dyDescent="0.55000000000000004">
      <c r="A25538" s="131"/>
    </row>
    <row r="25539" spans="1:1" x14ac:dyDescent="0.55000000000000004">
      <c r="A25539" s="131"/>
    </row>
    <row r="25542" spans="1:1" x14ac:dyDescent="0.55000000000000004">
      <c r="A25542" s="131"/>
    </row>
    <row r="25543" spans="1:1" x14ac:dyDescent="0.55000000000000004">
      <c r="A25543" s="131"/>
    </row>
    <row r="25546" spans="1:1" x14ac:dyDescent="0.55000000000000004">
      <c r="A25546" s="131"/>
    </row>
    <row r="25547" spans="1:1" x14ac:dyDescent="0.55000000000000004">
      <c r="A25547" s="131"/>
    </row>
    <row r="25550" spans="1:1" x14ac:dyDescent="0.55000000000000004">
      <c r="A25550" s="131"/>
    </row>
    <row r="25551" spans="1:1" x14ac:dyDescent="0.55000000000000004">
      <c r="A25551" s="131"/>
    </row>
    <row r="25554" spans="1:1" x14ac:dyDescent="0.55000000000000004">
      <c r="A25554" s="131"/>
    </row>
    <row r="25555" spans="1:1" x14ac:dyDescent="0.55000000000000004">
      <c r="A25555" s="131"/>
    </row>
    <row r="25558" spans="1:1" x14ac:dyDescent="0.55000000000000004">
      <c r="A25558" s="131"/>
    </row>
    <row r="25559" spans="1:1" x14ac:dyDescent="0.55000000000000004">
      <c r="A25559" s="131"/>
    </row>
    <row r="25562" spans="1:1" x14ac:dyDescent="0.55000000000000004">
      <c r="A25562" s="131"/>
    </row>
    <row r="25563" spans="1:1" x14ac:dyDescent="0.55000000000000004">
      <c r="A25563" s="131"/>
    </row>
    <row r="25566" spans="1:1" x14ac:dyDescent="0.55000000000000004">
      <c r="A25566" s="131"/>
    </row>
    <row r="25567" spans="1:1" x14ac:dyDescent="0.55000000000000004">
      <c r="A25567" s="131"/>
    </row>
    <row r="25570" spans="1:1" x14ac:dyDescent="0.55000000000000004">
      <c r="A25570" s="131"/>
    </row>
    <row r="25571" spans="1:1" x14ac:dyDescent="0.55000000000000004">
      <c r="A25571" s="131"/>
    </row>
    <row r="25574" spans="1:1" x14ac:dyDescent="0.55000000000000004">
      <c r="A25574" s="131"/>
    </row>
    <row r="25575" spans="1:1" x14ac:dyDescent="0.55000000000000004">
      <c r="A25575" s="131"/>
    </row>
    <row r="25578" spans="1:1" x14ac:dyDescent="0.55000000000000004">
      <c r="A25578" s="131"/>
    </row>
    <row r="25579" spans="1:1" x14ac:dyDescent="0.55000000000000004">
      <c r="A25579" s="131"/>
    </row>
    <row r="25582" spans="1:1" x14ac:dyDescent="0.55000000000000004">
      <c r="A25582" s="131"/>
    </row>
    <row r="25583" spans="1:1" x14ac:dyDescent="0.55000000000000004">
      <c r="A25583" s="131"/>
    </row>
    <row r="25586" spans="1:1" x14ac:dyDescent="0.55000000000000004">
      <c r="A25586" s="131"/>
    </row>
    <row r="25587" spans="1:1" x14ac:dyDescent="0.55000000000000004">
      <c r="A25587" s="131"/>
    </row>
    <row r="25590" spans="1:1" x14ac:dyDescent="0.55000000000000004">
      <c r="A25590" s="131"/>
    </row>
    <row r="25591" spans="1:1" x14ac:dyDescent="0.55000000000000004">
      <c r="A25591" s="131"/>
    </row>
    <row r="25594" spans="1:1" x14ac:dyDescent="0.55000000000000004">
      <c r="A25594" s="131"/>
    </row>
    <row r="25595" spans="1:1" x14ac:dyDescent="0.55000000000000004">
      <c r="A25595" s="131"/>
    </row>
    <row r="25598" spans="1:1" x14ac:dyDescent="0.55000000000000004">
      <c r="A25598" s="131"/>
    </row>
    <row r="25599" spans="1:1" x14ac:dyDescent="0.55000000000000004">
      <c r="A25599" s="131"/>
    </row>
    <row r="25602" spans="1:1" x14ac:dyDescent="0.55000000000000004">
      <c r="A25602" s="131"/>
    </row>
    <row r="25603" spans="1:1" x14ac:dyDescent="0.55000000000000004">
      <c r="A25603" s="131"/>
    </row>
    <row r="25606" spans="1:1" x14ac:dyDescent="0.55000000000000004">
      <c r="A25606" s="131"/>
    </row>
    <row r="25607" spans="1:1" x14ac:dyDescent="0.55000000000000004">
      <c r="A25607" s="131"/>
    </row>
    <row r="25610" spans="1:1" x14ac:dyDescent="0.55000000000000004">
      <c r="A25610" s="131"/>
    </row>
    <row r="25611" spans="1:1" x14ac:dyDescent="0.55000000000000004">
      <c r="A25611" s="131"/>
    </row>
    <row r="25614" spans="1:1" x14ac:dyDescent="0.55000000000000004">
      <c r="A25614" s="131"/>
    </row>
    <row r="25615" spans="1:1" x14ac:dyDescent="0.55000000000000004">
      <c r="A25615" s="131"/>
    </row>
    <row r="25618" spans="1:1" x14ac:dyDescent="0.55000000000000004">
      <c r="A25618" s="131"/>
    </row>
    <row r="25619" spans="1:1" x14ac:dyDescent="0.55000000000000004">
      <c r="A25619" s="131"/>
    </row>
    <row r="25622" spans="1:1" x14ac:dyDescent="0.55000000000000004">
      <c r="A25622" s="131"/>
    </row>
    <row r="25623" spans="1:1" x14ac:dyDescent="0.55000000000000004">
      <c r="A25623" s="131"/>
    </row>
    <row r="25626" spans="1:1" x14ac:dyDescent="0.55000000000000004">
      <c r="A25626" s="131"/>
    </row>
    <row r="25627" spans="1:1" x14ac:dyDescent="0.55000000000000004">
      <c r="A25627" s="131"/>
    </row>
    <row r="25630" spans="1:1" x14ac:dyDescent="0.55000000000000004">
      <c r="A25630" s="131"/>
    </row>
    <row r="25631" spans="1:1" x14ac:dyDescent="0.55000000000000004">
      <c r="A25631" s="131"/>
    </row>
    <row r="25634" spans="1:1" x14ac:dyDescent="0.55000000000000004">
      <c r="A25634" s="131"/>
    </row>
    <row r="25635" spans="1:1" x14ac:dyDescent="0.55000000000000004">
      <c r="A25635" s="131"/>
    </row>
    <row r="25638" spans="1:1" x14ac:dyDescent="0.55000000000000004">
      <c r="A25638" s="131"/>
    </row>
    <row r="25639" spans="1:1" x14ac:dyDescent="0.55000000000000004">
      <c r="A25639" s="131"/>
    </row>
    <row r="25642" spans="1:1" x14ac:dyDescent="0.55000000000000004">
      <c r="A25642" s="131"/>
    </row>
    <row r="25643" spans="1:1" x14ac:dyDescent="0.55000000000000004">
      <c r="A25643" s="131"/>
    </row>
    <row r="25646" spans="1:1" x14ac:dyDescent="0.55000000000000004">
      <c r="A25646" s="131"/>
    </row>
    <row r="25647" spans="1:1" x14ac:dyDescent="0.55000000000000004">
      <c r="A25647" s="131"/>
    </row>
    <row r="25650" spans="1:1" x14ac:dyDescent="0.55000000000000004">
      <c r="A25650" s="131"/>
    </row>
    <row r="25651" spans="1:1" x14ac:dyDescent="0.55000000000000004">
      <c r="A25651" s="131"/>
    </row>
    <row r="25654" spans="1:1" x14ac:dyDescent="0.55000000000000004">
      <c r="A25654" s="131"/>
    </row>
    <row r="25655" spans="1:1" x14ac:dyDescent="0.55000000000000004">
      <c r="A25655" s="131"/>
    </row>
    <row r="25658" spans="1:1" x14ac:dyDescent="0.55000000000000004">
      <c r="A25658" s="131"/>
    </row>
    <row r="25659" spans="1:1" x14ac:dyDescent="0.55000000000000004">
      <c r="A25659" s="131"/>
    </row>
    <row r="25662" spans="1:1" x14ac:dyDescent="0.55000000000000004">
      <c r="A25662" s="131"/>
    </row>
    <row r="25663" spans="1:1" x14ac:dyDescent="0.55000000000000004">
      <c r="A25663" s="131"/>
    </row>
    <row r="25666" spans="1:1" x14ac:dyDescent="0.55000000000000004">
      <c r="A25666" s="131"/>
    </row>
    <row r="25667" spans="1:1" x14ac:dyDescent="0.55000000000000004">
      <c r="A25667" s="131"/>
    </row>
    <row r="25670" spans="1:1" x14ac:dyDescent="0.55000000000000004">
      <c r="A25670" s="131"/>
    </row>
    <row r="25671" spans="1:1" x14ac:dyDescent="0.55000000000000004">
      <c r="A25671" s="131"/>
    </row>
    <row r="25674" spans="1:1" x14ac:dyDescent="0.55000000000000004">
      <c r="A25674" s="131"/>
    </row>
    <row r="25675" spans="1:1" x14ac:dyDescent="0.55000000000000004">
      <c r="A25675" s="131"/>
    </row>
    <row r="25678" spans="1:1" x14ac:dyDescent="0.55000000000000004">
      <c r="A25678" s="131"/>
    </row>
    <row r="25679" spans="1:1" x14ac:dyDescent="0.55000000000000004">
      <c r="A25679" s="131"/>
    </row>
    <row r="25682" spans="1:1" x14ac:dyDescent="0.55000000000000004">
      <c r="A25682" s="131"/>
    </row>
    <row r="25683" spans="1:1" x14ac:dyDescent="0.55000000000000004">
      <c r="A25683" s="131"/>
    </row>
    <row r="25686" spans="1:1" x14ac:dyDescent="0.55000000000000004">
      <c r="A25686" s="131"/>
    </row>
    <row r="25687" spans="1:1" x14ac:dyDescent="0.55000000000000004">
      <c r="A25687" s="131"/>
    </row>
    <row r="25690" spans="1:1" x14ac:dyDescent="0.55000000000000004">
      <c r="A25690" s="131"/>
    </row>
    <row r="25691" spans="1:1" x14ac:dyDescent="0.55000000000000004">
      <c r="A25691" s="131"/>
    </row>
    <row r="25694" spans="1:1" x14ac:dyDescent="0.55000000000000004">
      <c r="A25694" s="131"/>
    </row>
    <row r="25695" spans="1:1" x14ac:dyDescent="0.55000000000000004">
      <c r="A25695" s="131"/>
    </row>
    <row r="25698" spans="1:1" x14ac:dyDescent="0.55000000000000004">
      <c r="A25698" s="131"/>
    </row>
    <row r="25699" spans="1:1" x14ac:dyDescent="0.55000000000000004">
      <c r="A25699" s="131"/>
    </row>
    <row r="25702" spans="1:1" x14ac:dyDescent="0.55000000000000004">
      <c r="A25702" s="131"/>
    </row>
    <row r="25703" spans="1:1" x14ac:dyDescent="0.55000000000000004">
      <c r="A25703" s="131"/>
    </row>
    <row r="25706" spans="1:1" x14ac:dyDescent="0.55000000000000004">
      <c r="A25706" s="131"/>
    </row>
    <row r="25707" spans="1:1" x14ac:dyDescent="0.55000000000000004">
      <c r="A25707" s="131"/>
    </row>
    <row r="25710" spans="1:1" x14ac:dyDescent="0.55000000000000004">
      <c r="A25710" s="131"/>
    </row>
    <row r="25711" spans="1:1" x14ac:dyDescent="0.55000000000000004">
      <c r="A25711" s="131"/>
    </row>
    <row r="25714" spans="1:1" x14ac:dyDescent="0.55000000000000004">
      <c r="A25714" s="131"/>
    </row>
    <row r="25715" spans="1:1" x14ac:dyDescent="0.55000000000000004">
      <c r="A25715" s="131"/>
    </row>
    <row r="25718" spans="1:1" x14ac:dyDescent="0.55000000000000004">
      <c r="A25718" s="131"/>
    </row>
    <row r="25719" spans="1:1" x14ac:dyDescent="0.55000000000000004">
      <c r="A25719" s="131"/>
    </row>
    <row r="25722" spans="1:1" x14ac:dyDescent="0.55000000000000004">
      <c r="A25722" s="131"/>
    </row>
    <row r="25723" spans="1:1" x14ac:dyDescent="0.55000000000000004">
      <c r="A25723" s="131"/>
    </row>
    <row r="25726" spans="1:1" x14ac:dyDescent="0.55000000000000004">
      <c r="A25726" s="131"/>
    </row>
    <row r="25727" spans="1:1" x14ac:dyDescent="0.55000000000000004">
      <c r="A25727" s="131"/>
    </row>
    <row r="25730" spans="1:1" x14ac:dyDescent="0.55000000000000004">
      <c r="A25730" s="131"/>
    </row>
    <row r="25731" spans="1:1" x14ac:dyDescent="0.55000000000000004">
      <c r="A25731" s="131"/>
    </row>
    <row r="25734" spans="1:1" x14ac:dyDescent="0.55000000000000004">
      <c r="A25734" s="131"/>
    </row>
    <row r="25735" spans="1:1" x14ac:dyDescent="0.55000000000000004">
      <c r="A25735" s="131"/>
    </row>
    <row r="25738" spans="1:1" x14ac:dyDescent="0.55000000000000004">
      <c r="A25738" s="131"/>
    </row>
    <row r="25739" spans="1:1" x14ac:dyDescent="0.55000000000000004">
      <c r="A25739" s="131"/>
    </row>
    <row r="25742" spans="1:1" x14ac:dyDescent="0.55000000000000004">
      <c r="A25742" s="131"/>
    </row>
    <row r="25743" spans="1:1" x14ac:dyDescent="0.55000000000000004">
      <c r="A25743" s="131"/>
    </row>
    <row r="25746" spans="1:1" x14ac:dyDescent="0.55000000000000004">
      <c r="A25746" s="131"/>
    </row>
    <row r="25747" spans="1:1" x14ac:dyDescent="0.55000000000000004">
      <c r="A25747" s="131"/>
    </row>
    <row r="25750" spans="1:1" x14ac:dyDescent="0.55000000000000004">
      <c r="A25750" s="131"/>
    </row>
    <row r="25751" spans="1:1" x14ac:dyDescent="0.55000000000000004">
      <c r="A25751" s="131"/>
    </row>
    <row r="25754" spans="1:1" x14ac:dyDescent="0.55000000000000004">
      <c r="A25754" s="131"/>
    </row>
    <row r="25755" spans="1:1" x14ac:dyDescent="0.55000000000000004">
      <c r="A25755" s="131"/>
    </row>
    <row r="25758" spans="1:1" x14ac:dyDescent="0.55000000000000004">
      <c r="A25758" s="131"/>
    </row>
    <row r="25759" spans="1:1" x14ac:dyDescent="0.55000000000000004">
      <c r="A25759" s="131"/>
    </row>
    <row r="25762" spans="1:1" x14ac:dyDescent="0.55000000000000004">
      <c r="A25762" s="131"/>
    </row>
    <row r="25763" spans="1:1" x14ac:dyDescent="0.55000000000000004">
      <c r="A25763" s="131"/>
    </row>
    <row r="25766" spans="1:1" x14ac:dyDescent="0.55000000000000004">
      <c r="A25766" s="131"/>
    </row>
    <row r="25767" spans="1:1" x14ac:dyDescent="0.55000000000000004">
      <c r="A25767" s="131"/>
    </row>
    <row r="25770" spans="1:1" x14ac:dyDescent="0.55000000000000004">
      <c r="A25770" s="131"/>
    </row>
    <row r="25771" spans="1:1" x14ac:dyDescent="0.55000000000000004">
      <c r="A25771" s="131"/>
    </row>
    <row r="25774" spans="1:1" x14ac:dyDescent="0.55000000000000004">
      <c r="A25774" s="131"/>
    </row>
    <row r="25775" spans="1:1" x14ac:dyDescent="0.55000000000000004">
      <c r="A25775" s="131"/>
    </row>
    <row r="25778" spans="1:1" x14ac:dyDescent="0.55000000000000004">
      <c r="A25778" s="131"/>
    </row>
    <row r="25779" spans="1:1" x14ac:dyDescent="0.55000000000000004">
      <c r="A25779" s="131"/>
    </row>
    <row r="25782" spans="1:1" x14ac:dyDescent="0.55000000000000004">
      <c r="A25782" s="131"/>
    </row>
    <row r="25783" spans="1:1" x14ac:dyDescent="0.55000000000000004">
      <c r="A25783" s="131"/>
    </row>
    <row r="25786" spans="1:1" x14ac:dyDescent="0.55000000000000004">
      <c r="A25786" s="131"/>
    </row>
    <row r="25787" spans="1:1" x14ac:dyDescent="0.55000000000000004">
      <c r="A25787" s="131"/>
    </row>
    <row r="25790" spans="1:1" x14ac:dyDescent="0.55000000000000004">
      <c r="A25790" s="131"/>
    </row>
    <row r="25791" spans="1:1" x14ac:dyDescent="0.55000000000000004">
      <c r="A25791" s="131"/>
    </row>
    <row r="25794" spans="1:1" x14ac:dyDescent="0.55000000000000004">
      <c r="A25794" s="131"/>
    </row>
    <row r="25795" spans="1:1" x14ac:dyDescent="0.55000000000000004">
      <c r="A25795" s="131"/>
    </row>
    <row r="25798" spans="1:1" x14ac:dyDescent="0.55000000000000004">
      <c r="A25798" s="131"/>
    </row>
    <row r="25799" spans="1:1" x14ac:dyDescent="0.55000000000000004">
      <c r="A25799" s="131"/>
    </row>
    <row r="25802" spans="1:1" x14ac:dyDescent="0.55000000000000004">
      <c r="A25802" s="131"/>
    </row>
    <row r="25803" spans="1:1" x14ac:dyDescent="0.55000000000000004">
      <c r="A25803" s="131"/>
    </row>
    <row r="25806" spans="1:1" x14ac:dyDescent="0.55000000000000004">
      <c r="A25806" s="131"/>
    </row>
    <row r="25807" spans="1:1" x14ac:dyDescent="0.55000000000000004">
      <c r="A25807" s="131"/>
    </row>
    <row r="25810" spans="1:1" x14ac:dyDescent="0.55000000000000004">
      <c r="A25810" s="131"/>
    </row>
    <row r="25811" spans="1:1" x14ac:dyDescent="0.55000000000000004">
      <c r="A25811" s="131"/>
    </row>
    <row r="25814" spans="1:1" x14ac:dyDescent="0.55000000000000004">
      <c r="A25814" s="131"/>
    </row>
    <row r="25815" spans="1:1" x14ac:dyDescent="0.55000000000000004">
      <c r="A25815" s="131"/>
    </row>
    <row r="25818" spans="1:1" x14ac:dyDescent="0.55000000000000004">
      <c r="A25818" s="131"/>
    </row>
    <row r="25819" spans="1:1" x14ac:dyDescent="0.55000000000000004">
      <c r="A25819" s="131"/>
    </row>
    <row r="25822" spans="1:1" x14ac:dyDescent="0.55000000000000004">
      <c r="A25822" s="131"/>
    </row>
    <row r="25823" spans="1:1" x14ac:dyDescent="0.55000000000000004">
      <c r="A25823" s="131"/>
    </row>
    <row r="25826" spans="1:1" x14ac:dyDescent="0.55000000000000004">
      <c r="A25826" s="131"/>
    </row>
    <row r="25827" spans="1:1" x14ac:dyDescent="0.55000000000000004">
      <c r="A25827" s="131"/>
    </row>
    <row r="25830" spans="1:1" x14ac:dyDescent="0.55000000000000004">
      <c r="A25830" s="131"/>
    </row>
    <row r="25831" spans="1:1" x14ac:dyDescent="0.55000000000000004">
      <c r="A25831" s="131"/>
    </row>
    <row r="25834" spans="1:1" x14ac:dyDescent="0.55000000000000004">
      <c r="A25834" s="131"/>
    </row>
    <row r="25835" spans="1:1" x14ac:dyDescent="0.55000000000000004">
      <c r="A25835" s="131"/>
    </row>
    <row r="25838" spans="1:1" x14ac:dyDescent="0.55000000000000004">
      <c r="A25838" s="131"/>
    </row>
    <row r="25839" spans="1:1" x14ac:dyDescent="0.55000000000000004">
      <c r="A25839" s="131"/>
    </row>
    <row r="25842" spans="1:1" x14ac:dyDescent="0.55000000000000004">
      <c r="A25842" s="131"/>
    </row>
    <row r="25843" spans="1:1" x14ac:dyDescent="0.55000000000000004">
      <c r="A25843" s="131"/>
    </row>
    <row r="25846" spans="1:1" x14ac:dyDescent="0.55000000000000004">
      <c r="A25846" s="131"/>
    </row>
    <row r="25847" spans="1:1" x14ac:dyDescent="0.55000000000000004">
      <c r="A25847" s="131"/>
    </row>
    <row r="25850" spans="1:1" x14ac:dyDescent="0.55000000000000004">
      <c r="A25850" s="131"/>
    </row>
    <row r="25851" spans="1:1" x14ac:dyDescent="0.55000000000000004">
      <c r="A25851" s="131"/>
    </row>
    <row r="25854" spans="1:1" x14ac:dyDescent="0.55000000000000004">
      <c r="A25854" s="131"/>
    </row>
    <row r="25855" spans="1:1" x14ac:dyDescent="0.55000000000000004">
      <c r="A25855" s="131"/>
    </row>
    <row r="25858" spans="1:1" x14ac:dyDescent="0.55000000000000004">
      <c r="A25858" s="131"/>
    </row>
    <row r="25859" spans="1:1" x14ac:dyDescent="0.55000000000000004">
      <c r="A25859" s="131"/>
    </row>
    <row r="25862" spans="1:1" x14ac:dyDescent="0.55000000000000004">
      <c r="A25862" s="131"/>
    </row>
    <row r="25863" spans="1:1" x14ac:dyDescent="0.55000000000000004">
      <c r="A25863" s="131"/>
    </row>
    <row r="25866" spans="1:1" x14ac:dyDescent="0.55000000000000004">
      <c r="A25866" s="131"/>
    </row>
    <row r="25867" spans="1:1" x14ac:dyDescent="0.55000000000000004">
      <c r="A25867" s="131"/>
    </row>
    <row r="25870" spans="1:1" x14ac:dyDescent="0.55000000000000004">
      <c r="A25870" s="131"/>
    </row>
    <row r="25871" spans="1:1" x14ac:dyDescent="0.55000000000000004">
      <c r="A25871" s="131"/>
    </row>
    <row r="25874" spans="1:1" x14ac:dyDescent="0.55000000000000004">
      <c r="A25874" s="131"/>
    </row>
    <row r="25875" spans="1:1" x14ac:dyDescent="0.55000000000000004">
      <c r="A25875" s="131"/>
    </row>
    <row r="25878" spans="1:1" x14ac:dyDescent="0.55000000000000004">
      <c r="A25878" s="131"/>
    </row>
    <row r="25879" spans="1:1" x14ac:dyDescent="0.55000000000000004">
      <c r="A25879" s="131"/>
    </row>
    <row r="25882" spans="1:1" x14ac:dyDescent="0.55000000000000004">
      <c r="A25882" s="131"/>
    </row>
    <row r="25883" spans="1:1" x14ac:dyDescent="0.55000000000000004">
      <c r="A25883" s="131"/>
    </row>
    <row r="25886" spans="1:1" x14ac:dyDescent="0.55000000000000004">
      <c r="A25886" s="131"/>
    </row>
    <row r="25887" spans="1:1" x14ac:dyDescent="0.55000000000000004">
      <c r="A25887" s="131"/>
    </row>
    <row r="25890" spans="1:1" x14ac:dyDescent="0.55000000000000004">
      <c r="A25890" s="131"/>
    </row>
    <row r="25891" spans="1:1" x14ac:dyDescent="0.55000000000000004">
      <c r="A25891" s="131"/>
    </row>
    <row r="25894" spans="1:1" x14ac:dyDescent="0.55000000000000004">
      <c r="A25894" s="131"/>
    </row>
    <row r="25895" spans="1:1" x14ac:dyDescent="0.55000000000000004">
      <c r="A25895" s="131"/>
    </row>
    <row r="25898" spans="1:1" x14ac:dyDescent="0.55000000000000004">
      <c r="A25898" s="131"/>
    </row>
    <row r="25899" spans="1:1" x14ac:dyDescent="0.55000000000000004">
      <c r="A25899" s="131"/>
    </row>
    <row r="25902" spans="1:1" x14ac:dyDescent="0.55000000000000004">
      <c r="A25902" s="131"/>
    </row>
    <row r="25903" spans="1:1" x14ac:dyDescent="0.55000000000000004">
      <c r="A25903" s="131"/>
    </row>
    <row r="25906" spans="1:1" x14ac:dyDescent="0.55000000000000004">
      <c r="A25906" s="131"/>
    </row>
    <row r="25907" spans="1:1" x14ac:dyDescent="0.55000000000000004">
      <c r="A25907" s="131"/>
    </row>
    <row r="25910" spans="1:1" x14ac:dyDescent="0.55000000000000004">
      <c r="A25910" s="131"/>
    </row>
    <row r="25911" spans="1:1" x14ac:dyDescent="0.55000000000000004">
      <c r="A25911" s="131"/>
    </row>
    <row r="25914" spans="1:1" x14ac:dyDescent="0.55000000000000004">
      <c r="A25914" s="131"/>
    </row>
    <row r="25915" spans="1:1" x14ac:dyDescent="0.55000000000000004">
      <c r="A25915" s="131"/>
    </row>
    <row r="25918" spans="1:1" x14ac:dyDescent="0.55000000000000004">
      <c r="A25918" s="131"/>
    </row>
    <row r="25919" spans="1:1" x14ac:dyDescent="0.55000000000000004">
      <c r="A25919" s="131"/>
    </row>
    <row r="25922" spans="1:1" x14ac:dyDescent="0.55000000000000004">
      <c r="A25922" s="131"/>
    </row>
    <row r="25923" spans="1:1" x14ac:dyDescent="0.55000000000000004">
      <c r="A25923" s="131"/>
    </row>
    <row r="25926" spans="1:1" x14ac:dyDescent="0.55000000000000004">
      <c r="A25926" s="131"/>
    </row>
    <row r="25927" spans="1:1" x14ac:dyDescent="0.55000000000000004">
      <c r="A25927" s="131"/>
    </row>
    <row r="25930" spans="1:1" x14ac:dyDescent="0.55000000000000004">
      <c r="A25930" s="131"/>
    </row>
    <row r="25931" spans="1:1" x14ac:dyDescent="0.55000000000000004">
      <c r="A25931" s="131"/>
    </row>
    <row r="25934" spans="1:1" x14ac:dyDescent="0.55000000000000004">
      <c r="A25934" s="131"/>
    </row>
    <row r="25935" spans="1:1" x14ac:dyDescent="0.55000000000000004">
      <c r="A25935" s="131"/>
    </row>
    <row r="25938" spans="1:1" x14ac:dyDescent="0.55000000000000004">
      <c r="A25938" s="131"/>
    </row>
    <row r="25939" spans="1:1" x14ac:dyDescent="0.55000000000000004">
      <c r="A25939" s="131"/>
    </row>
    <row r="25942" spans="1:1" x14ac:dyDescent="0.55000000000000004">
      <c r="A25942" s="131"/>
    </row>
    <row r="25943" spans="1:1" x14ac:dyDescent="0.55000000000000004">
      <c r="A25943" s="131"/>
    </row>
    <row r="25946" spans="1:1" x14ac:dyDescent="0.55000000000000004">
      <c r="A25946" s="131"/>
    </row>
    <row r="25947" spans="1:1" x14ac:dyDescent="0.55000000000000004">
      <c r="A25947" s="131"/>
    </row>
    <row r="25950" spans="1:1" x14ac:dyDescent="0.55000000000000004">
      <c r="A25950" s="131"/>
    </row>
    <row r="25951" spans="1:1" x14ac:dyDescent="0.55000000000000004">
      <c r="A25951" s="131"/>
    </row>
    <row r="25954" spans="1:1" x14ac:dyDescent="0.55000000000000004">
      <c r="A25954" s="131"/>
    </row>
    <row r="25955" spans="1:1" x14ac:dyDescent="0.55000000000000004">
      <c r="A25955" s="131"/>
    </row>
    <row r="25958" spans="1:1" x14ac:dyDescent="0.55000000000000004">
      <c r="A25958" s="131"/>
    </row>
    <row r="25959" spans="1:1" x14ac:dyDescent="0.55000000000000004">
      <c r="A25959" s="131"/>
    </row>
    <row r="25962" spans="1:1" x14ac:dyDescent="0.55000000000000004">
      <c r="A25962" s="131"/>
    </row>
    <row r="25963" spans="1:1" x14ac:dyDescent="0.55000000000000004">
      <c r="A25963" s="131"/>
    </row>
    <row r="25966" spans="1:1" x14ac:dyDescent="0.55000000000000004">
      <c r="A25966" s="131"/>
    </row>
    <row r="25967" spans="1:1" x14ac:dyDescent="0.55000000000000004">
      <c r="A25967" s="131"/>
    </row>
    <row r="25970" spans="1:1" x14ac:dyDescent="0.55000000000000004">
      <c r="A25970" s="131"/>
    </row>
    <row r="25971" spans="1:1" x14ac:dyDescent="0.55000000000000004">
      <c r="A25971" s="131"/>
    </row>
    <row r="25974" spans="1:1" x14ac:dyDescent="0.55000000000000004">
      <c r="A25974" s="131"/>
    </row>
    <row r="25975" spans="1:1" x14ac:dyDescent="0.55000000000000004">
      <c r="A25975" s="131"/>
    </row>
    <row r="25978" spans="1:1" x14ac:dyDescent="0.55000000000000004">
      <c r="A25978" s="131"/>
    </row>
    <row r="25979" spans="1:1" x14ac:dyDescent="0.55000000000000004">
      <c r="A25979" s="131"/>
    </row>
    <row r="25982" spans="1:1" x14ac:dyDescent="0.55000000000000004">
      <c r="A25982" s="131"/>
    </row>
    <row r="25983" spans="1:1" x14ac:dyDescent="0.55000000000000004">
      <c r="A25983" s="131"/>
    </row>
    <row r="25986" spans="1:1" x14ac:dyDescent="0.55000000000000004">
      <c r="A25986" s="131"/>
    </row>
    <row r="25987" spans="1:1" x14ac:dyDescent="0.55000000000000004">
      <c r="A25987" s="131"/>
    </row>
    <row r="25990" spans="1:1" x14ac:dyDescent="0.55000000000000004">
      <c r="A25990" s="131"/>
    </row>
    <row r="25991" spans="1:1" x14ac:dyDescent="0.55000000000000004">
      <c r="A25991" s="131"/>
    </row>
    <row r="25994" spans="1:1" x14ac:dyDescent="0.55000000000000004">
      <c r="A25994" s="131"/>
    </row>
    <row r="25995" spans="1:1" x14ac:dyDescent="0.55000000000000004">
      <c r="A25995" s="131"/>
    </row>
    <row r="25998" spans="1:1" x14ac:dyDescent="0.55000000000000004">
      <c r="A25998" s="131"/>
    </row>
    <row r="25999" spans="1:1" x14ac:dyDescent="0.55000000000000004">
      <c r="A25999" s="131"/>
    </row>
    <row r="26002" spans="1:1" x14ac:dyDescent="0.55000000000000004">
      <c r="A26002" s="131"/>
    </row>
    <row r="26003" spans="1:1" x14ac:dyDescent="0.55000000000000004">
      <c r="A26003" s="131"/>
    </row>
    <row r="26006" spans="1:1" x14ac:dyDescent="0.55000000000000004">
      <c r="A26006" s="131"/>
    </row>
    <row r="26007" spans="1:1" x14ac:dyDescent="0.55000000000000004">
      <c r="A26007" s="131"/>
    </row>
    <row r="26010" spans="1:1" x14ac:dyDescent="0.55000000000000004">
      <c r="A26010" s="131"/>
    </row>
    <row r="26011" spans="1:1" x14ac:dyDescent="0.55000000000000004">
      <c r="A26011" s="131"/>
    </row>
    <row r="26014" spans="1:1" x14ac:dyDescent="0.55000000000000004">
      <c r="A26014" s="131"/>
    </row>
    <row r="26015" spans="1:1" x14ac:dyDescent="0.55000000000000004">
      <c r="A26015" s="131"/>
    </row>
    <row r="26018" spans="1:1" x14ac:dyDescent="0.55000000000000004">
      <c r="A26018" s="131"/>
    </row>
    <row r="26019" spans="1:1" x14ac:dyDescent="0.55000000000000004">
      <c r="A26019" s="131"/>
    </row>
    <row r="26022" spans="1:1" x14ac:dyDescent="0.55000000000000004">
      <c r="A26022" s="131"/>
    </row>
    <row r="26023" spans="1:1" x14ac:dyDescent="0.55000000000000004">
      <c r="A26023" s="131"/>
    </row>
    <row r="26026" spans="1:1" x14ac:dyDescent="0.55000000000000004">
      <c r="A26026" s="131"/>
    </row>
    <row r="26027" spans="1:1" x14ac:dyDescent="0.55000000000000004">
      <c r="A26027" s="131"/>
    </row>
    <row r="26030" spans="1:1" x14ac:dyDescent="0.55000000000000004">
      <c r="A26030" s="131"/>
    </row>
    <row r="26031" spans="1:1" x14ac:dyDescent="0.55000000000000004">
      <c r="A26031" s="131"/>
    </row>
    <row r="26034" spans="1:1" x14ac:dyDescent="0.55000000000000004">
      <c r="A26034" s="131"/>
    </row>
    <row r="26035" spans="1:1" x14ac:dyDescent="0.55000000000000004">
      <c r="A26035" s="131"/>
    </row>
    <row r="26038" spans="1:1" x14ac:dyDescent="0.55000000000000004">
      <c r="A26038" s="131"/>
    </row>
    <row r="26039" spans="1:1" x14ac:dyDescent="0.55000000000000004">
      <c r="A26039" s="131"/>
    </row>
    <row r="26042" spans="1:1" x14ac:dyDescent="0.55000000000000004">
      <c r="A26042" s="131"/>
    </row>
    <row r="26043" spans="1:1" x14ac:dyDescent="0.55000000000000004">
      <c r="A26043" s="131"/>
    </row>
    <row r="26046" spans="1:1" x14ac:dyDescent="0.55000000000000004">
      <c r="A26046" s="131"/>
    </row>
    <row r="26047" spans="1:1" x14ac:dyDescent="0.55000000000000004">
      <c r="A26047" s="131"/>
    </row>
    <row r="26050" spans="1:1" x14ac:dyDescent="0.55000000000000004">
      <c r="A26050" s="131"/>
    </row>
    <row r="26051" spans="1:1" x14ac:dyDescent="0.55000000000000004">
      <c r="A26051" s="131"/>
    </row>
    <row r="26054" spans="1:1" x14ac:dyDescent="0.55000000000000004">
      <c r="A26054" s="131"/>
    </row>
    <row r="26055" spans="1:1" x14ac:dyDescent="0.55000000000000004">
      <c r="A26055" s="131"/>
    </row>
    <row r="26058" spans="1:1" x14ac:dyDescent="0.55000000000000004">
      <c r="A26058" s="131"/>
    </row>
    <row r="26059" spans="1:1" x14ac:dyDescent="0.55000000000000004">
      <c r="A26059" s="131"/>
    </row>
    <row r="26062" spans="1:1" x14ac:dyDescent="0.55000000000000004">
      <c r="A26062" s="131"/>
    </row>
    <row r="26063" spans="1:1" x14ac:dyDescent="0.55000000000000004">
      <c r="A26063" s="131"/>
    </row>
    <row r="26066" spans="1:1" x14ac:dyDescent="0.55000000000000004">
      <c r="A26066" s="131"/>
    </row>
    <row r="26067" spans="1:1" x14ac:dyDescent="0.55000000000000004">
      <c r="A26067" s="131"/>
    </row>
    <row r="26070" spans="1:1" x14ac:dyDescent="0.55000000000000004">
      <c r="A26070" s="131"/>
    </row>
    <row r="26071" spans="1:1" x14ac:dyDescent="0.55000000000000004">
      <c r="A26071" s="131"/>
    </row>
    <row r="26074" spans="1:1" x14ac:dyDescent="0.55000000000000004">
      <c r="A26074" s="131"/>
    </row>
    <row r="26075" spans="1:1" x14ac:dyDescent="0.55000000000000004">
      <c r="A26075" s="131"/>
    </row>
    <row r="26078" spans="1:1" x14ac:dyDescent="0.55000000000000004">
      <c r="A26078" s="131"/>
    </row>
    <row r="26079" spans="1:1" x14ac:dyDescent="0.55000000000000004">
      <c r="A26079" s="131"/>
    </row>
    <row r="26082" spans="1:1" x14ac:dyDescent="0.55000000000000004">
      <c r="A26082" s="131"/>
    </row>
    <row r="26083" spans="1:1" x14ac:dyDescent="0.55000000000000004">
      <c r="A26083" s="131"/>
    </row>
    <row r="26086" spans="1:1" x14ac:dyDescent="0.55000000000000004">
      <c r="A26086" s="131"/>
    </row>
    <row r="26087" spans="1:1" x14ac:dyDescent="0.55000000000000004">
      <c r="A26087" s="131"/>
    </row>
    <row r="26090" spans="1:1" x14ac:dyDescent="0.55000000000000004">
      <c r="A26090" s="131"/>
    </row>
    <row r="26091" spans="1:1" x14ac:dyDescent="0.55000000000000004">
      <c r="A26091" s="131"/>
    </row>
    <row r="26094" spans="1:1" x14ac:dyDescent="0.55000000000000004">
      <c r="A26094" s="131"/>
    </row>
    <row r="26095" spans="1:1" x14ac:dyDescent="0.55000000000000004">
      <c r="A26095" s="131"/>
    </row>
    <row r="26098" spans="1:1" x14ac:dyDescent="0.55000000000000004">
      <c r="A26098" s="131"/>
    </row>
    <row r="26099" spans="1:1" x14ac:dyDescent="0.55000000000000004">
      <c r="A26099" s="131"/>
    </row>
    <row r="26102" spans="1:1" x14ac:dyDescent="0.55000000000000004">
      <c r="A26102" s="131"/>
    </row>
    <row r="26103" spans="1:1" x14ac:dyDescent="0.55000000000000004">
      <c r="A26103" s="131"/>
    </row>
    <row r="26106" spans="1:1" x14ac:dyDescent="0.55000000000000004">
      <c r="A26106" s="131"/>
    </row>
    <row r="26107" spans="1:1" x14ac:dyDescent="0.55000000000000004">
      <c r="A26107" s="131"/>
    </row>
    <row r="26110" spans="1:1" x14ac:dyDescent="0.55000000000000004">
      <c r="A26110" s="131"/>
    </row>
    <row r="26111" spans="1:1" x14ac:dyDescent="0.55000000000000004">
      <c r="A26111" s="131"/>
    </row>
    <row r="26114" spans="1:1" x14ac:dyDescent="0.55000000000000004">
      <c r="A26114" s="131"/>
    </row>
    <row r="26115" spans="1:1" x14ac:dyDescent="0.55000000000000004">
      <c r="A26115" s="131"/>
    </row>
    <row r="26118" spans="1:1" x14ac:dyDescent="0.55000000000000004">
      <c r="A26118" s="131"/>
    </row>
    <row r="26119" spans="1:1" x14ac:dyDescent="0.55000000000000004">
      <c r="A26119" s="131"/>
    </row>
    <row r="26122" spans="1:1" x14ac:dyDescent="0.55000000000000004">
      <c r="A26122" s="131"/>
    </row>
    <row r="26123" spans="1:1" x14ac:dyDescent="0.55000000000000004">
      <c r="A26123" s="131"/>
    </row>
    <row r="26126" spans="1:1" x14ac:dyDescent="0.55000000000000004">
      <c r="A26126" s="131"/>
    </row>
    <row r="26127" spans="1:1" x14ac:dyDescent="0.55000000000000004">
      <c r="A26127" s="131"/>
    </row>
    <row r="26130" spans="1:1" x14ac:dyDescent="0.55000000000000004">
      <c r="A26130" s="131"/>
    </row>
    <row r="26131" spans="1:1" x14ac:dyDescent="0.55000000000000004">
      <c r="A26131" s="131"/>
    </row>
    <row r="26134" spans="1:1" x14ac:dyDescent="0.55000000000000004">
      <c r="A26134" s="131"/>
    </row>
    <row r="26135" spans="1:1" x14ac:dyDescent="0.55000000000000004">
      <c r="A26135" s="131"/>
    </row>
    <row r="26138" spans="1:1" x14ac:dyDescent="0.55000000000000004">
      <c r="A26138" s="131"/>
    </row>
    <row r="26139" spans="1:1" x14ac:dyDescent="0.55000000000000004">
      <c r="A26139" s="131"/>
    </row>
    <row r="26142" spans="1:1" x14ac:dyDescent="0.55000000000000004">
      <c r="A26142" s="131"/>
    </row>
    <row r="26143" spans="1:1" x14ac:dyDescent="0.55000000000000004">
      <c r="A26143" s="131"/>
    </row>
    <row r="26146" spans="1:1" x14ac:dyDescent="0.55000000000000004">
      <c r="A26146" s="131"/>
    </row>
    <row r="26147" spans="1:1" x14ac:dyDescent="0.55000000000000004">
      <c r="A26147" s="131"/>
    </row>
    <row r="26150" spans="1:1" x14ac:dyDescent="0.55000000000000004">
      <c r="A26150" s="131"/>
    </row>
    <row r="26151" spans="1:1" x14ac:dyDescent="0.55000000000000004">
      <c r="A26151" s="131"/>
    </row>
    <row r="26154" spans="1:1" x14ac:dyDescent="0.55000000000000004">
      <c r="A26154" s="131"/>
    </row>
    <row r="26155" spans="1:1" x14ac:dyDescent="0.55000000000000004">
      <c r="A26155" s="131"/>
    </row>
    <row r="26158" spans="1:1" x14ac:dyDescent="0.55000000000000004">
      <c r="A26158" s="131"/>
    </row>
    <row r="26159" spans="1:1" x14ac:dyDescent="0.55000000000000004">
      <c r="A26159" s="131"/>
    </row>
    <row r="26162" spans="1:1" x14ac:dyDescent="0.55000000000000004">
      <c r="A26162" s="131"/>
    </row>
    <row r="26163" spans="1:1" x14ac:dyDescent="0.55000000000000004">
      <c r="A26163" s="131"/>
    </row>
    <row r="26166" spans="1:1" x14ac:dyDescent="0.55000000000000004">
      <c r="A26166" s="131"/>
    </row>
    <row r="26167" spans="1:1" x14ac:dyDescent="0.55000000000000004">
      <c r="A26167" s="131"/>
    </row>
    <row r="26170" spans="1:1" x14ac:dyDescent="0.55000000000000004">
      <c r="A26170" s="131"/>
    </row>
    <row r="26171" spans="1:1" x14ac:dyDescent="0.55000000000000004">
      <c r="A26171" s="131"/>
    </row>
    <row r="26174" spans="1:1" x14ac:dyDescent="0.55000000000000004">
      <c r="A26174" s="131"/>
    </row>
    <row r="26175" spans="1:1" x14ac:dyDescent="0.55000000000000004">
      <c r="A26175" s="131"/>
    </row>
    <row r="26178" spans="1:1" x14ac:dyDescent="0.55000000000000004">
      <c r="A26178" s="131"/>
    </row>
    <row r="26179" spans="1:1" x14ac:dyDescent="0.55000000000000004">
      <c r="A26179" s="131"/>
    </row>
    <row r="26182" spans="1:1" x14ac:dyDescent="0.55000000000000004">
      <c r="A26182" s="131"/>
    </row>
    <row r="26183" spans="1:1" x14ac:dyDescent="0.55000000000000004">
      <c r="A26183" s="131"/>
    </row>
    <row r="26186" spans="1:1" x14ac:dyDescent="0.55000000000000004">
      <c r="A26186" s="131"/>
    </row>
    <row r="26187" spans="1:1" x14ac:dyDescent="0.55000000000000004">
      <c r="A26187" s="131"/>
    </row>
    <row r="26190" spans="1:1" x14ac:dyDescent="0.55000000000000004">
      <c r="A26190" s="131"/>
    </row>
    <row r="26191" spans="1:1" x14ac:dyDescent="0.55000000000000004">
      <c r="A26191" s="131"/>
    </row>
    <row r="26194" spans="1:1" x14ac:dyDescent="0.55000000000000004">
      <c r="A26194" s="131"/>
    </row>
    <row r="26195" spans="1:1" x14ac:dyDescent="0.55000000000000004">
      <c r="A26195" s="131"/>
    </row>
    <row r="26198" spans="1:1" x14ac:dyDescent="0.55000000000000004">
      <c r="A26198" s="131"/>
    </row>
    <row r="26199" spans="1:1" x14ac:dyDescent="0.55000000000000004">
      <c r="A26199" s="131"/>
    </row>
    <row r="26202" spans="1:1" x14ac:dyDescent="0.55000000000000004">
      <c r="A26202" s="131"/>
    </row>
    <row r="26203" spans="1:1" x14ac:dyDescent="0.55000000000000004">
      <c r="A26203" s="131"/>
    </row>
    <row r="26206" spans="1:1" x14ac:dyDescent="0.55000000000000004">
      <c r="A26206" s="131"/>
    </row>
    <row r="26207" spans="1:1" x14ac:dyDescent="0.55000000000000004">
      <c r="A26207" s="131"/>
    </row>
    <row r="26210" spans="1:1" x14ac:dyDescent="0.55000000000000004">
      <c r="A26210" s="131"/>
    </row>
    <row r="26211" spans="1:1" x14ac:dyDescent="0.55000000000000004">
      <c r="A26211" s="131"/>
    </row>
    <row r="26214" spans="1:1" x14ac:dyDescent="0.55000000000000004">
      <c r="A26214" s="131"/>
    </row>
    <row r="26215" spans="1:1" x14ac:dyDescent="0.55000000000000004">
      <c r="A26215" s="131"/>
    </row>
    <row r="26218" spans="1:1" x14ac:dyDescent="0.55000000000000004">
      <c r="A26218" s="131"/>
    </row>
    <row r="26219" spans="1:1" x14ac:dyDescent="0.55000000000000004">
      <c r="A26219" s="131"/>
    </row>
    <row r="26222" spans="1:1" x14ac:dyDescent="0.55000000000000004">
      <c r="A26222" s="131"/>
    </row>
    <row r="26223" spans="1:1" x14ac:dyDescent="0.55000000000000004">
      <c r="A26223" s="131"/>
    </row>
    <row r="26226" spans="1:1" x14ac:dyDescent="0.55000000000000004">
      <c r="A26226" s="131"/>
    </row>
    <row r="26227" spans="1:1" x14ac:dyDescent="0.55000000000000004">
      <c r="A26227" s="131"/>
    </row>
    <row r="26230" spans="1:1" x14ac:dyDescent="0.55000000000000004">
      <c r="A26230" s="131"/>
    </row>
    <row r="26231" spans="1:1" x14ac:dyDescent="0.55000000000000004">
      <c r="A26231" s="131"/>
    </row>
    <row r="26234" spans="1:1" x14ac:dyDescent="0.55000000000000004">
      <c r="A26234" s="131"/>
    </row>
    <row r="26235" spans="1:1" x14ac:dyDescent="0.55000000000000004">
      <c r="A26235" s="131"/>
    </row>
    <row r="26238" spans="1:1" x14ac:dyDescent="0.55000000000000004">
      <c r="A26238" s="131"/>
    </row>
    <row r="26239" spans="1:1" x14ac:dyDescent="0.55000000000000004">
      <c r="A26239" s="131"/>
    </row>
    <row r="26242" spans="1:1" x14ac:dyDescent="0.55000000000000004">
      <c r="A26242" s="131"/>
    </row>
    <row r="26243" spans="1:1" x14ac:dyDescent="0.55000000000000004">
      <c r="A26243" s="131"/>
    </row>
    <row r="26246" spans="1:1" x14ac:dyDescent="0.55000000000000004">
      <c r="A26246" s="131"/>
    </row>
    <row r="26247" spans="1:1" x14ac:dyDescent="0.55000000000000004">
      <c r="A26247" s="131"/>
    </row>
    <row r="26250" spans="1:1" x14ac:dyDescent="0.55000000000000004">
      <c r="A26250" s="131"/>
    </row>
    <row r="26251" spans="1:1" x14ac:dyDescent="0.55000000000000004">
      <c r="A26251" s="131"/>
    </row>
    <row r="26254" spans="1:1" x14ac:dyDescent="0.55000000000000004">
      <c r="A26254" s="131"/>
    </row>
    <row r="26255" spans="1:1" x14ac:dyDescent="0.55000000000000004">
      <c r="A26255" s="131"/>
    </row>
    <row r="26258" spans="1:1" x14ac:dyDescent="0.55000000000000004">
      <c r="A26258" s="131"/>
    </row>
    <row r="26259" spans="1:1" x14ac:dyDescent="0.55000000000000004">
      <c r="A26259" s="131"/>
    </row>
    <row r="26262" spans="1:1" x14ac:dyDescent="0.55000000000000004">
      <c r="A26262" s="131"/>
    </row>
    <row r="26263" spans="1:1" x14ac:dyDescent="0.55000000000000004">
      <c r="A26263" s="131"/>
    </row>
    <row r="26266" spans="1:1" x14ac:dyDescent="0.55000000000000004">
      <c r="A26266" s="131"/>
    </row>
    <row r="26267" spans="1:1" x14ac:dyDescent="0.55000000000000004">
      <c r="A26267" s="131"/>
    </row>
    <row r="26270" spans="1:1" x14ac:dyDescent="0.55000000000000004">
      <c r="A26270" s="131"/>
    </row>
    <row r="26271" spans="1:1" x14ac:dyDescent="0.55000000000000004">
      <c r="A26271" s="131"/>
    </row>
    <row r="26274" spans="1:1" x14ac:dyDescent="0.55000000000000004">
      <c r="A26274" s="131"/>
    </row>
    <row r="26275" spans="1:1" x14ac:dyDescent="0.55000000000000004">
      <c r="A26275" s="131"/>
    </row>
    <row r="26278" spans="1:1" x14ac:dyDescent="0.55000000000000004">
      <c r="A26278" s="131"/>
    </row>
    <row r="26279" spans="1:1" x14ac:dyDescent="0.55000000000000004">
      <c r="A26279" s="131"/>
    </row>
    <row r="26282" spans="1:1" x14ac:dyDescent="0.55000000000000004">
      <c r="A26282" s="131"/>
    </row>
    <row r="26283" spans="1:1" x14ac:dyDescent="0.55000000000000004">
      <c r="A26283" s="131"/>
    </row>
    <row r="26286" spans="1:1" x14ac:dyDescent="0.55000000000000004">
      <c r="A26286" s="131"/>
    </row>
    <row r="26287" spans="1:1" x14ac:dyDescent="0.55000000000000004">
      <c r="A26287" s="131"/>
    </row>
    <row r="26290" spans="1:1" x14ac:dyDescent="0.55000000000000004">
      <c r="A26290" s="131"/>
    </row>
    <row r="26291" spans="1:1" x14ac:dyDescent="0.55000000000000004">
      <c r="A26291" s="131"/>
    </row>
    <row r="26294" spans="1:1" x14ac:dyDescent="0.55000000000000004">
      <c r="A26294" s="131"/>
    </row>
    <row r="26295" spans="1:1" x14ac:dyDescent="0.55000000000000004">
      <c r="A26295" s="131"/>
    </row>
    <row r="26298" spans="1:1" x14ac:dyDescent="0.55000000000000004">
      <c r="A26298" s="131"/>
    </row>
    <row r="26299" spans="1:1" x14ac:dyDescent="0.55000000000000004">
      <c r="A26299" s="131"/>
    </row>
    <row r="26302" spans="1:1" x14ac:dyDescent="0.55000000000000004">
      <c r="A26302" s="131"/>
    </row>
    <row r="26303" spans="1:1" x14ac:dyDescent="0.55000000000000004">
      <c r="A26303" s="131"/>
    </row>
    <row r="26306" spans="1:1" x14ac:dyDescent="0.55000000000000004">
      <c r="A26306" s="131"/>
    </row>
    <row r="26307" spans="1:1" x14ac:dyDescent="0.55000000000000004">
      <c r="A26307" s="131"/>
    </row>
    <row r="26310" spans="1:1" x14ac:dyDescent="0.55000000000000004">
      <c r="A26310" s="131"/>
    </row>
    <row r="26311" spans="1:1" x14ac:dyDescent="0.55000000000000004">
      <c r="A26311" s="131"/>
    </row>
    <row r="26314" spans="1:1" x14ac:dyDescent="0.55000000000000004">
      <c r="A26314" s="131"/>
    </row>
    <row r="26315" spans="1:1" x14ac:dyDescent="0.55000000000000004">
      <c r="A26315" s="131"/>
    </row>
    <row r="26318" spans="1:1" x14ac:dyDescent="0.55000000000000004">
      <c r="A26318" s="131"/>
    </row>
    <row r="26319" spans="1:1" x14ac:dyDescent="0.55000000000000004">
      <c r="A26319" s="131"/>
    </row>
    <row r="26322" spans="1:1" x14ac:dyDescent="0.55000000000000004">
      <c r="A26322" s="131"/>
    </row>
    <row r="26323" spans="1:1" x14ac:dyDescent="0.55000000000000004">
      <c r="A26323" s="131"/>
    </row>
    <row r="26326" spans="1:1" x14ac:dyDescent="0.55000000000000004">
      <c r="A26326" s="131"/>
    </row>
    <row r="26327" spans="1:1" x14ac:dyDescent="0.55000000000000004">
      <c r="A26327" s="131"/>
    </row>
    <row r="26330" spans="1:1" x14ac:dyDescent="0.55000000000000004">
      <c r="A26330" s="131"/>
    </row>
    <row r="26331" spans="1:1" x14ac:dyDescent="0.55000000000000004">
      <c r="A26331" s="131"/>
    </row>
    <row r="26334" spans="1:1" x14ac:dyDescent="0.55000000000000004">
      <c r="A26334" s="131"/>
    </row>
    <row r="26335" spans="1:1" x14ac:dyDescent="0.55000000000000004">
      <c r="A26335" s="131"/>
    </row>
    <row r="26338" spans="1:1" x14ac:dyDescent="0.55000000000000004">
      <c r="A26338" s="131"/>
    </row>
    <row r="26339" spans="1:1" x14ac:dyDescent="0.55000000000000004">
      <c r="A26339" s="131"/>
    </row>
    <row r="26342" spans="1:1" x14ac:dyDescent="0.55000000000000004">
      <c r="A26342" s="131"/>
    </row>
    <row r="26343" spans="1:1" x14ac:dyDescent="0.55000000000000004">
      <c r="A26343" s="131"/>
    </row>
    <row r="26346" spans="1:1" x14ac:dyDescent="0.55000000000000004">
      <c r="A26346" s="131"/>
    </row>
    <row r="26347" spans="1:1" x14ac:dyDescent="0.55000000000000004">
      <c r="A26347" s="131"/>
    </row>
    <row r="26350" spans="1:1" x14ac:dyDescent="0.55000000000000004">
      <c r="A26350" s="131"/>
    </row>
    <row r="26351" spans="1:1" x14ac:dyDescent="0.55000000000000004">
      <c r="A26351" s="131"/>
    </row>
    <row r="26354" spans="1:1" x14ac:dyDescent="0.55000000000000004">
      <c r="A26354" s="131"/>
    </row>
    <row r="26355" spans="1:1" x14ac:dyDescent="0.55000000000000004">
      <c r="A26355" s="131"/>
    </row>
    <row r="26358" spans="1:1" x14ac:dyDescent="0.55000000000000004">
      <c r="A26358" s="131"/>
    </row>
    <row r="26359" spans="1:1" x14ac:dyDescent="0.55000000000000004">
      <c r="A26359" s="131"/>
    </row>
    <row r="26362" spans="1:1" x14ac:dyDescent="0.55000000000000004">
      <c r="A26362" s="131"/>
    </row>
    <row r="26363" spans="1:1" x14ac:dyDescent="0.55000000000000004">
      <c r="A26363" s="131"/>
    </row>
    <row r="26366" spans="1:1" x14ac:dyDescent="0.55000000000000004">
      <c r="A26366" s="131"/>
    </row>
    <row r="26367" spans="1:1" x14ac:dyDescent="0.55000000000000004">
      <c r="A26367" s="131"/>
    </row>
    <row r="26370" spans="1:1" x14ac:dyDescent="0.55000000000000004">
      <c r="A26370" s="131"/>
    </row>
    <row r="26371" spans="1:1" x14ac:dyDescent="0.55000000000000004">
      <c r="A26371" s="131"/>
    </row>
    <row r="26374" spans="1:1" x14ac:dyDescent="0.55000000000000004">
      <c r="A26374" s="131"/>
    </row>
    <row r="26375" spans="1:1" x14ac:dyDescent="0.55000000000000004">
      <c r="A26375" s="131"/>
    </row>
    <row r="26378" spans="1:1" x14ac:dyDescent="0.55000000000000004">
      <c r="A26378" s="131"/>
    </row>
    <row r="26379" spans="1:1" x14ac:dyDescent="0.55000000000000004">
      <c r="A26379" s="131"/>
    </row>
    <row r="26382" spans="1:1" x14ac:dyDescent="0.55000000000000004">
      <c r="A26382" s="131"/>
    </row>
    <row r="26383" spans="1:1" x14ac:dyDescent="0.55000000000000004">
      <c r="A26383" s="131"/>
    </row>
    <row r="26386" spans="1:1" x14ac:dyDescent="0.55000000000000004">
      <c r="A26386" s="131"/>
    </row>
    <row r="26387" spans="1:1" x14ac:dyDescent="0.55000000000000004">
      <c r="A26387" s="131"/>
    </row>
    <row r="26390" spans="1:1" x14ac:dyDescent="0.55000000000000004">
      <c r="A26390" s="131"/>
    </row>
    <row r="26391" spans="1:1" x14ac:dyDescent="0.55000000000000004">
      <c r="A26391" s="131"/>
    </row>
    <row r="26394" spans="1:1" x14ac:dyDescent="0.55000000000000004">
      <c r="A26394" s="131"/>
    </row>
    <row r="26395" spans="1:1" x14ac:dyDescent="0.55000000000000004">
      <c r="A26395" s="131"/>
    </row>
    <row r="26398" spans="1:1" x14ac:dyDescent="0.55000000000000004">
      <c r="A26398" s="131"/>
    </row>
    <row r="26399" spans="1:1" x14ac:dyDescent="0.55000000000000004">
      <c r="A26399" s="131"/>
    </row>
    <row r="26402" spans="1:1" x14ac:dyDescent="0.55000000000000004">
      <c r="A26402" s="131"/>
    </row>
    <row r="26403" spans="1:1" x14ac:dyDescent="0.55000000000000004">
      <c r="A26403" s="131"/>
    </row>
    <row r="26406" spans="1:1" x14ac:dyDescent="0.55000000000000004">
      <c r="A26406" s="131"/>
    </row>
    <row r="26407" spans="1:1" x14ac:dyDescent="0.55000000000000004">
      <c r="A26407" s="131"/>
    </row>
    <row r="26410" spans="1:1" x14ac:dyDescent="0.55000000000000004">
      <c r="A26410" s="131"/>
    </row>
    <row r="26411" spans="1:1" x14ac:dyDescent="0.55000000000000004">
      <c r="A26411" s="131"/>
    </row>
    <row r="26414" spans="1:1" x14ac:dyDescent="0.55000000000000004">
      <c r="A26414" s="131"/>
    </row>
    <row r="26415" spans="1:1" x14ac:dyDescent="0.55000000000000004">
      <c r="A26415" s="131"/>
    </row>
    <row r="26418" spans="1:1" x14ac:dyDescent="0.55000000000000004">
      <c r="A26418" s="131"/>
    </row>
    <row r="26419" spans="1:1" x14ac:dyDescent="0.55000000000000004">
      <c r="A26419" s="131"/>
    </row>
    <row r="26422" spans="1:1" x14ac:dyDescent="0.55000000000000004">
      <c r="A26422" s="131"/>
    </row>
    <row r="26423" spans="1:1" x14ac:dyDescent="0.55000000000000004">
      <c r="A26423" s="131"/>
    </row>
    <row r="26426" spans="1:1" x14ac:dyDescent="0.55000000000000004">
      <c r="A26426" s="131"/>
    </row>
    <row r="26427" spans="1:1" x14ac:dyDescent="0.55000000000000004">
      <c r="A26427" s="131"/>
    </row>
    <row r="26430" spans="1:1" x14ac:dyDescent="0.55000000000000004">
      <c r="A26430" s="131"/>
    </row>
    <row r="26431" spans="1:1" x14ac:dyDescent="0.55000000000000004">
      <c r="A26431" s="131"/>
    </row>
    <row r="26434" spans="1:1" x14ac:dyDescent="0.55000000000000004">
      <c r="A26434" s="131"/>
    </row>
    <row r="26435" spans="1:1" x14ac:dyDescent="0.55000000000000004">
      <c r="A26435" s="131"/>
    </row>
    <row r="26438" spans="1:1" x14ac:dyDescent="0.55000000000000004">
      <c r="A26438" s="131"/>
    </row>
    <row r="26439" spans="1:1" x14ac:dyDescent="0.55000000000000004">
      <c r="A26439" s="131"/>
    </row>
    <row r="26442" spans="1:1" x14ac:dyDescent="0.55000000000000004">
      <c r="A26442" s="131"/>
    </row>
    <row r="26443" spans="1:1" x14ac:dyDescent="0.55000000000000004">
      <c r="A26443" s="131"/>
    </row>
    <row r="26446" spans="1:1" x14ac:dyDescent="0.55000000000000004">
      <c r="A26446" s="131"/>
    </row>
    <row r="26447" spans="1:1" x14ac:dyDescent="0.55000000000000004">
      <c r="A26447" s="131"/>
    </row>
    <row r="26450" spans="1:1" x14ac:dyDescent="0.55000000000000004">
      <c r="A26450" s="131"/>
    </row>
    <row r="26451" spans="1:1" x14ac:dyDescent="0.55000000000000004">
      <c r="A26451" s="131"/>
    </row>
    <row r="26454" spans="1:1" x14ac:dyDescent="0.55000000000000004">
      <c r="A26454" s="131"/>
    </row>
    <row r="26455" spans="1:1" x14ac:dyDescent="0.55000000000000004">
      <c r="A26455" s="131"/>
    </row>
    <row r="26458" spans="1:1" x14ac:dyDescent="0.55000000000000004">
      <c r="A26458" s="131"/>
    </row>
    <row r="26459" spans="1:1" x14ac:dyDescent="0.55000000000000004">
      <c r="A26459" s="131"/>
    </row>
    <row r="26462" spans="1:1" x14ac:dyDescent="0.55000000000000004">
      <c r="A26462" s="131"/>
    </row>
    <row r="26463" spans="1:1" x14ac:dyDescent="0.55000000000000004">
      <c r="A26463" s="131"/>
    </row>
    <row r="26466" spans="1:1" x14ac:dyDescent="0.55000000000000004">
      <c r="A26466" s="131"/>
    </row>
    <row r="26467" spans="1:1" x14ac:dyDescent="0.55000000000000004">
      <c r="A26467" s="131"/>
    </row>
    <row r="26470" spans="1:1" x14ac:dyDescent="0.55000000000000004">
      <c r="A26470" s="131"/>
    </row>
    <row r="26471" spans="1:1" x14ac:dyDescent="0.55000000000000004">
      <c r="A26471" s="131"/>
    </row>
    <row r="26474" spans="1:1" x14ac:dyDescent="0.55000000000000004">
      <c r="A26474" s="131"/>
    </row>
    <row r="26475" spans="1:1" x14ac:dyDescent="0.55000000000000004">
      <c r="A26475" s="131"/>
    </row>
    <row r="26478" spans="1:1" x14ac:dyDescent="0.55000000000000004">
      <c r="A26478" s="131"/>
    </row>
    <row r="26479" spans="1:1" x14ac:dyDescent="0.55000000000000004">
      <c r="A26479" s="131"/>
    </row>
    <row r="26482" spans="1:1" x14ac:dyDescent="0.55000000000000004">
      <c r="A26482" s="131"/>
    </row>
    <row r="26483" spans="1:1" x14ac:dyDescent="0.55000000000000004">
      <c r="A26483" s="131"/>
    </row>
    <row r="26486" spans="1:1" x14ac:dyDescent="0.55000000000000004">
      <c r="A26486" s="131"/>
    </row>
    <row r="26487" spans="1:1" x14ac:dyDescent="0.55000000000000004">
      <c r="A26487" s="131"/>
    </row>
    <row r="26490" spans="1:1" x14ac:dyDescent="0.55000000000000004">
      <c r="A26490" s="131"/>
    </row>
    <row r="26491" spans="1:1" x14ac:dyDescent="0.55000000000000004">
      <c r="A26491" s="131"/>
    </row>
    <row r="26494" spans="1:1" x14ac:dyDescent="0.55000000000000004">
      <c r="A26494" s="131"/>
    </row>
    <row r="26495" spans="1:1" x14ac:dyDescent="0.55000000000000004">
      <c r="A26495" s="131"/>
    </row>
    <row r="26498" spans="1:1" x14ac:dyDescent="0.55000000000000004">
      <c r="A26498" s="131"/>
    </row>
    <row r="26499" spans="1:1" x14ac:dyDescent="0.55000000000000004">
      <c r="A26499" s="131"/>
    </row>
    <row r="26502" spans="1:1" x14ac:dyDescent="0.55000000000000004">
      <c r="A26502" s="131"/>
    </row>
    <row r="26503" spans="1:1" x14ac:dyDescent="0.55000000000000004">
      <c r="A26503" s="131"/>
    </row>
    <row r="26506" spans="1:1" x14ac:dyDescent="0.55000000000000004">
      <c r="A26506" s="131"/>
    </row>
    <row r="26507" spans="1:1" x14ac:dyDescent="0.55000000000000004">
      <c r="A26507" s="131"/>
    </row>
    <row r="26510" spans="1:1" x14ac:dyDescent="0.55000000000000004">
      <c r="A26510" s="131"/>
    </row>
    <row r="26511" spans="1:1" x14ac:dyDescent="0.55000000000000004">
      <c r="A26511" s="131"/>
    </row>
    <row r="26514" spans="1:1" x14ac:dyDescent="0.55000000000000004">
      <c r="A26514" s="131"/>
    </row>
    <row r="26515" spans="1:1" x14ac:dyDescent="0.55000000000000004">
      <c r="A26515" s="131"/>
    </row>
    <row r="26518" spans="1:1" x14ac:dyDescent="0.55000000000000004">
      <c r="A26518" s="131"/>
    </row>
    <row r="26519" spans="1:1" x14ac:dyDescent="0.55000000000000004">
      <c r="A26519" s="131"/>
    </row>
    <row r="26522" spans="1:1" x14ac:dyDescent="0.55000000000000004">
      <c r="A26522" s="131"/>
    </row>
    <row r="26523" spans="1:1" x14ac:dyDescent="0.55000000000000004">
      <c r="A26523" s="131"/>
    </row>
    <row r="26526" spans="1:1" x14ac:dyDescent="0.55000000000000004">
      <c r="A26526" s="131"/>
    </row>
    <row r="26527" spans="1:1" x14ac:dyDescent="0.55000000000000004">
      <c r="A26527" s="131"/>
    </row>
    <row r="26530" spans="1:1" x14ac:dyDescent="0.55000000000000004">
      <c r="A26530" s="131"/>
    </row>
    <row r="26531" spans="1:1" x14ac:dyDescent="0.55000000000000004">
      <c r="A26531" s="131"/>
    </row>
    <row r="26534" spans="1:1" x14ac:dyDescent="0.55000000000000004">
      <c r="A26534" s="131"/>
    </row>
    <row r="26535" spans="1:1" x14ac:dyDescent="0.55000000000000004">
      <c r="A26535" s="131"/>
    </row>
    <row r="26538" spans="1:1" x14ac:dyDescent="0.55000000000000004">
      <c r="A26538" s="131"/>
    </row>
    <row r="26539" spans="1:1" x14ac:dyDescent="0.55000000000000004">
      <c r="A26539" s="131"/>
    </row>
    <row r="26542" spans="1:1" x14ac:dyDescent="0.55000000000000004">
      <c r="A26542" s="131"/>
    </row>
    <row r="26543" spans="1:1" x14ac:dyDescent="0.55000000000000004">
      <c r="A26543" s="131"/>
    </row>
    <row r="26546" spans="1:1" x14ac:dyDescent="0.55000000000000004">
      <c r="A26546" s="131"/>
    </row>
    <row r="26547" spans="1:1" x14ac:dyDescent="0.55000000000000004">
      <c r="A26547" s="131"/>
    </row>
    <row r="26550" spans="1:1" x14ac:dyDescent="0.55000000000000004">
      <c r="A26550" s="131"/>
    </row>
    <row r="26551" spans="1:1" x14ac:dyDescent="0.55000000000000004">
      <c r="A26551" s="131"/>
    </row>
    <row r="26554" spans="1:1" x14ac:dyDescent="0.55000000000000004">
      <c r="A26554" s="131"/>
    </row>
    <row r="26555" spans="1:1" x14ac:dyDescent="0.55000000000000004">
      <c r="A26555" s="131"/>
    </row>
    <row r="26558" spans="1:1" x14ac:dyDescent="0.55000000000000004">
      <c r="A26558" s="131"/>
    </row>
    <row r="26559" spans="1:1" x14ac:dyDescent="0.55000000000000004">
      <c r="A26559" s="131"/>
    </row>
    <row r="26562" spans="1:1" x14ac:dyDescent="0.55000000000000004">
      <c r="A26562" s="131"/>
    </row>
    <row r="26563" spans="1:1" x14ac:dyDescent="0.55000000000000004">
      <c r="A26563" s="131"/>
    </row>
    <row r="26566" spans="1:1" x14ac:dyDescent="0.55000000000000004">
      <c r="A26566" s="131"/>
    </row>
    <row r="26567" spans="1:1" x14ac:dyDescent="0.55000000000000004">
      <c r="A26567" s="131"/>
    </row>
    <row r="26570" spans="1:1" x14ac:dyDescent="0.55000000000000004">
      <c r="A26570" s="131"/>
    </row>
    <row r="26571" spans="1:1" x14ac:dyDescent="0.55000000000000004">
      <c r="A26571" s="131"/>
    </row>
    <row r="26574" spans="1:1" x14ac:dyDescent="0.55000000000000004">
      <c r="A26574" s="131"/>
    </row>
    <row r="26575" spans="1:1" x14ac:dyDescent="0.55000000000000004">
      <c r="A26575" s="131"/>
    </row>
    <row r="26578" spans="1:1" x14ac:dyDescent="0.55000000000000004">
      <c r="A26578" s="131"/>
    </row>
    <row r="26579" spans="1:1" x14ac:dyDescent="0.55000000000000004">
      <c r="A26579" s="131"/>
    </row>
    <row r="26582" spans="1:1" x14ac:dyDescent="0.55000000000000004">
      <c r="A26582" s="131"/>
    </row>
    <row r="26583" spans="1:1" x14ac:dyDescent="0.55000000000000004">
      <c r="A26583" s="131"/>
    </row>
    <row r="26586" spans="1:1" x14ac:dyDescent="0.55000000000000004">
      <c r="A26586" s="131"/>
    </row>
    <row r="26587" spans="1:1" x14ac:dyDescent="0.55000000000000004">
      <c r="A26587" s="131"/>
    </row>
    <row r="26590" spans="1:1" x14ac:dyDescent="0.55000000000000004">
      <c r="A26590" s="131"/>
    </row>
    <row r="26591" spans="1:1" x14ac:dyDescent="0.55000000000000004">
      <c r="A26591" s="131"/>
    </row>
    <row r="26594" spans="1:1" x14ac:dyDescent="0.55000000000000004">
      <c r="A26594" s="131"/>
    </row>
    <row r="26595" spans="1:1" x14ac:dyDescent="0.55000000000000004">
      <c r="A26595" s="131"/>
    </row>
    <row r="26598" spans="1:1" x14ac:dyDescent="0.55000000000000004">
      <c r="A26598" s="131"/>
    </row>
    <row r="26599" spans="1:1" x14ac:dyDescent="0.55000000000000004">
      <c r="A26599" s="131"/>
    </row>
    <row r="26602" spans="1:1" x14ac:dyDescent="0.55000000000000004">
      <c r="A26602" s="131"/>
    </row>
    <row r="26603" spans="1:1" x14ac:dyDescent="0.55000000000000004">
      <c r="A26603" s="131"/>
    </row>
    <row r="26606" spans="1:1" x14ac:dyDescent="0.55000000000000004">
      <c r="A26606" s="131"/>
    </row>
    <row r="26607" spans="1:1" x14ac:dyDescent="0.55000000000000004">
      <c r="A26607" s="131"/>
    </row>
    <row r="26610" spans="1:1" x14ac:dyDescent="0.55000000000000004">
      <c r="A26610" s="131"/>
    </row>
    <row r="26611" spans="1:1" x14ac:dyDescent="0.55000000000000004">
      <c r="A26611" s="131"/>
    </row>
    <row r="26614" spans="1:1" x14ac:dyDescent="0.55000000000000004">
      <c r="A26614" s="131"/>
    </row>
    <row r="26615" spans="1:1" x14ac:dyDescent="0.55000000000000004">
      <c r="A26615" s="131"/>
    </row>
    <row r="26618" spans="1:1" x14ac:dyDescent="0.55000000000000004">
      <c r="A26618" s="131"/>
    </row>
    <row r="26619" spans="1:1" x14ac:dyDescent="0.55000000000000004">
      <c r="A26619" s="131"/>
    </row>
    <row r="26622" spans="1:1" x14ac:dyDescent="0.55000000000000004">
      <c r="A26622" s="131"/>
    </row>
    <row r="26623" spans="1:1" x14ac:dyDescent="0.55000000000000004">
      <c r="A26623" s="131"/>
    </row>
    <row r="26626" spans="1:1" x14ac:dyDescent="0.55000000000000004">
      <c r="A26626" s="131"/>
    </row>
    <row r="26627" spans="1:1" x14ac:dyDescent="0.55000000000000004">
      <c r="A26627" s="131"/>
    </row>
    <row r="26630" spans="1:1" x14ac:dyDescent="0.55000000000000004">
      <c r="A26630" s="131"/>
    </row>
    <row r="26631" spans="1:1" x14ac:dyDescent="0.55000000000000004">
      <c r="A26631" s="131"/>
    </row>
    <row r="26634" spans="1:1" x14ac:dyDescent="0.55000000000000004">
      <c r="A26634" s="131"/>
    </row>
    <row r="26635" spans="1:1" x14ac:dyDescent="0.55000000000000004">
      <c r="A26635" s="131"/>
    </row>
    <row r="26638" spans="1:1" x14ac:dyDescent="0.55000000000000004">
      <c r="A26638" s="131"/>
    </row>
    <row r="26639" spans="1:1" x14ac:dyDescent="0.55000000000000004">
      <c r="A26639" s="131"/>
    </row>
    <row r="26642" spans="1:1" x14ac:dyDescent="0.55000000000000004">
      <c r="A26642" s="131"/>
    </row>
    <row r="26643" spans="1:1" x14ac:dyDescent="0.55000000000000004">
      <c r="A26643" s="131"/>
    </row>
    <row r="26646" spans="1:1" x14ac:dyDescent="0.55000000000000004">
      <c r="A26646" s="131"/>
    </row>
    <row r="26647" spans="1:1" x14ac:dyDescent="0.55000000000000004">
      <c r="A26647" s="131"/>
    </row>
    <row r="26650" spans="1:1" x14ac:dyDescent="0.55000000000000004">
      <c r="A26650" s="131"/>
    </row>
    <row r="26651" spans="1:1" x14ac:dyDescent="0.55000000000000004">
      <c r="A26651" s="131"/>
    </row>
    <row r="26654" spans="1:1" x14ac:dyDescent="0.55000000000000004">
      <c r="A26654" s="131"/>
    </row>
    <row r="26655" spans="1:1" x14ac:dyDescent="0.55000000000000004">
      <c r="A26655" s="131"/>
    </row>
    <row r="26658" spans="1:1" x14ac:dyDescent="0.55000000000000004">
      <c r="A26658" s="131"/>
    </row>
    <row r="26659" spans="1:1" x14ac:dyDescent="0.55000000000000004">
      <c r="A26659" s="131"/>
    </row>
    <row r="26662" spans="1:1" x14ac:dyDescent="0.55000000000000004">
      <c r="A26662" s="131"/>
    </row>
    <row r="26663" spans="1:1" x14ac:dyDescent="0.55000000000000004">
      <c r="A26663" s="131"/>
    </row>
    <row r="26666" spans="1:1" x14ac:dyDescent="0.55000000000000004">
      <c r="A26666" s="131"/>
    </row>
    <row r="26667" spans="1:1" x14ac:dyDescent="0.55000000000000004">
      <c r="A26667" s="131"/>
    </row>
    <row r="26670" spans="1:1" x14ac:dyDescent="0.55000000000000004">
      <c r="A26670" s="131"/>
    </row>
    <row r="26671" spans="1:1" x14ac:dyDescent="0.55000000000000004">
      <c r="A26671" s="131"/>
    </row>
    <row r="26674" spans="1:1" x14ac:dyDescent="0.55000000000000004">
      <c r="A26674" s="131"/>
    </row>
    <row r="26675" spans="1:1" x14ac:dyDescent="0.55000000000000004">
      <c r="A26675" s="131"/>
    </row>
    <row r="26678" spans="1:1" x14ac:dyDescent="0.55000000000000004">
      <c r="A26678" s="131"/>
    </row>
    <row r="26679" spans="1:1" x14ac:dyDescent="0.55000000000000004">
      <c r="A26679" s="131"/>
    </row>
    <row r="26682" spans="1:1" x14ac:dyDescent="0.55000000000000004">
      <c r="A26682" s="131"/>
    </row>
    <row r="26683" spans="1:1" x14ac:dyDescent="0.55000000000000004">
      <c r="A26683" s="131"/>
    </row>
    <row r="26686" spans="1:1" x14ac:dyDescent="0.55000000000000004">
      <c r="A26686" s="131"/>
    </row>
    <row r="26687" spans="1:1" x14ac:dyDescent="0.55000000000000004">
      <c r="A26687" s="131"/>
    </row>
    <row r="26690" spans="1:1" x14ac:dyDescent="0.55000000000000004">
      <c r="A26690" s="131"/>
    </row>
    <row r="26691" spans="1:1" x14ac:dyDescent="0.55000000000000004">
      <c r="A26691" s="131"/>
    </row>
    <row r="26694" spans="1:1" x14ac:dyDescent="0.55000000000000004">
      <c r="A26694" s="131"/>
    </row>
    <row r="26695" spans="1:1" x14ac:dyDescent="0.55000000000000004">
      <c r="A26695" s="131"/>
    </row>
    <row r="26698" spans="1:1" x14ac:dyDescent="0.55000000000000004">
      <c r="A26698" s="131"/>
    </row>
    <row r="26699" spans="1:1" x14ac:dyDescent="0.55000000000000004">
      <c r="A26699" s="131"/>
    </row>
    <row r="26702" spans="1:1" x14ac:dyDescent="0.55000000000000004">
      <c r="A26702" s="131"/>
    </row>
    <row r="26703" spans="1:1" x14ac:dyDescent="0.55000000000000004">
      <c r="A26703" s="131"/>
    </row>
    <row r="26706" spans="1:1" x14ac:dyDescent="0.55000000000000004">
      <c r="A26706" s="131"/>
    </row>
    <row r="26707" spans="1:1" x14ac:dyDescent="0.55000000000000004">
      <c r="A26707" s="131"/>
    </row>
    <row r="26710" spans="1:1" x14ac:dyDescent="0.55000000000000004">
      <c r="A26710" s="131"/>
    </row>
    <row r="26711" spans="1:1" x14ac:dyDescent="0.55000000000000004">
      <c r="A26711" s="131"/>
    </row>
    <row r="26714" spans="1:1" x14ac:dyDescent="0.55000000000000004">
      <c r="A26714" s="131"/>
    </row>
    <row r="26715" spans="1:1" x14ac:dyDescent="0.55000000000000004">
      <c r="A26715" s="131"/>
    </row>
    <row r="26718" spans="1:1" x14ac:dyDescent="0.55000000000000004">
      <c r="A26718" s="131"/>
    </row>
    <row r="26719" spans="1:1" x14ac:dyDescent="0.55000000000000004">
      <c r="A26719" s="131"/>
    </row>
    <row r="26722" spans="1:1" x14ac:dyDescent="0.55000000000000004">
      <c r="A26722" s="131"/>
    </row>
    <row r="26723" spans="1:1" x14ac:dyDescent="0.55000000000000004">
      <c r="A26723" s="131"/>
    </row>
    <row r="26726" spans="1:1" x14ac:dyDescent="0.55000000000000004">
      <c r="A26726" s="131"/>
    </row>
    <row r="26727" spans="1:1" x14ac:dyDescent="0.55000000000000004">
      <c r="A26727" s="131"/>
    </row>
    <row r="26730" spans="1:1" x14ac:dyDescent="0.55000000000000004">
      <c r="A26730" s="131"/>
    </row>
    <row r="26731" spans="1:1" x14ac:dyDescent="0.55000000000000004">
      <c r="A26731" s="131"/>
    </row>
    <row r="26734" spans="1:1" x14ac:dyDescent="0.55000000000000004">
      <c r="A26734" s="131"/>
    </row>
    <row r="26735" spans="1:1" x14ac:dyDescent="0.55000000000000004">
      <c r="A26735" s="131"/>
    </row>
    <row r="26738" spans="1:1" x14ac:dyDescent="0.55000000000000004">
      <c r="A26738" s="131"/>
    </row>
    <row r="26739" spans="1:1" x14ac:dyDescent="0.55000000000000004">
      <c r="A26739" s="131"/>
    </row>
    <row r="26742" spans="1:1" x14ac:dyDescent="0.55000000000000004">
      <c r="A26742" s="131"/>
    </row>
    <row r="26743" spans="1:1" x14ac:dyDescent="0.55000000000000004">
      <c r="A26743" s="131"/>
    </row>
    <row r="26746" spans="1:1" x14ac:dyDescent="0.55000000000000004">
      <c r="A26746" s="131"/>
    </row>
    <row r="26747" spans="1:1" x14ac:dyDescent="0.55000000000000004">
      <c r="A26747" s="131"/>
    </row>
    <row r="26750" spans="1:1" x14ac:dyDescent="0.55000000000000004">
      <c r="A26750" s="131"/>
    </row>
    <row r="26751" spans="1:1" x14ac:dyDescent="0.55000000000000004">
      <c r="A26751" s="131"/>
    </row>
    <row r="26754" spans="1:1" x14ac:dyDescent="0.55000000000000004">
      <c r="A26754" s="131"/>
    </row>
    <row r="26755" spans="1:1" x14ac:dyDescent="0.55000000000000004">
      <c r="A26755" s="131"/>
    </row>
    <row r="26758" spans="1:1" x14ac:dyDescent="0.55000000000000004">
      <c r="A26758" s="131"/>
    </row>
    <row r="26759" spans="1:1" x14ac:dyDescent="0.55000000000000004">
      <c r="A26759" s="131"/>
    </row>
    <row r="26762" spans="1:1" x14ac:dyDescent="0.55000000000000004">
      <c r="A26762" s="131"/>
    </row>
    <row r="26763" spans="1:1" x14ac:dyDescent="0.55000000000000004">
      <c r="A26763" s="131"/>
    </row>
    <row r="26766" spans="1:1" x14ac:dyDescent="0.55000000000000004">
      <c r="A26766" s="131"/>
    </row>
    <row r="26767" spans="1:1" x14ac:dyDescent="0.55000000000000004">
      <c r="A26767" s="131"/>
    </row>
    <row r="26770" spans="1:1" x14ac:dyDescent="0.55000000000000004">
      <c r="A26770" s="131"/>
    </row>
    <row r="26771" spans="1:1" x14ac:dyDescent="0.55000000000000004">
      <c r="A26771" s="131"/>
    </row>
    <row r="26774" spans="1:1" x14ac:dyDescent="0.55000000000000004">
      <c r="A26774" s="131"/>
    </row>
    <row r="26775" spans="1:1" x14ac:dyDescent="0.55000000000000004">
      <c r="A26775" s="131"/>
    </row>
    <row r="26778" spans="1:1" x14ac:dyDescent="0.55000000000000004">
      <c r="A26778" s="131"/>
    </row>
    <row r="26779" spans="1:1" x14ac:dyDescent="0.55000000000000004">
      <c r="A26779" s="131"/>
    </row>
    <row r="26782" spans="1:1" x14ac:dyDescent="0.55000000000000004">
      <c r="A26782" s="131"/>
    </row>
    <row r="26783" spans="1:1" x14ac:dyDescent="0.55000000000000004">
      <c r="A26783" s="131"/>
    </row>
    <row r="26786" spans="1:1" x14ac:dyDescent="0.55000000000000004">
      <c r="A26786" s="131"/>
    </row>
    <row r="26787" spans="1:1" x14ac:dyDescent="0.55000000000000004">
      <c r="A26787" s="131"/>
    </row>
    <row r="26790" spans="1:1" x14ac:dyDescent="0.55000000000000004">
      <c r="A26790" s="131"/>
    </row>
    <row r="26791" spans="1:1" x14ac:dyDescent="0.55000000000000004">
      <c r="A26791" s="131"/>
    </row>
    <row r="26794" spans="1:1" x14ac:dyDescent="0.55000000000000004">
      <c r="A26794" s="131"/>
    </row>
    <row r="26795" spans="1:1" x14ac:dyDescent="0.55000000000000004">
      <c r="A26795" s="131"/>
    </row>
    <row r="26798" spans="1:1" x14ac:dyDescent="0.55000000000000004">
      <c r="A26798" s="131"/>
    </row>
    <row r="26799" spans="1:1" x14ac:dyDescent="0.55000000000000004">
      <c r="A26799" s="131"/>
    </row>
    <row r="26802" spans="1:1" x14ac:dyDescent="0.55000000000000004">
      <c r="A26802" s="131"/>
    </row>
    <row r="26803" spans="1:1" x14ac:dyDescent="0.55000000000000004">
      <c r="A26803" s="131"/>
    </row>
    <row r="26806" spans="1:1" x14ac:dyDescent="0.55000000000000004">
      <c r="A26806" s="131"/>
    </row>
    <row r="26807" spans="1:1" x14ac:dyDescent="0.55000000000000004">
      <c r="A26807" s="131"/>
    </row>
    <row r="26810" spans="1:1" x14ac:dyDescent="0.55000000000000004">
      <c r="A26810" s="131"/>
    </row>
    <row r="26811" spans="1:1" x14ac:dyDescent="0.55000000000000004">
      <c r="A26811" s="131"/>
    </row>
    <row r="26814" spans="1:1" x14ac:dyDescent="0.55000000000000004">
      <c r="A26814" s="131"/>
    </row>
    <row r="26815" spans="1:1" x14ac:dyDescent="0.55000000000000004">
      <c r="A26815" s="131"/>
    </row>
    <row r="26818" spans="1:1" x14ac:dyDescent="0.55000000000000004">
      <c r="A26818" s="131"/>
    </row>
    <row r="26819" spans="1:1" x14ac:dyDescent="0.55000000000000004">
      <c r="A26819" s="131"/>
    </row>
    <row r="26822" spans="1:1" x14ac:dyDescent="0.55000000000000004">
      <c r="A26822" s="131"/>
    </row>
    <row r="26823" spans="1:1" x14ac:dyDescent="0.55000000000000004">
      <c r="A26823" s="131"/>
    </row>
    <row r="26826" spans="1:1" x14ac:dyDescent="0.55000000000000004">
      <c r="A26826" s="131"/>
    </row>
    <row r="26827" spans="1:1" x14ac:dyDescent="0.55000000000000004">
      <c r="A26827" s="131"/>
    </row>
    <row r="26830" spans="1:1" x14ac:dyDescent="0.55000000000000004">
      <c r="A26830" s="131"/>
    </row>
    <row r="26831" spans="1:1" x14ac:dyDescent="0.55000000000000004">
      <c r="A26831" s="131"/>
    </row>
    <row r="26834" spans="1:1" x14ac:dyDescent="0.55000000000000004">
      <c r="A26834" s="131"/>
    </row>
    <row r="26835" spans="1:1" x14ac:dyDescent="0.55000000000000004">
      <c r="A26835" s="131"/>
    </row>
    <row r="26838" spans="1:1" x14ac:dyDescent="0.55000000000000004">
      <c r="A26838" s="131"/>
    </row>
    <row r="26839" spans="1:1" x14ac:dyDescent="0.55000000000000004">
      <c r="A26839" s="131"/>
    </row>
    <row r="26842" spans="1:1" x14ac:dyDescent="0.55000000000000004">
      <c r="A26842" s="131"/>
    </row>
    <row r="26843" spans="1:1" x14ac:dyDescent="0.55000000000000004">
      <c r="A26843" s="131"/>
    </row>
    <row r="26846" spans="1:1" x14ac:dyDescent="0.55000000000000004">
      <c r="A26846" s="131"/>
    </row>
    <row r="26847" spans="1:1" x14ac:dyDescent="0.55000000000000004">
      <c r="A26847" s="131"/>
    </row>
    <row r="26850" spans="1:1" x14ac:dyDescent="0.55000000000000004">
      <c r="A26850" s="131"/>
    </row>
    <row r="26851" spans="1:1" x14ac:dyDescent="0.55000000000000004">
      <c r="A26851" s="131"/>
    </row>
    <row r="26854" spans="1:1" x14ac:dyDescent="0.55000000000000004">
      <c r="A26854" s="131"/>
    </row>
    <row r="26855" spans="1:1" x14ac:dyDescent="0.55000000000000004">
      <c r="A26855" s="131"/>
    </row>
    <row r="26858" spans="1:1" x14ac:dyDescent="0.55000000000000004">
      <c r="A26858" s="131"/>
    </row>
    <row r="26859" spans="1:1" x14ac:dyDescent="0.55000000000000004">
      <c r="A26859" s="131"/>
    </row>
    <row r="26862" spans="1:1" x14ac:dyDescent="0.55000000000000004">
      <c r="A26862" s="131"/>
    </row>
    <row r="26863" spans="1:1" x14ac:dyDescent="0.55000000000000004">
      <c r="A26863" s="131"/>
    </row>
    <row r="26866" spans="1:1" x14ac:dyDescent="0.55000000000000004">
      <c r="A26866" s="131"/>
    </row>
    <row r="26867" spans="1:1" x14ac:dyDescent="0.55000000000000004">
      <c r="A26867" s="131"/>
    </row>
    <row r="26870" spans="1:1" x14ac:dyDescent="0.55000000000000004">
      <c r="A26870" s="131"/>
    </row>
    <row r="26871" spans="1:1" x14ac:dyDescent="0.55000000000000004">
      <c r="A26871" s="131"/>
    </row>
    <row r="26874" spans="1:1" x14ac:dyDescent="0.55000000000000004">
      <c r="A26874" s="131"/>
    </row>
    <row r="26875" spans="1:1" x14ac:dyDescent="0.55000000000000004">
      <c r="A26875" s="131"/>
    </row>
    <row r="26878" spans="1:1" x14ac:dyDescent="0.55000000000000004">
      <c r="A26878" s="131"/>
    </row>
    <row r="26879" spans="1:1" x14ac:dyDescent="0.55000000000000004">
      <c r="A26879" s="131"/>
    </row>
    <row r="26882" spans="1:1" x14ac:dyDescent="0.55000000000000004">
      <c r="A26882" s="131"/>
    </row>
    <row r="26883" spans="1:1" x14ac:dyDescent="0.55000000000000004">
      <c r="A26883" s="131"/>
    </row>
    <row r="26886" spans="1:1" x14ac:dyDescent="0.55000000000000004">
      <c r="A26886" s="131"/>
    </row>
    <row r="26887" spans="1:1" x14ac:dyDescent="0.55000000000000004">
      <c r="A26887" s="131"/>
    </row>
    <row r="26890" spans="1:1" x14ac:dyDescent="0.55000000000000004">
      <c r="A26890" s="131"/>
    </row>
    <row r="26891" spans="1:1" x14ac:dyDescent="0.55000000000000004">
      <c r="A26891" s="131"/>
    </row>
    <row r="26894" spans="1:1" x14ac:dyDescent="0.55000000000000004">
      <c r="A26894" s="131"/>
    </row>
    <row r="26895" spans="1:1" x14ac:dyDescent="0.55000000000000004">
      <c r="A26895" s="131"/>
    </row>
    <row r="26898" spans="1:1" x14ac:dyDescent="0.55000000000000004">
      <c r="A26898" s="131"/>
    </row>
    <row r="26899" spans="1:1" x14ac:dyDescent="0.55000000000000004">
      <c r="A26899" s="131"/>
    </row>
    <row r="26902" spans="1:1" x14ac:dyDescent="0.55000000000000004">
      <c r="A26902" s="131"/>
    </row>
    <row r="26903" spans="1:1" x14ac:dyDescent="0.55000000000000004">
      <c r="A26903" s="131"/>
    </row>
    <row r="26906" spans="1:1" x14ac:dyDescent="0.55000000000000004">
      <c r="A26906" s="131"/>
    </row>
    <row r="26907" spans="1:1" x14ac:dyDescent="0.55000000000000004">
      <c r="A26907" s="131"/>
    </row>
    <row r="26910" spans="1:1" x14ac:dyDescent="0.55000000000000004">
      <c r="A26910" s="131"/>
    </row>
    <row r="26911" spans="1:1" x14ac:dyDescent="0.55000000000000004">
      <c r="A26911" s="131"/>
    </row>
    <row r="26914" spans="1:1" x14ac:dyDescent="0.55000000000000004">
      <c r="A26914" s="131"/>
    </row>
    <row r="26915" spans="1:1" x14ac:dyDescent="0.55000000000000004">
      <c r="A26915" s="131"/>
    </row>
    <row r="26918" spans="1:1" x14ac:dyDescent="0.55000000000000004">
      <c r="A26918" s="131"/>
    </row>
    <row r="26919" spans="1:1" x14ac:dyDescent="0.55000000000000004">
      <c r="A26919" s="131"/>
    </row>
    <row r="26922" spans="1:1" x14ac:dyDescent="0.55000000000000004">
      <c r="A26922" s="131"/>
    </row>
    <row r="26923" spans="1:1" x14ac:dyDescent="0.55000000000000004">
      <c r="A26923" s="131"/>
    </row>
    <row r="26926" spans="1:1" x14ac:dyDescent="0.55000000000000004">
      <c r="A26926" s="131"/>
    </row>
    <row r="26927" spans="1:1" x14ac:dyDescent="0.55000000000000004">
      <c r="A26927" s="131"/>
    </row>
    <row r="26930" spans="1:1" x14ac:dyDescent="0.55000000000000004">
      <c r="A26930" s="131"/>
    </row>
    <row r="26931" spans="1:1" x14ac:dyDescent="0.55000000000000004">
      <c r="A26931" s="131"/>
    </row>
    <row r="26934" spans="1:1" x14ac:dyDescent="0.55000000000000004">
      <c r="A26934" s="131"/>
    </row>
    <row r="26935" spans="1:1" x14ac:dyDescent="0.55000000000000004">
      <c r="A26935" s="131"/>
    </row>
    <row r="26938" spans="1:1" x14ac:dyDescent="0.55000000000000004">
      <c r="A26938" s="131"/>
    </row>
    <row r="26939" spans="1:1" x14ac:dyDescent="0.55000000000000004">
      <c r="A26939" s="131"/>
    </row>
    <row r="26942" spans="1:1" x14ac:dyDescent="0.55000000000000004">
      <c r="A26942" s="131"/>
    </row>
    <row r="26943" spans="1:1" x14ac:dyDescent="0.55000000000000004">
      <c r="A26943" s="131"/>
    </row>
    <row r="26946" spans="1:1" x14ac:dyDescent="0.55000000000000004">
      <c r="A26946" s="131"/>
    </row>
    <row r="26947" spans="1:1" x14ac:dyDescent="0.55000000000000004">
      <c r="A26947" s="131"/>
    </row>
    <row r="26950" spans="1:1" x14ac:dyDescent="0.55000000000000004">
      <c r="A26950" s="131"/>
    </row>
    <row r="26951" spans="1:1" x14ac:dyDescent="0.55000000000000004">
      <c r="A26951" s="131"/>
    </row>
    <row r="26954" spans="1:1" x14ac:dyDescent="0.55000000000000004">
      <c r="A26954" s="131"/>
    </row>
    <row r="26955" spans="1:1" x14ac:dyDescent="0.55000000000000004">
      <c r="A26955" s="131"/>
    </row>
    <row r="26958" spans="1:1" x14ac:dyDescent="0.55000000000000004">
      <c r="A26958" s="131"/>
    </row>
    <row r="26959" spans="1:1" x14ac:dyDescent="0.55000000000000004">
      <c r="A26959" s="131"/>
    </row>
    <row r="26962" spans="1:1" x14ac:dyDescent="0.55000000000000004">
      <c r="A26962" s="131"/>
    </row>
    <row r="26963" spans="1:1" x14ac:dyDescent="0.55000000000000004">
      <c r="A26963" s="131"/>
    </row>
    <row r="26966" spans="1:1" x14ac:dyDescent="0.55000000000000004">
      <c r="A26966" s="131"/>
    </row>
    <row r="26967" spans="1:1" x14ac:dyDescent="0.55000000000000004">
      <c r="A26967" s="131"/>
    </row>
    <row r="26970" spans="1:1" x14ac:dyDescent="0.55000000000000004">
      <c r="A26970" s="131"/>
    </row>
    <row r="26971" spans="1:1" x14ac:dyDescent="0.55000000000000004">
      <c r="A26971" s="131"/>
    </row>
    <row r="26974" spans="1:1" x14ac:dyDescent="0.55000000000000004">
      <c r="A26974" s="131"/>
    </row>
    <row r="26975" spans="1:1" x14ac:dyDescent="0.55000000000000004">
      <c r="A26975" s="131"/>
    </row>
    <row r="26978" spans="1:1" x14ac:dyDescent="0.55000000000000004">
      <c r="A26978" s="131"/>
    </row>
    <row r="26979" spans="1:1" x14ac:dyDescent="0.55000000000000004">
      <c r="A26979" s="131"/>
    </row>
    <row r="26982" spans="1:1" x14ac:dyDescent="0.55000000000000004">
      <c r="A26982" s="131"/>
    </row>
    <row r="26983" spans="1:1" x14ac:dyDescent="0.55000000000000004">
      <c r="A26983" s="131"/>
    </row>
    <row r="26986" spans="1:1" x14ac:dyDescent="0.55000000000000004">
      <c r="A26986" s="131"/>
    </row>
    <row r="26987" spans="1:1" x14ac:dyDescent="0.55000000000000004">
      <c r="A26987" s="131"/>
    </row>
    <row r="26990" spans="1:1" x14ac:dyDescent="0.55000000000000004">
      <c r="A26990" s="131"/>
    </row>
    <row r="26991" spans="1:1" x14ac:dyDescent="0.55000000000000004">
      <c r="A26991" s="131"/>
    </row>
    <row r="26994" spans="1:1" x14ac:dyDescent="0.55000000000000004">
      <c r="A26994" s="131"/>
    </row>
    <row r="26995" spans="1:1" x14ac:dyDescent="0.55000000000000004">
      <c r="A26995" s="131"/>
    </row>
    <row r="26998" spans="1:1" x14ac:dyDescent="0.55000000000000004">
      <c r="A26998" s="131"/>
    </row>
    <row r="26999" spans="1:1" x14ac:dyDescent="0.55000000000000004">
      <c r="A26999" s="131"/>
    </row>
    <row r="27002" spans="1:1" x14ac:dyDescent="0.55000000000000004">
      <c r="A27002" s="131"/>
    </row>
    <row r="27003" spans="1:1" x14ac:dyDescent="0.55000000000000004">
      <c r="A27003" s="131"/>
    </row>
    <row r="27006" spans="1:1" x14ac:dyDescent="0.55000000000000004">
      <c r="A27006" s="131"/>
    </row>
    <row r="27007" spans="1:1" x14ac:dyDescent="0.55000000000000004">
      <c r="A27007" s="131"/>
    </row>
    <row r="27010" spans="1:1" x14ac:dyDescent="0.55000000000000004">
      <c r="A27010" s="131"/>
    </row>
    <row r="27011" spans="1:1" x14ac:dyDescent="0.55000000000000004">
      <c r="A27011" s="131"/>
    </row>
    <row r="27014" spans="1:1" x14ac:dyDescent="0.55000000000000004">
      <c r="A27014" s="131"/>
    </row>
    <row r="27015" spans="1:1" x14ac:dyDescent="0.55000000000000004">
      <c r="A27015" s="131"/>
    </row>
    <row r="27018" spans="1:1" x14ac:dyDescent="0.55000000000000004">
      <c r="A27018" s="131"/>
    </row>
    <row r="27019" spans="1:1" x14ac:dyDescent="0.55000000000000004">
      <c r="A27019" s="131"/>
    </row>
    <row r="27022" spans="1:1" x14ac:dyDescent="0.55000000000000004">
      <c r="A27022" s="131"/>
    </row>
    <row r="27023" spans="1:1" x14ac:dyDescent="0.55000000000000004">
      <c r="A27023" s="131"/>
    </row>
    <row r="27026" spans="1:1" x14ac:dyDescent="0.55000000000000004">
      <c r="A27026" s="131"/>
    </row>
    <row r="27027" spans="1:1" x14ac:dyDescent="0.55000000000000004">
      <c r="A27027" s="131"/>
    </row>
    <row r="27030" spans="1:1" x14ac:dyDescent="0.55000000000000004">
      <c r="A27030" s="131"/>
    </row>
    <row r="27031" spans="1:1" x14ac:dyDescent="0.55000000000000004">
      <c r="A27031" s="131"/>
    </row>
    <row r="27034" spans="1:1" x14ac:dyDescent="0.55000000000000004">
      <c r="A27034" s="131"/>
    </row>
    <row r="27035" spans="1:1" x14ac:dyDescent="0.55000000000000004">
      <c r="A27035" s="131"/>
    </row>
    <row r="27038" spans="1:1" x14ac:dyDescent="0.55000000000000004">
      <c r="A27038" s="131"/>
    </row>
    <row r="27039" spans="1:1" x14ac:dyDescent="0.55000000000000004">
      <c r="A27039" s="131"/>
    </row>
    <row r="27042" spans="1:1" x14ac:dyDescent="0.55000000000000004">
      <c r="A27042" s="131"/>
    </row>
    <row r="27043" spans="1:1" x14ac:dyDescent="0.55000000000000004">
      <c r="A27043" s="131"/>
    </row>
    <row r="27046" spans="1:1" x14ac:dyDescent="0.55000000000000004">
      <c r="A27046" s="131"/>
    </row>
    <row r="27047" spans="1:1" x14ac:dyDescent="0.55000000000000004">
      <c r="A27047" s="131"/>
    </row>
    <row r="27050" spans="1:1" x14ac:dyDescent="0.55000000000000004">
      <c r="A27050" s="131"/>
    </row>
    <row r="27051" spans="1:1" x14ac:dyDescent="0.55000000000000004">
      <c r="A27051" s="131"/>
    </row>
    <row r="27054" spans="1:1" x14ac:dyDescent="0.55000000000000004">
      <c r="A27054" s="131"/>
    </row>
    <row r="27055" spans="1:1" x14ac:dyDescent="0.55000000000000004">
      <c r="A27055" s="131"/>
    </row>
    <row r="27058" spans="1:1" x14ac:dyDescent="0.55000000000000004">
      <c r="A27058" s="131"/>
    </row>
    <row r="27059" spans="1:1" x14ac:dyDescent="0.55000000000000004">
      <c r="A27059" s="131"/>
    </row>
    <row r="27062" spans="1:1" x14ac:dyDescent="0.55000000000000004">
      <c r="A27062" s="131"/>
    </row>
    <row r="27063" spans="1:1" x14ac:dyDescent="0.55000000000000004">
      <c r="A27063" s="131"/>
    </row>
    <row r="27066" spans="1:1" x14ac:dyDescent="0.55000000000000004">
      <c r="A27066" s="131"/>
    </row>
    <row r="27067" spans="1:1" x14ac:dyDescent="0.55000000000000004">
      <c r="A27067" s="131"/>
    </row>
    <row r="27070" spans="1:1" x14ac:dyDescent="0.55000000000000004">
      <c r="A27070" s="131"/>
    </row>
    <row r="27071" spans="1:1" x14ac:dyDescent="0.55000000000000004">
      <c r="A27071" s="131"/>
    </row>
    <row r="27074" spans="1:1" x14ac:dyDescent="0.55000000000000004">
      <c r="A27074" s="131"/>
    </row>
    <row r="27075" spans="1:1" x14ac:dyDescent="0.55000000000000004">
      <c r="A27075" s="131"/>
    </row>
    <row r="27078" spans="1:1" x14ac:dyDescent="0.55000000000000004">
      <c r="A27078" s="131"/>
    </row>
    <row r="27079" spans="1:1" x14ac:dyDescent="0.55000000000000004">
      <c r="A27079" s="131"/>
    </row>
    <row r="27082" spans="1:1" x14ac:dyDescent="0.55000000000000004">
      <c r="A27082" s="131"/>
    </row>
    <row r="27083" spans="1:1" x14ac:dyDescent="0.55000000000000004">
      <c r="A27083" s="131"/>
    </row>
    <row r="27086" spans="1:1" x14ac:dyDescent="0.55000000000000004">
      <c r="A27086" s="131"/>
    </row>
    <row r="27087" spans="1:1" x14ac:dyDescent="0.55000000000000004">
      <c r="A27087" s="131"/>
    </row>
    <row r="27090" spans="1:1" x14ac:dyDescent="0.55000000000000004">
      <c r="A27090" s="131"/>
    </row>
    <row r="27091" spans="1:1" x14ac:dyDescent="0.55000000000000004">
      <c r="A27091" s="131"/>
    </row>
    <row r="27094" spans="1:1" x14ac:dyDescent="0.55000000000000004">
      <c r="A27094" s="131"/>
    </row>
    <row r="27095" spans="1:1" x14ac:dyDescent="0.55000000000000004">
      <c r="A27095" s="131"/>
    </row>
    <row r="27098" spans="1:1" x14ac:dyDescent="0.55000000000000004">
      <c r="A27098" s="131"/>
    </row>
    <row r="27099" spans="1:1" x14ac:dyDescent="0.55000000000000004">
      <c r="A27099" s="131"/>
    </row>
    <row r="27102" spans="1:1" x14ac:dyDescent="0.55000000000000004">
      <c r="A27102" s="131"/>
    </row>
    <row r="27103" spans="1:1" x14ac:dyDescent="0.55000000000000004">
      <c r="A27103" s="131"/>
    </row>
    <row r="27106" spans="1:1" x14ac:dyDescent="0.55000000000000004">
      <c r="A27106" s="131"/>
    </row>
    <row r="27107" spans="1:1" x14ac:dyDescent="0.55000000000000004">
      <c r="A27107" s="131"/>
    </row>
    <row r="27110" spans="1:1" x14ac:dyDescent="0.55000000000000004">
      <c r="A27110" s="131"/>
    </row>
    <row r="27111" spans="1:1" x14ac:dyDescent="0.55000000000000004">
      <c r="A27111" s="131"/>
    </row>
    <row r="27114" spans="1:1" x14ac:dyDescent="0.55000000000000004">
      <c r="A27114" s="131"/>
    </row>
    <row r="27115" spans="1:1" x14ac:dyDescent="0.55000000000000004">
      <c r="A27115" s="131"/>
    </row>
    <row r="27118" spans="1:1" x14ac:dyDescent="0.55000000000000004">
      <c r="A27118" s="131"/>
    </row>
    <row r="27119" spans="1:1" x14ac:dyDescent="0.55000000000000004">
      <c r="A27119" s="131"/>
    </row>
    <row r="27122" spans="1:1" x14ac:dyDescent="0.55000000000000004">
      <c r="A27122" s="131"/>
    </row>
    <row r="27123" spans="1:1" x14ac:dyDescent="0.55000000000000004">
      <c r="A27123" s="131"/>
    </row>
    <row r="27126" spans="1:1" x14ac:dyDescent="0.55000000000000004">
      <c r="A27126" s="131"/>
    </row>
    <row r="27127" spans="1:1" x14ac:dyDescent="0.55000000000000004">
      <c r="A27127" s="131"/>
    </row>
    <row r="27130" spans="1:1" x14ac:dyDescent="0.55000000000000004">
      <c r="A27130" s="131"/>
    </row>
    <row r="27131" spans="1:1" x14ac:dyDescent="0.55000000000000004">
      <c r="A27131" s="131"/>
    </row>
    <row r="27134" spans="1:1" x14ac:dyDescent="0.55000000000000004">
      <c r="A27134" s="131"/>
    </row>
    <row r="27135" spans="1:1" x14ac:dyDescent="0.55000000000000004">
      <c r="A27135" s="131"/>
    </row>
    <row r="27138" spans="1:1" x14ac:dyDescent="0.55000000000000004">
      <c r="A27138" s="131"/>
    </row>
    <row r="27139" spans="1:1" x14ac:dyDescent="0.55000000000000004">
      <c r="A27139" s="131"/>
    </row>
    <row r="27142" spans="1:1" x14ac:dyDescent="0.55000000000000004">
      <c r="A27142" s="131"/>
    </row>
    <row r="27143" spans="1:1" x14ac:dyDescent="0.55000000000000004">
      <c r="A27143" s="131"/>
    </row>
    <row r="27146" spans="1:1" x14ac:dyDescent="0.55000000000000004">
      <c r="A27146" s="131"/>
    </row>
    <row r="27147" spans="1:1" x14ac:dyDescent="0.55000000000000004">
      <c r="A27147" s="131"/>
    </row>
    <row r="27150" spans="1:1" x14ac:dyDescent="0.55000000000000004">
      <c r="A27150" s="131"/>
    </row>
    <row r="27151" spans="1:1" x14ac:dyDescent="0.55000000000000004">
      <c r="A27151" s="131"/>
    </row>
    <row r="27154" spans="1:1" x14ac:dyDescent="0.55000000000000004">
      <c r="A27154" s="131"/>
    </row>
    <row r="27155" spans="1:1" x14ac:dyDescent="0.55000000000000004">
      <c r="A27155" s="131"/>
    </row>
    <row r="27158" spans="1:1" x14ac:dyDescent="0.55000000000000004">
      <c r="A27158" s="131"/>
    </row>
    <row r="27159" spans="1:1" x14ac:dyDescent="0.55000000000000004">
      <c r="A27159" s="131"/>
    </row>
    <row r="27162" spans="1:1" x14ac:dyDescent="0.55000000000000004">
      <c r="A27162" s="131"/>
    </row>
    <row r="27163" spans="1:1" x14ac:dyDescent="0.55000000000000004">
      <c r="A27163" s="131"/>
    </row>
    <row r="27166" spans="1:1" x14ac:dyDescent="0.55000000000000004">
      <c r="A27166" s="131"/>
    </row>
    <row r="27167" spans="1:1" x14ac:dyDescent="0.55000000000000004">
      <c r="A27167" s="131"/>
    </row>
    <row r="27170" spans="1:1" x14ac:dyDescent="0.55000000000000004">
      <c r="A27170" s="131"/>
    </row>
    <row r="27171" spans="1:1" x14ac:dyDescent="0.55000000000000004">
      <c r="A27171" s="131"/>
    </row>
    <row r="27174" spans="1:1" x14ac:dyDescent="0.55000000000000004">
      <c r="A27174" s="131"/>
    </row>
    <row r="27175" spans="1:1" x14ac:dyDescent="0.55000000000000004">
      <c r="A27175" s="131"/>
    </row>
    <row r="27178" spans="1:1" x14ac:dyDescent="0.55000000000000004">
      <c r="A27178" s="131"/>
    </row>
    <row r="27179" spans="1:1" x14ac:dyDescent="0.55000000000000004">
      <c r="A27179" s="131"/>
    </row>
    <row r="27182" spans="1:1" x14ac:dyDescent="0.55000000000000004">
      <c r="A27182" s="131"/>
    </row>
    <row r="27183" spans="1:1" x14ac:dyDescent="0.55000000000000004">
      <c r="A27183" s="131"/>
    </row>
    <row r="27186" spans="1:1" x14ac:dyDescent="0.55000000000000004">
      <c r="A27186" s="131"/>
    </row>
    <row r="27187" spans="1:1" x14ac:dyDescent="0.55000000000000004">
      <c r="A27187" s="131"/>
    </row>
    <row r="27190" spans="1:1" x14ac:dyDescent="0.55000000000000004">
      <c r="A27190" s="131"/>
    </row>
    <row r="27191" spans="1:1" x14ac:dyDescent="0.55000000000000004">
      <c r="A27191" s="131"/>
    </row>
    <row r="27194" spans="1:1" x14ac:dyDescent="0.55000000000000004">
      <c r="A27194" s="131"/>
    </row>
    <row r="27195" spans="1:1" x14ac:dyDescent="0.55000000000000004">
      <c r="A27195" s="131"/>
    </row>
    <row r="27198" spans="1:1" x14ac:dyDescent="0.55000000000000004">
      <c r="A27198" s="131"/>
    </row>
    <row r="27199" spans="1:1" x14ac:dyDescent="0.55000000000000004">
      <c r="A27199" s="131"/>
    </row>
    <row r="27202" spans="1:1" x14ac:dyDescent="0.55000000000000004">
      <c r="A27202" s="131"/>
    </row>
    <row r="27203" spans="1:1" x14ac:dyDescent="0.55000000000000004">
      <c r="A27203" s="131"/>
    </row>
    <row r="27206" spans="1:1" x14ac:dyDescent="0.55000000000000004">
      <c r="A27206" s="131"/>
    </row>
    <row r="27207" spans="1:1" x14ac:dyDescent="0.55000000000000004">
      <c r="A27207" s="131"/>
    </row>
    <row r="27210" spans="1:1" x14ac:dyDescent="0.55000000000000004">
      <c r="A27210" s="131"/>
    </row>
    <row r="27211" spans="1:1" x14ac:dyDescent="0.55000000000000004">
      <c r="A27211" s="131"/>
    </row>
    <row r="27214" spans="1:1" x14ac:dyDescent="0.55000000000000004">
      <c r="A27214" s="131"/>
    </row>
    <row r="27215" spans="1:1" x14ac:dyDescent="0.55000000000000004">
      <c r="A27215" s="131"/>
    </row>
    <row r="27218" spans="1:1" x14ac:dyDescent="0.55000000000000004">
      <c r="A27218" s="131"/>
    </row>
    <row r="27219" spans="1:1" x14ac:dyDescent="0.55000000000000004">
      <c r="A27219" s="131"/>
    </row>
    <row r="27222" spans="1:1" x14ac:dyDescent="0.55000000000000004">
      <c r="A27222" s="131"/>
    </row>
    <row r="27223" spans="1:1" x14ac:dyDescent="0.55000000000000004">
      <c r="A27223" s="131"/>
    </row>
    <row r="27226" spans="1:1" x14ac:dyDescent="0.55000000000000004">
      <c r="A27226" s="131"/>
    </row>
    <row r="27227" spans="1:1" x14ac:dyDescent="0.55000000000000004">
      <c r="A27227" s="131"/>
    </row>
    <row r="27230" spans="1:1" x14ac:dyDescent="0.55000000000000004">
      <c r="A27230" s="131"/>
    </row>
    <row r="27231" spans="1:1" x14ac:dyDescent="0.55000000000000004">
      <c r="A27231" s="131"/>
    </row>
    <row r="27234" spans="1:1" x14ac:dyDescent="0.55000000000000004">
      <c r="A27234" s="131"/>
    </row>
    <row r="27235" spans="1:1" x14ac:dyDescent="0.55000000000000004">
      <c r="A27235" s="131"/>
    </row>
    <row r="27238" spans="1:1" x14ac:dyDescent="0.55000000000000004">
      <c r="A27238" s="131"/>
    </row>
    <row r="27239" spans="1:1" x14ac:dyDescent="0.55000000000000004">
      <c r="A27239" s="131"/>
    </row>
    <row r="27242" spans="1:1" x14ac:dyDescent="0.55000000000000004">
      <c r="A27242" s="131"/>
    </row>
    <row r="27243" spans="1:1" x14ac:dyDescent="0.55000000000000004">
      <c r="A27243" s="131"/>
    </row>
    <row r="27246" spans="1:1" x14ac:dyDescent="0.55000000000000004">
      <c r="A27246" s="131"/>
    </row>
    <row r="27247" spans="1:1" x14ac:dyDescent="0.55000000000000004">
      <c r="A27247" s="131"/>
    </row>
    <row r="27250" spans="1:1" x14ac:dyDescent="0.55000000000000004">
      <c r="A27250" s="131"/>
    </row>
    <row r="27251" spans="1:1" x14ac:dyDescent="0.55000000000000004">
      <c r="A27251" s="131"/>
    </row>
    <row r="27254" spans="1:1" x14ac:dyDescent="0.55000000000000004">
      <c r="A27254" s="131"/>
    </row>
    <row r="27255" spans="1:1" x14ac:dyDescent="0.55000000000000004">
      <c r="A27255" s="131"/>
    </row>
    <row r="27258" spans="1:1" x14ac:dyDescent="0.55000000000000004">
      <c r="A27258" s="131"/>
    </row>
    <row r="27259" spans="1:1" x14ac:dyDescent="0.55000000000000004">
      <c r="A27259" s="131"/>
    </row>
    <row r="27262" spans="1:1" x14ac:dyDescent="0.55000000000000004">
      <c r="A27262" s="131"/>
    </row>
    <row r="27263" spans="1:1" x14ac:dyDescent="0.55000000000000004">
      <c r="A27263" s="131"/>
    </row>
    <row r="27266" spans="1:1" x14ac:dyDescent="0.55000000000000004">
      <c r="A27266" s="131"/>
    </row>
    <row r="27267" spans="1:1" x14ac:dyDescent="0.55000000000000004">
      <c r="A27267" s="131"/>
    </row>
    <row r="27270" spans="1:1" x14ac:dyDescent="0.55000000000000004">
      <c r="A27270" s="131"/>
    </row>
    <row r="27271" spans="1:1" x14ac:dyDescent="0.55000000000000004">
      <c r="A27271" s="131"/>
    </row>
    <row r="27274" spans="1:1" x14ac:dyDescent="0.55000000000000004">
      <c r="A27274" s="131"/>
    </row>
    <row r="27275" spans="1:1" x14ac:dyDescent="0.55000000000000004">
      <c r="A27275" s="131"/>
    </row>
    <row r="27278" spans="1:1" x14ac:dyDescent="0.55000000000000004">
      <c r="A27278" s="131"/>
    </row>
    <row r="27279" spans="1:1" x14ac:dyDescent="0.55000000000000004">
      <c r="A27279" s="131"/>
    </row>
    <row r="27282" spans="1:1" x14ac:dyDescent="0.55000000000000004">
      <c r="A27282" s="131"/>
    </row>
    <row r="27283" spans="1:1" x14ac:dyDescent="0.55000000000000004">
      <c r="A27283" s="131"/>
    </row>
    <row r="27286" spans="1:1" x14ac:dyDescent="0.55000000000000004">
      <c r="A27286" s="131"/>
    </row>
    <row r="27287" spans="1:1" x14ac:dyDescent="0.55000000000000004">
      <c r="A27287" s="131"/>
    </row>
    <row r="27290" spans="1:1" x14ac:dyDescent="0.55000000000000004">
      <c r="A27290" s="131"/>
    </row>
    <row r="27291" spans="1:1" x14ac:dyDescent="0.55000000000000004">
      <c r="A27291" s="131"/>
    </row>
    <row r="27294" spans="1:1" x14ac:dyDescent="0.55000000000000004">
      <c r="A27294" s="131"/>
    </row>
    <row r="27295" spans="1:1" x14ac:dyDescent="0.55000000000000004">
      <c r="A27295" s="131"/>
    </row>
    <row r="27298" spans="1:1" x14ac:dyDescent="0.55000000000000004">
      <c r="A27298" s="131"/>
    </row>
    <row r="27299" spans="1:1" x14ac:dyDescent="0.55000000000000004">
      <c r="A27299" s="131"/>
    </row>
    <row r="27302" spans="1:1" x14ac:dyDescent="0.55000000000000004">
      <c r="A27302" s="131"/>
    </row>
    <row r="27303" spans="1:1" x14ac:dyDescent="0.55000000000000004">
      <c r="A27303" s="131"/>
    </row>
    <row r="27306" spans="1:1" x14ac:dyDescent="0.55000000000000004">
      <c r="A27306" s="131"/>
    </row>
    <row r="27307" spans="1:1" x14ac:dyDescent="0.55000000000000004">
      <c r="A27307" s="131"/>
    </row>
    <row r="27310" spans="1:1" x14ac:dyDescent="0.55000000000000004">
      <c r="A27310" s="131"/>
    </row>
    <row r="27311" spans="1:1" x14ac:dyDescent="0.55000000000000004">
      <c r="A27311" s="131"/>
    </row>
    <row r="27314" spans="1:1" x14ac:dyDescent="0.55000000000000004">
      <c r="A27314" s="131"/>
    </row>
    <row r="27315" spans="1:1" x14ac:dyDescent="0.55000000000000004">
      <c r="A27315" s="131"/>
    </row>
    <row r="27318" spans="1:1" x14ac:dyDescent="0.55000000000000004">
      <c r="A27318" s="131"/>
    </row>
    <row r="27319" spans="1:1" x14ac:dyDescent="0.55000000000000004">
      <c r="A27319" s="131"/>
    </row>
    <row r="27322" spans="1:1" x14ac:dyDescent="0.55000000000000004">
      <c r="A27322" s="131"/>
    </row>
    <row r="27323" spans="1:1" x14ac:dyDescent="0.55000000000000004">
      <c r="A27323" s="131"/>
    </row>
    <row r="27326" spans="1:1" x14ac:dyDescent="0.55000000000000004">
      <c r="A27326" s="131"/>
    </row>
    <row r="27327" spans="1:1" x14ac:dyDescent="0.55000000000000004">
      <c r="A27327" s="131"/>
    </row>
    <row r="27330" spans="1:1" x14ac:dyDescent="0.55000000000000004">
      <c r="A27330" s="131"/>
    </row>
    <row r="27331" spans="1:1" x14ac:dyDescent="0.55000000000000004">
      <c r="A27331" s="131"/>
    </row>
    <row r="27334" spans="1:1" x14ac:dyDescent="0.55000000000000004">
      <c r="A27334" s="131"/>
    </row>
    <row r="27335" spans="1:1" x14ac:dyDescent="0.55000000000000004">
      <c r="A27335" s="131"/>
    </row>
    <row r="27338" spans="1:1" x14ac:dyDescent="0.55000000000000004">
      <c r="A27338" s="131"/>
    </row>
    <row r="27339" spans="1:1" x14ac:dyDescent="0.55000000000000004">
      <c r="A27339" s="131"/>
    </row>
    <row r="27342" spans="1:1" x14ac:dyDescent="0.55000000000000004">
      <c r="A27342" s="131"/>
    </row>
    <row r="27343" spans="1:1" x14ac:dyDescent="0.55000000000000004">
      <c r="A27343" s="131"/>
    </row>
    <row r="27346" spans="1:1" x14ac:dyDescent="0.55000000000000004">
      <c r="A27346" s="131"/>
    </row>
    <row r="27347" spans="1:1" x14ac:dyDescent="0.55000000000000004">
      <c r="A27347" s="131"/>
    </row>
    <row r="27350" spans="1:1" x14ac:dyDescent="0.55000000000000004">
      <c r="A27350" s="131"/>
    </row>
    <row r="27351" spans="1:1" x14ac:dyDescent="0.55000000000000004">
      <c r="A27351" s="131"/>
    </row>
    <row r="27354" spans="1:1" x14ac:dyDescent="0.55000000000000004">
      <c r="A27354" s="131"/>
    </row>
    <row r="27355" spans="1:1" x14ac:dyDescent="0.55000000000000004">
      <c r="A27355" s="131"/>
    </row>
    <row r="27358" spans="1:1" x14ac:dyDescent="0.55000000000000004">
      <c r="A27358" s="131"/>
    </row>
    <row r="27359" spans="1:1" x14ac:dyDescent="0.55000000000000004">
      <c r="A27359" s="131"/>
    </row>
    <row r="27362" spans="1:1" x14ac:dyDescent="0.55000000000000004">
      <c r="A27362" s="131"/>
    </row>
    <row r="27363" spans="1:1" x14ac:dyDescent="0.55000000000000004">
      <c r="A27363" s="131"/>
    </row>
    <row r="27366" spans="1:1" x14ac:dyDescent="0.55000000000000004">
      <c r="A27366" s="131"/>
    </row>
    <row r="27367" spans="1:1" x14ac:dyDescent="0.55000000000000004">
      <c r="A27367" s="131"/>
    </row>
    <row r="27370" spans="1:1" x14ac:dyDescent="0.55000000000000004">
      <c r="A27370" s="131"/>
    </row>
    <row r="27371" spans="1:1" x14ac:dyDescent="0.55000000000000004">
      <c r="A27371" s="131"/>
    </row>
    <row r="27374" spans="1:1" x14ac:dyDescent="0.55000000000000004">
      <c r="A27374" s="131"/>
    </row>
    <row r="27375" spans="1:1" x14ac:dyDescent="0.55000000000000004">
      <c r="A27375" s="131"/>
    </row>
    <row r="27378" spans="1:1" x14ac:dyDescent="0.55000000000000004">
      <c r="A27378" s="131"/>
    </row>
    <row r="27379" spans="1:1" x14ac:dyDescent="0.55000000000000004">
      <c r="A27379" s="131"/>
    </row>
    <row r="27382" spans="1:1" x14ac:dyDescent="0.55000000000000004">
      <c r="A27382" s="131"/>
    </row>
    <row r="27383" spans="1:1" x14ac:dyDescent="0.55000000000000004">
      <c r="A27383" s="131"/>
    </row>
    <row r="27386" spans="1:1" x14ac:dyDescent="0.55000000000000004">
      <c r="A27386" s="131"/>
    </row>
    <row r="27387" spans="1:1" x14ac:dyDescent="0.55000000000000004">
      <c r="A27387" s="131"/>
    </row>
    <row r="27390" spans="1:1" x14ac:dyDescent="0.55000000000000004">
      <c r="A27390" s="131"/>
    </row>
    <row r="27391" spans="1:1" x14ac:dyDescent="0.55000000000000004">
      <c r="A27391" s="131"/>
    </row>
    <row r="27394" spans="1:1" x14ac:dyDescent="0.55000000000000004">
      <c r="A27394" s="131"/>
    </row>
    <row r="27395" spans="1:1" x14ac:dyDescent="0.55000000000000004">
      <c r="A27395" s="131"/>
    </row>
    <row r="27398" spans="1:1" x14ac:dyDescent="0.55000000000000004">
      <c r="A27398" s="131"/>
    </row>
    <row r="27399" spans="1:1" x14ac:dyDescent="0.55000000000000004">
      <c r="A27399" s="131"/>
    </row>
    <row r="27402" spans="1:1" x14ac:dyDescent="0.55000000000000004">
      <c r="A27402" s="131"/>
    </row>
    <row r="27403" spans="1:1" x14ac:dyDescent="0.55000000000000004">
      <c r="A27403" s="131"/>
    </row>
    <row r="27406" spans="1:1" x14ac:dyDescent="0.55000000000000004">
      <c r="A27406" s="131"/>
    </row>
    <row r="27407" spans="1:1" x14ac:dyDescent="0.55000000000000004">
      <c r="A27407" s="131"/>
    </row>
    <row r="27410" spans="1:1" x14ac:dyDescent="0.55000000000000004">
      <c r="A27410" s="131"/>
    </row>
    <row r="27411" spans="1:1" x14ac:dyDescent="0.55000000000000004">
      <c r="A27411" s="131"/>
    </row>
    <row r="27414" spans="1:1" x14ac:dyDescent="0.55000000000000004">
      <c r="A27414" s="131"/>
    </row>
    <row r="27415" spans="1:1" x14ac:dyDescent="0.55000000000000004">
      <c r="A27415" s="131"/>
    </row>
    <row r="27418" spans="1:1" x14ac:dyDescent="0.55000000000000004">
      <c r="A27418" s="131"/>
    </row>
    <row r="27419" spans="1:1" x14ac:dyDescent="0.55000000000000004">
      <c r="A27419" s="131"/>
    </row>
    <row r="27422" spans="1:1" x14ac:dyDescent="0.55000000000000004">
      <c r="A27422" s="131"/>
    </row>
    <row r="27423" spans="1:1" x14ac:dyDescent="0.55000000000000004">
      <c r="A27423" s="131"/>
    </row>
    <row r="27426" spans="1:1" x14ac:dyDescent="0.55000000000000004">
      <c r="A27426" s="131"/>
    </row>
    <row r="27427" spans="1:1" x14ac:dyDescent="0.55000000000000004">
      <c r="A27427" s="131"/>
    </row>
    <row r="27430" spans="1:1" x14ac:dyDescent="0.55000000000000004">
      <c r="A27430" s="131"/>
    </row>
    <row r="27431" spans="1:1" x14ac:dyDescent="0.55000000000000004">
      <c r="A27431" s="131"/>
    </row>
    <row r="27434" spans="1:1" x14ac:dyDescent="0.55000000000000004">
      <c r="A27434" s="131"/>
    </row>
    <row r="27435" spans="1:1" x14ac:dyDescent="0.55000000000000004">
      <c r="A27435" s="131"/>
    </row>
    <row r="27438" spans="1:1" x14ac:dyDescent="0.55000000000000004">
      <c r="A27438" s="131"/>
    </row>
    <row r="27439" spans="1:1" x14ac:dyDescent="0.55000000000000004">
      <c r="A27439" s="131"/>
    </row>
    <row r="27442" spans="1:1" x14ac:dyDescent="0.55000000000000004">
      <c r="A27442" s="131"/>
    </row>
    <row r="27443" spans="1:1" x14ac:dyDescent="0.55000000000000004">
      <c r="A27443" s="131"/>
    </row>
    <row r="27446" spans="1:1" x14ac:dyDescent="0.55000000000000004">
      <c r="A27446" s="131"/>
    </row>
    <row r="27447" spans="1:1" x14ac:dyDescent="0.55000000000000004">
      <c r="A27447" s="131"/>
    </row>
    <row r="27450" spans="1:1" x14ac:dyDescent="0.55000000000000004">
      <c r="A27450" s="131"/>
    </row>
    <row r="27451" spans="1:1" x14ac:dyDescent="0.55000000000000004">
      <c r="A27451" s="131"/>
    </row>
    <row r="27454" spans="1:1" x14ac:dyDescent="0.55000000000000004">
      <c r="A27454" s="131"/>
    </row>
    <row r="27455" spans="1:1" x14ac:dyDescent="0.55000000000000004">
      <c r="A27455" s="131"/>
    </row>
    <row r="27458" spans="1:1" x14ac:dyDescent="0.55000000000000004">
      <c r="A27458" s="131"/>
    </row>
    <row r="27459" spans="1:1" x14ac:dyDescent="0.55000000000000004">
      <c r="A27459" s="131"/>
    </row>
    <row r="27462" spans="1:1" x14ac:dyDescent="0.55000000000000004">
      <c r="A27462" s="131"/>
    </row>
    <row r="27463" spans="1:1" x14ac:dyDescent="0.55000000000000004">
      <c r="A27463" s="131"/>
    </row>
    <row r="27466" spans="1:1" x14ac:dyDescent="0.55000000000000004">
      <c r="A27466" s="131"/>
    </row>
    <row r="27467" spans="1:1" x14ac:dyDescent="0.55000000000000004">
      <c r="A27467" s="131"/>
    </row>
    <row r="27470" spans="1:1" x14ac:dyDescent="0.55000000000000004">
      <c r="A27470" s="131"/>
    </row>
    <row r="27471" spans="1:1" x14ac:dyDescent="0.55000000000000004">
      <c r="A27471" s="131"/>
    </row>
    <row r="27474" spans="1:1" x14ac:dyDescent="0.55000000000000004">
      <c r="A27474" s="131"/>
    </row>
    <row r="27475" spans="1:1" x14ac:dyDescent="0.55000000000000004">
      <c r="A27475" s="131"/>
    </row>
    <row r="27478" spans="1:1" x14ac:dyDescent="0.55000000000000004">
      <c r="A27478" s="131"/>
    </row>
    <row r="27479" spans="1:1" x14ac:dyDescent="0.55000000000000004">
      <c r="A27479" s="131"/>
    </row>
    <row r="27482" spans="1:1" x14ac:dyDescent="0.55000000000000004">
      <c r="A27482" s="131"/>
    </row>
    <row r="27483" spans="1:1" x14ac:dyDescent="0.55000000000000004">
      <c r="A27483" s="131"/>
    </row>
    <row r="27486" spans="1:1" x14ac:dyDescent="0.55000000000000004">
      <c r="A27486" s="131"/>
    </row>
    <row r="27487" spans="1:1" x14ac:dyDescent="0.55000000000000004">
      <c r="A27487" s="131"/>
    </row>
    <row r="27490" spans="1:1" x14ac:dyDescent="0.55000000000000004">
      <c r="A27490" s="131"/>
    </row>
    <row r="27491" spans="1:1" x14ac:dyDescent="0.55000000000000004">
      <c r="A27491" s="131"/>
    </row>
    <row r="27494" spans="1:1" x14ac:dyDescent="0.55000000000000004">
      <c r="A27494" s="131"/>
    </row>
    <row r="27495" spans="1:1" x14ac:dyDescent="0.55000000000000004">
      <c r="A27495" s="131"/>
    </row>
    <row r="27498" spans="1:1" x14ac:dyDescent="0.55000000000000004">
      <c r="A27498" s="131"/>
    </row>
    <row r="27499" spans="1:1" x14ac:dyDescent="0.55000000000000004">
      <c r="A27499" s="131"/>
    </row>
    <row r="27502" spans="1:1" x14ac:dyDescent="0.55000000000000004">
      <c r="A27502" s="131"/>
    </row>
    <row r="27503" spans="1:1" x14ac:dyDescent="0.55000000000000004">
      <c r="A27503" s="131"/>
    </row>
    <row r="27506" spans="1:1" x14ac:dyDescent="0.55000000000000004">
      <c r="A27506" s="131"/>
    </row>
    <row r="27507" spans="1:1" x14ac:dyDescent="0.55000000000000004">
      <c r="A27507" s="131"/>
    </row>
    <row r="27510" spans="1:1" x14ac:dyDescent="0.55000000000000004">
      <c r="A27510" s="131"/>
    </row>
    <row r="27511" spans="1:1" x14ac:dyDescent="0.55000000000000004">
      <c r="A27511" s="131"/>
    </row>
    <row r="27514" spans="1:1" x14ac:dyDescent="0.55000000000000004">
      <c r="A27514" s="131"/>
    </row>
    <row r="27515" spans="1:1" x14ac:dyDescent="0.55000000000000004">
      <c r="A27515" s="131"/>
    </row>
    <row r="27518" spans="1:1" x14ac:dyDescent="0.55000000000000004">
      <c r="A27518" s="131"/>
    </row>
    <row r="27519" spans="1:1" x14ac:dyDescent="0.55000000000000004">
      <c r="A27519" s="131"/>
    </row>
    <row r="27522" spans="1:1" x14ac:dyDescent="0.55000000000000004">
      <c r="A27522" s="131"/>
    </row>
    <row r="27523" spans="1:1" x14ac:dyDescent="0.55000000000000004">
      <c r="A27523" s="131"/>
    </row>
    <row r="27526" spans="1:1" x14ac:dyDescent="0.55000000000000004">
      <c r="A27526" s="131"/>
    </row>
    <row r="27527" spans="1:1" x14ac:dyDescent="0.55000000000000004">
      <c r="A27527" s="131"/>
    </row>
    <row r="27530" spans="1:1" x14ac:dyDescent="0.55000000000000004">
      <c r="A27530" s="131"/>
    </row>
    <row r="27531" spans="1:1" x14ac:dyDescent="0.55000000000000004">
      <c r="A27531" s="131"/>
    </row>
    <row r="27534" spans="1:1" x14ac:dyDescent="0.55000000000000004">
      <c r="A27534" s="131"/>
    </row>
    <row r="27535" spans="1:1" x14ac:dyDescent="0.55000000000000004">
      <c r="A27535" s="131"/>
    </row>
    <row r="27538" spans="1:1" x14ac:dyDescent="0.55000000000000004">
      <c r="A27538" s="131"/>
    </row>
    <row r="27539" spans="1:1" x14ac:dyDescent="0.55000000000000004">
      <c r="A27539" s="131"/>
    </row>
    <row r="27542" spans="1:1" x14ac:dyDescent="0.55000000000000004">
      <c r="A27542" s="131"/>
    </row>
    <row r="27543" spans="1:1" x14ac:dyDescent="0.55000000000000004">
      <c r="A27543" s="131"/>
    </row>
    <row r="27546" spans="1:1" x14ac:dyDescent="0.55000000000000004">
      <c r="A27546" s="131"/>
    </row>
    <row r="27547" spans="1:1" x14ac:dyDescent="0.55000000000000004">
      <c r="A27547" s="131"/>
    </row>
    <row r="27550" spans="1:1" x14ac:dyDescent="0.55000000000000004">
      <c r="A27550" s="131"/>
    </row>
    <row r="27551" spans="1:1" x14ac:dyDescent="0.55000000000000004">
      <c r="A27551" s="131"/>
    </row>
    <row r="27554" spans="1:1" x14ac:dyDescent="0.55000000000000004">
      <c r="A27554" s="131"/>
    </row>
    <row r="27555" spans="1:1" x14ac:dyDescent="0.55000000000000004">
      <c r="A27555" s="131"/>
    </row>
    <row r="27558" spans="1:1" x14ac:dyDescent="0.55000000000000004">
      <c r="A27558" s="131"/>
    </row>
    <row r="27559" spans="1:1" x14ac:dyDescent="0.55000000000000004">
      <c r="A27559" s="131"/>
    </row>
    <row r="27562" spans="1:1" x14ac:dyDescent="0.55000000000000004">
      <c r="A27562" s="131"/>
    </row>
    <row r="27563" spans="1:1" x14ac:dyDescent="0.55000000000000004">
      <c r="A27563" s="131"/>
    </row>
    <row r="27566" spans="1:1" x14ac:dyDescent="0.55000000000000004">
      <c r="A27566" s="131"/>
    </row>
    <row r="27567" spans="1:1" x14ac:dyDescent="0.55000000000000004">
      <c r="A27567" s="131"/>
    </row>
    <row r="27570" spans="1:1" x14ac:dyDescent="0.55000000000000004">
      <c r="A27570" s="131"/>
    </row>
    <row r="27571" spans="1:1" x14ac:dyDescent="0.55000000000000004">
      <c r="A27571" s="131"/>
    </row>
    <row r="27574" spans="1:1" x14ac:dyDescent="0.55000000000000004">
      <c r="A27574" s="131"/>
    </row>
    <row r="27575" spans="1:1" x14ac:dyDescent="0.55000000000000004">
      <c r="A27575" s="131"/>
    </row>
    <row r="27578" spans="1:1" x14ac:dyDescent="0.55000000000000004">
      <c r="A27578" s="131"/>
    </row>
    <row r="27579" spans="1:1" x14ac:dyDescent="0.55000000000000004">
      <c r="A27579" s="131"/>
    </row>
    <row r="27582" spans="1:1" x14ac:dyDescent="0.55000000000000004">
      <c r="A27582" s="131"/>
    </row>
    <row r="27583" spans="1:1" x14ac:dyDescent="0.55000000000000004">
      <c r="A27583" s="131"/>
    </row>
    <row r="27586" spans="1:1" x14ac:dyDescent="0.55000000000000004">
      <c r="A27586" s="131"/>
    </row>
    <row r="27587" spans="1:1" x14ac:dyDescent="0.55000000000000004">
      <c r="A27587" s="131"/>
    </row>
    <row r="27590" spans="1:1" x14ac:dyDescent="0.55000000000000004">
      <c r="A27590" s="131"/>
    </row>
    <row r="27591" spans="1:1" x14ac:dyDescent="0.55000000000000004">
      <c r="A27591" s="131"/>
    </row>
    <row r="27594" spans="1:1" x14ac:dyDescent="0.55000000000000004">
      <c r="A27594" s="131"/>
    </row>
    <row r="27595" spans="1:1" x14ac:dyDescent="0.55000000000000004">
      <c r="A27595" s="131"/>
    </row>
    <row r="27598" spans="1:1" x14ac:dyDescent="0.55000000000000004">
      <c r="A27598" s="131"/>
    </row>
    <row r="27599" spans="1:1" x14ac:dyDescent="0.55000000000000004">
      <c r="A27599" s="131"/>
    </row>
    <row r="27602" spans="1:1" x14ac:dyDescent="0.55000000000000004">
      <c r="A27602" s="131"/>
    </row>
    <row r="27603" spans="1:1" x14ac:dyDescent="0.55000000000000004">
      <c r="A27603" s="131"/>
    </row>
    <row r="27606" spans="1:1" x14ac:dyDescent="0.55000000000000004">
      <c r="A27606" s="131"/>
    </row>
    <row r="27607" spans="1:1" x14ac:dyDescent="0.55000000000000004">
      <c r="A27607" s="131"/>
    </row>
    <row r="27610" spans="1:1" x14ac:dyDescent="0.55000000000000004">
      <c r="A27610" s="131"/>
    </row>
    <row r="27611" spans="1:1" x14ac:dyDescent="0.55000000000000004">
      <c r="A27611" s="131"/>
    </row>
    <row r="27614" spans="1:1" x14ac:dyDescent="0.55000000000000004">
      <c r="A27614" s="131"/>
    </row>
    <row r="27615" spans="1:1" x14ac:dyDescent="0.55000000000000004">
      <c r="A27615" s="131"/>
    </row>
    <row r="27618" spans="1:1" x14ac:dyDescent="0.55000000000000004">
      <c r="A27618" s="131"/>
    </row>
    <row r="27619" spans="1:1" x14ac:dyDescent="0.55000000000000004">
      <c r="A27619" s="131"/>
    </row>
    <row r="27622" spans="1:1" x14ac:dyDescent="0.55000000000000004">
      <c r="A27622" s="131"/>
    </row>
    <row r="27623" spans="1:1" x14ac:dyDescent="0.55000000000000004">
      <c r="A27623" s="131"/>
    </row>
    <row r="27626" spans="1:1" x14ac:dyDescent="0.55000000000000004">
      <c r="A27626" s="131"/>
    </row>
    <row r="27627" spans="1:1" x14ac:dyDescent="0.55000000000000004">
      <c r="A27627" s="131"/>
    </row>
    <row r="27630" spans="1:1" x14ac:dyDescent="0.55000000000000004">
      <c r="A27630" s="131"/>
    </row>
    <row r="27631" spans="1:1" x14ac:dyDescent="0.55000000000000004">
      <c r="A27631" s="131"/>
    </row>
    <row r="27634" spans="1:1" x14ac:dyDescent="0.55000000000000004">
      <c r="A27634" s="131"/>
    </row>
    <row r="27635" spans="1:1" x14ac:dyDescent="0.55000000000000004">
      <c r="A27635" s="131"/>
    </row>
    <row r="27638" spans="1:1" x14ac:dyDescent="0.55000000000000004">
      <c r="A27638" s="131"/>
    </row>
    <row r="27639" spans="1:1" x14ac:dyDescent="0.55000000000000004">
      <c r="A27639" s="131"/>
    </row>
    <row r="27642" spans="1:1" x14ac:dyDescent="0.55000000000000004">
      <c r="A27642" s="131"/>
    </row>
    <row r="27643" spans="1:1" x14ac:dyDescent="0.55000000000000004">
      <c r="A27643" s="131"/>
    </row>
    <row r="27646" spans="1:1" x14ac:dyDescent="0.55000000000000004">
      <c r="A27646" s="131"/>
    </row>
    <row r="27647" spans="1:1" x14ac:dyDescent="0.55000000000000004">
      <c r="A27647" s="131"/>
    </row>
    <row r="27650" spans="1:1" x14ac:dyDescent="0.55000000000000004">
      <c r="A27650" s="131"/>
    </row>
    <row r="27651" spans="1:1" x14ac:dyDescent="0.55000000000000004">
      <c r="A27651" s="131"/>
    </row>
    <row r="27654" spans="1:1" x14ac:dyDescent="0.55000000000000004">
      <c r="A27654" s="131"/>
    </row>
    <row r="27655" spans="1:1" x14ac:dyDescent="0.55000000000000004">
      <c r="A27655" s="131"/>
    </row>
    <row r="27658" spans="1:1" x14ac:dyDescent="0.55000000000000004">
      <c r="A27658" s="131"/>
    </row>
    <row r="27659" spans="1:1" x14ac:dyDescent="0.55000000000000004">
      <c r="A27659" s="131"/>
    </row>
    <row r="27662" spans="1:1" x14ac:dyDescent="0.55000000000000004">
      <c r="A27662" s="131"/>
    </row>
    <row r="27663" spans="1:1" x14ac:dyDescent="0.55000000000000004">
      <c r="A27663" s="131"/>
    </row>
    <row r="27666" spans="1:1" x14ac:dyDescent="0.55000000000000004">
      <c r="A27666" s="131"/>
    </row>
    <row r="27667" spans="1:1" x14ac:dyDescent="0.55000000000000004">
      <c r="A27667" s="131"/>
    </row>
    <row r="27670" spans="1:1" x14ac:dyDescent="0.55000000000000004">
      <c r="A27670" s="131"/>
    </row>
    <row r="27671" spans="1:1" x14ac:dyDescent="0.55000000000000004">
      <c r="A27671" s="131"/>
    </row>
    <row r="27674" spans="1:1" x14ac:dyDescent="0.55000000000000004">
      <c r="A27674" s="131"/>
    </row>
    <row r="27675" spans="1:1" x14ac:dyDescent="0.55000000000000004">
      <c r="A27675" s="131"/>
    </row>
    <row r="27678" spans="1:1" x14ac:dyDescent="0.55000000000000004">
      <c r="A27678" s="131"/>
    </row>
    <row r="27679" spans="1:1" x14ac:dyDescent="0.55000000000000004">
      <c r="A27679" s="131"/>
    </row>
    <row r="27682" spans="1:1" x14ac:dyDescent="0.55000000000000004">
      <c r="A27682" s="131"/>
    </row>
    <row r="27683" spans="1:1" x14ac:dyDescent="0.55000000000000004">
      <c r="A27683" s="131"/>
    </row>
    <row r="27686" spans="1:1" x14ac:dyDescent="0.55000000000000004">
      <c r="A27686" s="131"/>
    </row>
    <row r="27687" spans="1:1" x14ac:dyDescent="0.55000000000000004">
      <c r="A27687" s="131"/>
    </row>
    <row r="27690" spans="1:1" x14ac:dyDescent="0.55000000000000004">
      <c r="A27690" s="131"/>
    </row>
    <row r="27691" spans="1:1" x14ac:dyDescent="0.55000000000000004">
      <c r="A27691" s="131"/>
    </row>
    <row r="27694" spans="1:1" x14ac:dyDescent="0.55000000000000004">
      <c r="A27694" s="131"/>
    </row>
    <row r="27695" spans="1:1" x14ac:dyDescent="0.55000000000000004">
      <c r="A27695" s="131"/>
    </row>
    <row r="27698" spans="1:1" x14ac:dyDescent="0.55000000000000004">
      <c r="A27698" s="131"/>
    </row>
    <row r="27699" spans="1:1" x14ac:dyDescent="0.55000000000000004">
      <c r="A27699" s="131"/>
    </row>
    <row r="27702" spans="1:1" x14ac:dyDescent="0.55000000000000004">
      <c r="A27702" s="131"/>
    </row>
    <row r="27703" spans="1:1" x14ac:dyDescent="0.55000000000000004">
      <c r="A27703" s="131"/>
    </row>
    <row r="27706" spans="1:1" x14ac:dyDescent="0.55000000000000004">
      <c r="A27706" s="131"/>
    </row>
    <row r="27707" spans="1:1" x14ac:dyDescent="0.55000000000000004">
      <c r="A27707" s="131"/>
    </row>
    <row r="27710" spans="1:1" x14ac:dyDescent="0.55000000000000004">
      <c r="A27710" s="131"/>
    </row>
    <row r="27711" spans="1:1" x14ac:dyDescent="0.55000000000000004">
      <c r="A27711" s="131"/>
    </row>
    <row r="27714" spans="1:1" x14ac:dyDescent="0.55000000000000004">
      <c r="A27714" s="131"/>
    </row>
    <row r="27715" spans="1:1" x14ac:dyDescent="0.55000000000000004">
      <c r="A27715" s="131"/>
    </row>
    <row r="27718" spans="1:1" x14ac:dyDescent="0.55000000000000004">
      <c r="A27718" s="131"/>
    </row>
    <row r="27719" spans="1:1" x14ac:dyDescent="0.55000000000000004">
      <c r="A27719" s="131"/>
    </row>
    <row r="27722" spans="1:1" x14ac:dyDescent="0.55000000000000004">
      <c r="A27722" s="131"/>
    </row>
    <row r="27723" spans="1:1" x14ac:dyDescent="0.55000000000000004">
      <c r="A27723" s="131"/>
    </row>
    <row r="27726" spans="1:1" x14ac:dyDescent="0.55000000000000004">
      <c r="A27726" s="131"/>
    </row>
    <row r="27727" spans="1:1" x14ac:dyDescent="0.55000000000000004">
      <c r="A27727" s="131"/>
    </row>
    <row r="27730" spans="1:1" x14ac:dyDescent="0.55000000000000004">
      <c r="A27730" s="131"/>
    </row>
    <row r="27731" spans="1:1" x14ac:dyDescent="0.55000000000000004">
      <c r="A27731" s="131"/>
    </row>
    <row r="27734" spans="1:1" x14ac:dyDescent="0.55000000000000004">
      <c r="A27734" s="131"/>
    </row>
    <row r="27735" spans="1:1" x14ac:dyDescent="0.55000000000000004">
      <c r="A27735" s="131"/>
    </row>
    <row r="27738" spans="1:1" x14ac:dyDescent="0.55000000000000004">
      <c r="A27738" s="131"/>
    </row>
    <row r="27739" spans="1:1" x14ac:dyDescent="0.55000000000000004">
      <c r="A27739" s="131"/>
    </row>
    <row r="27742" spans="1:1" x14ac:dyDescent="0.55000000000000004">
      <c r="A27742" s="131"/>
    </row>
    <row r="27743" spans="1:1" x14ac:dyDescent="0.55000000000000004">
      <c r="A27743" s="131"/>
    </row>
    <row r="27746" spans="1:1" x14ac:dyDescent="0.55000000000000004">
      <c r="A27746" s="131"/>
    </row>
    <row r="27747" spans="1:1" x14ac:dyDescent="0.55000000000000004">
      <c r="A27747" s="131"/>
    </row>
    <row r="27750" spans="1:1" x14ac:dyDescent="0.55000000000000004">
      <c r="A27750" s="131"/>
    </row>
    <row r="27751" spans="1:1" x14ac:dyDescent="0.55000000000000004">
      <c r="A27751" s="131"/>
    </row>
    <row r="27754" spans="1:1" x14ac:dyDescent="0.55000000000000004">
      <c r="A27754" s="131"/>
    </row>
    <row r="27755" spans="1:1" x14ac:dyDescent="0.55000000000000004">
      <c r="A27755" s="131"/>
    </row>
    <row r="27758" spans="1:1" x14ac:dyDescent="0.55000000000000004">
      <c r="A27758" s="131"/>
    </row>
    <row r="27759" spans="1:1" x14ac:dyDescent="0.55000000000000004">
      <c r="A27759" s="131"/>
    </row>
    <row r="27762" spans="1:1" x14ac:dyDescent="0.55000000000000004">
      <c r="A27762" s="131"/>
    </row>
    <row r="27763" spans="1:1" x14ac:dyDescent="0.55000000000000004">
      <c r="A27763" s="131"/>
    </row>
    <row r="27766" spans="1:1" x14ac:dyDescent="0.55000000000000004">
      <c r="A27766" s="131"/>
    </row>
    <row r="27767" spans="1:1" x14ac:dyDescent="0.55000000000000004">
      <c r="A27767" s="131"/>
    </row>
    <row r="27770" spans="1:1" x14ac:dyDescent="0.55000000000000004">
      <c r="A27770" s="131"/>
    </row>
    <row r="27771" spans="1:1" x14ac:dyDescent="0.55000000000000004">
      <c r="A27771" s="131"/>
    </row>
    <row r="27774" spans="1:1" x14ac:dyDescent="0.55000000000000004">
      <c r="A27774" s="131"/>
    </row>
    <row r="27775" spans="1:1" x14ac:dyDescent="0.55000000000000004">
      <c r="A27775" s="131"/>
    </row>
    <row r="27778" spans="1:1" x14ac:dyDescent="0.55000000000000004">
      <c r="A27778" s="131"/>
    </row>
    <row r="27779" spans="1:1" x14ac:dyDescent="0.55000000000000004">
      <c r="A27779" s="131"/>
    </row>
    <row r="27782" spans="1:1" x14ac:dyDescent="0.55000000000000004">
      <c r="A27782" s="131"/>
    </row>
    <row r="27783" spans="1:1" x14ac:dyDescent="0.55000000000000004">
      <c r="A27783" s="131"/>
    </row>
    <row r="27786" spans="1:1" x14ac:dyDescent="0.55000000000000004">
      <c r="A27786" s="131"/>
    </row>
    <row r="27787" spans="1:1" x14ac:dyDescent="0.55000000000000004">
      <c r="A27787" s="131"/>
    </row>
    <row r="27790" spans="1:1" x14ac:dyDescent="0.55000000000000004">
      <c r="A27790" s="131"/>
    </row>
    <row r="27791" spans="1:1" x14ac:dyDescent="0.55000000000000004">
      <c r="A27791" s="131"/>
    </row>
    <row r="27794" spans="1:1" x14ac:dyDescent="0.55000000000000004">
      <c r="A27794" s="131"/>
    </row>
    <row r="27795" spans="1:1" x14ac:dyDescent="0.55000000000000004">
      <c r="A27795" s="131"/>
    </row>
    <row r="27798" spans="1:1" x14ac:dyDescent="0.55000000000000004">
      <c r="A27798" s="131"/>
    </row>
    <row r="27799" spans="1:1" x14ac:dyDescent="0.55000000000000004">
      <c r="A27799" s="131"/>
    </row>
    <row r="27802" spans="1:1" x14ac:dyDescent="0.55000000000000004">
      <c r="A27802" s="131"/>
    </row>
    <row r="27803" spans="1:1" x14ac:dyDescent="0.55000000000000004">
      <c r="A27803" s="131"/>
    </row>
    <row r="27806" spans="1:1" x14ac:dyDescent="0.55000000000000004">
      <c r="A27806" s="131"/>
    </row>
    <row r="27807" spans="1:1" x14ac:dyDescent="0.55000000000000004">
      <c r="A27807" s="131"/>
    </row>
    <row r="27810" spans="1:1" x14ac:dyDescent="0.55000000000000004">
      <c r="A27810" s="131"/>
    </row>
    <row r="27811" spans="1:1" x14ac:dyDescent="0.55000000000000004">
      <c r="A27811" s="131"/>
    </row>
    <row r="27814" spans="1:1" x14ac:dyDescent="0.55000000000000004">
      <c r="A27814" s="131"/>
    </row>
    <row r="27815" spans="1:1" x14ac:dyDescent="0.55000000000000004">
      <c r="A27815" s="131"/>
    </row>
    <row r="27818" spans="1:1" x14ac:dyDescent="0.55000000000000004">
      <c r="A27818" s="131"/>
    </row>
    <row r="27819" spans="1:1" x14ac:dyDescent="0.55000000000000004">
      <c r="A27819" s="131"/>
    </row>
    <row r="27822" spans="1:1" x14ac:dyDescent="0.55000000000000004">
      <c r="A27822" s="131"/>
    </row>
    <row r="27823" spans="1:1" x14ac:dyDescent="0.55000000000000004">
      <c r="A27823" s="131"/>
    </row>
    <row r="27826" spans="1:1" x14ac:dyDescent="0.55000000000000004">
      <c r="A27826" s="131"/>
    </row>
    <row r="27827" spans="1:1" x14ac:dyDescent="0.55000000000000004">
      <c r="A27827" s="131"/>
    </row>
    <row r="27830" spans="1:1" x14ac:dyDescent="0.55000000000000004">
      <c r="A27830" s="131"/>
    </row>
    <row r="27831" spans="1:1" x14ac:dyDescent="0.55000000000000004">
      <c r="A27831" s="131"/>
    </row>
    <row r="27834" spans="1:1" x14ac:dyDescent="0.55000000000000004">
      <c r="A27834" s="131"/>
    </row>
    <row r="27835" spans="1:1" x14ac:dyDescent="0.55000000000000004">
      <c r="A27835" s="131"/>
    </row>
    <row r="27838" spans="1:1" x14ac:dyDescent="0.55000000000000004">
      <c r="A27838" s="131"/>
    </row>
    <row r="27839" spans="1:1" x14ac:dyDescent="0.55000000000000004">
      <c r="A27839" s="131"/>
    </row>
    <row r="27842" spans="1:1" x14ac:dyDescent="0.55000000000000004">
      <c r="A27842" s="131"/>
    </row>
    <row r="27843" spans="1:1" x14ac:dyDescent="0.55000000000000004">
      <c r="A27843" s="131"/>
    </row>
    <row r="27846" spans="1:1" x14ac:dyDescent="0.55000000000000004">
      <c r="A27846" s="131"/>
    </row>
    <row r="27847" spans="1:1" x14ac:dyDescent="0.55000000000000004">
      <c r="A27847" s="131"/>
    </row>
    <row r="27850" spans="1:1" x14ac:dyDescent="0.55000000000000004">
      <c r="A27850" s="131"/>
    </row>
    <row r="27851" spans="1:1" x14ac:dyDescent="0.55000000000000004">
      <c r="A27851" s="131"/>
    </row>
    <row r="27854" spans="1:1" x14ac:dyDescent="0.55000000000000004">
      <c r="A27854" s="131"/>
    </row>
    <row r="27855" spans="1:1" x14ac:dyDescent="0.55000000000000004">
      <c r="A27855" s="131"/>
    </row>
    <row r="27858" spans="1:1" x14ac:dyDescent="0.55000000000000004">
      <c r="A27858" s="131"/>
    </row>
    <row r="27859" spans="1:1" x14ac:dyDescent="0.55000000000000004">
      <c r="A27859" s="131"/>
    </row>
    <row r="27862" spans="1:1" x14ac:dyDescent="0.55000000000000004">
      <c r="A27862" s="131"/>
    </row>
    <row r="27863" spans="1:1" x14ac:dyDescent="0.55000000000000004">
      <c r="A27863" s="131"/>
    </row>
    <row r="27866" spans="1:1" x14ac:dyDescent="0.55000000000000004">
      <c r="A27866" s="131"/>
    </row>
    <row r="27867" spans="1:1" x14ac:dyDescent="0.55000000000000004">
      <c r="A27867" s="131"/>
    </row>
    <row r="27870" spans="1:1" x14ac:dyDescent="0.55000000000000004">
      <c r="A27870" s="131"/>
    </row>
    <row r="27871" spans="1:1" x14ac:dyDescent="0.55000000000000004">
      <c r="A27871" s="131"/>
    </row>
    <row r="27874" spans="1:1" x14ac:dyDescent="0.55000000000000004">
      <c r="A27874" s="131"/>
    </row>
    <row r="27875" spans="1:1" x14ac:dyDescent="0.55000000000000004">
      <c r="A27875" s="131"/>
    </row>
    <row r="27878" spans="1:1" x14ac:dyDescent="0.55000000000000004">
      <c r="A27878" s="131"/>
    </row>
    <row r="27879" spans="1:1" x14ac:dyDescent="0.55000000000000004">
      <c r="A27879" s="131"/>
    </row>
    <row r="27882" spans="1:1" x14ac:dyDescent="0.55000000000000004">
      <c r="A27882" s="131"/>
    </row>
    <row r="27883" spans="1:1" x14ac:dyDescent="0.55000000000000004">
      <c r="A27883" s="131"/>
    </row>
    <row r="27886" spans="1:1" x14ac:dyDescent="0.55000000000000004">
      <c r="A27886" s="131"/>
    </row>
    <row r="27887" spans="1:1" x14ac:dyDescent="0.55000000000000004">
      <c r="A27887" s="131"/>
    </row>
    <row r="27890" spans="1:1" x14ac:dyDescent="0.55000000000000004">
      <c r="A27890" s="131"/>
    </row>
    <row r="27891" spans="1:1" x14ac:dyDescent="0.55000000000000004">
      <c r="A27891" s="131"/>
    </row>
    <row r="27894" spans="1:1" x14ac:dyDescent="0.55000000000000004">
      <c r="A27894" s="131"/>
    </row>
    <row r="27895" spans="1:1" x14ac:dyDescent="0.55000000000000004">
      <c r="A27895" s="131"/>
    </row>
    <row r="27898" spans="1:1" x14ac:dyDescent="0.55000000000000004">
      <c r="A27898" s="131"/>
    </row>
    <row r="27899" spans="1:1" x14ac:dyDescent="0.55000000000000004">
      <c r="A27899" s="131"/>
    </row>
    <row r="27902" spans="1:1" x14ac:dyDescent="0.55000000000000004">
      <c r="A27902" s="131"/>
    </row>
    <row r="27903" spans="1:1" x14ac:dyDescent="0.55000000000000004">
      <c r="A27903" s="131"/>
    </row>
    <row r="27906" spans="1:1" x14ac:dyDescent="0.55000000000000004">
      <c r="A27906" s="131"/>
    </row>
    <row r="27907" spans="1:1" x14ac:dyDescent="0.55000000000000004">
      <c r="A27907" s="131"/>
    </row>
    <row r="27910" spans="1:1" x14ac:dyDescent="0.55000000000000004">
      <c r="A27910" s="131"/>
    </row>
    <row r="27911" spans="1:1" x14ac:dyDescent="0.55000000000000004">
      <c r="A27911" s="131"/>
    </row>
    <row r="27914" spans="1:1" x14ac:dyDescent="0.55000000000000004">
      <c r="A27914" s="131"/>
    </row>
    <row r="27915" spans="1:1" x14ac:dyDescent="0.55000000000000004">
      <c r="A27915" s="131"/>
    </row>
    <row r="27918" spans="1:1" x14ac:dyDescent="0.55000000000000004">
      <c r="A27918" s="131"/>
    </row>
    <row r="27919" spans="1:1" x14ac:dyDescent="0.55000000000000004">
      <c r="A27919" s="131"/>
    </row>
    <row r="27922" spans="1:1" x14ac:dyDescent="0.55000000000000004">
      <c r="A27922" s="131"/>
    </row>
    <row r="27923" spans="1:1" x14ac:dyDescent="0.55000000000000004">
      <c r="A27923" s="131"/>
    </row>
    <row r="27926" spans="1:1" x14ac:dyDescent="0.55000000000000004">
      <c r="A27926" s="131"/>
    </row>
    <row r="27927" spans="1:1" x14ac:dyDescent="0.55000000000000004">
      <c r="A27927" s="131"/>
    </row>
    <row r="27930" spans="1:1" x14ac:dyDescent="0.55000000000000004">
      <c r="A27930" s="131"/>
    </row>
    <row r="27931" spans="1:1" x14ac:dyDescent="0.55000000000000004">
      <c r="A27931" s="131"/>
    </row>
    <row r="27934" spans="1:1" x14ac:dyDescent="0.55000000000000004">
      <c r="A27934" s="131"/>
    </row>
    <row r="27935" spans="1:1" x14ac:dyDescent="0.55000000000000004">
      <c r="A27935" s="131"/>
    </row>
    <row r="27938" spans="1:1" x14ac:dyDescent="0.55000000000000004">
      <c r="A27938" s="131"/>
    </row>
    <row r="27939" spans="1:1" x14ac:dyDescent="0.55000000000000004">
      <c r="A27939" s="131"/>
    </row>
    <row r="27942" spans="1:1" x14ac:dyDescent="0.55000000000000004">
      <c r="A27942" s="131"/>
    </row>
    <row r="27943" spans="1:1" x14ac:dyDescent="0.55000000000000004">
      <c r="A27943" s="131"/>
    </row>
    <row r="27946" spans="1:1" x14ac:dyDescent="0.55000000000000004">
      <c r="A27946" s="131"/>
    </row>
    <row r="27947" spans="1:1" x14ac:dyDescent="0.55000000000000004">
      <c r="A27947" s="131"/>
    </row>
    <row r="27950" spans="1:1" x14ac:dyDescent="0.55000000000000004">
      <c r="A27950" s="131"/>
    </row>
    <row r="27951" spans="1:1" x14ac:dyDescent="0.55000000000000004">
      <c r="A27951" s="131"/>
    </row>
    <row r="27954" spans="1:1" x14ac:dyDescent="0.55000000000000004">
      <c r="A27954" s="131"/>
    </row>
    <row r="27955" spans="1:1" x14ac:dyDescent="0.55000000000000004">
      <c r="A27955" s="131"/>
    </row>
    <row r="27958" spans="1:1" x14ac:dyDescent="0.55000000000000004">
      <c r="A27958" s="131"/>
    </row>
    <row r="27959" spans="1:1" x14ac:dyDescent="0.55000000000000004">
      <c r="A27959" s="131"/>
    </row>
    <row r="27962" spans="1:1" x14ac:dyDescent="0.55000000000000004">
      <c r="A27962" s="131"/>
    </row>
    <row r="27963" spans="1:1" x14ac:dyDescent="0.55000000000000004">
      <c r="A27963" s="131"/>
    </row>
    <row r="27966" spans="1:1" x14ac:dyDescent="0.55000000000000004">
      <c r="A27966" s="131"/>
    </row>
    <row r="27967" spans="1:1" x14ac:dyDescent="0.55000000000000004">
      <c r="A27967" s="131"/>
    </row>
    <row r="27970" spans="1:1" x14ac:dyDescent="0.55000000000000004">
      <c r="A27970" s="131"/>
    </row>
    <row r="27971" spans="1:1" x14ac:dyDescent="0.55000000000000004">
      <c r="A27971" s="131"/>
    </row>
    <row r="27974" spans="1:1" x14ac:dyDescent="0.55000000000000004">
      <c r="A27974" s="131"/>
    </row>
    <row r="27975" spans="1:1" x14ac:dyDescent="0.55000000000000004">
      <c r="A27975" s="131"/>
    </row>
    <row r="27978" spans="1:1" x14ac:dyDescent="0.55000000000000004">
      <c r="A27978" s="131"/>
    </row>
    <row r="27979" spans="1:1" x14ac:dyDescent="0.55000000000000004">
      <c r="A27979" s="131"/>
    </row>
    <row r="27982" spans="1:1" x14ac:dyDescent="0.55000000000000004">
      <c r="A27982" s="131"/>
    </row>
    <row r="27983" spans="1:1" x14ac:dyDescent="0.55000000000000004">
      <c r="A27983" s="131"/>
    </row>
    <row r="27986" spans="1:1" x14ac:dyDescent="0.55000000000000004">
      <c r="A27986" s="131"/>
    </row>
    <row r="27987" spans="1:1" x14ac:dyDescent="0.55000000000000004">
      <c r="A27987" s="131"/>
    </row>
    <row r="27990" spans="1:1" x14ac:dyDescent="0.55000000000000004">
      <c r="A27990" s="131"/>
    </row>
    <row r="27991" spans="1:1" x14ac:dyDescent="0.55000000000000004">
      <c r="A27991" s="131"/>
    </row>
    <row r="27994" spans="1:1" x14ac:dyDescent="0.55000000000000004">
      <c r="A27994" s="131"/>
    </row>
    <row r="27995" spans="1:1" x14ac:dyDescent="0.55000000000000004">
      <c r="A27995" s="131"/>
    </row>
    <row r="27998" spans="1:1" x14ac:dyDescent="0.55000000000000004">
      <c r="A27998" s="131"/>
    </row>
    <row r="27999" spans="1:1" x14ac:dyDescent="0.55000000000000004">
      <c r="A27999" s="131"/>
    </row>
    <row r="28002" spans="1:1" x14ac:dyDescent="0.55000000000000004">
      <c r="A28002" s="131"/>
    </row>
    <row r="28003" spans="1:1" x14ac:dyDescent="0.55000000000000004">
      <c r="A28003" s="131"/>
    </row>
    <row r="28006" spans="1:1" x14ac:dyDescent="0.55000000000000004">
      <c r="A28006" s="131"/>
    </row>
    <row r="28007" spans="1:1" x14ac:dyDescent="0.55000000000000004">
      <c r="A28007" s="131"/>
    </row>
    <row r="28010" spans="1:1" x14ac:dyDescent="0.55000000000000004">
      <c r="A28010" s="131"/>
    </row>
    <row r="28011" spans="1:1" x14ac:dyDescent="0.55000000000000004">
      <c r="A28011" s="131"/>
    </row>
    <row r="28014" spans="1:1" x14ac:dyDescent="0.55000000000000004">
      <c r="A28014" s="131"/>
    </row>
    <row r="28015" spans="1:1" x14ac:dyDescent="0.55000000000000004">
      <c r="A28015" s="131"/>
    </row>
    <row r="28018" spans="1:1" x14ac:dyDescent="0.55000000000000004">
      <c r="A28018" s="131"/>
    </row>
    <row r="28019" spans="1:1" x14ac:dyDescent="0.55000000000000004">
      <c r="A28019" s="131"/>
    </row>
    <row r="28022" spans="1:1" x14ac:dyDescent="0.55000000000000004">
      <c r="A28022" s="131"/>
    </row>
    <row r="28023" spans="1:1" x14ac:dyDescent="0.55000000000000004">
      <c r="A28023" s="131"/>
    </row>
    <row r="28026" spans="1:1" x14ac:dyDescent="0.55000000000000004">
      <c r="A28026" s="131"/>
    </row>
    <row r="28027" spans="1:1" x14ac:dyDescent="0.55000000000000004">
      <c r="A28027" s="131"/>
    </row>
    <row r="28030" spans="1:1" x14ac:dyDescent="0.55000000000000004">
      <c r="A28030" s="131"/>
    </row>
    <row r="28031" spans="1:1" x14ac:dyDescent="0.55000000000000004">
      <c r="A28031" s="131"/>
    </row>
    <row r="28034" spans="1:1" x14ac:dyDescent="0.55000000000000004">
      <c r="A28034" s="131"/>
    </row>
    <row r="28035" spans="1:1" x14ac:dyDescent="0.55000000000000004">
      <c r="A28035" s="131"/>
    </row>
    <row r="28038" spans="1:1" x14ac:dyDescent="0.55000000000000004">
      <c r="A28038" s="131"/>
    </row>
    <row r="28039" spans="1:1" x14ac:dyDescent="0.55000000000000004">
      <c r="A28039" s="131"/>
    </row>
    <row r="28042" spans="1:1" x14ac:dyDescent="0.55000000000000004">
      <c r="A28042" s="131"/>
    </row>
    <row r="28043" spans="1:1" x14ac:dyDescent="0.55000000000000004">
      <c r="A28043" s="131"/>
    </row>
    <row r="28046" spans="1:1" x14ac:dyDescent="0.55000000000000004">
      <c r="A28046" s="131"/>
    </row>
    <row r="28047" spans="1:1" x14ac:dyDescent="0.55000000000000004">
      <c r="A28047" s="131"/>
    </row>
    <row r="28050" spans="1:1" x14ac:dyDescent="0.55000000000000004">
      <c r="A28050" s="131"/>
    </row>
    <row r="28051" spans="1:1" x14ac:dyDescent="0.55000000000000004">
      <c r="A28051" s="131"/>
    </row>
    <row r="28054" spans="1:1" x14ac:dyDescent="0.55000000000000004">
      <c r="A28054" s="131"/>
    </row>
    <row r="28055" spans="1:1" x14ac:dyDescent="0.55000000000000004">
      <c r="A28055" s="131"/>
    </row>
    <row r="28058" spans="1:1" x14ac:dyDescent="0.55000000000000004">
      <c r="A28058" s="131"/>
    </row>
    <row r="28059" spans="1:1" x14ac:dyDescent="0.55000000000000004">
      <c r="A28059" s="131"/>
    </row>
    <row r="28062" spans="1:1" x14ac:dyDescent="0.55000000000000004">
      <c r="A28062" s="131"/>
    </row>
    <row r="28063" spans="1:1" x14ac:dyDescent="0.55000000000000004">
      <c r="A28063" s="131"/>
    </row>
    <row r="28066" spans="1:1" x14ac:dyDescent="0.55000000000000004">
      <c r="A28066" s="131"/>
    </row>
    <row r="28067" spans="1:1" x14ac:dyDescent="0.55000000000000004">
      <c r="A28067" s="131"/>
    </row>
    <row r="28070" spans="1:1" x14ac:dyDescent="0.55000000000000004">
      <c r="A28070" s="131"/>
    </row>
    <row r="28071" spans="1:1" x14ac:dyDescent="0.55000000000000004">
      <c r="A28071" s="131"/>
    </row>
    <row r="28074" spans="1:1" x14ac:dyDescent="0.55000000000000004">
      <c r="A28074" s="131"/>
    </row>
    <row r="28075" spans="1:1" x14ac:dyDescent="0.55000000000000004">
      <c r="A28075" s="131"/>
    </row>
    <row r="28078" spans="1:1" x14ac:dyDescent="0.55000000000000004">
      <c r="A28078" s="131"/>
    </row>
    <row r="28079" spans="1:1" x14ac:dyDescent="0.55000000000000004">
      <c r="A28079" s="131"/>
    </row>
    <row r="28082" spans="1:1" x14ac:dyDescent="0.55000000000000004">
      <c r="A28082" s="131"/>
    </row>
    <row r="28083" spans="1:1" x14ac:dyDescent="0.55000000000000004">
      <c r="A28083" s="131"/>
    </row>
    <row r="28086" spans="1:1" x14ac:dyDescent="0.55000000000000004">
      <c r="A28086" s="131"/>
    </row>
    <row r="28087" spans="1:1" x14ac:dyDescent="0.55000000000000004">
      <c r="A28087" s="131"/>
    </row>
    <row r="28090" spans="1:1" x14ac:dyDescent="0.55000000000000004">
      <c r="A28090" s="131"/>
    </row>
    <row r="28091" spans="1:1" x14ac:dyDescent="0.55000000000000004">
      <c r="A28091" s="131"/>
    </row>
    <row r="28094" spans="1:1" x14ac:dyDescent="0.55000000000000004">
      <c r="A28094" s="131"/>
    </row>
    <row r="28095" spans="1:1" x14ac:dyDescent="0.55000000000000004">
      <c r="A28095" s="131"/>
    </row>
    <row r="28098" spans="1:1" x14ac:dyDescent="0.55000000000000004">
      <c r="A28098" s="131"/>
    </row>
    <row r="28099" spans="1:1" x14ac:dyDescent="0.55000000000000004">
      <c r="A28099" s="131"/>
    </row>
    <row r="28102" spans="1:1" x14ac:dyDescent="0.55000000000000004">
      <c r="A28102" s="131"/>
    </row>
    <row r="28103" spans="1:1" x14ac:dyDescent="0.55000000000000004">
      <c r="A28103" s="131"/>
    </row>
    <row r="28106" spans="1:1" x14ac:dyDescent="0.55000000000000004">
      <c r="A28106" s="131"/>
    </row>
    <row r="28107" spans="1:1" x14ac:dyDescent="0.55000000000000004">
      <c r="A28107" s="131"/>
    </row>
    <row r="28110" spans="1:1" x14ac:dyDescent="0.55000000000000004">
      <c r="A28110" s="131"/>
    </row>
    <row r="28111" spans="1:1" x14ac:dyDescent="0.55000000000000004">
      <c r="A28111" s="131"/>
    </row>
    <row r="28114" spans="1:1" x14ac:dyDescent="0.55000000000000004">
      <c r="A28114" s="131"/>
    </row>
    <row r="28115" spans="1:1" x14ac:dyDescent="0.55000000000000004">
      <c r="A28115" s="131"/>
    </row>
    <row r="28118" spans="1:1" x14ac:dyDescent="0.55000000000000004">
      <c r="A28118" s="131"/>
    </row>
    <row r="28119" spans="1:1" x14ac:dyDescent="0.55000000000000004">
      <c r="A28119" s="131"/>
    </row>
    <row r="28122" spans="1:1" x14ac:dyDescent="0.55000000000000004">
      <c r="A28122" s="131"/>
    </row>
    <row r="28123" spans="1:1" x14ac:dyDescent="0.55000000000000004">
      <c r="A28123" s="131"/>
    </row>
    <row r="28126" spans="1:1" x14ac:dyDescent="0.55000000000000004">
      <c r="A28126" s="131"/>
    </row>
    <row r="28127" spans="1:1" x14ac:dyDescent="0.55000000000000004">
      <c r="A28127" s="131"/>
    </row>
    <row r="28130" spans="1:1" x14ac:dyDescent="0.55000000000000004">
      <c r="A28130" s="131"/>
    </row>
    <row r="28131" spans="1:1" x14ac:dyDescent="0.55000000000000004">
      <c r="A28131" s="131"/>
    </row>
    <row r="28134" spans="1:1" x14ac:dyDescent="0.55000000000000004">
      <c r="A28134" s="131"/>
    </row>
    <row r="28135" spans="1:1" x14ac:dyDescent="0.55000000000000004">
      <c r="A28135" s="131"/>
    </row>
    <row r="28138" spans="1:1" x14ac:dyDescent="0.55000000000000004">
      <c r="A28138" s="131"/>
    </row>
    <row r="28139" spans="1:1" x14ac:dyDescent="0.55000000000000004">
      <c r="A28139" s="131"/>
    </row>
    <row r="28142" spans="1:1" x14ac:dyDescent="0.55000000000000004">
      <c r="A28142" s="131"/>
    </row>
    <row r="28143" spans="1:1" x14ac:dyDescent="0.55000000000000004">
      <c r="A28143" s="131"/>
    </row>
    <row r="28146" spans="1:1" x14ac:dyDescent="0.55000000000000004">
      <c r="A28146" s="131"/>
    </row>
    <row r="28147" spans="1:1" x14ac:dyDescent="0.55000000000000004">
      <c r="A28147" s="131"/>
    </row>
    <row r="28150" spans="1:1" x14ac:dyDescent="0.55000000000000004">
      <c r="A28150" s="131"/>
    </row>
    <row r="28151" spans="1:1" x14ac:dyDescent="0.55000000000000004">
      <c r="A28151" s="131"/>
    </row>
    <row r="28154" spans="1:1" x14ac:dyDescent="0.55000000000000004">
      <c r="A28154" s="131"/>
    </row>
    <row r="28155" spans="1:1" x14ac:dyDescent="0.55000000000000004">
      <c r="A28155" s="131"/>
    </row>
    <row r="28158" spans="1:1" x14ac:dyDescent="0.55000000000000004">
      <c r="A28158" s="131"/>
    </row>
    <row r="28159" spans="1:1" x14ac:dyDescent="0.55000000000000004">
      <c r="A28159" s="131"/>
    </row>
    <row r="28162" spans="1:1" x14ac:dyDescent="0.55000000000000004">
      <c r="A28162" s="131"/>
    </row>
    <row r="28163" spans="1:1" x14ac:dyDescent="0.55000000000000004">
      <c r="A28163" s="131"/>
    </row>
    <row r="28166" spans="1:1" x14ac:dyDescent="0.55000000000000004">
      <c r="A28166" s="131"/>
    </row>
    <row r="28167" spans="1:1" x14ac:dyDescent="0.55000000000000004">
      <c r="A28167" s="131"/>
    </row>
    <row r="28170" spans="1:1" x14ac:dyDescent="0.55000000000000004">
      <c r="A28170" s="131"/>
    </row>
    <row r="28171" spans="1:1" x14ac:dyDescent="0.55000000000000004">
      <c r="A28171" s="131"/>
    </row>
    <row r="28174" spans="1:1" x14ac:dyDescent="0.55000000000000004">
      <c r="A28174" s="131"/>
    </row>
    <row r="28175" spans="1:1" x14ac:dyDescent="0.55000000000000004">
      <c r="A28175" s="131"/>
    </row>
    <row r="28178" spans="1:1" x14ac:dyDescent="0.55000000000000004">
      <c r="A28178" s="131"/>
    </row>
    <row r="28179" spans="1:1" x14ac:dyDescent="0.55000000000000004">
      <c r="A28179" s="131"/>
    </row>
    <row r="28182" spans="1:1" x14ac:dyDescent="0.55000000000000004">
      <c r="A28182" s="131"/>
    </row>
    <row r="28183" spans="1:1" x14ac:dyDescent="0.55000000000000004">
      <c r="A28183" s="131"/>
    </row>
    <row r="28186" spans="1:1" x14ac:dyDescent="0.55000000000000004">
      <c r="A28186" s="131"/>
    </row>
    <row r="28187" spans="1:1" x14ac:dyDescent="0.55000000000000004">
      <c r="A28187" s="131"/>
    </row>
    <row r="28190" spans="1:1" x14ac:dyDescent="0.55000000000000004">
      <c r="A28190" s="131"/>
    </row>
    <row r="28191" spans="1:1" x14ac:dyDescent="0.55000000000000004">
      <c r="A28191" s="131"/>
    </row>
    <row r="28194" spans="1:1" x14ac:dyDescent="0.55000000000000004">
      <c r="A28194" s="131"/>
    </row>
    <row r="28195" spans="1:1" x14ac:dyDescent="0.55000000000000004">
      <c r="A28195" s="131"/>
    </row>
    <row r="28198" spans="1:1" x14ac:dyDescent="0.55000000000000004">
      <c r="A28198" s="131"/>
    </row>
    <row r="28199" spans="1:1" x14ac:dyDescent="0.55000000000000004">
      <c r="A28199" s="131"/>
    </row>
    <row r="28202" spans="1:1" x14ac:dyDescent="0.55000000000000004">
      <c r="A28202" s="131"/>
    </row>
    <row r="28203" spans="1:1" x14ac:dyDescent="0.55000000000000004">
      <c r="A28203" s="131"/>
    </row>
    <row r="28206" spans="1:1" x14ac:dyDescent="0.55000000000000004">
      <c r="A28206" s="131"/>
    </row>
    <row r="28207" spans="1:1" x14ac:dyDescent="0.55000000000000004">
      <c r="A28207" s="131"/>
    </row>
    <row r="28210" spans="1:1" x14ac:dyDescent="0.55000000000000004">
      <c r="A28210" s="131"/>
    </row>
    <row r="28211" spans="1:1" x14ac:dyDescent="0.55000000000000004">
      <c r="A28211" s="131"/>
    </row>
    <row r="28214" spans="1:1" x14ac:dyDescent="0.55000000000000004">
      <c r="A28214" s="131"/>
    </row>
    <row r="28215" spans="1:1" x14ac:dyDescent="0.55000000000000004">
      <c r="A28215" s="131"/>
    </row>
    <row r="28218" spans="1:1" x14ac:dyDescent="0.55000000000000004">
      <c r="A28218" s="131"/>
    </row>
    <row r="28219" spans="1:1" x14ac:dyDescent="0.55000000000000004">
      <c r="A28219" s="131"/>
    </row>
    <row r="28222" spans="1:1" x14ac:dyDescent="0.55000000000000004">
      <c r="A28222" s="131"/>
    </row>
    <row r="28223" spans="1:1" x14ac:dyDescent="0.55000000000000004">
      <c r="A28223" s="131"/>
    </row>
    <row r="28226" spans="1:1" x14ac:dyDescent="0.55000000000000004">
      <c r="A28226" s="131"/>
    </row>
    <row r="28227" spans="1:1" x14ac:dyDescent="0.55000000000000004">
      <c r="A28227" s="131"/>
    </row>
    <row r="28230" spans="1:1" x14ac:dyDescent="0.55000000000000004">
      <c r="A28230" s="131"/>
    </row>
    <row r="28231" spans="1:1" x14ac:dyDescent="0.55000000000000004">
      <c r="A28231" s="131"/>
    </row>
    <row r="28234" spans="1:1" x14ac:dyDescent="0.55000000000000004">
      <c r="A28234" s="131"/>
    </row>
    <row r="28235" spans="1:1" x14ac:dyDescent="0.55000000000000004">
      <c r="A28235" s="131"/>
    </row>
    <row r="28238" spans="1:1" x14ac:dyDescent="0.55000000000000004">
      <c r="A28238" s="131"/>
    </row>
    <row r="28239" spans="1:1" x14ac:dyDescent="0.55000000000000004">
      <c r="A28239" s="131"/>
    </row>
    <row r="28242" spans="1:1" x14ac:dyDescent="0.55000000000000004">
      <c r="A28242" s="131"/>
    </row>
    <row r="28243" spans="1:1" x14ac:dyDescent="0.55000000000000004">
      <c r="A28243" s="131"/>
    </row>
    <row r="28246" spans="1:1" x14ac:dyDescent="0.55000000000000004">
      <c r="A28246" s="131"/>
    </row>
    <row r="28247" spans="1:1" x14ac:dyDescent="0.55000000000000004">
      <c r="A28247" s="131"/>
    </row>
    <row r="28250" spans="1:1" x14ac:dyDescent="0.55000000000000004">
      <c r="A28250" s="131"/>
    </row>
    <row r="28251" spans="1:1" x14ac:dyDescent="0.55000000000000004">
      <c r="A28251" s="131"/>
    </row>
    <row r="28254" spans="1:1" x14ac:dyDescent="0.55000000000000004">
      <c r="A28254" s="131"/>
    </row>
    <row r="28255" spans="1:1" x14ac:dyDescent="0.55000000000000004">
      <c r="A28255" s="131"/>
    </row>
    <row r="28258" spans="1:1" x14ac:dyDescent="0.55000000000000004">
      <c r="A28258" s="131"/>
    </row>
    <row r="28259" spans="1:1" x14ac:dyDescent="0.55000000000000004">
      <c r="A28259" s="131"/>
    </row>
    <row r="28262" spans="1:1" x14ac:dyDescent="0.55000000000000004">
      <c r="A28262" s="131"/>
    </row>
    <row r="28263" spans="1:1" x14ac:dyDescent="0.55000000000000004">
      <c r="A28263" s="131"/>
    </row>
    <row r="28266" spans="1:1" x14ac:dyDescent="0.55000000000000004">
      <c r="A28266" s="131"/>
    </row>
    <row r="28267" spans="1:1" x14ac:dyDescent="0.55000000000000004">
      <c r="A28267" s="131"/>
    </row>
    <row r="28270" spans="1:1" x14ac:dyDescent="0.55000000000000004">
      <c r="A28270" s="131"/>
    </row>
    <row r="28271" spans="1:1" x14ac:dyDescent="0.55000000000000004">
      <c r="A28271" s="131"/>
    </row>
    <row r="28274" spans="1:1" x14ac:dyDescent="0.55000000000000004">
      <c r="A28274" s="131"/>
    </row>
    <row r="28275" spans="1:1" x14ac:dyDescent="0.55000000000000004">
      <c r="A28275" s="131"/>
    </row>
    <row r="28278" spans="1:1" x14ac:dyDescent="0.55000000000000004">
      <c r="A28278" s="131"/>
    </row>
    <row r="28279" spans="1:1" x14ac:dyDescent="0.55000000000000004">
      <c r="A28279" s="131"/>
    </row>
    <row r="28282" spans="1:1" x14ac:dyDescent="0.55000000000000004">
      <c r="A28282" s="131"/>
    </row>
    <row r="28283" spans="1:1" x14ac:dyDescent="0.55000000000000004">
      <c r="A28283" s="131"/>
    </row>
    <row r="28286" spans="1:1" x14ac:dyDescent="0.55000000000000004">
      <c r="A28286" s="131"/>
    </row>
    <row r="28287" spans="1:1" x14ac:dyDescent="0.55000000000000004">
      <c r="A28287" s="131"/>
    </row>
    <row r="28290" spans="1:1" x14ac:dyDescent="0.55000000000000004">
      <c r="A28290" s="131"/>
    </row>
    <row r="28291" spans="1:1" x14ac:dyDescent="0.55000000000000004">
      <c r="A28291" s="131"/>
    </row>
    <row r="28294" spans="1:1" x14ac:dyDescent="0.55000000000000004">
      <c r="A28294" s="131"/>
    </row>
    <row r="28295" spans="1:1" x14ac:dyDescent="0.55000000000000004">
      <c r="A28295" s="131"/>
    </row>
    <row r="28298" spans="1:1" x14ac:dyDescent="0.55000000000000004">
      <c r="A28298" s="131"/>
    </row>
    <row r="28299" spans="1:1" x14ac:dyDescent="0.55000000000000004">
      <c r="A28299" s="131"/>
    </row>
    <row r="28302" spans="1:1" x14ac:dyDescent="0.55000000000000004">
      <c r="A28302" s="131"/>
    </row>
    <row r="28303" spans="1:1" x14ac:dyDescent="0.55000000000000004">
      <c r="A28303" s="131"/>
    </row>
    <row r="28306" spans="1:1" x14ac:dyDescent="0.55000000000000004">
      <c r="A28306" s="131"/>
    </row>
    <row r="28307" spans="1:1" x14ac:dyDescent="0.55000000000000004">
      <c r="A28307" s="131"/>
    </row>
    <row r="28310" spans="1:1" x14ac:dyDescent="0.55000000000000004">
      <c r="A28310" s="131"/>
    </row>
    <row r="28311" spans="1:1" x14ac:dyDescent="0.55000000000000004">
      <c r="A28311" s="131"/>
    </row>
    <row r="28314" spans="1:1" x14ac:dyDescent="0.55000000000000004">
      <c r="A28314" s="131"/>
    </row>
    <row r="28315" spans="1:1" x14ac:dyDescent="0.55000000000000004">
      <c r="A28315" s="131"/>
    </row>
    <row r="28318" spans="1:1" x14ac:dyDescent="0.55000000000000004">
      <c r="A28318" s="131"/>
    </row>
    <row r="28319" spans="1:1" x14ac:dyDescent="0.55000000000000004">
      <c r="A28319" s="131"/>
    </row>
    <row r="28322" spans="1:1" x14ac:dyDescent="0.55000000000000004">
      <c r="A28322" s="131"/>
    </row>
    <row r="28323" spans="1:1" x14ac:dyDescent="0.55000000000000004">
      <c r="A28323" s="131"/>
    </row>
    <row r="28326" spans="1:1" x14ac:dyDescent="0.55000000000000004">
      <c r="A28326" s="131"/>
    </row>
    <row r="28327" spans="1:1" x14ac:dyDescent="0.55000000000000004">
      <c r="A28327" s="131"/>
    </row>
    <row r="28330" spans="1:1" x14ac:dyDescent="0.55000000000000004">
      <c r="A28330" s="131"/>
    </row>
    <row r="28331" spans="1:1" x14ac:dyDescent="0.55000000000000004">
      <c r="A28331" s="131"/>
    </row>
    <row r="28334" spans="1:1" x14ac:dyDescent="0.55000000000000004">
      <c r="A28334" s="131"/>
    </row>
    <row r="28335" spans="1:1" x14ac:dyDescent="0.55000000000000004">
      <c r="A28335" s="131"/>
    </row>
    <row r="28338" spans="1:1" x14ac:dyDescent="0.55000000000000004">
      <c r="A28338" s="131"/>
    </row>
    <row r="28339" spans="1:1" x14ac:dyDescent="0.55000000000000004">
      <c r="A28339" s="131"/>
    </row>
    <row r="28342" spans="1:1" x14ac:dyDescent="0.55000000000000004">
      <c r="A28342" s="131"/>
    </row>
    <row r="28343" spans="1:1" x14ac:dyDescent="0.55000000000000004">
      <c r="A28343" s="131"/>
    </row>
    <row r="28346" spans="1:1" x14ac:dyDescent="0.55000000000000004">
      <c r="A28346" s="131"/>
    </row>
    <row r="28347" spans="1:1" x14ac:dyDescent="0.55000000000000004">
      <c r="A28347" s="131"/>
    </row>
    <row r="28350" spans="1:1" x14ac:dyDescent="0.55000000000000004">
      <c r="A28350" s="131"/>
    </row>
    <row r="28351" spans="1:1" x14ac:dyDescent="0.55000000000000004">
      <c r="A28351" s="131"/>
    </row>
    <row r="28354" spans="1:1" x14ac:dyDescent="0.55000000000000004">
      <c r="A28354" s="131"/>
    </row>
    <row r="28355" spans="1:1" x14ac:dyDescent="0.55000000000000004">
      <c r="A28355" s="131"/>
    </row>
    <row r="28358" spans="1:1" x14ac:dyDescent="0.55000000000000004">
      <c r="A28358" s="131"/>
    </row>
    <row r="28359" spans="1:1" x14ac:dyDescent="0.55000000000000004">
      <c r="A28359" s="131"/>
    </row>
    <row r="28362" spans="1:1" x14ac:dyDescent="0.55000000000000004">
      <c r="A28362" s="131"/>
    </row>
    <row r="28363" spans="1:1" x14ac:dyDescent="0.55000000000000004">
      <c r="A28363" s="131"/>
    </row>
    <row r="28366" spans="1:1" x14ac:dyDescent="0.55000000000000004">
      <c r="A28366" s="131"/>
    </row>
    <row r="28367" spans="1:1" x14ac:dyDescent="0.55000000000000004">
      <c r="A28367" s="131"/>
    </row>
    <row r="28370" spans="1:1" x14ac:dyDescent="0.55000000000000004">
      <c r="A28370" s="131"/>
    </row>
    <row r="28371" spans="1:1" x14ac:dyDescent="0.55000000000000004">
      <c r="A28371" s="131"/>
    </row>
    <row r="28374" spans="1:1" x14ac:dyDescent="0.55000000000000004">
      <c r="A28374" s="131"/>
    </row>
    <row r="28375" spans="1:1" x14ac:dyDescent="0.55000000000000004">
      <c r="A28375" s="131"/>
    </row>
    <row r="28378" spans="1:1" x14ac:dyDescent="0.55000000000000004">
      <c r="A28378" s="131"/>
    </row>
    <row r="28379" spans="1:1" x14ac:dyDescent="0.55000000000000004">
      <c r="A28379" s="131"/>
    </row>
    <row r="28382" spans="1:1" x14ac:dyDescent="0.55000000000000004">
      <c r="A28382" s="131"/>
    </row>
    <row r="28383" spans="1:1" x14ac:dyDescent="0.55000000000000004">
      <c r="A28383" s="131"/>
    </row>
    <row r="28386" spans="1:1" x14ac:dyDescent="0.55000000000000004">
      <c r="A28386" s="131"/>
    </row>
    <row r="28387" spans="1:1" x14ac:dyDescent="0.55000000000000004">
      <c r="A28387" s="131"/>
    </row>
    <row r="28390" spans="1:1" x14ac:dyDescent="0.55000000000000004">
      <c r="A28390" s="131"/>
    </row>
    <row r="28391" spans="1:1" x14ac:dyDescent="0.55000000000000004">
      <c r="A28391" s="131"/>
    </row>
    <row r="28394" spans="1:1" x14ac:dyDescent="0.55000000000000004">
      <c r="A28394" s="131"/>
    </row>
    <row r="28395" spans="1:1" x14ac:dyDescent="0.55000000000000004">
      <c r="A28395" s="131"/>
    </row>
    <row r="28398" spans="1:1" x14ac:dyDescent="0.55000000000000004">
      <c r="A28398" s="131"/>
    </row>
    <row r="28399" spans="1:1" x14ac:dyDescent="0.55000000000000004">
      <c r="A28399" s="131"/>
    </row>
    <row r="28402" spans="1:1" x14ac:dyDescent="0.55000000000000004">
      <c r="A28402" s="131"/>
    </row>
    <row r="28403" spans="1:1" x14ac:dyDescent="0.55000000000000004">
      <c r="A28403" s="131"/>
    </row>
    <row r="28406" spans="1:1" x14ac:dyDescent="0.55000000000000004">
      <c r="A28406" s="131"/>
    </row>
    <row r="28407" spans="1:1" x14ac:dyDescent="0.55000000000000004">
      <c r="A28407" s="131"/>
    </row>
    <row r="28410" spans="1:1" x14ac:dyDescent="0.55000000000000004">
      <c r="A28410" s="131"/>
    </row>
    <row r="28411" spans="1:1" x14ac:dyDescent="0.55000000000000004">
      <c r="A28411" s="131"/>
    </row>
    <row r="28414" spans="1:1" x14ac:dyDescent="0.55000000000000004">
      <c r="A28414" s="131"/>
    </row>
    <row r="28415" spans="1:1" x14ac:dyDescent="0.55000000000000004">
      <c r="A28415" s="131"/>
    </row>
    <row r="28418" spans="1:1" x14ac:dyDescent="0.55000000000000004">
      <c r="A28418" s="131"/>
    </row>
    <row r="28419" spans="1:1" x14ac:dyDescent="0.55000000000000004">
      <c r="A28419" s="131"/>
    </row>
    <row r="28422" spans="1:1" x14ac:dyDescent="0.55000000000000004">
      <c r="A28422" s="131"/>
    </row>
    <row r="28423" spans="1:1" x14ac:dyDescent="0.55000000000000004">
      <c r="A28423" s="131"/>
    </row>
    <row r="28426" spans="1:1" x14ac:dyDescent="0.55000000000000004">
      <c r="A28426" s="131"/>
    </row>
    <row r="28427" spans="1:1" x14ac:dyDescent="0.55000000000000004">
      <c r="A28427" s="131"/>
    </row>
    <row r="28430" spans="1:1" x14ac:dyDescent="0.55000000000000004">
      <c r="A28430" s="131"/>
    </row>
    <row r="28431" spans="1:1" x14ac:dyDescent="0.55000000000000004">
      <c r="A28431" s="131"/>
    </row>
    <row r="28434" spans="1:1" x14ac:dyDescent="0.55000000000000004">
      <c r="A28434" s="131"/>
    </row>
    <row r="28435" spans="1:1" x14ac:dyDescent="0.55000000000000004">
      <c r="A28435" s="131"/>
    </row>
    <row r="28438" spans="1:1" x14ac:dyDescent="0.55000000000000004">
      <c r="A28438" s="131"/>
    </row>
    <row r="28439" spans="1:1" x14ac:dyDescent="0.55000000000000004">
      <c r="A28439" s="131"/>
    </row>
    <row r="28442" spans="1:1" x14ac:dyDescent="0.55000000000000004">
      <c r="A28442" s="131"/>
    </row>
    <row r="28443" spans="1:1" x14ac:dyDescent="0.55000000000000004">
      <c r="A28443" s="131"/>
    </row>
    <row r="28446" spans="1:1" x14ac:dyDescent="0.55000000000000004">
      <c r="A28446" s="131"/>
    </row>
    <row r="28447" spans="1:1" x14ac:dyDescent="0.55000000000000004">
      <c r="A28447" s="131"/>
    </row>
    <row r="28450" spans="1:1" x14ac:dyDescent="0.55000000000000004">
      <c r="A28450" s="131"/>
    </row>
    <row r="28451" spans="1:1" x14ac:dyDescent="0.55000000000000004">
      <c r="A28451" s="131"/>
    </row>
    <row r="28454" spans="1:1" x14ac:dyDescent="0.55000000000000004">
      <c r="A28454" s="131"/>
    </row>
    <row r="28455" spans="1:1" x14ac:dyDescent="0.55000000000000004">
      <c r="A28455" s="131"/>
    </row>
    <row r="28458" spans="1:1" x14ac:dyDescent="0.55000000000000004">
      <c r="A28458" s="131"/>
    </row>
    <row r="28459" spans="1:1" x14ac:dyDescent="0.55000000000000004">
      <c r="A28459" s="131"/>
    </row>
    <row r="28462" spans="1:1" x14ac:dyDescent="0.55000000000000004">
      <c r="A28462" s="131"/>
    </row>
    <row r="28463" spans="1:1" x14ac:dyDescent="0.55000000000000004">
      <c r="A28463" s="131"/>
    </row>
    <row r="28466" spans="1:1" x14ac:dyDescent="0.55000000000000004">
      <c r="A28466" s="131"/>
    </row>
    <row r="28467" spans="1:1" x14ac:dyDescent="0.55000000000000004">
      <c r="A28467" s="131"/>
    </row>
    <row r="28470" spans="1:1" x14ac:dyDescent="0.55000000000000004">
      <c r="A28470" s="131"/>
    </row>
    <row r="28471" spans="1:1" x14ac:dyDescent="0.55000000000000004">
      <c r="A28471" s="131"/>
    </row>
    <row r="28474" spans="1:1" x14ac:dyDescent="0.55000000000000004">
      <c r="A28474" s="131"/>
    </row>
    <row r="28475" spans="1:1" x14ac:dyDescent="0.55000000000000004">
      <c r="A28475" s="131"/>
    </row>
    <row r="28478" spans="1:1" x14ac:dyDescent="0.55000000000000004">
      <c r="A28478" s="131"/>
    </row>
    <row r="28479" spans="1:1" x14ac:dyDescent="0.55000000000000004">
      <c r="A28479" s="131"/>
    </row>
    <row r="28482" spans="1:1" x14ac:dyDescent="0.55000000000000004">
      <c r="A28482" s="131"/>
    </row>
    <row r="28483" spans="1:1" x14ac:dyDescent="0.55000000000000004">
      <c r="A28483" s="131"/>
    </row>
    <row r="28486" spans="1:1" x14ac:dyDescent="0.55000000000000004">
      <c r="A28486" s="131"/>
    </row>
    <row r="28487" spans="1:1" x14ac:dyDescent="0.55000000000000004">
      <c r="A28487" s="131"/>
    </row>
    <row r="28490" spans="1:1" x14ac:dyDescent="0.55000000000000004">
      <c r="A28490" s="131"/>
    </row>
    <row r="28491" spans="1:1" x14ac:dyDescent="0.55000000000000004">
      <c r="A28491" s="131"/>
    </row>
    <row r="28494" spans="1:1" x14ac:dyDescent="0.55000000000000004">
      <c r="A28494" s="131"/>
    </row>
    <row r="28495" spans="1:1" x14ac:dyDescent="0.55000000000000004">
      <c r="A28495" s="131"/>
    </row>
    <row r="28498" spans="1:1" x14ac:dyDescent="0.55000000000000004">
      <c r="A28498" s="131"/>
    </row>
    <row r="28499" spans="1:1" x14ac:dyDescent="0.55000000000000004">
      <c r="A28499" s="131"/>
    </row>
    <row r="28502" spans="1:1" x14ac:dyDescent="0.55000000000000004">
      <c r="A28502" s="131"/>
    </row>
    <row r="28503" spans="1:1" x14ac:dyDescent="0.55000000000000004">
      <c r="A28503" s="131"/>
    </row>
    <row r="28506" spans="1:1" x14ac:dyDescent="0.55000000000000004">
      <c r="A28506" s="131"/>
    </row>
    <row r="28507" spans="1:1" x14ac:dyDescent="0.55000000000000004">
      <c r="A28507" s="131"/>
    </row>
    <row r="28510" spans="1:1" x14ac:dyDescent="0.55000000000000004">
      <c r="A28510" s="131"/>
    </row>
    <row r="28511" spans="1:1" x14ac:dyDescent="0.55000000000000004">
      <c r="A28511" s="131"/>
    </row>
    <row r="28514" spans="1:1" x14ac:dyDescent="0.55000000000000004">
      <c r="A28514" s="131"/>
    </row>
    <row r="28515" spans="1:1" x14ac:dyDescent="0.55000000000000004">
      <c r="A28515" s="131"/>
    </row>
    <row r="28518" spans="1:1" x14ac:dyDescent="0.55000000000000004">
      <c r="A28518" s="131"/>
    </row>
    <row r="28519" spans="1:1" x14ac:dyDescent="0.55000000000000004">
      <c r="A28519" s="131"/>
    </row>
    <row r="28522" spans="1:1" x14ac:dyDescent="0.55000000000000004">
      <c r="A28522" s="131"/>
    </row>
    <row r="28523" spans="1:1" x14ac:dyDescent="0.55000000000000004">
      <c r="A28523" s="131"/>
    </row>
    <row r="28526" spans="1:1" x14ac:dyDescent="0.55000000000000004">
      <c r="A28526" s="131"/>
    </row>
    <row r="28527" spans="1:1" x14ac:dyDescent="0.55000000000000004">
      <c r="A28527" s="131"/>
    </row>
    <row r="28530" spans="1:1" x14ac:dyDescent="0.55000000000000004">
      <c r="A28530" s="131"/>
    </row>
    <row r="28531" spans="1:1" x14ac:dyDescent="0.55000000000000004">
      <c r="A28531" s="131"/>
    </row>
    <row r="28534" spans="1:1" x14ac:dyDescent="0.55000000000000004">
      <c r="A28534" s="131"/>
    </row>
    <row r="28535" spans="1:1" x14ac:dyDescent="0.55000000000000004">
      <c r="A28535" s="131"/>
    </row>
    <row r="28538" spans="1:1" x14ac:dyDescent="0.55000000000000004">
      <c r="A28538" s="131"/>
    </row>
    <row r="28539" spans="1:1" x14ac:dyDescent="0.55000000000000004">
      <c r="A28539" s="131"/>
    </row>
    <row r="28542" spans="1:1" x14ac:dyDescent="0.55000000000000004">
      <c r="A28542" s="131"/>
    </row>
    <row r="28543" spans="1:1" x14ac:dyDescent="0.55000000000000004">
      <c r="A28543" s="131"/>
    </row>
    <row r="28546" spans="1:1" x14ac:dyDescent="0.55000000000000004">
      <c r="A28546" s="131"/>
    </row>
    <row r="28547" spans="1:1" x14ac:dyDescent="0.55000000000000004">
      <c r="A28547" s="131"/>
    </row>
    <row r="28550" spans="1:1" x14ac:dyDescent="0.55000000000000004">
      <c r="A28550" s="131"/>
    </row>
    <row r="28551" spans="1:1" x14ac:dyDescent="0.55000000000000004">
      <c r="A28551" s="131"/>
    </row>
    <row r="28554" spans="1:1" x14ac:dyDescent="0.55000000000000004">
      <c r="A28554" s="131"/>
    </row>
    <row r="28555" spans="1:1" x14ac:dyDescent="0.55000000000000004">
      <c r="A28555" s="131"/>
    </row>
    <row r="28558" spans="1:1" x14ac:dyDescent="0.55000000000000004">
      <c r="A28558" s="131"/>
    </row>
    <row r="28559" spans="1:1" x14ac:dyDescent="0.55000000000000004">
      <c r="A28559" s="131"/>
    </row>
    <row r="28562" spans="1:1" x14ac:dyDescent="0.55000000000000004">
      <c r="A28562" s="131"/>
    </row>
    <row r="28563" spans="1:1" x14ac:dyDescent="0.55000000000000004">
      <c r="A28563" s="131"/>
    </row>
    <row r="28566" spans="1:1" x14ac:dyDescent="0.55000000000000004">
      <c r="A28566" s="131"/>
    </row>
    <row r="28567" spans="1:1" x14ac:dyDescent="0.55000000000000004">
      <c r="A28567" s="131"/>
    </row>
    <row r="28570" spans="1:1" x14ac:dyDescent="0.55000000000000004">
      <c r="A28570" s="131"/>
    </row>
    <row r="28571" spans="1:1" x14ac:dyDescent="0.55000000000000004">
      <c r="A28571" s="131"/>
    </row>
    <row r="28574" spans="1:1" x14ac:dyDescent="0.55000000000000004">
      <c r="A28574" s="131"/>
    </row>
    <row r="28575" spans="1:1" x14ac:dyDescent="0.55000000000000004">
      <c r="A28575" s="131"/>
    </row>
    <row r="28578" spans="1:1" x14ac:dyDescent="0.55000000000000004">
      <c r="A28578" s="131"/>
    </row>
    <row r="28579" spans="1:1" x14ac:dyDescent="0.55000000000000004">
      <c r="A28579" s="131"/>
    </row>
    <row r="28582" spans="1:1" x14ac:dyDescent="0.55000000000000004">
      <c r="A28582" s="131"/>
    </row>
    <row r="28583" spans="1:1" x14ac:dyDescent="0.55000000000000004">
      <c r="A28583" s="131"/>
    </row>
    <row r="28586" spans="1:1" x14ac:dyDescent="0.55000000000000004">
      <c r="A28586" s="131"/>
    </row>
    <row r="28587" spans="1:1" x14ac:dyDescent="0.55000000000000004">
      <c r="A28587" s="131"/>
    </row>
    <row r="28590" spans="1:1" x14ac:dyDescent="0.55000000000000004">
      <c r="A28590" s="131"/>
    </row>
    <row r="28591" spans="1:1" x14ac:dyDescent="0.55000000000000004">
      <c r="A28591" s="131"/>
    </row>
    <row r="28594" spans="1:1" x14ac:dyDescent="0.55000000000000004">
      <c r="A28594" s="131"/>
    </row>
    <row r="28595" spans="1:1" x14ac:dyDescent="0.55000000000000004">
      <c r="A28595" s="131"/>
    </row>
    <row r="28598" spans="1:1" x14ac:dyDescent="0.55000000000000004">
      <c r="A28598" s="131"/>
    </row>
    <row r="28599" spans="1:1" x14ac:dyDescent="0.55000000000000004">
      <c r="A28599" s="131"/>
    </row>
    <row r="28602" spans="1:1" x14ac:dyDescent="0.55000000000000004">
      <c r="A28602" s="131"/>
    </row>
    <row r="28603" spans="1:1" x14ac:dyDescent="0.55000000000000004">
      <c r="A28603" s="131"/>
    </row>
    <row r="28606" spans="1:1" x14ac:dyDescent="0.55000000000000004">
      <c r="A28606" s="131"/>
    </row>
    <row r="28607" spans="1:1" x14ac:dyDescent="0.55000000000000004">
      <c r="A28607" s="131"/>
    </row>
    <row r="28610" spans="1:1" x14ac:dyDescent="0.55000000000000004">
      <c r="A28610" s="131"/>
    </row>
    <row r="28611" spans="1:1" x14ac:dyDescent="0.55000000000000004">
      <c r="A28611" s="131"/>
    </row>
    <row r="28614" spans="1:1" x14ac:dyDescent="0.55000000000000004">
      <c r="A28614" s="131"/>
    </row>
    <row r="28615" spans="1:1" x14ac:dyDescent="0.55000000000000004">
      <c r="A28615" s="131"/>
    </row>
    <row r="28618" spans="1:1" x14ac:dyDescent="0.55000000000000004">
      <c r="A28618" s="131"/>
    </row>
    <row r="28619" spans="1:1" x14ac:dyDescent="0.55000000000000004">
      <c r="A28619" s="131"/>
    </row>
    <row r="28622" spans="1:1" x14ac:dyDescent="0.55000000000000004">
      <c r="A28622" s="131"/>
    </row>
    <row r="28623" spans="1:1" x14ac:dyDescent="0.55000000000000004">
      <c r="A28623" s="131"/>
    </row>
    <row r="28626" spans="1:1" x14ac:dyDescent="0.55000000000000004">
      <c r="A28626" s="131"/>
    </row>
    <row r="28627" spans="1:1" x14ac:dyDescent="0.55000000000000004">
      <c r="A28627" s="131"/>
    </row>
    <row r="28630" spans="1:1" x14ac:dyDescent="0.55000000000000004">
      <c r="A28630" s="131"/>
    </row>
    <row r="28631" spans="1:1" x14ac:dyDescent="0.55000000000000004">
      <c r="A28631" s="131"/>
    </row>
    <row r="28634" spans="1:1" x14ac:dyDescent="0.55000000000000004">
      <c r="A28634" s="131"/>
    </row>
    <row r="28635" spans="1:1" x14ac:dyDescent="0.55000000000000004">
      <c r="A28635" s="131"/>
    </row>
    <row r="28638" spans="1:1" x14ac:dyDescent="0.55000000000000004">
      <c r="A28638" s="131"/>
    </row>
    <row r="28639" spans="1:1" x14ac:dyDescent="0.55000000000000004">
      <c r="A28639" s="131"/>
    </row>
    <row r="28642" spans="1:1" x14ac:dyDescent="0.55000000000000004">
      <c r="A28642" s="131"/>
    </row>
    <row r="28643" spans="1:1" x14ac:dyDescent="0.55000000000000004">
      <c r="A28643" s="131"/>
    </row>
    <row r="28646" spans="1:1" x14ac:dyDescent="0.55000000000000004">
      <c r="A28646" s="131"/>
    </row>
    <row r="28647" spans="1:1" x14ac:dyDescent="0.55000000000000004">
      <c r="A28647" s="131"/>
    </row>
    <row r="28650" spans="1:1" x14ac:dyDescent="0.55000000000000004">
      <c r="A28650" s="131"/>
    </row>
    <row r="28651" spans="1:1" x14ac:dyDescent="0.55000000000000004">
      <c r="A28651" s="131"/>
    </row>
    <row r="28654" spans="1:1" x14ac:dyDescent="0.55000000000000004">
      <c r="A28654" s="131"/>
    </row>
    <row r="28655" spans="1:1" x14ac:dyDescent="0.55000000000000004">
      <c r="A28655" s="131"/>
    </row>
    <row r="28658" spans="1:1" x14ac:dyDescent="0.55000000000000004">
      <c r="A28658" s="131"/>
    </row>
    <row r="28659" spans="1:1" x14ac:dyDescent="0.55000000000000004">
      <c r="A28659" s="131"/>
    </row>
    <row r="28662" spans="1:1" x14ac:dyDescent="0.55000000000000004">
      <c r="A28662" s="131"/>
    </row>
    <row r="28663" spans="1:1" x14ac:dyDescent="0.55000000000000004">
      <c r="A28663" s="131"/>
    </row>
    <row r="28666" spans="1:1" x14ac:dyDescent="0.55000000000000004">
      <c r="A28666" s="131"/>
    </row>
    <row r="28667" spans="1:1" x14ac:dyDescent="0.55000000000000004">
      <c r="A28667" s="131"/>
    </row>
    <row r="28670" spans="1:1" x14ac:dyDescent="0.55000000000000004">
      <c r="A28670" s="131"/>
    </row>
    <row r="28671" spans="1:1" x14ac:dyDescent="0.55000000000000004">
      <c r="A28671" s="131"/>
    </row>
    <row r="28674" spans="1:1" x14ac:dyDescent="0.55000000000000004">
      <c r="A28674" s="131"/>
    </row>
    <row r="28675" spans="1:1" x14ac:dyDescent="0.55000000000000004">
      <c r="A28675" s="131"/>
    </row>
    <row r="28678" spans="1:1" x14ac:dyDescent="0.55000000000000004">
      <c r="A28678" s="131"/>
    </row>
    <row r="28679" spans="1:1" x14ac:dyDescent="0.55000000000000004">
      <c r="A28679" s="131"/>
    </row>
    <row r="28682" spans="1:1" x14ac:dyDescent="0.55000000000000004">
      <c r="A28682" s="131"/>
    </row>
    <row r="28683" spans="1:1" x14ac:dyDescent="0.55000000000000004">
      <c r="A28683" s="131"/>
    </row>
    <row r="28686" spans="1:1" x14ac:dyDescent="0.55000000000000004">
      <c r="A28686" s="131"/>
    </row>
    <row r="28687" spans="1:1" x14ac:dyDescent="0.55000000000000004">
      <c r="A28687" s="131"/>
    </row>
    <row r="28690" spans="1:1" x14ac:dyDescent="0.55000000000000004">
      <c r="A28690" s="131"/>
    </row>
    <row r="28691" spans="1:1" x14ac:dyDescent="0.55000000000000004">
      <c r="A28691" s="131"/>
    </row>
    <row r="28694" spans="1:1" x14ac:dyDescent="0.55000000000000004">
      <c r="A28694" s="131"/>
    </row>
    <row r="28695" spans="1:1" x14ac:dyDescent="0.55000000000000004">
      <c r="A28695" s="131"/>
    </row>
    <row r="28698" spans="1:1" x14ac:dyDescent="0.55000000000000004">
      <c r="A28698" s="131"/>
    </row>
    <row r="28699" spans="1:1" x14ac:dyDescent="0.55000000000000004">
      <c r="A28699" s="131"/>
    </row>
    <row r="28702" spans="1:1" x14ac:dyDescent="0.55000000000000004">
      <c r="A28702" s="131"/>
    </row>
    <row r="28703" spans="1:1" x14ac:dyDescent="0.55000000000000004">
      <c r="A28703" s="131"/>
    </row>
    <row r="28706" spans="1:1" x14ac:dyDescent="0.55000000000000004">
      <c r="A28706" s="131"/>
    </row>
    <row r="28707" spans="1:1" x14ac:dyDescent="0.55000000000000004">
      <c r="A28707" s="131"/>
    </row>
    <row r="28710" spans="1:1" x14ac:dyDescent="0.55000000000000004">
      <c r="A28710" s="131"/>
    </row>
    <row r="28711" spans="1:1" x14ac:dyDescent="0.55000000000000004">
      <c r="A28711" s="131"/>
    </row>
    <row r="28714" spans="1:1" x14ac:dyDescent="0.55000000000000004">
      <c r="A28714" s="131"/>
    </row>
    <row r="28715" spans="1:1" x14ac:dyDescent="0.55000000000000004">
      <c r="A28715" s="131"/>
    </row>
    <row r="28718" spans="1:1" x14ac:dyDescent="0.55000000000000004">
      <c r="A28718" s="131"/>
    </row>
    <row r="28719" spans="1:1" x14ac:dyDescent="0.55000000000000004">
      <c r="A28719" s="131"/>
    </row>
    <row r="28722" spans="1:1" x14ac:dyDescent="0.55000000000000004">
      <c r="A28722" s="131"/>
    </row>
    <row r="28723" spans="1:1" x14ac:dyDescent="0.55000000000000004">
      <c r="A28723" s="131"/>
    </row>
    <row r="28726" spans="1:1" x14ac:dyDescent="0.55000000000000004">
      <c r="A28726" s="131"/>
    </row>
    <row r="28727" spans="1:1" x14ac:dyDescent="0.55000000000000004">
      <c r="A28727" s="131"/>
    </row>
    <row r="28730" spans="1:1" x14ac:dyDescent="0.55000000000000004">
      <c r="A28730" s="131"/>
    </row>
    <row r="28731" spans="1:1" x14ac:dyDescent="0.55000000000000004">
      <c r="A28731" s="131"/>
    </row>
    <row r="28734" spans="1:1" x14ac:dyDescent="0.55000000000000004">
      <c r="A28734" s="131"/>
    </row>
    <row r="28735" spans="1:1" x14ac:dyDescent="0.55000000000000004">
      <c r="A28735" s="131"/>
    </row>
    <row r="28738" spans="1:1" x14ac:dyDescent="0.55000000000000004">
      <c r="A28738" s="131"/>
    </row>
    <row r="28739" spans="1:1" x14ac:dyDescent="0.55000000000000004">
      <c r="A28739" s="131"/>
    </row>
    <row r="28742" spans="1:1" x14ac:dyDescent="0.55000000000000004">
      <c r="A28742" s="131"/>
    </row>
    <row r="28743" spans="1:1" x14ac:dyDescent="0.55000000000000004">
      <c r="A28743" s="131"/>
    </row>
    <row r="28746" spans="1:1" x14ac:dyDescent="0.55000000000000004">
      <c r="A28746" s="131"/>
    </row>
    <row r="28747" spans="1:1" x14ac:dyDescent="0.55000000000000004">
      <c r="A28747" s="131"/>
    </row>
    <row r="28750" spans="1:1" x14ac:dyDescent="0.55000000000000004">
      <c r="A28750" s="131"/>
    </row>
    <row r="28751" spans="1:1" x14ac:dyDescent="0.55000000000000004">
      <c r="A28751" s="131"/>
    </row>
    <row r="28754" spans="1:1" x14ac:dyDescent="0.55000000000000004">
      <c r="A28754" s="131"/>
    </row>
    <row r="28755" spans="1:1" x14ac:dyDescent="0.55000000000000004">
      <c r="A28755" s="131"/>
    </row>
    <row r="28758" spans="1:1" x14ac:dyDescent="0.55000000000000004">
      <c r="A28758" s="131"/>
    </row>
    <row r="28759" spans="1:1" x14ac:dyDescent="0.55000000000000004">
      <c r="A28759" s="131"/>
    </row>
    <row r="28762" spans="1:1" x14ac:dyDescent="0.55000000000000004">
      <c r="A28762" s="131"/>
    </row>
    <row r="28763" spans="1:1" x14ac:dyDescent="0.55000000000000004">
      <c r="A28763" s="131"/>
    </row>
    <row r="28766" spans="1:1" x14ac:dyDescent="0.55000000000000004">
      <c r="A28766" s="131"/>
    </row>
    <row r="28767" spans="1:1" x14ac:dyDescent="0.55000000000000004">
      <c r="A28767" s="131"/>
    </row>
    <row r="28770" spans="1:1" x14ac:dyDescent="0.55000000000000004">
      <c r="A28770" s="131"/>
    </row>
    <row r="28771" spans="1:1" x14ac:dyDescent="0.55000000000000004">
      <c r="A28771" s="131"/>
    </row>
    <row r="28774" spans="1:1" x14ac:dyDescent="0.55000000000000004">
      <c r="A28774" s="131"/>
    </row>
    <row r="28775" spans="1:1" x14ac:dyDescent="0.55000000000000004">
      <c r="A28775" s="131"/>
    </row>
    <row r="28778" spans="1:1" x14ac:dyDescent="0.55000000000000004">
      <c r="A28778" s="131"/>
    </row>
    <row r="28779" spans="1:1" x14ac:dyDescent="0.55000000000000004">
      <c r="A28779" s="131"/>
    </row>
    <row r="28782" spans="1:1" x14ac:dyDescent="0.55000000000000004">
      <c r="A28782" s="131"/>
    </row>
    <row r="28783" spans="1:1" x14ac:dyDescent="0.55000000000000004">
      <c r="A28783" s="131"/>
    </row>
    <row r="28786" spans="1:1" x14ac:dyDescent="0.55000000000000004">
      <c r="A28786" s="131"/>
    </row>
    <row r="28787" spans="1:1" x14ac:dyDescent="0.55000000000000004">
      <c r="A28787" s="131"/>
    </row>
    <row r="28790" spans="1:1" x14ac:dyDescent="0.55000000000000004">
      <c r="A28790" s="131"/>
    </row>
    <row r="28791" spans="1:1" x14ac:dyDescent="0.55000000000000004">
      <c r="A28791" s="131"/>
    </row>
    <row r="28794" spans="1:1" x14ac:dyDescent="0.55000000000000004">
      <c r="A28794" s="131"/>
    </row>
    <row r="28795" spans="1:1" x14ac:dyDescent="0.55000000000000004">
      <c r="A28795" s="131"/>
    </row>
    <row r="28798" spans="1:1" x14ac:dyDescent="0.55000000000000004">
      <c r="A28798" s="131"/>
    </row>
    <row r="28799" spans="1:1" x14ac:dyDescent="0.55000000000000004">
      <c r="A28799" s="131"/>
    </row>
    <row r="28802" spans="1:1" x14ac:dyDescent="0.55000000000000004">
      <c r="A28802" s="131"/>
    </row>
    <row r="28803" spans="1:1" x14ac:dyDescent="0.55000000000000004">
      <c r="A28803" s="131"/>
    </row>
    <row r="28806" spans="1:1" x14ac:dyDescent="0.55000000000000004">
      <c r="A28806" s="131"/>
    </row>
    <row r="28807" spans="1:1" x14ac:dyDescent="0.55000000000000004">
      <c r="A28807" s="131"/>
    </row>
    <row r="28810" spans="1:1" x14ac:dyDescent="0.55000000000000004">
      <c r="A28810" s="131"/>
    </row>
    <row r="28811" spans="1:1" x14ac:dyDescent="0.55000000000000004">
      <c r="A28811" s="131"/>
    </row>
    <row r="28814" spans="1:1" x14ac:dyDescent="0.55000000000000004">
      <c r="A28814" s="131"/>
    </row>
    <row r="28815" spans="1:1" x14ac:dyDescent="0.55000000000000004">
      <c r="A28815" s="131"/>
    </row>
    <row r="28818" spans="1:1" x14ac:dyDescent="0.55000000000000004">
      <c r="A28818" s="131"/>
    </row>
    <row r="28819" spans="1:1" x14ac:dyDescent="0.55000000000000004">
      <c r="A28819" s="131"/>
    </row>
    <row r="28822" spans="1:1" x14ac:dyDescent="0.55000000000000004">
      <c r="A28822" s="131"/>
    </row>
    <row r="28823" spans="1:1" x14ac:dyDescent="0.55000000000000004">
      <c r="A28823" s="131"/>
    </row>
    <row r="28826" spans="1:1" x14ac:dyDescent="0.55000000000000004">
      <c r="A28826" s="131"/>
    </row>
    <row r="28827" spans="1:1" x14ac:dyDescent="0.55000000000000004">
      <c r="A28827" s="131"/>
    </row>
    <row r="28830" spans="1:1" x14ac:dyDescent="0.55000000000000004">
      <c r="A28830" s="131"/>
    </row>
    <row r="28831" spans="1:1" x14ac:dyDescent="0.55000000000000004">
      <c r="A28831" s="131"/>
    </row>
    <row r="28834" spans="1:1" x14ac:dyDescent="0.55000000000000004">
      <c r="A28834" s="131"/>
    </row>
    <row r="28835" spans="1:1" x14ac:dyDescent="0.55000000000000004">
      <c r="A28835" s="131"/>
    </row>
    <row r="28838" spans="1:1" x14ac:dyDescent="0.55000000000000004">
      <c r="A28838" s="131"/>
    </row>
    <row r="28839" spans="1:1" x14ac:dyDescent="0.55000000000000004">
      <c r="A28839" s="131"/>
    </row>
    <row r="28842" spans="1:1" x14ac:dyDescent="0.55000000000000004">
      <c r="A28842" s="131"/>
    </row>
    <row r="28843" spans="1:1" x14ac:dyDescent="0.55000000000000004">
      <c r="A28843" s="131"/>
    </row>
    <row r="28846" spans="1:1" x14ac:dyDescent="0.55000000000000004">
      <c r="A28846" s="131"/>
    </row>
    <row r="28847" spans="1:1" x14ac:dyDescent="0.55000000000000004">
      <c r="A28847" s="131"/>
    </row>
    <row r="28850" spans="1:1" x14ac:dyDescent="0.55000000000000004">
      <c r="A28850" s="131"/>
    </row>
    <row r="28851" spans="1:1" x14ac:dyDescent="0.55000000000000004">
      <c r="A28851" s="131"/>
    </row>
    <row r="28854" spans="1:1" x14ac:dyDescent="0.55000000000000004">
      <c r="A28854" s="131"/>
    </row>
    <row r="28855" spans="1:1" x14ac:dyDescent="0.55000000000000004">
      <c r="A28855" s="131"/>
    </row>
    <row r="28858" spans="1:1" x14ac:dyDescent="0.55000000000000004">
      <c r="A28858" s="131"/>
    </row>
    <row r="28859" spans="1:1" x14ac:dyDescent="0.55000000000000004">
      <c r="A28859" s="131"/>
    </row>
    <row r="28862" spans="1:1" x14ac:dyDescent="0.55000000000000004">
      <c r="A28862" s="131"/>
    </row>
    <row r="28863" spans="1:1" x14ac:dyDescent="0.55000000000000004">
      <c r="A28863" s="131"/>
    </row>
    <row r="28866" spans="1:1" x14ac:dyDescent="0.55000000000000004">
      <c r="A28866" s="131"/>
    </row>
    <row r="28867" spans="1:1" x14ac:dyDescent="0.55000000000000004">
      <c r="A28867" s="131"/>
    </row>
    <row r="28870" spans="1:1" x14ac:dyDescent="0.55000000000000004">
      <c r="A28870" s="131"/>
    </row>
    <row r="28871" spans="1:1" x14ac:dyDescent="0.55000000000000004">
      <c r="A28871" s="131"/>
    </row>
    <row r="28874" spans="1:1" x14ac:dyDescent="0.55000000000000004">
      <c r="A28874" s="131"/>
    </row>
    <row r="28875" spans="1:1" x14ac:dyDescent="0.55000000000000004">
      <c r="A28875" s="131"/>
    </row>
    <row r="28878" spans="1:1" x14ac:dyDescent="0.55000000000000004">
      <c r="A28878" s="131"/>
    </row>
    <row r="28879" spans="1:1" x14ac:dyDescent="0.55000000000000004">
      <c r="A28879" s="131"/>
    </row>
    <row r="28882" spans="1:1" x14ac:dyDescent="0.55000000000000004">
      <c r="A28882" s="131"/>
    </row>
    <row r="28883" spans="1:1" x14ac:dyDescent="0.55000000000000004">
      <c r="A28883" s="131"/>
    </row>
    <row r="28886" spans="1:1" x14ac:dyDescent="0.55000000000000004">
      <c r="A28886" s="131"/>
    </row>
    <row r="28887" spans="1:1" x14ac:dyDescent="0.55000000000000004">
      <c r="A28887" s="131"/>
    </row>
    <row r="28890" spans="1:1" x14ac:dyDescent="0.55000000000000004">
      <c r="A28890" s="131"/>
    </row>
    <row r="28891" spans="1:1" x14ac:dyDescent="0.55000000000000004">
      <c r="A28891" s="131"/>
    </row>
    <row r="28894" spans="1:1" x14ac:dyDescent="0.55000000000000004">
      <c r="A28894" s="131"/>
    </row>
    <row r="28895" spans="1:1" x14ac:dyDescent="0.55000000000000004">
      <c r="A28895" s="131"/>
    </row>
    <row r="28898" spans="1:1" x14ac:dyDescent="0.55000000000000004">
      <c r="A28898" s="131"/>
    </row>
    <row r="28899" spans="1:1" x14ac:dyDescent="0.55000000000000004">
      <c r="A28899" s="131"/>
    </row>
    <row r="28902" spans="1:1" x14ac:dyDescent="0.55000000000000004">
      <c r="A28902" s="131"/>
    </row>
    <row r="28903" spans="1:1" x14ac:dyDescent="0.55000000000000004">
      <c r="A28903" s="131"/>
    </row>
    <row r="28906" spans="1:1" x14ac:dyDescent="0.55000000000000004">
      <c r="A28906" s="131"/>
    </row>
    <row r="28907" spans="1:1" x14ac:dyDescent="0.55000000000000004">
      <c r="A28907" s="131"/>
    </row>
    <row r="28910" spans="1:1" x14ac:dyDescent="0.55000000000000004">
      <c r="A28910" s="131"/>
    </row>
    <row r="28911" spans="1:1" x14ac:dyDescent="0.55000000000000004">
      <c r="A28911" s="131"/>
    </row>
    <row r="28914" spans="1:1" x14ac:dyDescent="0.55000000000000004">
      <c r="A28914" s="131"/>
    </row>
    <row r="28915" spans="1:1" x14ac:dyDescent="0.55000000000000004">
      <c r="A28915" s="131"/>
    </row>
    <row r="28918" spans="1:1" x14ac:dyDescent="0.55000000000000004">
      <c r="A28918" s="131"/>
    </row>
    <row r="28919" spans="1:1" x14ac:dyDescent="0.55000000000000004">
      <c r="A28919" s="131"/>
    </row>
    <row r="28922" spans="1:1" x14ac:dyDescent="0.55000000000000004">
      <c r="A28922" s="131"/>
    </row>
    <row r="28923" spans="1:1" x14ac:dyDescent="0.55000000000000004">
      <c r="A28923" s="131"/>
    </row>
    <row r="28926" spans="1:1" x14ac:dyDescent="0.55000000000000004">
      <c r="A28926" s="131"/>
    </row>
    <row r="28927" spans="1:1" x14ac:dyDescent="0.55000000000000004">
      <c r="A28927" s="131"/>
    </row>
    <row r="28930" spans="1:1" x14ac:dyDescent="0.55000000000000004">
      <c r="A28930" s="131"/>
    </row>
    <row r="28931" spans="1:1" x14ac:dyDescent="0.55000000000000004">
      <c r="A28931" s="131"/>
    </row>
    <row r="28934" spans="1:1" x14ac:dyDescent="0.55000000000000004">
      <c r="A28934" s="131"/>
    </row>
    <row r="28935" spans="1:1" x14ac:dyDescent="0.55000000000000004">
      <c r="A28935" s="131"/>
    </row>
    <row r="28938" spans="1:1" x14ac:dyDescent="0.55000000000000004">
      <c r="A28938" s="131"/>
    </row>
    <row r="28939" spans="1:1" x14ac:dyDescent="0.55000000000000004">
      <c r="A28939" s="131"/>
    </row>
    <row r="28942" spans="1:1" x14ac:dyDescent="0.55000000000000004">
      <c r="A28942" s="131"/>
    </row>
    <row r="28943" spans="1:1" x14ac:dyDescent="0.55000000000000004">
      <c r="A28943" s="131"/>
    </row>
    <row r="28946" spans="1:1" x14ac:dyDescent="0.55000000000000004">
      <c r="A28946" s="131"/>
    </row>
    <row r="28947" spans="1:1" x14ac:dyDescent="0.55000000000000004">
      <c r="A28947" s="131"/>
    </row>
    <row r="28950" spans="1:1" x14ac:dyDescent="0.55000000000000004">
      <c r="A28950" s="131"/>
    </row>
    <row r="28951" spans="1:1" x14ac:dyDescent="0.55000000000000004">
      <c r="A28951" s="131"/>
    </row>
    <row r="28954" spans="1:1" x14ac:dyDescent="0.55000000000000004">
      <c r="A28954" s="131"/>
    </row>
    <row r="28955" spans="1:1" x14ac:dyDescent="0.55000000000000004">
      <c r="A28955" s="131"/>
    </row>
    <row r="28958" spans="1:1" x14ac:dyDescent="0.55000000000000004">
      <c r="A28958" s="131"/>
    </row>
    <row r="28959" spans="1:1" x14ac:dyDescent="0.55000000000000004">
      <c r="A28959" s="131"/>
    </row>
    <row r="28962" spans="1:1" x14ac:dyDescent="0.55000000000000004">
      <c r="A28962" s="131"/>
    </row>
    <row r="28963" spans="1:1" x14ac:dyDescent="0.55000000000000004">
      <c r="A28963" s="131"/>
    </row>
    <row r="28966" spans="1:1" x14ac:dyDescent="0.55000000000000004">
      <c r="A28966" s="131"/>
    </row>
    <row r="28967" spans="1:1" x14ac:dyDescent="0.55000000000000004">
      <c r="A28967" s="131"/>
    </row>
    <row r="28970" spans="1:1" x14ac:dyDescent="0.55000000000000004">
      <c r="A28970" s="131"/>
    </row>
    <row r="28971" spans="1:1" x14ac:dyDescent="0.55000000000000004">
      <c r="A28971" s="131"/>
    </row>
    <row r="28974" spans="1:1" x14ac:dyDescent="0.55000000000000004">
      <c r="A28974" s="131"/>
    </row>
    <row r="28975" spans="1:1" x14ac:dyDescent="0.55000000000000004">
      <c r="A28975" s="131"/>
    </row>
    <row r="28978" spans="1:1" x14ac:dyDescent="0.55000000000000004">
      <c r="A28978" s="131"/>
    </row>
    <row r="28979" spans="1:1" x14ac:dyDescent="0.55000000000000004">
      <c r="A28979" s="131"/>
    </row>
    <row r="28982" spans="1:1" x14ac:dyDescent="0.55000000000000004">
      <c r="A28982" s="131"/>
    </row>
    <row r="28983" spans="1:1" x14ac:dyDescent="0.55000000000000004">
      <c r="A28983" s="131"/>
    </row>
    <row r="28986" spans="1:1" x14ac:dyDescent="0.55000000000000004">
      <c r="A28986" s="131"/>
    </row>
    <row r="28987" spans="1:1" x14ac:dyDescent="0.55000000000000004">
      <c r="A28987" s="131"/>
    </row>
    <row r="28990" spans="1:1" x14ac:dyDescent="0.55000000000000004">
      <c r="A28990" s="131"/>
    </row>
    <row r="28991" spans="1:1" x14ac:dyDescent="0.55000000000000004">
      <c r="A28991" s="131"/>
    </row>
    <row r="28994" spans="1:1" x14ac:dyDescent="0.55000000000000004">
      <c r="A28994" s="131"/>
    </row>
    <row r="28995" spans="1:1" x14ac:dyDescent="0.55000000000000004">
      <c r="A28995" s="131"/>
    </row>
    <row r="28998" spans="1:1" x14ac:dyDescent="0.55000000000000004">
      <c r="A28998" s="131"/>
    </row>
    <row r="28999" spans="1:1" x14ac:dyDescent="0.55000000000000004">
      <c r="A28999" s="131"/>
    </row>
    <row r="29002" spans="1:1" x14ac:dyDescent="0.55000000000000004">
      <c r="A29002" s="131"/>
    </row>
    <row r="29003" spans="1:1" x14ac:dyDescent="0.55000000000000004">
      <c r="A29003" s="131"/>
    </row>
    <row r="29006" spans="1:1" x14ac:dyDescent="0.55000000000000004">
      <c r="A29006" s="131"/>
    </row>
    <row r="29007" spans="1:1" x14ac:dyDescent="0.55000000000000004">
      <c r="A29007" s="131"/>
    </row>
    <row r="29010" spans="1:1" x14ac:dyDescent="0.55000000000000004">
      <c r="A29010" s="131"/>
    </row>
    <row r="29011" spans="1:1" x14ac:dyDescent="0.55000000000000004">
      <c r="A29011" s="131"/>
    </row>
    <row r="29014" spans="1:1" x14ac:dyDescent="0.55000000000000004">
      <c r="A29014" s="131"/>
    </row>
    <row r="29015" spans="1:1" x14ac:dyDescent="0.55000000000000004">
      <c r="A29015" s="131"/>
    </row>
    <row r="29018" spans="1:1" x14ac:dyDescent="0.55000000000000004">
      <c r="A29018" s="131"/>
    </row>
    <row r="29019" spans="1:1" x14ac:dyDescent="0.55000000000000004">
      <c r="A29019" s="131"/>
    </row>
    <row r="29022" spans="1:1" x14ac:dyDescent="0.55000000000000004">
      <c r="A29022" s="131"/>
    </row>
    <row r="29023" spans="1:1" x14ac:dyDescent="0.55000000000000004">
      <c r="A29023" s="131"/>
    </row>
    <row r="29026" spans="1:1" x14ac:dyDescent="0.55000000000000004">
      <c r="A29026" s="131"/>
    </row>
    <row r="29027" spans="1:1" x14ac:dyDescent="0.55000000000000004">
      <c r="A29027" s="131"/>
    </row>
    <row r="29030" spans="1:1" x14ac:dyDescent="0.55000000000000004">
      <c r="A29030" s="131"/>
    </row>
    <row r="29031" spans="1:1" x14ac:dyDescent="0.55000000000000004">
      <c r="A29031" s="131"/>
    </row>
    <row r="29034" spans="1:1" x14ac:dyDescent="0.55000000000000004">
      <c r="A29034" s="131"/>
    </row>
    <row r="29035" spans="1:1" x14ac:dyDescent="0.55000000000000004">
      <c r="A29035" s="131"/>
    </row>
    <row r="29038" spans="1:1" x14ac:dyDescent="0.55000000000000004">
      <c r="A29038" s="131"/>
    </row>
    <row r="29039" spans="1:1" x14ac:dyDescent="0.55000000000000004">
      <c r="A29039" s="131"/>
    </row>
    <row r="29042" spans="1:1" x14ac:dyDescent="0.55000000000000004">
      <c r="A29042" s="131"/>
    </row>
    <row r="29043" spans="1:1" x14ac:dyDescent="0.55000000000000004">
      <c r="A29043" s="131"/>
    </row>
    <row r="29046" spans="1:1" x14ac:dyDescent="0.55000000000000004">
      <c r="A29046" s="131"/>
    </row>
    <row r="29047" spans="1:1" x14ac:dyDescent="0.55000000000000004">
      <c r="A29047" s="131"/>
    </row>
    <row r="29050" spans="1:1" x14ac:dyDescent="0.55000000000000004">
      <c r="A29050" s="131"/>
    </row>
    <row r="29051" spans="1:1" x14ac:dyDescent="0.55000000000000004">
      <c r="A29051" s="131"/>
    </row>
    <row r="29054" spans="1:1" x14ac:dyDescent="0.55000000000000004">
      <c r="A29054" s="131"/>
    </row>
    <row r="29055" spans="1:1" x14ac:dyDescent="0.55000000000000004">
      <c r="A29055" s="131"/>
    </row>
    <row r="29058" spans="1:1" x14ac:dyDescent="0.55000000000000004">
      <c r="A29058" s="131"/>
    </row>
    <row r="29059" spans="1:1" x14ac:dyDescent="0.55000000000000004">
      <c r="A29059" s="131"/>
    </row>
    <row r="29062" spans="1:1" x14ac:dyDescent="0.55000000000000004">
      <c r="A29062" s="131"/>
    </row>
    <row r="29063" spans="1:1" x14ac:dyDescent="0.55000000000000004">
      <c r="A29063" s="131"/>
    </row>
    <row r="29066" spans="1:1" x14ac:dyDescent="0.55000000000000004">
      <c r="A29066" s="131"/>
    </row>
    <row r="29067" spans="1:1" x14ac:dyDescent="0.55000000000000004">
      <c r="A29067" s="131"/>
    </row>
    <row r="29070" spans="1:1" x14ac:dyDescent="0.55000000000000004">
      <c r="A29070" s="131"/>
    </row>
    <row r="29071" spans="1:1" x14ac:dyDescent="0.55000000000000004">
      <c r="A29071" s="131"/>
    </row>
    <row r="29074" spans="1:1" x14ac:dyDescent="0.55000000000000004">
      <c r="A29074" s="131"/>
    </row>
    <row r="29075" spans="1:1" x14ac:dyDescent="0.55000000000000004">
      <c r="A29075" s="131"/>
    </row>
    <row r="29078" spans="1:1" x14ac:dyDescent="0.55000000000000004">
      <c r="A29078" s="131"/>
    </row>
    <row r="29079" spans="1:1" x14ac:dyDescent="0.55000000000000004">
      <c r="A29079" s="131"/>
    </row>
    <row r="29082" spans="1:1" x14ac:dyDescent="0.55000000000000004">
      <c r="A29082" s="131"/>
    </row>
    <row r="29083" spans="1:1" x14ac:dyDescent="0.55000000000000004">
      <c r="A29083" s="131"/>
    </row>
    <row r="29086" spans="1:1" x14ac:dyDescent="0.55000000000000004">
      <c r="A29086" s="131"/>
    </row>
    <row r="29087" spans="1:1" x14ac:dyDescent="0.55000000000000004">
      <c r="A29087" s="131"/>
    </row>
    <row r="29090" spans="1:1" x14ac:dyDescent="0.55000000000000004">
      <c r="A29090" s="131"/>
    </row>
    <row r="29091" spans="1:1" x14ac:dyDescent="0.55000000000000004">
      <c r="A29091" s="131"/>
    </row>
    <row r="29094" spans="1:1" x14ac:dyDescent="0.55000000000000004">
      <c r="A29094" s="131"/>
    </row>
    <row r="29095" spans="1:1" x14ac:dyDescent="0.55000000000000004">
      <c r="A29095" s="131"/>
    </row>
    <row r="29098" spans="1:1" x14ac:dyDescent="0.55000000000000004">
      <c r="A29098" s="131"/>
    </row>
    <row r="29099" spans="1:1" x14ac:dyDescent="0.55000000000000004">
      <c r="A29099" s="131"/>
    </row>
    <row r="29102" spans="1:1" x14ac:dyDescent="0.55000000000000004">
      <c r="A29102" s="131"/>
    </row>
    <row r="29103" spans="1:1" x14ac:dyDescent="0.55000000000000004">
      <c r="A29103" s="131"/>
    </row>
    <row r="29106" spans="1:1" x14ac:dyDescent="0.55000000000000004">
      <c r="A29106" s="131"/>
    </row>
    <row r="29107" spans="1:1" x14ac:dyDescent="0.55000000000000004">
      <c r="A29107" s="131"/>
    </row>
    <row r="29110" spans="1:1" x14ac:dyDescent="0.55000000000000004">
      <c r="A29110" s="131"/>
    </row>
    <row r="29111" spans="1:1" x14ac:dyDescent="0.55000000000000004">
      <c r="A29111" s="131"/>
    </row>
    <row r="29114" spans="1:1" x14ac:dyDescent="0.55000000000000004">
      <c r="A29114" s="131"/>
    </row>
    <row r="29115" spans="1:1" x14ac:dyDescent="0.55000000000000004">
      <c r="A29115" s="131"/>
    </row>
    <row r="29118" spans="1:1" x14ac:dyDescent="0.55000000000000004">
      <c r="A29118" s="131"/>
    </row>
    <row r="29119" spans="1:1" x14ac:dyDescent="0.55000000000000004">
      <c r="A29119" s="131"/>
    </row>
    <row r="29122" spans="1:1" x14ac:dyDescent="0.55000000000000004">
      <c r="A29122" s="131"/>
    </row>
    <row r="29123" spans="1:1" x14ac:dyDescent="0.55000000000000004">
      <c r="A29123" s="131"/>
    </row>
    <row r="29126" spans="1:1" x14ac:dyDescent="0.55000000000000004">
      <c r="A29126" s="131"/>
    </row>
    <row r="29127" spans="1:1" x14ac:dyDescent="0.55000000000000004">
      <c r="A29127" s="131"/>
    </row>
    <row r="29130" spans="1:1" x14ac:dyDescent="0.55000000000000004">
      <c r="A29130" s="131"/>
    </row>
    <row r="29131" spans="1:1" x14ac:dyDescent="0.55000000000000004">
      <c r="A29131" s="131"/>
    </row>
    <row r="29134" spans="1:1" x14ac:dyDescent="0.55000000000000004">
      <c r="A29134" s="131"/>
    </row>
    <row r="29135" spans="1:1" x14ac:dyDescent="0.55000000000000004">
      <c r="A29135" s="131"/>
    </row>
    <row r="29138" spans="1:1" x14ac:dyDescent="0.55000000000000004">
      <c r="A29138" s="131"/>
    </row>
    <row r="29139" spans="1:1" x14ac:dyDescent="0.55000000000000004">
      <c r="A29139" s="131"/>
    </row>
    <row r="29142" spans="1:1" x14ac:dyDescent="0.55000000000000004">
      <c r="A29142" s="131"/>
    </row>
    <row r="29143" spans="1:1" x14ac:dyDescent="0.55000000000000004">
      <c r="A29143" s="131"/>
    </row>
    <row r="29146" spans="1:1" x14ac:dyDescent="0.55000000000000004">
      <c r="A29146" s="131"/>
    </row>
    <row r="29147" spans="1:1" x14ac:dyDescent="0.55000000000000004">
      <c r="A29147" s="131"/>
    </row>
    <row r="29150" spans="1:1" x14ac:dyDescent="0.55000000000000004">
      <c r="A29150" s="131"/>
    </row>
    <row r="29151" spans="1:1" x14ac:dyDescent="0.55000000000000004">
      <c r="A29151" s="131"/>
    </row>
    <row r="29154" spans="1:1" x14ac:dyDescent="0.55000000000000004">
      <c r="A29154" s="131"/>
    </row>
    <row r="29155" spans="1:1" x14ac:dyDescent="0.55000000000000004">
      <c r="A29155" s="131"/>
    </row>
    <row r="29158" spans="1:1" x14ac:dyDescent="0.55000000000000004">
      <c r="A29158" s="131"/>
    </row>
    <row r="29159" spans="1:1" x14ac:dyDescent="0.55000000000000004">
      <c r="A29159" s="131"/>
    </row>
    <row r="29162" spans="1:1" x14ac:dyDescent="0.55000000000000004">
      <c r="A29162" s="131"/>
    </row>
    <row r="29163" spans="1:1" x14ac:dyDescent="0.55000000000000004">
      <c r="A29163" s="131"/>
    </row>
    <row r="29166" spans="1:1" x14ac:dyDescent="0.55000000000000004">
      <c r="A29166" s="131"/>
    </row>
    <row r="29167" spans="1:1" x14ac:dyDescent="0.55000000000000004">
      <c r="A29167" s="131"/>
    </row>
    <row r="29170" spans="1:1" x14ac:dyDescent="0.55000000000000004">
      <c r="A29170" s="131"/>
    </row>
    <row r="29171" spans="1:1" x14ac:dyDescent="0.55000000000000004">
      <c r="A29171" s="131"/>
    </row>
    <row r="29174" spans="1:1" x14ac:dyDescent="0.55000000000000004">
      <c r="A29174" s="131"/>
    </row>
    <row r="29175" spans="1:1" x14ac:dyDescent="0.55000000000000004">
      <c r="A29175" s="131"/>
    </row>
    <row r="29178" spans="1:1" x14ac:dyDescent="0.55000000000000004">
      <c r="A29178" s="131"/>
    </row>
    <row r="29179" spans="1:1" x14ac:dyDescent="0.55000000000000004">
      <c r="A29179" s="131"/>
    </row>
    <row r="29182" spans="1:1" x14ac:dyDescent="0.55000000000000004">
      <c r="A29182" s="131"/>
    </row>
    <row r="29183" spans="1:1" x14ac:dyDescent="0.55000000000000004">
      <c r="A29183" s="131"/>
    </row>
    <row r="29186" spans="1:1" x14ac:dyDescent="0.55000000000000004">
      <c r="A29186" s="131"/>
    </row>
    <row r="29187" spans="1:1" x14ac:dyDescent="0.55000000000000004">
      <c r="A29187" s="131"/>
    </row>
    <row r="29190" spans="1:1" x14ac:dyDescent="0.55000000000000004">
      <c r="A29190" s="131"/>
    </row>
    <row r="29191" spans="1:1" x14ac:dyDescent="0.55000000000000004">
      <c r="A29191" s="131"/>
    </row>
    <row r="29194" spans="1:1" x14ac:dyDescent="0.55000000000000004">
      <c r="A29194" s="131"/>
    </row>
    <row r="29195" spans="1:1" x14ac:dyDescent="0.55000000000000004">
      <c r="A29195" s="131"/>
    </row>
    <row r="29198" spans="1:1" x14ac:dyDescent="0.55000000000000004">
      <c r="A29198" s="131"/>
    </row>
    <row r="29199" spans="1:1" x14ac:dyDescent="0.55000000000000004">
      <c r="A29199" s="131"/>
    </row>
    <row r="29202" spans="1:1" x14ac:dyDescent="0.55000000000000004">
      <c r="A29202" s="131"/>
    </row>
    <row r="29203" spans="1:1" x14ac:dyDescent="0.55000000000000004">
      <c r="A29203" s="131"/>
    </row>
    <row r="29206" spans="1:1" x14ac:dyDescent="0.55000000000000004">
      <c r="A29206" s="131"/>
    </row>
    <row r="29207" spans="1:1" x14ac:dyDescent="0.55000000000000004">
      <c r="A29207" s="131"/>
    </row>
    <row r="29210" spans="1:1" x14ac:dyDescent="0.55000000000000004">
      <c r="A29210" s="131"/>
    </row>
    <row r="29211" spans="1:1" x14ac:dyDescent="0.55000000000000004">
      <c r="A29211" s="131"/>
    </row>
    <row r="29214" spans="1:1" x14ac:dyDescent="0.55000000000000004">
      <c r="A29214" s="131"/>
    </row>
    <row r="29215" spans="1:1" x14ac:dyDescent="0.55000000000000004">
      <c r="A29215" s="131"/>
    </row>
    <row r="29218" spans="1:1" x14ac:dyDescent="0.55000000000000004">
      <c r="A29218" s="131"/>
    </row>
    <row r="29219" spans="1:1" x14ac:dyDescent="0.55000000000000004">
      <c r="A29219" s="131"/>
    </row>
    <row r="29222" spans="1:1" x14ac:dyDescent="0.55000000000000004">
      <c r="A29222" s="131"/>
    </row>
    <row r="29223" spans="1:1" x14ac:dyDescent="0.55000000000000004">
      <c r="A29223" s="131"/>
    </row>
    <row r="29226" spans="1:1" x14ac:dyDescent="0.55000000000000004">
      <c r="A29226" s="131"/>
    </row>
    <row r="29227" spans="1:1" x14ac:dyDescent="0.55000000000000004">
      <c r="A29227" s="131"/>
    </row>
    <row r="29230" spans="1:1" x14ac:dyDescent="0.55000000000000004">
      <c r="A29230" s="131"/>
    </row>
    <row r="29231" spans="1:1" x14ac:dyDescent="0.55000000000000004">
      <c r="A29231" s="131"/>
    </row>
    <row r="29234" spans="1:1" x14ac:dyDescent="0.55000000000000004">
      <c r="A29234" s="131"/>
    </row>
    <row r="29235" spans="1:1" x14ac:dyDescent="0.55000000000000004">
      <c r="A29235" s="131"/>
    </row>
    <row r="29238" spans="1:1" x14ac:dyDescent="0.55000000000000004">
      <c r="A29238" s="131"/>
    </row>
    <row r="29239" spans="1:1" x14ac:dyDescent="0.55000000000000004">
      <c r="A29239" s="131"/>
    </row>
    <row r="29242" spans="1:1" x14ac:dyDescent="0.55000000000000004">
      <c r="A29242" s="131"/>
    </row>
    <row r="29243" spans="1:1" x14ac:dyDescent="0.55000000000000004">
      <c r="A29243" s="131"/>
    </row>
    <row r="29246" spans="1:1" x14ac:dyDescent="0.55000000000000004">
      <c r="A29246" s="131"/>
    </row>
    <row r="29247" spans="1:1" x14ac:dyDescent="0.55000000000000004">
      <c r="A29247" s="131"/>
    </row>
    <row r="29250" spans="1:1" x14ac:dyDescent="0.55000000000000004">
      <c r="A29250" s="131"/>
    </row>
    <row r="29251" spans="1:1" x14ac:dyDescent="0.55000000000000004">
      <c r="A29251" s="131"/>
    </row>
    <row r="29254" spans="1:1" x14ac:dyDescent="0.55000000000000004">
      <c r="A29254" s="131"/>
    </row>
    <row r="29255" spans="1:1" x14ac:dyDescent="0.55000000000000004">
      <c r="A29255" s="131"/>
    </row>
    <row r="29258" spans="1:1" x14ac:dyDescent="0.55000000000000004">
      <c r="A29258" s="131"/>
    </row>
    <row r="29259" spans="1:1" x14ac:dyDescent="0.55000000000000004">
      <c r="A29259" s="131"/>
    </row>
    <row r="29262" spans="1:1" x14ac:dyDescent="0.55000000000000004">
      <c r="A29262" s="131"/>
    </row>
    <row r="29263" spans="1:1" x14ac:dyDescent="0.55000000000000004">
      <c r="A29263" s="131"/>
    </row>
    <row r="29266" spans="1:1" x14ac:dyDescent="0.55000000000000004">
      <c r="A29266" s="131"/>
    </row>
    <row r="29267" spans="1:1" x14ac:dyDescent="0.55000000000000004">
      <c r="A29267" s="131"/>
    </row>
    <row r="29270" spans="1:1" x14ac:dyDescent="0.55000000000000004">
      <c r="A29270" s="131"/>
    </row>
    <row r="29271" spans="1:1" x14ac:dyDescent="0.55000000000000004">
      <c r="A29271" s="131"/>
    </row>
    <row r="29274" spans="1:1" x14ac:dyDescent="0.55000000000000004">
      <c r="A29274" s="131"/>
    </row>
    <row r="29275" spans="1:1" x14ac:dyDescent="0.55000000000000004">
      <c r="A29275" s="131"/>
    </row>
    <row r="29278" spans="1:1" x14ac:dyDescent="0.55000000000000004">
      <c r="A29278" s="131"/>
    </row>
    <row r="29279" spans="1:1" x14ac:dyDescent="0.55000000000000004">
      <c r="A29279" s="131"/>
    </row>
    <row r="29282" spans="1:1" x14ac:dyDescent="0.55000000000000004">
      <c r="A29282" s="131"/>
    </row>
    <row r="29283" spans="1:1" x14ac:dyDescent="0.55000000000000004">
      <c r="A29283" s="131"/>
    </row>
    <row r="29286" spans="1:1" x14ac:dyDescent="0.55000000000000004">
      <c r="A29286" s="131"/>
    </row>
    <row r="29287" spans="1:1" x14ac:dyDescent="0.55000000000000004">
      <c r="A29287" s="131"/>
    </row>
    <row r="29290" spans="1:1" x14ac:dyDescent="0.55000000000000004">
      <c r="A29290" s="131"/>
    </row>
    <row r="29291" spans="1:1" x14ac:dyDescent="0.55000000000000004">
      <c r="A29291" s="131"/>
    </row>
    <row r="29294" spans="1:1" x14ac:dyDescent="0.55000000000000004">
      <c r="A29294" s="131"/>
    </row>
    <row r="29295" spans="1:1" x14ac:dyDescent="0.55000000000000004">
      <c r="A29295" s="131"/>
    </row>
    <row r="29298" spans="1:1" x14ac:dyDescent="0.55000000000000004">
      <c r="A29298" s="131"/>
    </row>
    <row r="29299" spans="1:1" x14ac:dyDescent="0.55000000000000004">
      <c r="A29299" s="131"/>
    </row>
    <row r="29302" spans="1:1" x14ac:dyDescent="0.55000000000000004">
      <c r="A29302" s="131"/>
    </row>
    <row r="29303" spans="1:1" x14ac:dyDescent="0.55000000000000004">
      <c r="A29303" s="131"/>
    </row>
    <row r="29306" spans="1:1" x14ac:dyDescent="0.55000000000000004">
      <c r="A29306" s="131"/>
    </row>
    <row r="29307" spans="1:1" x14ac:dyDescent="0.55000000000000004">
      <c r="A29307" s="131"/>
    </row>
    <row r="29310" spans="1:1" x14ac:dyDescent="0.55000000000000004">
      <c r="A29310" s="131"/>
    </row>
    <row r="29311" spans="1:1" x14ac:dyDescent="0.55000000000000004">
      <c r="A29311" s="131"/>
    </row>
    <row r="29314" spans="1:1" x14ac:dyDescent="0.55000000000000004">
      <c r="A29314" s="131"/>
    </row>
    <row r="29315" spans="1:1" x14ac:dyDescent="0.55000000000000004">
      <c r="A29315" s="131"/>
    </row>
    <row r="29318" spans="1:1" x14ac:dyDescent="0.55000000000000004">
      <c r="A29318" s="131"/>
    </row>
    <row r="29319" spans="1:1" x14ac:dyDescent="0.55000000000000004">
      <c r="A29319" s="131"/>
    </row>
    <row r="29322" spans="1:1" x14ac:dyDescent="0.55000000000000004">
      <c r="A29322" s="131"/>
    </row>
    <row r="29323" spans="1:1" x14ac:dyDescent="0.55000000000000004">
      <c r="A29323" s="131"/>
    </row>
    <row r="29326" spans="1:1" x14ac:dyDescent="0.55000000000000004">
      <c r="A29326" s="131"/>
    </row>
    <row r="29327" spans="1:1" x14ac:dyDescent="0.55000000000000004">
      <c r="A29327" s="131"/>
    </row>
    <row r="29330" spans="1:1" x14ac:dyDescent="0.55000000000000004">
      <c r="A29330" s="131"/>
    </row>
    <row r="29331" spans="1:1" x14ac:dyDescent="0.55000000000000004">
      <c r="A29331" s="131"/>
    </row>
    <row r="29334" spans="1:1" x14ac:dyDescent="0.55000000000000004">
      <c r="A29334" s="131"/>
    </row>
    <row r="29335" spans="1:1" x14ac:dyDescent="0.55000000000000004">
      <c r="A29335" s="131"/>
    </row>
    <row r="29338" spans="1:1" x14ac:dyDescent="0.55000000000000004">
      <c r="A29338" s="131"/>
    </row>
    <row r="29339" spans="1:1" x14ac:dyDescent="0.55000000000000004">
      <c r="A29339" s="131"/>
    </row>
    <row r="29342" spans="1:1" x14ac:dyDescent="0.55000000000000004">
      <c r="A29342" s="131"/>
    </row>
    <row r="29343" spans="1:1" x14ac:dyDescent="0.55000000000000004">
      <c r="A29343" s="131"/>
    </row>
    <row r="29346" spans="1:1" x14ac:dyDescent="0.55000000000000004">
      <c r="A29346" s="131"/>
    </row>
    <row r="29347" spans="1:1" x14ac:dyDescent="0.55000000000000004">
      <c r="A29347" s="131"/>
    </row>
    <row r="29350" spans="1:1" x14ac:dyDescent="0.55000000000000004">
      <c r="A29350" s="131"/>
    </row>
    <row r="29351" spans="1:1" x14ac:dyDescent="0.55000000000000004">
      <c r="A29351" s="131"/>
    </row>
    <row r="29354" spans="1:1" x14ac:dyDescent="0.55000000000000004">
      <c r="A29354" s="131"/>
    </row>
    <row r="29355" spans="1:1" x14ac:dyDescent="0.55000000000000004">
      <c r="A29355" s="131"/>
    </row>
    <row r="29358" spans="1:1" x14ac:dyDescent="0.55000000000000004">
      <c r="A29358" s="131"/>
    </row>
    <row r="29359" spans="1:1" x14ac:dyDescent="0.55000000000000004">
      <c r="A29359" s="131"/>
    </row>
    <row r="29362" spans="1:1" x14ac:dyDescent="0.55000000000000004">
      <c r="A29362" s="131"/>
    </row>
    <row r="29363" spans="1:1" x14ac:dyDescent="0.55000000000000004">
      <c r="A29363" s="131"/>
    </row>
    <row r="29366" spans="1:1" x14ac:dyDescent="0.55000000000000004">
      <c r="A29366" s="131"/>
    </row>
    <row r="29367" spans="1:1" x14ac:dyDescent="0.55000000000000004">
      <c r="A29367" s="131"/>
    </row>
    <row r="29370" spans="1:1" x14ac:dyDescent="0.55000000000000004">
      <c r="A29370" s="131"/>
    </row>
    <row r="29371" spans="1:1" x14ac:dyDescent="0.55000000000000004">
      <c r="A29371" s="131"/>
    </row>
    <row r="29374" spans="1:1" x14ac:dyDescent="0.55000000000000004">
      <c r="A29374" s="131"/>
    </row>
    <row r="29375" spans="1:1" x14ac:dyDescent="0.55000000000000004">
      <c r="A29375" s="131"/>
    </row>
    <row r="29378" spans="1:1" x14ac:dyDescent="0.55000000000000004">
      <c r="A29378" s="131"/>
    </row>
    <row r="29379" spans="1:1" x14ac:dyDescent="0.55000000000000004">
      <c r="A29379" s="131"/>
    </row>
    <row r="29382" spans="1:1" x14ac:dyDescent="0.55000000000000004">
      <c r="A29382" s="131"/>
    </row>
    <row r="29383" spans="1:1" x14ac:dyDescent="0.55000000000000004">
      <c r="A29383" s="131"/>
    </row>
    <row r="29386" spans="1:1" x14ac:dyDescent="0.55000000000000004">
      <c r="A29386" s="131"/>
    </row>
    <row r="29387" spans="1:1" x14ac:dyDescent="0.55000000000000004">
      <c r="A29387" s="131"/>
    </row>
    <row r="29390" spans="1:1" x14ac:dyDescent="0.55000000000000004">
      <c r="A29390" s="131"/>
    </row>
    <row r="29391" spans="1:1" x14ac:dyDescent="0.55000000000000004">
      <c r="A29391" s="131"/>
    </row>
    <row r="29394" spans="1:1" x14ac:dyDescent="0.55000000000000004">
      <c r="A29394" s="131"/>
    </row>
    <row r="29395" spans="1:1" x14ac:dyDescent="0.55000000000000004">
      <c r="A29395" s="131"/>
    </row>
    <row r="29398" spans="1:1" x14ac:dyDescent="0.55000000000000004">
      <c r="A29398" s="131"/>
    </row>
    <row r="29399" spans="1:1" x14ac:dyDescent="0.55000000000000004">
      <c r="A29399" s="131"/>
    </row>
    <row r="29402" spans="1:1" x14ac:dyDescent="0.55000000000000004">
      <c r="A29402" s="131"/>
    </row>
    <row r="29403" spans="1:1" x14ac:dyDescent="0.55000000000000004">
      <c r="A29403" s="131"/>
    </row>
    <row r="29406" spans="1:1" x14ac:dyDescent="0.55000000000000004">
      <c r="A29406" s="131"/>
    </row>
    <row r="29407" spans="1:1" x14ac:dyDescent="0.55000000000000004">
      <c r="A29407" s="131"/>
    </row>
    <row r="29410" spans="1:1" x14ac:dyDescent="0.55000000000000004">
      <c r="A29410" s="131"/>
    </row>
    <row r="29411" spans="1:1" x14ac:dyDescent="0.55000000000000004">
      <c r="A29411" s="131"/>
    </row>
    <row r="29414" spans="1:1" x14ac:dyDescent="0.55000000000000004">
      <c r="A29414" s="131"/>
    </row>
    <row r="29415" spans="1:1" x14ac:dyDescent="0.55000000000000004">
      <c r="A29415" s="131"/>
    </row>
    <row r="29418" spans="1:1" x14ac:dyDescent="0.55000000000000004">
      <c r="A29418" s="131"/>
    </row>
    <row r="29419" spans="1:1" x14ac:dyDescent="0.55000000000000004">
      <c r="A29419" s="131"/>
    </row>
    <row r="29422" spans="1:1" x14ac:dyDescent="0.55000000000000004">
      <c r="A29422" s="131"/>
    </row>
    <row r="29423" spans="1:1" x14ac:dyDescent="0.55000000000000004">
      <c r="A29423" s="131"/>
    </row>
    <row r="29426" spans="1:1" x14ac:dyDescent="0.55000000000000004">
      <c r="A29426" s="131"/>
    </row>
    <row r="29427" spans="1:1" x14ac:dyDescent="0.55000000000000004">
      <c r="A29427" s="131"/>
    </row>
    <row r="29430" spans="1:1" x14ac:dyDescent="0.55000000000000004">
      <c r="A29430" s="131"/>
    </row>
    <row r="29431" spans="1:1" x14ac:dyDescent="0.55000000000000004">
      <c r="A29431" s="131"/>
    </row>
    <row r="29434" spans="1:1" x14ac:dyDescent="0.55000000000000004">
      <c r="A29434" s="131"/>
    </row>
    <row r="29435" spans="1:1" x14ac:dyDescent="0.55000000000000004">
      <c r="A29435" s="131"/>
    </row>
    <row r="29438" spans="1:1" x14ac:dyDescent="0.55000000000000004">
      <c r="A29438" s="131"/>
    </row>
    <row r="29439" spans="1:1" x14ac:dyDescent="0.55000000000000004">
      <c r="A29439" s="131"/>
    </row>
    <row r="29442" spans="1:1" x14ac:dyDescent="0.55000000000000004">
      <c r="A29442" s="131"/>
    </row>
    <row r="29443" spans="1:1" x14ac:dyDescent="0.55000000000000004">
      <c r="A29443" s="131"/>
    </row>
    <row r="29446" spans="1:1" x14ac:dyDescent="0.55000000000000004">
      <c r="A29446" s="131"/>
    </row>
    <row r="29447" spans="1:1" x14ac:dyDescent="0.55000000000000004">
      <c r="A29447" s="131"/>
    </row>
    <row r="29450" spans="1:1" x14ac:dyDescent="0.55000000000000004">
      <c r="A29450" s="131"/>
    </row>
    <row r="29451" spans="1:1" x14ac:dyDescent="0.55000000000000004">
      <c r="A29451" s="131"/>
    </row>
    <row r="29454" spans="1:1" x14ac:dyDescent="0.55000000000000004">
      <c r="A29454" s="131"/>
    </row>
    <row r="29455" spans="1:1" x14ac:dyDescent="0.55000000000000004">
      <c r="A29455" s="131"/>
    </row>
    <row r="29458" spans="1:1" x14ac:dyDescent="0.55000000000000004">
      <c r="A29458" s="131"/>
    </row>
    <row r="29459" spans="1:1" x14ac:dyDescent="0.55000000000000004">
      <c r="A29459" s="131"/>
    </row>
    <row r="29462" spans="1:1" x14ac:dyDescent="0.55000000000000004">
      <c r="A29462" s="131"/>
    </row>
    <row r="29463" spans="1:1" x14ac:dyDescent="0.55000000000000004">
      <c r="A29463" s="131"/>
    </row>
    <row r="29466" spans="1:1" x14ac:dyDescent="0.55000000000000004">
      <c r="A29466" s="131"/>
    </row>
    <row r="29467" spans="1:1" x14ac:dyDescent="0.55000000000000004">
      <c r="A29467" s="131"/>
    </row>
    <row r="29470" spans="1:1" x14ac:dyDescent="0.55000000000000004">
      <c r="A29470" s="131"/>
    </row>
    <row r="29471" spans="1:1" x14ac:dyDescent="0.55000000000000004">
      <c r="A29471" s="131"/>
    </row>
    <row r="29474" spans="1:1" x14ac:dyDescent="0.55000000000000004">
      <c r="A29474" s="131"/>
    </row>
    <row r="29475" spans="1:1" x14ac:dyDescent="0.55000000000000004">
      <c r="A29475" s="131"/>
    </row>
    <row r="29478" spans="1:1" x14ac:dyDescent="0.55000000000000004">
      <c r="A29478" s="131"/>
    </row>
    <row r="29479" spans="1:1" x14ac:dyDescent="0.55000000000000004">
      <c r="A29479" s="131"/>
    </row>
    <row r="29482" spans="1:1" x14ac:dyDescent="0.55000000000000004">
      <c r="A29482" s="131"/>
    </row>
    <row r="29483" spans="1:1" x14ac:dyDescent="0.55000000000000004">
      <c r="A29483" s="131"/>
    </row>
    <row r="29486" spans="1:1" x14ac:dyDescent="0.55000000000000004">
      <c r="A29486" s="131"/>
    </row>
    <row r="29487" spans="1:1" x14ac:dyDescent="0.55000000000000004">
      <c r="A29487" s="131"/>
    </row>
    <row r="29490" spans="1:1" x14ac:dyDescent="0.55000000000000004">
      <c r="A29490" s="131"/>
    </row>
    <row r="29491" spans="1:1" x14ac:dyDescent="0.55000000000000004">
      <c r="A29491" s="131"/>
    </row>
    <row r="29494" spans="1:1" x14ac:dyDescent="0.55000000000000004">
      <c r="A29494" s="131"/>
    </row>
    <row r="29495" spans="1:1" x14ac:dyDescent="0.55000000000000004">
      <c r="A29495" s="131"/>
    </row>
    <row r="29498" spans="1:1" x14ac:dyDescent="0.55000000000000004">
      <c r="A29498" s="131"/>
    </row>
    <row r="29499" spans="1:1" x14ac:dyDescent="0.55000000000000004">
      <c r="A29499" s="131"/>
    </row>
    <row r="29502" spans="1:1" x14ac:dyDescent="0.55000000000000004">
      <c r="A29502" s="131"/>
    </row>
    <row r="29503" spans="1:1" x14ac:dyDescent="0.55000000000000004">
      <c r="A29503" s="131"/>
    </row>
    <row r="29506" spans="1:1" x14ac:dyDescent="0.55000000000000004">
      <c r="A29506" s="131"/>
    </row>
    <row r="29507" spans="1:1" x14ac:dyDescent="0.55000000000000004">
      <c r="A29507" s="131"/>
    </row>
    <row r="29510" spans="1:1" x14ac:dyDescent="0.55000000000000004">
      <c r="A29510" s="131"/>
    </row>
    <row r="29511" spans="1:1" x14ac:dyDescent="0.55000000000000004">
      <c r="A29511" s="131"/>
    </row>
    <row r="29514" spans="1:1" x14ac:dyDescent="0.55000000000000004">
      <c r="A29514" s="131"/>
    </row>
    <row r="29515" spans="1:1" x14ac:dyDescent="0.55000000000000004">
      <c r="A29515" s="131"/>
    </row>
    <row r="29518" spans="1:1" x14ac:dyDescent="0.55000000000000004">
      <c r="A29518" s="131"/>
    </row>
    <row r="29519" spans="1:1" x14ac:dyDescent="0.55000000000000004">
      <c r="A29519" s="131"/>
    </row>
    <row r="29522" spans="1:1" x14ac:dyDescent="0.55000000000000004">
      <c r="A29522" s="131"/>
    </row>
    <row r="29523" spans="1:1" x14ac:dyDescent="0.55000000000000004">
      <c r="A29523" s="131"/>
    </row>
    <row r="29526" spans="1:1" x14ac:dyDescent="0.55000000000000004">
      <c r="A29526" s="131"/>
    </row>
    <row r="29527" spans="1:1" x14ac:dyDescent="0.55000000000000004">
      <c r="A29527" s="131"/>
    </row>
    <row r="29530" spans="1:1" x14ac:dyDescent="0.55000000000000004">
      <c r="A29530" s="131"/>
    </row>
    <row r="29531" spans="1:1" x14ac:dyDescent="0.55000000000000004">
      <c r="A29531" s="131"/>
    </row>
    <row r="29534" spans="1:1" x14ac:dyDescent="0.55000000000000004">
      <c r="A29534" s="131"/>
    </row>
    <row r="29535" spans="1:1" x14ac:dyDescent="0.55000000000000004">
      <c r="A29535" s="131"/>
    </row>
    <row r="29538" spans="1:1" x14ac:dyDescent="0.55000000000000004">
      <c r="A29538" s="131"/>
    </row>
    <row r="29539" spans="1:1" x14ac:dyDescent="0.55000000000000004">
      <c r="A29539" s="131"/>
    </row>
    <row r="29542" spans="1:1" x14ac:dyDescent="0.55000000000000004">
      <c r="A29542" s="131"/>
    </row>
    <row r="29543" spans="1:1" x14ac:dyDescent="0.55000000000000004">
      <c r="A29543" s="131"/>
    </row>
    <row r="29546" spans="1:1" x14ac:dyDescent="0.55000000000000004">
      <c r="A29546" s="131"/>
    </row>
    <row r="29547" spans="1:1" x14ac:dyDescent="0.55000000000000004">
      <c r="A29547" s="131"/>
    </row>
    <row r="29550" spans="1:1" x14ac:dyDescent="0.55000000000000004">
      <c r="A29550" s="131"/>
    </row>
    <row r="29551" spans="1:1" x14ac:dyDescent="0.55000000000000004">
      <c r="A29551" s="131"/>
    </row>
    <row r="29554" spans="1:1" x14ac:dyDescent="0.55000000000000004">
      <c r="A29554" s="131"/>
    </row>
    <row r="29555" spans="1:1" x14ac:dyDescent="0.55000000000000004">
      <c r="A29555" s="131"/>
    </row>
    <row r="29558" spans="1:1" x14ac:dyDescent="0.55000000000000004">
      <c r="A29558" s="131"/>
    </row>
    <row r="29559" spans="1:1" x14ac:dyDescent="0.55000000000000004">
      <c r="A29559" s="131"/>
    </row>
    <row r="29562" spans="1:1" x14ac:dyDescent="0.55000000000000004">
      <c r="A29562" s="131"/>
    </row>
    <row r="29563" spans="1:1" x14ac:dyDescent="0.55000000000000004">
      <c r="A29563" s="131"/>
    </row>
    <row r="29566" spans="1:1" x14ac:dyDescent="0.55000000000000004">
      <c r="A29566" s="131"/>
    </row>
    <row r="29567" spans="1:1" x14ac:dyDescent="0.55000000000000004">
      <c r="A29567" s="131"/>
    </row>
    <row r="29570" spans="1:1" x14ac:dyDescent="0.55000000000000004">
      <c r="A29570" s="131"/>
    </row>
    <row r="29571" spans="1:1" x14ac:dyDescent="0.55000000000000004">
      <c r="A29571" s="131"/>
    </row>
    <row r="29574" spans="1:1" x14ac:dyDescent="0.55000000000000004">
      <c r="A29574" s="131"/>
    </row>
    <row r="29575" spans="1:1" x14ac:dyDescent="0.55000000000000004">
      <c r="A29575" s="131"/>
    </row>
    <row r="29578" spans="1:1" x14ac:dyDescent="0.55000000000000004">
      <c r="A29578" s="131"/>
    </row>
    <row r="29579" spans="1:1" x14ac:dyDescent="0.55000000000000004">
      <c r="A29579" s="131"/>
    </row>
    <row r="29582" spans="1:1" x14ac:dyDescent="0.55000000000000004">
      <c r="A29582" s="131"/>
    </row>
    <row r="29583" spans="1:1" x14ac:dyDescent="0.55000000000000004">
      <c r="A29583" s="131"/>
    </row>
    <row r="29586" spans="1:1" x14ac:dyDescent="0.55000000000000004">
      <c r="A29586" s="131"/>
    </row>
    <row r="29587" spans="1:1" x14ac:dyDescent="0.55000000000000004">
      <c r="A29587" s="131"/>
    </row>
    <row r="29590" spans="1:1" x14ac:dyDescent="0.55000000000000004">
      <c r="A29590" s="131"/>
    </row>
    <row r="29591" spans="1:1" x14ac:dyDescent="0.55000000000000004">
      <c r="A29591" s="131"/>
    </row>
    <row r="29594" spans="1:1" x14ac:dyDescent="0.55000000000000004">
      <c r="A29594" s="131"/>
    </row>
    <row r="29595" spans="1:1" x14ac:dyDescent="0.55000000000000004">
      <c r="A29595" s="131"/>
    </row>
    <row r="29598" spans="1:1" x14ac:dyDescent="0.55000000000000004">
      <c r="A29598" s="131"/>
    </row>
    <row r="29599" spans="1:1" x14ac:dyDescent="0.55000000000000004">
      <c r="A29599" s="131"/>
    </row>
    <row r="29602" spans="1:1" x14ac:dyDescent="0.55000000000000004">
      <c r="A29602" s="131"/>
    </row>
    <row r="29603" spans="1:1" x14ac:dyDescent="0.55000000000000004">
      <c r="A29603" s="131"/>
    </row>
    <row r="29606" spans="1:1" x14ac:dyDescent="0.55000000000000004">
      <c r="A29606" s="131"/>
    </row>
    <row r="29607" spans="1:1" x14ac:dyDescent="0.55000000000000004">
      <c r="A29607" s="131"/>
    </row>
    <row r="29610" spans="1:1" x14ac:dyDescent="0.55000000000000004">
      <c r="A29610" s="131"/>
    </row>
    <row r="29611" spans="1:1" x14ac:dyDescent="0.55000000000000004">
      <c r="A29611" s="131"/>
    </row>
    <row r="29614" spans="1:1" x14ac:dyDescent="0.55000000000000004">
      <c r="A29614" s="131"/>
    </row>
    <row r="29615" spans="1:1" x14ac:dyDescent="0.55000000000000004">
      <c r="A29615" s="131"/>
    </row>
    <row r="29618" spans="1:1" x14ac:dyDescent="0.55000000000000004">
      <c r="A29618" s="131"/>
    </row>
    <row r="29619" spans="1:1" x14ac:dyDescent="0.55000000000000004">
      <c r="A29619" s="131"/>
    </row>
    <row r="29622" spans="1:1" x14ac:dyDescent="0.55000000000000004">
      <c r="A29622" s="131"/>
    </row>
    <row r="29623" spans="1:1" x14ac:dyDescent="0.55000000000000004">
      <c r="A29623" s="131"/>
    </row>
    <row r="29626" spans="1:1" x14ac:dyDescent="0.55000000000000004">
      <c r="A29626" s="131"/>
    </row>
    <row r="29627" spans="1:1" x14ac:dyDescent="0.55000000000000004">
      <c r="A29627" s="131"/>
    </row>
    <row r="29630" spans="1:1" x14ac:dyDescent="0.55000000000000004">
      <c r="A29630" s="131"/>
    </row>
    <row r="29631" spans="1:1" x14ac:dyDescent="0.55000000000000004">
      <c r="A29631" s="131"/>
    </row>
    <row r="29634" spans="1:1" x14ac:dyDescent="0.55000000000000004">
      <c r="A29634" s="131"/>
    </row>
    <row r="29635" spans="1:1" x14ac:dyDescent="0.55000000000000004">
      <c r="A29635" s="131"/>
    </row>
    <row r="29638" spans="1:1" x14ac:dyDescent="0.55000000000000004">
      <c r="A29638" s="131"/>
    </row>
    <row r="29639" spans="1:1" x14ac:dyDescent="0.55000000000000004">
      <c r="A29639" s="131"/>
    </row>
    <row r="29642" spans="1:1" x14ac:dyDescent="0.55000000000000004">
      <c r="A29642" s="131"/>
    </row>
    <row r="29643" spans="1:1" x14ac:dyDescent="0.55000000000000004">
      <c r="A29643" s="131"/>
    </row>
    <row r="29646" spans="1:1" x14ac:dyDescent="0.55000000000000004">
      <c r="A29646" s="131"/>
    </row>
    <row r="29647" spans="1:1" x14ac:dyDescent="0.55000000000000004">
      <c r="A29647" s="131"/>
    </row>
    <row r="29650" spans="1:1" x14ac:dyDescent="0.55000000000000004">
      <c r="A29650" s="131"/>
    </row>
    <row r="29651" spans="1:1" x14ac:dyDescent="0.55000000000000004">
      <c r="A29651" s="131"/>
    </row>
    <row r="29654" spans="1:1" x14ac:dyDescent="0.55000000000000004">
      <c r="A29654" s="131"/>
    </row>
    <row r="29655" spans="1:1" x14ac:dyDescent="0.55000000000000004">
      <c r="A29655" s="131"/>
    </row>
    <row r="29658" spans="1:1" x14ac:dyDescent="0.55000000000000004">
      <c r="A29658" s="131"/>
    </row>
    <row r="29659" spans="1:1" x14ac:dyDescent="0.55000000000000004">
      <c r="A29659" s="131"/>
    </row>
    <row r="29662" spans="1:1" x14ac:dyDescent="0.55000000000000004">
      <c r="A29662" s="131"/>
    </row>
    <row r="29663" spans="1:1" x14ac:dyDescent="0.55000000000000004">
      <c r="A29663" s="131"/>
    </row>
    <row r="29666" spans="1:1" x14ac:dyDescent="0.55000000000000004">
      <c r="A29666" s="131"/>
    </row>
    <row r="29667" spans="1:1" x14ac:dyDescent="0.55000000000000004">
      <c r="A29667" s="131"/>
    </row>
    <row r="29670" spans="1:1" x14ac:dyDescent="0.55000000000000004">
      <c r="A29670" s="131"/>
    </row>
    <row r="29671" spans="1:1" x14ac:dyDescent="0.55000000000000004">
      <c r="A29671" s="131"/>
    </row>
    <row r="29674" spans="1:1" x14ac:dyDescent="0.55000000000000004">
      <c r="A29674" s="131"/>
    </row>
    <row r="29675" spans="1:1" x14ac:dyDescent="0.55000000000000004">
      <c r="A29675" s="131"/>
    </row>
    <row r="29678" spans="1:1" x14ac:dyDescent="0.55000000000000004">
      <c r="A29678" s="131"/>
    </row>
    <row r="29679" spans="1:1" x14ac:dyDescent="0.55000000000000004">
      <c r="A29679" s="131"/>
    </row>
    <row r="29682" spans="1:1" x14ac:dyDescent="0.55000000000000004">
      <c r="A29682" s="131"/>
    </row>
    <row r="29683" spans="1:1" x14ac:dyDescent="0.55000000000000004">
      <c r="A29683" s="131"/>
    </row>
    <row r="29686" spans="1:1" x14ac:dyDescent="0.55000000000000004">
      <c r="A29686" s="131"/>
    </row>
    <row r="29687" spans="1:1" x14ac:dyDescent="0.55000000000000004">
      <c r="A29687" s="131"/>
    </row>
    <row r="29690" spans="1:1" x14ac:dyDescent="0.55000000000000004">
      <c r="A29690" s="131"/>
    </row>
    <row r="29691" spans="1:1" x14ac:dyDescent="0.55000000000000004">
      <c r="A29691" s="131"/>
    </row>
    <row r="29694" spans="1:1" x14ac:dyDescent="0.55000000000000004">
      <c r="A29694" s="131"/>
    </row>
    <row r="29695" spans="1:1" x14ac:dyDescent="0.55000000000000004">
      <c r="A29695" s="131"/>
    </row>
    <row r="29698" spans="1:1" x14ac:dyDescent="0.55000000000000004">
      <c r="A29698" s="131"/>
    </row>
    <row r="29699" spans="1:1" x14ac:dyDescent="0.55000000000000004">
      <c r="A29699" s="131"/>
    </row>
    <row r="29702" spans="1:1" x14ac:dyDescent="0.55000000000000004">
      <c r="A29702" s="131"/>
    </row>
    <row r="29703" spans="1:1" x14ac:dyDescent="0.55000000000000004">
      <c r="A29703" s="131"/>
    </row>
    <row r="29706" spans="1:1" x14ac:dyDescent="0.55000000000000004">
      <c r="A29706" s="131"/>
    </row>
    <row r="29707" spans="1:1" x14ac:dyDescent="0.55000000000000004">
      <c r="A29707" s="131"/>
    </row>
    <row r="29710" spans="1:1" x14ac:dyDescent="0.55000000000000004">
      <c r="A29710" s="131"/>
    </row>
    <row r="29711" spans="1:1" x14ac:dyDescent="0.55000000000000004">
      <c r="A29711" s="131"/>
    </row>
    <row r="29714" spans="1:1" x14ac:dyDescent="0.55000000000000004">
      <c r="A29714" s="131"/>
    </row>
    <row r="29715" spans="1:1" x14ac:dyDescent="0.55000000000000004">
      <c r="A29715" s="131"/>
    </row>
    <row r="29718" spans="1:1" x14ac:dyDescent="0.55000000000000004">
      <c r="A29718" s="131"/>
    </row>
    <row r="29719" spans="1:1" x14ac:dyDescent="0.55000000000000004">
      <c r="A29719" s="131"/>
    </row>
    <row r="29722" spans="1:1" x14ac:dyDescent="0.55000000000000004">
      <c r="A29722" s="131"/>
    </row>
    <row r="29723" spans="1:1" x14ac:dyDescent="0.55000000000000004">
      <c r="A29723" s="131"/>
    </row>
    <row r="29726" spans="1:1" x14ac:dyDescent="0.55000000000000004">
      <c r="A29726" s="131"/>
    </row>
    <row r="29727" spans="1:1" x14ac:dyDescent="0.55000000000000004">
      <c r="A29727" s="131"/>
    </row>
    <row r="29730" spans="1:1" x14ac:dyDescent="0.55000000000000004">
      <c r="A29730" s="131"/>
    </row>
    <row r="29731" spans="1:1" x14ac:dyDescent="0.55000000000000004">
      <c r="A29731" s="131"/>
    </row>
    <row r="29734" spans="1:1" x14ac:dyDescent="0.55000000000000004">
      <c r="A29734" s="131"/>
    </row>
    <row r="29735" spans="1:1" x14ac:dyDescent="0.55000000000000004">
      <c r="A29735" s="131"/>
    </row>
    <row r="29738" spans="1:1" x14ac:dyDescent="0.55000000000000004">
      <c r="A29738" s="131"/>
    </row>
    <row r="29739" spans="1:1" x14ac:dyDescent="0.55000000000000004">
      <c r="A29739" s="131"/>
    </row>
    <row r="29742" spans="1:1" x14ac:dyDescent="0.55000000000000004">
      <c r="A29742" s="131"/>
    </row>
    <row r="29743" spans="1:1" x14ac:dyDescent="0.55000000000000004">
      <c r="A29743" s="131"/>
    </row>
    <row r="29746" spans="1:1" x14ac:dyDescent="0.55000000000000004">
      <c r="A29746" s="131"/>
    </row>
    <row r="29747" spans="1:1" x14ac:dyDescent="0.55000000000000004">
      <c r="A29747" s="131"/>
    </row>
    <row r="29750" spans="1:1" x14ac:dyDescent="0.55000000000000004">
      <c r="A29750" s="131"/>
    </row>
    <row r="29751" spans="1:1" x14ac:dyDescent="0.55000000000000004">
      <c r="A29751" s="131"/>
    </row>
    <row r="29754" spans="1:1" x14ac:dyDescent="0.55000000000000004">
      <c r="A29754" s="131"/>
    </row>
    <row r="29755" spans="1:1" x14ac:dyDescent="0.55000000000000004">
      <c r="A29755" s="131"/>
    </row>
    <row r="29758" spans="1:1" x14ac:dyDescent="0.55000000000000004">
      <c r="A29758" s="131"/>
    </row>
    <row r="29759" spans="1:1" x14ac:dyDescent="0.55000000000000004">
      <c r="A29759" s="131"/>
    </row>
    <row r="29762" spans="1:1" x14ac:dyDescent="0.55000000000000004">
      <c r="A29762" s="131"/>
    </row>
    <row r="29763" spans="1:1" x14ac:dyDescent="0.55000000000000004">
      <c r="A29763" s="131"/>
    </row>
    <row r="29766" spans="1:1" x14ac:dyDescent="0.55000000000000004">
      <c r="A29766" s="131"/>
    </row>
    <row r="29767" spans="1:1" x14ac:dyDescent="0.55000000000000004">
      <c r="A29767" s="131"/>
    </row>
    <row r="29770" spans="1:1" x14ac:dyDescent="0.55000000000000004">
      <c r="A29770" s="131"/>
    </row>
    <row r="29771" spans="1:1" x14ac:dyDescent="0.55000000000000004">
      <c r="A29771" s="131"/>
    </row>
    <row r="29774" spans="1:1" x14ac:dyDescent="0.55000000000000004">
      <c r="A29774" s="131"/>
    </row>
    <row r="29775" spans="1:1" x14ac:dyDescent="0.55000000000000004">
      <c r="A29775" s="131"/>
    </row>
    <row r="29778" spans="1:1" x14ac:dyDescent="0.55000000000000004">
      <c r="A29778" s="131"/>
    </row>
    <row r="29779" spans="1:1" x14ac:dyDescent="0.55000000000000004">
      <c r="A29779" s="131"/>
    </row>
    <row r="29782" spans="1:1" x14ac:dyDescent="0.55000000000000004">
      <c r="A29782" s="131"/>
    </row>
    <row r="29783" spans="1:1" x14ac:dyDescent="0.55000000000000004">
      <c r="A29783" s="131"/>
    </row>
    <row r="29786" spans="1:1" x14ac:dyDescent="0.55000000000000004">
      <c r="A29786" s="131"/>
    </row>
    <row r="29787" spans="1:1" x14ac:dyDescent="0.55000000000000004">
      <c r="A29787" s="131"/>
    </row>
    <row r="29790" spans="1:1" x14ac:dyDescent="0.55000000000000004">
      <c r="A29790" s="131"/>
    </row>
    <row r="29791" spans="1:1" x14ac:dyDescent="0.55000000000000004">
      <c r="A29791" s="131"/>
    </row>
    <row r="29794" spans="1:1" x14ac:dyDescent="0.55000000000000004">
      <c r="A29794" s="131"/>
    </row>
    <row r="29795" spans="1:1" x14ac:dyDescent="0.55000000000000004">
      <c r="A29795" s="131"/>
    </row>
    <row r="29798" spans="1:1" x14ac:dyDescent="0.55000000000000004">
      <c r="A29798" s="131"/>
    </row>
    <row r="29799" spans="1:1" x14ac:dyDescent="0.55000000000000004">
      <c r="A29799" s="131"/>
    </row>
    <row r="29802" spans="1:1" x14ac:dyDescent="0.55000000000000004">
      <c r="A29802" s="131"/>
    </row>
    <row r="29803" spans="1:1" x14ac:dyDescent="0.55000000000000004">
      <c r="A29803" s="131"/>
    </row>
    <row r="29806" spans="1:1" x14ac:dyDescent="0.55000000000000004">
      <c r="A29806" s="131"/>
    </row>
    <row r="29807" spans="1:1" x14ac:dyDescent="0.55000000000000004">
      <c r="A29807" s="131"/>
    </row>
    <row r="29810" spans="1:1" x14ac:dyDescent="0.55000000000000004">
      <c r="A29810" s="131"/>
    </row>
    <row r="29811" spans="1:1" x14ac:dyDescent="0.55000000000000004">
      <c r="A29811" s="131"/>
    </row>
    <row r="29814" spans="1:1" x14ac:dyDescent="0.55000000000000004">
      <c r="A29814" s="131"/>
    </row>
    <row r="29815" spans="1:1" x14ac:dyDescent="0.55000000000000004">
      <c r="A29815" s="131"/>
    </row>
    <row r="29818" spans="1:1" x14ac:dyDescent="0.55000000000000004">
      <c r="A29818" s="131"/>
    </row>
    <row r="29819" spans="1:1" x14ac:dyDescent="0.55000000000000004">
      <c r="A29819" s="131"/>
    </row>
    <row r="29822" spans="1:1" x14ac:dyDescent="0.55000000000000004">
      <c r="A29822" s="131"/>
    </row>
    <row r="29823" spans="1:1" x14ac:dyDescent="0.55000000000000004">
      <c r="A29823" s="131"/>
    </row>
    <row r="29826" spans="1:1" x14ac:dyDescent="0.55000000000000004">
      <c r="A29826" s="131"/>
    </row>
    <row r="29827" spans="1:1" x14ac:dyDescent="0.55000000000000004">
      <c r="A29827" s="131"/>
    </row>
    <row r="29830" spans="1:1" x14ac:dyDescent="0.55000000000000004">
      <c r="A29830" s="131"/>
    </row>
    <row r="29831" spans="1:1" x14ac:dyDescent="0.55000000000000004">
      <c r="A29831" s="131"/>
    </row>
    <row r="29834" spans="1:1" x14ac:dyDescent="0.55000000000000004">
      <c r="A29834" s="131"/>
    </row>
    <row r="29835" spans="1:1" x14ac:dyDescent="0.55000000000000004">
      <c r="A29835" s="131"/>
    </row>
    <row r="29838" spans="1:1" x14ac:dyDescent="0.55000000000000004">
      <c r="A29838" s="131"/>
    </row>
    <row r="29839" spans="1:1" x14ac:dyDescent="0.55000000000000004">
      <c r="A29839" s="131"/>
    </row>
    <row r="29842" spans="1:1" x14ac:dyDescent="0.55000000000000004">
      <c r="A29842" s="131"/>
    </row>
    <row r="29843" spans="1:1" x14ac:dyDescent="0.55000000000000004">
      <c r="A29843" s="131"/>
    </row>
    <row r="29846" spans="1:1" x14ac:dyDescent="0.55000000000000004">
      <c r="A29846" s="131"/>
    </row>
    <row r="29847" spans="1:1" x14ac:dyDescent="0.55000000000000004">
      <c r="A29847" s="131"/>
    </row>
    <row r="29850" spans="1:1" x14ac:dyDescent="0.55000000000000004">
      <c r="A29850" s="131"/>
    </row>
    <row r="29851" spans="1:1" x14ac:dyDescent="0.55000000000000004">
      <c r="A29851" s="131"/>
    </row>
    <row r="29854" spans="1:1" x14ac:dyDescent="0.55000000000000004">
      <c r="A29854" s="131"/>
    </row>
    <row r="29855" spans="1:1" x14ac:dyDescent="0.55000000000000004">
      <c r="A29855" s="131"/>
    </row>
    <row r="29858" spans="1:1" x14ac:dyDescent="0.55000000000000004">
      <c r="A29858" s="131"/>
    </row>
    <row r="29859" spans="1:1" x14ac:dyDescent="0.55000000000000004">
      <c r="A29859" s="131"/>
    </row>
    <row r="29862" spans="1:1" x14ac:dyDescent="0.55000000000000004">
      <c r="A29862" s="131"/>
    </row>
    <row r="29863" spans="1:1" x14ac:dyDescent="0.55000000000000004">
      <c r="A29863" s="131"/>
    </row>
    <row r="29866" spans="1:1" x14ac:dyDescent="0.55000000000000004">
      <c r="A29866" s="131"/>
    </row>
    <row r="29867" spans="1:1" x14ac:dyDescent="0.55000000000000004">
      <c r="A29867" s="131"/>
    </row>
    <row r="29870" spans="1:1" x14ac:dyDescent="0.55000000000000004">
      <c r="A29870" s="131"/>
    </row>
    <row r="29871" spans="1:1" x14ac:dyDescent="0.55000000000000004">
      <c r="A29871" s="131"/>
    </row>
    <row r="29874" spans="1:1" x14ac:dyDescent="0.55000000000000004">
      <c r="A29874" s="131"/>
    </row>
    <row r="29875" spans="1:1" x14ac:dyDescent="0.55000000000000004">
      <c r="A29875" s="131"/>
    </row>
    <row r="29878" spans="1:1" x14ac:dyDescent="0.55000000000000004">
      <c r="A29878" s="131"/>
    </row>
    <row r="29879" spans="1:1" x14ac:dyDescent="0.55000000000000004">
      <c r="A29879" s="131"/>
    </row>
    <row r="29882" spans="1:1" x14ac:dyDescent="0.55000000000000004">
      <c r="A29882" s="131"/>
    </row>
    <row r="29883" spans="1:1" x14ac:dyDescent="0.55000000000000004">
      <c r="A29883" s="131"/>
    </row>
    <row r="29886" spans="1:1" x14ac:dyDescent="0.55000000000000004">
      <c r="A29886" s="131"/>
    </row>
    <row r="29887" spans="1:1" x14ac:dyDescent="0.55000000000000004">
      <c r="A29887" s="131"/>
    </row>
    <row r="29890" spans="1:1" x14ac:dyDescent="0.55000000000000004">
      <c r="A29890" s="131"/>
    </row>
    <row r="29891" spans="1:1" x14ac:dyDescent="0.55000000000000004">
      <c r="A29891" s="131"/>
    </row>
    <row r="29894" spans="1:1" x14ac:dyDescent="0.55000000000000004">
      <c r="A29894" s="131"/>
    </row>
    <row r="29895" spans="1:1" x14ac:dyDescent="0.55000000000000004">
      <c r="A29895" s="131"/>
    </row>
    <row r="29898" spans="1:1" x14ac:dyDescent="0.55000000000000004">
      <c r="A29898" s="131"/>
    </row>
    <row r="29899" spans="1:1" x14ac:dyDescent="0.55000000000000004">
      <c r="A29899" s="131"/>
    </row>
    <row r="29902" spans="1:1" x14ac:dyDescent="0.55000000000000004">
      <c r="A29902" s="131"/>
    </row>
    <row r="29903" spans="1:1" x14ac:dyDescent="0.55000000000000004">
      <c r="A29903" s="131"/>
    </row>
    <row r="29906" spans="1:1" x14ac:dyDescent="0.55000000000000004">
      <c r="A29906" s="131"/>
    </row>
    <row r="29907" spans="1:1" x14ac:dyDescent="0.55000000000000004">
      <c r="A29907" s="131"/>
    </row>
    <row r="29910" spans="1:1" x14ac:dyDescent="0.55000000000000004">
      <c r="A29910" s="131"/>
    </row>
    <row r="29911" spans="1:1" x14ac:dyDescent="0.55000000000000004">
      <c r="A29911" s="131"/>
    </row>
    <row r="29914" spans="1:1" x14ac:dyDescent="0.55000000000000004">
      <c r="A29914" s="131"/>
    </row>
    <row r="29915" spans="1:1" x14ac:dyDescent="0.55000000000000004">
      <c r="A29915" s="131"/>
    </row>
    <row r="29918" spans="1:1" x14ac:dyDescent="0.55000000000000004">
      <c r="A29918" s="131"/>
    </row>
    <row r="29919" spans="1:1" x14ac:dyDescent="0.55000000000000004">
      <c r="A29919" s="131"/>
    </row>
    <row r="29922" spans="1:1" x14ac:dyDescent="0.55000000000000004">
      <c r="A29922" s="131"/>
    </row>
    <row r="29923" spans="1:1" x14ac:dyDescent="0.55000000000000004">
      <c r="A29923" s="131"/>
    </row>
    <row r="29926" spans="1:1" x14ac:dyDescent="0.55000000000000004">
      <c r="A29926" s="131"/>
    </row>
    <row r="29927" spans="1:1" x14ac:dyDescent="0.55000000000000004">
      <c r="A29927" s="131"/>
    </row>
    <row r="29930" spans="1:1" x14ac:dyDescent="0.55000000000000004">
      <c r="A29930" s="131"/>
    </row>
    <row r="29931" spans="1:1" x14ac:dyDescent="0.55000000000000004">
      <c r="A29931" s="131"/>
    </row>
    <row r="29934" spans="1:1" x14ac:dyDescent="0.55000000000000004">
      <c r="A29934" s="131"/>
    </row>
    <row r="29935" spans="1:1" x14ac:dyDescent="0.55000000000000004">
      <c r="A29935" s="131"/>
    </row>
    <row r="29938" spans="1:1" x14ac:dyDescent="0.55000000000000004">
      <c r="A29938" s="131"/>
    </row>
    <row r="29939" spans="1:1" x14ac:dyDescent="0.55000000000000004">
      <c r="A29939" s="131"/>
    </row>
    <row r="29942" spans="1:1" x14ac:dyDescent="0.55000000000000004">
      <c r="A29942" s="131"/>
    </row>
    <row r="29943" spans="1:1" x14ac:dyDescent="0.55000000000000004">
      <c r="A29943" s="131"/>
    </row>
    <row r="29946" spans="1:1" x14ac:dyDescent="0.55000000000000004">
      <c r="A29946" s="131"/>
    </row>
    <row r="29947" spans="1:1" x14ac:dyDescent="0.55000000000000004">
      <c r="A29947" s="131"/>
    </row>
    <row r="29950" spans="1:1" x14ac:dyDescent="0.55000000000000004">
      <c r="A29950" s="131"/>
    </row>
    <row r="29951" spans="1:1" x14ac:dyDescent="0.55000000000000004">
      <c r="A29951" s="131"/>
    </row>
    <row r="29954" spans="1:1" x14ac:dyDescent="0.55000000000000004">
      <c r="A29954" s="131"/>
    </row>
    <row r="29955" spans="1:1" x14ac:dyDescent="0.55000000000000004">
      <c r="A29955" s="131"/>
    </row>
    <row r="29958" spans="1:1" x14ac:dyDescent="0.55000000000000004">
      <c r="A29958" s="131"/>
    </row>
    <row r="29959" spans="1:1" x14ac:dyDescent="0.55000000000000004">
      <c r="A29959" s="131"/>
    </row>
    <row r="29962" spans="1:1" x14ac:dyDescent="0.55000000000000004">
      <c r="A29962" s="131"/>
    </row>
    <row r="29963" spans="1:1" x14ac:dyDescent="0.55000000000000004">
      <c r="A29963" s="131"/>
    </row>
    <row r="29966" spans="1:1" x14ac:dyDescent="0.55000000000000004">
      <c r="A29966" s="131"/>
    </row>
    <row r="29967" spans="1:1" x14ac:dyDescent="0.55000000000000004">
      <c r="A29967" s="131"/>
    </row>
    <row r="29970" spans="1:1" x14ac:dyDescent="0.55000000000000004">
      <c r="A29970" s="131"/>
    </row>
    <row r="29971" spans="1:1" x14ac:dyDescent="0.55000000000000004">
      <c r="A29971" s="131"/>
    </row>
    <row r="29974" spans="1:1" x14ac:dyDescent="0.55000000000000004">
      <c r="A29974" s="131"/>
    </row>
    <row r="29975" spans="1:1" x14ac:dyDescent="0.55000000000000004">
      <c r="A29975" s="131"/>
    </row>
    <row r="29978" spans="1:1" x14ac:dyDescent="0.55000000000000004">
      <c r="A29978" s="131"/>
    </row>
    <row r="29979" spans="1:1" x14ac:dyDescent="0.55000000000000004">
      <c r="A29979" s="131"/>
    </row>
    <row r="29982" spans="1:1" x14ac:dyDescent="0.55000000000000004">
      <c r="A29982" s="131"/>
    </row>
    <row r="29983" spans="1:1" x14ac:dyDescent="0.55000000000000004">
      <c r="A29983" s="131"/>
    </row>
    <row r="29986" spans="1:1" x14ac:dyDescent="0.55000000000000004">
      <c r="A29986" s="131"/>
    </row>
    <row r="29987" spans="1:1" x14ac:dyDescent="0.55000000000000004">
      <c r="A29987" s="131"/>
    </row>
    <row r="29990" spans="1:1" x14ac:dyDescent="0.55000000000000004">
      <c r="A29990" s="131"/>
    </row>
    <row r="29991" spans="1:1" x14ac:dyDescent="0.55000000000000004">
      <c r="A29991" s="131"/>
    </row>
    <row r="29994" spans="1:1" x14ac:dyDescent="0.55000000000000004">
      <c r="A29994" s="131"/>
    </row>
    <row r="29995" spans="1:1" x14ac:dyDescent="0.55000000000000004">
      <c r="A29995" s="131"/>
    </row>
    <row r="29998" spans="1:1" x14ac:dyDescent="0.55000000000000004">
      <c r="A29998" s="131"/>
    </row>
    <row r="29999" spans="1:1" x14ac:dyDescent="0.55000000000000004">
      <c r="A29999" s="131"/>
    </row>
    <row r="30002" spans="1:1" x14ac:dyDescent="0.55000000000000004">
      <c r="A30002" s="131"/>
    </row>
    <row r="30003" spans="1:1" x14ac:dyDescent="0.55000000000000004">
      <c r="A30003" s="131"/>
    </row>
    <row r="30006" spans="1:1" x14ac:dyDescent="0.55000000000000004">
      <c r="A30006" s="131"/>
    </row>
    <row r="30007" spans="1:1" x14ac:dyDescent="0.55000000000000004">
      <c r="A30007" s="131"/>
    </row>
    <row r="30010" spans="1:1" x14ac:dyDescent="0.55000000000000004">
      <c r="A30010" s="131"/>
    </row>
    <row r="30011" spans="1:1" x14ac:dyDescent="0.55000000000000004">
      <c r="A30011" s="131"/>
    </row>
    <row r="30014" spans="1:1" x14ac:dyDescent="0.55000000000000004">
      <c r="A30014" s="131"/>
    </row>
    <row r="30015" spans="1:1" x14ac:dyDescent="0.55000000000000004">
      <c r="A30015" s="131"/>
    </row>
    <row r="30018" spans="1:1" x14ac:dyDescent="0.55000000000000004">
      <c r="A30018" s="131"/>
    </row>
    <row r="30019" spans="1:1" x14ac:dyDescent="0.55000000000000004">
      <c r="A30019" s="131"/>
    </row>
    <row r="30022" spans="1:1" x14ac:dyDescent="0.55000000000000004">
      <c r="A30022" s="131"/>
    </row>
    <row r="30023" spans="1:1" x14ac:dyDescent="0.55000000000000004">
      <c r="A30023" s="131"/>
    </row>
    <row r="30026" spans="1:1" x14ac:dyDescent="0.55000000000000004">
      <c r="A30026" s="131"/>
    </row>
    <row r="30027" spans="1:1" x14ac:dyDescent="0.55000000000000004">
      <c r="A30027" s="131"/>
    </row>
    <row r="30030" spans="1:1" x14ac:dyDescent="0.55000000000000004">
      <c r="A30030" s="131"/>
    </row>
    <row r="30031" spans="1:1" x14ac:dyDescent="0.55000000000000004">
      <c r="A30031" s="131"/>
    </row>
    <row r="30034" spans="1:1" x14ac:dyDescent="0.55000000000000004">
      <c r="A30034" s="131"/>
    </row>
    <row r="30035" spans="1:1" x14ac:dyDescent="0.55000000000000004">
      <c r="A30035" s="131"/>
    </row>
    <row r="30038" spans="1:1" x14ac:dyDescent="0.55000000000000004">
      <c r="A30038" s="131"/>
    </row>
    <row r="30039" spans="1:1" x14ac:dyDescent="0.55000000000000004">
      <c r="A30039" s="131"/>
    </row>
    <row r="30042" spans="1:1" x14ac:dyDescent="0.55000000000000004">
      <c r="A30042" s="131"/>
    </row>
    <row r="30043" spans="1:1" x14ac:dyDescent="0.55000000000000004">
      <c r="A30043" s="131"/>
    </row>
    <row r="30046" spans="1:1" x14ac:dyDescent="0.55000000000000004">
      <c r="A30046" s="131"/>
    </row>
    <row r="30047" spans="1:1" x14ac:dyDescent="0.55000000000000004">
      <c r="A30047" s="131"/>
    </row>
    <row r="30050" spans="1:1" x14ac:dyDescent="0.55000000000000004">
      <c r="A30050" s="131"/>
    </row>
    <row r="30051" spans="1:1" x14ac:dyDescent="0.55000000000000004">
      <c r="A30051" s="131"/>
    </row>
    <row r="30054" spans="1:1" x14ac:dyDescent="0.55000000000000004">
      <c r="A30054" s="131"/>
    </row>
    <row r="30055" spans="1:1" x14ac:dyDescent="0.55000000000000004">
      <c r="A30055" s="131"/>
    </row>
    <row r="30058" spans="1:1" x14ac:dyDescent="0.55000000000000004">
      <c r="A30058" s="131"/>
    </row>
    <row r="30059" spans="1:1" x14ac:dyDescent="0.55000000000000004">
      <c r="A30059" s="131"/>
    </row>
    <row r="30062" spans="1:1" x14ac:dyDescent="0.55000000000000004">
      <c r="A30062" s="131"/>
    </row>
    <row r="30063" spans="1:1" x14ac:dyDescent="0.55000000000000004">
      <c r="A30063" s="131"/>
    </row>
    <row r="30066" spans="1:1" x14ac:dyDescent="0.55000000000000004">
      <c r="A30066" s="131"/>
    </row>
    <row r="30067" spans="1:1" x14ac:dyDescent="0.55000000000000004">
      <c r="A30067" s="131"/>
    </row>
    <row r="30070" spans="1:1" x14ac:dyDescent="0.55000000000000004">
      <c r="A30070" s="131"/>
    </row>
    <row r="30071" spans="1:1" x14ac:dyDescent="0.55000000000000004">
      <c r="A30071" s="131"/>
    </row>
    <row r="30074" spans="1:1" x14ac:dyDescent="0.55000000000000004">
      <c r="A30074" s="131"/>
    </row>
    <row r="30075" spans="1:1" x14ac:dyDescent="0.55000000000000004">
      <c r="A30075" s="131"/>
    </row>
    <row r="30078" spans="1:1" x14ac:dyDescent="0.55000000000000004">
      <c r="A30078" s="131"/>
    </row>
    <row r="30079" spans="1:1" x14ac:dyDescent="0.55000000000000004">
      <c r="A30079" s="131"/>
    </row>
    <row r="30082" spans="1:1" x14ac:dyDescent="0.55000000000000004">
      <c r="A30082" s="131"/>
    </row>
    <row r="30083" spans="1:1" x14ac:dyDescent="0.55000000000000004">
      <c r="A30083" s="131"/>
    </row>
    <row r="30086" spans="1:1" x14ac:dyDescent="0.55000000000000004">
      <c r="A30086" s="131"/>
    </row>
    <row r="30087" spans="1:1" x14ac:dyDescent="0.55000000000000004">
      <c r="A30087" s="131"/>
    </row>
    <row r="30090" spans="1:1" x14ac:dyDescent="0.55000000000000004">
      <c r="A30090" s="131"/>
    </row>
    <row r="30091" spans="1:1" x14ac:dyDescent="0.55000000000000004">
      <c r="A30091" s="131"/>
    </row>
    <row r="30094" spans="1:1" x14ac:dyDescent="0.55000000000000004">
      <c r="A30094" s="131"/>
    </row>
    <row r="30095" spans="1:1" x14ac:dyDescent="0.55000000000000004">
      <c r="A30095" s="131"/>
    </row>
    <row r="30098" spans="1:1" x14ac:dyDescent="0.55000000000000004">
      <c r="A30098" s="131"/>
    </row>
    <row r="30099" spans="1:1" x14ac:dyDescent="0.55000000000000004">
      <c r="A30099" s="131"/>
    </row>
    <row r="30102" spans="1:1" x14ac:dyDescent="0.55000000000000004">
      <c r="A30102" s="131"/>
    </row>
    <row r="30103" spans="1:1" x14ac:dyDescent="0.55000000000000004">
      <c r="A30103" s="131"/>
    </row>
    <row r="30106" spans="1:1" x14ac:dyDescent="0.55000000000000004">
      <c r="A30106" s="131"/>
    </row>
    <row r="30107" spans="1:1" x14ac:dyDescent="0.55000000000000004">
      <c r="A30107" s="131"/>
    </row>
    <row r="30110" spans="1:1" x14ac:dyDescent="0.55000000000000004">
      <c r="A30110" s="131"/>
    </row>
    <row r="30111" spans="1:1" x14ac:dyDescent="0.55000000000000004">
      <c r="A30111" s="131"/>
    </row>
    <row r="30114" spans="1:1" x14ac:dyDescent="0.55000000000000004">
      <c r="A30114" s="131"/>
    </row>
    <row r="30115" spans="1:1" x14ac:dyDescent="0.55000000000000004">
      <c r="A30115" s="131"/>
    </row>
    <row r="30118" spans="1:1" x14ac:dyDescent="0.55000000000000004">
      <c r="A30118" s="131"/>
    </row>
    <row r="30119" spans="1:1" x14ac:dyDescent="0.55000000000000004">
      <c r="A30119" s="131"/>
    </row>
    <row r="30122" spans="1:1" x14ac:dyDescent="0.55000000000000004">
      <c r="A30122" s="131"/>
    </row>
    <row r="30123" spans="1:1" x14ac:dyDescent="0.55000000000000004">
      <c r="A30123" s="131"/>
    </row>
    <row r="30126" spans="1:1" x14ac:dyDescent="0.55000000000000004">
      <c r="A30126" s="131"/>
    </row>
    <row r="30127" spans="1:1" x14ac:dyDescent="0.55000000000000004">
      <c r="A30127" s="131"/>
    </row>
    <row r="30130" spans="1:1" x14ac:dyDescent="0.55000000000000004">
      <c r="A30130" s="131"/>
    </row>
    <row r="30131" spans="1:1" x14ac:dyDescent="0.55000000000000004">
      <c r="A30131" s="131"/>
    </row>
    <row r="30134" spans="1:1" x14ac:dyDescent="0.55000000000000004">
      <c r="A30134" s="131"/>
    </row>
    <row r="30135" spans="1:1" x14ac:dyDescent="0.55000000000000004">
      <c r="A30135" s="131"/>
    </row>
    <row r="30138" spans="1:1" x14ac:dyDescent="0.55000000000000004">
      <c r="A30138" s="131"/>
    </row>
    <row r="30139" spans="1:1" x14ac:dyDescent="0.55000000000000004">
      <c r="A30139" s="131"/>
    </row>
    <row r="30142" spans="1:1" x14ac:dyDescent="0.55000000000000004">
      <c r="A30142" s="131"/>
    </row>
    <row r="30143" spans="1:1" x14ac:dyDescent="0.55000000000000004">
      <c r="A30143" s="131"/>
    </row>
    <row r="30146" spans="1:1" x14ac:dyDescent="0.55000000000000004">
      <c r="A30146" s="131"/>
    </row>
    <row r="30147" spans="1:1" x14ac:dyDescent="0.55000000000000004">
      <c r="A30147" s="131"/>
    </row>
    <row r="30150" spans="1:1" x14ac:dyDescent="0.55000000000000004">
      <c r="A30150" s="131"/>
    </row>
    <row r="30151" spans="1:1" x14ac:dyDescent="0.55000000000000004">
      <c r="A30151" s="131"/>
    </row>
    <row r="30154" spans="1:1" x14ac:dyDescent="0.55000000000000004">
      <c r="A30154" s="131"/>
    </row>
    <row r="30155" spans="1:1" x14ac:dyDescent="0.55000000000000004">
      <c r="A30155" s="131"/>
    </row>
    <row r="30158" spans="1:1" x14ac:dyDescent="0.55000000000000004">
      <c r="A30158" s="131"/>
    </row>
    <row r="30159" spans="1:1" x14ac:dyDescent="0.55000000000000004">
      <c r="A30159" s="131"/>
    </row>
    <row r="30162" spans="1:1" x14ac:dyDescent="0.55000000000000004">
      <c r="A30162" s="131"/>
    </row>
    <row r="30163" spans="1:1" x14ac:dyDescent="0.55000000000000004">
      <c r="A30163" s="131"/>
    </row>
    <row r="30166" spans="1:1" x14ac:dyDescent="0.55000000000000004">
      <c r="A30166" s="131"/>
    </row>
    <row r="30167" spans="1:1" x14ac:dyDescent="0.55000000000000004">
      <c r="A30167" s="131"/>
    </row>
    <row r="30170" spans="1:1" x14ac:dyDescent="0.55000000000000004">
      <c r="A30170" s="131"/>
    </row>
    <row r="30171" spans="1:1" x14ac:dyDescent="0.55000000000000004">
      <c r="A30171" s="131"/>
    </row>
    <row r="30174" spans="1:1" x14ac:dyDescent="0.55000000000000004">
      <c r="A30174" s="131"/>
    </row>
    <row r="30175" spans="1:1" x14ac:dyDescent="0.55000000000000004">
      <c r="A30175" s="131"/>
    </row>
    <row r="30178" spans="1:1" x14ac:dyDescent="0.55000000000000004">
      <c r="A30178" s="131"/>
    </row>
    <row r="30179" spans="1:1" x14ac:dyDescent="0.55000000000000004">
      <c r="A30179" s="131"/>
    </row>
    <row r="30182" spans="1:1" x14ac:dyDescent="0.55000000000000004">
      <c r="A30182" s="131"/>
    </row>
    <row r="30183" spans="1:1" x14ac:dyDescent="0.55000000000000004">
      <c r="A30183" s="131"/>
    </row>
    <row r="30186" spans="1:1" x14ac:dyDescent="0.55000000000000004">
      <c r="A30186" s="131"/>
    </row>
    <row r="30187" spans="1:1" x14ac:dyDescent="0.55000000000000004">
      <c r="A30187" s="131"/>
    </row>
    <row r="30190" spans="1:1" x14ac:dyDescent="0.55000000000000004">
      <c r="A30190" s="131"/>
    </row>
    <row r="30191" spans="1:1" x14ac:dyDescent="0.55000000000000004">
      <c r="A30191" s="131"/>
    </row>
    <row r="30194" spans="1:1" x14ac:dyDescent="0.55000000000000004">
      <c r="A30194" s="131"/>
    </row>
    <row r="30195" spans="1:1" x14ac:dyDescent="0.55000000000000004">
      <c r="A30195" s="131"/>
    </row>
    <row r="30198" spans="1:1" x14ac:dyDescent="0.55000000000000004">
      <c r="A30198" s="131"/>
    </row>
    <row r="30199" spans="1:1" x14ac:dyDescent="0.55000000000000004">
      <c r="A30199" s="131"/>
    </row>
    <row r="30202" spans="1:1" x14ac:dyDescent="0.55000000000000004">
      <c r="A30202" s="131"/>
    </row>
    <row r="30203" spans="1:1" x14ac:dyDescent="0.55000000000000004">
      <c r="A30203" s="131"/>
    </row>
    <row r="30206" spans="1:1" x14ac:dyDescent="0.55000000000000004">
      <c r="A30206" s="131"/>
    </row>
    <row r="30207" spans="1:1" x14ac:dyDescent="0.55000000000000004">
      <c r="A30207" s="131"/>
    </row>
    <row r="30210" spans="1:1" x14ac:dyDescent="0.55000000000000004">
      <c r="A30210" s="131"/>
    </row>
    <row r="30211" spans="1:1" x14ac:dyDescent="0.55000000000000004">
      <c r="A30211" s="131"/>
    </row>
    <row r="30214" spans="1:1" x14ac:dyDescent="0.55000000000000004">
      <c r="A30214" s="131"/>
    </row>
    <row r="30215" spans="1:1" x14ac:dyDescent="0.55000000000000004">
      <c r="A30215" s="131"/>
    </row>
    <row r="30218" spans="1:1" x14ac:dyDescent="0.55000000000000004">
      <c r="A30218" s="131"/>
    </row>
    <row r="30219" spans="1:1" x14ac:dyDescent="0.55000000000000004">
      <c r="A30219" s="131"/>
    </row>
    <row r="30222" spans="1:1" x14ac:dyDescent="0.55000000000000004">
      <c r="A30222" s="131"/>
    </row>
    <row r="30223" spans="1:1" x14ac:dyDescent="0.55000000000000004">
      <c r="A30223" s="131"/>
    </row>
    <row r="30226" spans="1:1" x14ac:dyDescent="0.55000000000000004">
      <c r="A30226" s="131"/>
    </row>
    <row r="30227" spans="1:1" x14ac:dyDescent="0.55000000000000004">
      <c r="A30227" s="131"/>
    </row>
    <row r="30230" spans="1:1" x14ac:dyDescent="0.55000000000000004">
      <c r="A30230" s="131"/>
    </row>
    <row r="30231" spans="1:1" x14ac:dyDescent="0.55000000000000004">
      <c r="A30231" s="131"/>
    </row>
    <row r="30234" spans="1:1" x14ac:dyDescent="0.55000000000000004">
      <c r="A30234" s="131"/>
    </row>
    <row r="30235" spans="1:1" x14ac:dyDescent="0.55000000000000004">
      <c r="A30235" s="131"/>
    </row>
    <row r="30238" spans="1:1" x14ac:dyDescent="0.55000000000000004">
      <c r="A30238" s="131"/>
    </row>
    <row r="30239" spans="1:1" x14ac:dyDescent="0.55000000000000004">
      <c r="A30239" s="131"/>
    </row>
    <row r="30242" spans="1:1" x14ac:dyDescent="0.55000000000000004">
      <c r="A30242" s="131"/>
    </row>
    <row r="30243" spans="1:1" x14ac:dyDescent="0.55000000000000004">
      <c r="A30243" s="131"/>
    </row>
    <row r="30246" spans="1:1" x14ac:dyDescent="0.55000000000000004">
      <c r="A30246" s="131"/>
    </row>
    <row r="30247" spans="1:1" x14ac:dyDescent="0.55000000000000004">
      <c r="A30247" s="131"/>
    </row>
    <row r="30250" spans="1:1" x14ac:dyDescent="0.55000000000000004">
      <c r="A30250" s="131"/>
    </row>
    <row r="30251" spans="1:1" x14ac:dyDescent="0.55000000000000004">
      <c r="A30251" s="131"/>
    </row>
    <row r="30254" spans="1:1" x14ac:dyDescent="0.55000000000000004">
      <c r="A30254" s="131"/>
    </row>
    <row r="30255" spans="1:1" x14ac:dyDescent="0.55000000000000004">
      <c r="A30255" s="131"/>
    </row>
    <row r="30258" spans="1:1" x14ac:dyDescent="0.55000000000000004">
      <c r="A30258" s="131"/>
    </row>
    <row r="30259" spans="1:1" x14ac:dyDescent="0.55000000000000004">
      <c r="A30259" s="131"/>
    </row>
    <row r="30262" spans="1:1" x14ac:dyDescent="0.55000000000000004">
      <c r="A30262" s="131"/>
    </row>
    <row r="30263" spans="1:1" x14ac:dyDescent="0.55000000000000004">
      <c r="A30263" s="131"/>
    </row>
    <row r="30266" spans="1:1" x14ac:dyDescent="0.55000000000000004">
      <c r="A30266" s="131"/>
    </row>
    <row r="30267" spans="1:1" x14ac:dyDescent="0.55000000000000004">
      <c r="A30267" s="131"/>
    </row>
    <row r="30270" spans="1:1" x14ac:dyDescent="0.55000000000000004">
      <c r="A30270" s="131"/>
    </row>
    <row r="30271" spans="1:1" x14ac:dyDescent="0.55000000000000004">
      <c r="A30271" s="131"/>
    </row>
    <row r="30274" spans="1:1" x14ac:dyDescent="0.55000000000000004">
      <c r="A30274" s="131"/>
    </row>
    <row r="30275" spans="1:1" x14ac:dyDescent="0.55000000000000004">
      <c r="A30275" s="131"/>
    </row>
    <row r="30278" spans="1:1" x14ac:dyDescent="0.55000000000000004">
      <c r="A30278" s="131"/>
    </row>
    <row r="30279" spans="1:1" x14ac:dyDescent="0.55000000000000004">
      <c r="A30279" s="131"/>
    </row>
    <row r="30282" spans="1:1" x14ac:dyDescent="0.55000000000000004">
      <c r="A30282" s="131"/>
    </row>
    <row r="30283" spans="1:1" x14ac:dyDescent="0.55000000000000004">
      <c r="A30283" s="131"/>
    </row>
    <row r="30286" spans="1:1" x14ac:dyDescent="0.55000000000000004">
      <c r="A30286" s="131"/>
    </row>
    <row r="30287" spans="1:1" x14ac:dyDescent="0.55000000000000004">
      <c r="A30287" s="131"/>
    </row>
    <row r="30290" spans="1:1" x14ac:dyDescent="0.55000000000000004">
      <c r="A30290" s="131"/>
    </row>
    <row r="30291" spans="1:1" x14ac:dyDescent="0.55000000000000004">
      <c r="A30291" s="131"/>
    </row>
    <row r="30294" spans="1:1" x14ac:dyDescent="0.55000000000000004">
      <c r="A30294" s="131"/>
    </row>
    <row r="30295" spans="1:1" x14ac:dyDescent="0.55000000000000004">
      <c r="A30295" s="131"/>
    </row>
    <row r="30298" spans="1:1" x14ac:dyDescent="0.55000000000000004">
      <c r="A30298" s="131"/>
    </row>
    <row r="30299" spans="1:1" x14ac:dyDescent="0.55000000000000004">
      <c r="A30299" s="131"/>
    </row>
    <row r="30302" spans="1:1" x14ac:dyDescent="0.55000000000000004">
      <c r="A30302" s="131"/>
    </row>
    <row r="30303" spans="1:1" x14ac:dyDescent="0.55000000000000004">
      <c r="A30303" s="131"/>
    </row>
    <row r="30306" spans="1:1" x14ac:dyDescent="0.55000000000000004">
      <c r="A30306" s="131"/>
    </row>
    <row r="30307" spans="1:1" x14ac:dyDescent="0.55000000000000004">
      <c r="A30307" s="131"/>
    </row>
    <row r="30310" spans="1:1" x14ac:dyDescent="0.55000000000000004">
      <c r="A30310" s="131"/>
    </row>
    <row r="30311" spans="1:1" x14ac:dyDescent="0.55000000000000004">
      <c r="A30311" s="131"/>
    </row>
    <row r="30314" spans="1:1" x14ac:dyDescent="0.55000000000000004">
      <c r="A30314" s="131"/>
    </row>
    <row r="30315" spans="1:1" x14ac:dyDescent="0.55000000000000004">
      <c r="A30315" s="131"/>
    </row>
    <row r="30318" spans="1:1" x14ac:dyDescent="0.55000000000000004">
      <c r="A30318" s="131"/>
    </row>
    <row r="30319" spans="1:1" x14ac:dyDescent="0.55000000000000004">
      <c r="A30319" s="131"/>
    </row>
    <row r="30322" spans="1:1" x14ac:dyDescent="0.55000000000000004">
      <c r="A30322" s="131"/>
    </row>
    <row r="30323" spans="1:1" x14ac:dyDescent="0.55000000000000004">
      <c r="A30323" s="131"/>
    </row>
    <row r="30326" spans="1:1" x14ac:dyDescent="0.55000000000000004">
      <c r="A30326" s="131"/>
    </row>
    <row r="30327" spans="1:1" x14ac:dyDescent="0.55000000000000004">
      <c r="A30327" s="131"/>
    </row>
    <row r="30330" spans="1:1" x14ac:dyDescent="0.55000000000000004">
      <c r="A30330" s="131"/>
    </row>
    <row r="30331" spans="1:1" x14ac:dyDescent="0.55000000000000004">
      <c r="A30331" s="131"/>
    </row>
    <row r="30334" spans="1:1" x14ac:dyDescent="0.55000000000000004">
      <c r="A30334" s="131"/>
    </row>
    <row r="30335" spans="1:1" x14ac:dyDescent="0.55000000000000004">
      <c r="A30335" s="131"/>
    </row>
    <row r="30338" spans="1:1" x14ac:dyDescent="0.55000000000000004">
      <c r="A30338" s="131"/>
    </row>
    <row r="30339" spans="1:1" x14ac:dyDescent="0.55000000000000004">
      <c r="A30339" s="131"/>
    </row>
    <row r="30342" spans="1:1" x14ac:dyDescent="0.55000000000000004">
      <c r="A30342" s="131"/>
    </row>
    <row r="30343" spans="1:1" x14ac:dyDescent="0.55000000000000004">
      <c r="A30343" s="131"/>
    </row>
    <row r="30346" spans="1:1" x14ac:dyDescent="0.55000000000000004">
      <c r="A30346" s="131"/>
    </row>
    <row r="30347" spans="1:1" x14ac:dyDescent="0.55000000000000004">
      <c r="A30347" s="131"/>
    </row>
    <row r="30350" spans="1:1" x14ac:dyDescent="0.55000000000000004">
      <c r="A30350" s="131"/>
    </row>
    <row r="30351" spans="1:1" x14ac:dyDescent="0.55000000000000004">
      <c r="A30351" s="131"/>
    </row>
    <row r="30354" spans="1:1" x14ac:dyDescent="0.55000000000000004">
      <c r="A30354" s="131"/>
    </row>
    <row r="30355" spans="1:1" x14ac:dyDescent="0.55000000000000004">
      <c r="A30355" s="131"/>
    </row>
    <row r="30358" spans="1:1" x14ac:dyDescent="0.55000000000000004">
      <c r="A30358" s="131"/>
    </row>
    <row r="30359" spans="1:1" x14ac:dyDescent="0.55000000000000004">
      <c r="A30359" s="131"/>
    </row>
    <row r="30362" spans="1:1" x14ac:dyDescent="0.55000000000000004">
      <c r="A30362" s="131"/>
    </row>
    <row r="30363" spans="1:1" x14ac:dyDescent="0.55000000000000004">
      <c r="A30363" s="131"/>
    </row>
    <row r="30366" spans="1:1" x14ac:dyDescent="0.55000000000000004">
      <c r="A30366" s="131"/>
    </row>
    <row r="30367" spans="1:1" x14ac:dyDescent="0.55000000000000004">
      <c r="A30367" s="131"/>
    </row>
    <row r="30370" spans="1:1" x14ac:dyDescent="0.55000000000000004">
      <c r="A30370" s="131"/>
    </row>
    <row r="30371" spans="1:1" x14ac:dyDescent="0.55000000000000004">
      <c r="A30371" s="131"/>
    </row>
    <row r="30374" spans="1:1" x14ac:dyDescent="0.55000000000000004">
      <c r="A30374" s="131"/>
    </row>
    <row r="30375" spans="1:1" x14ac:dyDescent="0.55000000000000004">
      <c r="A30375" s="131"/>
    </row>
    <row r="30378" spans="1:1" x14ac:dyDescent="0.55000000000000004">
      <c r="A30378" s="131"/>
    </row>
    <row r="30379" spans="1:1" x14ac:dyDescent="0.55000000000000004">
      <c r="A30379" s="131"/>
    </row>
    <row r="30382" spans="1:1" x14ac:dyDescent="0.55000000000000004">
      <c r="A30382" s="131"/>
    </row>
    <row r="30383" spans="1:1" x14ac:dyDescent="0.55000000000000004">
      <c r="A30383" s="131"/>
    </row>
    <row r="30386" spans="1:1" x14ac:dyDescent="0.55000000000000004">
      <c r="A30386" s="131"/>
    </row>
    <row r="30387" spans="1:1" x14ac:dyDescent="0.55000000000000004">
      <c r="A30387" s="131"/>
    </row>
    <row r="30390" spans="1:1" x14ac:dyDescent="0.55000000000000004">
      <c r="A30390" s="131"/>
    </row>
    <row r="30391" spans="1:1" x14ac:dyDescent="0.55000000000000004">
      <c r="A30391" s="131"/>
    </row>
    <row r="30394" spans="1:1" x14ac:dyDescent="0.55000000000000004">
      <c r="A30394" s="131"/>
    </row>
    <row r="30395" spans="1:1" x14ac:dyDescent="0.55000000000000004">
      <c r="A30395" s="131"/>
    </row>
    <row r="30398" spans="1:1" x14ac:dyDescent="0.55000000000000004">
      <c r="A30398" s="131"/>
    </row>
    <row r="30399" spans="1:1" x14ac:dyDescent="0.55000000000000004">
      <c r="A30399" s="131"/>
    </row>
    <row r="30402" spans="1:1" x14ac:dyDescent="0.55000000000000004">
      <c r="A30402" s="131"/>
    </row>
    <row r="30403" spans="1:1" x14ac:dyDescent="0.55000000000000004">
      <c r="A30403" s="131"/>
    </row>
    <row r="30406" spans="1:1" x14ac:dyDescent="0.55000000000000004">
      <c r="A30406" s="131"/>
    </row>
    <row r="30407" spans="1:1" x14ac:dyDescent="0.55000000000000004">
      <c r="A30407" s="131"/>
    </row>
    <row r="30410" spans="1:1" x14ac:dyDescent="0.55000000000000004">
      <c r="A30410" s="131"/>
    </row>
    <row r="30411" spans="1:1" x14ac:dyDescent="0.55000000000000004">
      <c r="A30411" s="131"/>
    </row>
    <row r="30414" spans="1:1" x14ac:dyDescent="0.55000000000000004">
      <c r="A30414" s="131"/>
    </row>
    <row r="30415" spans="1:1" x14ac:dyDescent="0.55000000000000004">
      <c r="A30415" s="131"/>
    </row>
    <row r="30418" spans="1:1" x14ac:dyDescent="0.55000000000000004">
      <c r="A30418" s="131"/>
    </row>
    <row r="30419" spans="1:1" x14ac:dyDescent="0.55000000000000004">
      <c r="A30419" s="131"/>
    </row>
    <row r="30422" spans="1:1" x14ac:dyDescent="0.55000000000000004">
      <c r="A30422" s="131"/>
    </row>
    <row r="30423" spans="1:1" x14ac:dyDescent="0.55000000000000004">
      <c r="A30423" s="131"/>
    </row>
    <row r="30426" spans="1:1" x14ac:dyDescent="0.55000000000000004">
      <c r="A30426" s="131"/>
    </row>
    <row r="30427" spans="1:1" x14ac:dyDescent="0.55000000000000004">
      <c r="A30427" s="131"/>
    </row>
    <row r="30430" spans="1:1" x14ac:dyDescent="0.55000000000000004">
      <c r="A30430" s="131"/>
    </row>
    <row r="30431" spans="1:1" x14ac:dyDescent="0.55000000000000004">
      <c r="A30431" s="131"/>
    </row>
    <row r="30434" spans="1:1" x14ac:dyDescent="0.55000000000000004">
      <c r="A30434" s="131"/>
    </row>
    <row r="30435" spans="1:1" x14ac:dyDescent="0.55000000000000004">
      <c r="A30435" s="131"/>
    </row>
    <row r="30438" spans="1:1" x14ac:dyDescent="0.55000000000000004">
      <c r="A30438" s="131"/>
    </row>
    <row r="30439" spans="1:1" x14ac:dyDescent="0.55000000000000004">
      <c r="A30439" s="131"/>
    </row>
    <row r="30442" spans="1:1" x14ac:dyDescent="0.55000000000000004">
      <c r="A30442" s="131"/>
    </row>
    <row r="30443" spans="1:1" x14ac:dyDescent="0.55000000000000004">
      <c r="A30443" s="131"/>
    </row>
    <row r="30446" spans="1:1" x14ac:dyDescent="0.55000000000000004">
      <c r="A30446" s="131"/>
    </row>
    <row r="30447" spans="1:1" x14ac:dyDescent="0.55000000000000004">
      <c r="A30447" s="131"/>
    </row>
    <row r="30450" spans="1:1" x14ac:dyDescent="0.55000000000000004">
      <c r="A30450" s="131"/>
    </row>
    <row r="30451" spans="1:1" x14ac:dyDescent="0.55000000000000004">
      <c r="A30451" s="131"/>
    </row>
    <row r="30454" spans="1:1" x14ac:dyDescent="0.55000000000000004">
      <c r="A30454" s="131"/>
    </row>
    <row r="30455" spans="1:1" x14ac:dyDescent="0.55000000000000004">
      <c r="A30455" s="131"/>
    </row>
    <row r="30458" spans="1:1" x14ac:dyDescent="0.55000000000000004">
      <c r="A30458" s="131"/>
    </row>
    <row r="30459" spans="1:1" x14ac:dyDescent="0.55000000000000004">
      <c r="A30459" s="131"/>
    </row>
    <row r="30462" spans="1:1" x14ac:dyDescent="0.55000000000000004">
      <c r="A30462" s="131"/>
    </row>
    <row r="30463" spans="1:1" x14ac:dyDescent="0.55000000000000004">
      <c r="A30463" s="131"/>
    </row>
    <row r="30466" spans="1:1" x14ac:dyDescent="0.55000000000000004">
      <c r="A30466" s="131"/>
    </row>
    <row r="30467" spans="1:1" x14ac:dyDescent="0.55000000000000004">
      <c r="A30467" s="131"/>
    </row>
    <row r="30470" spans="1:1" x14ac:dyDescent="0.55000000000000004">
      <c r="A30470" s="131"/>
    </row>
    <row r="30471" spans="1:1" x14ac:dyDescent="0.55000000000000004">
      <c r="A30471" s="131"/>
    </row>
    <row r="30474" spans="1:1" x14ac:dyDescent="0.55000000000000004">
      <c r="A30474" s="131"/>
    </row>
    <row r="30475" spans="1:1" x14ac:dyDescent="0.55000000000000004">
      <c r="A30475" s="131"/>
    </row>
    <row r="30478" spans="1:1" x14ac:dyDescent="0.55000000000000004">
      <c r="A30478" s="131"/>
    </row>
    <row r="30479" spans="1:1" x14ac:dyDescent="0.55000000000000004">
      <c r="A30479" s="131"/>
    </row>
    <row r="30482" spans="1:1" x14ac:dyDescent="0.55000000000000004">
      <c r="A30482" s="131"/>
    </row>
    <row r="30483" spans="1:1" x14ac:dyDescent="0.55000000000000004">
      <c r="A30483" s="131"/>
    </row>
    <row r="30486" spans="1:1" x14ac:dyDescent="0.55000000000000004">
      <c r="A30486" s="131"/>
    </row>
    <row r="30487" spans="1:1" x14ac:dyDescent="0.55000000000000004">
      <c r="A30487" s="131"/>
    </row>
    <row r="30490" spans="1:1" x14ac:dyDescent="0.55000000000000004">
      <c r="A30490" s="131"/>
    </row>
    <row r="30491" spans="1:1" x14ac:dyDescent="0.55000000000000004">
      <c r="A30491" s="131"/>
    </row>
    <row r="30494" spans="1:1" x14ac:dyDescent="0.55000000000000004">
      <c r="A30494" s="131"/>
    </row>
    <row r="30495" spans="1:1" x14ac:dyDescent="0.55000000000000004">
      <c r="A30495" s="131"/>
    </row>
    <row r="30498" spans="1:1" x14ac:dyDescent="0.55000000000000004">
      <c r="A30498" s="131"/>
    </row>
    <row r="30499" spans="1:1" x14ac:dyDescent="0.55000000000000004">
      <c r="A30499" s="131"/>
    </row>
    <row r="30502" spans="1:1" x14ac:dyDescent="0.55000000000000004">
      <c r="A30502" s="131"/>
    </row>
    <row r="30503" spans="1:1" x14ac:dyDescent="0.55000000000000004">
      <c r="A30503" s="131"/>
    </row>
    <row r="30506" spans="1:1" x14ac:dyDescent="0.55000000000000004">
      <c r="A30506" s="131"/>
    </row>
    <row r="30507" spans="1:1" x14ac:dyDescent="0.55000000000000004">
      <c r="A30507" s="131"/>
    </row>
    <row r="30510" spans="1:1" x14ac:dyDescent="0.55000000000000004">
      <c r="A30510" s="131"/>
    </row>
    <row r="30511" spans="1:1" x14ac:dyDescent="0.55000000000000004">
      <c r="A30511" s="131"/>
    </row>
    <row r="30514" spans="1:1" x14ac:dyDescent="0.55000000000000004">
      <c r="A30514" s="131"/>
    </row>
    <row r="30515" spans="1:1" x14ac:dyDescent="0.55000000000000004">
      <c r="A30515" s="131"/>
    </row>
    <row r="30518" spans="1:1" x14ac:dyDescent="0.55000000000000004">
      <c r="A30518" s="131"/>
    </row>
    <row r="30519" spans="1:1" x14ac:dyDescent="0.55000000000000004">
      <c r="A30519" s="131"/>
    </row>
    <row r="30522" spans="1:1" x14ac:dyDescent="0.55000000000000004">
      <c r="A30522" s="131"/>
    </row>
    <row r="30523" spans="1:1" x14ac:dyDescent="0.55000000000000004">
      <c r="A30523" s="131"/>
    </row>
    <row r="30526" spans="1:1" x14ac:dyDescent="0.55000000000000004">
      <c r="A30526" s="131"/>
    </row>
    <row r="30527" spans="1:1" x14ac:dyDescent="0.55000000000000004">
      <c r="A30527" s="131"/>
    </row>
    <row r="30530" spans="1:1" x14ac:dyDescent="0.55000000000000004">
      <c r="A30530" s="131"/>
    </row>
    <row r="30531" spans="1:1" x14ac:dyDescent="0.55000000000000004">
      <c r="A30531" s="131"/>
    </row>
    <row r="30534" spans="1:1" x14ac:dyDescent="0.55000000000000004">
      <c r="A30534" s="131"/>
    </row>
    <row r="30535" spans="1:1" x14ac:dyDescent="0.55000000000000004">
      <c r="A30535" s="131"/>
    </row>
    <row r="30538" spans="1:1" x14ac:dyDescent="0.55000000000000004">
      <c r="A30538" s="131"/>
    </row>
    <row r="30539" spans="1:1" x14ac:dyDescent="0.55000000000000004">
      <c r="A30539" s="131"/>
    </row>
    <row r="30542" spans="1:1" x14ac:dyDescent="0.55000000000000004">
      <c r="A30542" s="131"/>
    </row>
    <row r="30543" spans="1:1" x14ac:dyDescent="0.55000000000000004">
      <c r="A30543" s="131"/>
    </row>
    <row r="30546" spans="1:1" x14ac:dyDescent="0.55000000000000004">
      <c r="A30546" s="131"/>
    </row>
    <row r="30547" spans="1:1" x14ac:dyDescent="0.55000000000000004">
      <c r="A30547" s="131"/>
    </row>
    <row r="30550" spans="1:1" x14ac:dyDescent="0.55000000000000004">
      <c r="A30550" s="131"/>
    </row>
    <row r="30551" spans="1:1" x14ac:dyDescent="0.55000000000000004">
      <c r="A30551" s="131"/>
    </row>
    <row r="30554" spans="1:1" x14ac:dyDescent="0.55000000000000004">
      <c r="A30554" s="131"/>
    </row>
    <row r="30555" spans="1:1" x14ac:dyDescent="0.55000000000000004">
      <c r="A30555" s="131"/>
    </row>
    <row r="30558" spans="1:1" x14ac:dyDescent="0.55000000000000004">
      <c r="A30558" s="131"/>
    </row>
    <row r="30559" spans="1:1" x14ac:dyDescent="0.55000000000000004">
      <c r="A30559" s="131"/>
    </row>
    <row r="30562" spans="1:1" x14ac:dyDescent="0.55000000000000004">
      <c r="A30562" s="131"/>
    </row>
    <row r="30563" spans="1:1" x14ac:dyDescent="0.55000000000000004">
      <c r="A30563" s="131"/>
    </row>
    <row r="30566" spans="1:1" x14ac:dyDescent="0.55000000000000004">
      <c r="A30566" s="131"/>
    </row>
    <row r="30567" spans="1:1" x14ac:dyDescent="0.55000000000000004">
      <c r="A30567" s="131"/>
    </row>
    <row r="30570" spans="1:1" x14ac:dyDescent="0.55000000000000004">
      <c r="A30570" s="131"/>
    </row>
    <row r="30571" spans="1:1" x14ac:dyDescent="0.55000000000000004">
      <c r="A30571" s="131"/>
    </row>
    <row r="30574" spans="1:1" x14ac:dyDescent="0.55000000000000004">
      <c r="A30574" s="131"/>
    </row>
    <row r="30575" spans="1:1" x14ac:dyDescent="0.55000000000000004">
      <c r="A30575" s="131"/>
    </row>
    <row r="30578" spans="1:1" x14ac:dyDescent="0.55000000000000004">
      <c r="A30578" s="131"/>
    </row>
    <row r="30579" spans="1:1" x14ac:dyDescent="0.55000000000000004">
      <c r="A30579" s="131"/>
    </row>
    <row r="30582" spans="1:1" x14ac:dyDescent="0.55000000000000004">
      <c r="A30582" s="131"/>
    </row>
    <row r="30583" spans="1:1" x14ac:dyDescent="0.55000000000000004">
      <c r="A30583" s="131"/>
    </row>
    <row r="30586" spans="1:1" x14ac:dyDescent="0.55000000000000004">
      <c r="A30586" s="131"/>
    </row>
    <row r="30587" spans="1:1" x14ac:dyDescent="0.55000000000000004">
      <c r="A30587" s="131"/>
    </row>
    <row r="30590" spans="1:1" x14ac:dyDescent="0.55000000000000004">
      <c r="A30590" s="131"/>
    </row>
    <row r="30591" spans="1:1" x14ac:dyDescent="0.55000000000000004">
      <c r="A30591" s="131"/>
    </row>
    <row r="30594" spans="1:1" x14ac:dyDescent="0.55000000000000004">
      <c r="A30594" s="131"/>
    </row>
    <row r="30595" spans="1:1" x14ac:dyDescent="0.55000000000000004">
      <c r="A30595" s="131"/>
    </row>
    <row r="30598" spans="1:1" x14ac:dyDescent="0.55000000000000004">
      <c r="A30598" s="131"/>
    </row>
    <row r="30599" spans="1:1" x14ac:dyDescent="0.55000000000000004">
      <c r="A30599" s="131"/>
    </row>
    <row r="30602" spans="1:1" x14ac:dyDescent="0.55000000000000004">
      <c r="A30602" s="131"/>
    </row>
    <row r="30603" spans="1:1" x14ac:dyDescent="0.55000000000000004">
      <c r="A30603" s="131"/>
    </row>
    <row r="30606" spans="1:1" x14ac:dyDescent="0.55000000000000004">
      <c r="A30606" s="131"/>
    </row>
    <row r="30607" spans="1:1" x14ac:dyDescent="0.55000000000000004">
      <c r="A30607" s="131"/>
    </row>
    <row r="30610" spans="1:1" x14ac:dyDescent="0.55000000000000004">
      <c r="A30610" s="131"/>
    </row>
    <row r="30611" spans="1:1" x14ac:dyDescent="0.55000000000000004">
      <c r="A30611" s="131"/>
    </row>
    <row r="30614" spans="1:1" x14ac:dyDescent="0.55000000000000004">
      <c r="A30614" s="131"/>
    </row>
    <row r="30615" spans="1:1" x14ac:dyDescent="0.55000000000000004">
      <c r="A30615" s="131"/>
    </row>
    <row r="30618" spans="1:1" x14ac:dyDescent="0.55000000000000004">
      <c r="A30618" s="131"/>
    </row>
    <row r="30619" spans="1:1" x14ac:dyDescent="0.55000000000000004">
      <c r="A30619" s="131"/>
    </row>
    <row r="30622" spans="1:1" x14ac:dyDescent="0.55000000000000004">
      <c r="A30622" s="131"/>
    </row>
    <row r="30623" spans="1:1" x14ac:dyDescent="0.55000000000000004">
      <c r="A30623" s="131"/>
    </row>
    <row r="30626" spans="1:1" x14ac:dyDescent="0.55000000000000004">
      <c r="A30626" s="131"/>
    </row>
    <row r="30627" spans="1:1" x14ac:dyDescent="0.55000000000000004">
      <c r="A30627" s="131"/>
    </row>
    <row r="30630" spans="1:1" x14ac:dyDescent="0.55000000000000004">
      <c r="A30630" s="131"/>
    </row>
    <row r="30631" spans="1:1" x14ac:dyDescent="0.55000000000000004">
      <c r="A30631" s="131"/>
    </row>
    <row r="30634" spans="1:1" x14ac:dyDescent="0.55000000000000004">
      <c r="A30634" s="131"/>
    </row>
    <row r="30635" spans="1:1" x14ac:dyDescent="0.55000000000000004">
      <c r="A30635" s="131"/>
    </row>
    <row r="30638" spans="1:1" x14ac:dyDescent="0.55000000000000004">
      <c r="A30638" s="131"/>
    </row>
    <row r="30639" spans="1:1" x14ac:dyDescent="0.55000000000000004">
      <c r="A30639" s="131"/>
    </row>
    <row r="30642" spans="1:1" x14ac:dyDescent="0.55000000000000004">
      <c r="A30642" s="131"/>
    </row>
    <row r="30643" spans="1:1" x14ac:dyDescent="0.55000000000000004">
      <c r="A30643" s="131"/>
    </row>
    <row r="30646" spans="1:1" x14ac:dyDescent="0.55000000000000004">
      <c r="A30646" s="131"/>
    </row>
    <row r="30647" spans="1:1" x14ac:dyDescent="0.55000000000000004">
      <c r="A30647" s="131"/>
    </row>
    <row r="30650" spans="1:1" x14ac:dyDescent="0.55000000000000004">
      <c r="A30650" s="131"/>
    </row>
    <row r="30651" spans="1:1" x14ac:dyDescent="0.55000000000000004">
      <c r="A30651" s="131"/>
    </row>
    <row r="30654" spans="1:1" x14ac:dyDescent="0.55000000000000004">
      <c r="A30654" s="131"/>
    </row>
    <row r="30655" spans="1:1" x14ac:dyDescent="0.55000000000000004">
      <c r="A30655" s="131"/>
    </row>
    <row r="30658" spans="1:1" x14ac:dyDescent="0.55000000000000004">
      <c r="A30658" s="131"/>
    </row>
    <row r="30659" spans="1:1" x14ac:dyDescent="0.55000000000000004">
      <c r="A30659" s="131"/>
    </row>
    <row r="30662" spans="1:1" x14ac:dyDescent="0.55000000000000004">
      <c r="A30662" s="131"/>
    </row>
    <row r="30663" spans="1:1" x14ac:dyDescent="0.55000000000000004">
      <c r="A30663" s="131"/>
    </row>
    <row r="30666" spans="1:1" x14ac:dyDescent="0.55000000000000004">
      <c r="A30666" s="131"/>
    </row>
    <row r="30667" spans="1:1" x14ac:dyDescent="0.55000000000000004">
      <c r="A30667" s="131"/>
    </row>
    <row r="30670" spans="1:1" x14ac:dyDescent="0.55000000000000004">
      <c r="A30670" s="131"/>
    </row>
    <row r="30671" spans="1:1" x14ac:dyDescent="0.55000000000000004">
      <c r="A30671" s="131"/>
    </row>
    <row r="30674" spans="1:1" x14ac:dyDescent="0.55000000000000004">
      <c r="A30674" s="131"/>
    </row>
    <row r="30675" spans="1:1" x14ac:dyDescent="0.55000000000000004">
      <c r="A30675" s="131"/>
    </row>
    <row r="30678" spans="1:1" x14ac:dyDescent="0.55000000000000004">
      <c r="A30678" s="131"/>
    </row>
    <row r="30679" spans="1:1" x14ac:dyDescent="0.55000000000000004">
      <c r="A30679" s="131"/>
    </row>
    <row r="30682" spans="1:1" x14ac:dyDescent="0.55000000000000004">
      <c r="A30682" s="131"/>
    </row>
    <row r="30683" spans="1:1" x14ac:dyDescent="0.55000000000000004">
      <c r="A30683" s="131"/>
    </row>
    <row r="30686" spans="1:1" x14ac:dyDescent="0.55000000000000004">
      <c r="A30686" s="131"/>
    </row>
    <row r="30687" spans="1:1" x14ac:dyDescent="0.55000000000000004">
      <c r="A30687" s="131"/>
    </row>
    <row r="30690" spans="1:1" x14ac:dyDescent="0.55000000000000004">
      <c r="A30690" s="131"/>
    </row>
    <row r="30691" spans="1:1" x14ac:dyDescent="0.55000000000000004">
      <c r="A30691" s="131"/>
    </row>
    <row r="30694" spans="1:1" x14ac:dyDescent="0.55000000000000004">
      <c r="A30694" s="131"/>
    </row>
    <row r="30695" spans="1:1" x14ac:dyDescent="0.55000000000000004">
      <c r="A30695" s="131"/>
    </row>
    <row r="30698" spans="1:1" x14ac:dyDescent="0.55000000000000004">
      <c r="A30698" s="131"/>
    </row>
    <row r="30699" spans="1:1" x14ac:dyDescent="0.55000000000000004">
      <c r="A30699" s="131"/>
    </row>
    <row r="30702" spans="1:1" x14ac:dyDescent="0.55000000000000004">
      <c r="A30702" s="131"/>
    </row>
    <row r="30703" spans="1:1" x14ac:dyDescent="0.55000000000000004">
      <c r="A30703" s="131"/>
    </row>
    <row r="30706" spans="1:1" x14ac:dyDescent="0.55000000000000004">
      <c r="A30706" s="131"/>
    </row>
    <row r="30707" spans="1:1" x14ac:dyDescent="0.55000000000000004">
      <c r="A30707" s="131"/>
    </row>
    <row r="30710" spans="1:1" x14ac:dyDescent="0.55000000000000004">
      <c r="A30710" s="131"/>
    </row>
    <row r="30711" spans="1:1" x14ac:dyDescent="0.55000000000000004">
      <c r="A30711" s="131"/>
    </row>
    <row r="30714" spans="1:1" x14ac:dyDescent="0.55000000000000004">
      <c r="A30714" s="131"/>
    </row>
    <row r="30715" spans="1:1" x14ac:dyDescent="0.55000000000000004">
      <c r="A30715" s="131"/>
    </row>
    <row r="30718" spans="1:1" x14ac:dyDescent="0.55000000000000004">
      <c r="A30718" s="131"/>
    </row>
    <row r="30719" spans="1:1" x14ac:dyDescent="0.55000000000000004">
      <c r="A30719" s="131"/>
    </row>
    <row r="30722" spans="1:1" x14ac:dyDescent="0.55000000000000004">
      <c r="A30722" s="131"/>
    </row>
    <row r="30723" spans="1:1" x14ac:dyDescent="0.55000000000000004">
      <c r="A30723" s="131"/>
    </row>
    <row r="30726" spans="1:1" x14ac:dyDescent="0.55000000000000004">
      <c r="A30726" s="131"/>
    </row>
    <row r="30727" spans="1:1" x14ac:dyDescent="0.55000000000000004">
      <c r="A30727" s="131"/>
    </row>
    <row r="30730" spans="1:1" x14ac:dyDescent="0.55000000000000004">
      <c r="A30730" s="131"/>
    </row>
    <row r="30731" spans="1:1" x14ac:dyDescent="0.55000000000000004">
      <c r="A30731" s="131"/>
    </row>
    <row r="30734" spans="1:1" x14ac:dyDescent="0.55000000000000004">
      <c r="A30734" s="131"/>
    </row>
    <row r="30735" spans="1:1" x14ac:dyDescent="0.55000000000000004">
      <c r="A30735" s="131"/>
    </row>
    <row r="30738" spans="1:1" x14ac:dyDescent="0.55000000000000004">
      <c r="A30738" s="131"/>
    </row>
    <row r="30739" spans="1:1" x14ac:dyDescent="0.55000000000000004">
      <c r="A30739" s="131"/>
    </row>
    <row r="30742" spans="1:1" x14ac:dyDescent="0.55000000000000004">
      <c r="A30742" s="131"/>
    </row>
    <row r="30743" spans="1:1" x14ac:dyDescent="0.55000000000000004">
      <c r="A30743" s="131"/>
    </row>
    <row r="30746" spans="1:1" x14ac:dyDescent="0.55000000000000004">
      <c r="A30746" s="131"/>
    </row>
    <row r="30747" spans="1:1" x14ac:dyDescent="0.55000000000000004">
      <c r="A30747" s="131"/>
    </row>
    <row r="30750" spans="1:1" x14ac:dyDescent="0.55000000000000004">
      <c r="A30750" s="131"/>
    </row>
    <row r="30751" spans="1:1" x14ac:dyDescent="0.55000000000000004">
      <c r="A30751" s="131"/>
    </row>
    <row r="30754" spans="1:1" x14ac:dyDescent="0.55000000000000004">
      <c r="A30754" s="131"/>
    </row>
    <row r="30755" spans="1:1" x14ac:dyDescent="0.55000000000000004">
      <c r="A30755" s="131"/>
    </row>
    <row r="30758" spans="1:1" x14ac:dyDescent="0.55000000000000004">
      <c r="A30758" s="131"/>
    </row>
    <row r="30759" spans="1:1" x14ac:dyDescent="0.55000000000000004">
      <c r="A30759" s="131"/>
    </row>
    <row r="30762" spans="1:1" x14ac:dyDescent="0.55000000000000004">
      <c r="A30762" s="131"/>
    </row>
    <row r="30763" spans="1:1" x14ac:dyDescent="0.55000000000000004">
      <c r="A30763" s="131"/>
    </row>
    <row r="30766" spans="1:1" x14ac:dyDescent="0.55000000000000004">
      <c r="A30766" s="131"/>
    </row>
    <row r="30767" spans="1:1" x14ac:dyDescent="0.55000000000000004">
      <c r="A30767" s="131"/>
    </row>
    <row r="30770" spans="1:1" x14ac:dyDescent="0.55000000000000004">
      <c r="A30770" s="131"/>
    </row>
    <row r="30771" spans="1:1" x14ac:dyDescent="0.55000000000000004">
      <c r="A30771" s="131"/>
    </row>
    <row r="30774" spans="1:1" x14ac:dyDescent="0.55000000000000004">
      <c r="A30774" s="131"/>
    </row>
    <row r="30775" spans="1:1" x14ac:dyDescent="0.55000000000000004">
      <c r="A30775" s="131"/>
    </row>
    <row r="30778" spans="1:1" x14ac:dyDescent="0.55000000000000004">
      <c r="A30778" s="131"/>
    </row>
    <row r="30779" spans="1:1" x14ac:dyDescent="0.55000000000000004">
      <c r="A30779" s="131"/>
    </row>
    <row r="30782" spans="1:1" x14ac:dyDescent="0.55000000000000004">
      <c r="A30782" s="131"/>
    </row>
    <row r="30783" spans="1:1" x14ac:dyDescent="0.55000000000000004">
      <c r="A30783" s="131"/>
    </row>
    <row r="30786" spans="1:1" x14ac:dyDescent="0.55000000000000004">
      <c r="A30786" s="131"/>
    </row>
    <row r="30787" spans="1:1" x14ac:dyDescent="0.55000000000000004">
      <c r="A30787" s="131"/>
    </row>
    <row r="30790" spans="1:1" x14ac:dyDescent="0.55000000000000004">
      <c r="A30790" s="131"/>
    </row>
    <row r="30791" spans="1:1" x14ac:dyDescent="0.55000000000000004">
      <c r="A30791" s="131"/>
    </row>
    <row r="30794" spans="1:1" x14ac:dyDescent="0.55000000000000004">
      <c r="A30794" s="131"/>
    </row>
    <row r="30795" spans="1:1" x14ac:dyDescent="0.55000000000000004">
      <c r="A30795" s="131"/>
    </row>
    <row r="30798" spans="1:1" x14ac:dyDescent="0.55000000000000004">
      <c r="A30798" s="131"/>
    </row>
    <row r="30799" spans="1:1" x14ac:dyDescent="0.55000000000000004">
      <c r="A30799" s="131"/>
    </row>
    <row r="30802" spans="1:1" x14ac:dyDescent="0.55000000000000004">
      <c r="A30802" s="131"/>
    </row>
    <row r="30803" spans="1:1" x14ac:dyDescent="0.55000000000000004">
      <c r="A30803" s="131"/>
    </row>
    <row r="30806" spans="1:1" x14ac:dyDescent="0.55000000000000004">
      <c r="A30806" s="131"/>
    </row>
    <row r="30807" spans="1:1" x14ac:dyDescent="0.55000000000000004">
      <c r="A30807" s="131"/>
    </row>
    <row r="30810" spans="1:1" x14ac:dyDescent="0.55000000000000004">
      <c r="A30810" s="131"/>
    </row>
    <row r="30811" spans="1:1" x14ac:dyDescent="0.55000000000000004">
      <c r="A30811" s="131"/>
    </row>
    <row r="30814" spans="1:1" x14ac:dyDescent="0.55000000000000004">
      <c r="A30814" s="131"/>
    </row>
    <row r="30815" spans="1:1" x14ac:dyDescent="0.55000000000000004">
      <c r="A30815" s="131"/>
    </row>
    <row r="30818" spans="1:1" x14ac:dyDescent="0.55000000000000004">
      <c r="A30818" s="131"/>
    </row>
    <row r="30819" spans="1:1" x14ac:dyDescent="0.55000000000000004">
      <c r="A30819" s="131"/>
    </row>
    <row r="30822" spans="1:1" x14ac:dyDescent="0.55000000000000004">
      <c r="A30822" s="131"/>
    </row>
    <row r="30823" spans="1:1" x14ac:dyDescent="0.55000000000000004">
      <c r="A30823" s="131"/>
    </row>
    <row r="30826" spans="1:1" x14ac:dyDescent="0.55000000000000004">
      <c r="A30826" s="131"/>
    </row>
    <row r="30827" spans="1:1" x14ac:dyDescent="0.55000000000000004">
      <c r="A30827" s="131"/>
    </row>
    <row r="30830" spans="1:1" x14ac:dyDescent="0.55000000000000004">
      <c r="A30830" s="131"/>
    </row>
    <row r="30831" spans="1:1" x14ac:dyDescent="0.55000000000000004">
      <c r="A30831" s="131"/>
    </row>
    <row r="30834" spans="1:1" x14ac:dyDescent="0.55000000000000004">
      <c r="A30834" s="131"/>
    </row>
    <row r="30835" spans="1:1" x14ac:dyDescent="0.55000000000000004">
      <c r="A30835" s="131"/>
    </row>
    <row r="30838" spans="1:1" x14ac:dyDescent="0.55000000000000004">
      <c r="A30838" s="131"/>
    </row>
    <row r="30839" spans="1:1" x14ac:dyDescent="0.55000000000000004">
      <c r="A30839" s="131"/>
    </row>
    <row r="30842" spans="1:1" x14ac:dyDescent="0.55000000000000004">
      <c r="A30842" s="131"/>
    </row>
    <row r="30843" spans="1:1" x14ac:dyDescent="0.55000000000000004">
      <c r="A30843" s="131"/>
    </row>
    <row r="30846" spans="1:1" x14ac:dyDescent="0.55000000000000004">
      <c r="A30846" s="131"/>
    </row>
    <row r="30847" spans="1:1" x14ac:dyDescent="0.55000000000000004">
      <c r="A30847" s="131"/>
    </row>
    <row r="30850" spans="1:1" x14ac:dyDescent="0.55000000000000004">
      <c r="A30850" s="131"/>
    </row>
    <row r="30851" spans="1:1" x14ac:dyDescent="0.55000000000000004">
      <c r="A30851" s="131"/>
    </row>
    <row r="30854" spans="1:1" x14ac:dyDescent="0.55000000000000004">
      <c r="A30854" s="131"/>
    </row>
    <row r="30855" spans="1:1" x14ac:dyDescent="0.55000000000000004">
      <c r="A30855" s="131"/>
    </row>
    <row r="30858" spans="1:1" x14ac:dyDescent="0.55000000000000004">
      <c r="A30858" s="131"/>
    </row>
    <row r="30859" spans="1:1" x14ac:dyDescent="0.55000000000000004">
      <c r="A30859" s="131"/>
    </row>
    <row r="30862" spans="1:1" x14ac:dyDescent="0.55000000000000004">
      <c r="A30862" s="131"/>
    </row>
    <row r="30863" spans="1:1" x14ac:dyDescent="0.55000000000000004">
      <c r="A30863" s="131"/>
    </row>
    <row r="30866" spans="1:1" x14ac:dyDescent="0.55000000000000004">
      <c r="A30866" s="131"/>
    </row>
    <row r="30867" spans="1:1" x14ac:dyDescent="0.55000000000000004">
      <c r="A30867" s="131"/>
    </row>
    <row r="30870" spans="1:1" x14ac:dyDescent="0.55000000000000004">
      <c r="A30870" s="131"/>
    </row>
    <row r="30871" spans="1:1" x14ac:dyDescent="0.55000000000000004">
      <c r="A30871" s="131"/>
    </row>
    <row r="30874" spans="1:1" x14ac:dyDescent="0.55000000000000004">
      <c r="A30874" s="131"/>
    </row>
    <row r="30875" spans="1:1" x14ac:dyDescent="0.55000000000000004">
      <c r="A30875" s="131"/>
    </row>
    <row r="30878" spans="1:1" x14ac:dyDescent="0.55000000000000004">
      <c r="A30878" s="131"/>
    </row>
    <row r="30879" spans="1:1" x14ac:dyDescent="0.55000000000000004">
      <c r="A30879" s="131"/>
    </row>
    <row r="30882" spans="1:1" x14ac:dyDescent="0.55000000000000004">
      <c r="A30882" s="131"/>
    </row>
    <row r="30883" spans="1:1" x14ac:dyDescent="0.55000000000000004">
      <c r="A30883" s="131"/>
    </row>
    <row r="30886" spans="1:1" x14ac:dyDescent="0.55000000000000004">
      <c r="A30886" s="131"/>
    </row>
    <row r="30887" spans="1:1" x14ac:dyDescent="0.55000000000000004">
      <c r="A30887" s="131"/>
    </row>
    <row r="30890" spans="1:1" x14ac:dyDescent="0.55000000000000004">
      <c r="A30890" s="131"/>
    </row>
    <row r="30891" spans="1:1" x14ac:dyDescent="0.55000000000000004">
      <c r="A30891" s="131"/>
    </row>
    <row r="30894" spans="1:1" x14ac:dyDescent="0.55000000000000004">
      <c r="A30894" s="131"/>
    </row>
    <row r="30895" spans="1:1" x14ac:dyDescent="0.55000000000000004">
      <c r="A30895" s="131"/>
    </row>
    <row r="30898" spans="1:1" x14ac:dyDescent="0.55000000000000004">
      <c r="A30898" s="131"/>
    </row>
    <row r="30899" spans="1:1" x14ac:dyDescent="0.55000000000000004">
      <c r="A30899" s="131"/>
    </row>
    <row r="30902" spans="1:1" x14ac:dyDescent="0.55000000000000004">
      <c r="A30902" s="131"/>
    </row>
    <row r="30903" spans="1:1" x14ac:dyDescent="0.55000000000000004">
      <c r="A30903" s="131"/>
    </row>
    <row r="30906" spans="1:1" x14ac:dyDescent="0.55000000000000004">
      <c r="A30906" s="131"/>
    </row>
    <row r="30907" spans="1:1" x14ac:dyDescent="0.55000000000000004">
      <c r="A30907" s="131"/>
    </row>
    <row r="30910" spans="1:1" x14ac:dyDescent="0.55000000000000004">
      <c r="A30910" s="131"/>
    </row>
    <row r="30911" spans="1:1" x14ac:dyDescent="0.55000000000000004">
      <c r="A30911" s="131"/>
    </row>
    <row r="30914" spans="1:1" x14ac:dyDescent="0.55000000000000004">
      <c r="A30914" s="131"/>
    </row>
    <row r="30915" spans="1:1" x14ac:dyDescent="0.55000000000000004">
      <c r="A30915" s="131"/>
    </row>
    <row r="30918" spans="1:1" x14ac:dyDescent="0.55000000000000004">
      <c r="A30918" s="131"/>
    </row>
    <row r="30919" spans="1:1" x14ac:dyDescent="0.55000000000000004">
      <c r="A30919" s="131"/>
    </row>
    <row r="30922" spans="1:1" x14ac:dyDescent="0.55000000000000004">
      <c r="A30922" s="131"/>
    </row>
    <row r="30923" spans="1:1" x14ac:dyDescent="0.55000000000000004">
      <c r="A30923" s="131"/>
    </row>
    <row r="30926" spans="1:1" x14ac:dyDescent="0.55000000000000004">
      <c r="A30926" s="131"/>
    </row>
    <row r="30927" spans="1:1" x14ac:dyDescent="0.55000000000000004">
      <c r="A30927" s="131"/>
    </row>
    <row r="30930" spans="1:1" x14ac:dyDescent="0.55000000000000004">
      <c r="A30930" s="131"/>
    </row>
    <row r="30931" spans="1:1" x14ac:dyDescent="0.55000000000000004">
      <c r="A30931" s="131"/>
    </row>
    <row r="30934" spans="1:1" x14ac:dyDescent="0.55000000000000004">
      <c r="A30934" s="131"/>
    </row>
    <row r="30935" spans="1:1" x14ac:dyDescent="0.55000000000000004">
      <c r="A30935" s="131"/>
    </row>
    <row r="30938" spans="1:1" x14ac:dyDescent="0.55000000000000004">
      <c r="A30938" s="131"/>
    </row>
    <row r="30939" spans="1:1" x14ac:dyDescent="0.55000000000000004">
      <c r="A30939" s="131"/>
    </row>
    <row r="30942" spans="1:1" x14ac:dyDescent="0.55000000000000004">
      <c r="A30942" s="131"/>
    </row>
    <row r="30943" spans="1:1" x14ac:dyDescent="0.55000000000000004">
      <c r="A30943" s="131"/>
    </row>
    <row r="30946" spans="1:1" x14ac:dyDescent="0.55000000000000004">
      <c r="A30946" s="131"/>
    </row>
    <row r="30947" spans="1:1" x14ac:dyDescent="0.55000000000000004">
      <c r="A30947" s="131"/>
    </row>
    <row r="30950" spans="1:1" x14ac:dyDescent="0.55000000000000004">
      <c r="A30950" s="131"/>
    </row>
    <row r="30951" spans="1:1" x14ac:dyDescent="0.55000000000000004">
      <c r="A30951" s="131"/>
    </row>
    <row r="30954" spans="1:1" x14ac:dyDescent="0.55000000000000004">
      <c r="A30954" s="131"/>
    </row>
    <row r="30955" spans="1:1" x14ac:dyDescent="0.55000000000000004">
      <c r="A30955" s="131"/>
    </row>
    <row r="30958" spans="1:1" x14ac:dyDescent="0.55000000000000004">
      <c r="A30958" s="131"/>
    </row>
    <row r="30959" spans="1:1" x14ac:dyDescent="0.55000000000000004">
      <c r="A30959" s="131"/>
    </row>
    <row r="30962" spans="1:1" x14ac:dyDescent="0.55000000000000004">
      <c r="A30962" s="131"/>
    </row>
    <row r="30963" spans="1:1" x14ac:dyDescent="0.55000000000000004">
      <c r="A30963" s="131"/>
    </row>
    <row r="30966" spans="1:1" x14ac:dyDescent="0.55000000000000004">
      <c r="A30966" s="131"/>
    </row>
    <row r="30967" spans="1:1" x14ac:dyDescent="0.55000000000000004">
      <c r="A30967" s="131"/>
    </row>
    <row r="30970" spans="1:1" x14ac:dyDescent="0.55000000000000004">
      <c r="A30970" s="131"/>
    </row>
    <row r="30971" spans="1:1" x14ac:dyDescent="0.55000000000000004">
      <c r="A30971" s="131"/>
    </row>
    <row r="30974" spans="1:1" x14ac:dyDescent="0.55000000000000004">
      <c r="A30974" s="131"/>
    </row>
    <row r="30975" spans="1:1" x14ac:dyDescent="0.55000000000000004">
      <c r="A30975" s="131"/>
    </row>
    <row r="30978" spans="1:1" x14ac:dyDescent="0.55000000000000004">
      <c r="A30978" s="131"/>
    </row>
    <row r="30979" spans="1:1" x14ac:dyDescent="0.55000000000000004">
      <c r="A30979" s="131"/>
    </row>
    <row r="30982" spans="1:1" x14ac:dyDescent="0.55000000000000004">
      <c r="A30982" s="131"/>
    </row>
    <row r="30983" spans="1:1" x14ac:dyDescent="0.55000000000000004">
      <c r="A30983" s="131"/>
    </row>
    <row r="30986" spans="1:1" x14ac:dyDescent="0.55000000000000004">
      <c r="A30986" s="131"/>
    </row>
    <row r="30987" spans="1:1" x14ac:dyDescent="0.55000000000000004">
      <c r="A30987" s="131"/>
    </row>
    <row r="30990" spans="1:1" x14ac:dyDescent="0.55000000000000004">
      <c r="A30990" s="131"/>
    </row>
    <row r="30991" spans="1:1" x14ac:dyDescent="0.55000000000000004">
      <c r="A30991" s="131"/>
    </row>
    <row r="30994" spans="1:1" x14ac:dyDescent="0.55000000000000004">
      <c r="A30994" s="131"/>
    </row>
    <row r="30995" spans="1:1" x14ac:dyDescent="0.55000000000000004">
      <c r="A30995" s="131"/>
    </row>
    <row r="30998" spans="1:1" x14ac:dyDescent="0.55000000000000004">
      <c r="A30998" s="131"/>
    </row>
    <row r="30999" spans="1:1" x14ac:dyDescent="0.55000000000000004">
      <c r="A30999" s="131"/>
    </row>
    <row r="31002" spans="1:1" x14ac:dyDescent="0.55000000000000004">
      <c r="A31002" s="131"/>
    </row>
    <row r="31003" spans="1:1" x14ac:dyDescent="0.55000000000000004">
      <c r="A31003" s="131"/>
    </row>
    <row r="31006" spans="1:1" x14ac:dyDescent="0.55000000000000004">
      <c r="A31006" s="131"/>
    </row>
    <row r="31007" spans="1:1" x14ac:dyDescent="0.55000000000000004">
      <c r="A31007" s="131"/>
    </row>
    <row r="31010" spans="1:1" x14ac:dyDescent="0.55000000000000004">
      <c r="A31010" s="131"/>
    </row>
    <row r="31011" spans="1:1" x14ac:dyDescent="0.55000000000000004">
      <c r="A31011" s="131"/>
    </row>
    <row r="31014" spans="1:1" x14ac:dyDescent="0.55000000000000004">
      <c r="A31014" s="131"/>
    </row>
    <row r="31015" spans="1:1" x14ac:dyDescent="0.55000000000000004">
      <c r="A31015" s="131"/>
    </row>
    <row r="31018" spans="1:1" x14ac:dyDescent="0.55000000000000004">
      <c r="A31018" s="131"/>
    </row>
    <row r="31019" spans="1:1" x14ac:dyDescent="0.55000000000000004">
      <c r="A31019" s="131"/>
    </row>
    <row r="31022" spans="1:1" x14ac:dyDescent="0.55000000000000004">
      <c r="A31022" s="131"/>
    </row>
    <row r="31023" spans="1:1" x14ac:dyDescent="0.55000000000000004">
      <c r="A31023" s="131"/>
    </row>
    <row r="31026" spans="1:1" x14ac:dyDescent="0.55000000000000004">
      <c r="A31026" s="131"/>
    </row>
    <row r="31027" spans="1:1" x14ac:dyDescent="0.55000000000000004">
      <c r="A31027" s="131"/>
    </row>
    <row r="31030" spans="1:1" x14ac:dyDescent="0.55000000000000004">
      <c r="A31030" s="131"/>
    </row>
    <row r="31031" spans="1:1" x14ac:dyDescent="0.55000000000000004">
      <c r="A31031" s="131"/>
    </row>
    <row r="31034" spans="1:1" x14ac:dyDescent="0.55000000000000004">
      <c r="A31034" s="131"/>
    </row>
    <row r="31035" spans="1:1" x14ac:dyDescent="0.55000000000000004">
      <c r="A31035" s="131"/>
    </row>
    <row r="31038" spans="1:1" x14ac:dyDescent="0.55000000000000004">
      <c r="A31038" s="131"/>
    </row>
    <row r="31039" spans="1:1" x14ac:dyDescent="0.55000000000000004">
      <c r="A31039" s="131"/>
    </row>
    <row r="31042" spans="1:1" x14ac:dyDescent="0.55000000000000004">
      <c r="A31042" s="131"/>
    </row>
    <row r="31043" spans="1:1" x14ac:dyDescent="0.55000000000000004">
      <c r="A31043" s="131"/>
    </row>
    <row r="31046" spans="1:1" x14ac:dyDescent="0.55000000000000004">
      <c r="A31046" s="131"/>
    </row>
    <row r="31047" spans="1:1" x14ac:dyDescent="0.55000000000000004">
      <c r="A31047" s="131"/>
    </row>
    <row r="31050" spans="1:1" x14ac:dyDescent="0.55000000000000004">
      <c r="A31050" s="131"/>
    </row>
    <row r="31051" spans="1:1" x14ac:dyDescent="0.55000000000000004">
      <c r="A31051" s="131"/>
    </row>
    <row r="31054" spans="1:1" x14ac:dyDescent="0.55000000000000004">
      <c r="A31054" s="131"/>
    </row>
    <row r="31055" spans="1:1" x14ac:dyDescent="0.55000000000000004">
      <c r="A31055" s="131"/>
    </row>
    <row r="31058" spans="1:1" x14ac:dyDescent="0.55000000000000004">
      <c r="A31058" s="131"/>
    </row>
    <row r="31059" spans="1:1" x14ac:dyDescent="0.55000000000000004">
      <c r="A31059" s="131"/>
    </row>
    <row r="31062" spans="1:1" x14ac:dyDescent="0.55000000000000004">
      <c r="A31062" s="131"/>
    </row>
    <row r="31063" spans="1:1" x14ac:dyDescent="0.55000000000000004">
      <c r="A31063" s="131"/>
    </row>
    <row r="31066" spans="1:1" x14ac:dyDescent="0.55000000000000004">
      <c r="A31066" s="131"/>
    </row>
    <row r="31067" spans="1:1" x14ac:dyDescent="0.55000000000000004">
      <c r="A31067" s="131"/>
    </row>
    <row r="31070" spans="1:1" x14ac:dyDescent="0.55000000000000004">
      <c r="A31070" s="131"/>
    </row>
    <row r="31071" spans="1:1" x14ac:dyDescent="0.55000000000000004">
      <c r="A31071" s="131"/>
    </row>
    <row r="31074" spans="1:1" x14ac:dyDescent="0.55000000000000004">
      <c r="A31074" s="131"/>
    </row>
    <row r="31075" spans="1:1" x14ac:dyDescent="0.55000000000000004">
      <c r="A31075" s="131"/>
    </row>
    <row r="31078" spans="1:1" x14ac:dyDescent="0.55000000000000004">
      <c r="A31078" s="131"/>
    </row>
    <row r="31079" spans="1:1" x14ac:dyDescent="0.55000000000000004">
      <c r="A31079" s="131"/>
    </row>
    <row r="31082" spans="1:1" x14ac:dyDescent="0.55000000000000004">
      <c r="A31082" s="131"/>
    </row>
    <row r="31083" spans="1:1" x14ac:dyDescent="0.55000000000000004">
      <c r="A31083" s="131"/>
    </row>
    <row r="31086" spans="1:1" x14ac:dyDescent="0.55000000000000004">
      <c r="A31086" s="131"/>
    </row>
    <row r="31087" spans="1:1" x14ac:dyDescent="0.55000000000000004">
      <c r="A31087" s="131"/>
    </row>
    <row r="31090" spans="1:1" x14ac:dyDescent="0.55000000000000004">
      <c r="A31090" s="131"/>
    </row>
    <row r="31091" spans="1:1" x14ac:dyDescent="0.55000000000000004">
      <c r="A31091" s="131"/>
    </row>
    <row r="31094" spans="1:1" x14ac:dyDescent="0.55000000000000004">
      <c r="A31094" s="131"/>
    </row>
    <row r="31095" spans="1:1" x14ac:dyDescent="0.55000000000000004">
      <c r="A31095" s="131"/>
    </row>
    <row r="31098" spans="1:1" x14ac:dyDescent="0.55000000000000004">
      <c r="A31098" s="131"/>
    </row>
    <row r="31099" spans="1:1" x14ac:dyDescent="0.55000000000000004">
      <c r="A31099" s="131"/>
    </row>
    <row r="31102" spans="1:1" x14ac:dyDescent="0.55000000000000004">
      <c r="A31102" s="131"/>
    </row>
    <row r="31103" spans="1:1" x14ac:dyDescent="0.55000000000000004">
      <c r="A31103" s="131"/>
    </row>
    <row r="31106" spans="1:1" x14ac:dyDescent="0.55000000000000004">
      <c r="A31106" s="131"/>
    </row>
    <row r="31107" spans="1:1" x14ac:dyDescent="0.55000000000000004">
      <c r="A31107" s="131"/>
    </row>
    <row r="31110" spans="1:1" x14ac:dyDescent="0.55000000000000004">
      <c r="A31110" s="131"/>
    </row>
    <row r="31111" spans="1:1" x14ac:dyDescent="0.55000000000000004">
      <c r="A31111" s="131"/>
    </row>
    <row r="31114" spans="1:1" x14ac:dyDescent="0.55000000000000004">
      <c r="A31114" s="131"/>
    </row>
    <row r="31115" spans="1:1" x14ac:dyDescent="0.55000000000000004">
      <c r="A31115" s="131"/>
    </row>
    <row r="31118" spans="1:1" x14ac:dyDescent="0.55000000000000004">
      <c r="A31118" s="131"/>
    </row>
    <row r="31119" spans="1:1" x14ac:dyDescent="0.55000000000000004">
      <c r="A31119" s="131"/>
    </row>
    <row r="31122" spans="1:1" x14ac:dyDescent="0.55000000000000004">
      <c r="A31122" s="131"/>
    </row>
    <row r="31123" spans="1:1" x14ac:dyDescent="0.55000000000000004">
      <c r="A31123" s="131"/>
    </row>
    <row r="31126" spans="1:1" x14ac:dyDescent="0.55000000000000004">
      <c r="A31126" s="131"/>
    </row>
    <row r="31127" spans="1:1" x14ac:dyDescent="0.55000000000000004">
      <c r="A31127" s="131"/>
    </row>
    <row r="31130" spans="1:1" x14ac:dyDescent="0.55000000000000004">
      <c r="A31130" s="131"/>
    </row>
    <row r="31131" spans="1:1" x14ac:dyDescent="0.55000000000000004">
      <c r="A31131" s="131"/>
    </row>
    <row r="31134" spans="1:1" x14ac:dyDescent="0.55000000000000004">
      <c r="A31134" s="131"/>
    </row>
    <row r="31135" spans="1:1" x14ac:dyDescent="0.55000000000000004">
      <c r="A31135" s="131"/>
    </row>
    <row r="31138" spans="1:1" x14ac:dyDescent="0.55000000000000004">
      <c r="A31138" s="131"/>
    </row>
    <row r="31139" spans="1:1" x14ac:dyDescent="0.55000000000000004">
      <c r="A31139" s="131"/>
    </row>
    <row r="31142" spans="1:1" x14ac:dyDescent="0.55000000000000004">
      <c r="A31142" s="131"/>
    </row>
    <row r="31143" spans="1:1" x14ac:dyDescent="0.55000000000000004">
      <c r="A31143" s="131"/>
    </row>
    <row r="31146" spans="1:1" x14ac:dyDescent="0.55000000000000004">
      <c r="A31146" s="131"/>
    </row>
    <row r="31147" spans="1:1" x14ac:dyDescent="0.55000000000000004">
      <c r="A31147" s="131"/>
    </row>
    <row r="31150" spans="1:1" x14ac:dyDescent="0.55000000000000004">
      <c r="A31150" s="131"/>
    </row>
    <row r="31151" spans="1:1" x14ac:dyDescent="0.55000000000000004">
      <c r="A31151" s="131"/>
    </row>
    <row r="31154" spans="1:1" x14ac:dyDescent="0.55000000000000004">
      <c r="A31154" s="131"/>
    </row>
    <row r="31155" spans="1:1" x14ac:dyDescent="0.55000000000000004">
      <c r="A31155" s="131"/>
    </row>
    <row r="31158" spans="1:1" x14ac:dyDescent="0.55000000000000004">
      <c r="A31158" s="131"/>
    </row>
    <row r="31159" spans="1:1" x14ac:dyDescent="0.55000000000000004">
      <c r="A31159" s="131"/>
    </row>
    <row r="31162" spans="1:1" x14ac:dyDescent="0.55000000000000004">
      <c r="A31162" s="131"/>
    </row>
    <row r="31163" spans="1:1" x14ac:dyDescent="0.55000000000000004">
      <c r="A31163" s="131"/>
    </row>
    <row r="31166" spans="1:1" x14ac:dyDescent="0.55000000000000004">
      <c r="A31166" s="131"/>
    </row>
    <row r="31167" spans="1:1" x14ac:dyDescent="0.55000000000000004">
      <c r="A31167" s="131"/>
    </row>
    <row r="31170" spans="1:1" x14ac:dyDescent="0.55000000000000004">
      <c r="A31170" s="131"/>
    </row>
    <row r="31171" spans="1:1" x14ac:dyDescent="0.55000000000000004">
      <c r="A31171" s="131"/>
    </row>
    <row r="31174" spans="1:1" x14ac:dyDescent="0.55000000000000004">
      <c r="A31174" s="131"/>
    </row>
    <row r="31175" spans="1:1" x14ac:dyDescent="0.55000000000000004">
      <c r="A31175" s="131"/>
    </row>
    <row r="31178" spans="1:1" x14ac:dyDescent="0.55000000000000004">
      <c r="A31178" s="131"/>
    </row>
    <row r="31179" spans="1:1" x14ac:dyDescent="0.55000000000000004">
      <c r="A31179" s="131"/>
    </row>
    <row r="31182" spans="1:1" x14ac:dyDescent="0.55000000000000004">
      <c r="A31182" s="131"/>
    </row>
    <row r="31183" spans="1:1" x14ac:dyDescent="0.55000000000000004">
      <c r="A31183" s="131"/>
    </row>
    <row r="31186" spans="1:1" x14ac:dyDescent="0.55000000000000004">
      <c r="A31186" s="131"/>
    </row>
    <row r="31187" spans="1:1" x14ac:dyDescent="0.55000000000000004">
      <c r="A31187" s="131"/>
    </row>
    <row r="31190" spans="1:1" x14ac:dyDescent="0.55000000000000004">
      <c r="A31190" s="131"/>
    </row>
    <row r="31191" spans="1:1" x14ac:dyDescent="0.55000000000000004">
      <c r="A31191" s="131"/>
    </row>
    <row r="31194" spans="1:1" x14ac:dyDescent="0.55000000000000004">
      <c r="A31194" s="131"/>
    </row>
    <row r="31195" spans="1:1" x14ac:dyDescent="0.55000000000000004">
      <c r="A31195" s="131"/>
    </row>
    <row r="31198" spans="1:1" x14ac:dyDescent="0.55000000000000004">
      <c r="A31198" s="131"/>
    </row>
    <row r="31199" spans="1:1" x14ac:dyDescent="0.55000000000000004">
      <c r="A31199" s="131"/>
    </row>
    <row r="31202" spans="1:1" x14ac:dyDescent="0.55000000000000004">
      <c r="A31202" s="131"/>
    </row>
    <row r="31203" spans="1:1" x14ac:dyDescent="0.55000000000000004">
      <c r="A31203" s="131"/>
    </row>
    <row r="31206" spans="1:1" x14ac:dyDescent="0.55000000000000004">
      <c r="A31206" s="131"/>
    </row>
    <row r="31207" spans="1:1" x14ac:dyDescent="0.55000000000000004">
      <c r="A31207" s="131"/>
    </row>
    <row r="31210" spans="1:1" x14ac:dyDescent="0.55000000000000004">
      <c r="A31210" s="131"/>
    </row>
    <row r="31211" spans="1:1" x14ac:dyDescent="0.55000000000000004">
      <c r="A31211" s="131"/>
    </row>
    <row r="31214" spans="1:1" x14ac:dyDescent="0.55000000000000004">
      <c r="A31214" s="131"/>
    </row>
    <row r="31215" spans="1:1" x14ac:dyDescent="0.55000000000000004">
      <c r="A31215" s="131"/>
    </row>
    <row r="31218" spans="1:1" x14ac:dyDescent="0.55000000000000004">
      <c r="A31218" s="131"/>
    </row>
    <row r="31219" spans="1:1" x14ac:dyDescent="0.55000000000000004">
      <c r="A31219" s="131"/>
    </row>
    <row r="31222" spans="1:1" x14ac:dyDescent="0.55000000000000004">
      <c r="A31222" s="131"/>
    </row>
    <row r="31223" spans="1:1" x14ac:dyDescent="0.55000000000000004">
      <c r="A31223" s="131"/>
    </row>
    <row r="31226" spans="1:1" x14ac:dyDescent="0.55000000000000004">
      <c r="A31226" s="131"/>
    </row>
    <row r="31227" spans="1:1" x14ac:dyDescent="0.55000000000000004">
      <c r="A31227" s="131"/>
    </row>
    <row r="31230" spans="1:1" x14ac:dyDescent="0.55000000000000004">
      <c r="A31230" s="131"/>
    </row>
    <row r="31231" spans="1:1" x14ac:dyDescent="0.55000000000000004">
      <c r="A31231" s="131"/>
    </row>
    <row r="31234" spans="1:1" x14ac:dyDescent="0.55000000000000004">
      <c r="A31234" s="131"/>
    </row>
    <row r="31235" spans="1:1" x14ac:dyDescent="0.55000000000000004">
      <c r="A31235" s="131"/>
    </row>
    <row r="31238" spans="1:1" x14ac:dyDescent="0.55000000000000004">
      <c r="A31238" s="131"/>
    </row>
    <row r="31239" spans="1:1" x14ac:dyDescent="0.55000000000000004">
      <c r="A31239" s="131"/>
    </row>
    <row r="31242" spans="1:1" x14ac:dyDescent="0.55000000000000004">
      <c r="A31242" s="131"/>
    </row>
    <row r="31243" spans="1:1" x14ac:dyDescent="0.55000000000000004">
      <c r="A31243" s="131"/>
    </row>
    <row r="31246" spans="1:1" x14ac:dyDescent="0.55000000000000004">
      <c r="A31246" s="131"/>
    </row>
    <row r="31247" spans="1:1" x14ac:dyDescent="0.55000000000000004">
      <c r="A31247" s="131"/>
    </row>
    <row r="31250" spans="1:1" x14ac:dyDescent="0.55000000000000004">
      <c r="A31250" s="131"/>
    </row>
    <row r="31251" spans="1:1" x14ac:dyDescent="0.55000000000000004">
      <c r="A31251" s="131"/>
    </row>
    <row r="31254" spans="1:1" x14ac:dyDescent="0.55000000000000004">
      <c r="A31254" s="131"/>
    </row>
    <row r="31255" spans="1:1" x14ac:dyDescent="0.55000000000000004">
      <c r="A31255" s="131"/>
    </row>
    <row r="31258" spans="1:1" x14ac:dyDescent="0.55000000000000004">
      <c r="A31258" s="131"/>
    </row>
    <row r="31259" spans="1:1" x14ac:dyDescent="0.55000000000000004">
      <c r="A31259" s="131"/>
    </row>
    <row r="31262" spans="1:1" x14ac:dyDescent="0.55000000000000004">
      <c r="A31262" s="131"/>
    </row>
    <row r="31263" spans="1:1" x14ac:dyDescent="0.55000000000000004">
      <c r="A31263" s="131"/>
    </row>
    <row r="31266" spans="1:1" x14ac:dyDescent="0.55000000000000004">
      <c r="A31266" s="131"/>
    </row>
    <row r="31267" spans="1:1" x14ac:dyDescent="0.55000000000000004">
      <c r="A31267" s="131"/>
    </row>
    <row r="31270" spans="1:1" x14ac:dyDescent="0.55000000000000004">
      <c r="A31270" s="131"/>
    </row>
    <row r="31271" spans="1:1" x14ac:dyDescent="0.55000000000000004">
      <c r="A31271" s="131"/>
    </row>
    <row r="31274" spans="1:1" x14ac:dyDescent="0.55000000000000004">
      <c r="A31274" s="131"/>
    </row>
    <row r="31275" spans="1:1" x14ac:dyDescent="0.55000000000000004">
      <c r="A31275" s="131"/>
    </row>
    <row r="31278" spans="1:1" x14ac:dyDescent="0.55000000000000004">
      <c r="A31278" s="131"/>
    </row>
    <row r="31279" spans="1:1" x14ac:dyDescent="0.55000000000000004">
      <c r="A31279" s="131"/>
    </row>
    <row r="31282" spans="1:1" x14ac:dyDescent="0.55000000000000004">
      <c r="A31282" s="131"/>
    </row>
    <row r="31283" spans="1:1" x14ac:dyDescent="0.55000000000000004">
      <c r="A31283" s="131"/>
    </row>
    <row r="31286" spans="1:1" x14ac:dyDescent="0.55000000000000004">
      <c r="A31286" s="131"/>
    </row>
    <row r="31287" spans="1:1" x14ac:dyDescent="0.55000000000000004">
      <c r="A31287" s="131"/>
    </row>
    <row r="31290" spans="1:1" x14ac:dyDescent="0.55000000000000004">
      <c r="A31290" s="131"/>
    </row>
    <row r="31291" spans="1:1" x14ac:dyDescent="0.55000000000000004">
      <c r="A31291" s="131"/>
    </row>
    <row r="31294" spans="1:1" x14ac:dyDescent="0.55000000000000004">
      <c r="A31294" s="131"/>
    </row>
    <row r="31295" spans="1:1" x14ac:dyDescent="0.55000000000000004">
      <c r="A31295" s="131"/>
    </row>
    <row r="31298" spans="1:1" x14ac:dyDescent="0.55000000000000004">
      <c r="A31298" s="131"/>
    </row>
    <row r="31299" spans="1:1" x14ac:dyDescent="0.55000000000000004">
      <c r="A31299" s="131"/>
    </row>
    <row r="31302" spans="1:1" x14ac:dyDescent="0.55000000000000004">
      <c r="A31302" s="131"/>
    </row>
    <row r="31303" spans="1:1" x14ac:dyDescent="0.55000000000000004">
      <c r="A31303" s="131"/>
    </row>
    <row r="31306" spans="1:1" x14ac:dyDescent="0.55000000000000004">
      <c r="A31306" s="131"/>
    </row>
    <row r="31307" spans="1:1" x14ac:dyDescent="0.55000000000000004">
      <c r="A31307" s="131"/>
    </row>
    <row r="31310" spans="1:1" x14ac:dyDescent="0.55000000000000004">
      <c r="A31310" s="131"/>
    </row>
    <row r="31311" spans="1:1" x14ac:dyDescent="0.55000000000000004">
      <c r="A31311" s="131"/>
    </row>
    <row r="31314" spans="1:1" x14ac:dyDescent="0.55000000000000004">
      <c r="A31314" s="131"/>
    </row>
    <row r="31315" spans="1:1" x14ac:dyDescent="0.55000000000000004">
      <c r="A31315" s="131"/>
    </row>
    <row r="31318" spans="1:1" x14ac:dyDescent="0.55000000000000004">
      <c r="A31318" s="131"/>
    </row>
    <row r="31319" spans="1:1" x14ac:dyDescent="0.55000000000000004">
      <c r="A31319" s="131"/>
    </row>
    <row r="31322" spans="1:1" x14ac:dyDescent="0.55000000000000004">
      <c r="A31322" s="131"/>
    </row>
    <row r="31323" spans="1:1" x14ac:dyDescent="0.55000000000000004">
      <c r="A31323" s="131"/>
    </row>
    <row r="31326" spans="1:1" x14ac:dyDescent="0.55000000000000004">
      <c r="A31326" s="131"/>
    </row>
    <row r="31327" spans="1:1" x14ac:dyDescent="0.55000000000000004">
      <c r="A31327" s="131"/>
    </row>
    <row r="31330" spans="1:1" x14ac:dyDescent="0.55000000000000004">
      <c r="A31330" s="131"/>
    </row>
    <row r="31331" spans="1:1" x14ac:dyDescent="0.55000000000000004">
      <c r="A31331" s="131"/>
    </row>
    <row r="31334" spans="1:1" x14ac:dyDescent="0.55000000000000004">
      <c r="A31334" s="131"/>
    </row>
    <row r="31335" spans="1:1" x14ac:dyDescent="0.55000000000000004">
      <c r="A31335" s="131"/>
    </row>
    <row r="31338" spans="1:1" x14ac:dyDescent="0.55000000000000004">
      <c r="A31338" s="131"/>
    </row>
    <row r="31339" spans="1:1" x14ac:dyDescent="0.55000000000000004">
      <c r="A31339" s="131"/>
    </row>
    <row r="31342" spans="1:1" x14ac:dyDescent="0.55000000000000004">
      <c r="A31342" s="131"/>
    </row>
    <row r="31343" spans="1:1" x14ac:dyDescent="0.55000000000000004">
      <c r="A31343" s="131"/>
    </row>
    <row r="31346" spans="1:1" x14ac:dyDescent="0.55000000000000004">
      <c r="A31346" s="131"/>
    </row>
    <row r="31347" spans="1:1" x14ac:dyDescent="0.55000000000000004">
      <c r="A31347" s="131"/>
    </row>
    <row r="31350" spans="1:1" x14ac:dyDescent="0.55000000000000004">
      <c r="A31350" s="131"/>
    </row>
    <row r="31351" spans="1:1" x14ac:dyDescent="0.55000000000000004">
      <c r="A31351" s="131"/>
    </row>
    <row r="31354" spans="1:1" x14ac:dyDescent="0.55000000000000004">
      <c r="A31354" s="131"/>
    </row>
    <row r="31355" spans="1:1" x14ac:dyDescent="0.55000000000000004">
      <c r="A31355" s="131"/>
    </row>
    <row r="31358" spans="1:1" x14ac:dyDescent="0.55000000000000004">
      <c r="A31358" s="131"/>
    </row>
    <row r="31359" spans="1:1" x14ac:dyDescent="0.55000000000000004">
      <c r="A31359" s="131"/>
    </row>
    <row r="31362" spans="1:1" x14ac:dyDescent="0.55000000000000004">
      <c r="A31362" s="131"/>
    </row>
    <row r="31363" spans="1:1" x14ac:dyDescent="0.55000000000000004">
      <c r="A31363" s="131"/>
    </row>
    <row r="31366" spans="1:1" x14ac:dyDescent="0.55000000000000004">
      <c r="A31366" s="131"/>
    </row>
    <row r="31367" spans="1:1" x14ac:dyDescent="0.55000000000000004">
      <c r="A31367" s="131"/>
    </row>
    <row r="31370" spans="1:1" x14ac:dyDescent="0.55000000000000004">
      <c r="A31370" s="131"/>
    </row>
    <row r="31371" spans="1:1" x14ac:dyDescent="0.55000000000000004">
      <c r="A31371" s="131"/>
    </row>
    <row r="31374" spans="1:1" x14ac:dyDescent="0.55000000000000004">
      <c r="A31374" s="131"/>
    </row>
    <row r="31375" spans="1:1" x14ac:dyDescent="0.55000000000000004">
      <c r="A31375" s="131"/>
    </row>
    <row r="31378" spans="1:1" x14ac:dyDescent="0.55000000000000004">
      <c r="A31378" s="131"/>
    </row>
    <row r="31379" spans="1:1" x14ac:dyDescent="0.55000000000000004">
      <c r="A31379" s="131"/>
    </row>
    <row r="31382" spans="1:1" x14ac:dyDescent="0.55000000000000004">
      <c r="A31382" s="131"/>
    </row>
    <row r="31383" spans="1:1" x14ac:dyDescent="0.55000000000000004">
      <c r="A31383" s="131"/>
    </row>
    <row r="31386" spans="1:1" x14ac:dyDescent="0.55000000000000004">
      <c r="A31386" s="131"/>
    </row>
    <row r="31387" spans="1:1" x14ac:dyDescent="0.55000000000000004">
      <c r="A31387" s="131"/>
    </row>
    <row r="31390" spans="1:1" x14ac:dyDescent="0.55000000000000004">
      <c r="A31390" s="131"/>
    </row>
    <row r="31391" spans="1:1" x14ac:dyDescent="0.55000000000000004">
      <c r="A31391" s="131"/>
    </row>
    <row r="31394" spans="1:1" x14ac:dyDescent="0.55000000000000004">
      <c r="A31394" s="131"/>
    </row>
    <row r="31395" spans="1:1" x14ac:dyDescent="0.55000000000000004">
      <c r="A31395" s="131"/>
    </row>
    <row r="31398" spans="1:1" x14ac:dyDescent="0.55000000000000004">
      <c r="A31398" s="131"/>
    </row>
    <row r="31399" spans="1:1" x14ac:dyDescent="0.55000000000000004">
      <c r="A31399" s="131"/>
    </row>
    <row r="31402" spans="1:1" x14ac:dyDescent="0.55000000000000004">
      <c r="A31402" s="131"/>
    </row>
    <row r="31403" spans="1:1" x14ac:dyDescent="0.55000000000000004">
      <c r="A31403" s="131"/>
    </row>
    <row r="31406" spans="1:1" x14ac:dyDescent="0.55000000000000004">
      <c r="A31406" s="131"/>
    </row>
    <row r="31407" spans="1:1" x14ac:dyDescent="0.55000000000000004">
      <c r="A31407" s="131"/>
    </row>
    <row r="31410" spans="1:1" x14ac:dyDescent="0.55000000000000004">
      <c r="A31410" s="131"/>
    </row>
    <row r="31411" spans="1:1" x14ac:dyDescent="0.55000000000000004">
      <c r="A31411" s="131"/>
    </row>
    <row r="31414" spans="1:1" x14ac:dyDescent="0.55000000000000004">
      <c r="A31414" s="131"/>
    </row>
    <row r="31415" spans="1:1" x14ac:dyDescent="0.55000000000000004">
      <c r="A31415" s="131"/>
    </row>
    <row r="31418" spans="1:1" x14ac:dyDescent="0.55000000000000004">
      <c r="A31418" s="131"/>
    </row>
    <row r="31419" spans="1:1" x14ac:dyDescent="0.55000000000000004">
      <c r="A31419" s="131"/>
    </row>
    <row r="31422" spans="1:1" x14ac:dyDescent="0.55000000000000004">
      <c r="A31422" s="131"/>
    </row>
    <row r="31423" spans="1:1" x14ac:dyDescent="0.55000000000000004">
      <c r="A31423" s="131"/>
    </row>
    <row r="31426" spans="1:1" x14ac:dyDescent="0.55000000000000004">
      <c r="A31426" s="131"/>
    </row>
    <row r="31427" spans="1:1" x14ac:dyDescent="0.55000000000000004">
      <c r="A31427" s="131"/>
    </row>
    <row r="31430" spans="1:1" x14ac:dyDescent="0.55000000000000004">
      <c r="A31430" s="131"/>
    </row>
    <row r="31431" spans="1:1" x14ac:dyDescent="0.55000000000000004">
      <c r="A31431" s="131"/>
    </row>
    <row r="31434" spans="1:1" x14ac:dyDescent="0.55000000000000004">
      <c r="A31434" s="131"/>
    </row>
    <row r="31435" spans="1:1" x14ac:dyDescent="0.55000000000000004">
      <c r="A31435" s="131"/>
    </row>
    <row r="31438" spans="1:1" x14ac:dyDescent="0.55000000000000004">
      <c r="A31438" s="131"/>
    </row>
    <row r="31439" spans="1:1" x14ac:dyDescent="0.55000000000000004">
      <c r="A31439" s="131"/>
    </row>
    <row r="31442" spans="1:1" x14ac:dyDescent="0.55000000000000004">
      <c r="A31442" s="131"/>
    </row>
    <row r="31443" spans="1:1" x14ac:dyDescent="0.55000000000000004">
      <c r="A31443" s="131"/>
    </row>
    <row r="31446" spans="1:1" x14ac:dyDescent="0.55000000000000004">
      <c r="A31446" s="131"/>
    </row>
    <row r="31447" spans="1:1" x14ac:dyDescent="0.55000000000000004">
      <c r="A31447" s="131"/>
    </row>
    <row r="31450" spans="1:1" x14ac:dyDescent="0.55000000000000004">
      <c r="A31450" s="131"/>
    </row>
    <row r="31451" spans="1:1" x14ac:dyDescent="0.55000000000000004">
      <c r="A31451" s="131"/>
    </row>
    <row r="31454" spans="1:1" x14ac:dyDescent="0.55000000000000004">
      <c r="A31454" s="131"/>
    </row>
    <row r="31455" spans="1:1" x14ac:dyDescent="0.55000000000000004">
      <c r="A31455" s="131"/>
    </row>
    <row r="31458" spans="1:1" x14ac:dyDescent="0.55000000000000004">
      <c r="A31458" s="131"/>
    </row>
    <row r="31459" spans="1:1" x14ac:dyDescent="0.55000000000000004">
      <c r="A31459" s="131"/>
    </row>
    <row r="31462" spans="1:1" x14ac:dyDescent="0.55000000000000004">
      <c r="A31462" s="131"/>
    </row>
    <row r="31463" spans="1:1" x14ac:dyDescent="0.55000000000000004">
      <c r="A31463" s="131"/>
    </row>
    <row r="31466" spans="1:1" x14ac:dyDescent="0.55000000000000004">
      <c r="A31466" s="131"/>
    </row>
    <row r="31467" spans="1:1" x14ac:dyDescent="0.55000000000000004">
      <c r="A31467" s="131"/>
    </row>
    <row r="31470" spans="1:1" x14ac:dyDescent="0.55000000000000004">
      <c r="A31470" s="131"/>
    </row>
    <row r="31471" spans="1:1" x14ac:dyDescent="0.55000000000000004">
      <c r="A31471" s="131"/>
    </row>
    <row r="31474" spans="1:1" x14ac:dyDescent="0.55000000000000004">
      <c r="A31474" s="131"/>
    </row>
    <row r="31475" spans="1:1" x14ac:dyDescent="0.55000000000000004">
      <c r="A31475" s="131"/>
    </row>
    <row r="31478" spans="1:1" x14ac:dyDescent="0.55000000000000004">
      <c r="A31478" s="131"/>
    </row>
    <row r="31479" spans="1:1" x14ac:dyDescent="0.55000000000000004">
      <c r="A31479" s="131"/>
    </row>
    <row r="31482" spans="1:1" x14ac:dyDescent="0.55000000000000004">
      <c r="A31482" s="131"/>
    </row>
    <row r="31483" spans="1:1" x14ac:dyDescent="0.55000000000000004">
      <c r="A31483" s="131"/>
    </row>
    <row r="31486" spans="1:1" x14ac:dyDescent="0.55000000000000004">
      <c r="A31486" s="131"/>
    </row>
    <row r="31487" spans="1:1" x14ac:dyDescent="0.55000000000000004">
      <c r="A31487" s="131"/>
    </row>
    <row r="31490" spans="1:1" x14ac:dyDescent="0.55000000000000004">
      <c r="A31490" s="131"/>
    </row>
    <row r="31491" spans="1:1" x14ac:dyDescent="0.55000000000000004">
      <c r="A31491" s="131"/>
    </row>
    <row r="31494" spans="1:1" x14ac:dyDescent="0.55000000000000004">
      <c r="A31494" s="131"/>
    </row>
    <row r="31495" spans="1:1" x14ac:dyDescent="0.55000000000000004">
      <c r="A31495" s="131"/>
    </row>
    <row r="31498" spans="1:1" x14ac:dyDescent="0.55000000000000004">
      <c r="A31498" s="131"/>
    </row>
    <row r="31499" spans="1:1" x14ac:dyDescent="0.55000000000000004">
      <c r="A31499" s="131"/>
    </row>
    <row r="31502" spans="1:1" x14ac:dyDescent="0.55000000000000004">
      <c r="A31502" s="131"/>
    </row>
    <row r="31503" spans="1:1" x14ac:dyDescent="0.55000000000000004">
      <c r="A31503" s="131"/>
    </row>
    <row r="31506" spans="1:1" x14ac:dyDescent="0.55000000000000004">
      <c r="A31506" s="131"/>
    </row>
    <row r="31507" spans="1:1" x14ac:dyDescent="0.55000000000000004">
      <c r="A31507" s="131"/>
    </row>
    <row r="31510" spans="1:1" x14ac:dyDescent="0.55000000000000004">
      <c r="A31510" s="131"/>
    </row>
    <row r="31511" spans="1:1" x14ac:dyDescent="0.55000000000000004">
      <c r="A31511" s="131"/>
    </row>
    <row r="31514" spans="1:1" x14ac:dyDescent="0.55000000000000004">
      <c r="A31514" s="131"/>
    </row>
    <row r="31515" spans="1:1" x14ac:dyDescent="0.55000000000000004">
      <c r="A31515" s="131"/>
    </row>
    <row r="31518" spans="1:1" x14ac:dyDescent="0.55000000000000004">
      <c r="A31518" s="131"/>
    </row>
    <row r="31519" spans="1:1" x14ac:dyDescent="0.55000000000000004">
      <c r="A31519" s="131"/>
    </row>
    <row r="31522" spans="1:1" x14ac:dyDescent="0.55000000000000004">
      <c r="A31522" s="131"/>
    </row>
    <row r="31523" spans="1:1" x14ac:dyDescent="0.55000000000000004">
      <c r="A31523" s="131"/>
    </row>
    <row r="31526" spans="1:1" x14ac:dyDescent="0.55000000000000004">
      <c r="A31526" s="131"/>
    </row>
    <row r="31527" spans="1:1" x14ac:dyDescent="0.55000000000000004">
      <c r="A31527" s="131"/>
    </row>
    <row r="31530" spans="1:1" x14ac:dyDescent="0.55000000000000004">
      <c r="A31530" s="131"/>
    </row>
    <row r="31531" spans="1:1" x14ac:dyDescent="0.55000000000000004">
      <c r="A31531" s="131"/>
    </row>
    <row r="31534" spans="1:1" x14ac:dyDescent="0.55000000000000004">
      <c r="A31534" s="131"/>
    </row>
    <row r="31535" spans="1:1" x14ac:dyDescent="0.55000000000000004">
      <c r="A31535" s="131"/>
    </row>
    <row r="31538" spans="1:1" x14ac:dyDescent="0.55000000000000004">
      <c r="A31538" s="131"/>
    </row>
    <row r="31539" spans="1:1" x14ac:dyDescent="0.55000000000000004">
      <c r="A31539" s="131"/>
    </row>
    <row r="31542" spans="1:1" x14ac:dyDescent="0.55000000000000004">
      <c r="A31542" s="131"/>
    </row>
    <row r="31543" spans="1:1" x14ac:dyDescent="0.55000000000000004">
      <c r="A31543" s="131"/>
    </row>
    <row r="31546" spans="1:1" x14ac:dyDescent="0.55000000000000004">
      <c r="A31546" s="131"/>
    </row>
    <row r="31547" spans="1:1" x14ac:dyDescent="0.55000000000000004">
      <c r="A31547" s="131"/>
    </row>
    <row r="31550" spans="1:1" x14ac:dyDescent="0.55000000000000004">
      <c r="A31550" s="131"/>
    </row>
    <row r="31551" spans="1:1" x14ac:dyDescent="0.55000000000000004">
      <c r="A31551" s="131"/>
    </row>
    <row r="31554" spans="1:1" x14ac:dyDescent="0.55000000000000004">
      <c r="A31554" s="131"/>
    </row>
    <row r="31555" spans="1:1" x14ac:dyDescent="0.55000000000000004">
      <c r="A31555" s="131"/>
    </row>
    <row r="31558" spans="1:1" x14ac:dyDescent="0.55000000000000004">
      <c r="A31558" s="131"/>
    </row>
    <row r="31559" spans="1:1" x14ac:dyDescent="0.55000000000000004">
      <c r="A31559" s="131"/>
    </row>
    <row r="31562" spans="1:1" x14ac:dyDescent="0.55000000000000004">
      <c r="A31562" s="131"/>
    </row>
    <row r="31563" spans="1:1" x14ac:dyDescent="0.55000000000000004">
      <c r="A31563" s="131"/>
    </row>
    <row r="31566" spans="1:1" x14ac:dyDescent="0.55000000000000004">
      <c r="A31566" s="131"/>
    </row>
    <row r="31567" spans="1:1" x14ac:dyDescent="0.55000000000000004">
      <c r="A31567" s="131"/>
    </row>
    <row r="31570" spans="1:1" x14ac:dyDescent="0.55000000000000004">
      <c r="A31570" s="131"/>
    </row>
    <row r="31571" spans="1:1" x14ac:dyDescent="0.55000000000000004">
      <c r="A31571" s="131"/>
    </row>
    <row r="31574" spans="1:1" x14ac:dyDescent="0.55000000000000004">
      <c r="A31574" s="131"/>
    </row>
    <row r="31575" spans="1:1" x14ac:dyDescent="0.55000000000000004">
      <c r="A31575" s="131"/>
    </row>
    <row r="31578" spans="1:1" x14ac:dyDescent="0.55000000000000004">
      <c r="A31578" s="131"/>
    </row>
    <row r="31579" spans="1:1" x14ac:dyDescent="0.55000000000000004">
      <c r="A31579" s="131"/>
    </row>
    <row r="31582" spans="1:1" x14ac:dyDescent="0.55000000000000004">
      <c r="A31582" s="131"/>
    </row>
    <row r="31583" spans="1:1" x14ac:dyDescent="0.55000000000000004">
      <c r="A31583" s="131"/>
    </row>
    <row r="31586" spans="1:1" x14ac:dyDescent="0.55000000000000004">
      <c r="A31586" s="131"/>
    </row>
    <row r="31587" spans="1:1" x14ac:dyDescent="0.55000000000000004">
      <c r="A31587" s="131"/>
    </row>
    <row r="31590" spans="1:1" x14ac:dyDescent="0.55000000000000004">
      <c r="A31590" s="131"/>
    </row>
    <row r="31591" spans="1:1" x14ac:dyDescent="0.55000000000000004">
      <c r="A31591" s="131"/>
    </row>
    <row r="31594" spans="1:1" x14ac:dyDescent="0.55000000000000004">
      <c r="A31594" s="131"/>
    </row>
    <row r="31595" spans="1:1" x14ac:dyDescent="0.55000000000000004">
      <c r="A31595" s="131"/>
    </row>
    <row r="31598" spans="1:1" x14ac:dyDescent="0.55000000000000004">
      <c r="A31598" s="131"/>
    </row>
    <row r="31599" spans="1:1" x14ac:dyDescent="0.55000000000000004">
      <c r="A31599" s="131"/>
    </row>
    <row r="31602" spans="1:1" x14ac:dyDescent="0.55000000000000004">
      <c r="A31602" s="131"/>
    </row>
    <row r="31603" spans="1:1" x14ac:dyDescent="0.55000000000000004">
      <c r="A31603" s="131"/>
    </row>
    <row r="31606" spans="1:1" x14ac:dyDescent="0.55000000000000004">
      <c r="A31606" s="131"/>
    </row>
    <row r="31607" spans="1:1" x14ac:dyDescent="0.55000000000000004">
      <c r="A31607" s="131"/>
    </row>
    <row r="31610" spans="1:1" x14ac:dyDescent="0.55000000000000004">
      <c r="A31610" s="131"/>
    </row>
    <row r="31611" spans="1:1" x14ac:dyDescent="0.55000000000000004">
      <c r="A31611" s="131"/>
    </row>
    <row r="31614" spans="1:1" x14ac:dyDescent="0.55000000000000004">
      <c r="A31614" s="131"/>
    </row>
    <row r="31615" spans="1:1" x14ac:dyDescent="0.55000000000000004">
      <c r="A31615" s="131"/>
    </row>
    <row r="31618" spans="1:1" x14ac:dyDescent="0.55000000000000004">
      <c r="A31618" s="131"/>
    </row>
    <row r="31619" spans="1:1" x14ac:dyDescent="0.55000000000000004">
      <c r="A31619" s="131"/>
    </row>
    <row r="31622" spans="1:1" x14ac:dyDescent="0.55000000000000004">
      <c r="A31622" s="131"/>
    </row>
    <row r="31623" spans="1:1" x14ac:dyDescent="0.55000000000000004">
      <c r="A31623" s="131"/>
    </row>
    <row r="31626" spans="1:1" x14ac:dyDescent="0.55000000000000004">
      <c r="A31626" s="131"/>
    </row>
    <row r="31627" spans="1:1" x14ac:dyDescent="0.55000000000000004">
      <c r="A31627" s="131"/>
    </row>
    <row r="31630" spans="1:1" x14ac:dyDescent="0.55000000000000004">
      <c r="A31630" s="131"/>
    </row>
    <row r="31631" spans="1:1" x14ac:dyDescent="0.55000000000000004">
      <c r="A31631" s="131"/>
    </row>
    <row r="31634" spans="1:1" x14ac:dyDescent="0.55000000000000004">
      <c r="A31634" s="131"/>
    </row>
    <row r="31635" spans="1:1" x14ac:dyDescent="0.55000000000000004">
      <c r="A31635" s="131"/>
    </row>
    <row r="31638" spans="1:1" x14ac:dyDescent="0.55000000000000004">
      <c r="A31638" s="131"/>
    </row>
    <row r="31639" spans="1:1" x14ac:dyDescent="0.55000000000000004">
      <c r="A31639" s="131"/>
    </row>
    <row r="31642" spans="1:1" x14ac:dyDescent="0.55000000000000004">
      <c r="A31642" s="131"/>
    </row>
    <row r="31643" spans="1:1" x14ac:dyDescent="0.55000000000000004">
      <c r="A31643" s="131"/>
    </row>
    <row r="31646" spans="1:1" x14ac:dyDescent="0.55000000000000004">
      <c r="A31646" s="131"/>
    </row>
    <row r="31647" spans="1:1" x14ac:dyDescent="0.55000000000000004">
      <c r="A31647" s="131"/>
    </row>
    <row r="31650" spans="1:1" x14ac:dyDescent="0.55000000000000004">
      <c r="A31650" s="131"/>
    </row>
    <row r="31651" spans="1:1" x14ac:dyDescent="0.55000000000000004">
      <c r="A31651" s="131"/>
    </row>
    <row r="31654" spans="1:1" x14ac:dyDescent="0.55000000000000004">
      <c r="A31654" s="131"/>
    </row>
    <row r="31655" spans="1:1" x14ac:dyDescent="0.55000000000000004">
      <c r="A31655" s="131"/>
    </row>
    <row r="31658" spans="1:1" x14ac:dyDescent="0.55000000000000004">
      <c r="A31658" s="131"/>
    </row>
    <row r="31659" spans="1:1" x14ac:dyDescent="0.55000000000000004">
      <c r="A31659" s="131"/>
    </row>
    <row r="31662" spans="1:1" x14ac:dyDescent="0.55000000000000004">
      <c r="A31662" s="131"/>
    </row>
    <row r="31663" spans="1:1" x14ac:dyDescent="0.55000000000000004">
      <c r="A31663" s="131"/>
    </row>
    <row r="31666" spans="1:1" x14ac:dyDescent="0.55000000000000004">
      <c r="A31666" s="131"/>
    </row>
    <row r="31667" spans="1:1" x14ac:dyDescent="0.55000000000000004">
      <c r="A31667" s="131"/>
    </row>
    <row r="31670" spans="1:1" x14ac:dyDescent="0.55000000000000004">
      <c r="A31670" s="131"/>
    </row>
    <row r="31671" spans="1:1" x14ac:dyDescent="0.55000000000000004">
      <c r="A31671" s="131"/>
    </row>
    <row r="31674" spans="1:1" x14ac:dyDescent="0.55000000000000004">
      <c r="A31674" s="131"/>
    </row>
    <row r="31675" spans="1:1" x14ac:dyDescent="0.55000000000000004">
      <c r="A31675" s="131"/>
    </row>
    <row r="31678" spans="1:1" x14ac:dyDescent="0.55000000000000004">
      <c r="A31678" s="131"/>
    </row>
    <row r="31679" spans="1:1" x14ac:dyDescent="0.55000000000000004">
      <c r="A31679" s="131"/>
    </row>
    <row r="31682" spans="1:1" x14ac:dyDescent="0.55000000000000004">
      <c r="A31682" s="131"/>
    </row>
    <row r="31683" spans="1:1" x14ac:dyDescent="0.55000000000000004">
      <c r="A31683" s="131"/>
    </row>
    <row r="31686" spans="1:1" x14ac:dyDescent="0.55000000000000004">
      <c r="A31686" s="131"/>
    </row>
    <row r="31687" spans="1:1" x14ac:dyDescent="0.55000000000000004">
      <c r="A31687" s="131"/>
    </row>
    <row r="31690" spans="1:1" x14ac:dyDescent="0.55000000000000004">
      <c r="A31690" s="131"/>
    </row>
    <row r="31691" spans="1:1" x14ac:dyDescent="0.55000000000000004">
      <c r="A31691" s="131"/>
    </row>
    <row r="31694" spans="1:1" x14ac:dyDescent="0.55000000000000004">
      <c r="A31694" s="131"/>
    </row>
    <row r="31695" spans="1:1" x14ac:dyDescent="0.55000000000000004">
      <c r="A31695" s="131"/>
    </row>
    <row r="31698" spans="1:1" x14ac:dyDescent="0.55000000000000004">
      <c r="A31698" s="131"/>
    </row>
    <row r="31699" spans="1:1" x14ac:dyDescent="0.55000000000000004">
      <c r="A31699" s="131"/>
    </row>
    <row r="31702" spans="1:1" x14ac:dyDescent="0.55000000000000004">
      <c r="A31702" s="131"/>
    </row>
    <row r="31703" spans="1:1" x14ac:dyDescent="0.55000000000000004">
      <c r="A31703" s="131"/>
    </row>
    <row r="31706" spans="1:1" x14ac:dyDescent="0.55000000000000004">
      <c r="A31706" s="131"/>
    </row>
    <row r="31707" spans="1:1" x14ac:dyDescent="0.55000000000000004">
      <c r="A31707" s="131"/>
    </row>
    <row r="31710" spans="1:1" x14ac:dyDescent="0.55000000000000004">
      <c r="A31710" s="131"/>
    </row>
    <row r="31711" spans="1:1" x14ac:dyDescent="0.55000000000000004">
      <c r="A31711" s="131"/>
    </row>
    <row r="31714" spans="1:1" x14ac:dyDescent="0.55000000000000004">
      <c r="A31714" s="131"/>
    </row>
    <row r="31715" spans="1:1" x14ac:dyDescent="0.55000000000000004">
      <c r="A31715" s="131"/>
    </row>
    <row r="31718" spans="1:1" x14ac:dyDescent="0.55000000000000004">
      <c r="A31718" s="131"/>
    </row>
    <row r="31719" spans="1:1" x14ac:dyDescent="0.55000000000000004">
      <c r="A31719" s="131"/>
    </row>
    <row r="31722" spans="1:1" x14ac:dyDescent="0.55000000000000004">
      <c r="A31722" s="131"/>
    </row>
    <row r="31723" spans="1:1" x14ac:dyDescent="0.55000000000000004">
      <c r="A31723" s="131"/>
    </row>
    <row r="31726" spans="1:1" x14ac:dyDescent="0.55000000000000004">
      <c r="A31726" s="131"/>
    </row>
    <row r="31727" spans="1:1" x14ac:dyDescent="0.55000000000000004">
      <c r="A31727" s="131"/>
    </row>
    <row r="31730" spans="1:1" x14ac:dyDescent="0.55000000000000004">
      <c r="A31730" s="131"/>
    </row>
    <row r="31731" spans="1:1" x14ac:dyDescent="0.55000000000000004">
      <c r="A31731" s="131"/>
    </row>
    <row r="31734" spans="1:1" x14ac:dyDescent="0.55000000000000004">
      <c r="A31734" s="131"/>
    </row>
    <row r="31735" spans="1:1" x14ac:dyDescent="0.55000000000000004">
      <c r="A31735" s="131"/>
    </row>
    <row r="31738" spans="1:1" x14ac:dyDescent="0.55000000000000004">
      <c r="A31738" s="131"/>
    </row>
    <row r="31739" spans="1:1" x14ac:dyDescent="0.55000000000000004">
      <c r="A31739" s="131"/>
    </row>
    <row r="31742" spans="1:1" x14ac:dyDescent="0.55000000000000004">
      <c r="A31742" s="131"/>
    </row>
    <row r="31743" spans="1:1" x14ac:dyDescent="0.55000000000000004">
      <c r="A31743" s="131"/>
    </row>
    <row r="31746" spans="1:1" x14ac:dyDescent="0.55000000000000004">
      <c r="A31746" s="131"/>
    </row>
    <row r="31747" spans="1:1" x14ac:dyDescent="0.55000000000000004">
      <c r="A31747" s="131"/>
    </row>
    <row r="31750" spans="1:1" x14ac:dyDescent="0.55000000000000004">
      <c r="A31750" s="131"/>
    </row>
    <row r="31751" spans="1:1" x14ac:dyDescent="0.55000000000000004">
      <c r="A31751" s="131"/>
    </row>
    <row r="31754" spans="1:1" x14ac:dyDescent="0.55000000000000004">
      <c r="A31754" s="131"/>
    </row>
    <row r="31755" spans="1:1" x14ac:dyDescent="0.55000000000000004">
      <c r="A31755" s="131"/>
    </row>
    <row r="31758" spans="1:1" x14ac:dyDescent="0.55000000000000004">
      <c r="A31758" s="131"/>
    </row>
    <row r="31759" spans="1:1" x14ac:dyDescent="0.55000000000000004">
      <c r="A31759" s="131"/>
    </row>
    <row r="31762" spans="1:1" x14ac:dyDescent="0.55000000000000004">
      <c r="A31762" s="131"/>
    </row>
    <row r="31763" spans="1:1" x14ac:dyDescent="0.55000000000000004">
      <c r="A31763" s="131"/>
    </row>
    <row r="31766" spans="1:1" x14ac:dyDescent="0.55000000000000004">
      <c r="A31766" s="131"/>
    </row>
    <row r="31767" spans="1:1" x14ac:dyDescent="0.55000000000000004">
      <c r="A31767" s="131"/>
    </row>
    <row r="31770" spans="1:1" x14ac:dyDescent="0.55000000000000004">
      <c r="A31770" s="131"/>
    </row>
    <row r="31771" spans="1:1" x14ac:dyDescent="0.55000000000000004">
      <c r="A31771" s="131"/>
    </row>
    <row r="31774" spans="1:1" x14ac:dyDescent="0.55000000000000004">
      <c r="A31774" s="131"/>
    </row>
    <row r="31775" spans="1:1" x14ac:dyDescent="0.55000000000000004">
      <c r="A31775" s="131"/>
    </row>
    <row r="31778" spans="1:1" x14ac:dyDescent="0.55000000000000004">
      <c r="A31778" s="131"/>
    </row>
    <row r="31779" spans="1:1" x14ac:dyDescent="0.55000000000000004">
      <c r="A31779" s="131"/>
    </row>
    <row r="31782" spans="1:1" x14ac:dyDescent="0.55000000000000004">
      <c r="A31782" s="131"/>
    </row>
    <row r="31783" spans="1:1" x14ac:dyDescent="0.55000000000000004">
      <c r="A31783" s="131"/>
    </row>
    <row r="31786" spans="1:1" x14ac:dyDescent="0.55000000000000004">
      <c r="A31786" s="131"/>
    </row>
    <row r="31787" spans="1:1" x14ac:dyDescent="0.55000000000000004">
      <c r="A31787" s="131"/>
    </row>
    <row r="31790" spans="1:1" x14ac:dyDescent="0.55000000000000004">
      <c r="A31790" s="131"/>
    </row>
    <row r="31791" spans="1:1" x14ac:dyDescent="0.55000000000000004">
      <c r="A31791" s="131"/>
    </row>
    <row r="31794" spans="1:1" x14ac:dyDescent="0.55000000000000004">
      <c r="A31794" s="131"/>
    </row>
    <row r="31795" spans="1:1" x14ac:dyDescent="0.55000000000000004">
      <c r="A31795" s="131"/>
    </row>
    <row r="31798" spans="1:1" x14ac:dyDescent="0.55000000000000004">
      <c r="A31798" s="131"/>
    </row>
    <row r="31799" spans="1:1" x14ac:dyDescent="0.55000000000000004">
      <c r="A31799" s="131"/>
    </row>
    <row r="31802" spans="1:1" x14ac:dyDescent="0.55000000000000004">
      <c r="A31802" s="131"/>
    </row>
    <row r="31803" spans="1:1" x14ac:dyDescent="0.55000000000000004">
      <c r="A31803" s="131"/>
    </row>
    <row r="31806" spans="1:1" x14ac:dyDescent="0.55000000000000004">
      <c r="A31806" s="131"/>
    </row>
    <row r="31807" spans="1:1" x14ac:dyDescent="0.55000000000000004">
      <c r="A31807" s="131"/>
    </row>
    <row r="31810" spans="1:1" x14ac:dyDescent="0.55000000000000004">
      <c r="A31810" s="131"/>
    </row>
    <row r="31811" spans="1:1" x14ac:dyDescent="0.55000000000000004">
      <c r="A31811" s="131"/>
    </row>
    <row r="31814" spans="1:1" x14ac:dyDescent="0.55000000000000004">
      <c r="A31814" s="131"/>
    </row>
    <row r="31815" spans="1:1" x14ac:dyDescent="0.55000000000000004">
      <c r="A31815" s="131"/>
    </row>
    <row r="31818" spans="1:1" x14ac:dyDescent="0.55000000000000004">
      <c r="A31818" s="131"/>
    </row>
    <row r="31819" spans="1:1" x14ac:dyDescent="0.55000000000000004">
      <c r="A31819" s="131"/>
    </row>
    <row r="31822" spans="1:1" x14ac:dyDescent="0.55000000000000004">
      <c r="A31822" s="131"/>
    </row>
    <row r="31823" spans="1:1" x14ac:dyDescent="0.55000000000000004">
      <c r="A31823" s="131"/>
    </row>
    <row r="31826" spans="1:1" x14ac:dyDescent="0.55000000000000004">
      <c r="A31826" s="131"/>
    </row>
    <row r="31827" spans="1:1" x14ac:dyDescent="0.55000000000000004">
      <c r="A31827" s="131"/>
    </row>
    <row r="31830" spans="1:1" x14ac:dyDescent="0.55000000000000004">
      <c r="A31830" s="131"/>
    </row>
    <row r="31831" spans="1:1" x14ac:dyDescent="0.55000000000000004">
      <c r="A31831" s="131"/>
    </row>
    <row r="31834" spans="1:1" x14ac:dyDescent="0.55000000000000004">
      <c r="A31834" s="131"/>
    </row>
    <row r="31835" spans="1:1" x14ac:dyDescent="0.55000000000000004">
      <c r="A31835" s="131"/>
    </row>
    <row r="31838" spans="1:1" x14ac:dyDescent="0.55000000000000004">
      <c r="A31838" s="131"/>
    </row>
    <row r="31839" spans="1:1" x14ac:dyDescent="0.55000000000000004">
      <c r="A31839" s="131"/>
    </row>
    <row r="31842" spans="1:1" x14ac:dyDescent="0.55000000000000004">
      <c r="A31842" s="131"/>
    </row>
    <row r="31843" spans="1:1" x14ac:dyDescent="0.55000000000000004">
      <c r="A31843" s="131"/>
    </row>
    <row r="31846" spans="1:1" x14ac:dyDescent="0.55000000000000004">
      <c r="A31846" s="131"/>
    </row>
    <row r="31847" spans="1:1" x14ac:dyDescent="0.55000000000000004">
      <c r="A31847" s="131"/>
    </row>
    <row r="31850" spans="1:1" x14ac:dyDescent="0.55000000000000004">
      <c r="A31850" s="131"/>
    </row>
    <row r="31851" spans="1:1" x14ac:dyDescent="0.55000000000000004">
      <c r="A31851" s="131"/>
    </row>
    <row r="31854" spans="1:1" x14ac:dyDescent="0.55000000000000004">
      <c r="A31854" s="131"/>
    </row>
    <row r="31855" spans="1:1" x14ac:dyDescent="0.55000000000000004">
      <c r="A31855" s="131"/>
    </row>
    <row r="31858" spans="1:1" x14ac:dyDescent="0.55000000000000004">
      <c r="A31858" s="131"/>
    </row>
    <row r="31859" spans="1:1" x14ac:dyDescent="0.55000000000000004">
      <c r="A31859" s="131"/>
    </row>
    <row r="31862" spans="1:1" x14ac:dyDescent="0.55000000000000004">
      <c r="A31862" s="131"/>
    </row>
    <row r="31863" spans="1:1" x14ac:dyDescent="0.55000000000000004">
      <c r="A31863" s="131"/>
    </row>
    <row r="31866" spans="1:1" x14ac:dyDescent="0.55000000000000004">
      <c r="A31866" s="131"/>
    </row>
    <row r="31867" spans="1:1" x14ac:dyDescent="0.55000000000000004">
      <c r="A31867" s="131"/>
    </row>
    <row r="31870" spans="1:1" x14ac:dyDescent="0.55000000000000004">
      <c r="A31870" s="131"/>
    </row>
    <row r="31871" spans="1:1" x14ac:dyDescent="0.55000000000000004">
      <c r="A31871" s="131"/>
    </row>
    <row r="31874" spans="1:1" x14ac:dyDescent="0.55000000000000004">
      <c r="A31874" s="131"/>
    </row>
    <row r="31875" spans="1:1" x14ac:dyDescent="0.55000000000000004">
      <c r="A31875" s="131"/>
    </row>
    <row r="31878" spans="1:1" x14ac:dyDescent="0.55000000000000004">
      <c r="A31878" s="131"/>
    </row>
    <row r="31879" spans="1:1" x14ac:dyDescent="0.55000000000000004">
      <c r="A31879" s="131"/>
    </row>
    <row r="31882" spans="1:1" x14ac:dyDescent="0.55000000000000004">
      <c r="A31882" s="131"/>
    </row>
    <row r="31883" spans="1:1" x14ac:dyDescent="0.55000000000000004">
      <c r="A31883" s="131"/>
    </row>
    <row r="31886" spans="1:1" x14ac:dyDescent="0.55000000000000004">
      <c r="A31886" s="131"/>
    </row>
    <row r="31887" spans="1:1" x14ac:dyDescent="0.55000000000000004">
      <c r="A31887" s="131"/>
    </row>
    <row r="31890" spans="1:1" x14ac:dyDescent="0.55000000000000004">
      <c r="A31890" s="131"/>
    </row>
    <row r="31891" spans="1:1" x14ac:dyDescent="0.55000000000000004">
      <c r="A31891" s="131"/>
    </row>
    <row r="31894" spans="1:1" x14ac:dyDescent="0.55000000000000004">
      <c r="A31894" s="131"/>
    </row>
    <row r="31895" spans="1:1" x14ac:dyDescent="0.55000000000000004">
      <c r="A31895" s="131"/>
    </row>
    <row r="31898" spans="1:1" x14ac:dyDescent="0.55000000000000004">
      <c r="A31898" s="131"/>
    </row>
    <row r="31899" spans="1:1" x14ac:dyDescent="0.55000000000000004">
      <c r="A31899" s="131"/>
    </row>
    <row r="31902" spans="1:1" x14ac:dyDescent="0.55000000000000004">
      <c r="A31902" s="131"/>
    </row>
    <row r="31903" spans="1:1" x14ac:dyDescent="0.55000000000000004">
      <c r="A31903" s="131"/>
    </row>
    <row r="31906" spans="1:1" x14ac:dyDescent="0.55000000000000004">
      <c r="A31906" s="131"/>
    </row>
    <row r="31907" spans="1:1" x14ac:dyDescent="0.55000000000000004">
      <c r="A31907" s="131"/>
    </row>
    <row r="31910" spans="1:1" x14ac:dyDescent="0.55000000000000004">
      <c r="A31910" s="131"/>
    </row>
    <row r="31911" spans="1:1" x14ac:dyDescent="0.55000000000000004">
      <c r="A31911" s="131"/>
    </row>
    <row r="31914" spans="1:1" x14ac:dyDescent="0.55000000000000004">
      <c r="A31914" s="131"/>
    </row>
    <row r="31915" spans="1:1" x14ac:dyDescent="0.55000000000000004">
      <c r="A31915" s="131"/>
    </row>
    <row r="31918" spans="1:1" x14ac:dyDescent="0.55000000000000004">
      <c r="A31918" s="131"/>
    </row>
    <row r="31919" spans="1:1" x14ac:dyDescent="0.55000000000000004">
      <c r="A31919" s="131"/>
    </row>
    <row r="31922" spans="1:1" x14ac:dyDescent="0.55000000000000004">
      <c r="A31922" s="131"/>
    </row>
    <row r="31923" spans="1:1" x14ac:dyDescent="0.55000000000000004">
      <c r="A31923" s="131"/>
    </row>
    <row r="31926" spans="1:1" x14ac:dyDescent="0.55000000000000004">
      <c r="A31926" s="131"/>
    </row>
    <row r="31927" spans="1:1" x14ac:dyDescent="0.55000000000000004">
      <c r="A31927" s="131"/>
    </row>
    <row r="31930" spans="1:1" x14ac:dyDescent="0.55000000000000004">
      <c r="A31930" s="131"/>
    </row>
    <row r="31931" spans="1:1" x14ac:dyDescent="0.55000000000000004">
      <c r="A31931" s="131"/>
    </row>
    <row r="31934" spans="1:1" x14ac:dyDescent="0.55000000000000004">
      <c r="A31934" s="131"/>
    </row>
    <row r="31935" spans="1:1" x14ac:dyDescent="0.55000000000000004">
      <c r="A31935" s="131"/>
    </row>
    <row r="31938" spans="1:1" x14ac:dyDescent="0.55000000000000004">
      <c r="A31938" s="131"/>
    </row>
    <row r="31939" spans="1:1" x14ac:dyDescent="0.55000000000000004">
      <c r="A31939" s="131"/>
    </row>
    <row r="31942" spans="1:1" x14ac:dyDescent="0.55000000000000004">
      <c r="A31942" s="131"/>
    </row>
    <row r="31943" spans="1:1" x14ac:dyDescent="0.55000000000000004">
      <c r="A31943" s="131"/>
    </row>
    <row r="31946" spans="1:1" x14ac:dyDescent="0.55000000000000004">
      <c r="A31946" s="131"/>
    </row>
    <row r="31947" spans="1:1" x14ac:dyDescent="0.55000000000000004">
      <c r="A31947" s="131"/>
    </row>
    <row r="31950" spans="1:1" x14ac:dyDescent="0.55000000000000004">
      <c r="A31950" s="131"/>
    </row>
    <row r="31951" spans="1:1" x14ac:dyDescent="0.55000000000000004">
      <c r="A31951" s="131"/>
    </row>
    <row r="31954" spans="1:1" x14ac:dyDescent="0.55000000000000004">
      <c r="A31954" s="131"/>
    </row>
    <row r="31955" spans="1:1" x14ac:dyDescent="0.55000000000000004">
      <c r="A31955" s="131"/>
    </row>
    <row r="31958" spans="1:1" x14ac:dyDescent="0.55000000000000004">
      <c r="A31958" s="131"/>
    </row>
    <row r="31959" spans="1:1" x14ac:dyDescent="0.55000000000000004">
      <c r="A31959" s="131"/>
    </row>
    <row r="31962" spans="1:1" x14ac:dyDescent="0.55000000000000004">
      <c r="A31962" s="131"/>
    </row>
    <row r="31963" spans="1:1" x14ac:dyDescent="0.55000000000000004">
      <c r="A31963" s="131"/>
    </row>
    <row r="31966" spans="1:1" x14ac:dyDescent="0.55000000000000004">
      <c r="A31966" s="131"/>
    </row>
    <row r="31967" spans="1:1" x14ac:dyDescent="0.55000000000000004">
      <c r="A31967" s="131"/>
    </row>
    <row r="31970" spans="1:1" x14ac:dyDescent="0.55000000000000004">
      <c r="A31970" s="131"/>
    </row>
    <row r="31971" spans="1:1" x14ac:dyDescent="0.55000000000000004">
      <c r="A31971" s="131"/>
    </row>
    <row r="31974" spans="1:1" x14ac:dyDescent="0.55000000000000004">
      <c r="A31974" s="131"/>
    </row>
    <row r="31975" spans="1:1" x14ac:dyDescent="0.55000000000000004">
      <c r="A31975" s="131"/>
    </row>
    <row r="31978" spans="1:1" x14ac:dyDescent="0.55000000000000004">
      <c r="A31978" s="131"/>
    </row>
    <row r="31979" spans="1:1" x14ac:dyDescent="0.55000000000000004">
      <c r="A31979" s="131"/>
    </row>
    <row r="31982" spans="1:1" x14ac:dyDescent="0.55000000000000004">
      <c r="A31982" s="131"/>
    </row>
    <row r="31983" spans="1:1" x14ac:dyDescent="0.55000000000000004">
      <c r="A31983" s="131"/>
    </row>
    <row r="31986" spans="1:1" x14ac:dyDescent="0.55000000000000004">
      <c r="A31986" s="131"/>
    </row>
    <row r="31987" spans="1:1" x14ac:dyDescent="0.55000000000000004">
      <c r="A31987" s="131"/>
    </row>
    <row r="31990" spans="1:1" x14ac:dyDescent="0.55000000000000004">
      <c r="A31990" s="131"/>
    </row>
    <row r="31991" spans="1:1" x14ac:dyDescent="0.55000000000000004">
      <c r="A31991" s="131"/>
    </row>
    <row r="31994" spans="1:1" x14ac:dyDescent="0.55000000000000004">
      <c r="A31994" s="131"/>
    </row>
    <row r="31995" spans="1:1" x14ac:dyDescent="0.55000000000000004">
      <c r="A31995" s="131"/>
    </row>
    <row r="31998" spans="1:1" x14ac:dyDescent="0.55000000000000004">
      <c r="A31998" s="131"/>
    </row>
    <row r="31999" spans="1:1" x14ac:dyDescent="0.55000000000000004">
      <c r="A31999" s="131"/>
    </row>
    <row r="32002" spans="1:1" x14ac:dyDescent="0.55000000000000004">
      <c r="A32002" s="131"/>
    </row>
    <row r="32003" spans="1:1" x14ac:dyDescent="0.55000000000000004">
      <c r="A32003" s="131"/>
    </row>
    <row r="32006" spans="1:1" x14ac:dyDescent="0.55000000000000004">
      <c r="A32006" s="131"/>
    </row>
    <row r="32007" spans="1:1" x14ac:dyDescent="0.55000000000000004">
      <c r="A32007" s="131"/>
    </row>
    <row r="32010" spans="1:1" x14ac:dyDescent="0.55000000000000004">
      <c r="A32010" s="131"/>
    </row>
    <row r="32011" spans="1:1" x14ac:dyDescent="0.55000000000000004">
      <c r="A32011" s="131"/>
    </row>
    <row r="32014" spans="1:1" x14ac:dyDescent="0.55000000000000004">
      <c r="A32014" s="131"/>
    </row>
    <row r="32015" spans="1:1" x14ac:dyDescent="0.55000000000000004">
      <c r="A32015" s="131"/>
    </row>
    <row r="32018" spans="1:1" x14ac:dyDescent="0.55000000000000004">
      <c r="A32018" s="131"/>
    </row>
    <row r="32019" spans="1:1" x14ac:dyDescent="0.55000000000000004">
      <c r="A32019" s="131"/>
    </row>
    <row r="32022" spans="1:1" x14ac:dyDescent="0.55000000000000004">
      <c r="A32022" s="131"/>
    </row>
    <row r="32023" spans="1:1" x14ac:dyDescent="0.55000000000000004">
      <c r="A32023" s="131"/>
    </row>
    <row r="32026" spans="1:1" x14ac:dyDescent="0.55000000000000004">
      <c r="A32026" s="131"/>
    </row>
    <row r="32027" spans="1:1" x14ac:dyDescent="0.55000000000000004">
      <c r="A32027" s="131"/>
    </row>
    <row r="32030" spans="1:1" x14ac:dyDescent="0.55000000000000004">
      <c r="A32030" s="131"/>
    </row>
    <row r="32031" spans="1:1" x14ac:dyDescent="0.55000000000000004">
      <c r="A32031" s="131"/>
    </row>
    <row r="32034" spans="1:1" x14ac:dyDescent="0.55000000000000004">
      <c r="A32034" s="131"/>
    </row>
    <row r="32035" spans="1:1" x14ac:dyDescent="0.55000000000000004">
      <c r="A32035" s="131"/>
    </row>
    <row r="32038" spans="1:1" x14ac:dyDescent="0.55000000000000004">
      <c r="A32038" s="131"/>
    </row>
    <row r="32039" spans="1:1" x14ac:dyDescent="0.55000000000000004">
      <c r="A32039" s="131"/>
    </row>
    <row r="32042" spans="1:1" x14ac:dyDescent="0.55000000000000004">
      <c r="A32042" s="131"/>
    </row>
    <row r="32043" spans="1:1" x14ac:dyDescent="0.55000000000000004">
      <c r="A32043" s="131"/>
    </row>
    <row r="32046" spans="1:1" x14ac:dyDescent="0.55000000000000004">
      <c r="A32046" s="131"/>
    </row>
    <row r="32047" spans="1:1" x14ac:dyDescent="0.55000000000000004">
      <c r="A32047" s="131"/>
    </row>
    <row r="32050" spans="1:1" x14ac:dyDescent="0.55000000000000004">
      <c r="A32050" s="131"/>
    </row>
    <row r="32051" spans="1:1" x14ac:dyDescent="0.55000000000000004">
      <c r="A32051" s="131"/>
    </row>
    <row r="32054" spans="1:1" x14ac:dyDescent="0.55000000000000004">
      <c r="A32054" s="131"/>
    </row>
    <row r="32055" spans="1:1" x14ac:dyDescent="0.55000000000000004">
      <c r="A32055" s="131"/>
    </row>
    <row r="32058" spans="1:1" x14ac:dyDescent="0.55000000000000004">
      <c r="A32058" s="131"/>
    </row>
    <row r="32059" spans="1:1" x14ac:dyDescent="0.55000000000000004">
      <c r="A32059" s="131"/>
    </row>
    <row r="32062" spans="1:1" x14ac:dyDescent="0.55000000000000004">
      <c r="A32062" s="131"/>
    </row>
    <row r="32063" spans="1:1" x14ac:dyDescent="0.55000000000000004">
      <c r="A32063" s="131"/>
    </row>
    <row r="32066" spans="1:1" x14ac:dyDescent="0.55000000000000004">
      <c r="A32066" s="131"/>
    </row>
    <row r="32067" spans="1:1" x14ac:dyDescent="0.55000000000000004">
      <c r="A32067" s="131"/>
    </row>
    <row r="32070" spans="1:1" x14ac:dyDescent="0.55000000000000004">
      <c r="A32070" s="131"/>
    </row>
    <row r="32071" spans="1:1" x14ac:dyDescent="0.55000000000000004">
      <c r="A32071" s="131"/>
    </row>
    <row r="32074" spans="1:1" x14ac:dyDescent="0.55000000000000004">
      <c r="A32074" s="131"/>
    </row>
    <row r="32075" spans="1:1" x14ac:dyDescent="0.55000000000000004">
      <c r="A32075" s="131"/>
    </row>
    <row r="32078" spans="1:1" x14ac:dyDescent="0.55000000000000004">
      <c r="A32078" s="131"/>
    </row>
    <row r="32079" spans="1:1" x14ac:dyDescent="0.55000000000000004">
      <c r="A32079" s="131"/>
    </row>
    <row r="32082" spans="1:1" x14ac:dyDescent="0.55000000000000004">
      <c r="A32082" s="131"/>
    </row>
    <row r="32083" spans="1:1" x14ac:dyDescent="0.55000000000000004">
      <c r="A32083" s="131"/>
    </row>
    <row r="32086" spans="1:1" x14ac:dyDescent="0.55000000000000004">
      <c r="A32086" s="131"/>
    </row>
    <row r="32087" spans="1:1" x14ac:dyDescent="0.55000000000000004">
      <c r="A32087" s="131"/>
    </row>
    <row r="32090" spans="1:1" x14ac:dyDescent="0.55000000000000004">
      <c r="A32090" s="131"/>
    </row>
    <row r="32091" spans="1:1" x14ac:dyDescent="0.55000000000000004">
      <c r="A32091" s="131"/>
    </row>
    <row r="32094" spans="1:1" x14ac:dyDescent="0.55000000000000004">
      <c r="A32094" s="131"/>
    </row>
    <row r="32095" spans="1:1" x14ac:dyDescent="0.55000000000000004">
      <c r="A32095" s="131"/>
    </row>
    <row r="32098" spans="1:1" x14ac:dyDescent="0.55000000000000004">
      <c r="A32098" s="131"/>
    </row>
    <row r="32099" spans="1:1" x14ac:dyDescent="0.55000000000000004">
      <c r="A32099" s="131"/>
    </row>
    <row r="32102" spans="1:1" x14ac:dyDescent="0.55000000000000004">
      <c r="A32102" s="131"/>
    </row>
    <row r="32103" spans="1:1" x14ac:dyDescent="0.55000000000000004">
      <c r="A32103" s="131"/>
    </row>
    <row r="32106" spans="1:1" x14ac:dyDescent="0.55000000000000004">
      <c r="A32106" s="131"/>
    </row>
    <row r="32107" spans="1:1" x14ac:dyDescent="0.55000000000000004">
      <c r="A32107" s="131"/>
    </row>
    <row r="32110" spans="1:1" x14ac:dyDescent="0.55000000000000004">
      <c r="A32110" s="131"/>
    </row>
    <row r="32111" spans="1:1" x14ac:dyDescent="0.55000000000000004">
      <c r="A32111" s="131"/>
    </row>
    <row r="32114" spans="1:1" x14ac:dyDescent="0.55000000000000004">
      <c r="A32114" s="131"/>
    </row>
    <row r="32115" spans="1:1" x14ac:dyDescent="0.55000000000000004">
      <c r="A32115" s="131"/>
    </row>
    <row r="32118" spans="1:1" x14ac:dyDescent="0.55000000000000004">
      <c r="A32118" s="131"/>
    </row>
    <row r="32119" spans="1:1" x14ac:dyDescent="0.55000000000000004">
      <c r="A32119" s="131"/>
    </row>
    <row r="32122" spans="1:1" x14ac:dyDescent="0.55000000000000004">
      <c r="A32122" s="131"/>
    </row>
    <row r="32123" spans="1:1" x14ac:dyDescent="0.55000000000000004">
      <c r="A32123" s="131"/>
    </row>
    <row r="32126" spans="1:1" x14ac:dyDescent="0.55000000000000004">
      <c r="A32126" s="131"/>
    </row>
    <row r="32127" spans="1:1" x14ac:dyDescent="0.55000000000000004">
      <c r="A32127" s="131"/>
    </row>
    <row r="32130" spans="1:1" x14ac:dyDescent="0.55000000000000004">
      <c r="A32130" s="131"/>
    </row>
    <row r="32131" spans="1:1" x14ac:dyDescent="0.55000000000000004">
      <c r="A32131" s="131"/>
    </row>
    <row r="32134" spans="1:1" x14ac:dyDescent="0.55000000000000004">
      <c r="A32134" s="131"/>
    </row>
    <row r="32135" spans="1:1" x14ac:dyDescent="0.55000000000000004">
      <c r="A32135" s="131"/>
    </row>
    <row r="32138" spans="1:1" x14ac:dyDescent="0.55000000000000004">
      <c r="A32138" s="131"/>
    </row>
    <row r="32139" spans="1:1" x14ac:dyDescent="0.55000000000000004">
      <c r="A32139" s="131"/>
    </row>
    <row r="32142" spans="1:1" x14ac:dyDescent="0.55000000000000004">
      <c r="A32142" s="131"/>
    </row>
    <row r="32143" spans="1:1" x14ac:dyDescent="0.55000000000000004">
      <c r="A32143" s="131"/>
    </row>
    <row r="32146" spans="1:1" x14ac:dyDescent="0.55000000000000004">
      <c r="A32146" s="131"/>
    </row>
    <row r="32147" spans="1:1" x14ac:dyDescent="0.55000000000000004">
      <c r="A32147" s="131"/>
    </row>
    <row r="32150" spans="1:1" x14ac:dyDescent="0.55000000000000004">
      <c r="A32150" s="131"/>
    </row>
    <row r="32151" spans="1:1" x14ac:dyDescent="0.55000000000000004">
      <c r="A32151" s="131"/>
    </row>
    <row r="32154" spans="1:1" x14ac:dyDescent="0.55000000000000004">
      <c r="A32154" s="131"/>
    </row>
    <row r="32155" spans="1:1" x14ac:dyDescent="0.55000000000000004">
      <c r="A32155" s="131"/>
    </row>
    <row r="32158" spans="1:1" x14ac:dyDescent="0.55000000000000004">
      <c r="A32158" s="131"/>
    </row>
    <row r="32159" spans="1:1" x14ac:dyDescent="0.55000000000000004">
      <c r="A32159" s="131"/>
    </row>
    <row r="32162" spans="1:1" x14ac:dyDescent="0.55000000000000004">
      <c r="A32162" s="131"/>
    </row>
    <row r="32163" spans="1:1" x14ac:dyDescent="0.55000000000000004">
      <c r="A32163" s="131"/>
    </row>
    <row r="32166" spans="1:1" x14ac:dyDescent="0.55000000000000004">
      <c r="A32166" s="131"/>
    </row>
    <row r="32167" spans="1:1" x14ac:dyDescent="0.55000000000000004">
      <c r="A32167" s="131"/>
    </row>
    <row r="32170" spans="1:1" x14ac:dyDescent="0.55000000000000004">
      <c r="A32170" s="131"/>
    </row>
    <row r="32171" spans="1:1" x14ac:dyDescent="0.55000000000000004">
      <c r="A32171" s="131"/>
    </row>
    <row r="32174" spans="1:1" x14ac:dyDescent="0.55000000000000004">
      <c r="A32174" s="131"/>
    </row>
    <row r="32175" spans="1:1" x14ac:dyDescent="0.55000000000000004">
      <c r="A32175" s="131"/>
    </row>
    <row r="32178" spans="1:1" x14ac:dyDescent="0.55000000000000004">
      <c r="A32178" s="131"/>
    </row>
    <row r="32179" spans="1:1" x14ac:dyDescent="0.55000000000000004">
      <c r="A32179" s="131"/>
    </row>
    <row r="32182" spans="1:1" x14ac:dyDescent="0.55000000000000004">
      <c r="A32182" s="131"/>
    </row>
    <row r="32183" spans="1:1" x14ac:dyDescent="0.55000000000000004">
      <c r="A32183" s="131"/>
    </row>
    <row r="32186" spans="1:1" x14ac:dyDescent="0.55000000000000004">
      <c r="A32186" s="131"/>
    </row>
    <row r="32187" spans="1:1" x14ac:dyDescent="0.55000000000000004">
      <c r="A32187" s="131"/>
    </row>
    <row r="32190" spans="1:1" x14ac:dyDescent="0.55000000000000004">
      <c r="A32190" s="131"/>
    </row>
    <row r="32191" spans="1:1" x14ac:dyDescent="0.55000000000000004">
      <c r="A32191" s="131"/>
    </row>
    <row r="32194" spans="1:1" x14ac:dyDescent="0.55000000000000004">
      <c r="A32194" s="131"/>
    </row>
    <row r="32195" spans="1:1" x14ac:dyDescent="0.55000000000000004">
      <c r="A32195" s="131"/>
    </row>
    <row r="32198" spans="1:1" x14ac:dyDescent="0.55000000000000004">
      <c r="A32198" s="131"/>
    </row>
    <row r="32199" spans="1:1" x14ac:dyDescent="0.55000000000000004">
      <c r="A32199" s="131"/>
    </row>
    <row r="32202" spans="1:1" x14ac:dyDescent="0.55000000000000004">
      <c r="A32202" s="131"/>
    </row>
    <row r="32203" spans="1:1" x14ac:dyDescent="0.55000000000000004">
      <c r="A32203" s="131"/>
    </row>
    <row r="32206" spans="1:1" x14ac:dyDescent="0.55000000000000004">
      <c r="A32206" s="131"/>
    </row>
    <row r="32207" spans="1:1" x14ac:dyDescent="0.55000000000000004">
      <c r="A32207" s="131"/>
    </row>
    <row r="32210" spans="1:1" x14ac:dyDescent="0.55000000000000004">
      <c r="A32210" s="131"/>
    </row>
    <row r="32211" spans="1:1" x14ac:dyDescent="0.55000000000000004">
      <c r="A32211" s="131"/>
    </row>
    <row r="32214" spans="1:1" x14ac:dyDescent="0.55000000000000004">
      <c r="A32214" s="131"/>
    </row>
    <row r="32215" spans="1:1" x14ac:dyDescent="0.55000000000000004">
      <c r="A32215" s="131"/>
    </row>
    <row r="32218" spans="1:1" x14ac:dyDescent="0.55000000000000004">
      <c r="A32218" s="131"/>
    </row>
    <row r="32219" spans="1:1" x14ac:dyDescent="0.55000000000000004">
      <c r="A32219" s="131"/>
    </row>
    <row r="32222" spans="1:1" x14ac:dyDescent="0.55000000000000004">
      <c r="A32222" s="131"/>
    </row>
    <row r="32223" spans="1:1" x14ac:dyDescent="0.55000000000000004">
      <c r="A32223" s="131"/>
    </row>
    <row r="32226" spans="1:1" x14ac:dyDescent="0.55000000000000004">
      <c r="A32226" s="131"/>
    </row>
    <row r="32227" spans="1:1" x14ac:dyDescent="0.55000000000000004">
      <c r="A32227" s="131"/>
    </row>
    <row r="32230" spans="1:1" x14ac:dyDescent="0.55000000000000004">
      <c r="A32230" s="131"/>
    </row>
    <row r="32231" spans="1:1" x14ac:dyDescent="0.55000000000000004">
      <c r="A32231" s="131"/>
    </row>
    <row r="32234" spans="1:1" x14ac:dyDescent="0.55000000000000004">
      <c r="A32234" s="131"/>
    </row>
    <row r="32235" spans="1:1" x14ac:dyDescent="0.55000000000000004">
      <c r="A32235" s="131"/>
    </row>
    <row r="32238" spans="1:1" x14ac:dyDescent="0.55000000000000004">
      <c r="A32238" s="131"/>
    </row>
    <row r="32239" spans="1:1" x14ac:dyDescent="0.55000000000000004">
      <c r="A32239" s="131"/>
    </row>
    <row r="32242" spans="1:1" x14ac:dyDescent="0.55000000000000004">
      <c r="A32242" s="131"/>
    </row>
    <row r="32243" spans="1:1" x14ac:dyDescent="0.55000000000000004">
      <c r="A32243" s="131"/>
    </row>
    <row r="32246" spans="1:1" x14ac:dyDescent="0.55000000000000004">
      <c r="A32246" s="131"/>
    </row>
    <row r="32247" spans="1:1" x14ac:dyDescent="0.55000000000000004">
      <c r="A32247" s="131"/>
    </row>
    <row r="32250" spans="1:1" x14ac:dyDescent="0.55000000000000004">
      <c r="A32250" s="131"/>
    </row>
    <row r="32251" spans="1:1" x14ac:dyDescent="0.55000000000000004">
      <c r="A32251" s="131"/>
    </row>
    <row r="32254" spans="1:1" x14ac:dyDescent="0.55000000000000004">
      <c r="A32254" s="131"/>
    </row>
    <row r="32255" spans="1:1" x14ac:dyDescent="0.55000000000000004">
      <c r="A32255" s="131"/>
    </row>
    <row r="32258" spans="1:1" x14ac:dyDescent="0.55000000000000004">
      <c r="A32258" s="131"/>
    </row>
    <row r="32259" spans="1:1" x14ac:dyDescent="0.55000000000000004">
      <c r="A32259" s="131"/>
    </row>
    <row r="32262" spans="1:1" x14ac:dyDescent="0.55000000000000004">
      <c r="A32262" s="131"/>
    </row>
    <row r="32263" spans="1:1" x14ac:dyDescent="0.55000000000000004">
      <c r="A32263" s="131"/>
    </row>
    <row r="32266" spans="1:1" x14ac:dyDescent="0.55000000000000004">
      <c r="A32266" s="131"/>
    </row>
    <row r="32267" spans="1:1" x14ac:dyDescent="0.55000000000000004">
      <c r="A32267" s="131"/>
    </row>
    <row r="32270" spans="1:1" x14ac:dyDescent="0.55000000000000004">
      <c r="A32270" s="131"/>
    </row>
    <row r="32271" spans="1:1" x14ac:dyDescent="0.55000000000000004">
      <c r="A32271" s="131"/>
    </row>
    <row r="32274" spans="1:1" x14ac:dyDescent="0.55000000000000004">
      <c r="A32274" s="131"/>
    </row>
    <row r="32275" spans="1:1" x14ac:dyDescent="0.55000000000000004">
      <c r="A32275" s="131"/>
    </row>
    <row r="32278" spans="1:1" x14ac:dyDescent="0.55000000000000004">
      <c r="A32278" s="131"/>
    </row>
    <row r="32279" spans="1:1" x14ac:dyDescent="0.55000000000000004">
      <c r="A32279" s="131"/>
    </row>
    <row r="32282" spans="1:1" x14ac:dyDescent="0.55000000000000004">
      <c r="A32282" s="131"/>
    </row>
    <row r="32283" spans="1:1" x14ac:dyDescent="0.55000000000000004">
      <c r="A32283" s="131"/>
    </row>
    <row r="32286" spans="1:1" x14ac:dyDescent="0.55000000000000004">
      <c r="A32286" s="131"/>
    </row>
    <row r="32287" spans="1:1" x14ac:dyDescent="0.55000000000000004">
      <c r="A32287" s="131"/>
    </row>
    <row r="32290" spans="1:1" x14ac:dyDescent="0.55000000000000004">
      <c r="A32290" s="131"/>
    </row>
    <row r="32291" spans="1:1" x14ac:dyDescent="0.55000000000000004">
      <c r="A32291" s="131"/>
    </row>
    <row r="32294" spans="1:1" x14ac:dyDescent="0.55000000000000004">
      <c r="A32294" s="131"/>
    </row>
    <row r="32295" spans="1:1" x14ac:dyDescent="0.55000000000000004">
      <c r="A32295" s="131"/>
    </row>
    <row r="32298" spans="1:1" x14ac:dyDescent="0.55000000000000004">
      <c r="A32298" s="131"/>
    </row>
    <row r="32299" spans="1:1" x14ac:dyDescent="0.55000000000000004">
      <c r="A32299" s="131"/>
    </row>
    <row r="32302" spans="1:1" x14ac:dyDescent="0.55000000000000004">
      <c r="A32302" s="131"/>
    </row>
    <row r="32303" spans="1:1" x14ac:dyDescent="0.55000000000000004">
      <c r="A32303" s="131"/>
    </row>
    <row r="32306" spans="1:1" x14ac:dyDescent="0.55000000000000004">
      <c r="A32306" s="131"/>
    </row>
    <row r="32307" spans="1:1" x14ac:dyDescent="0.55000000000000004">
      <c r="A32307" s="131"/>
    </row>
    <row r="32310" spans="1:1" x14ac:dyDescent="0.55000000000000004">
      <c r="A32310" s="131"/>
    </row>
    <row r="32311" spans="1:1" x14ac:dyDescent="0.55000000000000004">
      <c r="A32311" s="131"/>
    </row>
    <row r="32314" spans="1:1" x14ac:dyDescent="0.55000000000000004">
      <c r="A32314" s="131"/>
    </row>
    <row r="32315" spans="1:1" x14ac:dyDescent="0.55000000000000004">
      <c r="A32315" s="131"/>
    </row>
    <row r="32318" spans="1:1" x14ac:dyDescent="0.55000000000000004">
      <c r="A32318" s="131"/>
    </row>
    <row r="32319" spans="1:1" x14ac:dyDescent="0.55000000000000004">
      <c r="A32319" s="131"/>
    </row>
    <row r="32322" spans="1:1" x14ac:dyDescent="0.55000000000000004">
      <c r="A32322" s="131"/>
    </row>
    <row r="32323" spans="1:1" x14ac:dyDescent="0.55000000000000004">
      <c r="A32323" s="131"/>
    </row>
    <row r="32326" spans="1:1" x14ac:dyDescent="0.55000000000000004">
      <c r="A32326" s="131"/>
    </row>
    <row r="32327" spans="1:1" x14ac:dyDescent="0.55000000000000004">
      <c r="A32327" s="131"/>
    </row>
    <row r="32330" spans="1:1" x14ac:dyDescent="0.55000000000000004">
      <c r="A32330" s="131"/>
    </row>
    <row r="32331" spans="1:1" x14ac:dyDescent="0.55000000000000004">
      <c r="A32331" s="131"/>
    </row>
    <row r="32334" spans="1:1" x14ac:dyDescent="0.55000000000000004">
      <c r="A32334" s="131"/>
    </row>
    <row r="32335" spans="1:1" x14ac:dyDescent="0.55000000000000004">
      <c r="A32335" s="131"/>
    </row>
    <row r="32338" spans="1:1" x14ac:dyDescent="0.55000000000000004">
      <c r="A32338" s="131"/>
    </row>
    <row r="32339" spans="1:1" x14ac:dyDescent="0.55000000000000004">
      <c r="A32339" s="131"/>
    </row>
    <row r="32342" spans="1:1" x14ac:dyDescent="0.55000000000000004">
      <c r="A32342" s="131"/>
    </row>
    <row r="32343" spans="1:1" x14ac:dyDescent="0.55000000000000004">
      <c r="A32343" s="131"/>
    </row>
    <row r="32346" spans="1:1" x14ac:dyDescent="0.55000000000000004">
      <c r="A32346" s="131"/>
    </row>
    <row r="32347" spans="1:1" x14ac:dyDescent="0.55000000000000004">
      <c r="A32347" s="131"/>
    </row>
    <row r="32350" spans="1:1" x14ac:dyDescent="0.55000000000000004">
      <c r="A32350" s="131"/>
    </row>
    <row r="32351" spans="1:1" x14ac:dyDescent="0.55000000000000004">
      <c r="A32351" s="131"/>
    </row>
    <row r="32354" spans="1:1" x14ac:dyDescent="0.55000000000000004">
      <c r="A32354" s="131"/>
    </row>
    <row r="32355" spans="1:1" x14ac:dyDescent="0.55000000000000004">
      <c r="A32355" s="131"/>
    </row>
    <row r="32358" spans="1:1" x14ac:dyDescent="0.55000000000000004">
      <c r="A32358" s="131"/>
    </row>
    <row r="32359" spans="1:1" x14ac:dyDescent="0.55000000000000004">
      <c r="A32359" s="131"/>
    </row>
    <row r="32362" spans="1:1" x14ac:dyDescent="0.55000000000000004">
      <c r="A32362" s="131"/>
    </row>
    <row r="32363" spans="1:1" x14ac:dyDescent="0.55000000000000004">
      <c r="A32363" s="131"/>
    </row>
    <row r="32366" spans="1:1" x14ac:dyDescent="0.55000000000000004">
      <c r="A32366" s="131"/>
    </row>
    <row r="32367" spans="1:1" x14ac:dyDescent="0.55000000000000004">
      <c r="A32367" s="131"/>
    </row>
    <row r="32370" spans="1:1" x14ac:dyDescent="0.55000000000000004">
      <c r="A32370" s="131"/>
    </row>
    <row r="32371" spans="1:1" x14ac:dyDescent="0.55000000000000004">
      <c r="A32371" s="131"/>
    </row>
    <row r="32374" spans="1:1" x14ac:dyDescent="0.55000000000000004">
      <c r="A32374" s="131"/>
    </row>
    <row r="32375" spans="1:1" x14ac:dyDescent="0.55000000000000004">
      <c r="A32375" s="131"/>
    </row>
    <row r="32378" spans="1:1" x14ac:dyDescent="0.55000000000000004">
      <c r="A32378" s="131"/>
    </row>
    <row r="32379" spans="1:1" x14ac:dyDescent="0.55000000000000004">
      <c r="A32379" s="131"/>
    </row>
    <row r="32382" spans="1:1" x14ac:dyDescent="0.55000000000000004">
      <c r="A32382" s="131"/>
    </row>
    <row r="32383" spans="1:1" x14ac:dyDescent="0.55000000000000004">
      <c r="A32383" s="131"/>
    </row>
    <row r="32386" spans="1:1" x14ac:dyDescent="0.55000000000000004">
      <c r="A32386" s="131"/>
    </row>
    <row r="32387" spans="1:1" x14ac:dyDescent="0.55000000000000004">
      <c r="A32387" s="131"/>
    </row>
    <row r="32390" spans="1:1" x14ac:dyDescent="0.55000000000000004">
      <c r="A32390" s="131"/>
    </row>
    <row r="32391" spans="1:1" x14ac:dyDescent="0.55000000000000004">
      <c r="A32391" s="131"/>
    </row>
    <row r="32394" spans="1:1" x14ac:dyDescent="0.55000000000000004">
      <c r="A32394" s="131"/>
    </row>
    <row r="32395" spans="1:1" x14ac:dyDescent="0.55000000000000004">
      <c r="A32395" s="131"/>
    </row>
    <row r="32398" spans="1:1" x14ac:dyDescent="0.55000000000000004">
      <c r="A32398" s="131"/>
    </row>
    <row r="32399" spans="1:1" x14ac:dyDescent="0.55000000000000004">
      <c r="A32399" s="131"/>
    </row>
    <row r="32402" spans="1:1" x14ac:dyDescent="0.55000000000000004">
      <c r="A32402" s="131"/>
    </row>
    <row r="32403" spans="1:1" x14ac:dyDescent="0.55000000000000004">
      <c r="A32403" s="131"/>
    </row>
    <row r="32406" spans="1:1" x14ac:dyDescent="0.55000000000000004">
      <c r="A32406" s="131"/>
    </row>
    <row r="32407" spans="1:1" x14ac:dyDescent="0.55000000000000004">
      <c r="A32407" s="131"/>
    </row>
    <row r="32410" spans="1:1" x14ac:dyDescent="0.55000000000000004">
      <c r="A32410" s="131"/>
    </row>
    <row r="32411" spans="1:1" x14ac:dyDescent="0.55000000000000004">
      <c r="A32411" s="131"/>
    </row>
    <row r="32414" spans="1:1" x14ac:dyDescent="0.55000000000000004">
      <c r="A32414" s="131"/>
    </row>
    <row r="32415" spans="1:1" x14ac:dyDescent="0.55000000000000004">
      <c r="A32415" s="131"/>
    </row>
    <row r="32418" spans="1:1" x14ac:dyDescent="0.55000000000000004">
      <c r="A32418" s="131"/>
    </row>
    <row r="32419" spans="1:1" x14ac:dyDescent="0.55000000000000004">
      <c r="A32419" s="131"/>
    </row>
    <row r="32422" spans="1:1" x14ac:dyDescent="0.55000000000000004">
      <c r="A32422" s="131"/>
    </row>
    <row r="32423" spans="1:1" x14ac:dyDescent="0.55000000000000004">
      <c r="A32423" s="131"/>
    </row>
    <row r="32426" spans="1:1" x14ac:dyDescent="0.55000000000000004">
      <c r="A32426" s="131"/>
    </row>
    <row r="32427" spans="1:1" x14ac:dyDescent="0.55000000000000004">
      <c r="A32427" s="131"/>
    </row>
    <row r="32430" spans="1:1" x14ac:dyDescent="0.55000000000000004">
      <c r="A32430" s="131"/>
    </row>
    <row r="32431" spans="1:1" x14ac:dyDescent="0.55000000000000004">
      <c r="A32431" s="131"/>
    </row>
    <row r="32434" spans="1:1" x14ac:dyDescent="0.55000000000000004">
      <c r="A32434" s="131"/>
    </row>
    <row r="32435" spans="1:1" x14ac:dyDescent="0.55000000000000004">
      <c r="A32435" s="131"/>
    </row>
    <row r="32438" spans="1:1" x14ac:dyDescent="0.55000000000000004">
      <c r="A32438" s="131"/>
    </row>
    <row r="32439" spans="1:1" x14ac:dyDescent="0.55000000000000004">
      <c r="A32439" s="131"/>
    </row>
    <row r="32442" spans="1:1" x14ac:dyDescent="0.55000000000000004">
      <c r="A32442" s="131"/>
    </row>
    <row r="32443" spans="1:1" x14ac:dyDescent="0.55000000000000004">
      <c r="A32443" s="131"/>
    </row>
    <row r="32446" spans="1:1" x14ac:dyDescent="0.55000000000000004">
      <c r="A32446" s="131"/>
    </row>
    <row r="32447" spans="1:1" x14ac:dyDescent="0.55000000000000004">
      <c r="A32447" s="131"/>
    </row>
    <row r="32450" spans="1:1" x14ac:dyDescent="0.55000000000000004">
      <c r="A32450" s="131"/>
    </row>
    <row r="32451" spans="1:1" x14ac:dyDescent="0.55000000000000004">
      <c r="A32451" s="131"/>
    </row>
    <row r="32454" spans="1:1" x14ac:dyDescent="0.55000000000000004">
      <c r="A32454" s="131"/>
    </row>
    <row r="32455" spans="1:1" x14ac:dyDescent="0.55000000000000004">
      <c r="A32455" s="131"/>
    </row>
    <row r="32458" spans="1:1" x14ac:dyDescent="0.55000000000000004">
      <c r="A32458" s="131"/>
    </row>
    <row r="32459" spans="1:1" x14ac:dyDescent="0.55000000000000004">
      <c r="A32459" s="131"/>
    </row>
    <row r="32462" spans="1:1" x14ac:dyDescent="0.55000000000000004">
      <c r="A32462" s="131"/>
    </row>
    <row r="32463" spans="1:1" x14ac:dyDescent="0.55000000000000004">
      <c r="A32463" s="131"/>
    </row>
    <row r="32466" spans="1:1" x14ac:dyDescent="0.55000000000000004">
      <c r="A32466" s="131"/>
    </row>
    <row r="32467" spans="1:1" x14ac:dyDescent="0.55000000000000004">
      <c r="A32467" s="131"/>
    </row>
    <row r="32470" spans="1:1" x14ac:dyDescent="0.55000000000000004">
      <c r="A32470" s="131"/>
    </row>
    <row r="32471" spans="1:1" x14ac:dyDescent="0.55000000000000004">
      <c r="A32471" s="131"/>
    </row>
    <row r="32474" spans="1:1" x14ac:dyDescent="0.55000000000000004">
      <c r="A32474" s="131"/>
    </row>
    <row r="32475" spans="1:1" x14ac:dyDescent="0.55000000000000004">
      <c r="A32475" s="131"/>
    </row>
    <row r="32478" spans="1:1" x14ac:dyDescent="0.55000000000000004">
      <c r="A32478" s="131"/>
    </row>
    <row r="32479" spans="1:1" x14ac:dyDescent="0.55000000000000004">
      <c r="A32479" s="131"/>
    </row>
    <row r="32482" spans="1:1" x14ac:dyDescent="0.55000000000000004">
      <c r="A32482" s="131"/>
    </row>
    <row r="32483" spans="1:1" x14ac:dyDescent="0.55000000000000004">
      <c r="A32483" s="131"/>
    </row>
    <row r="32486" spans="1:1" x14ac:dyDescent="0.55000000000000004">
      <c r="A32486" s="131"/>
    </row>
    <row r="32487" spans="1:1" x14ac:dyDescent="0.55000000000000004">
      <c r="A32487" s="131"/>
    </row>
    <row r="32490" spans="1:1" x14ac:dyDescent="0.55000000000000004">
      <c r="A32490" s="131"/>
    </row>
    <row r="32491" spans="1:1" x14ac:dyDescent="0.55000000000000004">
      <c r="A32491" s="131"/>
    </row>
    <row r="32494" spans="1:1" x14ac:dyDescent="0.55000000000000004">
      <c r="A32494" s="131"/>
    </row>
    <row r="32495" spans="1:1" x14ac:dyDescent="0.55000000000000004">
      <c r="A32495" s="131"/>
    </row>
    <row r="32498" spans="1:1" x14ac:dyDescent="0.55000000000000004">
      <c r="A32498" s="131"/>
    </row>
    <row r="32499" spans="1:1" x14ac:dyDescent="0.55000000000000004">
      <c r="A32499" s="131"/>
    </row>
    <row r="32502" spans="1:1" x14ac:dyDescent="0.55000000000000004">
      <c r="A32502" s="131"/>
    </row>
    <row r="32503" spans="1:1" x14ac:dyDescent="0.55000000000000004">
      <c r="A32503" s="131"/>
    </row>
    <row r="32506" spans="1:1" x14ac:dyDescent="0.55000000000000004">
      <c r="A32506" s="131"/>
    </row>
    <row r="32507" spans="1:1" x14ac:dyDescent="0.55000000000000004">
      <c r="A32507" s="131"/>
    </row>
    <row r="32510" spans="1:1" x14ac:dyDescent="0.55000000000000004">
      <c r="A32510" s="131"/>
    </row>
    <row r="32511" spans="1:1" x14ac:dyDescent="0.55000000000000004">
      <c r="A32511" s="131"/>
    </row>
    <row r="32514" spans="1:1" x14ac:dyDescent="0.55000000000000004">
      <c r="A32514" s="131"/>
    </row>
    <row r="32515" spans="1:1" x14ac:dyDescent="0.55000000000000004">
      <c r="A32515" s="131"/>
    </row>
    <row r="32518" spans="1:1" x14ac:dyDescent="0.55000000000000004">
      <c r="A32518" s="131"/>
    </row>
    <row r="32519" spans="1:1" x14ac:dyDescent="0.55000000000000004">
      <c r="A32519" s="131"/>
    </row>
    <row r="32522" spans="1:1" x14ac:dyDescent="0.55000000000000004">
      <c r="A32522" s="131"/>
    </row>
    <row r="32523" spans="1:1" x14ac:dyDescent="0.55000000000000004">
      <c r="A32523" s="131"/>
    </row>
    <row r="32526" spans="1:1" x14ac:dyDescent="0.55000000000000004">
      <c r="A32526" s="131"/>
    </row>
    <row r="32527" spans="1:1" x14ac:dyDescent="0.55000000000000004">
      <c r="A32527" s="131"/>
    </row>
    <row r="32530" spans="1:1" x14ac:dyDescent="0.55000000000000004">
      <c r="A32530" s="131"/>
    </row>
    <row r="32531" spans="1:1" x14ac:dyDescent="0.55000000000000004">
      <c r="A32531" s="131"/>
    </row>
    <row r="32534" spans="1:1" x14ac:dyDescent="0.55000000000000004">
      <c r="A32534" s="131"/>
    </row>
    <row r="32535" spans="1:1" x14ac:dyDescent="0.55000000000000004">
      <c r="A32535" s="131"/>
    </row>
    <row r="32538" spans="1:1" x14ac:dyDescent="0.55000000000000004">
      <c r="A32538" s="131"/>
    </row>
    <row r="32539" spans="1:1" x14ac:dyDescent="0.55000000000000004">
      <c r="A32539" s="131"/>
    </row>
    <row r="32542" spans="1:1" x14ac:dyDescent="0.55000000000000004">
      <c r="A32542" s="131"/>
    </row>
    <row r="32543" spans="1:1" x14ac:dyDescent="0.55000000000000004">
      <c r="A32543" s="131"/>
    </row>
    <row r="32546" spans="1:1" x14ac:dyDescent="0.55000000000000004">
      <c r="A32546" s="131"/>
    </row>
    <row r="32547" spans="1:1" x14ac:dyDescent="0.55000000000000004">
      <c r="A32547" s="131"/>
    </row>
    <row r="32550" spans="1:1" x14ac:dyDescent="0.55000000000000004">
      <c r="A32550" s="131"/>
    </row>
    <row r="32551" spans="1:1" x14ac:dyDescent="0.55000000000000004">
      <c r="A32551" s="131"/>
    </row>
    <row r="32554" spans="1:1" x14ac:dyDescent="0.55000000000000004">
      <c r="A32554" s="131"/>
    </row>
    <row r="32555" spans="1:1" x14ac:dyDescent="0.55000000000000004">
      <c r="A32555" s="131"/>
    </row>
    <row r="32558" spans="1:1" x14ac:dyDescent="0.55000000000000004">
      <c r="A32558" s="131"/>
    </row>
    <row r="32559" spans="1:1" x14ac:dyDescent="0.55000000000000004">
      <c r="A32559" s="131"/>
    </row>
    <row r="32562" spans="1:1" x14ac:dyDescent="0.55000000000000004">
      <c r="A32562" s="131"/>
    </row>
    <row r="32563" spans="1:1" x14ac:dyDescent="0.55000000000000004">
      <c r="A32563" s="131"/>
    </row>
    <row r="32566" spans="1:1" x14ac:dyDescent="0.55000000000000004">
      <c r="A32566" s="131"/>
    </row>
    <row r="32567" spans="1:1" x14ac:dyDescent="0.55000000000000004">
      <c r="A32567" s="131"/>
    </row>
    <row r="32570" spans="1:1" x14ac:dyDescent="0.55000000000000004">
      <c r="A32570" s="131"/>
    </row>
    <row r="32571" spans="1:1" x14ac:dyDescent="0.55000000000000004">
      <c r="A32571" s="131"/>
    </row>
    <row r="32574" spans="1:1" x14ac:dyDescent="0.55000000000000004">
      <c r="A32574" s="131"/>
    </row>
    <row r="32575" spans="1:1" x14ac:dyDescent="0.55000000000000004">
      <c r="A32575" s="131"/>
    </row>
    <row r="32578" spans="1:1" x14ac:dyDescent="0.55000000000000004">
      <c r="A32578" s="131"/>
    </row>
    <row r="32579" spans="1:1" x14ac:dyDescent="0.55000000000000004">
      <c r="A32579" s="131"/>
    </row>
    <row r="32582" spans="1:1" x14ac:dyDescent="0.55000000000000004">
      <c r="A32582" s="131"/>
    </row>
    <row r="32583" spans="1:1" x14ac:dyDescent="0.55000000000000004">
      <c r="A32583" s="131"/>
    </row>
    <row r="32586" spans="1:1" x14ac:dyDescent="0.55000000000000004">
      <c r="A32586" s="131"/>
    </row>
    <row r="32587" spans="1:1" x14ac:dyDescent="0.55000000000000004">
      <c r="A32587" s="131"/>
    </row>
    <row r="32590" spans="1:1" x14ac:dyDescent="0.55000000000000004">
      <c r="A32590" s="131"/>
    </row>
    <row r="32591" spans="1:1" x14ac:dyDescent="0.55000000000000004">
      <c r="A32591" s="131"/>
    </row>
    <row r="32594" spans="1:1" x14ac:dyDescent="0.55000000000000004">
      <c r="A32594" s="131"/>
    </row>
    <row r="32595" spans="1:1" x14ac:dyDescent="0.55000000000000004">
      <c r="A32595" s="131"/>
    </row>
    <row r="32598" spans="1:1" x14ac:dyDescent="0.55000000000000004">
      <c r="A32598" s="131"/>
    </row>
    <row r="32599" spans="1:1" x14ac:dyDescent="0.55000000000000004">
      <c r="A32599" s="131"/>
    </row>
    <row r="32602" spans="1:1" x14ac:dyDescent="0.55000000000000004">
      <c r="A32602" s="131"/>
    </row>
    <row r="32603" spans="1:1" x14ac:dyDescent="0.55000000000000004">
      <c r="A32603" s="131"/>
    </row>
    <row r="32606" spans="1:1" x14ac:dyDescent="0.55000000000000004">
      <c r="A32606" s="131"/>
    </row>
    <row r="32607" spans="1:1" x14ac:dyDescent="0.55000000000000004">
      <c r="A32607" s="131"/>
    </row>
    <row r="32610" spans="1:1" x14ac:dyDescent="0.55000000000000004">
      <c r="A32610" s="131"/>
    </row>
    <row r="32611" spans="1:1" x14ac:dyDescent="0.55000000000000004">
      <c r="A32611" s="131"/>
    </row>
    <row r="32614" spans="1:1" x14ac:dyDescent="0.55000000000000004">
      <c r="A32614" s="131"/>
    </row>
    <row r="32615" spans="1:1" x14ac:dyDescent="0.55000000000000004">
      <c r="A32615" s="131"/>
    </row>
    <row r="32618" spans="1:1" x14ac:dyDescent="0.55000000000000004">
      <c r="A32618" s="131"/>
    </row>
    <row r="32619" spans="1:1" x14ac:dyDescent="0.55000000000000004">
      <c r="A32619" s="131"/>
    </row>
    <row r="32622" spans="1:1" x14ac:dyDescent="0.55000000000000004">
      <c r="A32622" s="131"/>
    </row>
    <row r="32623" spans="1:1" x14ac:dyDescent="0.55000000000000004">
      <c r="A32623" s="131"/>
    </row>
    <row r="32626" spans="1:1" x14ac:dyDescent="0.55000000000000004">
      <c r="A32626" s="131"/>
    </row>
    <row r="32627" spans="1:1" x14ac:dyDescent="0.55000000000000004">
      <c r="A32627" s="131"/>
    </row>
    <row r="32630" spans="1:1" x14ac:dyDescent="0.55000000000000004">
      <c r="A32630" s="131"/>
    </row>
    <row r="32631" spans="1:1" x14ac:dyDescent="0.55000000000000004">
      <c r="A32631" s="131"/>
    </row>
    <row r="32634" spans="1:1" x14ac:dyDescent="0.55000000000000004">
      <c r="A32634" s="131"/>
    </row>
    <row r="32635" spans="1:1" x14ac:dyDescent="0.55000000000000004">
      <c r="A32635" s="131"/>
    </row>
    <row r="32638" spans="1:1" x14ac:dyDescent="0.55000000000000004">
      <c r="A32638" s="131"/>
    </row>
    <row r="32639" spans="1:1" x14ac:dyDescent="0.55000000000000004">
      <c r="A32639" s="131"/>
    </row>
    <row r="32642" spans="1:1" x14ac:dyDescent="0.55000000000000004">
      <c r="A32642" s="131"/>
    </row>
    <row r="32643" spans="1:1" x14ac:dyDescent="0.55000000000000004">
      <c r="A32643" s="131"/>
    </row>
    <row r="32646" spans="1:1" x14ac:dyDescent="0.55000000000000004">
      <c r="A32646" s="131"/>
    </row>
    <row r="32647" spans="1:1" x14ac:dyDescent="0.55000000000000004">
      <c r="A32647" s="131"/>
    </row>
    <row r="32650" spans="1:1" x14ac:dyDescent="0.55000000000000004">
      <c r="A32650" s="131"/>
    </row>
    <row r="32651" spans="1:1" x14ac:dyDescent="0.55000000000000004">
      <c r="A32651" s="131"/>
    </row>
    <row r="32654" spans="1:1" x14ac:dyDescent="0.55000000000000004">
      <c r="A32654" s="131"/>
    </row>
    <row r="32655" spans="1:1" x14ac:dyDescent="0.55000000000000004">
      <c r="A32655" s="131"/>
    </row>
    <row r="32658" spans="1:1" x14ac:dyDescent="0.55000000000000004">
      <c r="A32658" s="131"/>
    </row>
    <row r="32659" spans="1:1" x14ac:dyDescent="0.55000000000000004">
      <c r="A32659" s="131"/>
    </row>
    <row r="32662" spans="1:1" x14ac:dyDescent="0.55000000000000004">
      <c r="A32662" s="131"/>
    </row>
    <row r="32663" spans="1:1" x14ac:dyDescent="0.55000000000000004">
      <c r="A32663" s="131"/>
    </row>
    <row r="32666" spans="1:1" x14ac:dyDescent="0.55000000000000004">
      <c r="A32666" s="131"/>
    </row>
    <row r="32667" spans="1:1" x14ac:dyDescent="0.55000000000000004">
      <c r="A32667" s="131"/>
    </row>
    <row r="32670" spans="1:1" x14ac:dyDescent="0.55000000000000004">
      <c r="A32670" s="131"/>
    </row>
    <row r="32671" spans="1:1" x14ac:dyDescent="0.55000000000000004">
      <c r="A32671" s="131"/>
    </row>
    <row r="32674" spans="1:1" x14ac:dyDescent="0.55000000000000004">
      <c r="A32674" s="131"/>
    </row>
    <row r="32675" spans="1:1" x14ac:dyDescent="0.55000000000000004">
      <c r="A32675" s="131"/>
    </row>
    <row r="32678" spans="1:1" x14ac:dyDescent="0.55000000000000004">
      <c r="A32678" s="131"/>
    </row>
    <row r="32679" spans="1:1" x14ac:dyDescent="0.55000000000000004">
      <c r="A32679" s="131"/>
    </row>
    <row r="32682" spans="1:1" x14ac:dyDescent="0.55000000000000004">
      <c r="A32682" s="131"/>
    </row>
    <row r="32683" spans="1:1" x14ac:dyDescent="0.55000000000000004">
      <c r="A32683" s="131"/>
    </row>
    <row r="32686" spans="1:1" x14ac:dyDescent="0.55000000000000004">
      <c r="A32686" s="131"/>
    </row>
    <row r="32687" spans="1:1" x14ac:dyDescent="0.55000000000000004">
      <c r="A32687" s="131"/>
    </row>
    <row r="32690" spans="1:1" x14ac:dyDescent="0.55000000000000004">
      <c r="A32690" s="131"/>
    </row>
    <row r="32691" spans="1:1" x14ac:dyDescent="0.55000000000000004">
      <c r="A32691" s="131"/>
    </row>
    <row r="32694" spans="1:1" x14ac:dyDescent="0.55000000000000004">
      <c r="A32694" s="131"/>
    </row>
    <row r="32695" spans="1:1" x14ac:dyDescent="0.55000000000000004">
      <c r="A32695" s="131"/>
    </row>
    <row r="32698" spans="1:1" x14ac:dyDescent="0.55000000000000004">
      <c r="A32698" s="131"/>
    </row>
    <row r="32699" spans="1:1" x14ac:dyDescent="0.55000000000000004">
      <c r="A32699" s="131"/>
    </row>
    <row r="32702" spans="1:1" x14ac:dyDescent="0.55000000000000004">
      <c r="A32702" s="131"/>
    </row>
    <row r="32703" spans="1:1" x14ac:dyDescent="0.55000000000000004">
      <c r="A32703" s="131"/>
    </row>
    <row r="32706" spans="1:1" x14ac:dyDescent="0.55000000000000004">
      <c r="A32706" s="131"/>
    </row>
    <row r="32707" spans="1:1" x14ac:dyDescent="0.55000000000000004">
      <c r="A32707" s="131"/>
    </row>
    <row r="32710" spans="1:1" x14ac:dyDescent="0.55000000000000004">
      <c r="A32710" s="131"/>
    </row>
    <row r="32711" spans="1:1" x14ac:dyDescent="0.55000000000000004">
      <c r="A32711" s="131"/>
    </row>
    <row r="32714" spans="1:1" x14ac:dyDescent="0.55000000000000004">
      <c r="A32714" s="131"/>
    </row>
    <row r="32715" spans="1:1" x14ac:dyDescent="0.55000000000000004">
      <c r="A32715" s="131"/>
    </row>
    <row r="32718" spans="1:1" x14ac:dyDescent="0.55000000000000004">
      <c r="A32718" s="131"/>
    </row>
    <row r="32719" spans="1:1" x14ac:dyDescent="0.55000000000000004">
      <c r="A32719" s="131"/>
    </row>
    <row r="32722" spans="1:1" x14ac:dyDescent="0.55000000000000004">
      <c r="A32722" s="131"/>
    </row>
    <row r="32723" spans="1:1" x14ac:dyDescent="0.55000000000000004">
      <c r="A32723" s="131"/>
    </row>
    <row r="32726" spans="1:1" x14ac:dyDescent="0.55000000000000004">
      <c r="A32726" s="131"/>
    </row>
    <row r="32727" spans="1:1" x14ac:dyDescent="0.55000000000000004">
      <c r="A32727" s="131"/>
    </row>
    <row r="32730" spans="1:1" x14ac:dyDescent="0.55000000000000004">
      <c r="A32730" s="131"/>
    </row>
    <row r="32731" spans="1:1" x14ac:dyDescent="0.55000000000000004">
      <c r="A32731" s="131"/>
    </row>
    <row r="32734" spans="1:1" x14ac:dyDescent="0.55000000000000004">
      <c r="A32734" s="131"/>
    </row>
    <row r="32735" spans="1:1" x14ac:dyDescent="0.55000000000000004">
      <c r="A32735" s="131"/>
    </row>
    <row r="32738" spans="1:1" x14ac:dyDescent="0.55000000000000004">
      <c r="A32738" s="131"/>
    </row>
    <row r="32739" spans="1:1" x14ac:dyDescent="0.55000000000000004">
      <c r="A32739" s="131"/>
    </row>
    <row r="32742" spans="1:1" x14ac:dyDescent="0.55000000000000004">
      <c r="A32742" s="131"/>
    </row>
    <row r="32743" spans="1:1" x14ac:dyDescent="0.55000000000000004">
      <c r="A32743" s="131"/>
    </row>
    <row r="32746" spans="1:1" x14ac:dyDescent="0.55000000000000004">
      <c r="A32746" s="131"/>
    </row>
    <row r="32747" spans="1:1" x14ac:dyDescent="0.55000000000000004">
      <c r="A32747" s="131"/>
    </row>
    <row r="32750" spans="1:1" x14ac:dyDescent="0.55000000000000004">
      <c r="A32750" s="131"/>
    </row>
    <row r="32751" spans="1:1" x14ac:dyDescent="0.55000000000000004">
      <c r="A32751" s="131"/>
    </row>
    <row r="32754" spans="1:1" x14ac:dyDescent="0.55000000000000004">
      <c r="A32754" s="131"/>
    </row>
    <row r="32755" spans="1:1" x14ac:dyDescent="0.55000000000000004">
      <c r="A32755" s="131"/>
    </row>
    <row r="32758" spans="1:1" x14ac:dyDescent="0.55000000000000004">
      <c r="A32758" s="131"/>
    </row>
    <row r="32759" spans="1:1" x14ac:dyDescent="0.55000000000000004">
      <c r="A32759" s="131"/>
    </row>
    <row r="32762" spans="1:1" x14ac:dyDescent="0.55000000000000004">
      <c r="A32762" s="131"/>
    </row>
    <row r="32763" spans="1:1" x14ac:dyDescent="0.55000000000000004">
      <c r="A32763" s="131"/>
    </row>
    <row r="32766" spans="1:1" x14ac:dyDescent="0.55000000000000004">
      <c r="A32766" s="131"/>
    </row>
    <row r="32767" spans="1:1" x14ac:dyDescent="0.55000000000000004">
      <c r="A32767" s="131"/>
    </row>
    <row r="32770" spans="1:1" x14ac:dyDescent="0.55000000000000004">
      <c r="A32770" s="131"/>
    </row>
    <row r="32771" spans="1:1" x14ac:dyDescent="0.55000000000000004">
      <c r="A32771" s="131"/>
    </row>
    <row r="32774" spans="1:1" x14ac:dyDescent="0.55000000000000004">
      <c r="A32774" s="131"/>
    </row>
    <row r="32775" spans="1:1" x14ac:dyDescent="0.55000000000000004">
      <c r="A32775" s="131"/>
    </row>
    <row r="32778" spans="1:1" x14ac:dyDescent="0.55000000000000004">
      <c r="A32778" s="131"/>
    </row>
    <row r="32779" spans="1:1" x14ac:dyDescent="0.55000000000000004">
      <c r="A32779" s="131"/>
    </row>
    <row r="32782" spans="1:1" x14ac:dyDescent="0.55000000000000004">
      <c r="A32782" s="131"/>
    </row>
    <row r="32783" spans="1:1" x14ac:dyDescent="0.55000000000000004">
      <c r="A32783" s="131"/>
    </row>
    <row r="32786" spans="1:1" x14ac:dyDescent="0.55000000000000004">
      <c r="A32786" s="131"/>
    </row>
    <row r="32787" spans="1:1" x14ac:dyDescent="0.55000000000000004">
      <c r="A32787" s="131"/>
    </row>
    <row r="32790" spans="1:1" x14ac:dyDescent="0.55000000000000004">
      <c r="A32790" s="131"/>
    </row>
    <row r="32791" spans="1:1" x14ac:dyDescent="0.55000000000000004">
      <c r="A32791" s="131"/>
    </row>
    <row r="32794" spans="1:1" x14ac:dyDescent="0.55000000000000004">
      <c r="A32794" s="131"/>
    </row>
    <row r="32795" spans="1:1" x14ac:dyDescent="0.55000000000000004">
      <c r="A32795" s="131"/>
    </row>
    <row r="32798" spans="1:1" x14ac:dyDescent="0.55000000000000004">
      <c r="A32798" s="131"/>
    </row>
    <row r="32799" spans="1:1" x14ac:dyDescent="0.55000000000000004">
      <c r="A32799" s="131"/>
    </row>
    <row r="32802" spans="1:1" x14ac:dyDescent="0.55000000000000004">
      <c r="A32802" s="131"/>
    </row>
    <row r="32803" spans="1:1" x14ac:dyDescent="0.55000000000000004">
      <c r="A32803" s="131"/>
    </row>
    <row r="32806" spans="1:1" x14ac:dyDescent="0.55000000000000004">
      <c r="A32806" s="131"/>
    </row>
    <row r="32807" spans="1:1" x14ac:dyDescent="0.55000000000000004">
      <c r="A32807" s="131"/>
    </row>
    <row r="32810" spans="1:1" x14ac:dyDescent="0.55000000000000004">
      <c r="A32810" s="131"/>
    </row>
    <row r="32811" spans="1:1" x14ac:dyDescent="0.55000000000000004">
      <c r="A32811" s="131"/>
    </row>
    <row r="32814" spans="1:1" x14ac:dyDescent="0.55000000000000004">
      <c r="A32814" s="131"/>
    </row>
    <row r="32815" spans="1:1" x14ac:dyDescent="0.55000000000000004">
      <c r="A32815" s="131"/>
    </row>
    <row r="32818" spans="1:1" x14ac:dyDescent="0.55000000000000004">
      <c r="A32818" s="131"/>
    </row>
    <row r="32819" spans="1:1" x14ac:dyDescent="0.55000000000000004">
      <c r="A32819" s="131"/>
    </row>
    <row r="32822" spans="1:1" x14ac:dyDescent="0.55000000000000004">
      <c r="A32822" s="131"/>
    </row>
    <row r="32823" spans="1:1" x14ac:dyDescent="0.55000000000000004">
      <c r="A32823" s="131"/>
    </row>
    <row r="32826" spans="1:1" x14ac:dyDescent="0.55000000000000004">
      <c r="A32826" s="131"/>
    </row>
    <row r="32827" spans="1:1" x14ac:dyDescent="0.55000000000000004">
      <c r="A32827" s="131"/>
    </row>
    <row r="32830" spans="1:1" x14ac:dyDescent="0.55000000000000004">
      <c r="A32830" s="131"/>
    </row>
    <row r="32831" spans="1:1" x14ac:dyDescent="0.55000000000000004">
      <c r="A32831" s="131"/>
    </row>
    <row r="32834" spans="1:1" x14ac:dyDescent="0.55000000000000004">
      <c r="A32834" s="131"/>
    </row>
    <row r="32835" spans="1:1" x14ac:dyDescent="0.55000000000000004">
      <c r="A32835" s="131"/>
    </row>
    <row r="32838" spans="1:1" x14ac:dyDescent="0.55000000000000004">
      <c r="A32838" s="131"/>
    </row>
    <row r="32839" spans="1:1" x14ac:dyDescent="0.55000000000000004">
      <c r="A32839" s="131"/>
    </row>
    <row r="32842" spans="1:1" x14ac:dyDescent="0.55000000000000004">
      <c r="A32842" s="131"/>
    </row>
    <row r="32843" spans="1:1" x14ac:dyDescent="0.55000000000000004">
      <c r="A32843" s="131"/>
    </row>
    <row r="32846" spans="1:1" x14ac:dyDescent="0.55000000000000004">
      <c r="A32846" s="131"/>
    </row>
    <row r="32847" spans="1:1" x14ac:dyDescent="0.55000000000000004">
      <c r="A32847" s="131"/>
    </row>
    <row r="32850" spans="1:1" x14ac:dyDescent="0.55000000000000004">
      <c r="A32850" s="131"/>
    </row>
    <row r="32851" spans="1:1" x14ac:dyDescent="0.55000000000000004">
      <c r="A32851" s="131"/>
    </row>
    <row r="32854" spans="1:1" x14ac:dyDescent="0.55000000000000004">
      <c r="A32854" s="131"/>
    </row>
    <row r="32855" spans="1:1" x14ac:dyDescent="0.55000000000000004">
      <c r="A32855" s="131"/>
    </row>
    <row r="32858" spans="1:1" x14ac:dyDescent="0.55000000000000004">
      <c r="A32858" s="131"/>
    </row>
    <row r="32859" spans="1:1" x14ac:dyDescent="0.55000000000000004">
      <c r="A32859" s="131"/>
    </row>
    <row r="32862" spans="1:1" x14ac:dyDescent="0.55000000000000004">
      <c r="A32862" s="131"/>
    </row>
    <row r="32863" spans="1:1" x14ac:dyDescent="0.55000000000000004">
      <c r="A32863" s="131"/>
    </row>
    <row r="32866" spans="1:1" x14ac:dyDescent="0.55000000000000004">
      <c r="A32866" s="131"/>
    </row>
    <row r="32867" spans="1:1" x14ac:dyDescent="0.55000000000000004">
      <c r="A32867" s="131"/>
    </row>
    <row r="32870" spans="1:1" x14ac:dyDescent="0.55000000000000004">
      <c r="A32870" s="131"/>
    </row>
    <row r="32871" spans="1:1" x14ac:dyDescent="0.55000000000000004">
      <c r="A32871" s="131"/>
    </row>
    <row r="32874" spans="1:1" x14ac:dyDescent="0.55000000000000004">
      <c r="A32874" s="131"/>
    </row>
    <row r="32875" spans="1:1" x14ac:dyDescent="0.55000000000000004">
      <c r="A32875" s="131"/>
    </row>
    <row r="32878" spans="1:1" x14ac:dyDescent="0.55000000000000004">
      <c r="A32878" s="131"/>
    </row>
    <row r="32879" spans="1:1" x14ac:dyDescent="0.55000000000000004">
      <c r="A32879" s="131"/>
    </row>
    <row r="32882" spans="1:1" x14ac:dyDescent="0.55000000000000004">
      <c r="A32882" s="131"/>
    </row>
    <row r="32883" spans="1:1" x14ac:dyDescent="0.55000000000000004">
      <c r="A32883" s="131"/>
    </row>
    <row r="32886" spans="1:1" x14ac:dyDescent="0.55000000000000004">
      <c r="A32886" s="131"/>
    </row>
    <row r="32887" spans="1:1" x14ac:dyDescent="0.55000000000000004">
      <c r="A32887" s="131"/>
    </row>
    <row r="32890" spans="1:1" x14ac:dyDescent="0.55000000000000004">
      <c r="A32890" s="131"/>
    </row>
    <row r="32891" spans="1:1" x14ac:dyDescent="0.55000000000000004">
      <c r="A32891" s="131"/>
    </row>
    <row r="32894" spans="1:1" x14ac:dyDescent="0.55000000000000004">
      <c r="A32894" s="131"/>
    </row>
    <row r="32895" spans="1:1" x14ac:dyDescent="0.55000000000000004">
      <c r="A32895" s="131"/>
    </row>
    <row r="32898" spans="1:1" x14ac:dyDescent="0.55000000000000004">
      <c r="A32898" s="131"/>
    </row>
    <row r="32899" spans="1:1" x14ac:dyDescent="0.55000000000000004">
      <c r="A32899" s="131"/>
    </row>
    <row r="32902" spans="1:1" x14ac:dyDescent="0.55000000000000004">
      <c r="A32902" s="131"/>
    </row>
    <row r="32903" spans="1:1" x14ac:dyDescent="0.55000000000000004">
      <c r="A32903" s="131"/>
    </row>
    <row r="32906" spans="1:1" x14ac:dyDescent="0.55000000000000004">
      <c r="A32906" s="131"/>
    </row>
    <row r="32907" spans="1:1" x14ac:dyDescent="0.55000000000000004">
      <c r="A32907" s="131"/>
    </row>
    <row r="32910" spans="1:1" x14ac:dyDescent="0.55000000000000004">
      <c r="A32910" s="131"/>
    </row>
    <row r="32911" spans="1:1" x14ac:dyDescent="0.55000000000000004">
      <c r="A32911" s="131"/>
    </row>
    <row r="32914" spans="1:1" x14ac:dyDescent="0.55000000000000004">
      <c r="A32914" s="131"/>
    </row>
    <row r="32915" spans="1:1" x14ac:dyDescent="0.55000000000000004">
      <c r="A32915" s="131"/>
    </row>
    <row r="32918" spans="1:1" x14ac:dyDescent="0.55000000000000004">
      <c r="A32918" s="131"/>
    </row>
    <row r="32919" spans="1:1" x14ac:dyDescent="0.55000000000000004">
      <c r="A32919" s="131"/>
    </row>
    <row r="32922" spans="1:1" x14ac:dyDescent="0.55000000000000004">
      <c r="A32922" s="131"/>
    </row>
    <row r="32923" spans="1:1" x14ac:dyDescent="0.55000000000000004">
      <c r="A32923" s="131"/>
    </row>
    <row r="32926" spans="1:1" x14ac:dyDescent="0.55000000000000004">
      <c r="A32926" s="131"/>
    </row>
    <row r="32927" spans="1:1" x14ac:dyDescent="0.55000000000000004">
      <c r="A32927" s="131"/>
    </row>
    <row r="32930" spans="1:1" x14ac:dyDescent="0.55000000000000004">
      <c r="A32930" s="131"/>
    </row>
    <row r="32931" spans="1:1" x14ac:dyDescent="0.55000000000000004">
      <c r="A32931" s="131"/>
    </row>
    <row r="32934" spans="1:1" x14ac:dyDescent="0.55000000000000004">
      <c r="A32934" s="131"/>
    </row>
    <row r="32935" spans="1:1" x14ac:dyDescent="0.55000000000000004">
      <c r="A32935" s="131"/>
    </row>
    <row r="32938" spans="1:1" x14ac:dyDescent="0.55000000000000004">
      <c r="A32938" s="131"/>
    </row>
    <row r="32939" spans="1:1" x14ac:dyDescent="0.55000000000000004">
      <c r="A32939" s="131"/>
    </row>
    <row r="32942" spans="1:1" x14ac:dyDescent="0.55000000000000004">
      <c r="A32942" s="131"/>
    </row>
    <row r="32943" spans="1:1" x14ac:dyDescent="0.55000000000000004">
      <c r="A32943" s="131"/>
    </row>
    <row r="32946" spans="1:1" x14ac:dyDescent="0.55000000000000004">
      <c r="A32946" s="131"/>
    </row>
    <row r="32947" spans="1:1" x14ac:dyDescent="0.55000000000000004">
      <c r="A32947" s="131"/>
    </row>
    <row r="32950" spans="1:1" x14ac:dyDescent="0.55000000000000004">
      <c r="A32950" s="131"/>
    </row>
    <row r="32951" spans="1:1" x14ac:dyDescent="0.55000000000000004">
      <c r="A32951" s="131"/>
    </row>
    <row r="32954" spans="1:1" x14ac:dyDescent="0.55000000000000004">
      <c r="A32954" s="131"/>
    </row>
    <row r="32955" spans="1:1" x14ac:dyDescent="0.55000000000000004">
      <c r="A32955" s="131"/>
    </row>
    <row r="32958" spans="1:1" x14ac:dyDescent="0.55000000000000004">
      <c r="A32958" s="131"/>
    </row>
    <row r="32959" spans="1:1" x14ac:dyDescent="0.55000000000000004">
      <c r="A32959" s="131"/>
    </row>
    <row r="32962" spans="1:1" x14ac:dyDescent="0.55000000000000004">
      <c r="A32962" s="131"/>
    </row>
    <row r="32963" spans="1:1" x14ac:dyDescent="0.55000000000000004">
      <c r="A32963" s="131"/>
    </row>
    <row r="32966" spans="1:1" x14ac:dyDescent="0.55000000000000004">
      <c r="A32966" s="131"/>
    </row>
    <row r="32967" spans="1:1" x14ac:dyDescent="0.55000000000000004">
      <c r="A32967" s="131"/>
    </row>
    <row r="32970" spans="1:1" x14ac:dyDescent="0.55000000000000004">
      <c r="A32970" s="131"/>
    </row>
    <row r="32971" spans="1:1" x14ac:dyDescent="0.55000000000000004">
      <c r="A32971" s="131"/>
    </row>
    <row r="32974" spans="1:1" x14ac:dyDescent="0.55000000000000004">
      <c r="A32974" s="131"/>
    </row>
    <row r="32975" spans="1:1" x14ac:dyDescent="0.55000000000000004">
      <c r="A32975" s="131"/>
    </row>
    <row r="32978" spans="1:1" x14ac:dyDescent="0.55000000000000004">
      <c r="A32978" s="131"/>
    </row>
    <row r="32979" spans="1:1" x14ac:dyDescent="0.55000000000000004">
      <c r="A32979" s="131"/>
    </row>
    <row r="32982" spans="1:1" x14ac:dyDescent="0.55000000000000004">
      <c r="A32982" s="131"/>
    </row>
    <row r="32983" spans="1:1" x14ac:dyDescent="0.55000000000000004">
      <c r="A32983" s="131"/>
    </row>
    <row r="32986" spans="1:1" x14ac:dyDescent="0.55000000000000004">
      <c r="A32986" s="131"/>
    </row>
    <row r="32987" spans="1:1" x14ac:dyDescent="0.55000000000000004">
      <c r="A32987" s="131"/>
    </row>
    <row r="32990" spans="1:1" x14ac:dyDescent="0.55000000000000004">
      <c r="A32990" s="131"/>
    </row>
    <row r="32991" spans="1:1" x14ac:dyDescent="0.55000000000000004">
      <c r="A32991" s="131"/>
    </row>
    <row r="32994" spans="1:1" x14ac:dyDescent="0.55000000000000004">
      <c r="A32994" s="131"/>
    </row>
    <row r="32995" spans="1:1" x14ac:dyDescent="0.55000000000000004">
      <c r="A32995" s="131"/>
    </row>
    <row r="32998" spans="1:1" x14ac:dyDescent="0.55000000000000004">
      <c r="A32998" s="131"/>
    </row>
    <row r="32999" spans="1:1" x14ac:dyDescent="0.55000000000000004">
      <c r="A32999" s="131"/>
    </row>
    <row r="33002" spans="1:1" x14ac:dyDescent="0.55000000000000004">
      <c r="A33002" s="131"/>
    </row>
    <row r="33003" spans="1:1" x14ac:dyDescent="0.55000000000000004">
      <c r="A33003" s="131"/>
    </row>
    <row r="33006" spans="1:1" x14ac:dyDescent="0.55000000000000004">
      <c r="A33006" s="131"/>
    </row>
    <row r="33007" spans="1:1" x14ac:dyDescent="0.55000000000000004">
      <c r="A33007" s="131"/>
    </row>
    <row r="33010" spans="1:1" x14ac:dyDescent="0.55000000000000004">
      <c r="A33010" s="131"/>
    </row>
    <row r="33011" spans="1:1" x14ac:dyDescent="0.55000000000000004">
      <c r="A33011" s="131"/>
    </row>
    <row r="33014" spans="1:1" x14ac:dyDescent="0.55000000000000004">
      <c r="A33014" s="131"/>
    </row>
    <row r="33015" spans="1:1" x14ac:dyDescent="0.55000000000000004">
      <c r="A33015" s="131"/>
    </row>
    <row r="33018" spans="1:1" x14ac:dyDescent="0.55000000000000004">
      <c r="A33018" s="131"/>
    </row>
    <row r="33019" spans="1:1" x14ac:dyDescent="0.55000000000000004">
      <c r="A33019" s="131"/>
    </row>
    <row r="33022" spans="1:1" x14ac:dyDescent="0.55000000000000004">
      <c r="A33022" s="131"/>
    </row>
    <row r="33023" spans="1:1" x14ac:dyDescent="0.55000000000000004">
      <c r="A33023" s="131"/>
    </row>
    <row r="33026" spans="1:1" x14ac:dyDescent="0.55000000000000004">
      <c r="A33026" s="131"/>
    </row>
    <row r="33027" spans="1:1" x14ac:dyDescent="0.55000000000000004">
      <c r="A33027" s="131"/>
    </row>
    <row r="33030" spans="1:1" x14ac:dyDescent="0.55000000000000004">
      <c r="A33030" s="131"/>
    </row>
    <row r="33031" spans="1:1" x14ac:dyDescent="0.55000000000000004">
      <c r="A33031" s="131"/>
    </row>
    <row r="33034" spans="1:1" x14ac:dyDescent="0.55000000000000004">
      <c r="A33034" s="131"/>
    </row>
    <row r="33035" spans="1:1" x14ac:dyDescent="0.55000000000000004">
      <c r="A33035" s="131"/>
    </row>
    <row r="33038" spans="1:1" x14ac:dyDescent="0.55000000000000004">
      <c r="A33038" s="131"/>
    </row>
    <row r="33039" spans="1:1" x14ac:dyDescent="0.55000000000000004">
      <c r="A33039" s="131"/>
    </row>
    <row r="33042" spans="1:1" x14ac:dyDescent="0.55000000000000004">
      <c r="A33042" s="131"/>
    </row>
    <row r="33043" spans="1:1" x14ac:dyDescent="0.55000000000000004">
      <c r="A33043" s="131"/>
    </row>
    <row r="33046" spans="1:1" x14ac:dyDescent="0.55000000000000004">
      <c r="A33046" s="131"/>
    </row>
    <row r="33047" spans="1:1" x14ac:dyDescent="0.55000000000000004">
      <c r="A33047" s="131"/>
    </row>
    <row r="33050" spans="1:1" x14ac:dyDescent="0.55000000000000004">
      <c r="A33050" s="131"/>
    </row>
    <row r="33051" spans="1:1" x14ac:dyDescent="0.55000000000000004">
      <c r="A33051" s="131"/>
    </row>
    <row r="33054" spans="1:1" x14ac:dyDescent="0.55000000000000004">
      <c r="A33054" s="131"/>
    </row>
    <row r="33055" spans="1:1" x14ac:dyDescent="0.55000000000000004">
      <c r="A33055" s="131"/>
    </row>
    <row r="33058" spans="1:1" x14ac:dyDescent="0.55000000000000004">
      <c r="A33058" s="131"/>
    </row>
    <row r="33059" spans="1:1" x14ac:dyDescent="0.55000000000000004">
      <c r="A33059" s="131"/>
    </row>
    <row r="33062" spans="1:1" x14ac:dyDescent="0.55000000000000004">
      <c r="A33062" s="131"/>
    </row>
    <row r="33063" spans="1:1" x14ac:dyDescent="0.55000000000000004">
      <c r="A33063" s="131"/>
    </row>
    <row r="33066" spans="1:1" x14ac:dyDescent="0.55000000000000004">
      <c r="A33066" s="131"/>
    </row>
    <row r="33067" spans="1:1" x14ac:dyDescent="0.55000000000000004">
      <c r="A33067" s="131"/>
    </row>
    <row r="33070" spans="1:1" x14ac:dyDescent="0.55000000000000004">
      <c r="A33070" s="131"/>
    </row>
    <row r="33071" spans="1:1" x14ac:dyDescent="0.55000000000000004">
      <c r="A33071" s="131"/>
    </row>
    <row r="33074" spans="1:1" x14ac:dyDescent="0.55000000000000004">
      <c r="A33074" s="131"/>
    </row>
    <row r="33075" spans="1:1" x14ac:dyDescent="0.55000000000000004">
      <c r="A33075" s="131"/>
    </row>
    <row r="33078" spans="1:1" x14ac:dyDescent="0.55000000000000004">
      <c r="A33078" s="131"/>
    </row>
    <row r="33079" spans="1:1" x14ac:dyDescent="0.55000000000000004">
      <c r="A33079" s="131"/>
    </row>
    <row r="33082" spans="1:1" x14ac:dyDescent="0.55000000000000004">
      <c r="A33082" s="131"/>
    </row>
    <row r="33083" spans="1:1" x14ac:dyDescent="0.55000000000000004">
      <c r="A33083" s="131"/>
    </row>
    <row r="33086" spans="1:1" x14ac:dyDescent="0.55000000000000004">
      <c r="A33086" s="131"/>
    </row>
    <row r="33087" spans="1:1" x14ac:dyDescent="0.55000000000000004">
      <c r="A33087" s="131"/>
    </row>
    <row r="33090" spans="1:1" x14ac:dyDescent="0.55000000000000004">
      <c r="A33090" s="131"/>
    </row>
    <row r="33091" spans="1:1" x14ac:dyDescent="0.55000000000000004">
      <c r="A33091" s="131"/>
    </row>
    <row r="33094" spans="1:1" x14ac:dyDescent="0.55000000000000004">
      <c r="A33094" s="131"/>
    </row>
    <row r="33095" spans="1:1" x14ac:dyDescent="0.55000000000000004">
      <c r="A33095" s="131"/>
    </row>
    <row r="33098" spans="1:1" x14ac:dyDescent="0.55000000000000004">
      <c r="A33098" s="131"/>
    </row>
    <row r="33099" spans="1:1" x14ac:dyDescent="0.55000000000000004">
      <c r="A33099" s="131"/>
    </row>
    <row r="33102" spans="1:1" x14ac:dyDescent="0.55000000000000004">
      <c r="A33102" s="131"/>
    </row>
    <row r="33103" spans="1:1" x14ac:dyDescent="0.55000000000000004">
      <c r="A33103" s="131"/>
    </row>
    <row r="33106" spans="1:1" x14ac:dyDescent="0.55000000000000004">
      <c r="A33106" s="131"/>
    </row>
    <row r="33107" spans="1:1" x14ac:dyDescent="0.55000000000000004">
      <c r="A33107" s="131"/>
    </row>
    <row r="33110" spans="1:1" x14ac:dyDescent="0.55000000000000004">
      <c r="A33110" s="131"/>
    </row>
    <row r="33111" spans="1:1" x14ac:dyDescent="0.55000000000000004">
      <c r="A33111" s="131"/>
    </row>
    <row r="33114" spans="1:1" x14ac:dyDescent="0.55000000000000004">
      <c r="A33114" s="131"/>
    </row>
    <row r="33115" spans="1:1" x14ac:dyDescent="0.55000000000000004">
      <c r="A33115" s="131"/>
    </row>
    <row r="33118" spans="1:1" x14ac:dyDescent="0.55000000000000004">
      <c r="A33118" s="131"/>
    </row>
    <row r="33119" spans="1:1" x14ac:dyDescent="0.55000000000000004">
      <c r="A33119" s="131"/>
    </row>
    <row r="33122" spans="1:1" x14ac:dyDescent="0.55000000000000004">
      <c r="A33122" s="131"/>
    </row>
    <row r="33123" spans="1:1" x14ac:dyDescent="0.55000000000000004">
      <c r="A33123" s="131"/>
    </row>
    <row r="33126" spans="1:1" x14ac:dyDescent="0.55000000000000004">
      <c r="A33126" s="131"/>
    </row>
    <row r="33127" spans="1:1" x14ac:dyDescent="0.55000000000000004">
      <c r="A33127" s="131"/>
    </row>
    <row r="33130" spans="1:1" x14ac:dyDescent="0.55000000000000004">
      <c r="A33130" s="131"/>
    </row>
    <row r="33131" spans="1:1" x14ac:dyDescent="0.55000000000000004">
      <c r="A33131" s="131"/>
    </row>
    <row r="33134" spans="1:1" x14ac:dyDescent="0.55000000000000004">
      <c r="A33134" s="131"/>
    </row>
    <row r="33135" spans="1:1" x14ac:dyDescent="0.55000000000000004">
      <c r="A33135" s="131"/>
    </row>
    <row r="33138" spans="1:1" x14ac:dyDescent="0.55000000000000004">
      <c r="A33138" s="131"/>
    </row>
    <row r="33139" spans="1:1" x14ac:dyDescent="0.55000000000000004">
      <c r="A33139" s="131"/>
    </row>
    <row r="33142" spans="1:1" x14ac:dyDescent="0.55000000000000004">
      <c r="A33142" s="131"/>
    </row>
    <row r="33143" spans="1:1" x14ac:dyDescent="0.55000000000000004">
      <c r="A33143" s="131"/>
    </row>
    <row r="33146" spans="1:1" x14ac:dyDescent="0.55000000000000004">
      <c r="A33146" s="131"/>
    </row>
    <row r="33147" spans="1:1" x14ac:dyDescent="0.55000000000000004">
      <c r="A33147" s="131"/>
    </row>
    <row r="33150" spans="1:1" x14ac:dyDescent="0.55000000000000004">
      <c r="A33150" s="131"/>
    </row>
    <row r="33151" spans="1:1" x14ac:dyDescent="0.55000000000000004">
      <c r="A33151" s="131"/>
    </row>
    <row r="33154" spans="1:1" x14ac:dyDescent="0.55000000000000004">
      <c r="A33154" s="131"/>
    </row>
    <row r="33155" spans="1:1" x14ac:dyDescent="0.55000000000000004">
      <c r="A33155" s="131"/>
    </row>
    <row r="33158" spans="1:1" x14ac:dyDescent="0.55000000000000004">
      <c r="A33158" s="131"/>
    </row>
    <row r="33159" spans="1:1" x14ac:dyDescent="0.55000000000000004">
      <c r="A33159" s="131"/>
    </row>
    <row r="33162" spans="1:1" x14ac:dyDescent="0.55000000000000004">
      <c r="A33162" s="131"/>
    </row>
    <row r="33163" spans="1:1" x14ac:dyDescent="0.55000000000000004">
      <c r="A33163" s="131"/>
    </row>
    <row r="33166" spans="1:1" x14ac:dyDescent="0.55000000000000004">
      <c r="A33166" s="131"/>
    </row>
    <row r="33167" spans="1:1" x14ac:dyDescent="0.55000000000000004">
      <c r="A33167" s="131"/>
    </row>
    <row r="33170" spans="1:1" x14ac:dyDescent="0.55000000000000004">
      <c r="A33170" s="131"/>
    </row>
    <row r="33171" spans="1:1" x14ac:dyDescent="0.55000000000000004">
      <c r="A33171" s="131"/>
    </row>
    <row r="33174" spans="1:1" x14ac:dyDescent="0.55000000000000004">
      <c r="A33174" s="131"/>
    </row>
    <row r="33175" spans="1:1" x14ac:dyDescent="0.55000000000000004">
      <c r="A33175" s="131"/>
    </row>
    <row r="33178" spans="1:1" x14ac:dyDescent="0.55000000000000004">
      <c r="A33178" s="131"/>
    </row>
    <row r="33179" spans="1:1" x14ac:dyDescent="0.55000000000000004">
      <c r="A33179" s="131"/>
    </row>
    <row r="33182" spans="1:1" x14ac:dyDescent="0.55000000000000004">
      <c r="A33182" s="131"/>
    </row>
    <row r="33183" spans="1:1" x14ac:dyDescent="0.55000000000000004">
      <c r="A33183" s="131"/>
    </row>
    <row r="33186" spans="1:1" x14ac:dyDescent="0.55000000000000004">
      <c r="A33186" s="131"/>
    </row>
    <row r="33187" spans="1:1" x14ac:dyDescent="0.55000000000000004">
      <c r="A33187" s="131"/>
    </row>
    <row r="33190" spans="1:1" x14ac:dyDescent="0.55000000000000004">
      <c r="A33190" s="131"/>
    </row>
    <row r="33191" spans="1:1" x14ac:dyDescent="0.55000000000000004">
      <c r="A33191" s="131"/>
    </row>
    <row r="33194" spans="1:1" x14ac:dyDescent="0.55000000000000004">
      <c r="A33194" s="131"/>
    </row>
    <row r="33195" spans="1:1" x14ac:dyDescent="0.55000000000000004">
      <c r="A33195" s="131"/>
    </row>
    <row r="33198" spans="1:1" x14ac:dyDescent="0.55000000000000004">
      <c r="A33198" s="131"/>
    </row>
    <row r="33199" spans="1:1" x14ac:dyDescent="0.55000000000000004">
      <c r="A33199" s="131"/>
    </row>
    <row r="33202" spans="1:1" x14ac:dyDescent="0.55000000000000004">
      <c r="A33202" s="131"/>
    </row>
    <row r="33203" spans="1:1" x14ac:dyDescent="0.55000000000000004">
      <c r="A33203" s="131"/>
    </row>
    <row r="33206" spans="1:1" x14ac:dyDescent="0.55000000000000004">
      <c r="A33206" s="131"/>
    </row>
    <row r="33207" spans="1:1" x14ac:dyDescent="0.55000000000000004">
      <c r="A33207" s="131"/>
    </row>
    <row r="33210" spans="1:1" x14ac:dyDescent="0.55000000000000004">
      <c r="A33210" s="131"/>
    </row>
    <row r="33211" spans="1:1" x14ac:dyDescent="0.55000000000000004">
      <c r="A33211" s="131"/>
    </row>
    <row r="33214" spans="1:1" x14ac:dyDescent="0.55000000000000004">
      <c r="A33214" s="131"/>
    </row>
    <row r="33215" spans="1:1" x14ac:dyDescent="0.55000000000000004">
      <c r="A33215" s="131"/>
    </row>
    <row r="33218" spans="1:1" x14ac:dyDescent="0.55000000000000004">
      <c r="A33218" s="131"/>
    </row>
    <row r="33219" spans="1:1" x14ac:dyDescent="0.55000000000000004">
      <c r="A33219" s="131"/>
    </row>
    <row r="33222" spans="1:1" x14ac:dyDescent="0.55000000000000004">
      <c r="A33222" s="131"/>
    </row>
    <row r="33223" spans="1:1" x14ac:dyDescent="0.55000000000000004">
      <c r="A33223" s="131"/>
    </row>
    <row r="33226" spans="1:1" x14ac:dyDescent="0.55000000000000004">
      <c r="A33226" s="131"/>
    </row>
    <row r="33227" spans="1:1" x14ac:dyDescent="0.55000000000000004">
      <c r="A33227" s="131"/>
    </row>
    <row r="33230" spans="1:1" x14ac:dyDescent="0.55000000000000004">
      <c r="A33230" s="131"/>
    </row>
    <row r="33231" spans="1:1" x14ac:dyDescent="0.55000000000000004">
      <c r="A33231" s="131"/>
    </row>
    <row r="33234" spans="1:1" x14ac:dyDescent="0.55000000000000004">
      <c r="A33234" s="131"/>
    </row>
    <row r="33235" spans="1:1" x14ac:dyDescent="0.55000000000000004">
      <c r="A33235" s="131"/>
    </row>
    <row r="33238" spans="1:1" x14ac:dyDescent="0.55000000000000004">
      <c r="A33238" s="131"/>
    </row>
    <row r="33239" spans="1:1" x14ac:dyDescent="0.55000000000000004">
      <c r="A33239" s="131"/>
    </row>
    <row r="33242" spans="1:1" x14ac:dyDescent="0.55000000000000004">
      <c r="A33242" s="131"/>
    </row>
    <row r="33243" spans="1:1" x14ac:dyDescent="0.55000000000000004">
      <c r="A33243" s="131"/>
    </row>
    <row r="33246" spans="1:1" x14ac:dyDescent="0.55000000000000004">
      <c r="A33246" s="131"/>
    </row>
    <row r="33247" spans="1:1" x14ac:dyDescent="0.55000000000000004">
      <c r="A33247" s="131"/>
    </row>
    <row r="33250" spans="1:1" x14ac:dyDescent="0.55000000000000004">
      <c r="A33250" s="131"/>
    </row>
    <row r="33251" spans="1:1" x14ac:dyDescent="0.55000000000000004">
      <c r="A33251" s="131"/>
    </row>
    <row r="33254" spans="1:1" x14ac:dyDescent="0.55000000000000004">
      <c r="A33254" s="131"/>
    </row>
    <row r="33255" spans="1:1" x14ac:dyDescent="0.55000000000000004">
      <c r="A33255" s="131"/>
    </row>
    <row r="33258" spans="1:1" x14ac:dyDescent="0.55000000000000004">
      <c r="A33258" s="131"/>
    </row>
    <row r="33259" spans="1:1" x14ac:dyDescent="0.55000000000000004">
      <c r="A33259" s="131"/>
    </row>
    <row r="33262" spans="1:1" x14ac:dyDescent="0.55000000000000004">
      <c r="A33262" s="131"/>
    </row>
    <row r="33263" spans="1:1" x14ac:dyDescent="0.55000000000000004">
      <c r="A33263" s="131"/>
    </row>
    <row r="33266" spans="1:1" x14ac:dyDescent="0.55000000000000004">
      <c r="A33266" s="131"/>
    </row>
    <row r="33267" spans="1:1" x14ac:dyDescent="0.55000000000000004">
      <c r="A33267" s="131"/>
    </row>
    <row r="33270" spans="1:1" x14ac:dyDescent="0.55000000000000004">
      <c r="A33270" s="131"/>
    </row>
    <row r="33271" spans="1:1" x14ac:dyDescent="0.55000000000000004">
      <c r="A33271" s="131"/>
    </row>
    <row r="33274" spans="1:1" x14ac:dyDescent="0.55000000000000004">
      <c r="A33274" s="131"/>
    </row>
    <row r="33275" spans="1:1" x14ac:dyDescent="0.55000000000000004">
      <c r="A33275" s="131"/>
    </row>
    <row r="33278" spans="1:1" x14ac:dyDescent="0.55000000000000004">
      <c r="A33278" s="131"/>
    </row>
    <row r="33279" spans="1:1" x14ac:dyDescent="0.55000000000000004">
      <c r="A33279" s="131"/>
    </row>
    <row r="33282" spans="1:1" x14ac:dyDescent="0.55000000000000004">
      <c r="A33282" s="131"/>
    </row>
    <row r="33283" spans="1:1" x14ac:dyDescent="0.55000000000000004">
      <c r="A33283" s="131"/>
    </row>
    <row r="33286" spans="1:1" x14ac:dyDescent="0.55000000000000004">
      <c r="A33286" s="131"/>
    </row>
    <row r="33287" spans="1:1" x14ac:dyDescent="0.55000000000000004">
      <c r="A33287" s="131"/>
    </row>
    <row r="33290" spans="1:1" x14ac:dyDescent="0.55000000000000004">
      <c r="A33290" s="131"/>
    </row>
    <row r="33291" spans="1:1" x14ac:dyDescent="0.55000000000000004">
      <c r="A33291" s="131"/>
    </row>
    <row r="33294" spans="1:1" x14ac:dyDescent="0.55000000000000004">
      <c r="A33294" s="131"/>
    </row>
    <row r="33295" spans="1:1" x14ac:dyDescent="0.55000000000000004">
      <c r="A33295" s="131"/>
    </row>
    <row r="33298" spans="1:1" x14ac:dyDescent="0.55000000000000004">
      <c r="A33298" s="131"/>
    </row>
    <row r="33299" spans="1:1" x14ac:dyDescent="0.55000000000000004">
      <c r="A33299" s="131"/>
    </row>
    <row r="33302" spans="1:1" x14ac:dyDescent="0.55000000000000004">
      <c r="A33302" s="131"/>
    </row>
    <row r="33303" spans="1:1" x14ac:dyDescent="0.55000000000000004">
      <c r="A33303" s="131"/>
    </row>
    <row r="33306" spans="1:1" x14ac:dyDescent="0.55000000000000004">
      <c r="A33306" s="131"/>
    </row>
    <row r="33307" spans="1:1" x14ac:dyDescent="0.55000000000000004">
      <c r="A33307" s="131"/>
    </row>
    <row r="33310" spans="1:1" x14ac:dyDescent="0.55000000000000004">
      <c r="A33310" s="131"/>
    </row>
    <row r="33311" spans="1:1" x14ac:dyDescent="0.55000000000000004">
      <c r="A33311" s="131"/>
    </row>
    <row r="33314" spans="1:1" x14ac:dyDescent="0.55000000000000004">
      <c r="A33314" s="131"/>
    </row>
    <row r="33315" spans="1:1" x14ac:dyDescent="0.55000000000000004">
      <c r="A33315" s="131"/>
    </row>
    <row r="33318" spans="1:1" x14ac:dyDescent="0.55000000000000004">
      <c r="A33318" s="131"/>
    </row>
    <row r="33319" spans="1:1" x14ac:dyDescent="0.55000000000000004">
      <c r="A33319" s="131"/>
    </row>
    <row r="33322" spans="1:1" x14ac:dyDescent="0.55000000000000004">
      <c r="A33322" s="131"/>
    </row>
    <row r="33323" spans="1:1" x14ac:dyDescent="0.55000000000000004">
      <c r="A33323" s="131"/>
    </row>
    <row r="33326" spans="1:1" x14ac:dyDescent="0.55000000000000004">
      <c r="A33326" s="131"/>
    </row>
    <row r="33327" spans="1:1" x14ac:dyDescent="0.55000000000000004">
      <c r="A33327" s="131"/>
    </row>
    <row r="33330" spans="1:1" x14ac:dyDescent="0.55000000000000004">
      <c r="A33330" s="131"/>
    </row>
    <row r="33331" spans="1:1" x14ac:dyDescent="0.55000000000000004">
      <c r="A33331" s="131"/>
    </row>
    <row r="33334" spans="1:1" x14ac:dyDescent="0.55000000000000004">
      <c r="A33334" s="131"/>
    </row>
    <row r="33335" spans="1:1" x14ac:dyDescent="0.55000000000000004">
      <c r="A33335" s="131"/>
    </row>
    <row r="33338" spans="1:1" x14ac:dyDescent="0.55000000000000004">
      <c r="A33338" s="131"/>
    </row>
    <row r="33339" spans="1:1" x14ac:dyDescent="0.55000000000000004">
      <c r="A33339" s="131"/>
    </row>
    <row r="33342" spans="1:1" x14ac:dyDescent="0.55000000000000004">
      <c r="A33342" s="131"/>
    </row>
    <row r="33343" spans="1:1" x14ac:dyDescent="0.55000000000000004">
      <c r="A33343" s="131"/>
    </row>
    <row r="33346" spans="1:1" x14ac:dyDescent="0.55000000000000004">
      <c r="A33346" s="131"/>
    </row>
    <row r="33347" spans="1:1" x14ac:dyDescent="0.55000000000000004">
      <c r="A33347" s="131"/>
    </row>
    <row r="33350" spans="1:1" x14ac:dyDescent="0.55000000000000004">
      <c r="A33350" s="131"/>
    </row>
    <row r="33351" spans="1:1" x14ac:dyDescent="0.55000000000000004">
      <c r="A33351" s="131"/>
    </row>
    <row r="33354" spans="1:1" x14ac:dyDescent="0.55000000000000004">
      <c r="A33354" s="131"/>
    </row>
    <row r="33355" spans="1:1" x14ac:dyDescent="0.55000000000000004">
      <c r="A33355" s="131"/>
    </row>
    <row r="33358" spans="1:1" x14ac:dyDescent="0.55000000000000004">
      <c r="A33358" s="131"/>
    </row>
    <row r="33359" spans="1:1" x14ac:dyDescent="0.55000000000000004">
      <c r="A33359" s="131"/>
    </row>
    <row r="33362" spans="1:1" x14ac:dyDescent="0.55000000000000004">
      <c r="A33362" s="131"/>
    </row>
    <row r="33363" spans="1:1" x14ac:dyDescent="0.55000000000000004">
      <c r="A33363" s="131"/>
    </row>
    <row r="33366" spans="1:1" x14ac:dyDescent="0.55000000000000004">
      <c r="A33366" s="131"/>
    </row>
    <row r="33367" spans="1:1" x14ac:dyDescent="0.55000000000000004">
      <c r="A33367" s="131"/>
    </row>
    <row r="33370" spans="1:1" x14ac:dyDescent="0.55000000000000004">
      <c r="A33370" s="131"/>
    </row>
    <row r="33371" spans="1:1" x14ac:dyDescent="0.55000000000000004">
      <c r="A33371" s="131"/>
    </row>
    <row r="33374" spans="1:1" x14ac:dyDescent="0.55000000000000004">
      <c r="A33374" s="131"/>
    </row>
    <row r="33375" spans="1:1" x14ac:dyDescent="0.55000000000000004">
      <c r="A33375" s="131"/>
    </row>
    <row r="33378" spans="1:1" x14ac:dyDescent="0.55000000000000004">
      <c r="A33378" s="131"/>
    </row>
    <row r="33379" spans="1:1" x14ac:dyDescent="0.55000000000000004">
      <c r="A33379" s="131"/>
    </row>
    <row r="33382" spans="1:1" x14ac:dyDescent="0.55000000000000004">
      <c r="A33382" s="131"/>
    </row>
    <row r="33383" spans="1:1" x14ac:dyDescent="0.55000000000000004">
      <c r="A33383" s="131"/>
    </row>
    <row r="33386" spans="1:1" x14ac:dyDescent="0.55000000000000004">
      <c r="A33386" s="131"/>
    </row>
    <row r="33387" spans="1:1" x14ac:dyDescent="0.55000000000000004">
      <c r="A33387" s="131"/>
    </row>
    <row r="33390" spans="1:1" x14ac:dyDescent="0.55000000000000004">
      <c r="A33390" s="131"/>
    </row>
    <row r="33391" spans="1:1" x14ac:dyDescent="0.55000000000000004">
      <c r="A33391" s="131"/>
    </row>
    <row r="33394" spans="1:1" x14ac:dyDescent="0.55000000000000004">
      <c r="A33394" s="131"/>
    </row>
    <row r="33395" spans="1:1" x14ac:dyDescent="0.55000000000000004">
      <c r="A33395" s="131"/>
    </row>
    <row r="33398" spans="1:1" x14ac:dyDescent="0.55000000000000004">
      <c r="A33398" s="131"/>
    </row>
    <row r="33399" spans="1:1" x14ac:dyDescent="0.55000000000000004">
      <c r="A33399" s="131"/>
    </row>
    <row r="33402" spans="1:1" x14ac:dyDescent="0.55000000000000004">
      <c r="A33402" s="131"/>
    </row>
    <row r="33403" spans="1:1" x14ac:dyDescent="0.55000000000000004">
      <c r="A33403" s="131"/>
    </row>
    <row r="33406" spans="1:1" x14ac:dyDescent="0.55000000000000004">
      <c r="A33406" s="131"/>
    </row>
    <row r="33407" spans="1:1" x14ac:dyDescent="0.55000000000000004">
      <c r="A33407" s="131"/>
    </row>
    <row r="33410" spans="1:1" x14ac:dyDescent="0.55000000000000004">
      <c r="A33410" s="131"/>
    </row>
    <row r="33411" spans="1:1" x14ac:dyDescent="0.55000000000000004">
      <c r="A33411" s="131"/>
    </row>
    <row r="33414" spans="1:1" x14ac:dyDescent="0.55000000000000004">
      <c r="A33414" s="131"/>
    </row>
    <row r="33415" spans="1:1" x14ac:dyDescent="0.55000000000000004">
      <c r="A33415" s="131"/>
    </row>
    <row r="33418" spans="1:1" x14ac:dyDescent="0.55000000000000004">
      <c r="A33418" s="131"/>
    </row>
    <row r="33419" spans="1:1" x14ac:dyDescent="0.55000000000000004">
      <c r="A33419" s="131"/>
    </row>
    <row r="33422" spans="1:1" x14ac:dyDescent="0.55000000000000004">
      <c r="A33422" s="131"/>
    </row>
    <row r="33423" spans="1:1" x14ac:dyDescent="0.55000000000000004">
      <c r="A33423" s="131"/>
    </row>
    <row r="33426" spans="1:1" x14ac:dyDescent="0.55000000000000004">
      <c r="A33426" s="131"/>
    </row>
    <row r="33427" spans="1:1" x14ac:dyDescent="0.55000000000000004">
      <c r="A33427" s="131"/>
    </row>
    <row r="33430" spans="1:1" x14ac:dyDescent="0.55000000000000004">
      <c r="A33430" s="131"/>
    </row>
    <row r="33431" spans="1:1" x14ac:dyDescent="0.55000000000000004">
      <c r="A33431" s="131"/>
    </row>
    <row r="33434" spans="1:1" x14ac:dyDescent="0.55000000000000004">
      <c r="A33434" s="131"/>
    </row>
    <row r="33435" spans="1:1" x14ac:dyDescent="0.55000000000000004">
      <c r="A33435" s="131"/>
    </row>
    <row r="33438" spans="1:1" x14ac:dyDescent="0.55000000000000004">
      <c r="A33438" s="131"/>
    </row>
    <row r="33439" spans="1:1" x14ac:dyDescent="0.55000000000000004">
      <c r="A33439" s="131"/>
    </row>
    <row r="33442" spans="1:1" x14ac:dyDescent="0.55000000000000004">
      <c r="A33442" s="131"/>
    </row>
    <row r="33443" spans="1:1" x14ac:dyDescent="0.55000000000000004">
      <c r="A33443" s="131"/>
    </row>
    <row r="33446" spans="1:1" x14ac:dyDescent="0.55000000000000004">
      <c r="A33446" s="131"/>
    </row>
    <row r="33447" spans="1:1" x14ac:dyDescent="0.55000000000000004">
      <c r="A33447" s="131"/>
    </row>
    <row r="33450" spans="1:1" x14ac:dyDescent="0.55000000000000004">
      <c r="A33450" s="131"/>
    </row>
    <row r="33451" spans="1:1" x14ac:dyDescent="0.55000000000000004">
      <c r="A33451" s="131"/>
    </row>
    <row r="33454" spans="1:1" x14ac:dyDescent="0.55000000000000004">
      <c r="A33454" s="131"/>
    </row>
    <row r="33455" spans="1:1" x14ac:dyDescent="0.55000000000000004">
      <c r="A33455" s="131"/>
    </row>
    <row r="33458" spans="1:1" x14ac:dyDescent="0.55000000000000004">
      <c r="A33458" s="131"/>
    </row>
    <row r="33459" spans="1:1" x14ac:dyDescent="0.55000000000000004">
      <c r="A33459" s="131"/>
    </row>
    <row r="33462" spans="1:1" x14ac:dyDescent="0.55000000000000004">
      <c r="A33462" s="131"/>
    </row>
    <row r="33463" spans="1:1" x14ac:dyDescent="0.55000000000000004">
      <c r="A33463" s="131"/>
    </row>
    <row r="33466" spans="1:1" x14ac:dyDescent="0.55000000000000004">
      <c r="A33466" s="131"/>
    </row>
    <row r="33467" spans="1:1" x14ac:dyDescent="0.55000000000000004">
      <c r="A33467" s="131"/>
    </row>
    <row r="33470" spans="1:1" x14ac:dyDescent="0.55000000000000004">
      <c r="A33470" s="131"/>
    </row>
    <row r="33471" spans="1:1" x14ac:dyDescent="0.55000000000000004">
      <c r="A33471" s="131"/>
    </row>
    <row r="33474" spans="1:1" x14ac:dyDescent="0.55000000000000004">
      <c r="A33474" s="131"/>
    </row>
    <row r="33475" spans="1:1" x14ac:dyDescent="0.55000000000000004">
      <c r="A33475" s="131"/>
    </row>
    <row r="33478" spans="1:1" x14ac:dyDescent="0.55000000000000004">
      <c r="A33478" s="131"/>
    </row>
    <row r="33479" spans="1:1" x14ac:dyDescent="0.55000000000000004">
      <c r="A33479" s="131"/>
    </row>
    <row r="33482" spans="1:1" x14ac:dyDescent="0.55000000000000004">
      <c r="A33482" s="131"/>
    </row>
    <row r="33483" spans="1:1" x14ac:dyDescent="0.55000000000000004">
      <c r="A33483" s="131"/>
    </row>
    <row r="33486" spans="1:1" x14ac:dyDescent="0.55000000000000004">
      <c r="A33486" s="131"/>
    </row>
    <row r="33487" spans="1:1" x14ac:dyDescent="0.55000000000000004">
      <c r="A33487" s="131"/>
    </row>
    <row r="33490" spans="1:1" x14ac:dyDescent="0.55000000000000004">
      <c r="A33490" s="131"/>
    </row>
    <row r="33491" spans="1:1" x14ac:dyDescent="0.55000000000000004">
      <c r="A33491" s="131"/>
    </row>
    <row r="33494" spans="1:1" x14ac:dyDescent="0.55000000000000004">
      <c r="A33494" s="131"/>
    </row>
    <row r="33495" spans="1:1" x14ac:dyDescent="0.55000000000000004">
      <c r="A33495" s="131"/>
    </row>
    <row r="33498" spans="1:1" x14ac:dyDescent="0.55000000000000004">
      <c r="A33498" s="131"/>
    </row>
    <row r="33499" spans="1:1" x14ac:dyDescent="0.55000000000000004">
      <c r="A33499" s="131"/>
    </row>
    <row r="33502" spans="1:1" x14ac:dyDescent="0.55000000000000004">
      <c r="A33502" s="131"/>
    </row>
    <row r="33503" spans="1:1" x14ac:dyDescent="0.55000000000000004">
      <c r="A33503" s="131"/>
    </row>
    <row r="33506" spans="1:1" x14ac:dyDescent="0.55000000000000004">
      <c r="A33506" s="131"/>
    </row>
    <row r="33507" spans="1:1" x14ac:dyDescent="0.55000000000000004">
      <c r="A33507" s="131"/>
    </row>
    <row r="33510" spans="1:1" x14ac:dyDescent="0.55000000000000004">
      <c r="A33510" s="131"/>
    </row>
    <row r="33511" spans="1:1" x14ac:dyDescent="0.55000000000000004">
      <c r="A33511" s="131"/>
    </row>
    <row r="33514" spans="1:1" x14ac:dyDescent="0.55000000000000004">
      <c r="A33514" s="131"/>
    </row>
    <row r="33515" spans="1:1" x14ac:dyDescent="0.55000000000000004">
      <c r="A33515" s="131"/>
    </row>
    <row r="33518" spans="1:1" x14ac:dyDescent="0.55000000000000004">
      <c r="A33518" s="131"/>
    </row>
    <row r="33519" spans="1:1" x14ac:dyDescent="0.55000000000000004">
      <c r="A33519" s="131"/>
    </row>
    <row r="33522" spans="1:1" x14ac:dyDescent="0.55000000000000004">
      <c r="A33522" s="131"/>
    </row>
    <row r="33523" spans="1:1" x14ac:dyDescent="0.55000000000000004">
      <c r="A33523" s="131"/>
    </row>
    <row r="33526" spans="1:1" x14ac:dyDescent="0.55000000000000004">
      <c r="A33526" s="131"/>
    </row>
    <row r="33527" spans="1:1" x14ac:dyDescent="0.55000000000000004">
      <c r="A33527" s="131"/>
    </row>
    <row r="33530" spans="1:1" x14ac:dyDescent="0.55000000000000004">
      <c r="A33530" s="131"/>
    </row>
    <row r="33531" spans="1:1" x14ac:dyDescent="0.55000000000000004">
      <c r="A33531" s="131"/>
    </row>
    <row r="33534" spans="1:1" x14ac:dyDescent="0.55000000000000004">
      <c r="A33534" s="131"/>
    </row>
    <row r="33535" spans="1:1" x14ac:dyDescent="0.55000000000000004">
      <c r="A33535" s="131"/>
    </row>
    <row r="33538" spans="1:1" x14ac:dyDescent="0.55000000000000004">
      <c r="A33538" s="131"/>
    </row>
    <row r="33539" spans="1:1" x14ac:dyDescent="0.55000000000000004">
      <c r="A33539" s="131"/>
    </row>
    <row r="33542" spans="1:1" x14ac:dyDescent="0.55000000000000004">
      <c r="A33542" s="131"/>
    </row>
    <row r="33543" spans="1:1" x14ac:dyDescent="0.55000000000000004">
      <c r="A33543" s="131"/>
    </row>
    <row r="33546" spans="1:1" x14ac:dyDescent="0.55000000000000004">
      <c r="A33546" s="131"/>
    </row>
    <row r="33547" spans="1:1" x14ac:dyDescent="0.55000000000000004">
      <c r="A33547" s="131"/>
    </row>
    <row r="33550" spans="1:1" x14ac:dyDescent="0.55000000000000004">
      <c r="A33550" s="131"/>
    </row>
    <row r="33551" spans="1:1" x14ac:dyDescent="0.55000000000000004">
      <c r="A33551" s="131"/>
    </row>
    <row r="33554" spans="1:1" x14ac:dyDescent="0.55000000000000004">
      <c r="A33554" s="131"/>
    </row>
    <row r="33555" spans="1:1" x14ac:dyDescent="0.55000000000000004">
      <c r="A33555" s="131"/>
    </row>
    <row r="33558" spans="1:1" x14ac:dyDescent="0.55000000000000004">
      <c r="A33558" s="131"/>
    </row>
    <row r="33559" spans="1:1" x14ac:dyDescent="0.55000000000000004">
      <c r="A33559" s="131"/>
    </row>
    <row r="33562" spans="1:1" x14ac:dyDescent="0.55000000000000004">
      <c r="A33562" s="131"/>
    </row>
    <row r="33563" spans="1:1" x14ac:dyDescent="0.55000000000000004">
      <c r="A33563" s="131"/>
    </row>
    <row r="33566" spans="1:1" x14ac:dyDescent="0.55000000000000004">
      <c r="A33566" s="131"/>
    </row>
    <row r="33567" spans="1:1" x14ac:dyDescent="0.55000000000000004">
      <c r="A33567" s="131"/>
    </row>
    <row r="33570" spans="1:1" x14ac:dyDescent="0.55000000000000004">
      <c r="A33570" s="131"/>
    </row>
    <row r="33571" spans="1:1" x14ac:dyDescent="0.55000000000000004">
      <c r="A33571" s="131"/>
    </row>
    <row r="33574" spans="1:1" x14ac:dyDescent="0.55000000000000004">
      <c r="A33574" s="131"/>
    </row>
    <row r="33575" spans="1:1" x14ac:dyDescent="0.55000000000000004">
      <c r="A33575" s="131"/>
    </row>
    <row r="33578" spans="1:1" x14ac:dyDescent="0.55000000000000004">
      <c r="A33578" s="131"/>
    </row>
    <row r="33579" spans="1:1" x14ac:dyDescent="0.55000000000000004">
      <c r="A33579" s="131"/>
    </row>
    <row r="33582" spans="1:1" x14ac:dyDescent="0.55000000000000004">
      <c r="A33582" s="131"/>
    </row>
    <row r="33583" spans="1:1" x14ac:dyDescent="0.55000000000000004">
      <c r="A33583" s="131"/>
    </row>
    <row r="33586" spans="1:1" x14ac:dyDescent="0.55000000000000004">
      <c r="A33586" s="131"/>
    </row>
    <row r="33587" spans="1:1" x14ac:dyDescent="0.55000000000000004">
      <c r="A33587" s="131"/>
    </row>
    <row r="33590" spans="1:1" x14ac:dyDescent="0.55000000000000004">
      <c r="A33590" s="131"/>
    </row>
    <row r="33591" spans="1:1" x14ac:dyDescent="0.55000000000000004">
      <c r="A33591" s="131"/>
    </row>
    <row r="33594" spans="1:1" x14ac:dyDescent="0.55000000000000004">
      <c r="A33594" s="131"/>
    </row>
    <row r="33595" spans="1:1" x14ac:dyDescent="0.55000000000000004">
      <c r="A33595" s="131"/>
    </row>
    <row r="33598" spans="1:1" x14ac:dyDescent="0.55000000000000004">
      <c r="A33598" s="131"/>
    </row>
    <row r="33599" spans="1:1" x14ac:dyDescent="0.55000000000000004">
      <c r="A33599" s="131"/>
    </row>
    <row r="33602" spans="1:1" x14ac:dyDescent="0.55000000000000004">
      <c r="A33602" s="131"/>
    </row>
    <row r="33603" spans="1:1" x14ac:dyDescent="0.55000000000000004">
      <c r="A33603" s="131"/>
    </row>
    <row r="33606" spans="1:1" x14ac:dyDescent="0.55000000000000004">
      <c r="A33606" s="131"/>
    </row>
    <row r="33607" spans="1:1" x14ac:dyDescent="0.55000000000000004">
      <c r="A33607" s="131"/>
    </row>
    <row r="33610" spans="1:1" x14ac:dyDescent="0.55000000000000004">
      <c r="A33610" s="131"/>
    </row>
    <row r="33611" spans="1:1" x14ac:dyDescent="0.55000000000000004">
      <c r="A33611" s="131"/>
    </row>
    <row r="33614" spans="1:1" x14ac:dyDescent="0.55000000000000004">
      <c r="A33614" s="131"/>
    </row>
    <row r="33615" spans="1:1" x14ac:dyDescent="0.55000000000000004">
      <c r="A33615" s="131"/>
    </row>
    <row r="33618" spans="1:1" x14ac:dyDescent="0.55000000000000004">
      <c r="A33618" s="131"/>
    </row>
    <row r="33619" spans="1:1" x14ac:dyDescent="0.55000000000000004">
      <c r="A33619" s="131"/>
    </row>
    <row r="33622" spans="1:1" x14ac:dyDescent="0.55000000000000004">
      <c r="A33622" s="131"/>
    </row>
    <row r="33623" spans="1:1" x14ac:dyDescent="0.55000000000000004">
      <c r="A33623" s="131"/>
    </row>
    <row r="33626" spans="1:1" x14ac:dyDescent="0.55000000000000004">
      <c r="A33626" s="131"/>
    </row>
    <row r="33627" spans="1:1" x14ac:dyDescent="0.55000000000000004">
      <c r="A33627" s="131"/>
    </row>
    <row r="33630" spans="1:1" x14ac:dyDescent="0.55000000000000004">
      <c r="A33630" s="131"/>
    </row>
    <row r="33631" spans="1:1" x14ac:dyDescent="0.55000000000000004">
      <c r="A33631" s="131"/>
    </row>
    <row r="33634" spans="1:1" x14ac:dyDescent="0.55000000000000004">
      <c r="A33634" s="131"/>
    </row>
    <row r="33635" spans="1:1" x14ac:dyDescent="0.55000000000000004">
      <c r="A33635" s="131"/>
    </row>
    <row r="33638" spans="1:1" x14ac:dyDescent="0.55000000000000004">
      <c r="A33638" s="131"/>
    </row>
    <row r="33639" spans="1:1" x14ac:dyDescent="0.55000000000000004">
      <c r="A33639" s="131"/>
    </row>
    <row r="33642" spans="1:1" x14ac:dyDescent="0.55000000000000004">
      <c r="A33642" s="131"/>
    </row>
    <row r="33643" spans="1:1" x14ac:dyDescent="0.55000000000000004">
      <c r="A33643" s="131"/>
    </row>
    <row r="33646" spans="1:1" x14ac:dyDescent="0.55000000000000004">
      <c r="A33646" s="131"/>
    </row>
    <row r="33647" spans="1:1" x14ac:dyDescent="0.55000000000000004">
      <c r="A33647" s="131"/>
    </row>
    <row r="33650" spans="1:1" x14ac:dyDescent="0.55000000000000004">
      <c r="A33650" s="131"/>
    </row>
    <row r="33651" spans="1:1" x14ac:dyDescent="0.55000000000000004">
      <c r="A33651" s="131"/>
    </row>
    <row r="33654" spans="1:1" x14ac:dyDescent="0.55000000000000004">
      <c r="A33654" s="131"/>
    </row>
    <row r="33655" spans="1:1" x14ac:dyDescent="0.55000000000000004">
      <c r="A33655" s="131"/>
    </row>
    <row r="33658" spans="1:1" x14ac:dyDescent="0.55000000000000004">
      <c r="A33658" s="131"/>
    </row>
    <row r="33659" spans="1:1" x14ac:dyDescent="0.55000000000000004">
      <c r="A33659" s="131"/>
    </row>
    <row r="33662" spans="1:1" x14ac:dyDescent="0.55000000000000004">
      <c r="A33662" s="131"/>
    </row>
    <row r="33663" spans="1:1" x14ac:dyDescent="0.55000000000000004">
      <c r="A33663" s="131"/>
    </row>
    <row r="33666" spans="1:1" x14ac:dyDescent="0.55000000000000004">
      <c r="A33666" s="131"/>
    </row>
    <row r="33667" spans="1:1" x14ac:dyDescent="0.55000000000000004">
      <c r="A33667" s="131"/>
    </row>
    <row r="33670" spans="1:1" x14ac:dyDescent="0.55000000000000004">
      <c r="A33670" s="131"/>
    </row>
    <row r="33671" spans="1:1" x14ac:dyDescent="0.55000000000000004">
      <c r="A33671" s="131"/>
    </row>
    <row r="33674" spans="1:1" x14ac:dyDescent="0.55000000000000004">
      <c r="A33674" s="131"/>
    </row>
    <row r="33675" spans="1:1" x14ac:dyDescent="0.55000000000000004">
      <c r="A33675" s="131"/>
    </row>
    <row r="33678" spans="1:1" x14ac:dyDescent="0.55000000000000004">
      <c r="A33678" s="131"/>
    </row>
    <row r="33679" spans="1:1" x14ac:dyDescent="0.55000000000000004">
      <c r="A33679" s="131"/>
    </row>
    <row r="33682" spans="1:1" x14ac:dyDescent="0.55000000000000004">
      <c r="A33682" s="131"/>
    </row>
    <row r="33683" spans="1:1" x14ac:dyDescent="0.55000000000000004">
      <c r="A33683" s="131"/>
    </row>
    <row r="33686" spans="1:1" x14ac:dyDescent="0.55000000000000004">
      <c r="A33686" s="131"/>
    </row>
    <row r="33687" spans="1:1" x14ac:dyDescent="0.55000000000000004">
      <c r="A33687" s="131"/>
    </row>
    <row r="33690" spans="1:1" x14ac:dyDescent="0.55000000000000004">
      <c r="A33690" s="131"/>
    </row>
    <row r="33691" spans="1:1" x14ac:dyDescent="0.55000000000000004">
      <c r="A33691" s="131"/>
    </row>
    <row r="33694" spans="1:1" x14ac:dyDescent="0.55000000000000004">
      <c r="A33694" s="131"/>
    </row>
    <row r="33695" spans="1:1" x14ac:dyDescent="0.55000000000000004">
      <c r="A33695" s="131"/>
    </row>
    <row r="33698" spans="1:1" x14ac:dyDescent="0.55000000000000004">
      <c r="A33698" s="131"/>
    </row>
    <row r="33699" spans="1:1" x14ac:dyDescent="0.55000000000000004">
      <c r="A33699" s="131"/>
    </row>
    <row r="33702" spans="1:1" x14ac:dyDescent="0.55000000000000004">
      <c r="A33702" s="131"/>
    </row>
    <row r="33703" spans="1:1" x14ac:dyDescent="0.55000000000000004">
      <c r="A33703" s="131"/>
    </row>
    <row r="33706" spans="1:1" x14ac:dyDescent="0.55000000000000004">
      <c r="A33706" s="131"/>
    </row>
    <row r="33707" spans="1:1" x14ac:dyDescent="0.55000000000000004">
      <c r="A33707" s="131"/>
    </row>
    <row r="33710" spans="1:1" x14ac:dyDescent="0.55000000000000004">
      <c r="A33710" s="131"/>
    </row>
    <row r="33711" spans="1:1" x14ac:dyDescent="0.55000000000000004">
      <c r="A33711" s="131"/>
    </row>
    <row r="33714" spans="1:1" x14ac:dyDescent="0.55000000000000004">
      <c r="A33714" s="131"/>
    </row>
    <row r="33715" spans="1:1" x14ac:dyDescent="0.55000000000000004">
      <c r="A33715" s="131"/>
    </row>
    <row r="33718" spans="1:1" x14ac:dyDescent="0.55000000000000004">
      <c r="A33718" s="131"/>
    </row>
    <row r="33719" spans="1:1" x14ac:dyDescent="0.55000000000000004">
      <c r="A33719" s="131"/>
    </row>
    <row r="33722" spans="1:1" x14ac:dyDescent="0.55000000000000004">
      <c r="A33722" s="131"/>
    </row>
    <row r="33723" spans="1:1" x14ac:dyDescent="0.55000000000000004">
      <c r="A33723" s="131"/>
    </row>
    <row r="33726" spans="1:1" x14ac:dyDescent="0.55000000000000004">
      <c r="A33726" s="131"/>
    </row>
    <row r="33727" spans="1:1" x14ac:dyDescent="0.55000000000000004">
      <c r="A33727" s="131"/>
    </row>
    <row r="33730" spans="1:1" x14ac:dyDescent="0.55000000000000004">
      <c r="A33730" s="131"/>
    </row>
    <row r="33731" spans="1:1" x14ac:dyDescent="0.55000000000000004">
      <c r="A33731" s="131"/>
    </row>
    <row r="33734" spans="1:1" x14ac:dyDescent="0.55000000000000004">
      <c r="A33734" s="131"/>
    </row>
    <row r="33735" spans="1:1" x14ac:dyDescent="0.55000000000000004">
      <c r="A33735" s="131"/>
    </row>
    <row r="33738" spans="1:1" x14ac:dyDescent="0.55000000000000004">
      <c r="A33738" s="131"/>
    </row>
    <row r="33739" spans="1:1" x14ac:dyDescent="0.55000000000000004">
      <c r="A33739" s="131"/>
    </row>
    <row r="33742" spans="1:1" x14ac:dyDescent="0.55000000000000004">
      <c r="A33742" s="131"/>
    </row>
    <row r="33743" spans="1:1" x14ac:dyDescent="0.55000000000000004">
      <c r="A33743" s="131"/>
    </row>
    <row r="33746" spans="1:1" x14ac:dyDescent="0.55000000000000004">
      <c r="A33746" s="131"/>
    </row>
    <row r="33747" spans="1:1" x14ac:dyDescent="0.55000000000000004">
      <c r="A33747" s="131"/>
    </row>
    <row r="33750" spans="1:1" x14ac:dyDescent="0.55000000000000004">
      <c r="A33750" s="131"/>
    </row>
    <row r="33751" spans="1:1" x14ac:dyDescent="0.55000000000000004">
      <c r="A33751" s="131"/>
    </row>
    <row r="33754" spans="1:1" x14ac:dyDescent="0.55000000000000004">
      <c r="A33754" s="131"/>
    </row>
    <row r="33755" spans="1:1" x14ac:dyDescent="0.55000000000000004">
      <c r="A33755" s="131"/>
    </row>
    <row r="33758" spans="1:1" x14ac:dyDescent="0.55000000000000004">
      <c r="A33758" s="131"/>
    </row>
    <row r="33759" spans="1:1" x14ac:dyDescent="0.55000000000000004">
      <c r="A33759" s="131"/>
    </row>
    <row r="33762" spans="1:1" x14ac:dyDescent="0.55000000000000004">
      <c r="A33762" s="131"/>
    </row>
    <row r="33763" spans="1:1" x14ac:dyDescent="0.55000000000000004">
      <c r="A33763" s="131"/>
    </row>
    <row r="33766" spans="1:1" x14ac:dyDescent="0.55000000000000004">
      <c r="A33766" s="131"/>
    </row>
    <row r="33767" spans="1:1" x14ac:dyDescent="0.55000000000000004">
      <c r="A33767" s="131"/>
    </row>
    <row r="33770" spans="1:1" x14ac:dyDescent="0.55000000000000004">
      <c r="A33770" s="131"/>
    </row>
    <row r="33771" spans="1:1" x14ac:dyDescent="0.55000000000000004">
      <c r="A33771" s="131"/>
    </row>
    <row r="33774" spans="1:1" x14ac:dyDescent="0.55000000000000004">
      <c r="A33774" s="131"/>
    </row>
    <row r="33775" spans="1:1" x14ac:dyDescent="0.55000000000000004">
      <c r="A33775" s="131"/>
    </row>
    <row r="33778" spans="1:1" x14ac:dyDescent="0.55000000000000004">
      <c r="A33778" s="131"/>
    </row>
    <row r="33779" spans="1:1" x14ac:dyDescent="0.55000000000000004">
      <c r="A33779" s="131"/>
    </row>
    <row r="33782" spans="1:1" x14ac:dyDescent="0.55000000000000004">
      <c r="A33782" s="131"/>
    </row>
    <row r="33783" spans="1:1" x14ac:dyDescent="0.55000000000000004">
      <c r="A33783" s="131"/>
    </row>
    <row r="33786" spans="1:1" x14ac:dyDescent="0.55000000000000004">
      <c r="A33786" s="131"/>
    </row>
    <row r="33787" spans="1:1" x14ac:dyDescent="0.55000000000000004">
      <c r="A33787" s="131"/>
    </row>
    <row r="33790" spans="1:1" x14ac:dyDescent="0.55000000000000004">
      <c r="A33790" s="131"/>
    </row>
    <row r="33791" spans="1:1" x14ac:dyDescent="0.55000000000000004">
      <c r="A33791" s="131"/>
    </row>
    <row r="33794" spans="1:1" x14ac:dyDescent="0.55000000000000004">
      <c r="A33794" s="131"/>
    </row>
    <row r="33795" spans="1:1" x14ac:dyDescent="0.55000000000000004">
      <c r="A33795" s="131"/>
    </row>
    <row r="33798" spans="1:1" x14ac:dyDescent="0.55000000000000004">
      <c r="A33798" s="131"/>
    </row>
    <row r="33799" spans="1:1" x14ac:dyDescent="0.55000000000000004">
      <c r="A33799" s="131"/>
    </row>
    <row r="33802" spans="1:1" x14ac:dyDescent="0.55000000000000004">
      <c r="A33802" s="131"/>
    </row>
    <row r="33803" spans="1:1" x14ac:dyDescent="0.55000000000000004">
      <c r="A33803" s="131"/>
    </row>
    <row r="33806" spans="1:1" x14ac:dyDescent="0.55000000000000004">
      <c r="A33806" s="131"/>
    </row>
    <row r="33807" spans="1:1" x14ac:dyDescent="0.55000000000000004">
      <c r="A33807" s="131"/>
    </row>
    <row r="33810" spans="1:1" x14ac:dyDescent="0.55000000000000004">
      <c r="A33810" s="131"/>
    </row>
    <row r="33811" spans="1:1" x14ac:dyDescent="0.55000000000000004">
      <c r="A33811" s="131"/>
    </row>
    <row r="33814" spans="1:1" x14ac:dyDescent="0.55000000000000004">
      <c r="A33814" s="131"/>
    </row>
    <row r="33815" spans="1:1" x14ac:dyDescent="0.55000000000000004">
      <c r="A33815" s="131"/>
    </row>
    <row r="33818" spans="1:1" x14ac:dyDescent="0.55000000000000004">
      <c r="A33818" s="131"/>
    </row>
    <row r="33819" spans="1:1" x14ac:dyDescent="0.55000000000000004">
      <c r="A33819" s="131"/>
    </row>
    <row r="33822" spans="1:1" x14ac:dyDescent="0.55000000000000004">
      <c r="A33822" s="131"/>
    </row>
    <row r="33823" spans="1:1" x14ac:dyDescent="0.55000000000000004">
      <c r="A33823" s="131"/>
    </row>
    <row r="33826" spans="1:1" x14ac:dyDescent="0.55000000000000004">
      <c r="A33826" s="131"/>
    </row>
    <row r="33827" spans="1:1" x14ac:dyDescent="0.55000000000000004">
      <c r="A33827" s="131"/>
    </row>
    <row r="33830" spans="1:1" x14ac:dyDescent="0.55000000000000004">
      <c r="A33830" s="131"/>
    </row>
    <row r="33831" spans="1:1" x14ac:dyDescent="0.55000000000000004">
      <c r="A33831" s="131"/>
    </row>
    <row r="33834" spans="1:1" x14ac:dyDescent="0.55000000000000004">
      <c r="A33834" s="131"/>
    </row>
    <row r="33835" spans="1:1" x14ac:dyDescent="0.55000000000000004">
      <c r="A33835" s="131"/>
    </row>
    <row r="33838" spans="1:1" x14ac:dyDescent="0.55000000000000004">
      <c r="A33838" s="131"/>
    </row>
    <row r="33839" spans="1:1" x14ac:dyDescent="0.55000000000000004">
      <c r="A33839" s="131"/>
    </row>
    <row r="33842" spans="1:1" x14ac:dyDescent="0.55000000000000004">
      <c r="A33842" s="131"/>
    </row>
    <row r="33843" spans="1:1" x14ac:dyDescent="0.55000000000000004">
      <c r="A33843" s="131"/>
    </row>
    <row r="33846" spans="1:1" x14ac:dyDescent="0.55000000000000004">
      <c r="A33846" s="131"/>
    </row>
    <row r="33847" spans="1:1" x14ac:dyDescent="0.55000000000000004">
      <c r="A33847" s="131"/>
    </row>
    <row r="33850" spans="1:1" x14ac:dyDescent="0.55000000000000004">
      <c r="A33850" s="131"/>
    </row>
    <row r="33851" spans="1:1" x14ac:dyDescent="0.55000000000000004">
      <c r="A33851" s="131"/>
    </row>
    <row r="33854" spans="1:1" x14ac:dyDescent="0.55000000000000004">
      <c r="A33854" s="131"/>
    </row>
    <row r="33855" spans="1:1" x14ac:dyDescent="0.55000000000000004">
      <c r="A33855" s="131"/>
    </row>
    <row r="33858" spans="1:1" x14ac:dyDescent="0.55000000000000004">
      <c r="A33858" s="131"/>
    </row>
    <row r="33859" spans="1:1" x14ac:dyDescent="0.55000000000000004">
      <c r="A33859" s="131"/>
    </row>
    <row r="33862" spans="1:1" x14ac:dyDescent="0.55000000000000004">
      <c r="A33862" s="131"/>
    </row>
    <row r="33863" spans="1:1" x14ac:dyDescent="0.55000000000000004">
      <c r="A33863" s="131"/>
    </row>
    <row r="33866" spans="1:1" x14ac:dyDescent="0.55000000000000004">
      <c r="A33866" s="131"/>
    </row>
    <row r="33867" spans="1:1" x14ac:dyDescent="0.55000000000000004">
      <c r="A33867" s="131"/>
    </row>
    <row r="33870" spans="1:1" x14ac:dyDescent="0.55000000000000004">
      <c r="A33870" s="131"/>
    </row>
    <row r="33871" spans="1:1" x14ac:dyDescent="0.55000000000000004">
      <c r="A33871" s="131"/>
    </row>
    <row r="33874" spans="1:1" x14ac:dyDescent="0.55000000000000004">
      <c r="A33874" s="131"/>
    </row>
    <row r="33875" spans="1:1" x14ac:dyDescent="0.55000000000000004">
      <c r="A33875" s="131"/>
    </row>
    <row r="33878" spans="1:1" x14ac:dyDescent="0.55000000000000004">
      <c r="A33878" s="131"/>
    </row>
    <row r="33879" spans="1:1" x14ac:dyDescent="0.55000000000000004">
      <c r="A33879" s="131"/>
    </row>
    <row r="33882" spans="1:1" x14ac:dyDescent="0.55000000000000004">
      <c r="A33882" s="131"/>
    </row>
    <row r="33883" spans="1:1" x14ac:dyDescent="0.55000000000000004">
      <c r="A33883" s="131"/>
    </row>
    <row r="33886" spans="1:1" x14ac:dyDescent="0.55000000000000004">
      <c r="A33886" s="131"/>
    </row>
    <row r="33887" spans="1:1" x14ac:dyDescent="0.55000000000000004">
      <c r="A33887" s="131"/>
    </row>
    <row r="33890" spans="1:1" x14ac:dyDescent="0.55000000000000004">
      <c r="A33890" s="131"/>
    </row>
    <row r="33891" spans="1:1" x14ac:dyDescent="0.55000000000000004">
      <c r="A33891" s="131"/>
    </row>
    <row r="33894" spans="1:1" x14ac:dyDescent="0.55000000000000004">
      <c r="A33894" s="131"/>
    </row>
    <row r="33895" spans="1:1" x14ac:dyDescent="0.55000000000000004">
      <c r="A33895" s="131"/>
    </row>
    <row r="33898" spans="1:1" x14ac:dyDescent="0.55000000000000004">
      <c r="A33898" s="131"/>
    </row>
    <row r="33899" spans="1:1" x14ac:dyDescent="0.55000000000000004">
      <c r="A33899" s="131"/>
    </row>
    <row r="33902" spans="1:1" x14ac:dyDescent="0.55000000000000004">
      <c r="A33902" s="131"/>
    </row>
    <row r="33903" spans="1:1" x14ac:dyDescent="0.55000000000000004">
      <c r="A33903" s="131"/>
    </row>
    <row r="33906" spans="1:1" x14ac:dyDescent="0.55000000000000004">
      <c r="A33906" s="131"/>
    </row>
    <row r="33907" spans="1:1" x14ac:dyDescent="0.55000000000000004">
      <c r="A33907" s="131"/>
    </row>
    <row r="33910" spans="1:1" x14ac:dyDescent="0.55000000000000004">
      <c r="A33910" s="131"/>
    </row>
    <row r="33911" spans="1:1" x14ac:dyDescent="0.55000000000000004">
      <c r="A33911" s="131"/>
    </row>
    <row r="33914" spans="1:1" x14ac:dyDescent="0.55000000000000004">
      <c r="A33914" s="131"/>
    </row>
    <row r="33915" spans="1:1" x14ac:dyDescent="0.55000000000000004">
      <c r="A33915" s="131"/>
    </row>
    <row r="33918" spans="1:1" x14ac:dyDescent="0.55000000000000004">
      <c r="A33918" s="131"/>
    </row>
    <row r="33919" spans="1:1" x14ac:dyDescent="0.55000000000000004">
      <c r="A33919" s="131"/>
    </row>
    <row r="33922" spans="1:1" x14ac:dyDescent="0.55000000000000004">
      <c r="A33922" s="131"/>
    </row>
    <row r="33923" spans="1:1" x14ac:dyDescent="0.55000000000000004">
      <c r="A33923" s="131"/>
    </row>
    <row r="33926" spans="1:1" x14ac:dyDescent="0.55000000000000004">
      <c r="A33926" s="131"/>
    </row>
    <row r="33927" spans="1:1" x14ac:dyDescent="0.55000000000000004">
      <c r="A33927" s="131"/>
    </row>
    <row r="33930" spans="1:1" x14ac:dyDescent="0.55000000000000004">
      <c r="A33930" s="131"/>
    </row>
    <row r="33931" spans="1:1" x14ac:dyDescent="0.55000000000000004">
      <c r="A33931" s="131"/>
    </row>
    <row r="33934" spans="1:1" x14ac:dyDescent="0.55000000000000004">
      <c r="A33934" s="131"/>
    </row>
    <row r="33935" spans="1:1" x14ac:dyDescent="0.55000000000000004">
      <c r="A33935" s="131"/>
    </row>
    <row r="33938" spans="1:1" x14ac:dyDescent="0.55000000000000004">
      <c r="A33938" s="131"/>
    </row>
    <row r="33939" spans="1:1" x14ac:dyDescent="0.55000000000000004">
      <c r="A33939" s="131"/>
    </row>
    <row r="33942" spans="1:1" x14ac:dyDescent="0.55000000000000004">
      <c r="A33942" s="131"/>
    </row>
    <row r="33943" spans="1:1" x14ac:dyDescent="0.55000000000000004">
      <c r="A33943" s="131"/>
    </row>
    <row r="33946" spans="1:1" x14ac:dyDescent="0.55000000000000004">
      <c r="A33946" s="131"/>
    </row>
    <row r="33947" spans="1:1" x14ac:dyDescent="0.55000000000000004">
      <c r="A33947" s="131"/>
    </row>
    <row r="33950" spans="1:1" x14ac:dyDescent="0.55000000000000004">
      <c r="A33950" s="131"/>
    </row>
    <row r="33951" spans="1:1" x14ac:dyDescent="0.55000000000000004">
      <c r="A33951" s="131"/>
    </row>
    <row r="33954" spans="1:1" x14ac:dyDescent="0.55000000000000004">
      <c r="A33954" s="131"/>
    </row>
    <row r="33955" spans="1:1" x14ac:dyDescent="0.55000000000000004">
      <c r="A33955" s="131"/>
    </row>
    <row r="33958" spans="1:1" x14ac:dyDescent="0.55000000000000004">
      <c r="A33958" s="131"/>
    </row>
    <row r="33959" spans="1:1" x14ac:dyDescent="0.55000000000000004">
      <c r="A33959" s="131"/>
    </row>
    <row r="33962" spans="1:1" x14ac:dyDescent="0.55000000000000004">
      <c r="A33962" s="131"/>
    </row>
    <row r="33963" spans="1:1" x14ac:dyDescent="0.55000000000000004">
      <c r="A33963" s="131"/>
    </row>
    <row r="33966" spans="1:1" x14ac:dyDescent="0.55000000000000004">
      <c r="A33966" s="131"/>
    </row>
    <row r="33967" spans="1:1" x14ac:dyDescent="0.55000000000000004">
      <c r="A33967" s="131"/>
    </row>
    <row r="33970" spans="1:1" x14ac:dyDescent="0.55000000000000004">
      <c r="A33970" s="131"/>
    </row>
    <row r="33971" spans="1:1" x14ac:dyDescent="0.55000000000000004">
      <c r="A33971" s="131"/>
    </row>
    <row r="33974" spans="1:1" x14ac:dyDescent="0.55000000000000004">
      <c r="A33974" s="131"/>
    </row>
    <row r="33975" spans="1:1" x14ac:dyDescent="0.55000000000000004">
      <c r="A33975" s="131"/>
    </row>
    <row r="33978" spans="1:1" x14ac:dyDescent="0.55000000000000004">
      <c r="A33978" s="131"/>
    </row>
    <row r="33979" spans="1:1" x14ac:dyDescent="0.55000000000000004">
      <c r="A33979" s="131"/>
    </row>
    <row r="33982" spans="1:1" x14ac:dyDescent="0.55000000000000004">
      <c r="A33982" s="131"/>
    </row>
    <row r="33983" spans="1:1" x14ac:dyDescent="0.55000000000000004">
      <c r="A33983" s="131"/>
    </row>
    <row r="33986" spans="1:1" x14ac:dyDescent="0.55000000000000004">
      <c r="A33986" s="131"/>
    </row>
    <row r="33987" spans="1:1" x14ac:dyDescent="0.55000000000000004">
      <c r="A33987" s="131"/>
    </row>
    <row r="33990" spans="1:1" x14ac:dyDescent="0.55000000000000004">
      <c r="A33990" s="131"/>
    </row>
    <row r="33991" spans="1:1" x14ac:dyDescent="0.55000000000000004">
      <c r="A33991" s="131"/>
    </row>
    <row r="33994" spans="1:1" x14ac:dyDescent="0.55000000000000004">
      <c r="A33994" s="131"/>
    </row>
    <row r="33995" spans="1:1" x14ac:dyDescent="0.55000000000000004">
      <c r="A33995" s="131"/>
    </row>
    <row r="33998" spans="1:1" x14ac:dyDescent="0.55000000000000004">
      <c r="A33998" s="131"/>
    </row>
    <row r="33999" spans="1:1" x14ac:dyDescent="0.55000000000000004">
      <c r="A33999" s="131"/>
    </row>
    <row r="34002" spans="1:1" x14ac:dyDescent="0.55000000000000004">
      <c r="A34002" s="131"/>
    </row>
    <row r="34003" spans="1:1" x14ac:dyDescent="0.55000000000000004">
      <c r="A34003" s="131"/>
    </row>
    <row r="34006" spans="1:1" x14ac:dyDescent="0.55000000000000004">
      <c r="A34006" s="131"/>
    </row>
    <row r="34007" spans="1:1" x14ac:dyDescent="0.55000000000000004">
      <c r="A34007" s="131"/>
    </row>
    <row r="34010" spans="1:1" x14ac:dyDescent="0.55000000000000004">
      <c r="A34010" s="131"/>
    </row>
    <row r="34011" spans="1:1" x14ac:dyDescent="0.55000000000000004">
      <c r="A34011" s="131"/>
    </row>
    <row r="34014" spans="1:1" x14ac:dyDescent="0.55000000000000004">
      <c r="A34014" s="131"/>
    </row>
    <row r="34015" spans="1:1" x14ac:dyDescent="0.55000000000000004">
      <c r="A34015" s="131"/>
    </row>
    <row r="34018" spans="1:1" x14ac:dyDescent="0.55000000000000004">
      <c r="A34018" s="131"/>
    </row>
    <row r="34019" spans="1:1" x14ac:dyDescent="0.55000000000000004">
      <c r="A34019" s="131"/>
    </row>
    <row r="34022" spans="1:1" x14ac:dyDescent="0.55000000000000004">
      <c r="A34022" s="131"/>
    </row>
    <row r="34023" spans="1:1" x14ac:dyDescent="0.55000000000000004">
      <c r="A34023" s="131"/>
    </row>
    <row r="34026" spans="1:1" x14ac:dyDescent="0.55000000000000004">
      <c r="A34026" s="131"/>
    </row>
    <row r="34027" spans="1:1" x14ac:dyDescent="0.55000000000000004">
      <c r="A34027" s="131"/>
    </row>
    <row r="34030" spans="1:1" x14ac:dyDescent="0.55000000000000004">
      <c r="A34030" s="131"/>
    </row>
    <row r="34031" spans="1:1" x14ac:dyDescent="0.55000000000000004">
      <c r="A34031" s="131"/>
    </row>
    <row r="34034" spans="1:1" x14ac:dyDescent="0.55000000000000004">
      <c r="A34034" s="131"/>
    </row>
    <row r="34035" spans="1:1" x14ac:dyDescent="0.55000000000000004">
      <c r="A34035" s="131"/>
    </row>
    <row r="34038" spans="1:1" x14ac:dyDescent="0.55000000000000004">
      <c r="A34038" s="131"/>
    </row>
    <row r="34039" spans="1:1" x14ac:dyDescent="0.55000000000000004">
      <c r="A34039" s="131"/>
    </row>
    <row r="34042" spans="1:1" x14ac:dyDescent="0.55000000000000004">
      <c r="A34042" s="131"/>
    </row>
    <row r="34043" spans="1:1" x14ac:dyDescent="0.55000000000000004">
      <c r="A34043" s="131"/>
    </row>
    <row r="34046" spans="1:1" x14ac:dyDescent="0.55000000000000004">
      <c r="A34046" s="131"/>
    </row>
    <row r="34047" spans="1:1" x14ac:dyDescent="0.55000000000000004">
      <c r="A34047" s="131"/>
    </row>
    <row r="34050" spans="1:1" x14ac:dyDescent="0.55000000000000004">
      <c r="A34050" s="131"/>
    </row>
    <row r="34051" spans="1:1" x14ac:dyDescent="0.55000000000000004">
      <c r="A34051" s="131"/>
    </row>
    <row r="34054" spans="1:1" x14ac:dyDescent="0.55000000000000004">
      <c r="A34054" s="131"/>
    </row>
    <row r="34055" spans="1:1" x14ac:dyDescent="0.55000000000000004">
      <c r="A34055" s="131"/>
    </row>
    <row r="34058" spans="1:1" x14ac:dyDescent="0.55000000000000004">
      <c r="A34058" s="131"/>
    </row>
    <row r="34059" spans="1:1" x14ac:dyDescent="0.55000000000000004">
      <c r="A34059" s="131"/>
    </row>
    <row r="34062" spans="1:1" x14ac:dyDescent="0.55000000000000004">
      <c r="A34062" s="131"/>
    </row>
    <row r="34063" spans="1:1" x14ac:dyDescent="0.55000000000000004">
      <c r="A34063" s="131"/>
    </row>
    <row r="34066" spans="1:1" x14ac:dyDescent="0.55000000000000004">
      <c r="A34066" s="131"/>
    </row>
    <row r="34067" spans="1:1" x14ac:dyDescent="0.55000000000000004">
      <c r="A34067" s="131"/>
    </row>
    <row r="34070" spans="1:1" x14ac:dyDescent="0.55000000000000004">
      <c r="A34070" s="131"/>
    </row>
    <row r="34071" spans="1:1" x14ac:dyDescent="0.55000000000000004">
      <c r="A34071" s="131"/>
    </row>
    <row r="34074" spans="1:1" x14ac:dyDescent="0.55000000000000004">
      <c r="A34074" s="131"/>
    </row>
    <row r="34075" spans="1:1" x14ac:dyDescent="0.55000000000000004">
      <c r="A34075" s="131"/>
    </row>
    <row r="34078" spans="1:1" x14ac:dyDescent="0.55000000000000004">
      <c r="A34078" s="131"/>
    </row>
    <row r="34079" spans="1:1" x14ac:dyDescent="0.55000000000000004">
      <c r="A34079" s="131"/>
    </row>
    <row r="34082" spans="1:1" x14ac:dyDescent="0.55000000000000004">
      <c r="A34082" s="131"/>
    </row>
    <row r="34083" spans="1:1" x14ac:dyDescent="0.55000000000000004">
      <c r="A34083" s="131"/>
    </row>
    <row r="34086" spans="1:1" x14ac:dyDescent="0.55000000000000004">
      <c r="A34086" s="131"/>
    </row>
    <row r="34087" spans="1:1" x14ac:dyDescent="0.55000000000000004">
      <c r="A34087" s="131"/>
    </row>
    <row r="34090" spans="1:1" x14ac:dyDescent="0.55000000000000004">
      <c r="A34090" s="131"/>
    </row>
    <row r="34091" spans="1:1" x14ac:dyDescent="0.55000000000000004">
      <c r="A34091" s="131"/>
    </row>
    <row r="34094" spans="1:1" x14ac:dyDescent="0.55000000000000004">
      <c r="A34094" s="131"/>
    </row>
    <row r="34095" spans="1:1" x14ac:dyDescent="0.55000000000000004">
      <c r="A34095" s="131"/>
    </row>
    <row r="34098" spans="1:1" x14ac:dyDescent="0.55000000000000004">
      <c r="A34098" s="131"/>
    </row>
    <row r="34099" spans="1:1" x14ac:dyDescent="0.55000000000000004">
      <c r="A34099" s="131"/>
    </row>
    <row r="34102" spans="1:1" x14ac:dyDescent="0.55000000000000004">
      <c r="A34102" s="131"/>
    </row>
    <row r="34103" spans="1:1" x14ac:dyDescent="0.55000000000000004">
      <c r="A34103" s="131"/>
    </row>
    <row r="34106" spans="1:1" x14ac:dyDescent="0.55000000000000004">
      <c r="A34106" s="131"/>
    </row>
    <row r="34107" spans="1:1" x14ac:dyDescent="0.55000000000000004">
      <c r="A34107" s="131"/>
    </row>
    <row r="34110" spans="1:1" x14ac:dyDescent="0.55000000000000004">
      <c r="A34110" s="131"/>
    </row>
    <row r="34111" spans="1:1" x14ac:dyDescent="0.55000000000000004">
      <c r="A34111" s="131"/>
    </row>
    <row r="34114" spans="1:1" x14ac:dyDescent="0.55000000000000004">
      <c r="A34114" s="131"/>
    </row>
    <row r="34115" spans="1:1" x14ac:dyDescent="0.55000000000000004">
      <c r="A34115" s="131"/>
    </row>
    <row r="34118" spans="1:1" x14ac:dyDescent="0.55000000000000004">
      <c r="A34118" s="131"/>
    </row>
    <row r="34119" spans="1:1" x14ac:dyDescent="0.55000000000000004">
      <c r="A34119" s="131"/>
    </row>
    <row r="34122" spans="1:1" x14ac:dyDescent="0.55000000000000004">
      <c r="A34122" s="131"/>
    </row>
    <row r="34123" spans="1:1" x14ac:dyDescent="0.55000000000000004">
      <c r="A34123" s="131"/>
    </row>
    <row r="34126" spans="1:1" x14ac:dyDescent="0.55000000000000004">
      <c r="A34126" s="131"/>
    </row>
    <row r="34127" spans="1:1" x14ac:dyDescent="0.55000000000000004">
      <c r="A34127" s="131"/>
    </row>
    <row r="34130" spans="1:1" x14ac:dyDescent="0.55000000000000004">
      <c r="A34130" s="131"/>
    </row>
    <row r="34131" spans="1:1" x14ac:dyDescent="0.55000000000000004">
      <c r="A34131" s="131"/>
    </row>
    <row r="34134" spans="1:1" x14ac:dyDescent="0.55000000000000004">
      <c r="A34134" s="131"/>
    </row>
    <row r="34135" spans="1:1" x14ac:dyDescent="0.55000000000000004">
      <c r="A34135" s="131"/>
    </row>
    <row r="34138" spans="1:1" x14ac:dyDescent="0.55000000000000004">
      <c r="A34138" s="131"/>
    </row>
    <row r="34139" spans="1:1" x14ac:dyDescent="0.55000000000000004">
      <c r="A34139" s="131"/>
    </row>
    <row r="34142" spans="1:1" x14ac:dyDescent="0.55000000000000004">
      <c r="A34142" s="131"/>
    </row>
    <row r="34143" spans="1:1" x14ac:dyDescent="0.55000000000000004">
      <c r="A34143" s="131"/>
    </row>
    <row r="34146" spans="1:1" x14ac:dyDescent="0.55000000000000004">
      <c r="A34146" s="131"/>
    </row>
    <row r="34147" spans="1:1" x14ac:dyDescent="0.55000000000000004">
      <c r="A34147" s="131"/>
    </row>
    <row r="34150" spans="1:1" x14ac:dyDescent="0.55000000000000004">
      <c r="A34150" s="131"/>
    </row>
    <row r="34151" spans="1:1" x14ac:dyDescent="0.55000000000000004">
      <c r="A34151" s="131"/>
    </row>
    <row r="34154" spans="1:1" x14ac:dyDescent="0.55000000000000004">
      <c r="A34154" s="131"/>
    </row>
    <row r="34155" spans="1:1" x14ac:dyDescent="0.55000000000000004">
      <c r="A34155" s="131"/>
    </row>
    <row r="34158" spans="1:1" x14ac:dyDescent="0.55000000000000004">
      <c r="A34158" s="131"/>
    </row>
    <row r="34159" spans="1:1" x14ac:dyDescent="0.55000000000000004">
      <c r="A34159" s="131"/>
    </row>
    <row r="34162" spans="1:1" x14ac:dyDescent="0.55000000000000004">
      <c r="A34162" s="131"/>
    </row>
    <row r="34163" spans="1:1" x14ac:dyDescent="0.55000000000000004">
      <c r="A34163" s="131"/>
    </row>
    <row r="34166" spans="1:1" x14ac:dyDescent="0.55000000000000004">
      <c r="A34166" s="131"/>
    </row>
    <row r="34167" spans="1:1" x14ac:dyDescent="0.55000000000000004">
      <c r="A34167" s="131"/>
    </row>
    <row r="34170" spans="1:1" x14ac:dyDescent="0.55000000000000004">
      <c r="A34170" s="131"/>
    </row>
    <row r="34171" spans="1:1" x14ac:dyDescent="0.55000000000000004">
      <c r="A34171" s="131"/>
    </row>
    <row r="34174" spans="1:1" x14ac:dyDescent="0.55000000000000004">
      <c r="A34174" s="131"/>
    </row>
    <row r="34175" spans="1:1" x14ac:dyDescent="0.55000000000000004">
      <c r="A34175" s="131"/>
    </row>
    <row r="34178" spans="1:1" x14ac:dyDescent="0.55000000000000004">
      <c r="A34178" s="131"/>
    </row>
    <row r="34179" spans="1:1" x14ac:dyDescent="0.55000000000000004">
      <c r="A34179" s="131"/>
    </row>
    <row r="34182" spans="1:1" x14ac:dyDescent="0.55000000000000004">
      <c r="A34182" s="131"/>
    </row>
    <row r="34183" spans="1:1" x14ac:dyDescent="0.55000000000000004">
      <c r="A34183" s="131"/>
    </row>
    <row r="34186" spans="1:1" x14ac:dyDescent="0.55000000000000004">
      <c r="A34186" s="131"/>
    </row>
    <row r="34187" spans="1:1" x14ac:dyDescent="0.55000000000000004">
      <c r="A34187" s="131"/>
    </row>
    <row r="34190" spans="1:1" x14ac:dyDescent="0.55000000000000004">
      <c r="A34190" s="131"/>
    </row>
    <row r="34191" spans="1:1" x14ac:dyDescent="0.55000000000000004">
      <c r="A34191" s="131"/>
    </row>
    <row r="34194" spans="1:1" x14ac:dyDescent="0.55000000000000004">
      <c r="A34194" s="131"/>
    </row>
    <row r="34195" spans="1:1" x14ac:dyDescent="0.55000000000000004">
      <c r="A34195" s="131"/>
    </row>
    <row r="34198" spans="1:1" x14ac:dyDescent="0.55000000000000004">
      <c r="A34198" s="131"/>
    </row>
    <row r="34199" spans="1:1" x14ac:dyDescent="0.55000000000000004">
      <c r="A34199" s="131"/>
    </row>
    <row r="34202" spans="1:1" x14ac:dyDescent="0.55000000000000004">
      <c r="A34202" s="131"/>
    </row>
    <row r="34203" spans="1:1" x14ac:dyDescent="0.55000000000000004">
      <c r="A34203" s="131"/>
    </row>
    <row r="34206" spans="1:1" x14ac:dyDescent="0.55000000000000004">
      <c r="A34206" s="131"/>
    </row>
    <row r="34207" spans="1:1" x14ac:dyDescent="0.55000000000000004">
      <c r="A34207" s="131"/>
    </row>
    <row r="34210" spans="1:1" x14ac:dyDescent="0.55000000000000004">
      <c r="A34210" s="131"/>
    </row>
    <row r="34211" spans="1:1" x14ac:dyDescent="0.55000000000000004">
      <c r="A34211" s="131"/>
    </row>
    <row r="34214" spans="1:1" x14ac:dyDescent="0.55000000000000004">
      <c r="A34214" s="131"/>
    </row>
    <row r="34215" spans="1:1" x14ac:dyDescent="0.55000000000000004">
      <c r="A34215" s="131"/>
    </row>
    <row r="34218" spans="1:1" x14ac:dyDescent="0.55000000000000004">
      <c r="A34218" s="131"/>
    </row>
    <row r="34219" spans="1:1" x14ac:dyDescent="0.55000000000000004">
      <c r="A34219" s="131"/>
    </row>
    <row r="34222" spans="1:1" x14ac:dyDescent="0.55000000000000004">
      <c r="A34222" s="131"/>
    </row>
    <row r="34223" spans="1:1" x14ac:dyDescent="0.55000000000000004">
      <c r="A34223" s="131"/>
    </row>
    <row r="34226" spans="1:1" x14ac:dyDescent="0.55000000000000004">
      <c r="A34226" s="131"/>
    </row>
    <row r="34227" spans="1:1" x14ac:dyDescent="0.55000000000000004">
      <c r="A34227" s="131"/>
    </row>
    <row r="34230" spans="1:1" x14ac:dyDescent="0.55000000000000004">
      <c r="A34230" s="131"/>
    </row>
    <row r="34231" spans="1:1" x14ac:dyDescent="0.55000000000000004">
      <c r="A34231" s="131"/>
    </row>
    <row r="34234" spans="1:1" x14ac:dyDescent="0.55000000000000004">
      <c r="A34234" s="131"/>
    </row>
    <row r="34235" spans="1:1" x14ac:dyDescent="0.55000000000000004">
      <c r="A34235" s="131"/>
    </row>
    <row r="34238" spans="1:1" x14ac:dyDescent="0.55000000000000004">
      <c r="A34238" s="131"/>
    </row>
    <row r="34239" spans="1:1" x14ac:dyDescent="0.55000000000000004">
      <c r="A34239" s="131"/>
    </row>
    <row r="34242" spans="1:1" x14ac:dyDescent="0.55000000000000004">
      <c r="A34242" s="131"/>
    </row>
    <row r="34243" spans="1:1" x14ac:dyDescent="0.55000000000000004">
      <c r="A34243" s="131"/>
    </row>
    <row r="34246" spans="1:1" x14ac:dyDescent="0.55000000000000004">
      <c r="A34246" s="131"/>
    </row>
    <row r="34247" spans="1:1" x14ac:dyDescent="0.55000000000000004">
      <c r="A34247" s="131"/>
    </row>
    <row r="34250" spans="1:1" x14ac:dyDescent="0.55000000000000004">
      <c r="A34250" s="131"/>
    </row>
    <row r="34251" spans="1:1" x14ac:dyDescent="0.55000000000000004">
      <c r="A34251" s="131"/>
    </row>
    <row r="34254" spans="1:1" x14ac:dyDescent="0.55000000000000004">
      <c r="A34254" s="131"/>
    </row>
    <row r="34255" spans="1:1" x14ac:dyDescent="0.55000000000000004">
      <c r="A34255" s="131"/>
    </row>
    <row r="34258" spans="1:1" x14ac:dyDescent="0.55000000000000004">
      <c r="A34258" s="131"/>
    </row>
    <row r="34259" spans="1:1" x14ac:dyDescent="0.55000000000000004">
      <c r="A34259" s="131"/>
    </row>
    <row r="34262" spans="1:1" x14ac:dyDescent="0.55000000000000004">
      <c r="A34262" s="131"/>
    </row>
    <row r="34263" spans="1:1" x14ac:dyDescent="0.55000000000000004">
      <c r="A34263" s="131"/>
    </row>
    <row r="34266" spans="1:1" x14ac:dyDescent="0.55000000000000004">
      <c r="A34266" s="131"/>
    </row>
    <row r="34267" spans="1:1" x14ac:dyDescent="0.55000000000000004">
      <c r="A34267" s="131"/>
    </row>
    <row r="34270" spans="1:1" x14ac:dyDescent="0.55000000000000004">
      <c r="A34270" s="131"/>
    </row>
    <row r="34271" spans="1:1" x14ac:dyDescent="0.55000000000000004">
      <c r="A34271" s="131"/>
    </row>
    <row r="34274" spans="1:1" x14ac:dyDescent="0.55000000000000004">
      <c r="A34274" s="131"/>
    </row>
    <row r="34275" spans="1:1" x14ac:dyDescent="0.55000000000000004">
      <c r="A34275" s="131"/>
    </row>
    <row r="34278" spans="1:1" x14ac:dyDescent="0.55000000000000004">
      <c r="A34278" s="131"/>
    </row>
    <row r="34279" spans="1:1" x14ac:dyDescent="0.55000000000000004">
      <c r="A34279" s="131"/>
    </row>
    <row r="34282" spans="1:1" x14ac:dyDescent="0.55000000000000004">
      <c r="A34282" s="131"/>
    </row>
    <row r="34283" spans="1:1" x14ac:dyDescent="0.55000000000000004">
      <c r="A34283" s="131"/>
    </row>
    <row r="34286" spans="1:1" x14ac:dyDescent="0.55000000000000004">
      <c r="A34286" s="131"/>
    </row>
    <row r="34287" spans="1:1" x14ac:dyDescent="0.55000000000000004">
      <c r="A34287" s="131"/>
    </row>
    <row r="34290" spans="1:1" x14ac:dyDescent="0.55000000000000004">
      <c r="A34290" s="131"/>
    </row>
    <row r="34291" spans="1:1" x14ac:dyDescent="0.55000000000000004">
      <c r="A34291" s="131"/>
    </row>
    <row r="34294" spans="1:1" x14ac:dyDescent="0.55000000000000004">
      <c r="A34294" s="131"/>
    </row>
    <row r="34295" spans="1:1" x14ac:dyDescent="0.55000000000000004">
      <c r="A34295" s="131"/>
    </row>
    <row r="34298" spans="1:1" x14ac:dyDescent="0.55000000000000004">
      <c r="A34298" s="131"/>
    </row>
    <row r="34299" spans="1:1" x14ac:dyDescent="0.55000000000000004">
      <c r="A34299" s="131"/>
    </row>
    <row r="34302" spans="1:1" x14ac:dyDescent="0.55000000000000004">
      <c r="A34302" s="131"/>
    </row>
    <row r="34303" spans="1:1" x14ac:dyDescent="0.55000000000000004">
      <c r="A34303" s="131"/>
    </row>
    <row r="34306" spans="1:1" x14ac:dyDescent="0.55000000000000004">
      <c r="A34306" s="131"/>
    </row>
    <row r="34307" spans="1:1" x14ac:dyDescent="0.55000000000000004">
      <c r="A34307" s="131"/>
    </row>
    <row r="34310" spans="1:1" x14ac:dyDescent="0.55000000000000004">
      <c r="A34310" s="131"/>
    </row>
    <row r="34311" spans="1:1" x14ac:dyDescent="0.55000000000000004">
      <c r="A34311" s="131"/>
    </row>
    <row r="34314" spans="1:1" x14ac:dyDescent="0.55000000000000004">
      <c r="A34314" s="131"/>
    </row>
    <row r="34315" spans="1:1" x14ac:dyDescent="0.55000000000000004">
      <c r="A34315" s="131"/>
    </row>
    <row r="34318" spans="1:1" x14ac:dyDescent="0.55000000000000004">
      <c r="A34318" s="131"/>
    </row>
    <row r="34319" spans="1:1" x14ac:dyDescent="0.55000000000000004">
      <c r="A34319" s="131"/>
    </row>
    <row r="34322" spans="1:1" x14ac:dyDescent="0.55000000000000004">
      <c r="A34322" s="131"/>
    </row>
    <row r="34323" spans="1:1" x14ac:dyDescent="0.55000000000000004">
      <c r="A34323" s="131"/>
    </row>
    <row r="34326" spans="1:1" x14ac:dyDescent="0.55000000000000004">
      <c r="A34326" s="131"/>
    </row>
    <row r="34327" spans="1:1" x14ac:dyDescent="0.55000000000000004">
      <c r="A34327" s="131"/>
    </row>
    <row r="34330" spans="1:1" x14ac:dyDescent="0.55000000000000004">
      <c r="A34330" s="131"/>
    </row>
    <row r="34331" spans="1:1" x14ac:dyDescent="0.55000000000000004">
      <c r="A34331" s="131"/>
    </row>
    <row r="34334" spans="1:1" x14ac:dyDescent="0.55000000000000004">
      <c r="A34334" s="131"/>
    </row>
    <row r="34335" spans="1:1" x14ac:dyDescent="0.55000000000000004">
      <c r="A34335" s="131"/>
    </row>
    <row r="34338" spans="1:1" x14ac:dyDescent="0.55000000000000004">
      <c r="A34338" s="131"/>
    </row>
    <row r="34339" spans="1:1" x14ac:dyDescent="0.55000000000000004">
      <c r="A34339" s="131"/>
    </row>
    <row r="34342" spans="1:1" x14ac:dyDescent="0.55000000000000004">
      <c r="A34342" s="131"/>
    </row>
    <row r="34343" spans="1:1" x14ac:dyDescent="0.55000000000000004">
      <c r="A34343" s="131"/>
    </row>
    <row r="34346" spans="1:1" x14ac:dyDescent="0.55000000000000004">
      <c r="A34346" s="131"/>
    </row>
    <row r="34347" spans="1:1" x14ac:dyDescent="0.55000000000000004">
      <c r="A34347" s="131"/>
    </row>
    <row r="34350" spans="1:1" x14ac:dyDescent="0.55000000000000004">
      <c r="A34350" s="131"/>
    </row>
    <row r="34351" spans="1:1" x14ac:dyDescent="0.55000000000000004">
      <c r="A34351" s="131"/>
    </row>
    <row r="34354" spans="1:1" x14ac:dyDescent="0.55000000000000004">
      <c r="A34354" s="131"/>
    </row>
    <row r="34355" spans="1:1" x14ac:dyDescent="0.55000000000000004">
      <c r="A34355" s="131"/>
    </row>
    <row r="34358" spans="1:1" x14ac:dyDescent="0.55000000000000004">
      <c r="A34358" s="131"/>
    </row>
    <row r="34359" spans="1:1" x14ac:dyDescent="0.55000000000000004">
      <c r="A34359" s="131"/>
    </row>
    <row r="34362" spans="1:1" x14ac:dyDescent="0.55000000000000004">
      <c r="A34362" s="131"/>
    </row>
    <row r="34363" spans="1:1" x14ac:dyDescent="0.55000000000000004">
      <c r="A34363" s="131"/>
    </row>
    <row r="34366" spans="1:1" x14ac:dyDescent="0.55000000000000004">
      <c r="A34366" s="131"/>
    </row>
    <row r="34367" spans="1:1" x14ac:dyDescent="0.55000000000000004">
      <c r="A34367" s="131"/>
    </row>
    <row r="34370" spans="1:1" x14ac:dyDescent="0.55000000000000004">
      <c r="A34370" s="131"/>
    </row>
    <row r="34371" spans="1:1" x14ac:dyDescent="0.55000000000000004">
      <c r="A34371" s="131"/>
    </row>
    <row r="34374" spans="1:1" x14ac:dyDescent="0.55000000000000004">
      <c r="A34374" s="131"/>
    </row>
    <row r="34375" spans="1:1" x14ac:dyDescent="0.55000000000000004">
      <c r="A34375" s="131"/>
    </row>
    <row r="34378" spans="1:1" x14ac:dyDescent="0.55000000000000004">
      <c r="A34378" s="131"/>
    </row>
    <row r="34379" spans="1:1" x14ac:dyDescent="0.55000000000000004">
      <c r="A34379" s="131"/>
    </row>
    <row r="34382" spans="1:1" x14ac:dyDescent="0.55000000000000004">
      <c r="A34382" s="131"/>
    </row>
    <row r="34383" spans="1:1" x14ac:dyDescent="0.55000000000000004">
      <c r="A34383" s="131"/>
    </row>
    <row r="34386" spans="1:1" x14ac:dyDescent="0.55000000000000004">
      <c r="A34386" s="131"/>
    </row>
    <row r="34387" spans="1:1" x14ac:dyDescent="0.55000000000000004">
      <c r="A34387" s="131"/>
    </row>
    <row r="34390" spans="1:1" x14ac:dyDescent="0.55000000000000004">
      <c r="A34390" s="131"/>
    </row>
    <row r="34391" spans="1:1" x14ac:dyDescent="0.55000000000000004">
      <c r="A34391" s="131"/>
    </row>
    <row r="34394" spans="1:1" x14ac:dyDescent="0.55000000000000004">
      <c r="A34394" s="131"/>
    </row>
    <row r="34395" spans="1:1" x14ac:dyDescent="0.55000000000000004">
      <c r="A34395" s="131"/>
    </row>
    <row r="34398" spans="1:1" x14ac:dyDescent="0.55000000000000004">
      <c r="A34398" s="131"/>
    </row>
    <row r="34399" spans="1:1" x14ac:dyDescent="0.55000000000000004">
      <c r="A34399" s="131"/>
    </row>
    <row r="34402" spans="1:1" x14ac:dyDescent="0.55000000000000004">
      <c r="A34402" s="131"/>
    </row>
    <row r="34403" spans="1:1" x14ac:dyDescent="0.55000000000000004">
      <c r="A34403" s="131"/>
    </row>
    <row r="34406" spans="1:1" x14ac:dyDescent="0.55000000000000004">
      <c r="A34406" s="131"/>
    </row>
    <row r="34407" spans="1:1" x14ac:dyDescent="0.55000000000000004">
      <c r="A34407" s="131"/>
    </row>
    <row r="34410" spans="1:1" x14ac:dyDescent="0.55000000000000004">
      <c r="A34410" s="131"/>
    </row>
    <row r="34411" spans="1:1" x14ac:dyDescent="0.55000000000000004">
      <c r="A34411" s="131"/>
    </row>
    <row r="34414" spans="1:1" x14ac:dyDescent="0.55000000000000004">
      <c r="A34414" s="131"/>
    </row>
    <row r="34415" spans="1:1" x14ac:dyDescent="0.55000000000000004">
      <c r="A34415" s="131"/>
    </row>
    <row r="34418" spans="1:1" x14ac:dyDescent="0.55000000000000004">
      <c r="A34418" s="131"/>
    </row>
    <row r="34419" spans="1:1" x14ac:dyDescent="0.55000000000000004">
      <c r="A34419" s="131"/>
    </row>
    <row r="34422" spans="1:1" x14ac:dyDescent="0.55000000000000004">
      <c r="A34422" s="131"/>
    </row>
    <row r="34423" spans="1:1" x14ac:dyDescent="0.55000000000000004">
      <c r="A34423" s="131"/>
    </row>
    <row r="34426" spans="1:1" x14ac:dyDescent="0.55000000000000004">
      <c r="A34426" s="131"/>
    </row>
    <row r="34427" spans="1:1" x14ac:dyDescent="0.55000000000000004">
      <c r="A34427" s="131"/>
    </row>
    <row r="34430" spans="1:1" x14ac:dyDescent="0.55000000000000004">
      <c r="A34430" s="131"/>
    </row>
    <row r="34431" spans="1:1" x14ac:dyDescent="0.55000000000000004">
      <c r="A34431" s="131"/>
    </row>
    <row r="34434" spans="1:1" x14ac:dyDescent="0.55000000000000004">
      <c r="A34434" s="131"/>
    </row>
    <row r="34435" spans="1:1" x14ac:dyDescent="0.55000000000000004">
      <c r="A34435" s="131"/>
    </row>
    <row r="34438" spans="1:1" x14ac:dyDescent="0.55000000000000004">
      <c r="A34438" s="131"/>
    </row>
    <row r="34439" spans="1:1" x14ac:dyDescent="0.55000000000000004">
      <c r="A34439" s="131"/>
    </row>
    <row r="34442" spans="1:1" x14ac:dyDescent="0.55000000000000004">
      <c r="A34442" s="131"/>
    </row>
    <row r="34443" spans="1:1" x14ac:dyDescent="0.55000000000000004">
      <c r="A34443" s="131"/>
    </row>
    <row r="34446" spans="1:1" x14ac:dyDescent="0.55000000000000004">
      <c r="A34446" s="131"/>
    </row>
    <row r="34447" spans="1:1" x14ac:dyDescent="0.55000000000000004">
      <c r="A34447" s="131"/>
    </row>
    <row r="34450" spans="1:1" x14ac:dyDescent="0.55000000000000004">
      <c r="A34450" s="131"/>
    </row>
    <row r="34451" spans="1:1" x14ac:dyDescent="0.55000000000000004">
      <c r="A34451" s="131"/>
    </row>
    <row r="34454" spans="1:1" x14ac:dyDescent="0.55000000000000004">
      <c r="A34454" s="131"/>
    </row>
    <row r="34455" spans="1:1" x14ac:dyDescent="0.55000000000000004">
      <c r="A34455" s="131"/>
    </row>
    <row r="34458" spans="1:1" x14ac:dyDescent="0.55000000000000004">
      <c r="A34458" s="131"/>
    </row>
    <row r="34459" spans="1:1" x14ac:dyDescent="0.55000000000000004">
      <c r="A34459" s="131"/>
    </row>
    <row r="34462" spans="1:1" x14ac:dyDescent="0.55000000000000004">
      <c r="A34462" s="131"/>
    </row>
    <row r="34463" spans="1:1" x14ac:dyDescent="0.55000000000000004">
      <c r="A34463" s="131"/>
    </row>
    <row r="34466" spans="1:1" x14ac:dyDescent="0.55000000000000004">
      <c r="A34466" s="131"/>
    </row>
    <row r="34467" spans="1:1" x14ac:dyDescent="0.55000000000000004">
      <c r="A34467" s="131"/>
    </row>
    <row r="34470" spans="1:1" x14ac:dyDescent="0.55000000000000004">
      <c r="A34470" s="131"/>
    </row>
    <row r="34471" spans="1:1" x14ac:dyDescent="0.55000000000000004">
      <c r="A34471" s="131"/>
    </row>
    <row r="34474" spans="1:1" x14ac:dyDescent="0.55000000000000004">
      <c r="A34474" s="131"/>
    </row>
    <row r="34475" spans="1:1" x14ac:dyDescent="0.55000000000000004">
      <c r="A34475" s="131"/>
    </row>
    <row r="34478" spans="1:1" x14ac:dyDescent="0.55000000000000004">
      <c r="A34478" s="131"/>
    </row>
    <row r="34479" spans="1:1" x14ac:dyDescent="0.55000000000000004">
      <c r="A34479" s="131"/>
    </row>
    <row r="34482" spans="1:1" x14ac:dyDescent="0.55000000000000004">
      <c r="A34482" s="131"/>
    </row>
    <row r="34483" spans="1:1" x14ac:dyDescent="0.55000000000000004">
      <c r="A34483" s="131"/>
    </row>
    <row r="34486" spans="1:1" x14ac:dyDescent="0.55000000000000004">
      <c r="A34486" s="131"/>
    </row>
    <row r="34487" spans="1:1" x14ac:dyDescent="0.55000000000000004">
      <c r="A34487" s="131"/>
    </row>
    <row r="34490" spans="1:1" x14ac:dyDescent="0.55000000000000004">
      <c r="A34490" s="131"/>
    </row>
    <row r="34491" spans="1:1" x14ac:dyDescent="0.55000000000000004">
      <c r="A34491" s="131"/>
    </row>
    <row r="34494" spans="1:1" x14ac:dyDescent="0.55000000000000004">
      <c r="A34494" s="131"/>
    </row>
    <row r="34495" spans="1:1" x14ac:dyDescent="0.55000000000000004">
      <c r="A34495" s="131"/>
    </row>
    <row r="34498" spans="1:1" x14ac:dyDescent="0.55000000000000004">
      <c r="A34498" s="131"/>
    </row>
    <row r="34499" spans="1:1" x14ac:dyDescent="0.55000000000000004">
      <c r="A34499" s="131"/>
    </row>
    <row r="34502" spans="1:1" x14ac:dyDescent="0.55000000000000004">
      <c r="A34502" s="131"/>
    </row>
    <row r="34503" spans="1:1" x14ac:dyDescent="0.55000000000000004">
      <c r="A34503" s="131"/>
    </row>
    <row r="34506" spans="1:1" x14ac:dyDescent="0.55000000000000004">
      <c r="A34506" s="131"/>
    </row>
    <row r="34507" spans="1:1" x14ac:dyDescent="0.55000000000000004">
      <c r="A34507" s="131"/>
    </row>
    <row r="34510" spans="1:1" x14ac:dyDescent="0.55000000000000004">
      <c r="A34510" s="131"/>
    </row>
    <row r="34511" spans="1:1" x14ac:dyDescent="0.55000000000000004">
      <c r="A34511" s="131"/>
    </row>
    <row r="34514" spans="1:1" x14ac:dyDescent="0.55000000000000004">
      <c r="A34514" s="131"/>
    </row>
    <row r="34515" spans="1:1" x14ac:dyDescent="0.55000000000000004">
      <c r="A34515" s="131"/>
    </row>
    <row r="34518" spans="1:1" x14ac:dyDescent="0.55000000000000004">
      <c r="A34518" s="131"/>
    </row>
    <row r="34519" spans="1:1" x14ac:dyDescent="0.55000000000000004">
      <c r="A34519" s="131"/>
    </row>
    <row r="34522" spans="1:1" x14ac:dyDescent="0.55000000000000004">
      <c r="A34522" s="131"/>
    </row>
    <row r="34523" spans="1:1" x14ac:dyDescent="0.55000000000000004">
      <c r="A34523" s="131"/>
    </row>
    <row r="34526" spans="1:1" x14ac:dyDescent="0.55000000000000004">
      <c r="A34526" s="131"/>
    </row>
    <row r="34527" spans="1:1" x14ac:dyDescent="0.55000000000000004">
      <c r="A34527" s="131"/>
    </row>
    <row r="34530" spans="1:1" x14ac:dyDescent="0.55000000000000004">
      <c r="A34530" s="131"/>
    </row>
    <row r="34531" spans="1:1" x14ac:dyDescent="0.55000000000000004">
      <c r="A34531" s="131"/>
    </row>
    <row r="34534" spans="1:1" x14ac:dyDescent="0.55000000000000004">
      <c r="A34534" s="131"/>
    </row>
    <row r="34535" spans="1:1" x14ac:dyDescent="0.55000000000000004">
      <c r="A34535" s="131"/>
    </row>
    <row r="34538" spans="1:1" x14ac:dyDescent="0.55000000000000004">
      <c r="A34538" s="131"/>
    </row>
    <row r="34539" spans="1:1" x14ac:dyDescent="0.55000000000000004">
      <c r="A34539" s="131"/>
    </row>
    <row r="34542" spans="1:1" x14ac:dyDescent="0.55000000000000004">
      <c r="A34542" s="131"/>
    </row>
    <row r="34543" spans="1:1" x14ac:dyDescent="0.55000000000000004">
      <c r="A34543" s="131"/>
    </row>
    <row r="34546" spans="1:1" x14ac:dyDescent="0.55000000000000004">
      <c r="A34546" s="131"/>
    </row>
    <row r="34547" spans="1:1" x14ac:dyDescent="0.55000000000000004">
      <c r="A34547" s="131"/>
    </row>
    <row r="34550" spans="1:1" x14ac:dyDescent="0.55000000000000004">
      <c r="A34550" s="131"/>
    </row>
    <row r="34551" spans="1:1" x14ac:dyDescent="0.55000000000000004">
      <c r="A34551" s="131"/>
    </row>
    <row r="34554" spans="1:1" x14ac:dyDescent="0.55000000000000004">
      <c r="A34554" s="131"/>
    </row>
    <row r="34555" spans="1:1" x14ac:dyDescent="0.55000000000000004">
      <c r="A34555" s="131"/>
    </row>
    <row r="34558" spans="1:1" x14ac:dyDescent="0.55000000000000004">
      <c r="A34558" s="131"/>
    </row>
    <row r="34559" spans="1:1" x14ac:dyDescent="0.55000000000000004">
      <c r="A34559" s="131"/>
    </row>
    <row r="34562" spans="1:1" x14ac:dyDescent="0.55000000000000004">
      <c r="A34562" s="131"/>
    </row>
    <row r="34563" spans="1:1" x14ac:dyDescent="0.55000000000000004">
      <c r="A34563" s="131"/>
    </row>
    <row r="34566" spans="1:1" x14ac:dyDescent="0.55000000000000004">
      <c r="A34566" s="131"/>
    </row>
    <row r="34567" spans="1:1" x14ac:dyDescent="0.55000000000000004">
      <c r="A34567" s="131"/>
    </row>
    <row r="34570" spans="1:1" x14ac:dyDescent="0.55000000000000004">
      <c r="A34570" s="131"/>
    </row>
    <row r="34571" spans="1:1" x14ac:dyDescent="0.55000000000000004">
      <c r="A34571" s="131"/>
    </row>
    <row r="34574" spans="1:1" x14ac:dyDescent="0.55000000000000004">
      <c r="A34574" s="131"/>
    </row>
    <row r="34575" spans="1:1" x14ac:dyDescent="0.55000000000000004">
      <c r="A34575" s="131"/>
    </row>
    <row r="34578" spans="1:1" x14ac:dyDescent="0.55000000000000004">
      <c r="A34578" s="131"/>
    </row>
    <row r="34579" spans="1:1" x14ac:dyDescent="0.55000000000000004">
      <c r="A34579" s="131"/>
    </row>
    <row r="34582" spans="1:1" x14ac:dyDescent="0.55000000000000004">
      <c r="A34582" s="131"/>
    </row>
    <row r="34583" spans="1:1" x14ac:dyDescent="0.55000000000000004">
      <c r="A34583" s="131"/>
    </row>
    <row r="34586" spans="1:1" x14ac:dyDescent="0.55000000000000004">
      <c r="A34586" s="131"/>
    </row>
    <row r="34587" spans="1:1" x14ac:dyDescent="0.55000000000000004">
      <c r="A34587" s="131"/>
    </row>
    <row r="34590" spans="1:1" x14ac:dyDescent="0.55000000000000004">
      <c r="A34590" s="131"/>
    </row>
    <row r="34591" spans="1:1" x14ac:dyDescent="0.55000000000000004">
      <c r="A34591" s="131"/>
    </row>
    <row r="34594" spans="1:1" x14ac:dyDescent="0.55000000000000004">
      <c r="A34594" s="131"/>
    </row>
    <row r="34595" spans="1:1" x14ac:dyDescent="0.55000000000000004">
      <c r="A34595" s="131"/>
    </row>
    <row r="34598" spans="1:1" x14ac:dyDescent="0.55000000000000004">
      <c r="A34598" s="131"/>
    </row>
    <row r="34599" spans="1:1" x14ac:dyDescent="0.55000000000000004">
      <c r="A34599" s="131"/>
    </row>
    <row r="34602" spans="1:1" x14ac:dyDescent="0.55000000000000004">
      <c r="A34602" s="131"/>
    </row>
    <row r="34603" spans="1:1" x14ac:dyDescent="0.55000000000000004">
      <c r="A34603" s="131"/>
    </row>
    <row r="34606" spans="1:1" x14ac:dyDescent="0.55000000000000004">
      <c r="A34606" s="131"/>
    </row>
    <row r="34607" spans="1:1" x14ac:dyDescent="0.55000000000000004">
      <c r="A34607" s="131"/>
    </row>
    <row r="34610" spans="1:1" x14ac:dyDescent="0.55000000000000004">
      <c r="A34610" s="131"/>
    </row>
    <row r="34611" spans="1:1" x14ac:dyDescent="0.55000000000000004">
      <c r="A34611" s="131"/>
    </row>
    <row r="34614" spans="1:1" x14ac:dyDescent="0.55000000000000004">
      <c r="A34614" s="131"/>
    </row>
    <row r="34615" spans="1:1" x14ac:dyDescent="0.55000000000000004">
      <c r="A34615" s="131"/>
    </row>
    <row r="34618" spans="1:1" x14ac:dyDescent="0.55000000000000004">
      <c r="A34618" s="131"/>
    </row>
    <row r="34619" spans="1:1" x14ac:dyDescent="0.55000000000000004">
      <c r="A34619" s="131"/>
    </row>
    <row r="34622" spans="1:1" x14ac:dyDescent="0.55000000000000004">
      <c r="A34622" s="131"/>
    </row>
    <row r="34623" spans="1:1" x14ac:dyDescent="0.55000000000000004">
      <c r="A34623" s="131"/>
    </row>
    <row r="34626" spans="1:1" x14ac:dyDescent="0.55000000000000004">
      <c r="A34626" s="131"/>
    </row>
    <row r="34627" spans="1:1" x14ac:dyDescent="0.55000000000000004">
      <c r="A34627" s="131"/>
    </row>
    <row r="34630" spans="1:1" x14ac:dyDescent="0.55000000000000004">
      <c r="A34630" s="131"/>
    </row>
    <row r="34631" spans="1:1" x14ac:dyDescent="0.55000000000000004">
      <c r="A34631" s="131"/>
    </row>
    <row r="34634" spans="1:1" x14ac:dyDescent="0.55000000000000004">
      <c r="A34634" s="131"/>
    </row>
    <row r="34635" spans="1:1" x14ac:dyDescent="0.55000000000000004">
      <c r="A34635" s="131"/>
    </row>
    <row r="34638" spans="1:1" x14ac:dyDescent="0.55000000000000004">
      <c r="A34638" s="131"/>
    </row>
    <row r="34639" spans="1:1" x14ac:dyDescent="0.55000000000000004">
      <c r="A34639" s="131"/>
    </row>
    <row r="34642" spans="1:1" x14ac:dyDescent="0.55000000000000004">
      <c r="A34642" s="131"/>
    </row>
    <row r="34643" spans="1:1" x14ac:dyDescent="0.55000000000000004">
      <c r="A34643" s="131"/>
    </row>
    <row r="34646" spans="1:1" x14ac:dyDescent="0.55000000000000004">
      <c r="A34646" s="131"/>
    </row>
    <row r="34647" spans="1:1" x14ac:dyDescent="0.55000000000000004">
      <c r="A34647" s="131"/>
    </row>
    <row r="34650" spans="1:1" x14ac:dyDescent="0.55000000000000004">
      <c r="A34650" s="131"/>
    </row>
    <row r="34651" spans="1:1" x14ac:dyDescent="0.55000000000000004">
      <c r="A34651" s="131"/>
    </row>
    <row r="34654" spans="1:1" x14ac:dyDescent="0.55000000000000004">
      <c r="A34654" s="131"/>
    </row>
    <row r="34655" spans="1:1" x14ac:dyDescent="0.55000000000000004">
      <c r="A34655" s="131"/>
    </row>
    <row r="34658" spans="1:1" x14ac:dyDescent="0.55000000000000004">
      <c r="A34658" s="131"/>
    </row>
    <row r="34659" spans="1:1" x14ac:dyDescent="0.55000000000000004">
      <c r="A34659" s="131"/>
    </row>
    <row r="34662" spans="1:1" x14ac:dyDescent="0.55000000000000004">
      <c r="A34662" s="131"/>
    </row>
    <row r="34663" spans="1:1" x14ac:dyDescent="0.55000000000000004">
      <c r="A34663" s="131"/>
    </row>
    <row r="34666" spans="1:1" x14ac:dyDescent="0.55000000000000004">
      <c r="A34666" s="131"/>
    </row>
    <row r="34667" spans="1:1" x14ac:dyDescent="0.55000000000000004">
      <c r="A34667" s="131"/>
    </row>
    <row r="34670" spans="1:1" x14ac:dyDescent="0.55000000000000004">
      <c r="A34670" s="131"/>
    </row>
    <row r="34671" spans="1:1" x14ac:dyDescent="0.55000000000000004">
      <c r="A34671" s="131"/>
    </row>
    <row r="34674" spans="1:1" x14ac:dyDescent="0.55000000000000004">
      <c r="A34674" s="131"/>
    </row>
    <row r="34675" spans="1:1" x14ac:dyDescent="0.55000000000000004">
      <c r="A34675" s="131"/>
    </row>
    <row r="34678" spans="1:1" x14ac:dyDescent="0.55000000000000004">
      <c r="A34678" s="131"/>
    </row>
    <row r="34679" spans="1:1" x14ac:dyDescent="0.55000000000000004">
      <c r="A34679" s="131"/>
    </row>
    <row r="34682" spans="1:1" x14ac:dyDescent="0.55000000000000004">
      <c r="A34682" s="131"/>
    </row>
    <row r="34683" spans="1:1" x14ac:dyDescent="0.55000000000000004">
      <c r="A34683" s="131"/>
    </row>
    <row r="34686" spans="1:1" x14ac:dyDescent="0.55000000000000004">
      <c r="A34686" s="131"/>
    </row>
    <row r="34687" spans="1:1" x14ac:dyDescent="0.55000000000000004">
      <c r="A34687" s="131"/>
    </row>
    <row r="34690" spans="1:1" x14ac:dyDescent="0.55000000000000004">
      <c r="A34690" s="131"/>
    </row>
    <row r="34691" spans="1:1" x14ac:dyDescent="0.55000000000000004">
      <c r="A34691" s="131"/>
    </row>
    <row r="34694" spans="1:1" x14ac:dyDescent="0.55000000000000004">
      <c r="A34694" s="131"/>
    </row>
    <row r="34695" spans="1:1" x14ac:dyDescent="0.55000000000000004">
      <c r="A34695" s="131"/>
    </row>
    <row r="34698" spans="1:1" x14ac:dyDescent="0.55000000000000004">
      <c r="A34698" s="131"/>
    </row>
    <row r="34699" spans="1:1" x14ac:dyDescent="0.55000000000000004">
      <c r="A34699" s="131"/>
    </row>
    <row r="34702" spans="1:1" x14ac:dyDescent="0.55000000000000004">
      <c r="A34702" s="131"/>
    </row>
    <row r="34703" spans="1:1" x14ac:dyDescent="0.55000000000000004">
      <c r="A34703" s="131"/>
    </row>
    <row r="34706" spans="1:1" x14ac:dyDescent="0.55000000000000004">
      <c r="A34706" s="131"/>
    </row>
    <row r="34707" spans="1:1" x14ac:dyDescent="0.55000000000000004">
      <c r="A34707" s="131"/>
    </row>
    <row r="34710" spans="1:1" x14ac:dyDescent="0.55000000000000004">
      <c r="A34710" s="131"/>
    </row>
    <row r="34711" spans="1:1" x14ac:dyDescent="0.55000000000000004">
      <c r="A34711" s="131"/>
    </row>
    <row r="34714" spans="1:1" x14ac:dyDescent="0.55000000000000004">
      <c r="A34714" s="131"/>
    </row>
    <row r="34715" spans="1:1" x14ac:dyDescent="0.55000000000000004">
      <c r="A34715" s="131"/>
    </row>
    <row r="34718" spans="1:1" x14ac:dyDescent="0.55000000000000004">
      <c r="A34718" s="131"/>
    </row>
    <row r="34719" spans="1:1" x14ac:dyDescent="0.55000000000000004">
      <c r="A34719" s="131"/>
    </row>
    <row r="34722" spans="1:1" x14ac:dyDescent="0.55000000000000004">
      <c r="A34722" s="131"/>
    </row>
    <row r="34723" spans="1:1" x14ac:dyDescent="0.55000000000000004">
      <c r="A34723" s="131"/>
    </row>
    <row r="34726" spans="1:1" x14ac:dyDescent="0.55000000000000004">
      <c r="A34726" s="131"/>
    </row>
    <row r="34727" spans="1:1" x14ac:dyDescent="0.55000000000000004">
      <c r="A34727" s="131"/>
    </row>
    <row r="34730" spans="1:1" x14ac:dyDescent="0.55000000000000004">
      <c r="A34730" s="131"/>
    </row>
    <row r="34731" spans="1:1" x14ac:dyDescent="0.55000000000000004">
      <c r="A34731" s="131"/>
    </row>
    <row r="34734" spans="1:1" x14ac:dyDescent="0.55000000000000004">
      <c r="A34734" s="131"/>
    </row>
    <row r="34735" spans="1:1" x14ac:dyDescent="0.55000000000000004">
      <c r="A34735" s="131"/>
    </row>
    <row r="34738" spans="1:1" x14ac:dyDescent="0.55000000000000004">
      <c r="A34738" s="131"/>
    </row>
    <row r="34739" spans="1:1" x14ac:dyDescent="0.55000000000000004">
      <c r="A34739" s="131"/>
    </row>
    <row r="34742" spans="1:1" x14ac:dyDescent="0.55000000000000004">
      <c r="A34742" s="131"/>
    </row>
    <row r="34743" spans="1:1" x14ac:dyDescent="0.55000000000000004">
      <c r="A34743" s="131"/>
    </row>
    <row r="34746" spans="1:1" x14ac:dyDescent="0.55000000000000004">
      <c r="A34746" s="131"/>
    </row>
    <row r="34747" spans="1:1" x14ac:dyDescent="0.55000000000000004">
      <c r="A34747" s="131"/>
    </row>
    <row r="34750" spans="1:1" x14ac:dyDescent="0.55000000000000004">
      <c r="A34750" s="131"/>
    </row>
    <row r="34751" spans="1:1" x14ac:dyDescent="0.55000000000000004">
      <c r="A34751" s="131"/>
    </row>
    <row r="34754" spans="1:1" x14ac:dyDescent="0.55000000000000004">
      <c r="A34754" s="131"/>
    </row>
    <row r="34755" spans="1:1" x14ac:dyDescent="0.55000000000000004">
      <c r="A34755" s="131"/>
    </row>
    <row r="34758" spans="1:1" x14ac:dyDescent="0.55000000000000004">
      <c r="A34758" s="131"/>
    </row>
    <row r="34759" spans="1:1" x14ac:dyDescent="0.55000000000000004">
      <c r="A34759" s="131"/>
    </row>
    <row r="34762" spans="1:1" x14ac:dyDescent="0.55000000000000004">
      <c r="A34762" s="131"/>
    </row>
    <row r="34763" spans="1:1" x14ac:dyDescent="0.55000000000000004">
      <c r="A34763" s="131"/>
    </row>
    <row r="34766" spans="1:1" x14ac:dyDescent="0.55000000000000004">
      <c r="A34766" s="131"/>
    </row>
    <row r="34767" spans="1:1" x14ac:dyDescent="0.55000000000000004">
      <c r="A34767" s="131"/>
    </row>
    <row r="34770" spans="1:1" x14ac:dyDescent="0.55000000000000004">
      <c r="A34770" s="131"/>
    </row>
    <row r="34771" spans="1:1" x14ac:dyDescent="0.55000000000000004">
      <c r="A34771" s="131"/>
    </row>
    <row r="34774" spans="1:1" x14ac:dyDescent="0.55000000000000004">
      <c r="A34774" s="131"/>
    </row>
    <row r="34775" spans="1:1" x14ac:dyDescent="0.55000000000000004">
      <c r="A34775" s="131"/>
    </row>
    <row r="34778" spans="1:1" x14ac:dyDescent="0.55000000000000004">
      <c r="A34778" s="131"/>
    </row>
    <row r="34779" spans="1:1" x14ac:dyDescent="0.55000000000000004">
      <c r="A34779" s="131"/>
    </row>
    <row r="34782" spans="1:1" x14ac:dyDescent="0.55000000000000004">
      <c r="A34782" s="131"/>
    </row>
    <row r="34783" spans="1:1" x14ac:dyDescent="0.55000000000000004">
      <c r="A34783" s="131"/>
    </row>
    <row r="34786" spans="1:1" x14ac:dyDescent="0.55000000000000004">
      <c r="A34786" s="131"/>
    </row>
    <row r="34787" spans="1:1" x14ac:dyDescent="0.55000000000000004">
      <c r="A34787" s="131"/>
    </row>
    <row r="34790" spans="1:1" x14ac:dyDescent="0.55000000000000004">
      <c r="A34790" s="131"/>
    </row>
    <row r="34791" spans="1:1" x14ac:dyDescent="0.55000000000000004">
      <c r="A34791" s="131"/>
    </row>
    <row r="34794" spans="1:1" x14ac:dyDescent="0.55000000000000004">
      <c r="A34794" s="131"/>
    </row>
    <row r="34795" spans="1:1" x14ac:dyDescent="0.55000000000000004">
      <c r="A34795" s="131"/>
    </row>
    <row r="34798" spans="1:1" x14ac:dyDescent="0.55000000000000004">
      <c r="A34798" s="131"/>
    </row>
    <row r="34799" spans="1:1" x14ac:dyDescent="0.55000000000000004">
      <c r="A34799" s="131"/>
    </row>
    <row r="34802" spans="1:1" x14ac:dyDescent="0.55000000000000004">
      <c r="A34802" s="131"/>
    </row>
    <row r="34803" spans="1:1" x14ac:dyDescent="0.55000000000000004">
      <c r="A34803" s="131"/>
    </row>
    <row r="34806" spans="1:1" x14ac:dyDescent="0.55000000000000004">
      <c r="A34806" s="131"/>
    </row>
    <row r="34807" spans="1:1" x14ac:dyDescent="0.55000000000000004">
      <c r="A34807" s="131"/>
    </row>
    <row r="34810" spans="1:1" x14ac:dyDescent="0.55000000000000004">
      <c r="A34810" s="131"/>
    </row>
    <row r="34811" spans="1:1" x14ac:dyDescent="0.55000000000000004">
      <c r="A34811" s="131"/>
    </row>
    <row r="34814" spans="1:1" x14ac:dyDescent="0.55000000000000004">
      <c r="A34814" s="131"/>
    </row>
    <row r="34815" spans="1:1" x14ac:dyDescent="0.55000000000000004">
      <c r="A34815" s="131"/>
    </row>
    <row r="34818" spans="1:1" x14ac:dyDescent="0.55000000000000004">
      <c r="A34818" s="131"/>
    </row>
    <row r="34819" spans="1:1" x14ac:dyDescent="0.55000000000000004">
      <c r="A34819" s="131"/>
    </row>
    <row r="34822" spans="1:1" x14ac:dyDescent="0.55000000000000004">
      <c r="A34822" s="131"/>
    </row>
    <row r="34823" spans="1:1" x14ac:dyDescent="0.55000000000000004">
      <c r="A34823" s="131"/>
    </row>
    <row r="34826" spans="1:1" x14ac:dyDescent="0.55000000000000004">
      <c r="A34826" s="131"/>
    </row>
    <row r="34827" spans="1:1" x14ac:dyDescent="0.55000000000000004">
      <c r="A34827" s="131"/>
    </row>
    <row r="34830" spans="1:1" x14ac:dyDescent="0.55000000000000004">
      <c r="A34830" s="131"/>
    </row>
    <row r="34831" spans="1:1" x14ac:dyDescent="0.55000000000000004">
      <c r="A34831" s="131"/>
    </row>
    <row r="34834" spans="1:1" x14ac:dyDescent="0.55000000000000004">
      <c r="A34834" s="131"/>
    </row>
    <row r="34835" spans="1:1" x14ac:dyDescent="0.55000000000000004">
      <c r="A34835" s="131"/>
    </row>
    <row r="34838" spans="1:1" x14ac:dyDescent="0.55000000000000004">
      <c r="A34838" s="131"/>
    </row>
    <row r="34839" spans="1:1" x14ac:dyDescent="0.55000000000000004">
      <c r="A34839" s="131"/>
    </row>
    <row r="34842" spans="1:1" x14ac:dyDescent="0.55000000000000004">
      <c r="A34842" s="131"/>
    </row>
    <row r="34843" spans="1:1" x14ac:dyDescent="0.55000000000000004">
      <c r="A34843" s="131"/>
    </row>
    <row r="34846" spans="1:1" x14ac:dyDescent="0.55000000000000004">
      <c r="A34846" s="131"/>
    </row>
    <row r="34847" spans="1:1" x14ac:dyDescent="0.55000000000000004">
      <c r="A34847" s="131"/>
    </row>
    <row r="34850" spans="1:1" x14ac:dyDescent="0.55000000000000004">
      <c r="A34850" s="131"/>
    </row>
    <row r="34851" spans="1:1" x14ac:dyDescent="0.55000000000000004">
      <c r="A34851" s="131"/>
    </row>
    <row r="34854" spans="1:1" x14ac:dyDescent="0.55000000000000004">
      <c r="A34854" s="131"/>
    </row>
    <row r="34855" spans="1:1" x14ac:dyDescent="0.55000000000000004">
      <c r="A34855" s="131"/>
    </row>
    <row r="34858" spans="1:1" x14ac:dyDescent="0.55000000000000004">
      <c r="A34858" s="131"/>
    </row>
    <row r="34859" spans="1:1" x14ac:dyDescent="0.55000000000000004">
      <c r="A34859" s="131"/>
    </row>
    <row r="34862" spans="1:1" x14ac:dyDescent="0.55000000000000004">
      <c r="A34862" s="131"/>
    </row>
    <row r="34863" spans="1:1" x14ac:dyDescent="0.55000000000000004">
      <c r="A34863" s="131"/>
    </row>
    <row r="34866" spans="1:1" x14ac:dyDescent="0.55000000000000004">
      <c r="A34866" s="131"/>
    </row>
    <row r="34867" spans="1:1" x14ac:dyDescent="0.55000000000000004">
      <c r="A34867" s="131"/>
    </row>
    <row r="34870" spans="1:1" x14ac:dyDescent="0.55000000000000004">
      <c r="A34870" s="131"/>
    </row>
    <row r="34871" spans="1:1" x14ac:dyDescent="0.55000000000000004">
      <c r="A34871" s="131"/>
    </row>
    <row r="34874" spans="1:1" x14ac:dyDescent="0.55000000000000004">
      <c r="A34874" s="131"/>
    </row>
    <row r="34875" spans="1:1" x14ac:dyDescent="0.55000000000000004">
      <c r="A34875" s="131"/>
    </row>
    <row r="34878" spans="1:1" x14ac:dyDescent="0.55000000000000004">
      <c r="A34878" s="131"/>
    </row>
    <row r="34879" spans="1:1" x14ac:dyDescent="0.55000000000000004">
      <c r="A34879" s="131"/>
    </row>
    <row r="34882" spans="1:1" x14ac:dyDescent="0.55000000000000004">
      <c r="A34882" s="131"/>
    </row>
    <row r="34883" spans="1:1" x14ac:dyDescent="0.55000000000000004">
      <c r="A34883" s="131"/>
    </row>
    <row r="34886" spans="1:1" x14ac:dyDescent="0.55000000000000004">
      <c r="A34886" s="131"/>
    </row>
    <row r="34887" spans="1:1" x14ac:dyDescent="0.55000000000000004">
      <c r="A34887" s="131"/>
    </row>
    <row r="34890" spans="1:1" x14ac:dyDescent="0.55000000000000004">
      <c r="A34890" s="131"/>
    </row>
    <row r="34891" spans="1:1" x14ac:dyDescent="0.55000000000000004">
      <c r="A34891" s="131"/>
    </row>
    <row r="34894" spans="1:1" x14ac:dyDescent="0.55000000000000004">
      <c r="A34894" s="131"/>
    </row>
    <row r="34895" spans="1:1" x14ac:dyDescent="0.55000000000000004">
      <c r="A34895" s="131"/>
    </row>
    <row r="34898" spans="1:1" x14ac:dyDescent="0.55000000000000004">
      <c r="A34898" s="131"/>
    </row>
    <row r="34899" spans="1:1" x14ac:dyDescent="0.55000000000000004">
      <c r="A34899" s="131"/>
    </row>
    <row r="34902" spans="1:1" x14ac:dyDescent="0.55000000000000004">
      <c r="A34902" s="131"/>
    </row>
    <row r="34903" spans="1:1" x14ac:dyDescent="0.55000000000000004">
      <c r="A34903" s="131"/>
    </row>
    <row r="34906" spans="1:1" x14ac:dyDescent="0.55000000000000004">
      <c r="A34906" s="131"/>
    </row>
    <row r="34907" spans="1:1" x14ac:dyDescent="0.55000000000000004">
      <c r="A34907" s="131"/>
    </row>
    <row r="34910" spans="1:1" x14ac:dyDescent="0.55000000000000004">
      <c r="A34910" s="131"/>
    </row>
    <row r="34911" spans="1:1" x14ac:dyDescent="0.55000000000000004">
      <c r="A34911" s="131"/>
    </row>
    <row r="34914" spans="1:1" x14ac:dyDescent="0.55000000000000004">
      <c r="A34914" s="131"/>
    </row>
    <row r="34915" spans="1:1" x14ac:dyDescent="0.55000000000000004">
      <c r="A34915" s="131"/>
    </row>
    <row r="34918" spans="1:1" x14ac:dyDescent="0.55000000000000004">
      <c r="A34918" s="131"/>
    </row>
    <row r="34919" spans="1:1" x14ac:dyDescent="0.55000000000000004">
      <c r="A34919" s="131"/>
    </row>
    <row r="34922" spans="1:1" x14ac:dyDescent="0.55000000000000004">
      <c r="A34922" s="131"/>
    </row>
    <row r="34923" spans="1:1" x14ac:dyDescent="0.55000000000000004">
      <c r="A34923" s="131"/>
    </row>
    <row r="34926" spans="1:1" x14ac:dyDescent="0.55000000000000004">
      <c r="A34926" s="131"/>
    </row>
    <row r="34927" spans="1:1" x14ac:dyDescent="0.55000000000000004">
      <c r="A34927" s="131"/>
    </row>
    <row r="34930" spans="1:1" x14ac:dyDescent="0.55000000000000004">
      <c r="A34930" s="131"/>
    </row>
    <row r="34931" spans="1:1" x14ac:dyDescent="0.55000000000000004">
      <c r="A34931" s="131"/>
    </row>
    <row r="34934" spans="1:1" x14ac:dyDescent="0.55000000000000004">
      <c r="A34934" s="131"/>
    </row>
    <row r="34935" spans="1:1" x14ac:dyDescent="0.55000000000000004">
      <c r="A34935" s="131"/>
    </row>
    <row r="34938" spans="1:1" x14ac:dyDescent="0.55000000000000004">
      <c r="A34938" s="131"/>
    </row>
    <row r="34939" spans="1:1" x14ac:dyDescent="0.55000000000000004">
      <c r="A34939" s="131"/>
    </row>
    <row r="34942" spans="1:1" x14ac:dyDescent="0.55000000000000004">
      <c r="A34942" s="131"/>
    </row>
    <row r="34943" spans="1:1" x14ac:dyDescent="0.55000000000000004">
      <c r="A34943" s="131"/>
    </row>
    <row r="34946" spans="1:1" x14ac:dyDescent="0.55000000000000004">
      <c r="A34946" s="131"/>
    </row>
    <row r="34947" spans="1:1" x14ac:dyDescent="0.55000000000000004">
      <c r="A34947" s="131"/>
    </row>
    <row r="34950" spans="1:1" x14ac:dyDescent="0.55000000000000004">
      <c r="A34950" s="131"/>
    </row>
    <row r="34951" spans="1:1" x14ac:dyDescent="0.55000000000000004">
      <c r="A34951" s="131"/>
    </row>
    <row r="34954" spans="1:1" x14ac:dyDescent="0.55000000000000004">
      <c r="A34954" s="131"/>
    </row>
    <row r="34955" spans="1:1" x14ac:dyDescent="0.55000000000000004">
      <c r="A34955" s="131"/>
    </row>
    <row r="34958" spans="1:1" x14ac:dyDescent="0.55000000000000004">
      <c r="A34958" s="131"/>
    </row>
    <row r="34959" spans="1:1" x14ac:dyDescent="0.55000000000000004">
      <c r="A34959" s="131"/>
    </row>
    <row r="34962" spans="1:1" x14ac:dyDescent="0.55000000000000004">
      <c r="A34962" s="131"/>
    </row>
    <row r="34963" spans="1:1" x14ac:dyDescent="0.55000000000000004">
      <c r="A34963" s="131"/>
    </row>
    <row r="34966" spans="1:1" x14ac:dyDescent="0.55000000000000004">
      <c r="A34966" s="131"/>
    </row>
    <row r="34967" spans="1:1" x14ac:dyDescent="0.55000000000000004">
      <c r="A34967" s="131"/>
    </row>
    <row r="34970" spans="1:1" x14ac:dyDescent="0.55000000000000004">
      <c r="A34970" s="131"/>
    </row>
    <row r="34971" spans="1:1" x14ac:dyDescent="0.55000000000000004">
      <c r="A34971" s="131"/>
    </row>
    <row r="34974" spans="1:1" x14ac:dyDescent="0.55000000000000004">
      <c r="A34974" s="131"/>
    </row>
    <row r="34975" spans="1:1" x14ac:dyDescent="0.55000000000000004">
      <c r="A34975" s="131"/>
    </row>
    <row r="34978" spans="1:1" x14ac:dyDescent="0.55000000000000004">
      <c r="A34978" s="131"/>
    </row>
    <row r="34979" spans="1:1" x14ac:dyDescent="0.55000000000000004">
      <c r="A34979" s="131"/>
    </row>
    <row r="34982" spans="1:1" x14ac:dyDescent="0.55000000000000004">
      <c r="A34982" s="131"/>
    </row>
    <row r="34983" spans="1:1" x14ac:dyDescent="0.55000000000000004">
      <c r="A34983" s="131"/>
    </row>
    <row r="34986" spans="1:1" x14ac:dyDescent="0.55000000000000004">
      <c r="A34986" s="131"/>
    </row>
    <row r="34987" spans="1:1" x14ac:dyDescent="0.55000000000000004">
      <c r="A34987" s="131"/>
    </row>
    <row r="34990" spans="1:1" x14ac:dyDescent="0.55000000000000004">
      <c r="A34990" s="131"/>
    </row>
    <row r="34991" spans="1:1" x14ac:dyDescent="0.55000000000000004">
      <c r="A34991" s="131"/>
    </row>
    <row r="34994" spans="1:1" x14ac:dyDescent="0.55000000000000004">
      <c r="A34994" s="131"/>
    </row>
    <row r="34995" spans="1:1" x14ac:dyDescent="0.55000000000000004">
      <c r="A34995" s="131"/>
    </row>
    <row r="34998" spans="1:1" x14ac:dyDescent="0.55000000000000004">
      <c r="A34998" s="131"/>
    </row>
    <row r="34999" spans="1:1" x14ac:dyDescent="0.55000000000000004">
      <c r="A34999" s="131"/>
    </row>
    <row r="35002" spans="1:1" x14ac:dyDescent="0.55000000000000004">
      <c r="A35002" s="131"/>
    </row>
    <row r="35003" spans="1:1" x14ac:dyDescent="0.55000000000000004">
      <c r="A35003" s="131"/>
    </row>
    <row r="35006" spans="1:1" x14ac:dyDescent="0.55000000000000004">
      <c r="A35006" s="131"/>
    </row>
    <row r="35007" spans="1:1" x14ac:dyDescent="0.55000000000000004">
      <c r="A35007" s="131"/>
    </row>
    <row r="35010" spans="1:1" x14ac:dyDescent="0.55000000000000004">
      <c r="A35010" s="131"/>
    </row>
    <row r="35011" spans="1:1" x14ac:dyDescent="0.55000000000000004">
      <c r="A35011" s="131"/>
    </row>
    <row r="35014" spans="1:1" x14ac:dyDescent="0.55000000000000004">
      <c r="A35014" s="131"/>
    </row>
    <row r="35015" spans="1:1" x14ac:dyDescent="0.55000000000000004">
      <c r="A35015" s="131"/>
    </row>
    <row r="35018" spans="1:1" x14ac:dyDescent="0.55000000000000004">
      <c r="A35018" s="131"/>
    </row>
    <row r="35019" spans="1:1" x14ac:dyDescent="0.55000000000000004">
      <c r="A35019" s="131"/>
    </row>
    <row r="35022" spans="1:1" x14ac:dyDescent="0.55000000000000004">
      <c r="A35022" s="131"/>
    </row>
    <row r="35023" spans="1:1" x14ac:dyDescent="0.55000000000000004">
      <c r="A35023" s="131"/>
    </row>
    <row r="35026" spans="1:1" x14ac:dyDescent="0.55000000000000004">
      <c r="A35026" s="131"/>
    </row>
    <row r="35027" spans="1:1" x14ac:dyDescent="0.55000000000000004">
      <c r="A35027" s="131"/>
    </row>
    <row r="35030" spans="1:1" x14ac:dyDescent="0.55000000000000004">
      <c r="A35030" s="131"/>
    </row>
    <row r="35031" spans="1:1" x14ac:dyDescent="0.55000000000000004">
      <c r="A35031" s="131"/>
    </row>
    <row r="35034" spans="1:1" x14ac:dyDescent="0.55000000000000004">
      <c r="A35034" s="131"/>
    </row>
    <row r="35035" spans="1:1" x14ac:dyDescent="0.55000000000000004">
      <c r="A35035" s="131"/>
    </row>
    <row r="35038" spans="1:1" x14ac:dyDescent="0.55000000000000004">
      <c r="A35038" s="131"/>
    </row>
    <row r="35039" spans="1:1" x14ac:dyDescent="0.55000000000000004">
      <c r="A35039" s="131"/>
    </row>
    <row r="35042" spans="1:1" x14ac:dyDescent="0.55000000000000004">
      <c r="A35042" s="131"/>
    </row>
    <row r="35043" spans="1:1" x14ac:dyDescent="0.55000000000000004">
      <c r="A35043" s="131"/>
    </row>
    <row r="35046" spans="1:1" x14ac:dyDescent="0.55000000000000004">
      <c r="A35046" s="131"/>
    </row>
    <row r="35047" spans="1:1" x14ac:dyDescent="0.55000000000000004">
      <c r="A35047" s="131"/>
    </row>
    <row r="35050" spans="1:1" x14ac:dyDescent="0.55000000000000004">
      <c r="A35050" s="131"/>
    </row>
    <row r="35051" spans="1:1" x14ac:dyDescent="0.55000000000000004">
      <c r="A35051" s="131"/>
    </row>
    <row r="35054" spans="1:1" x14ac:dyDescent="0.55000000000000004">
      <c r="A35054" s="131"/>
    </row>
    <row r="35055" spans="1:1" x14ac:dyDescent="0.55000000000000004">
      <c r="A35055" s="131"/>
    </row>
    <row r="35058" spans="1:1" x14ac:dyDescent="0.55000000000000004">
      <c r="A35058" s="131"/>
    </row>
    <row r="35059" spans="1:1" x14ac:dyDescent="0.55000000000000004">
      <c r="A35059" s="131"/>
    </row>
    <row r="35062" spans="1:1" x14ac:dyDescent="0.55000000000000004">
      <c r="A35062" s="131"/>
    </row>
    <row r="35063" spans="1:1" x14ac:dyDescent="0.55000000000000004">
      <c r="A35063" s="131"/>
    </row>
    <row r="35066" spans="1:1" x14ac:dyDescent="0.55000000000000004">
      <c r="A35066" s="131"/>
    </row>
    <row r="35067" spans="1:1" x14ac:dyDescent="0.55000000000000004">
      <c r="A35067" s="131"/>
    </row>
    <row r="35070" spans="1:1" x14ac:dyDescent="0.55000000000000004">
      <c r="A35070" s="131"/>
    </row>
    <row r="35071" spans="1:1" x14ac:dyDescent="0.55000000000000004">
      <c r="A35071" s="131"/>
    </row>
    <row r="35074" spans="1:1" x14ac:dyDescent="0.55000000000000004">
      <c r="A35074" s="131"/>
    </row>
    <row r="35075" spans="1:1" x14ac:dyDescent="0.55000000000000004">
      <c r="A35075" s="131"/>
    </row>
    <row r="35078" spans="1:1" x14ac:dyDescent="0.55000000000000004">
      <c r="A35078" s="131"/>
    </row>
    <row r="35079" spans="1:1" x14ac:dyDescent="0.55000000000000004">
      <c r="A35079" s="131"/>
    </row>
    <row r="35082" spans="1:1" x14ac:dyDescent="0.55000000000000004">
      <c r="A35082" s="131"/>
    </row>
    <row r="35083" spans="1:1" x14ac:dyDescent="0.55000000000000004">
      <c r="A35083" s="131"/>
    </row>
    <row r="35086" spans="1:1" x14ac:dyDescent="0.55000000000000004">
      <c r="A35086" s="131"/>
    </row>
    <row r="35087" spans="1:1" x14ac:dyDescent="0.55000000000000004">
      <c r="A35087" s="131"/>
    </row>
    <row r="35090" spans="1:1" x14ac:dyDescent="0.55000000000000004">
      <c r="A35090" s="131"/>
    </row>
    <row r="35091" spans="1:1" x14ac:dyDescent="0.55000000000000004">
      <c r="A35091" s="131"/>
    </row>
    <row r="35094" spans="1:1" x14ac:dyDescent="0.55000000000000004">
      <c r="A35094" s="131"/>
    </row>
    <row r="35095" spans="1:1" x14ac:dyDescent="0.55000000000000004">
      <c r="A35095" s="131"/>
    </row>
    <row r="35098" spans="1:1" x14ac:dyDescent="0.55000000000000004">
      <c r="A35098" s="131"/>
    </row>
    <row r="35099" spans="1:1" x14ac:dyDescent="0.55000000000000004">
      <c r="A35099" s="131"/>
    </row>
    <row r="35102" spans="1:1" x14ac:dyDescent="0.55000000000000004">
      <c r="A35102" s="131"/>
    </row>
    <row r="35103" spans="1:1" x14ac:dyDescent="0.55000000000000004">
      <c r="A35103" s="131"/>
    </row>
    <row r="35106" spans="1:1" x14ac:dyDescent="0.55000000000000004">
      <c r="A35106" s="131"/>
    </row>
    <row r="35107" spans="1:1" x14ac:dyDescent="0.55000000000000004">
      <c r="A35107" s="131"/>
    </row>
    <row r="35110" spans="1:1" x14ac:dyDescent="0.55000000000000004">
      <c r="A35110" s="131"/>
    </row>
    <row r="35111" spans="1:1" x14ac:dyDescent="0.55000000000000004">
      <c r="A35111" s="131"/>
    </row>
    <row r="35114" spans="1:1" x14ac:dyDescent="0.55000000000000004">
      <c r="A35114" s="131"/>
    </row>
    <row r="35115" spans="1:1" x14ac:dyDescent="0.55000000000000004">
      <c r="A35115" s="131"/>
    </row>
    <row r="35118" spans="1:1" x14ac:dyDescent="0.55000000000000004">
      <c r="A35118" s="131"/>
    </row>
    <row r="35119" spans="1:1" x14ac:dyDescent="0.55000000000000004">
      <c r="A35119" s="131"/>
    </row>
    <row r="35122" spans="1:1" x14ac:dyDescent="0.55000000000000004">
      <c r="A35122" s="131"/>
    </row>
    <row r="35123" spans="1:1" x14ac:dyDescent="0.55000000000000004">
      <c r="A35123" s="131"/>
    </row>
    <row r="35126" spans="1:1" x14ac:dyDescent="0.55000000000000004">
      <c r="A35126" s="131"/>
    </row>
    <row r="35127" spans="1:1" x14ac:dyDescent="0.55000000000000004">
      <c r="A35127" s="131"/>
    </row>
    <row r="35130" spans="1:1" x14ac:dyDescent="0.55000000000000004">
      <c r="A35130" s="131"/>
    </row>
    <row r="35131" spans="1:1" x14ac:dyDescent="0.55000000000000004">
      <c r="A35131" s="131"/>
    </row>
    <row r="35134" spans="1:1" x14ac:dyDescent="0.55000000000000004">
      <c r="A35134" s="131"/>
    </row>
    <row r="35135" spans="1:1" x14ac:dyDescent="0.55000000000000004">
      <c r="A35135" s="131"/>
    </row>
    <row r="35138" spans="1:1" x14ac:dyDescent="0.55000000000000004">
      <c r="A35138" s="131"/>
    </row>
    <row r="35139" spans="1:1" x14ac:dyDescent="0.55000000000000004">
      <c r="A35139" s="131"/>
    </row>
    <row r="35142" spans="1:1" x14ac:dyDescent="0.55000000000000004">
      <c r="A35142" s="131"/>
    </row>
    <row r="35143" spans="1:1" x14ac:dyDescent="0.55000000000000004">
      <c r="A35143" s="131"/>
    </row>
    <row r="35146" spans="1:1" x14ac:dyDescent="0.55000000000000004">
      <c r="A35146" s="131"/>
    </row>
    <row r="35147" spans="1:1" x14ac:dyDescent="0.55000000000000004">
      <c r="A35147" s="131"/>
    </row>
    <row r="35150" spans="1:1" x14ac:dyDescent="0.55000000000000004">
      <c r="A35150" s="131"/>
    </row>
    <row r="35151" spans="1:1" x14ac:dyDescent="0.55000000000000004">
      <c r="A35151" s="131"/>
    </row>
    <row r="35154" spans="1:1" x14ac:dyDescent="0.55000000000000004">
      <c r="A35154" s="131"/>
    </row>
    <row r="35155" spans="1:1" x14ac:dyDescent="0.55000000000000004">
      <c r="A35155" s="131"/>
    </row>
    <row r="35158" spans="1:1" x14ac:dyDescent="0.55000000000000004">
      <c r="A35158" s="131"/>
    </row>
    <row r="35159" spans="1:1" x14ac:dyDescent="0.55000000000000004">
      <c r="A35159" s="131"/>
    </row>
    <row r="35162" spans="1:1" x14ac:dyDescent="0.55000000000000004">
      <c r="A35162" s="131"/>
    </row>
    <row r="35163" spans="1:1" x14ac:dyDescent="0.55000000000000004">
      <c r="A35163" s="131"/>
    </row>
    <row r="35166" spans="1:1" x14ac:dyDescent="0.55000000000000004">
      <c r="A35166" s="131"/>
    </row>
    <row r="35167" spans="1:1" x14ac:dyDescent="0.55000000000000004">
      <c r="A35167" s="131"/>
    </row>
    <row r="35170" spans="1:1" x14ac:dyDescent="0.55000000000000004">
      <c r="A35170" s="131"/>
    </row>
    <row r="35171" spans="1:1" x14ac:dyDescent="0.55000000000000004">
      <c r="A35171" s="131"/>
    </row>
    <row r="35174" spans="1:1" x14ac:dyDescent="0.55000000000000004">
      <c r="A35174" s="131"/>
    </row>
    <row r="35175" spans="1:1" x14ac:dyDescent="0.55000000000000004">
      <c r="A35175" s="131"/>
    </row>
    <row r="35178" spans="1:1" x14ac:dyDescent="0.55000000000000004">
      <c r="A35178" s="131"/>
    </row>
    <row r="35179" spans="1:1" x14ac:dyDescent="0.55000000000000004">
      <c r="A35179" s="131"/>
    </row>
    <row r="35182" spans="1:1" x14ac:dyDescent="0.55000000000000004">
      <c r="A35182" s="131"/>
    </row>
    <row r="35183" spans="1:1" x14ac:dyDescent="0.55000000000000004">
      <c r="A35183" s="131"/>
    </row>
    <row r="35186" spans="1:1" x14ac:dyDescent="0.55000000000000004">
      <c r="A35186" s="131"/>
    </row>
    <row r="35187" spans="1:1" x14ac:dyDescent="0.55000000000000004">
      <c r="A35187" s="131"/>
    </row>
    <row r="35190" spans="1:1" x14ac:dyDescent="0.55000000000000004">
      <c r="A35190" s="131"/>
    </row>
    <row r="35191" spans="1:1" x14ac:dyDescent="0.55000000000000004">
      <c r="A35191" s="131"/>
    </row>
    <row r="35194" spans="1:1" x14ac:dyDescent="0.55000000000000004">
      <c r="A35194" s="131"/>
    </row>
    <row r="35195" spans="1:1" x14ac:dyDescent="0.55000000000000004">
      <c r="A35195" s="131"/>
    </row>
    <row r="35198" spans="1:1" x14ac:dyDescent="0.55000000000000004">
      <c r="A35198" s="131"/>
    </row>
    <row r="35199" spans="1:1" x14ac:dyDescent="0.55000000000000004">
      <c r="A35199" s="131"/>
    </row>
    <row r="35202" spans="1:1" x14ac:dyDescent="0.55000000000000004">
      <c r="A35202" s="131"/>
    </row>
    <row r="35203" spans="1:1" x14ac:dyDescent="0.55000000000000004">
      <c r="A35203" s="131"/>
    </row>
    <row r="35206" spans="1:1" x14ac:dyDescent="0.55000000000000004">
      <c r="A35206" s="131"/>
    </row>
    <row r="35207" spans="1:1" x14ac:dyDescent="0.55000000000000004">
      <c r="A35207" s="131"/>
    </row>
    <row r="35210" spans="1:1" x14ac:dyDescent="0.55000000000000004">
      <c r="A35210" s="131"/>
    </row>
    <row r="35211" spans="1:1" x14ac:dyDescent="0.55000000000000004">
      <c r="A35211" s="131"/>
    </row>
    <row r="35214" spans="1:1" x14ac:dyDescent="0.55000000000000004">
      <c r="A35214" s="131"/>
    </row>
    <row r="35215" spans="1:1" x14ac:dyDescent="0.55000000000000004">
      <c r="A35215" s="131"/>
    </row>
    <row r="35218" spans="1:1" x14ac:dyDescent="0.55000000000000004">
      <c r="A35218" s="131"/>
    </row>
    <row r="35219" spans="1:1" x14ac:dyDescent="0.55000000000000004">
      <c r="A35219" s="131"/>
    </row>
    <row r="35222" spans="1:1" x14ac:dyDescent="0.55000000000000004">
      <c r="A35222" s="131"/>
    </row>
    <row r="35223" spans="1:1" x14ac:dyDescent="0.55000000000000004">
      <c r="A35223" s="131"/>
    </row>
    <row r="35226" spans="1:1" x14ac:dyDescent="0.55000000000000004">
      <c r="A35226" s="131"/>
    </row>
    <row r="35227" spans="1:1" x14ac:dyDescent="0.55000000000000004">
      <c r="A35227" s="131"/>
    </row>
    <row r="35230" spans="1:1" x14ac:dyDescent="0.55000000000000004">
      <c r="A35230" s="131"/>
    </row>
    <row r="35231" spans="1:1" x14ac:dyDescent="0.55000000000000004">
      <c r="A35231" s="131"/>
    </row>
    <row r="35234" spans="1:1" x14ac:dyDescent="0.55000000000000004">
      <c r="A35234" s="131"/>
    </row>
    <row r="35235" spans="1:1" x14ac:dyDescent="0.55000000000000004">
      <c r="A35235" s="131"/>
    </row>
    <row r="35238" spans="1:1" x14ac:dyDescent="0.55000000000000004">
      <c r="A35238" s="131"/>
    </row>
    <row r="35239" spans="1:1" x14ac:dyDescent="0.55000000000000004">
      <c r="A35239" s="131"/>
    </row>
    <row r="35242" spans="1:1" x14ac:dyDescent="0.55000000000000004">
      <c r="A35242" s="131"/>
    </row>
    <row r="35243" spans="1:1" x14ac:dyDescent="0.55000000000000004">
      <c r="A35243" s="131"/>
    </row>
    <row r="35246" spans="1:1" x14ac:dyDescent="0.55000000000000004">
      <c r="A35246" s="131"/>
    </row>
    <row r="35247" spans="1:1" x14ac:dyDescent="0.55000000000000004">
      <c r="A35247" s="131"/>
    </row>
    <row r="35250" spans="1:1" x14ac:dyDescent="0.55000000000000004">
      <c r="A35250" s="131"/>
    </row>
    <row r="35251" spans="1:1" x14ac:dyDescent="0.55000000000000004">
      <c r="A35251" s="131"/>
    </row>
    <row r="35254" spans="1:1" x14ac:dyDescent="0.55000000000000004">
      <c r="A35254" s="131"/>
    </row>
    <row r="35255" spans="1:1" x14ac:dyDescent="0.55000000000000004">
      <c r="A35255" s="131"/>
    </row>
    <row r="35258" spans="1:1" x14ac:dyDescent="0.55000000000000004">
      <c r="A35258" s="131"/>
    </row>
    <row r="35259" spans="1:1" x14ac:dyDescent="0.55000000000000004">
      <c r="A35259" s="131"/>
    </row>
    <row r="35262" spans="1:1" x14ac:dyDescent="0.55000000000000004">
      <c r="A35262" s="131"/>
    </row>
    <row r="35263" spans="1:1" x14ac:dyDescent="0.55000000000000004">
      <c r="A35263" s="131"/>
    </row>
    <row r="35266" spans="1:1" x14ac:dyDescent="0.55000000000000004">
      <c r="A35266" s="131"/>
    </row>
    <row r="35267" spans="1:1" x14ac:dyDescent="0.55000000000000004">
      <c r="A35267" s="131"/>
    </row>
    <row r="35270" spans="1:1" x14ac:dyDescent="0.55000000000000004">
      <c r="A35270" s="131"/>
    </row>
    <row r="35271" spans="1:1" x14ac:dyDescent="0.55000000000000004">
      <c r="A35271" s="131"/>
    </row>
    <row r="35274" spans="1:1" x14ac:dyDescent="0.55000000000000004">
      <c r="A35274" s="131"/>
    </row>
    <row r="35275" spans="1:1" x14ac:dyDescent="0.55000000000000004">
      <c r="A35275" s="131"/>
    </row>
    <row r="35278" spans="1:1" x14ac:dyDescent="0.55000000000000004">
      <c r="A35278" s="131"/>
    </row>
    <row r="35279" spans="1:1" x14ac:dyDescent="0.55000000000000004">
      <c r="A35279" s="131"/>
    </row>
    <row r="35282" spans="1:1" x14ac:dyDescent="0.55000000000000004">
      <c r="A35282" s="131"/>
    </row>
    <row r="35283" spans="1:1" x14ac:dyDescent="0.55000000000000004">
      <c r="A35283" s="131"/>
    </row>
    <row r="35286" spans="1:1" x14ac:dyDescent="0.55000000000000004">
      <c r="A35286" s="131"/>
    </row>
    <row r="35287" spans="1:1" x14ac:dyDescent="0.55000000000000004">
      <c r="A35287" s="131"/>
    </row>
    <row r="35290" spans="1:1" x14ac:dyDescent="0.55000000000000004">
      <c r="A35290" s="131"/>
    </row>
    <row r="35291" spans="1:1" x14ac:dyDescent="0.55000000000000004">
      <c r="A35291" s="131"/>
    </row>
    <row r="35294" spans="1:1" x14ac:dyDescent="0.55000000000000004">
      <c r="A35294" s="131"/>
    </row>
    <row r="35295" spans="1:1" x14ac:dyDescent="0.55000000000000004">
      <c r="A35295" s="131"/>
    </row>
    <row r="35298" spans="1:1" x14ac:dyDescent="0.55000000000000004">
      <c r="A35298" s="131"/>
    </row>
    <row r="35299" spans="1:1" x14ac:dyDescent="0.55000000000000004">
      <c r="A35299" s="131"/>
    </row>
    <row r="35302" spans="1:1" x14ac:dyDescent="0.55000000000000004">
      <c r="A35302" s="131"/>
    </row>
    <row r="35303" spans="1:1" x14ac:dyDescent="0.55000000000000004">
      <c r="A35303" s="131"/>
    </row>
    <row r="35306" spans="1:1" x14ac:dyDescent="0.55000000000000004">
      <c r="A35306" s="131"/>
    </row>
    <row r="35307" spans="1:1" x14ac:dyDescent="0.55000000000000004">
      <c r="A35307" s="131"/>
    </row>
    <row r="35310" spans="1:1" x14ac:dyDescent="0.55000000000000004">
      <c r="A35310" s="131"/>
    </row>
    <row r="35311" spans="1:1" x14ac:dyDescent="0.55000000000000004">
      <c r="A35311" s="131"/>
    </row>
    <row r="35314" spans="1:1" x14ac:dyDescent="0.55000000000000004">
      <c r="A35314" s="131"/>
    </row>
    <row r="35315" spans="1:1" x14ac:dyDescent="0.55000000000000004">
      <c r="A35315" s="131"/>
    </row>
    <row r="35318" spans="1:1" x14ac:dyDescent="0.55000000000000004">
      <c r="A35318" s="131"/>
    </row>
    <row r="35319" spans="1:1" x14ac:dyDescent="0.55000000000000004">
      <c r="A35319" s="131"/>
    </row>
    <row r="35322" spans="1:1" x14ac:dyDescent="0.55000000000000004">
      <c r="A35322" s="131"/>
    </row>
    <row r="35323" spans="1:1" x14ac:dyDescent="0.55000000000000004">
      <c r="A35323" s="131"/>
    </row>
    <row r="35326" spans="1:1" x14ac:dyDescent="0.55000000000000004">
      <c r="A35326" s="131"/>
    </row>
    <row r="35327" spans="1:1" x14ac:dyDescent="0.55000000000000004">
      <c r="A35327" s="131"/>
    </row>
    <row r="35330" spans="1:1" x14ac:dyDescent="0.55000000000000004">
      <c r="A35330" s="131"/>
    </row>
    <row r="35331" spans="1:1" x14ac:dyDescent="0.55000000000000004">
      <c r="A35331" s="131"/>
    </row>
    <row r="35334" spans="1:1" x14ac:dyDescent="0.55000000000000004">
      <c r="A35334" s="131"/>
    </row>
    <row r="35335" spans="1:1" x14ac:dyDescent="0.55000000000000004">
      <c r="A35335" s="131"/>
    </row>
    <row r="35338" spans="1:1" x14ac:dyDescent="0.55000000000000004">
      <c r="A35338" s="131"/>
    </row>
    <row r="35339" spans="1:1" x14ac:dyDescent="0.55000000000000004">
      <c r="A35339" s="131"/>
    </row>
    <row r="35342" spans="1:1" x14ac:dyDescent="0.55000000000000004">
      <c r="A35342" s="131"/>
    </row>
    <row r="35343" spans="1:1" x14ac:dyDescent="0.55000000000000004">
      <c r="A35343" s="131"/>
    </row>
    <row r="35346" spans="1:1" x14ac:dyDescent="0.55000000000000004">
      <c r="A35346" s="131"/>
    </row>
    <row r="35347" spans="1:1" x14ac:dyDescent="0.55000000000000004">
      <c r="A35347" s="131"/>
    </row>
    <row r="35350" spans="1:1" x14ac:dyDescent="0.55000000000000004">
      <c r="A35350" s="131"/>
    </row>
    <row r="35351" spans="1:1" x14ac:dyDescent="0.55000000000000004">
      <c r="A35351" s="131"/>
    </row>
    <row r="35354" spans="1:1" x14ac:dyDescent="0.55000000000000004">
      <c r="A35354" s="131"/>
    </row>
    <row r="35355" spans="1:1" x14ac:dyDescent="0.55000000000000004">
      <c r="A35355" s="131"/>
    </row>
    <row r="35358" spans="1:1" x14ac:dyDescent="0.55000000000000004">
      <c r="A35358" s="131"/>
    </row>
    <row r="35359" spans="1:1" x14ac:dyDescent="0.55000000000000004">
      <c r="A35359" s="131"/>
    </row>
    <row r="35362" spans="1:1" x14ac:dyDescent="0.55000000000000004">
      <c r="A35362" s="131"/>
    </row>
    <row r="35363" spans="1:1" x14ac:dyDescent="0.55000000000000004">
      <c r="A35363" s="131"/>
    </row>
    <row r="35366" spans="1:1" x14ac:dyDescent="0.55000000000000004">
      <c r="A35366" s="131"/>
    </row>
    <row r="35367" spans="1:1" x14ac:dyDescent="0.55000000000000004">
      <c r="A35367" s="131"/>
    </row>
    <row r="35370" spans="1:1" x14ac:dyDescent="0.55000000000000004">
      <c r="A35370" s="131"/>
    </row>
    <row r="35371" spans="1:1" x14ac:dyDescent="0.55000000000000004">
      <c r="A35371" s="131"/>
    </row>
    <row r="35374" spans="1:1" x14ac:dyDescent="0.55000000000000004">
      <c r="A35374" s="131"/>
    </row>
    <row r="35375" spans="1:1" x14ac:dyDescent="0.55000000000000004">
      <c r="A35375" s="131"/>
    </row>
    <row r="35378" spans="1:1" x14ac:dyDescent="0.55000000000000004">
      <c r="A35378" s="131"/>
    </row>
    <row r="35379" spans="1:1" x14ac:dyDescent="0.55000000000000004">
      <c r="A35379" s="131"/>
    </row>
    <row r="35382" spans="1:1" x14ac:dyDescent="0.55000000000000004">
      <c r="A35382" s="131"/>
    </row>
    <row r="35383" spans="1:1" x14ac:dyDescent="0.55000000000000004">
      <c r="A35383" s="131"/>
    </row>
    <row r="35386" spans="1:1" x14ac:dyDescent="0.55000000000000004">
      <c r="A35386" s="131"/>
    </row>
    <row r="35387" spans="1:1" x14ac:dyDescent="0.55000000000000004">
      <c r="A35387" s="131"/>
    </row>
    <row r="35390" spans="1:1" x14ac:dyDescent="0.55000000000000004">
      <c r="A35390" s="131"/>
    </row>
    <row r="35391" spans="1:1" x14ac:dyDescent="0.55000000000000004">
      <c r="A35391" s="131"/>
    </row>
    <row r="35394" spans="1:1" x14ac:dyDescent="0.55000000000000004">
      <c r="A35394" s="131"/>
    </row>
    <row r="35395" spans="1:1" x14ac:dyDescent="0.55000000000000004">
      <c r="A35395" s="131"/>
    </row>
    <row r="35398" spans="1:1" x14ac:dyDescent="0.55000000000000004">
      <c r="A35398" s="131"/>
    </row>
    <row r="35399" spans="1:1" x14ac:dyDescent="0.55000000000000004">
      <c r="A35399" s="131"/>
    </row>
    <row r="35402" spans="1:1" x14ac:dyDescent="0.55000000000000004">
      <c r="A35402" s="131"/>
    </row>
    <row r="35403" spans="1:1" x14ac:dyDescent="0.55000000000000004">
      <c r="A35403" s="131"/>
    </row>
    <row r="35406" spans="1:1" x14ac:dyDescent="0.55000000000000004">
      <c r="A35406" s="131"/>
    </row>
    <row r="35407" spans="1:1" x14ac:dyDescent="0.55000000000000004">
      <c r="A35407" s="131"/>
    </row>
    <row r="35410" spans="1:1" x14ac:dyDescent="0.55000000000000004">
      <c r="A35410" s="131"/>
    </row>
    <row r="35411" spans="1:1" x14ac:dyDescent="0.55000000000000004">
      <c r="A35411" s="131"/>
    </row>
    <row r="35414" spans="1:1" x14ac:dyDescent="0.55000000000000004">
      <c r="A35414" s="131"/>
    </row>
    <row r="35415" spans="1:1" x14ac:dyDescent="0.55000000000000004">
      <c r="A35415" s="131"/>
    </row>
    <row r="35418" spans="1:1" x14ac:dyDescent="0.55000000000000004">
      <c r="A35418" s="131"/>
    </row>
    <row r="35419" spans="1:1" x14ac:dyDescent="0.55000000000000004">
      <c r="A35419" s="131"/>
    </row>
    <row r="35422" spans="1:1" x14ac:dyDescent="0.55000000000000004">
      <c r="A35422" s="131"/>
    </row>
    <row r="35423" spans="1:1" x14ac:dyDescent="0.55000000000000004">
      <c r="A35423" s="131"/>
    </row>
    <row r="35426" spans="1:1" x14ac:dyDescent="0.55000000000000004">
      <c r="A35426" s="131"/>
    </row>
    <row r="35427" spans="1:1" x14ac:dyDescent="0.55000000000000004">
      <c r="A35427" s="131"/>
    </row>
    <row r="35430" spans="1:1" x14ac:dyDescent="0.55000000000000004">
      <c r="A35430" s="131"/>
    </row>
    <row r="35431" spans="1:1" x14ac:dyDescent="0.55000000000000004">
      <c r="A35431" s="131"/>
    </row>
    <row r="35434" spans="1:1" x14ac:dyDescent="0.55000000000000004">
      <c r="A35434" s="131"/>
    </row>
    <row r="35435" spans="1:1" x14ac:dyDescent="0.55000000000000004">
      <c r="A35435" s="131"/>
    </row>
    <row r="35438" spans="1:1" x14ac:dyDescent="0.55000000000000004">
      <c r="A35438" s="131"/>
    </row>
    <row r="35439" spans="1:1" x14ac:dyDescent="0.55000000000000004">
      <c r="A35439" s="131"/>
    </row>
    <row r="35442" spans="1:1" x14ac:dyDescent="0.55000000000000004">
      <c r="A35442" s="131"/>
    </row>
    <row r="35443" spans="1:1" x14ac:dyDescent="0.55000000000000004">
      <c r="A35443" s="131"/>
    </row>
    <row r="35446" spans="1:1" x14ac:dyDescent="0.55000000000000004">
      <c r="A35446" s="131"/>
    </row>
    <row r="35447" spans="1:1" x14ac:dyDescent="0.55000000000000004">
      <c r="A35447" s="131"/>
    </row>
    <row r="35450" spans="1:1" x14ac:dyDescent="0.55000000000000004">
      <c r="A35450" s="131"/>
    </row>
    <row r="35451" spans="1:1" x14ac:dyDescent="0.55000000000000004">
      <c r="A35451" s="131"/>
    </row>
    <row r="35454" spans="1:1" x14ac:dyDescent="0.55000000000000004">
      <c r="A35454" s="131"/>
    </row>
    <row r="35455" spans="1:1" x14ac:dyDescent="0.55000000000000004">
      <c r="A35455" s="131"/>
    </row>
    <row r="35458" spans="1:1" x14ac:dyDescent="0.55000000000000004">
      <c r="A35458" s="131"/>
    </row>
    <row r="35459" spans="1:1" x14ac:dyDescent="0.55000000000000004">
      <c r="A35459" s="131"/>
    </row>
    <row r="35462" spans="1:1" x14ac:dyDescent="0.55000000000000004">
      <c r="A35462" s="131"/>
    </row>
    <row r="35463" spans="1:1" x14ac:dyDescent="0.55000000000000004">
      <c r="A35463" s="131"/>
    </row>
    <row r="35466" spans="1:1" x14ac:dyDescent="0.55000000000000004">
      <c r="A35466" s="131"/>
    </row>
    <row r="35467" spans="1:1" x14ac:dyDescent="0.55000000000000004">
      <c r="A35467" s="131"/>
    </row>
    <row r="35470" spans="1:1" x14ac:dyDescent="0.55000000000000004">
      <c r="A35470" s="131"/>
    </row>
    <row r="35471" spans="1:1" x14ac:dyDescent="0.55000000000000004">
      <c r="A35471" s="131"/>
    </row>
    <row r="35474" spans="1:1" x14ac:dyDescent="0.55000000000000004">
      <c r="A35474" s="131"/>
    </row>
    <row r="35475" spans="1:1" x14ac:dyDescent="0.55000000000000004">
      <c r="A35475" s="131"/>
    </row>
    <row r="35478" spans="1:1" x14ac:dyDescent="0.55000000000000004">
      <c r="A35478" s="131"/>
    </row>
    <row r="35479" spans="1:1" x14ac:dyDescent="0.55000000000000004">
      <c r="A35479" s="131"/>
    </row>
    <row r="35482" spans="1:1" x14ac:dyDescent="0.55000000000000004">
      <c r="A35482" s="131"/>
    </row>
    <row r="35483" spans="1:1" x14ac:dyDescent="0.55000000000000004">
      <c r="A35483" s="131"/>
    </row>
    <row r="35486" spans="1:1" x14ac:dyDescent="0.55000000000000004">
      <c r="A35486" s="131"/>
    </row>
    <row r="35487" spans="1:1" x14ac:dyDescent="0.55000000000000004">
      <c r="A35487" s="131"/>
    </row>
    <row r="35490" spans="1:1" x14ac:dyDescent="0.55000000000000004">
      <c r="A35490" s="131"/>
    </row>
    <row r="35491" spans="1:1" x14ac:dyDescent="0.55000000000000004">
      <c r="A35491" s="131"/>
    </row>
    <row r="35494" spans="1:1" x14ac:dyDescent="0.55000000000000004">
      <c r="A35494" s="131"/>
    </row>
    <row r="35495" spans="1:1" x14ac:dyDescent="0.55000000000000004">
      <c r="A35495" s="131"/>
    </row>
    <row r="35498" spans="1:1" x14ac:dyDescent="0.55000000000000004">
      <c r="A35498" s="131"/>
    </row>
    <row r="35499" spans="1:1" x14ac:dyDescent="0.55000000000000004">
      <c r="A35499" s="131"/>
    </row>
    <row r="35502" spans="1:1" x14ac:dyDescent="0.55000000000000004">
      <c r="A35502" s="131"/>
    </row>
    <row r="35503" spans="1:1" x14ac:dyDescent="0.55000000000000004">
      <c r="A35503" s="131"/>
    </row>
    <row r="35506" spans="1:1" x14ac:dyDescent="0.55000000000000004">
      <c r="A35506" s="131"/>
    </row>
    <row r="35507" spans="1:1" x14ac:dyDescent="0.55000000000000004">
      <c r="A35507" s="131"/>
    </row>
    <row r="35510" spans="1:1" x14ac:dyDescent="0.55000000000000004">
      <c r="A35510" s="131"/>
    </row>
    <row r="35511" spans="1:1" x14ac:dyDescent="0.55000000000000004">
      <c r="A35511" s="131"/>
    </row>
    <row r="35514" spans="1:1" x14ac:dyDescent="0.55000000000000004">
      <c r="A35514" s="131"/>
    </row>
    <row r="35515" spans="1:1" x14ac:dyDescent="0.55000000000000004">
      <c r="A35515" s="131"/>
    </row>
    <row r="35518" spans="1:1" x14ac:dyDescent="0.55000000000000004">
      <c r="A35518" s="131"/>
    </row>
    <row r="35519" spans="1:1" x14ac:dyDescent="0.55000000000000004">
      <c r="A35519" s="131"/>
    </row>
    <row r="35522" spans="1:1" x14ac:dyDescent="0.55000000000000004">
      <c r="A35522" s="131"/>
    </row>
    <row r="35523" spans="1:1" x14ac:dyDescent="0.55000000000000004">
      <c r="A35523" s="131"/>
    </row>
    <row r="35526" spans="1:1" x14ac:dyDescent="0.55000000000000004">
      <c r="A35526" s="131"/>
    </row>
    <row r="35527" spans="1:1" x14ac:dyDescent="0.55000000000000004">
      <c r="A35527" s="131"/>
    </row>
    <row r="35530" spans="1:1" x14ac:dyDescent="0.55000000000000004">
      <c r="A35530" s="131"/>
    </row>
    <row r="35531" spans="1:1" x14ac:dyDescent="0.55000000000000004">
      <c r="A35531" s="131"/>
    </row>
    <row r="35534" spans="1:1" x14ac:dyDescent="0.55000000000000004">
      <c r="A35534" s="131"/>
    </row>
    <row r="35535" spans="1:1" x14ac:dyDescent="0.55000000000000004">
      <c r="A35535" s="131"/>
    </row>
    <row r="35538" spans="1:1" x14ac:dyDescent="0.55000000000000004">
      <c r="A35538" s="131"/>
    </row>
    <row r="35539" spans="1:1" x14ac:dyDescent="0.55000000000000004">
      <c r="A35539" s="131"/>
    </row>
    <row r="35542" spans="1:1" x14ac:dyDescent="0.55000000000000004">
      <c r="A35542" s="131"/>
    </row>
    <row r="35543" spans="1:1" x14ac:dyDescent="0.55000000000000004">
      <c r="A35543" s="131"/>
    </row>
    <row r="35546" spans="1:1" x14ac:dyDescent="0.55000000000000004">
      <c r="A35546" s="131"/>
    </row>
    <row r="35547" spans="1:1" x14ac:dyDescent="0.55000000000000004">
      <c r="A35547" s="131"/>
    </row>
    <row r="35550" spans="1:1" x14ac:dyDescent="0.55000000000000004">
      <c r="A35550" s="131"/>
    </row>
    <row r="35551" spans="1:1" x14ac:dyDescent="0.55000000000000004">
      <c r="A35551" s="131"/>
    </row>
    <row r="35554" spans="1:1" x14ac:dyDescent="0.55000000000000004">
      <c r="A35554" s="131"/>
    </row>
    <row r="35555" spans="1:1" x14ac:dyDescent="0.55000000000000004">
      <c r="A35555" s="131"/>
    </row>
    <row r="35558" spans="1:1" x14ac:dyDescent="0.55000000000000004">
      <c r="A35558" s="131"/>
    </row>
    <row r="35559" spans="1:1" x14ac:dyDescent="0.55000000000000004">
      <c r="A35559" s="131"/>
    </row>
    <row r="35562" spans="1:1" x14ac:dyDescent="0.55000000000000004">
      <c r="A35562" s="131"/>
    </row>
    <row r="35563" spans="1:1" x14ac:dyDescent="0.55000000000000004">
      <c r="A35563" s="131"/>
    </row>
    <row r="35566" spans="1:1" x14ac:dyDescent="0.55000000000000004">
      <c r="A35566" s="131"/>
    </row>
    <row r="35567" spans="1:1" x14ac:dyDescent="0.55000000000000004">
      <c r="A35567" s="131"/>
    </row>
    <row r="35570" spans="1:1" x14ac:dyDescent="0.55000000000000004">
      <c r="A35570" s="131"/>
    </row>
    <row r="35571" spans="1:1" x14ac:dyDescent="0.55000000000000004">
      <c r="A35571" s="131"/>
    </row>
    <row r="35574" spans="1:1" x14ac:dyDescent="0.55000000000000004">
      <c r="A35574" s="131"/>
    </row>
    <row r="35575" spans="1:1" x14ac:dyDescent="0.55000000000000004">
      <c r="A35575" s="131"/>
    </row>
    <row r="35578" spans="1:1" x14ac:dyDescent="0.55000000000000004">
      <c r="A35578" s="131"/>
    </row>
    <row r="35579" spans="1:1" x14ac:dyDescent="0.55000000000000004">
      <c r="A35579" s="131"/>
    </row>
    <row r="35582" spans="1:1" x14ac:dyDescent="0.55000000000000004">
      <c r="A35582" s="131"/>
    </row>
    <row r="35583" spans="1:1" x14ac:dyDescent="0.55000000000000004">
      <c r="A35583" s="131"/>
    </row>
    <row r="35586" spans="1:1" x14ac:dyDescent="0.55000000000000004">
      <c r="A35586" s="131"/>
    </row>
    <row r="35587" spans="1:1" x14ac:dyDescent="0.55000000000000004">
      <c r="A35587" s="131"/>
    </row>
    <row r="35590" spans="1:1" x14ac:dyDescent="0.55000000000000004">
      <c r="A35590" s="131"/>
    </row>
    <row r="35591" spans="1:1" x14ac:dyDescent="0.55000000000000004">
      <c r="A35591" s="131"/>
    </row>
    <row r="35594" spans="1:1" x14ac:dyDescent="0.55000000000000004">
      <c r="A35594" s="131"/>
    </row>
    <row r="35595" spans="1:1" x14ac:dyDescent="0.55000000000000004">
      <c r="A35595" s="131"/>
    </row>
    <row r="35598" spans="1:1" x14ac:dyDescent="0.55000000000000004">
      <c r="A35598" s="131"/>
    </row>
    <row r="35599" spans="1:1" x14ac:dyDescent="0.55000000000000004">
      <c r="A35599" s="131"/>
    </row>
    <row r="35602" spans="1:1" x14ac:dyDescent="0.55000000000000004">
      <c r="A35602" s="131"/>
    </row>
    <row r="35603" spans="1:1" x14ac:dyDescent="0.55000000000000004">
      <c r="A35603" s="131"/>
    </row>
    <row r="35606" spans="1:1" x14ac:dyDescent="0.55000000000000004">
      <c r="A35606" s="131"/>
    </row>
    <row r="35607" spans="1:1" x14ac:dyDescent="0.55000000000000004">
      <c r="A35607" s="131"/>
    </row>
    <row r="35610" spans="1:1" x14ac:dyDescent="0.55000000000000004">
      <c r="A35610" s="131"/>
    </row>
    <row r="35611" spans="1:1" x14ac:dyDescent="0.55000000000000004">
      <c r="A35611" s="131"/>
    </row>
    <row r="35614" spans="1:1" x14ac:dyDescent="0.55000000000000004">
      <c r="A35614" s="131"/>
    </row>
    <row r="35615" spans="1:1" x14ac:dyDescent="0.55000000000000004">
      <c r="A35615" s="131"/>
    </row>
    <row r="35618" spans="1:1" x14ac:dyDescent="0.55000000000000004">
      <c r="A35618" s="131"/>
    </row>
    <row r="35619" spans="1:1" x14ac:dyDescent="0.55000000000000004">
      <c r="A35619" s="131"/>
    </row>
    <row r="35622" spans="1:1" x14ac:dyDescent="0.55000000000000004">
      <c r="A35622" s="131"/>
    </row>
    <row r="35623" spans="1:1" x14ac:dyDescent="0.55000000000000004">
      <c r="A35623" s="131"/>
    </row>
    <row r="35626" spans="1:1" x14ac:dyDescent="0.55000000000000004">
      <c r="A35626" s="131"/>
    </row>
    <row r="35627" spans="1:1" x14ac:dyDescent="0.55000000000000004">
      <c r="A35627" s="131"/>
    </row>
    <row r="35630" spans="1:1" x14ac:dyDescent="0.55000000000000004">
      <c r="A35630" s="131"/>
    </row>
    <row r="35631" spans="1:1" x14ac:dyDescent="0.55000000000000004">
      <c r="A35631" s="131"/>
    </row>
    <row r="35634" spans="1:1" x14ac:dyDescent="0.55000000000000004">
      <c r="A35634" s="131"/>
    </row>
    <row r="35635" spans="1:1" x14ac:dyDescent="0.55000000000000004">
      <c r="A35635" s="131"/>
    </row>
    <row r="35638" spans="1:1" x14ac:dyDescent="0.55000000000000004">
      <c r="A35638" s="131"/>
    </row>
    <row r="35639" spans="1:1" x14ac:dyDescent="0.55000000000000004">
      <c r="A35639" s="131"/>
    </row>
    <row r="35642" spans="1:1" x14ac:dyDescent="0.55000000000000004">
      <c r="A35642" s="131"/>
    </row>
    <row r="35643" spans="1:1" x14ac:dyDescent="0.55000000000000004">
      <c r="A35643" s="131"/>
    </row>
    <row r="35646" spans="1:1" x14ac:dyDescent="0.55000000000000004">
      <c r="A35646" s="131"/>
    </row>
    <row r="35647" spans="1:1" x14ac:dyDescent="0.55000000000000004">
      <c r="A35647" s="131"/>
    </row>
    <row r="35650" spans="1:1" x14ac:dyDescent="0.55000000000000004">
      <c r="A35650" s="131"/>
    </row>
    <row r="35651" spans="1:1" x14ac:dyDescent="0.55000000000000004">
      <c r="A35651" s="131"/>
    </row>
    <row r="35654" spans="1:1" x14ac:dyDescent="0.55000000000000004">
      <c r="A35654" s="131"/>
    </row>
    <row r="35655" spans="1:1" x14ac:dyDescent="0.55000000000000004">
      <c r="A35655" s="131"/>
    </row>
    <row r="35658" spans="1:1" x14ac:dyDescent="0.55000000000000004">
      <c r="A35658" s="131"/>
    </row>
    <row r="35659" spans="1:1" x14ac:dyDescent="0.55000000000000004">
      <c r="A35659" s="131"/>
    </row>
    <row r="35662" spans="1:1" x14ac:dyDescent="0.55000000000000004">
      <c r="A35662" s="131"/>
    </row>
    <row r="35663" spans="1:1" x14ac:dyDescent="0.55000000000000004">
      <c r="A35663" s="131"/>
    </row>
    <row r="35666" spans="1:1" x14ac:dyDescent="0.55000000000000004">
      <c r="A35666" s="131"/>
    </row>
    <row r="35667" spans="1:1" x14ac:dyDescent="0.55000000000000004">
      <c r="A35667" s="131"/>
    </row>
    <row r="35670" spans="1:1" x14ac:dyDescent="0.55000000000000004">
      <c r="A35670" s="131"/>
    </row>
    <row r="35671" spans="1:1" x14ac:dyDescent="0.55000000000000004">
      <c r="A35671" s="131"/>
    </row>
    <row r="35674" spans="1:1" x14ac:dyDescent="0.55000000000000004">
      <c r="A35674" s="131"/>
    </row>
    <row r="35675" spans="1:1" x14ac:dyDescent="0.55000000000000004">
      <c r="A35675" s="131"/>
    </row>
    <row r="35678" spans="1:1" x14ac:dyDescent="0.55000000000000004">
      <c r="A35678" s="131"/>
    </row>
    <row r="35679" spans="1:1" x14ac:dyDescent="0.55000000000000004">
      <c r="A35679" s="131"/>
    </row>
    <row r="35682" spans="1:1" x14ac:dyDescent="0.55000000000000004">
      <c r="A35682" s="131"/>
    </row>
    <row r="35683" spans="1:1" x14ac:dyDescent="0.55000000000000004">
      <c r="A35683" s="131"/>
    </row>
    <row r="35686" spans="1:1" x14ac:dyDescent="0.55000000000000004">
      <c r="A35686" s="131"/>
    </row>
    <row r="35687" spans="1:1" x14ac:dyDescent="0.55000000000000004">
      <c r="A35687" s="131"/>
    </row>
    <row r="35690" spans="1:1" x14ac:dyDescent="0.55000000000000004">
      <c r="A35690" s="131"/>
    </row>
    <row r="35691" spans="1:1" x14ac:dyDescent="0.55000000000000004">
      <c r="A35691" s="131"/>
    </row>
    <row r="35694" spans="1:1" x14ac:dyDescent="0.55000000000000004">
      <c r="A35694" s="131"/>
    </row>
    <row r="35695" spans="1:1" x14ac:dyDescent="0.55000000000000004">
      <c r="A35695" s="131"/>
    </row>
    <row r="35698" spans="1:1" x14ac:dyDescent="0.55000000000000004">
      <c r="A35698" s="131"/>
    </row>
    <row r="35699" spans="1:1" x14ac:dyDescent="0.55000000000000004">
      <c r="A35699" s="131"/>
    </row>
    <row r="35702" spans="1:1" x14ac:dyDescent="0.55000000000000004">
      <c r="A35702" s="131"/>
    </row>
    <row r="35703" spans="1:1" x14ac:dyDescent="0.55000000000000004">
      <c r="A35703" s="131"/>
    </row>
    <row r="35706" spans="1:1" x14ac:dyDescent="0.55000000000000004">
      <c r="A35706" s="131"/>
    </row>
    <row r="35707" spans="1:1" x14ac:dyDescent="0.55000000000000004">
      <c r="A35707" s="131"/>
    </row>
    <row r="35710" spans="1:1" x14ac:dyDescent="0.55000000000000004">
      <c r="A35710" s="131"/>
    </row>
    <row r="35711" spans="1:1" x14ac:dyDescent="0.55000000000000004">
      <c r="A35711" s="131"/>
    </row>
    <row r="35714" spans="1:1" x14ac:dyDescent="0.55000000000000004">
      <c r="A35714" s="131"/>
    </row>
    <row r="35715" spans="1:1" x14ac:dyDescent="0.55000000000000004">
      <c r="A35715" s="131"/>
    </row>
    <row r="35718" spans="1:1" x14ac:dyDescent="0.55000000000000004">
      <c r="A35718" s="131"/>
    </row>
    <row r="35719" spans="1:1" x14ac:dyDescent="0.55000000000000004">
      <c r="A35719" s="131"/>
    </row>
    <row r="35722" spans="1:1" x14ac:dyDescent="0.55000000000000004">
      <c r="A35722" s="131"/>
    </row>
    <row r="35723" spans="1:1" x14ac:dyDescent="0.55000000000000004">
      <c r="A35723" s="131"/>
    </row>
    <row r="35726" spans="1:1" x14ac:dyDescent="0.55000000000000004">
      <c r="A35726" s="131"/>
    </row>
    <row r="35727" spans="1:1" x14ac:dyDescent="0.55000000000000004">
      <c r="A35727" s="131"/>
    </row>
    <row r="35730" spans="1:1" x14ac:dyDescent="0.55000000000000004">
      <c r="A35730" s="131"/>
    </row>
    <row r="35731" spans="1:1" x14ac:dyDescent="0.55000000000000004">
      <c r="A35731" s="131"/>
    </row>
    <row r="35734" spans="1:1" x14ac:dyDescent="0.55000000000000004">
      <c r="A35734" s="131"/>
    </row>
    <row r="35735" spans="1:1" x14ac:dyDescent="0.55000000000000004">
      <c r="A35735" s="131"/>
    </row>
    <row r="35738" spans="1:1" x14ac:dyDescent="0.55000000000000004">
      <c r="A35738" s="131"/>
    </row>
    <row r="35739" spans="1:1" x14ac:dyDescent="0.55000000000000004">
      <c r="A35739" s="131"/>
    </row>
    <row r="35742" spans="1:1" x14ac:dyDescent="0.55000000000000004">
      <c r="A35742" s="131"/>
    </row>
    <row r="35743" spans="1:1" x14ac:dyDescent="0.55000000000000004">
      <c r="A35743" s="131"/>
    </row>
    <row r="35746" spans="1:1" x14ac:dyDescent="0.55000000000000004">
      <c r="A35746" s="131"/>
    </row>
    <row r="35747" spans="1:1" x14ac:dyDescent="0.55000000000000004">
      <c r="A35747" s="131"/>
    </row>
    <row r="35750" spans="1:1" x14ac:dyDescent="0.55000000000000004">
      <c r="A35750" s="131"/>
    </row>
    <row r="35751" spans="1:1" x14ac:dyDescent="0.55000000000000004">
      <c r="A35751" s="131"/>
    </row>
    <row r="35754" spans="1:1" x14ac:dyDescent="0.55000000000000004">
      <c r="A35754" s="131"/>
    </row>
    <row r="35755" spans="1:1" x14ac:dyDescent="0.55000000000000004">
      <c r="A35755" s="131"/>
    </row>
    <row r="35758" spans="1:1" x14ac:dyDescent="0.55000000000000004">
      <c r="A35758" s="131"/>
    </row>
    <row r="35759" spans="1:1" x14ac:dyDescent="0.55000000000000004">
      <c r="A35759" s="131"/>
    </row>
    <row r="35762" spans="1:1" x14ac:dyDescent="0.55000000000000004">
      <c r="A35762" s="131"/>
    </row>
    <row r="35763" spans="1:1" x14ac:dyDescent="0.55000000000000004">
      <c r="A35763" s="131"/>
    </row>
    <row r="35766" spans="1:1" x14ac:dyDescent="0.55000000000000004">
      <c r="A35766" s="131"/>
    </row>
    <row r="35767" spans="1:1" x14ac:dyDescent="0.55000000000000004">
      <c r="A35767" s="131"/>
    </row>
    <row r="35770" spans="1:1" x14ac:dyDescent="0.55000000000000004">
      <c r="A35770" s="131"/>
    </row>
    <row r="35771" spans="1:1" x14ac:dyDescent="0.55000000000000004">
      <c r="A35771" s="131"/>
    </row>
    <row r="35774" spans="1:1" x14ac:dyDescent="0.55000000000000004">
      <c r="A35774" s="131"/>
    </row>
    <row r="35775" spans="1:1" x14ac:dyDescent="0.55000000000000004">
      <c r="A35775" s="131"/>
    </row>
    <row r="35778" spans="1:1" x14ac:dyDescent="0.55000000000000004">
      <c r="A35778" s="131"/>
    </row>
    <row r="35779" spans="1:1" x14ac:dyDescent="0.55000000000000004">
      <c r="A35779" s="131"/>
    </row>
    <row r="35782" spans="1:1" x14ac:dyDescent="0.55000000000000004">
      <c r="A35782" s="131"/>
    </row>
    <row r="35783" spans="1:1" x14ac:dyDescent="0.55000000000000004">
      <c r="A35783" s="131"/>
    </row>
    <row r="35786" spans="1:1" x14ac:dyDescent="0.55000000000000004">
      <c r="A35786" s="131"/>
    </row>
    <row r="35787" spans="1:1" x14ac:dyDescent="0.55000000000000004">
      <c r="A35787" s="131"/>
    </row>
    <row r="35790" spans="1:1" x14ac:dyDescent="0.55000000000000004">
      <c r="A35790" s="131"/>
    </row>
    <row r="35791" spans="1:1" x14ac:dyDescent="0.55000000000000004">
      <c r="A35791" s="131"/>
    </row>
    <row r="35794" spans="1:1" x14ac:dyDescent="0.55000000000000004">
      <c r="A35794" s="131"/>
    </row>
    <row r="35795" spans="1:1" x14ac:dyDescent="0.55000000000000004">
      <c r="A35795" s="131"/>
    </row>
    <row r="35798" spans="1:1" x14ac:dyDescent="0.55000000000000004">
      <c r="A35798" s="131"/>
    </row>
    <row r="35799" spans="1:1" x14ac:dyDescent="0.55000000000000004">
      <c r="A35799" s="131"/>
    </row>
    <row r="35802" spans="1:1" x14ac:dyDescent="0.55000000000000004">
      <c r="A35802" s="131"/>
    </row>
    <row r="35803" spans="1:1" x14ac:dyDescent="0.55000000000000004">
      <c r="A35803" s="131"/>
    </row>
    <row r="35806" spans="1:1" x14ac:dyDescent="0.55000000000000004">
      <c r="A35806" s="131"/>
    </row>
    <row r="35807" spans="1:1" x14ac:dyDescent="0.55000000000000004">
      <c r="A35807" s="131"/>
    </row>
    <row r="35810" spans="1:1" x14ac:dyDescent="0.55000000000000004">
      <c r="A35810" s="131"/>
    </row>
    <row r="35811" spans="1:1" x14ac:dyDescent="0.55000000000000004">
      <c r="A35811" s="131"/>
    </row>
    <row r="35814" spans="1:1" x14ac:dyDescent="0.55000000000000004">
      <c r="A35814" s="131"/>
    </row>
    <row r="35815" spans="1:1" x14ac:dyDescent="0.55000000000000004">
      <c r="A35815" s="131"/>
    </row>
    <row r="35818" spans="1:1" x14ac:dyDescent="0.55000000000000004">
      <c r="A35818" s="131"/>
    </row>
    <row r="35819" spans="1:1" x14ac:dyDescent="0.55000000000000004">
      <c r="A35819" s="131"/>
    </row>
    <row r="35822" spans="1:1" x14ac:dyDescent="0.55000000000000004">
      <c r="A35822" s="131"/>
    </row>
    <row r="35823" spans="1:1" x14ac:dyDescent="0.55000000000000004">
      <c r="A35823" s="131"/>
    </row>
    <row r="35826" spans="1:1" x14ac:dyDescent="0.55000000000000004">
      <c r="A35826" s="131"/>
    </row>
    <row r="35827" spans="1:1" x14ac:dyDescent="0.55000000000000004">
      <c r="A35827" s="131"/>
    </row>
    <row r="35830" spans="1:1" x14ac:dyDescent="0.55000000000000004">
      <c r="A35830" s="131"/>
    </row>
    <row r="35831" spans="1:1" x14ac:dyDescent="0.55000000000000004">
      <c r="A35831" s="131"/>
    </row>
    <row r="35834" spans="1:1" x14ac:dyDescent="0.55000000000000004">
      <c r="A35834" s="131"/>
    </row>
    <row r="35835" spans="1:1" x14ac:dyDescent="0.55000000000000004">
      <c r="A35835" s="131"/>
    </row>
    <row r="35838" spans="1:1" x14ac:dyDescent="0.55000000000000004">
      <c r="A35838" s="131"/>
    </row>
    <row r="35839" spans="1:1" x14ac:dyDescent="0.55000000000000004">
      <c r="A35839" s="131"/>
    </row>
    <row r="35842" spans="1:1" x14ac:dyDescent="0.55000000000000004">
      <c r="A35842" s="131"/>
    </row>
    <row r="35843" spans="1:1" x14ac:dyDescent="0.55000000000000004">
      <c r="A35843" s="131"/>
    </row>
    <row r="35846" spans="1:1" x14ac:dyDescent="0.55000000000000004">
      <c r="A35846" s="131"/>
    </row>
    <row r="35847" spans="1:1" x14ac:dyDescent="0.55000000000000004">
      <c r="A35847" s="131"/>
    </row>
    <row r="35850" spans="1:1" x14ac:dyDescent="0.55000000000000004">
      <c r="A35850" s="131"/>
    </row>
    <row r="35851" spans="1:1" x14ac:dyDescent="0.55000000000000004">
      <c r="A35851" s="131"/>
    </row>
    <row r="35854" spans="1:1" x14ac:dyDescent="0.55000000000000004">
      <c r="A35854" s="131"/>
    </row>
    <row r="35855" spans="1:1" x14ac:dyDescent="0.55000000000000004">
      <c r="A35855" s="131"/>
    </row>
    <row r="35858" spans="1:1" x14ac:dyDescent="0.55000000000000004">
      <c r="A35858" s="131"/>
    </row>
    <row r="35859" spans="1:1" x14ac:dyDescent="0.55000000000000004">
      <c r="A35859" s="131"/>
    </row>
    <row r="35862" spans="1:1" x14ac:dyDescent="0.55000000000000004">
      <c r="A35862" s="131"/>
    </row>
    <row r="35863" spans="1:1" x14ac:dyDescent="0.55000000000000004">
      <c r="A35863" s="131"/>
    </row>
    <row r="35866" spans="1:1" x14ac:dyDescent="0.55000000000000004">
      <c r="A35866" s="131"/>
    </row>
    <row r="35867" spans="1:1" x14ac:dyDescent="0.55000000000000004">
      <c r="A35867" s="131"/>
    </row>
    <row r="35870" spans="1:1" x14ac:dyDescent="0.55000000000000004">
      <c r="A35870" s="131"/>
    </row>
    <row r="35871" spans="1:1" x14ac:dyDescent="0.55000000000000004">
      <c r="A35871" s="131"/>
    </row>
    <row r="35874" spans="1:1" x14ac:dyDescent="0.55000000000000004">
      <c r="A35874" s="131"/>
    </row>
    <row r="35875" spans="1:1" x14ac:dyDescent="0.55000000000000004">
      <c r="A35875" s="131"/>
    </row>
    <row r="35878" spans="1:1" x14ac:dyDescent="0.55000000000000004">
      <c r="A35878" s="131"/>
    </row>
    <row r="35879" spans="1:1" x14ac:dyDescent="0.55000000000000004">
      <c r="A35879" s="131"/>
    </row>
    <row r="35882" spans="1:1" x14ac:dyDescent="0.55000000000000004">
      <c r="A35882" s="131"/>
    </row>
    <row r="35883" spans="1:1" x14ac:dyDescent="0.55000000000000004">
      <c r="A35883" s="131"/>
    </row>
    <row r="35886" spans="1:1" x14ac:dyDescent="0.55000000000000004">
      <c r="A35886" s="131"/>
    </row>
    <row r="35887" spans="1:1" x14ac:dyDescent="0.55000000000000004">
      <c r="A35887" s="131"/>
    </row>
    <row r="35890" spans="1:1" x14ac:dyDescent="0.55000000000000004">
      <c r="A35890" s="131"/>
    </row>
    <row r="35891" spans="1:1" x14ac:dyDescent="0.55000000000000004">
      <c r="A35891" s="131"/>
    </row>
    <row r="35894" spans="1:1" x14ac:dyDescent="0.55000000000000004">
      <c r="A35894" s="131"/>
    </row>
    <row r="35895" spans="1:1" x14ac:dyDescent="0.55000000000000004">
      <c r="A35895" s="131"/>
    </row>
    <row r="35898" spans="1:1" x14ac:dyDescent="0.55000000000000004">
      <c r="A35898" s="131"/>
    </row>
    <row r="35899" spans="1:1" x14ac:dyDescent="0.55000000000000004">
      <c r="A35899" s="131"/>
    </row>
    <row r="35902" spans="1:1" x14ac:dyDescent="0.55000000000000004">
      <c r="A35902" s="131"/>
    </row>
    <row r="35903" spans="1:1" x14ac:dyDescent="0.55000000000000004">
      <c r="A35903" s="131"/>
    </row>
    <row r="35906" spans="1:1" x14ac:dyDescent="0.55000000000000004">
      <c r="A35906" s="131"/>
    </row>
    <row r="35907" spans="1:1" x14ac:dyDescent="0.55000000000000004">
      <c r="A35907" s="131"/>
    </row>
    <row r="35910" spans="1:1" x14ac:dyDescent="0.55000000000000004">
      <c r="A35910" s="131"/>
    </row>
    <row r="35911" spans="1:1" x14ac:dyDescent="0.55000000000000004">
      <c r="A35911" s="131"/>
    </row>
    <row r="35914" spans="1:1" x14ac:dyDescent="0.55000000000000004">
      <c r="A35914" s="131"/>
    </row>
    <row r="35915" spans="1:1" x14ac:dyDescent="0.55000000000000004">
      <c r="A35915" s="131"/>
    </row>
    <row r="35918" spans="1:1" x14ac:dyDescent="0.55000000000000004">
      <c r="A35918" s="131"/>
    </row>
    <row r="35919" spans="1:1" x14ac:dyDescent="0.55000000000000004">
      <c r="A35919" s="131"/>
    </row>
    <row r="35922" spans="1:1" x14ac:dyDescent="0.55000000000000004">
      <c r="A35922" s="131"/>
    </row>
    <row r="35923" spans="1:1" x14ac:dyDescent="0.55000000000000004">
      <c r="A35923" s="131"/>
    </row>
    <row r="35926" spans="1:1" x14ac:dyDescent="0.55000000000000004">
      <c r="A35926" s="131"/>
    </row>
    <row r="35927" spans="1:1" x14ac:dyDescent="0.55000000000000004">
      <c r="A35927" s="131"/>
    </row>
    <row r="35930" spans="1:1" x14ac:dyDescent="0.55000000000000004">
      <c r="A35930" s="131"/>
    </row>
    <row r="35931" spans="1:1" x14ac:dyDescent="0.55000000000000004">
      <c r="A35931" s="131"/>
    </row>
    <row r="35934" spans="1:1" x14ac:dyDescent="0.55000000000000004">
      <c r="A35934" s="131"/>
    </row>
    <row r="35935" spans="1:1" x14ac:dyDescent="0.55000000000000004">
      <c r="A35935" s="131"/>
    </row>
    <row r="35938" spans="1:1" x14ac:dyDescent="0.55000000000000004">
      <c r="A35938" s="131"/>
    </row>
    <row r="35939" spans="1:1" x14ac:dyDescent="0.55000000000000004">
      <c r="A35939" s="131"/>
    </row>
    <row r="35942" spans="1:1" x14ac:dyDescent="0.55000000000000004">
      <c r="A35942" s="131"/>
    </row>
    <row r="35943" spans="1:1" x14ac:dyDescent="0.55000000000000004">
      <c r="A35943" s="131"/>
    </row>
    <row r="35946" spans="1:1" x14ac:dyDescent="0.55000000000000004">
      <c r="A35946" s="131"/>
    </row>
    <row r="35947" spans="1:1" x14ac:dyDescent="0.55000000000000004">
      <c r="A35947" s="131"/>
    </row>
    <row r="35950" spans="1:1" x14ac:dyDescent="0.55000000000000004">
      <c r="A35950" s="131"/>
    </row>
    <row r="35951" spans="1:1" x14ac:dyDescent="0.55000000000000004">
      <c r="A35951" s="131"/>
    </row>
    <row r="35954" spans="1:1" x14ac:dyDescent="0.55000000000000004">
      <c r="A35954" s="131"/>
    </row>
    <row r="35955" spans="1:1" x14ac:dyDescent="0.55000000000000004">
      <c r="A35955" s="131"/>
    </row>
    <row r="35958" spans="1:1" x14ac:dyDescent="0.55000000000000004">
      <c r="A35958" s="131"/>
    </row>
    <row r="35959" spans="1:1" x14ac:dyDescent="0.55000000000000004">
      <c r="A35959" s="131"/>
    </row>
    <row r="35962" spans="1:1" x14ac:dyDescent="0.55000000000000004">
      <c r="A35962" s="131"/>
    </row>
    <row r="35963" spans="1:1" x14ac:dyDescent="0.55000000000000004">
      <c r="A35963" s="131"/>
    </row>
    <row r="35966" spans="1:1" x14ac:dyDescent="0.55000000000000004">
      <c r="A35966" s="131"/>
    </row>
    <row r="35967" spans="1:1" x14ac:dyDescent="0.55000000000000004">
      <c r="A35967" s="131"/>
    </row>
    <row r="35970" spans="1:1" x14ac:dyDescent="0.55000000000000004">
      <c r="A35970" s="131"/>
    </row>
    <row r="35971" spans="1:1" x14ac:dyDescent="0.55000000000000004">
      <c r="A35971" s="131"/>
    </row>
    <row r="35974" spans="1:1" x14ac:dyDescent="0.55000000000000004">
      <c r="A35974" s="131"/>
    </row>
    <row r="35975" spans="1:1" x14ac:dyDescent="0.55000000000000004">
      <c r="A35975" s="131"/>
    </row>
    <row r="35978" spans="1:1" x14ac:dyDescent="0.55000000000000004">
      <c r="A35978" s="131"/>
    </row>
    <row r="35979" spans="1:1" x14ac:dyDescent="0.55000000000000004">
      <c r="A35979" s="131"/>
    </row>
    <row r="35982" spans="1:1" x14ac:dyDescent="0.55000000000000004">
      <c r="A35982" s="131"/>
    </row>
    <row r="35983" spans="1:1" x14ac:dyDescent="0.55000000000000004">
      <c r="A35983" s="131"/>
    </row>
    <row r="35986" spans="1:1" x14ac:dyDescent="0.55000000000000004">
      <c r="A35986" s="131"/>
    </row>
    <row r="35987" spans="1:1" x14ac:dyDescent="0.55000000000000004">
      <c r="A35987" s="131"/>
    </row>
    <row r="35990" spans="1:1" x14ac:dyDescent="0.55000000000000004">
      <c r="A35990" s="131"/>
    </row>
    <row r="35991" spans="1:1" x14ac:dyDescent="0.55000000000000004">
      <c r="A35991" s="131"/>
    </row>
    <row r="35994" spans="1:1" x14ac:dyDescent="0.55000000000000004">
      <c r="A35994" s="131"/>
    </row>
    <row r="35995" spans="1:1" x14ac:dyDescent="0.55000000000000004">
      <c r="A35995" s="131"/>
    </row>
    <row r="35998" spans="1:1" x14ac:dyDescent="0.55000000000000004">
      <c r="A35998" s="131"/>
    </row>
    <row r="35999" spans="1:1" x14ac:dyDescent="0.55000000000000004">
      <c r="A35999" s="131"/>
    </row>
    <row r="36002" spans="1:1" x14ac:dyDescent="0.55000000000000004">
      <c r="A36002" s="131"/>
    </row>
    <row r="36003" spans="1:1" x14ac:dyDescent="0.55000000000000004">
      <c r="A36003" s="131"/>
    </row>
    <row r="36006" spans="1:1" x14ac:dyDescent="0.55000000000000004">
      <c r="A36006" s="131"/>
    </row>
    <row r="36007" spans="1:1" x14ac:dyDescent="0.55000000000000004">
      <c r="A36007" s="131"/>
    </row>
    <row r="36010" spans="1:1" x14ac:dyDescent="0.55000000000000004">
      <c r="A36010" s="131"/>
    </row>
    <row r="36011" spans="1:1" x14ac:dyDescent="0.55000000000000004">
      <c r="A36011" s="131"/>
    </row>
    <row r="36014" spans="1:1" x14ac:dyDescent="0.55000000000000004">
      <c r="A36014" s="131"/>
    </row>
    <row r="36015" spans="1:1" x14ac:dyDescent="0.55000000000000004">
      <c r="A36015" s="131"/>
    </row>
    <row r="36018" spans="1:1" x14ac:dyDescent="0.55000000000000004">
      <c r="A36018" s="131"/>
    </row>
    <row r="36019" spans="1:1" x14ac:dyDescent="0.55000000000000004">
      <c r="A36019" s="131"/>
    </row>
    <row r="36022" spans="1:1" x14ac:dyDescent="0.55000000000000004">
      <c r="A36022" s="131"/>
    </row>
    <row r="36023" spans="1:1" x14ac:dyDescent="0.55000000000000004">
      <c r="A36023" s="131"/>
    </row>
    <row r="36026" spans="1:1" x14ac:dyDescent="0.55000000000000004">
      <c r="A36026" s="131"/>
    </row>
    <row r="36027" spans="1:1" x14ac:dyDescent="0.55000000000000004">
      <c r="A36027" s="131"/>
    </row>
    <row r="36030" spans="1:1" x14ac:dyDescent="0.55000000000000004">
      <c r="A36030" s="131"/>
    </row>
    <row r="36031" spans="1:1" x14ac:dyDescent="0.55000000000000004">
      <c r="A36031" s="131"/>
    </row>
    <row r="36034" spans="1:1" x14ac:dyDescent="0.55000000000000004">
      <c r="A36034" s="131"/>
    </row>
    <row r="36035" spans="1:1" x14ac:dyDescent="0.55000000000000004">
      <c r="A36035" s="131"/>
    </row>
    <row r="36038" spans="1:1" x14ac:dyDescent="0.55000000000000004">
      <c r="A36038" s="131"/>
    </row>
    <row r="36039" spans="1:1" x14ac:dyDescent="0.55000000000000004">
      <c r="A36039" s="131"/>
    </row>
    <row r="36042" spans="1:1" x14ac:dyDescent="0.55000000000000004">
      <c r="A36042" s="131"/>
    </row>
    <row r="36043" spans="1:1" x14ac:dyDescent="0.55000000000000004">
      <c r="A36043" s="131"/>
    </row>
    <row r="36046" spans="1:1" x14ac:dyDescent="0.55000000000000004">
      <c r="A36046" s="131"/>
    </row>
    <row r="36047" spans="1:1" x14ac:dyDescent="0.55000000000000004">
      <c r="A36047" s="131"/>
    </row>
    <row r="36050" spans="1:1" x14ac:dyDescent="0.55000000000000004">
      <c r="A36050" s="131"/>
    </row>
    <row r="36051" spans="1:1" x14ac:dyDescent="0.55000000000000004">
      <c r="A36051" s="131"/>
    </row>
    <row r="36054" spans="1:1" x14ac:dyDescent="0.55000000000000004">
      <c r="A36054" s="131"/>
    </row>
    <row r="36055" spans="1:1" x14ac:dyDescent="0.55000000000000004">
      <c r="A36055" s="131"/>
    </row>
    <row r="36058" spans="1:1" x14ac:dyDescent="0.55000000000000004">
      <c r="A36058" s="131"/>
    </row>
    <row r="36059" spans="1:1" x14ac:dyDescent="0.55000000000000004">
      <c r="A36059" s="131"/>
    </row>
    <row r="36062" spans="1:1" x14ac:dyDescent="0.55000000000000004">
      <c r="A36062" s="131"/>
    </row>
    <row r="36063" spans="1:1" x14ac:dyDescent="0.55000000000000004">
      <c r="A36063" s="131"/>
    </row>
    <row r="36066" spans="1:1" x14ac:dyDescent="0.55000000000000004">
      <c r="A36066" s="131"/>
    </row>
    <row r="36067" spans="1:1" x14ac:dyDescent="0.55000000000000004">
      <c r="A36067" s="131"/>
    </row>
    <row r="36070" spans="1:1" x14ac:dyDescent="0.55000000000000004">
      <c r="A36070" s="131"/>
    </row>
    <row r="36071" spans="1:1" x14ac:dyDescent="0.55000000000000004">
      <c r="A36071" s="131"/>
    </row>
    <row r="36074" spans="1:1" x14ac:dyDescent="0.55000000000000004">
      <c r="A36074" s="131"/>
    </row>
    <row r="36075" spans="1:1" x14ac:dyDescent="0.55000000000000004">
      <c r="A36075" s="131"/>
    </row>
    <row r="36078" spans="1:1" x14ac:dyDescent="0.55000000000000004">
      <c r="A36078" s="131"/>
    </row>
    <row r="36079" spans="1:1" x14ac:dyDescent="0.55000000000000004">
      <c r="A36079" s="131"/>
    </row>
    <row r="36082" spans="1:1" x14ac:dyDescent="0.55000000000000004">
      <c r="A36082" s="131"/>
    </row>
    <row r="36083" spans="1:1" x14ac:dyDescent="0.55000000000000004">
      <c r="A36083" s="131"/>
    </row>
    <row r="36086" spans="1:1" x14ac:dyDescent="0.55000000000000004">
      <c r="A36086" s="131"/>
    </row>
    <row r="36087" spans="1:1" x14ac:dyDescent="0.55000000000000004">
      <c r="A36087" s="131"/>
    </row>
    <row r="36090" spans="1:1" x14ac:dyDescent="0.55000000000000004">
      <c r="A36090" s="131"/>
    </row>
    <row r="36091" spans="1:1" x14ac:dyDescent="0.55000000000000004">
      <c r="A36091" s="131"/>
    </row>
    <row r="36094" spans="1:1" x14ac:dyDescent="0.55000000000000004">
      <c r="A36094" s="131"/>
    </row>
    <row r="36095" spans="1:1" x14ac:dyDescent="0.55000000000000004">
      <c r="A36095" s="131"/>
    </row>
    <row r="36098" spans="1:1" x14ac:dyDescent="0.55000000000000004">
      <c r="A36098" s="131"/>
    </row>
    <row r="36099" spans="1:1" x14ac:dyDescent="0.55000000000000004">
      <c r="A36099" s="131"/>
    </row>
    <row r="36102" spans="1:1" x14ac:dyDescent="0.55000000000000004">
      <c r="A36102" s="131"/>
    </row>
    <row r="36103" spans="1:1" x14ac:dyDescent="0.55000000000000004">
      <c r="A36103" s="131"/>
    </row>
    <row r="36106" spans="1:1" x14ac:dyDescent="0.55000000000000004">
      <c r="A36106" s="131"/>
    </row>
    <row r="36107" spans="1:1" x14ac:dyDescent="0.55000000000000004">
      <c r="A36107" s="131"/>
    </row>
    <row r="36110" spans="1:1" x14ac:dyDescent="0.55000000000000004">
      <c r="A36110" s="131"/>
    </row>
    <row r="36111" spans="1:1" x14ac:dyDescent="0.55000000000000004">
      <c r="A36111" s="131"/>
    </row>
    <row r="36114" spans="1:1" x14ac:dyDescent="0.55000000000000004">
      <c r="A36114" s="131"/>
    </row>
    <row r="36115" spans="1:1" x14ac:dyDescent="0.55000000000000004">
      <c r="A36115" s="131"/>
    </row>
    <row r="36118" spans="1:1" x14ac:dyDescent="0.55000000000000004">
      <c r="A36118" s="131"/>
    </row>
    <row r="36119" spans="1:1" x14ac:dyDescent="0.55000000000000004">
      <c r="A36119" s="131"/>
    </row>
    <row r="36122" spans="1:1" x14ac:dyDescent="0.55000000000000004">
      <c r="A36122" s="131"/>
    </row>
    <row r="36123" spans="1:1" x14ac:dyDescent="0.55000000000000004">
      <c r="A36123" s="131"/>
    </row>
    <row r="36126" spans="1:1" x14ac:dyDescent="0.55000000000000004">
      <c r="A36126" s="131"/>
    </row>
    <row r="36127" spans="1:1" x14ac:dyDescent="0.55000000000000004">
      <c r="A36127" s="131"/>
    </row>
    <row r="36130" spans="1:1" x14ac:dyDescent="0.55000000000000004">
      <c r="A36130" s="131"/>
    </row>
    <row r="36131" spans="1:1" x14ac:dyDescent="0.55000000000000004">
      <c r="A36131" s="131"/>
    </row>
    <row r="36134" spans="1:1" x14ac:dyDescent="0.55000000000000004">
      <c r="A36134" s="131"/>
    </row>
    <row r="36135" spans="1:1" x14ac:dyDescent="0.55000000000000004">
      <c r="A36135" s="131"/>
    </row>
    <row r="36138" spans="1:1" x14ac:dyDescent="0.55000000000000004">
      <c r="A36138" s="131"/>
    </row>
    <row r="36139" spans="1:1" x14ac:dyDescent="0.55000000000000004">
      <c r="A36139" s="131"/>
    </row>
    <row r="36142" spans="1:1" x14ac:dyDescent="0.55000000000000004">
      <c r="A36142" s="131"/>
    </row>
    <row r="36143" spans="1:1" x14ac:dyDescent="0.55000000000000004">
      <c r="A36143" s="131"/>
    </row>
    <row r="36146" spans="1:1" x14ac:dyDescent="0.55000000000000004">
      <c r="A36146" s="131"/>
    </row>
    <row r="36147" spans="1:1" x14ac:dyDescent="0.55000000000000004">
      <c r="A36147" s="131"/>
    </row>
    <row r="36150" spans="1:1" x14ac:dyDescent="0.55000000000000004">
      <c r="A36150" s="131"/>
    </row>
    <row r="36151" spans="1:1" x14ac:dyDescent="0.55000000000000004">
      <c r="A36151" s="131"/>
    </row>
    <row r="36154" spans="1:1" x14ac:dyDescent="0.55000000000000004">
      <c r="A36154" s="131"/>
    </row>
    <row r="36155" spans="1:1" x14ac:dyDescent="0.55000000000000004">
      <c r="A36155" s="131"/>
    </row>
    <row r="36158" spans="1:1" x14ac:dyDescent="0.55000000000000004">
      <c r="A36158" s="131"/>
    </row>
    <row r="36159" spans="1:1" x14ac:dyDescent="0.55000000000000004">
      <c r="A36159" s="131"/>
    </row>
    <row r="36162" spans="1:1" x14ac:dyDescent="0.55000000000000004">
      <c r="A36162" s="131"/>
    </row>
    <row r="36163" spans="1:1" x14ac:dyDescent="0.55000000000000004">
      <c r="A36163" s="131"/>
    </row>
    <row r="36166" spans="1:1" x14ac:dyDescent="0.55000000000000004">
      <c r="A36166" s="131"/>
    </row>
    <row r="36167" spans="1:1" x14ac:dyDescent="0.55000000000000004">
      <c r="A36167" s="131"/>
    </row>
    <row r="36170" spans="1:1" x14ac:dyDescent="0.55000000000000004">
      <c r="A36170" s="131"/>
    </row>
    <row r="36171" spans="1:1" x14ac:dyDescent="0.55000000000000004">
      <c r="A36171" s="131"/>
    </row>
    <row r="36174" spans="1:1" x14ac:dyDescent="0.55000000000000004">
      <c r="A36174" s="131"/>
    </row>
    <row r="36175" spans="1:1" x14ac:dyDescent="0.55000000000000004">
      <c r="A36175" s="131"/>
    </row>
    <row r="36178" spans="1:1" x14ac:dyDescent="0.55000000000000004">
      <c r="A36178" s="131"/>
    </row>
    <row r="36179" spans="1:1" x14ac:dyDescent="0.55000000000000004">
      <c r="A36179" s="131"/>
    </row>
    <row r="36182" spans="1:1" x14ac:dyDescent="0.55000000000000004">
      <c r="A36182" s="131"/>
    </row>
    <row r="36183" spans="1:1" x14ac:dyDescent="0.55000000000000004">
      <c r="A36183" s="131"/>
    </row>
    <row r="36186" spans="1:1" x14ac:dyDescent="0.55000000000000004">
      <c r="A36186" s="131"/>
    </row>
    <row r="36187" spans="1:1" x14ac:dyDescent="0.55000000000000004">
      <c r="A36187" s="131"/>
    </row>
    <row r="36190" spans="1:1" x14ac:dyDescent="0.55000000000000004">
      <c r="A36190" s="131"/>
    </row>
    <row r="36191" spans="1:1" x14ac:dyDescent="0.55000000000000004">
      <c r="A36191" s="131"/>
    </row>
    <row r="36194" spans="1:1" x14ac:dyDescent="0.55000000000000004">
      <c r="A36194" s="131"/>
    </row>
    <row r="36195" spans="1:1" x14ac:dyDescent="0.55000000000000004">
      <c r="A36195" s="131"/>
    </row>
    <row r="36198" spans="1:1" x14ac:dyDescent="0.55000000000000004">
      <c r="A36198" s="131"/>
    </row>
    <row r="36199" spans="1:1" x14ac:dyDescent="0.55000000000000004">
      <c r="A36199" s="131"/>
    </row>
    <row r="36202" spans="1:1" x14ac:dyDescent="0.55000000000000004">
      <c r="A36202" s="131"/>
    </row>
    <row r="36203" spans="1:1" x14ac:dyDescent="0.55000000000000004">
      <c r="A36203" s="131"/>
    </row>
    <row r="36206" spans="1:1" x14ac:dyDescent="0.55000000000000004">
      <c r="A36206" s="131"/>
    </row>
    <row r="36207" spans="1:1" x14ac:dyDescent="0.55000000000000004">
      <c r="A36207" s="131"/>
    </row>
    <row r="36210" spans="1:1" x14ac:dyDescent="0.55000000000000004">
      <c r="A36210" s="131"/>
    </row>
    <row r="36211" spans="1:1" x14ac:dyDescent="0.55000000000000004">
      <c r="A36211" s="131"/>
    </row>
    <row r="36214" spans="1:1" x14ac:dyDescent="0.55000000000000004">
      <c r="A36214" s="131"/>
    </row>
    <row r="36215" spans="1:1" x14ac:dyDescent="0.55000000000000004">
      <c r="A36215" s="131"/>
    </row>
    <row r="36218" spans="1:1" x14ac:dyDescent="0.55000000000000004">
      <c r="A36218" s="131"/>
    </row>
    <row r="36219" spans="1:1" x14ac:dyDescent="0.55000000000000004">
      <c r="A36219" s="131"/>
    </row>
    <row r="36222" spans="1:1" x14ac:dyDescent="0.55000000000000004">
      <c r="A36222" s="131"/>
    </row>
    <row r="36223" spans="1:1" x14ac:dyDescent="0.55000000000000004">
      <c r="A36223" s="131"/>
    </row>
    <row r="36226" spans="1:1" x14ac:dyDescent="0.55000000000000004">
      <c r="A36226" s="131"/>
    </row>
    <row r="36227" spans="1:1" x14ac:dyDescent="0.55000000000000004">
      <c r="A36227" s="131"/>
    </row>
    <row r="36230" spans="1:1" x14ac:dyDescent="0.55000000000000004">
      <c r="A36230" s="131"/>
    </row>
    <row r="36231" spans="1:1" x14ac:dyDescent="0.55000000000000004">
      <c r="A36231" s="131"/>
    </row>
    <row r="36234" spans="1:1" x14ac:dyDescent="0.55000000000000004">
      <c r="A36234" s="131"/>
    </row>
    <row r="36235" spans="1:1" x14ac:dyDescent="0.55000000000000004">
      <c r="A36235" s="131"/>
    </row>
    <row r="36238" spans="1:1" x14ac:dyDescent="0.55000000000000004">
      <c r="A36238" s="131"/>
    </row>
    <row r="36239" spans="1:1" x14ac:dyDescent="0.55000000000000004">
      <c r="A36239" s="131"/>
    </row>
    <row r="36242" spans="1:1" x14ac:dyDescent="0.55000000000000004">
      <c r="A36242" s="131"/>
    </row>
    <row r="36243" spans="1:1" x14ac:dyDescent="0.55000000000000004">
      <c r="A36243" s="131"/>
    </row>
    <row r="36246" spans="1:1" x14ac:dyDescent="0.55000000000000004">
      <c r="A36246" s="131"/>
    </row>
    <row r="36247" spans="1:1" x14ac:dyDescent="0.55000000000000004">
      <c r="A36247" s="131"/>
    </row>
    <row r="36250" spans="1:1" x14ac:dyDescent="0.55000000000000004">
      <c r="A36250" s="131"/>
    </row>
    <row r="36251" spans="1:1" x14ac:dyDescent="0.55000000000000004">
      <c r="A36251" s="131"/>
    </row>
    <row r="36254" spans="1:1" x14ac:dyDescent="0.55000000000000004">
      <c r="A36254" s="131"/>
    </row>
    <row r="36255" spans="1:1" x14ac:dyDescent="0.55000000000000004">
      <c r="A36255" s="131"/>
    </row>
    <row r="36258" spans="1:1" x14ac:dyDescent="0.55000000000000004">
      <c r="A36258" s="131"/>
    </row>
    <row r="36259" spans="1:1" x14ac:dyDescent="0.55000000000000004">
      <c r="A36259" s="131"/>
    </row>
    <row r="36262" spans="1:1" x14ac:dyDescent="0.55000000000000004">
      <c r="A36262" s="131"/>
    </row>
    <row r="36263" spans="1:1" x14ac:dyDescent="0.55000000000000004">
      <c r="A36263" s="131"/>
    </row>
    <row r="36266" spans="1:1" x14ac:dyDescent="0.55000000000000004">
      <c r="A36266" s="131"/>
    </row>
    <row r="36267" spans="1:1" x14ac:dyDescent="0.55000000000000004">
      <c r="A36267" s="131"/>
    </row>
    <row r="36270" spans="1:1" x14ac:dyDescent="0.55000000000000004">
      <c r="A36270" s="131"/>
    </row>
    <row r="36271" spans="1:1" x14ac:dyDescent="0.55000000000000004">
      <c r="A36271" s="131"/>
    </row>
    <row r="36274" spans="1:1" x14ac:dyDescent="0.55000000000000004">
      <c r="A36274" s="131"/>
    </row>
    <row r="36275" spans="1:1" x14ac:dyDescent="0.55000000000000004">
      <c r="A36275" s="131"/>
    </row>
    <row r="36278" spans="1:1" x14ac:dyDescent="0.55000000000000004">
      <c r="A36278" s="131"/>
    </row>
    <row r="36279" spans="1:1" x14ac:dyDescent="0.55000000000000004">
      <c r="A36279" s="131"/>
    </row>
    <row r="36282" spans="1:1" x14ac:dyDescent="0.55000000000000004">
      <c r="A36282" s="131"/>
    </row>
    <row r="36283" spans="1:1" x14ac:dyDescent="0.55000000000000004">
      <c r="A36283" s="131"/>
    </row>
    <row r="36286" spans="1:1" x14ac:dyDescent="0.55000000000000004">
      <c r="A36286" s="131"/>
    </row>
    <row r="36287" spans="1:1" x14ac:dyDescent="0.55000000000000004">
      <c r="A36287" s="131"/>
    </row>
    <row r="36290" spans="1:1" x14ac:dyDescent="0.55000000000000004">
      <c r="A36290" s="131"/>
    </row>
    <row r="36291" spans="1:1" x14ac:dyDescent="0.55000000000000004">
      <c r="A36291" s="131"/>
    </row>
    <row r="36294" spans="1:1" x14ac:dyDescent="0.55000000000000004">
      <c r="A36294" s="131"/>
    </row>
    <row r="36295" spans="1:1" x14ac:dyDescent="0.55000000000000004">
      <c r="A36295" s="131"/>
    </row>
    <row r="36298" spans="1:1" x14ac:dyDescent="0.55000000000000004">
      <c r="A36298" s="131"/>
    </row>
    <row r="36299" spans="1:1" x14ac:dyDescent="0.55000000000000004">
      <c r="A36299" s="131"/>
    </row>
    <row r="36302" spans="1:1" x14ac:dyDescent="0.55000000000000004">
      <c r="A36302" s="131"/>
    </row>
    <row r="36303" spans="1:1" x14ac:dyDescent="0.55000000000000004">
      <c r="A36303" s="131"/>
    </row>
    <row r="36306" spans="1:1" x14ac:dyDescent="0.55000000000000004">
      <c r="A36306" s="131"/>
    </row>
    <row r="36307" spans="1:1" x14ac:dyDescent="0.55000000000000004">
      <c r="A36307" s="131"/>
    </row>
    <row r="36310" spans="1:1" x14ac:dyDescent="0.55000000000000004">
      <c r="A36310" s="131"/>
    </row>
    <row r="36311" spans="1:1" x14ac:dyDescent="0.55000000000000004">
      <c r="A36311" s="131"/>
    </row>
    <row r="36314" spans="1:1" x14ac:dyDescent="0.55000000000000004">
      <c r="A36314" s="131"/>
    </row>
    <row r="36315" spans="1:1" x14ac:dyDescent="0.55000000000000004">
      <c r="A36315" s="131"/>
    </row>
    <row r="36318" spans="1:1" x14ac:dyDescent="0.55000000000000004">
      <c r="A36318" s="131"/>
    </row>
    <row r="36319" spans="1:1" x14ac:dyDescent="0.55000000000000004">
      <c r="A36319" s="131"/>
    </row>
    <row r="36322" spans="1:1" x14ac:dyDescent="0.55000000000000004">
      <c r="A36322" s="131"/>
    </row>
    <row r="36323" spans="1:1" x14ac:dyDescent="0.55000000000000004">
      <c r="A36323" s="131"/>
    </row>
    <row r="36326" spans="1:1" x14ac:dyDescent="0.55000000000000004">
      <c r="A36326" s="131"/>
    </row>
    <row r="36327" spans="1:1" x14ac:dyDescent="0.55000000000000004">
      <c r="A36327" s="131"/>
    </row>
    <row r="36330" spans="1:1" x14ac:dyDescent="0.55000000000000004">
      <c r="A36330" s="131"/>
    </row>
    <row r="36331" spans="1:1" x14ac:dyDescent="0.55000000000000004">
      <c r="A36331" s="131"/>
    </row>
    <row r="36334" spans="1:1" x14ac:dyDescent="0.55000000000000004">
      <c r="A36334" s="131"/>
    </row>
    <row r="36335" spans="1:1" x14ac:dyDescent="0.55000000000000004">
      <c r="A36335" s="131"/>
    </row>
    <row r="36338" spans="1:1" x14ac:dyDescent="0.55000000000000004">
      <c r="A36338" s="131"/>
    </row>
    <row r="36339" spans="1:1" x14ac:dyDescent="0.55000000000000004">
      <c r="A36339" s="131"/>
    </row>
    <row r="36342" spans="1:1" x14ac:dyDescent="0.55000000000000004">
      <c r="A36342" s="131"/>
    </row>
    <row r="36343" spans="1:1" x14ac:dyDescent="0.55000000000000004">
      <c r="A36343" s="131"/>
    </row>
    <row r="36346" spans="1:1" x14ac:dyDescent="0.55000000000000004">
      <c r="A36346" s="131"/>
    </row>
    <row r="36347" spans="1:1" x14ac:dyDescent="0.55000000000000004">
      <c r="A36347" s="131"/>
    </row>
    <row r="36350" spans="1:1" x14ac:dyDescent="0.55000000000000004">
      <c r="A36350" s="131"/>
    </row>
    <row r="36351" spans="1:1" x14ac:dyDescent="0.55000000000000004">
      <c r="A36351" s="131"/>
    </row>
    <row r="36354" spans="1:1" x14ac:dyDescent="0.55000000000000004">
      <c r="A36354" s="131"/>
    </row>
    <row r="36355" spans="1:1" x14ac:dyDescent="0.55000000000000004">
      <c r="A36355" s="131"/>
    </row>
    <row r="36358" spans="1:1" x14ac:dyDescent="0.55000000000000004">
      <c r="A36358" s="131"/>
    </row>
    <row r="36359" spans="1:1" x14ac:dyDescent="0.55000000000000004">
      <c r="A36359" s="131"/>
    </row>
    <row r="36362" spans="1:1" x14ac:dyDescent="0.55000000000000004">
      <c r="A36362" s="131"/>
    </row>
    <row r="36363" spans="1:1" x14ac:dyDescent="0.55000000000000004">
      <c r="A36363" s="131"/>
    </row>
    <row r="36366" spans="1:1" x14ac:dyDescent="0.55000000000000004">
      <c r="A36366" s="131"/>
    </row>
    <row r="36367" spans="1:1" x14ac:dyDescent="0.55000000000000004">
      <c r="A36367" s="131"/>
    </row>
    <row r="36370" spans="1:1" x14ac:dyDescent="0.55000000000000004">
      <c r="A36370" s="131"/>
    </row>
    <row r="36371" spans="1:1" x14ac:dyDescent="0.55000000000000004">
      <c r="A36371" s="131"/>
    </row>
    <row r="36374" spans="1:1" x14ac:dyDescent="0.55000000000000004">
      <c r="A36374" s="131"/>
    </row>
    <row r="36375" spans="1:1" x14ac:dyDescent="0.55000000000000004">
      <c r="A36375" s="131"/>
    </row>
    <row r="36378" spans="1:1" x14ac:dyDescent="0.55000000000000004">
      <c r="A36378" s="131"/>
    </row>
    <row r="36379" spans="1:1" x14ac:dyDescent="0.55000000000000004">
      <c r="A36379" s="131"/>
    </row>
    <row r="36382" spans="1:1" x14ac:dyDescent="0.55000000000000004">
      <c r="A36382" s="131"/>
    </row>
    <row r="36383" spans="1:1" x14ac:dyDescent="0.55000000000000004">
      <c r="A36383" s="131"/>
    </row>
    <row r="36386" spans="1:1" x14ac:dyDescent="0.55000000000000004">
      <c r="A36386" s="131"/>
    </row>
    <row r="36387" spans="1:1" x14ac:dyDescent="0.55000000000000004">
      <c r="A36387" s="131"/>
    </row>
    <row r="36390" spans="1:1" x14ac:dyDescent="0.55000000000000004">
      <c r="A36390" s="131"/>
    </row>
    <row r="36391" spans="1:1" x14ac:dyDescent="0.55000000000000004">
      <c r="A36391" s="131"/>
    </row>
    <row r="36394" spans="1:1" x14ac:dyDescent="0.55000000000000004">
      <c r="A36394" s="131"/>
    </row>
    <row r="36395" spans="1:1" x14ac:dyDescent="0.55000000000000004">
      <c r="A36395" s="131"/>
    </row>
    <row r="36398" spans="1:1" x14ac:dyDescent="0.55000000000000004">
      <c r="A36398" s="131"/>
    </row>
    <row r="36399" spans="1:1" x14ac:dyDescent="0.55000000000000004">
      <c r="A36399" s="131"/>
    </row>
    <row r="36402" spans="1:1" x14ac:dyDescent="0.55000000000000004">
      <c r="A36402" s="131"/>
    </row>
    <row r="36403" spans="1:1" x14ac:dyDescent="0.55000000000000004">
      <c r="A36403" s="131"/>
    </row>
    <row r="36406" spans="1:1" x14ac:dyDescent="0.55000000000000004">
      <c r="A36406" s="131"/>
    </row>
    <row r="36407" spans="1:1" x14ac:dyDescent="0.55000000000000004">
      <c r="A36407" s="131"/>
    </row>
    <row r="36410" spans="1:1" x14ac:dyDescent="0.55000000000000004">
      <c r="A36410" s="131"/>
    </row>
    <row r="36411" spans="1:1" x14ac:dyDescent="0.55000000000000004">
      <c r="A36411" s="131"/>
    </row>
    <row r="36414" spans="1:1" x14ac:dyDescent="0.55000000000000004">
      <c r="A36414" s="131"/>
    </row>
    <row r="36415" spans="1:1" x14ac:dyDescent="0.55000000000000004">
      <c r="A36415" s="131"/>
    </row>
    <row r="36418" spans="1:1" x14ac:dyDescent="0.55000000000000004">
      <c r="A36418" s="131"/>
    </row>
    <row r="36419" spans="1:1" x14ac:dyDescent="0.55000000000000004">
      <c r="A36419" s="131"/>
    </row>
    <row r="36422" spans="1:1" x14ac:dyDescent="0.55000000000000004">
      <c r="A36422" s="131"/>
    </row>
    <row r="36423" spans="1:1" x14ac:dyDescent="0.55000000000000004">
      <c r="A36423" s="131"/>
    </row>
    <row r="36426" spans="1:1" x14ac:dyDescent="0.55000000000000004">
      <c r="A36426" s="131"/>
    </row>
    <row r="36427" spans="1:1" x14ac:dyDescent="0.55000000000000004">
      <c r="A36427" s="131"/>
    </row>
    <row r="36430" spans="1:1" x14ac:dyDescent="0.55000000000000004">
      <c r="A36430" s="131"/>
    </row>
    <row r="36431" spans="1:1" x14ac:dyDescent="0.55000000000000004">
      <c r="A36431" s="131"/>
    </row>
    <row r="36434" spans="1:1" x14ac:dyDescent="0.55000000000000004">
      <c r="A36434" s="131"/>
    </row>
    <row r="36435" spans="1:1" x14ac:dyDescent="0.55000000000000004">
      <c r="A36435" s="131"/>
    </row>
    <row r="36438" spans="1:1" x14ac:dyDescent="0.55000000000000004">
      <c r="A36438" s="131"/>
    </row>
    <row r="36439" spans="1:1" x14ac:dyDescent="0.55000000000000004">
      <c r="A36439" s="131"/>
    </row>
    <row r="36442" spans="1:1" x14ac:dyDescent="0.55000000000000004">
      <c r="A36442" s="131"/>
    </row>
    <row r="36443" spans="1:1" x14ac:dyDescent="0.55000000000000004">
      <c r="A36443" s="131"/>
    </row>
    <row r="36446" spans="1:1" x14ac:dyDescent="0.55000000000000004">
      <c r="A36446" s="131"/>
    </row>
    <row r="36447" spans="1:1" x14ac:dyDescent="0.55000000000000004">
      <c r="A36447" s="131"/>
    </row>
    <row r="36450" spans="1:1" x14ac:dyDescent="0.55000000000000004">
      <c r="A36450" s="131"/>
    </row>
    <row r="36451" spans="1:1" x14ac:dyDescent="0.55000000000000004">
      <c r="A36451" s="131"/>
    </row>
    <row r="36454" spans="1:1" x14ac:dyDescent="0.55000000000000004">
      <c r="A36454" s="131"/>
    </row>
    <row r="36455" spans="1:1" x14ac:dyDescent="0.55000000000000004">
      <c r="A36455" s="131"/>
    </row>
    <row r="36458" spans="1:1" x14ac:dyDescent="0.55000000000000004">
      <c r="A36458" s="131"/>
    </row>
    <row r="36459" spans="1:1" x14ac:dyDescent="0.55000000000000004">
      <c r="A36459" s="131"/>
    </row>
    <row r="36462" spans="1:1" x14ac:dyDescent="0.55000000000000004">
      <c r="A36462" s="131"/>
    </row>
    <row r="36463" spans="1:1" x14ac:dyDescent="0.55000000000000004">
      <c r="A36463" s="131"/>
    </row>
    <row r="36466" spans="1:1" x14ac:dyDescent="0.55000000000000004">
      <c r="A36466" s="131"/>
    </row>
    <row r="36467" spans="1:1" x14ac:dyDescent="0.55000000000000004">
      <c r="A36467" s="131"/>
    </row>
    <row r="36470" spans="1:1" x14ac:dyDescent="0.55000000000000004">
      <c r="A36470" s="131"/>
    </row>
    <row r="36471" spans="1:1" x14ac:dyDescent="0.55000000000000004">
      <c r="A36471" s="131"/>
    </row>
    <row r="36474" spans="1:1" x14ac:dyDescent="0.55000000000000004">
      <c r="A36474" s="131"/>
    </row>
    <row r="36475" spans="1:1" x14ac:dyDescent="0.55000000000000004">
      <c r="A36475" s="131"/>
    </row>
    <row r="36478" spans="1:1" x14ac:dyDescent="0.55000000000000004">
      <c r="A36478" s="131"/>
    </row>
    <row r="36479" spans="1:1" x14ac:dyDescent="0.55000000000000004">
      <c r="A36479" s="131"/>
    </row>
    <row r="36482" spans="1:1" x14ac:dyDescent="0.55000000000000004">
      <c r="A36482" s="131"/>
    </row>
    <row r="36483" spans="1:1" x14ac:dyDescent="0.55000000000000004">
      <c r="A36483" s="131"/>
    </row>
    <row r="36486" spans="1:1" x14ac:dyDescent="0.55000000000000004">
      <c r="A36486" s="131"/>
    </row>
    <row r="36487" spans="1:1" x14ac:dyDescent="0.55000000000000004">
      <c r="A36487" s="131"/>
    </row>
    <row r="36490" spans="1:1" x14ac:dyDescent="0.55000000000000004">
      <c r="A36490" s="131"/>
    </row>
    <row r="36491" spans="1:1" x14ac:dyDescent="0.55000000000000004">
      <c r="A36491" s="131"/>
    </row>
    <row r="36494" spans="1:1" x14ac:dyDescent="0.55000000000000004">
      <c r="A36494" s="131"/>
    </row>
    <row r="36495" spans="1:1" x14ac:dyDescent="0.55000000000000004">
      <c r="A36495" s="131"/>
    </row>
    <row r="36498" spans="1:1" x14ac:dyDescent="0.55000000000000004">
      <c r="A36498" s="131"/>
    </row>
    <row r="36499" spans="1:1" x14ac:dyDescent="0.55000000000000004">
      <c r="A36499" s="131"/>
    </row>
    <row r="36502" spans="1:1" x14ac:dyDescent="0.55000000000000004">
      <c r="A36502" s="131"/>
    </row>
    <row r="36503" spans="1:1" x14ac:dyDescent="0.55000000000000004">
      <c r="A36503" s="131"/>
    </row>
    <row r="36506" spans="1:1" x14ac:dyDescent="0.55000000000000004">
      <c r="A36506" s="131"/>
    </row>
    <row r="36507" spans="1:1" x14ac:dyDescent="0.55000000000000004">
      <c r="A36507" s="131"/>
    </row>
    <row r="36510" spans="1:1" x14ac:dyDescent="0.55000000000000004">
      <c r="A36510" s="131"/>
    </row>
    <row r="36511" spans="1:1" x14ac:dyDescent="0.55000000000000004">
      <c r="A36511" s="131"/>
    </row>
    <row r="36514" spans="1:1" x14ac:dyDescent="0.55000000000000004">
      <c r="A36514" s="131"/>
    </row>
    <row r="36515" spans="1:1" x14ac:dyDescent="0.55000000000000004">
      <c r="A36515" s="131"/>
    </row>
    <row r="36518" spans="1:1" x14ac:dyDescent="0.55000000000000004">
      <c r="A36518" s="131"/>
    </row>
    <row r="36519" spans="1:1" x14ac:dyDescent="0.55000000000000004">
      <c r="A36519" s="131"/>
    </row>
    <row r="36522" spans="1:1" x14ac:dyDescent="0.55000000000000004">
      <c r="A36522" s="131"/>
    </row>
    <row r="36523" spans="1:1" x14ac:dyDescent="0.55000000000000004">
      <c r="A36523" s="131"/>
    </row>
    <row r="36526" spans="1:1" x14ac:dyDescent="0.55000000000000004">
      <c r="A36526" s="131"/>
    </row>
    <row r="36527" spans="1:1" x14ac:dyDescent="0.55000000000000004">
      <c r="A36527" s="131"/>
    </row>
    <row r="36530" spans="1:1" x14ac:dyDescent="0.55000000000000004">
      <c r="A36530" s="131"/>
    </row>
    <row r="36531" spans="1:1" x14ac:dyDescent="0.55000000000000004">
      <c r="A36531" s="131"/>
    </row>
    <row r="36534" spans="1:1" x14ac:dyDescent="0.55000000000000004">
      <c r="A36534" s="131"/>
    </row>
    <row r="36535" spans="1:1" x14ac:dyDescent="0.55000000000000004">
      <c r="A36535" s="131"/>
    </row>
    <row r="36538" spans="1:1" x14ac:dyDescent="0.55000000000000004">
      <c r="A36538" s="131"/>
    </row>
    <row r="36539" spans="1:1" x14ac:dyDescent="0.55000000000000004">
      <c r="A36539" s="131"/>
    </row>
    <row r="36542" spans="1:1" x14ac:dyDescent="0.55000000000000004">
      <c r="A36542" s="131"/>
    </row>
    <row r="36543" spans="1:1" x14ac:dyDescent="0.55000000000000004">
      <c r="A36543" s="131"/>
    </row>
    <row r="36546" spans="1:1" x14ac:dyDescent="0.55000000000000004">
      <c r="A36546" s="131"/>
    </row>
    <row r="36547" spans="1:1" x14ac:dyDescent="0.55000000000000004">
      <c r="A36547" s="131"/>
    </row>
    <row r="36550" spans="1:1" x14ac:dyDescent="0.55000000000000004">
      <c r="A36550" s="131"/>
    </row>
    <row r="36551" spans="1:1" x14ac:dyDescent="0.55000000000000004">
      <c r="A36551" s="131"/>
    </row>
    <row r="36554" spans="1:1" x14ac:dyDescent="0.55000000000000004">
      <c r="A36554" s="131"/>
    </row>
    <row r="36555" spans="1:1" x14ac:dyDescent="0.55000000000000004">
      <c r="A36555" s="131"/>
    </row>
    <row r="36558" spans="1:1" x14ac:dyDescent="0.55000000000000004">
      <c r="A36558" s="131"/>
    </row>
    <row r="36559" spans="1:1" x14ac:dyDescent="0.55000000000000004">
      <c r="A36559" s="131"/>
    </row>
    <row r="36562" spans="1:1" x14ac:dyDescent="0.55000000000000004">
      <c r="A36562" s="131"/>
    </row>
    <row r="36563" spans="1:1" x14ac:dyDescent="0.55000000000000004">
      <c r="A36563" s="131"/>
    </row>
    <row r="36566" spans="1:1" x14ac:dyDescent="0.55000000000000004">
      <c r="A36566" s="131"/>
    </row>
    <row r="36567" spans="1:1" x14ac:dyDescent="0.55000000000000004">
      <c r="A36567" s="131"/>
    </row>
    <row r="36570" spans="1:1" x14ac:dyDescent="0.55000000000000004">
      <c r="A36570" s="131"/>
    </row>
    <row r="36571" spans="1:1" x14ac:dyDescent="0.55000000000000004">
      <c r="A36571" s="131"/>
    </row>
    <row r="36574" spans="1:1" x14ac:dyDescent="0.55000000000000004">
      <c r="A36574" s="131"/>
    </row>
    <row r="36575" spans="1:1" x14ac:dyDescent="0.55000000000000004">
      <c r="A36575" s="131"/>
    </row>
    <row r="36578" spans="1:1" x14ac:dyDescent="0.55000000000000004">
      <c r="A36578" s="131"/>
    </row>
    <row r="36579" spans="1:1" x14ac:dyDescent="0.55000000000000004">
      <c r="A36579" s="131"/>
    </row>
    <row r="36582" spans="1:1" x14ac:dyDescent="0.55000000000000004">
      <c r="A36582" s="131"/>
    </row>
    <row r="36583" spans="1:1" x14ac:dyDescent="0.55000000000000004">
      <c r="A36583" s="131"/>
    </row>
    <row r="36586" spans="1:1" x14ac:dyDescent="0.55000000000000004">
      <c r="A36586" s="131"/>
    </row>
    <row r="36587" spans="1:1" x14ac:dyDescent="0.55000000000000004">
      <c r="A36587" s="131"/>
    </row>
    <row r="36590" spans="1:1" x14ac:dyDescent="0.55000000000000004">
      <c r="A36590" s="131"/>
    </row>
    <row r="36591" spans="1:1" x14ac:dyDescent="0.55000000000000004">
      <c r="A36591" s="131"/>
    </row>
    <row r="36594" spans="1:1" x14ac:dyDescent="0.55000000000000004">
      <c r="A36594" s="131"/>
    </row>
    <row r="36595" spans="1:1" x14ac:dyDescent="0.55000000000000004">
      <c r="A36595" s="131"/>
    </row>
    <row r="36598" spans="1:1" x14ac:dyDescent="0.55000000000000004">
      <c r="A36598" s="131"/>
    </row>
    <row r="36599" spans="1:1" x14ac:dyDescent="0.55000000000000004">
      <c r="A36599" s="131"/>
    </row>
    <row r="36602" spans="1:1" x14ac:dyDescent="0.55000000000000004">
      <c r="A36602" s="131"/>
    </row>
    <row r="36603" spans="1:1" x14ac:dyDescent="0.55000000000000004">
      <c r="A36603" s="131"/>
    </row>
    <row r="36606" spans="1:1" x14ac:dyDescent="0.55000000000000004">
      <c r="A36606" s="131"/>
    </row>
    <row r="36607" spans="1:1" x14ac:dyDescent="0.55000000000000004">
      <c r="A36607" s="131"/>
    </row>
    <row r="36610" spans="1:1" x14ac:dyDescent="0.55000000000000004">
      <c r="A36610" s="131"/>
    </row>
    <row r="36611" spans="1:1" x14ac:dyDescent="0.55000000000000004">
      <c r="A36611" s="131"/>
    </row>
    <row r="36614" spans="1:1" x14ac:dyDescent="0.55000000000000004">
      <c r="A36614" s="131"/>
    </row>
    <row r="36615" spans="1:1" x14ac:dyDescent="0.55000000000000004">
      <c r="A36615" s="131"/>
    </row>
    <row r="36618" spans="1:1" x14ac:dyDescent="0.55000000000000004">
      <c r="A36618" s="131"/>
    </row>
    <row r="36619" spans="1:1" x14ac:dyDescent="0.55000000000000004">
      <c r="A36619" s="131"/>
    </row>
    <row r="36622" spans="1:1" x14ac:dyDescent="0.55000000000000004">
      <c r="A36622" s="131"/>
    </row>
    <row r="36623" spans="1:1" x14ac:dyDescent="0.55000000000000004">
      <c r="A36623" s="131"/>
    </row>
    <row r="36626" spans="1:1" x14ac:dyDescent="0.55000000000000004">
      <c r="A36626" s="131"/>
    </row>
    <row r="36627" spans="1:1" x14ac:dyDescent="0.55000000000000004">
      <c r="A36627" s="131"/>
    </row>
    <row r="36630" spans="1:1" x14ac:dyDescent="0.55000000000000004">
      <c r="A36630" s="131"/>
    </row>
    <row r="36631" spans="1:1" x14ac:dyDescent="0.55000000000000004">
      <c r="A36631" s="131"/>
    </row>
    <row r="36634" spans="1:1" x14ac:dyDescent="0.55000000000000004">
      <c r="A36634" s="131"/>
    </row>
    <row r="36635" spans="1:1" x14ac:dyDescent="0.55000000000000004">
      <c r="A36635" s="131"/>
    </row>
    <row r="36638" spans="1:1" x14ac:dyDescent="0.55000000000000004">
      <c r="A36638" s="131"/>
    </row>
    <row r="36639" spans="1:1" x14ac:dyDescent="0.55000000000000004">
      <c r="A36639" s="131"/>
    </row>
    <row r="36642" spans="1:1" x14ac:dyDescent="0.55000000000000004">
      <c r="A36642" s="131"/>
    </row>
    <row r="36643" spans="1:1" x14ac:dyDescent="0.55000000000000004">
      <c r="A36643" s="131"/>
    </row>
    <row r="36646" spans="1:1" x14ac:dyDescent="0.55000000000000004">
      <c r="A36646" s="131"/>
    </row>
    <row r="36647" spans="1:1" x14ac:dyDescent="0.55000000000000004">
      <c r="A36647" s="131"/>
    </row>
    <row r="36650" spans="1:1" x14ac:dyDescent="0.55000000000000004">
      <c r="A36650" s="131"/>
    </row>
    <row r="36651" spans="1:1" x14ac:dyDescent="0.55000000000000004">
      <c r="A36651" s="131"/>
    </row>
    <row r="36654" spans="1:1" x14ac:dyDescent="0.55000000000000004">
      <c r="A36654" s="131"/>
    </row>
    <row r="36655" spans="1:1" x14ac:dyDescent="0.55000000000000004">
      <c r="A36655" s="131"/>
    </row>
    <row r="36658" spans="1:1" x14ac:dyDescent="0.55000000000000004">
      <c r="A36658" s="131"/>
    </row>
    <row r="36659" spans="1:1" x14ac:dyDescent="0.55000000000000004">
      <c r="A36659" s="131"/>
    </row>
    <row r="36662" spans="1:1" x14ac:dyDescent="0.55000000000000004">
      <c r="A36662" s="131"/>
    </row>
    <row r="36663" spans="1:1" x14ac:dyDescent="0.55000000000000004">
      <c r="A36663" s="131"/>
    </row>
    <row r="36666" spans="1:1" x14ac:dyDescent="0.55000000000000004">
      <c r="A36666" s="131"/>
    </row>
    <row r="36667" spans="1:1" x14ac:dyDescent="0.55000000000000004">
      <c r="A36667" s="131"/>
    </row>
    <row r="36670" spans="1:1" x14ac:dyDescent="0.55000000000000004">
      <c r="A36670" s="131"/>
    </row>
    <row r="36671" spans="1:1" x14ac:dyDescent="0.55000000000000004">
      <c r="A36671" s="131"/>
    </row>
    <row r="36674" spans="1:1" x14ac:dyDescent="0.55000000000000004">
      <c r="A36674" s="131"/>
    </row>
    <row r="36675" spans="1:1" x14ac:dyDescent="0.55000000000000004">
      <c r="A36675" s="131"/>
    </row>
    <row r="36678" spans="1:1" x14ac:dyDescent="0.55000000000000004">
      <c r="A36678" s="131"/>
    </row>
    <row r="36679" spans="1:1" x14ac:dyDescent="0.55000000000000004">
      <c r="A36679" s="131"/>
    </row>
    <row r="36682" spans="1:1" x14ac:dyDescent="0.55000000000000004">
      <c r="A36682" s="131"/>
    </row>
    <row r="36683" spans="1:1" x14ac:dyDescent="0.55000000000000004">
      <c r="A36683" s="131"/>
    </row>
    <row r="36686" spans="1:1" x14ac:dyDescent="0.55000000000000004">
      <c r="A36686" s="131"/>
    </row>
    <row r="36687" spans="1:1" x14ac:dyDescent="0.55000000000000004">
      <c r="A36687" s="131"/>
    </row>
    <row r="36690" spans="1:1" x14ac:dyDescent="0.55000000000000004">
      <c r="A36690" s="131"/>
    </row>
    <row r="36691" spans="1:1" x14ac:dyDescent="0.55000000000000004">
      <c r="A36691" s="131"/>
    </row>
    <row r="36694" spans="1:1" x14ac:dyDescent="0.55000000000000004">
      <c r="A36694" s="131"/>
    </row>
    <row r="36695" spans="1:1" x14ac:dyDescent="0.55000000000000004">
      <c r="A36695" s="131"/>
    </row>
    <row r="36698" spans="1:1" x14ac:dyDescent="0.55000000000000004">
      <c r="A36698" s="131"/>
    </row>
    <row r="36699" spans="1:1" x14ac:dyDescent="0.55000000000000004">
      <c r="A36699" s="131"/>
    </row>
    <row r="36702" spans="1:1" x14ac:dyDescent="0.55000000000000004">
      <c r="A36702" s="131"/>
    </row>
    <row r="36703" spans="1:1" x14ac:dyDescent="0.55000000000000004">
      <c r="A36703" s="131"/>
    </row>
    <row r="36706" spans="1:1" x14ac:dyDescent="0.55000000000000004">
      <c r="A36706" s="131"/>
    </row>
    <row r="36707" spans="1:1" x14ac:dyDescent="0.55000000000000004">
      <c r="A36707" s="131"/>
    </row>
    <row r="36710" spans="1:1" x14ac:dyDescent="0.55000000000000004">
      <c r="A36710" s="131"/>
    </row>
    <row r="36711" spans="1:1" x14ac:dyDescent="0.55000000000000004">
      <c r="A36711" s="131"/>
    </row>
    <row r="36714" spans="1:1" x14ac:dyDescent="0.55000000000000004">
      <c r="A36714" s="131"/>
    </row>
    <row r="36715" spans="1:1" x14ac:dyDescent="0.55000000000000004">
      <c r="A36715" s="131"/>
    </row>
    <row r="36718" spans="1:1" x14ac:dyDescent="0.55000000000000004">
      <c r="A36718" s="131"/>
    </row>
    <row r="36719" spans="1:1" x14ac:dyDescent="0.55000000000000004">
      <c r="A36719" s="131"/>
    </row>
    <row r="36722" spans="1:1" x14ac:dyDescent="0.55000000000000004">
      <c r="A36722" s="131"/>
    </row>
    <row r="36723" spans="1:1" x14ac:dyDescent="0.55000000000000004">
      <c r="A36723" s="131"/>
    </row>
    <row r="36726" spans="1:1" x14ac:dyDescent="0.55000000000000004">
      <c r="A36726" s="131"/>
    </row>
    <row r="36727" spans="1:1" x14ac:dyDescent="0.55000000000000004">
      <c r="A36727" s="131"/>
    </row>
    <row r="36730" spans="1:1" x14ac:dyDescent="0.55000000000000004">
      <c r="A36730" s="131"/>
    </row>
    <row r="36731" spans="1:1" x14ac:dyDescent="0.55000000000000004">
      <c r="A36731" s="131"/>
    </row>
    <row r="36734" spans="1:1" x14ac:dyDescent="0.55000000000000004">
      <c r="A36734" s="131"/>
    </row>
    <row r="36735" spans="1:1" x14ac:dyDescent="0.55000000000000004">
      <c r="A36735" s="131"/>
    </row>
    <row r="36738" spans="1:1" x14ac:dyDescent="0.55000000000000004">
      <c r="A36738" s="131"/>
    </row>
    <row r="36739" spans="1:1" x14ac:dyDescent="0.55000000000000004">
      <c r="A36739" s="131"/>
    </row>
    <row r="36742" spans="1:1" x14ac:dyDescent="0.55000000000000004">
      <c r="A36742" s="131"/>
    </row>
    <row r="36743" spans="1:1" x14ac:dyDescent="0.55000000000000004">
      <c r="A36743" s="131"/>
    </row>
    <row r="36746" spans="1:1" x14ac:dyDescent="0.55000000000000004">
      <c r="A36746" s="131"/>
    </row>
    <row r="36747" spans="1:1" x14ac:dyDescent="0.55000000000000004">
      <c r="A36747" s="131"/>
    </row>
    <row r="36750" spans="1:1" x14ac:dyDescent="0.55000000000000004">
      <c r="A36750" s="131"/>
    </row>
    <row r="36751" spans="1:1" x14ac:dyDescent="0.55000000000000004">
      <c r="A36751" s="131"/>
    </row>
    <row r="36754" spans="1:1" x14ac:dyDescent="0.55000000000000004">
      <c r="A36754" s="131"/>
    </row>
    <row r="36755" spans="1:1" x14ac:dyDescent="0.55000000000000004">
      <c r="A36755" s="131"/>
    </row>
    <row r="36758" spans="1:1" x14ac:dyDescent="0.55000000000000004">
      <c r="A36758" s="131"/>
    </row>
    <row r="36759" spans="1:1" x14ac:dyDescent="0.55000000000000004">
      <c r="A36759" s="131"/>
    </row>
    <row r="36762" spans="1:1" x14ac:dyDescent="0.55000000000000004">
      <c r="A36762" s="131"/>
    </row>
    <row r="36763" spans="1:1" x14ac:dyDescent="0.55000000000000004">
      <c r="A36763" s="131"/>
    </row>
    <row r="36766" spans="1:1" x14ac:dyDescent="0.55000000000000004">
      <c r="A36766" s="131"/>
    </row>
    <row r="36767" spans="1:1" x14ac:dyDescent="0.55000000000000004">
      <c r="A36767" s="131"/>
    </row>
    <row r="36770" spans="1:1" x14ac:dyDescent="0.55000000000000004">
      <c r="A36770" s="131"/>
    </row>
    <row r="36771" spans="1:1" x14ac:dyDescent="0.55000000000000004">
      <c r="A36771" s="131"/>
    </row>
    <row r="36774" spans="1:1" x14ac:dyDescent="0.55000000000000004">
      <c r="A36774" s="131"/>
    </row>
    <row r="36775" spans="1:1" x14ac:dyDescent="0.55000000000000004">
      <c r="A36775" s="131"/>
    </row>
    <row r="36778" spans="1:1" x14ac:dyDescent="0.55000000000000004">
      <c r="A36778" s="131"/>
    </row>
    <row r="36779" spans="1:1" x14ac:dyDescent="0.55000000000000004">
      <c r="A36779" s="131"/>
    </row>
    <row r="36782" spans="1:1" x14ac:dyDescent="0.55000000000000004">
      <c r="A36782" s="131"/>
    </row>
    <row r="36783" spans="1:1" x14ac:dyDescent="0.55000000000000004">
      <c r="A36783" s="131"/>
    </row>
    <row r="36786" spans="1:1" x14ac:dyDescent="0.55000000000000004">
      <c r="A36786" s="131"/>
    </row>
    <row r="36787" spans="1:1" x14ac:dyDescent="0.55000000000000004">
      <c r="A36787" s="131"/>
    </row>
    <row r="36790" spans="1:1" x14ac:dyDescent="0.55000000000000004">
      <c r="A36790" s="131"/>
    </row>
    <row r="36791" spans="1:1" x14ac:dyDescent="0.55000000000000004">
      <c r="A36791" s="131"/>
    </row>
    <row r="36794" spans="1:1" x14ac:dyDescent="0.55000000000000004">
      <c r="A36794" s="131"/>
    </row>
    <row r="36795" spans="1:1" x14ac:dyDescent="0.55000000000000004">
      <c r="A36795" s="131"/>
    </row>
    <row r="36798" spans="1:1" x14ac:dyDescent="0.55000000000000004">
      <c r="A36798" s="131"/>
    </row>
    <row r="36799" spans="1:1" x14ac:dyDescent="0.55000000000000004">
      <c r="A36799" s="131"/>
    </row>
    <row r="36802" spans="1:1" x14ac:dyDescent="0.55000000000000004">
      <c r="A36802" s="131"/>
    </row>
    <row r="36803" spans="1:1" x14ac:dyDescent="0.55000000000000004">
      <c r="A36803" s="131"/>
    </row>
    <row r="36806" spans="1:1" x14ac:dyDescent="0.55000000000000004">
      <c r="A36806" s="131"/>
    </row>
    <row r="36807" spans="1:1" x14ac:dyDescent="0.55000000000000004">
      <c r="A36807" s="131"/>
    </row>
    <row r="36810" spans="1:1" x14ac:dyDescent="0.55000000000000004">
      <c r="A36810" s="131"/>
    </row>
    <row r="36811" spans="1:1" x14ac:dyDescent="0.55000000000000004">
      <c r="A36811" s="131"/>
    </row>
    <row r="36814" spans="1:1" x14ac:dyDescent="0.55000000000000004">
      <c r="A36814" s="131"/>
    </row>
    <row r="36815" spans="1:1" x14ac:dyDescent="0.55000000000000004">
      <c r="A36815" s="131"/>
    </row>
    <row r="36818" spans="1:1" x14ac:dyDescent="0.55000000000000004">
      <c r="A36818" s="131"/>
    </row>
    <row r="36819" spans="1:1" x14ac:dyDescent="0.55000000000000004">
      <c r="A36819" s="131"/>
    </row>
    <row r="36822" spans="1:1" x14ac:dyDescent="0.55000000000000004">
      <c r="A36822" s="131"/>
    </row>
    <row r="36823" spans="1:1" x14ac:dyDescent="0.55000000000000004">
      <c r="A36823" s="131"/>
    </row>
    <row r="36826" spans="1:1" x14ac:dyDescent="0.55000000000000004">
      <c r="A36826" s="131"/>
    </row>
    <row r="36827" spans="1:1" x14ac:dyDescent="0.55000000000000004">
      <c r="A36827" s="131"/>
    </row>
    <row r="36830" spans="1:1" x14ac:dyDescent="0.55000000000000004">
      <c r="A36830" s="131"/>
    </row>
    <row r="36831" spans="1:1" x14ac:dyDescent="0.55000000000000004">
      <c r="A36831" s="131"/>
    </row>
    <row r="36834" spans="1:1" x14ac:dyDescent="0.55000000000000004">
      <c r="A36834" s="131"/>
    </row>
    <row r="36835" spans="1:1" x14ac:dyDescent="0.55000000000000004">
      <c r="A36835" s="131"/>
    </row>
    <row r="36838" spans="1:1" x14ac:dyDescent="0.55000000000000004">
      <c r="A36838" s="131"/>
    </row>
    <row r="36839" spans="1:1" x14ac:dyDescent="0.55000000000000004">
      <c r="A36839" s="131"/>
    </row>
    <row r="36842" spans="1:1" x14ac:dyDescent="0.55000000000000004">
      <c r="A36842" s="131"/>
    </row>
    <row r="36843" spans="1:1" x14ac:dyDescent="0.55000000000000004">
      <c r="A36843" s="131"/>
    </row>
    <row r="36846" spans="1:1" x14ac:dyDescent="0.55000000000000004">
      <c r="A36846" s="131"/>
    </row>
    <row r="36847" spans="1:1" x14ac:dyDescent="0.55000000000000004">
      <c r="A36847" s="131"/>
    </row>
    <row r="36850" spans="1:1" x14ac:dyDescent="0.55000000000000004">
      <c r="A36850" s="131"/>
    </row>
    <row r="36851" spans="1:1" x14ac:dyDescent="0.55000000000000004">
      <c r="A36851" s="131"/>
    </row>
    <row r="36854" spans="1:1" x14ac:dyDescent="0.55000000000000004">
      <c r="A36854" s="131"/>
    </row>
    <row r="36855" spans="1:1" x14ac:dyDescent="0.55000000000000004">
      <c r="A36855" s="131"/>
    </row>
    <row r="36858" spans="1:1" x14ac:dyDescent="0.55000000000000004">
      <c r="A36858" s="131"/>
    </row>
    <row r="36859" spans="1:1" x14ac:dyDescent="0.55000000000000004">
      <c r="A36859" s="131"/>
    </row>
    <row r="36862" spans="1:1" x14ac:dyDescent="0.55000000000000004">
      <c r="A36862" s="131"/>
    </row>
    <row r="36863" spans="1:1" x14ac:dyDescent="0.55000000000000004">
      <c r="A36863" s="131"/>
    </row>
    <row r="36866" spans="1:1" x14ac:dyDescent="0.55000000000000004">
      <c r="A36866" s="131"/>
    </row>
    <row r="36867" spans="1:1" x14ac:dyDescent="0.55000000000000004">
      <c r="A36867" s="131"/>
    </row>
    <row r="36870" spans="1:1" x14ac:dyDescent="0.55000000000000004">
      <c r="A36870" s="131"/>
    </row>
    <row r="36871" spans="1:1" x14ac:dyDescent="0.55000000000000004">
      <c r="A36871" s="131"/>
    </row>
    <row r="36874" spans="1:1" x14ac:dyDescent="0.55000000000000004">
      <c r="A36874" s="131"/>
    </row>
    <row r="36875" spans="1:1" x14ac:dyDescent="0.55000000000000004">
      <c r="A36875" s="131"/>
    </row>
    <row r="36878" spans="1:1" x14ac:dyDescent="0.55000000000000004">
      <c r="A36878" s="131"/>
    </row>
    <row r="36879" spans="1:1" x14ac:dyDescent="0.55000000000000004">
      <c r="A36879" s="131"/>
    </row>
    <row r="36882" spans="1:1" x14ac:dyDescent="0.55000000000000004">
      <c r="A36882" s="131"/>
    </row>
    <row r="36883" spans="1:1" x14ac:dyDescent="0.55000000000000004">
      <c r="A36883" s="131"/>
    </row>
    <row r="36886" spans="1:1" x14ac:dyDescent="0.55000000000000004">
      <c r="A36886" s="131"/>
    </row>
    <row r="36887" spans="1:1" x14ac:dyDescent="0.55000000000000004">
      <c r="A36887" s="131"/>
    </row>
    <row r="36890" spans="1:1" x14ac:dyDescent="0.55000000000000004">
      <c r="A36890" s="131"/>
    </row>
    <row r="36891" spans="1:1" x14ac:dyDescent="0.55000000000000004">
      <c r="A36891" s="131"/>
    </row>
    <row r="36894" spans="1:1" x14ac:dyDescent="0.55000000000000004">
      <c r="A36894" s="131"/>
    </row>
    <row r="36895" spans="1:1" x14ac:dyDescent="0.55000000000000004">
      <c r="A36895" s="131"/>
    </row>
    <row r="36898" spans="1:1" x14ac:dyDescent="0.55000000000000004">
      <c r="A36898" s="131"/>
    </row>
    <row r="36899" spans="1:1" x14ac:dyDescent="0.55000000000000004">
      <c r="A36899" s="131"/>
    </row>
    <row r="36902" spans="1:1" x14ac:dyDescent="0.55000000000000004">
      <c r="A36902" s="131"/>
    </row>
    <row r="36903" spans="1:1" x14ac:dyDescent="0.55000000000000004">
      <c r="A36903" s="131"/>
    </row>
    <row r="36906" spans="1:1" x14ac:dyDescent="0.55000000000000004">
      <c r="A36906" s="131"/>
    </row>
    <row r="36907" spans="1:1" x14ac:dyDescent="0.55000000000000004">
      <c r="A36907" s="131"/>
    </row>
    <row r="36910" spans="1:1" x14ac:dyDescent="0.55000000000000004">
      <c r="A36910" s="131"/>
    </row>
    <row r="36911" spans="1:1" x14ac:dyDescent="0.55000000000000004">
      <c r="A36911" s="131"/>
    </row>
    <row r="36914" spans="1:1" x14ac:dyDescent="0.55000000000000004">
      <c r="A36914" s="131"/>
    </row>
    <row r="36915" spans="1:1" x14ac:dyDescent="0.55000000000000004">
      <c r="A36915" s="131"/>
    </row>
    <row r="36918" spans="1:1" x14ac:dyDescent="0.55000000000000004">
      <c r="A36918" s="131"/>
    </row>
    <row r="36919" spans="1:1" x14ac:dyDescent="0.55000000000000004">
      <c r="A36919" s="131"/>
    </row>
    <row r="36922" spans="1:1" x14ac:dyDescent="0.55000000000000004">
      <c r="A36922" s="131"/>
    </row>
    <row r="36923" spans="1:1" x14ac:dyDescent="0.55000000000000004">
      <c r="A36923" s="131"/>
    </row>
    <row r="36926" spans="1:1" x14ac:dyDescent="0.55000000000000004">
      <c r="A36926" s="131"/>
    </row>
    <row r="36927" spans="1:1" x14ac:dyDescent="0.55000000000000004">
      <c r="A36927" s="131"/>
    </row>
    <row r="36930" spans="1:1" x14ac:dyDescent="0.55000000000000004">
      <c r="A36930" s="131"/>
    </row>
    <row r="36931" spans="1:1" x14ac:dyDescent="0.55000000000000004">
      <c r="A36931" s="131"/>
    </row>
    <row r="36934" spans="1:1" x14ac:dyDescent="0.55000000000000004">
      <c r="A36934" s="131"/>
    </row>
    <row r="36935" spans="1:1" x14ac:dyDescent="0.55000000000000004">
      <c r="A36935" s="131"/>
    </row>
    <row r="36938" spans="1:1" x14ac:dyDescent="0.55000000000000004">
      <c r="A36938" s="131"/>
    </row>
    <row r="36939" spans="1:1" x14ac:dyDescent="0.55000000000000004">
      <c r="A36939" s="131"/>
    </row>
    <row r="36942" spans="1:1" x14ac:dyDescent="0.55000000000000004">
      <c r="A36942" s="131"/>
    </row>
    <row r="36943" spans="1:1" x14ac:dyDescent="0.55000000000000004">
      <c r="A36943" s="131"/>
    </row>
    <row r="36946" spans="1:1" x14ac:dyDescent="0.55000000000000004">
      <c r="A36946" s="131"/>
    </row>
    <row r="36947" spans="1:1" x14ac:dyDescent="0.55000000000000004">
      <c r="A36947" s="131"/>
    </row>
    <row r="36950" spans="1:1" x14ac:dyDescent="0.55000000000000004">
      <c r="A36950" s="131"/>
    </row>
    <row r="36951" spans="1:1" x14ac:dyDescent="0.55000000000000004">
      <c r="A36951" s="131"/>
    </row>
    <row r="36954" spans="1:1" x14ac:dyDescent="0.55000000000000004">
      <c r="A36954" s="131"/>
    </row>
    <row r="36955" spans="1:1" x14ac:dyDescent="0.55000000000000004">
      <c r="A36955" s="131"/>
    </row>
    <row r="36958" spans="1:1" x14ac:dyDescent="0.55000000000000004">
      <c r="A36958" s="131"/>
    </row>
    <row r="36959" spans="1:1" x14ac:dyDescent="0.55000000000000004">
      <c r="A36959" s="131"/>
    </row>
    <row r="36962" spans="1:1" x14ac:dyDescent="0.55000000000000004">
      <c r="A36962" s="131"/>
    </row>
    <row r="36963" spans="1:1" x14ac:dyDescent="0.55000000000000004">
      <c r="A36963" s="131"/>
    </row>
    <row r="36966" spans="1:1" x14ac:dyDescent="0.55000000000000004">
      <c r="A36966" s="131"/>
    </row>
    <row r="36967" spans="1:1" x14ac:dyDescent="0.55000000000000004">
      <c r="A36967" s="131"/>
    </row>
    <row r="36970" spans="1:1" x14ac:dyDescent="0.55000000000000004">
      <c r="A36970" s="131"/>
    </row>
    <row r="36971" spans="1:1" x14ac:dyDescent="0.55000000000000004">
      <c r="A36971" s="131"/>
    </row>
    <row r="36974" spans="1:1" x14ac:dyDescent="0.55000000000000004">
      <c r="A36974" s="131"/>
    </row>
    <row r="36975" spans="1:1" x14ac:dyDescent="0.55000000000000004">
      <c r="A36975" s="131"/>
    </row>
    <row r="36978" spans="1:1" x14ac:dyDescent="0.55000000000000004">
      <c r="A36978" s="131"/>
    </row>
    <row r="36979" spans="1:1" x14ac:dyDescent="0.55000000000000004">
      <c r="A36979" s="131"/>
    </row>
    <row r="36982" spans="1:1" x14ac:dyDescent="0.55000000000000004">
      <c r="A36982" s="131"/>
    </row>
    <row r="36983" spans="1:1" x14ac:dyDescent="0.55000000000000004">
      <c r="A36983" s="131"/>
    </row>
    <row r="36986" spans="1:1" x14ac:dyDescent="0.55000000000000004">
      <c r="A36986" s="131"/>
    </row>
    <row r="36987" spans="1:1" x14ac:dyDescent="0.55000000000000004">
      <c r="A36987" s="131"/>
    </row>
    <row r="36990" spans="1:1" x14ac:dyDescent="0.55000000000000004">
      <c r="A36990" s="131"/>
    </row>
    <row r="36991" spans="1:1" x14ac:dyDescent="0.55000000000000004">
      <c r="A36991" s="131"/>
    </row>
    <row r="36994" spans="1:1" x14ac:dyDescent="0.55000000000000004">
      <c r="A36994" s="131"/>
    </row>
    <row r="36995" spans="1:1" x14ac:dyDescent="0.55000000000000004">
      <c r="A36995" s="131"/>
    </row>
    <row r="36998" spans="1:1" x14ac:dyDescent="0.55000000000000004">
      <c r="A36998" s="131"/>
    </row>
    <row r="36999" spans="1:1" x14ac:dyDescent="0.55000000000000004">
      <c r="A36999" s="131"/>
    </row>
    <row r="37002" spans="1:1" x14ac:dyDescent="0.55000000000000004">
      <c r="A37002" s="131"/>
    </row>
    <row r="37003" spans="1:1" x14ac:dyDescent="0.55000000000000004">
      <c r="A37003" s="131"/>
    </row>
    <row r="37006" spans="1:1" x14ac:dyDescent="0.55000000000000004">
      <c r="A37006" s="131"/>
    </row>
    <row r="37007" spans="1:1" x14ac:dyDescent="0.55000000000000004">
      <c r="A37007" s="131"/>
    </row>
    <row r="37010" spans="1:1" x14ac:dyDescent="0.55000000000000004">
      <c r="A37010" s="131"/>
    </row>
    <row r="37011" spans="1:1" x14ac:dyDescent="0.55000000000000004">
      <c r="A37011" s="131"/>
    </row>
    <row r="37014" spans="1:1" x14ac:dyDescent="0.55000000000000004">
      <c r="A37014" s="131"/>
    </row>
    <row r="37015" spans="1:1" x14ac:dyDescent="0.55000000000000004">
      <c r="A37015" s="131"/>
    </row>
    <row r="37018" spans="1:1" x14ac:dyDescent="0.55000000000000004">
      <c r="A37018" s="131"/>
    </row>
    <row r="37019" spans="1:1" x14ac:dyDescent="0.55000000000000004">
      <c r="A37019" s="131"/>
    </row>
    <row r="37022" spans="1:1" x14ac:dyDescent="0.55000000000000004">
      <c r="A37022" s="131"/>
    </row>
    <row r="37023" spans="1:1" x14ac:dyDescent="0.55000000000000004">
      <c r="A37023" s="131"/>
    </row>
    <row r="37026" spans="1:1" x14ac:dyDescent="0.55000000000000004">
      <c r="A37026" s="131"/>
    </row>
    <row r="37027" spans="1:1" x14ac:dyDescent="0.55000000000000004">
      <c r="A37027" s="131"/>
    </row>
    <row r="37030" spans="1:1" x14ac:dyDescent="0.55000000000000004">
      <c r="A37030" s="131"/>
    </row>
    <row r="37031" spans="1:1" x14ac:dyDescent="0.55000000000000004">
      <c r="A37031" s="131"/>
    </row>
    <row r="37034" spans="1:1" x14ac:dyDescent="0.55000000000000004">
      <c r="A37034" s="131"/>
    </row>
    <row r="37035" spans="1:1" x14ac:dyDescent="0.55000000000000004">
      <c r="A37035" s="131"/>
    </row>
    <row r="37038" spans="1:1" x14ac:dyDescent="0.55000000000000004">
      <c r="A37038" s="131"/>
    </row>
    <row r="37039" spans="1:1" x14ac:dyDescent="0.55000000000000004">
      <c r="A37039" s="131"/>
    </row>
    <row r="37042" spans="1:1" x14ac:dyDescent="0.55000000000000004">
      <c r="A37042" s="131"/>
    </row>
    <row r="37043" spans="1:1" x14ac:dyDescent="0.55000000000000004">
      <c r="A37043" s="131"/>
    </row>
    <row r="37046" spans="1:1" x14ac:dyDescent="0.55000000000000004">
      <c r="A37046" s="131"/>
    </row>
    <row r="37047" spans="1:1" x14ac:dyDescent="0.55000000000000004">
      <c r="A37047" s="131"/>
    </row>
    <row r="37050" spans="1:1" x14ac:dyDescent="0.55000000000000004">
      <c r="A37050" s="131"/>
    </row>
    <row r="37051" spans="1:1" x14ac:dyDescent="0.55000000000000004">
      <c r="A37051" s="131"/>
    </row>
    <row r="37054" spans="1:1" x14ac:dyDescent="0.55000000000000004">
      <c r="A37054" s="131"/>
    </row>
    <row r="37055" spans="1:1" x14ac:dyDescent="0.55000000000000004">
      <c r="A37055" s="131"/>
    </row>
    <row r="37058" spans="1:1" x14ac:dyDescent="0.55000000000000004">
      <c r="A37058" s="131"/>
    </row>
    <row r="37059" spans="1:1" x14ac:dyDescent="0.55000000000000004">
      <c r="A37059" s="131"/>
    </row>
    <row r="37062" spans="1:1" x14ac:dyDescent="0.55000000000000004">
      <c r="A37062" s="131"/>
    </row>
    <row r="37063" spans="1:1" x14ac:dyDescent="0.55000000000000004">
      <c r="A37063" s="131"/>
    </row>
    <row r="37066" spans="1:1" x14ac:dyDescent="0.55000000000000004">
      <c r="A37066" s="131"/>
    </row>
    <row r="37067" spans="1:1" x14ac:dyDescent="0.55000000000000004">
      <c r="A37067" s="131"/>
    </row>
    <row r="37070" spans="1:1" x14ac:dyDescent="0.55000000000000004">
      <c r="A37070" s="131"/>
    </row>
    <row r="37071" spans="1:1" x14ac:dyDescent="0.55000000000000004">
      <c r="A37071" s="131"/>
    </row>
    <row r="37074" spans="1:1" x14ac:dyDescent="0.55000000000000004">
      <c r="A37074" s="131"/>
    </row>
    <row r="37075" spans="1:1" x14ac:dyDescent="0.55000000000000004">
      <c r="A37075" s="131"/>
    </row>
    <row r="37078" spans="1:1" x14ac:dyDescent="0.55000000000000004">
      <c r="A37078" s="131"/>
    </row>
    <row r="37079" spans="1:1" x14ac:dyDescent="0.55000000000000004">
      <c r="A37079" s="131"/>
    </row>
    <row r="37082" spans="1:1" x14ac:dyDescent="0.55000000000000004">
      <c r="A37082" s="131"/>
    </row>
    <row r="37083" spans="1:1" x14ac:dyDescent="0.55000000000000004">
      <c r="A37083" s="131"/>
    </row>
    <row r="37086" spans="1:1" x14ac:dyDescent="0.55000000000000004">
      <c r="A37086" s="131"/>
    </row>
    <row r="37087" spans="1:1" x14ac:dyDescent="0.55000000000000004">
      <c r="A37087" s="131"/>
    </row>
    <row r="37090" spans="1:1" x14ac:dyDescent="0.55000000000000004">
      <c r="A37090" s="131"/>
    </row>
    <row r="37091" spans="1:1" x14ac:dyDescent="0.55000000000000004">
      <c r="A37091" s="131"/>
    </row>
    <row r="37094" spans="1:1" x14ac:dyDescent="0.55000000000000004">
      <c r="A37094" s="131"/>
    </row>
    <row r="37095" spans="1:1" x14ac:dyDescent="0.55000000000000004">
      <c r="A37095" s="131"/>
    </row>
    <row r="37098" spans="1:1" x14ac:dyDescent="0.55000000000000004">
      <c r="A37098" s="131"/>
    </row>
    <row r="37099" spans="1:1" x14ac:dyDescent="0.55000000000000004">
      <c r="A37099" s="131"/>
    </row>
    <row r="37102" spans="1:1" x14ac:dyDescent="0.55000000000000004">
      <c r="A37102" s="131"/>
    </row>
    <row r="37103" spans="1:1" x14ac:dyDescent="0.55000000000000004">
      <c r="A37103" s="131"/>
    </row>
    <row r="37106" spans="1:1" x14ac:dyDescent="0.55000000000000004">
      <c r="A37106" s="131"/>
    </row>
    <row r="37107" spans="1:1" x14ac:dyDescent="0.55000000000000004">
      <c r="A37107" s="131"/>
    </row>
    <row r="37110" spans="1:1" x14ac:dyDescent="0.55000000000000004">
      <c r="A37110" s="131"/>
    </row>
    <row r="37111" spans="1:1" x14ac:dyDescent="0.55000000000000004">
      <c r="A37111" s="131"/>
    </row>
    <row r="37114" spans="1:1" x14ac:dyDescent="0.55000000000000004">
      <c r="A37114" s="131"/>
    </row>
    <row r="37115" spans="1:1" x14ac:dyDescent="0.55000000000000004">
      <c r="A37115" s="131"/>
    </row>
    <row r="37118" spans="1:1" x14ac:dyDescent="0.55000000000000004">
      <c r="A37118" s="131"/>
    </row>
    <row r="37119" spans="1:1" x14ac:dyDescent="0.55000000000000004">
      <c r="A37119" s="131"/>
    </row>
    <row r="37122" spans="1:1" x14ac:dyDescent="0.55000000000000004">
      <c r="A37122" s="131"/>
    </row>
    <row r="37123" spans="1:1" x14ac:dyDescent="0.55000000000000004">
      <c r="A37123" s="131"/>
    </row>
    <row r="37126" spans="1:1" x14ac:dyDescent="0.55000000000000004">
      <c r="A37126" s="131"/>
    </row>
    <row r="37127" spans="1:1" x14ac:dyDescent="0.55000000000000004">
      <c r="A37127" s="131"/>
    </row>
    <row r="37130" spans="1:1" x14ac:dyDescent="0.55000000000000004">
      <c r="A37130" s="131"/>
    </row>
    <row r="37131" spans="1:1" x14ac:dyDescent="0.55000000000000004">
      <c r="A37131" s="131"/>
    </row>
    <row r="37134" spans="1:1" x14ac:dyDescent="0.55000000000000004">
      <c r="A37134" s="131"/>
    </row>
    <row r="37135" spans="1:1" x14ac:dyDescent="0.55000000000000004">
      <c r="A37135" s="131"/>
    </row>
    <row r="37138" spans="1:1" x14ac:dyDescent="0.55000000000000004">
      <c r="A37138" s="131"/>
    </row>
    <row r="37139" spans="1:1" x14ac:dyDescent="0.55000000000000004">
      <c r="A37139" s="131"/>
    </row>
    <row r="37142" spans="1:1" x14ac:dyDescent="0.55000000000000004">
      <c r="A37142" s="131"/>
    </row>
    <row r="37143" spans="1:1" x14ac:dyDescent="0.55000000000000004">
      <c r="A37143" s="131"/>
    </row>
    <row r="37146" spans="1:1" x14ac:dyDescent="0.55000000000000004">
      <c r="A37146" s="131"/>
    </row>
    <row r="37147" spans="1:1" x14ac:dyDescent="0.55000000000000004">
      <c r="A37147" s="131"/>
    </row>
    <row r="37150" spans="1:1" x14ac:dyDescent="0.55000000000000004">
      <c r="A37150" s="131"/>
    </row>
    <row r="37151" spans="1:1" x14ac:dyDescent="0.55000000000000004">
      <c r="A37151" s="131"/>
    </row>
    <row r="37154" spans="1:1" x14ac:dyDescent="0.55000000000000004">
      <c r="A37154" s="131"/>
    </row>
    <row r="37155" spans="1:1" x14ac:dyDescent="0.55000000000000004">
      <c r="A37155" s="131"/>
    </row>
    <row r="37158" spans="1:1" x14ac:dyDescent="0.55000000000000004">
      <c r="A37158" s="131"/>
    </row>
    <row r="37159" spans="1:1" x14ac:dyDescent="0.55000000000000004">
      <c r="A37159" s="131"/>
    </row>
    <row r="37162" spans="1:1" x14ac:dyDescent="0.55000000000000004">
      <c r="A37162" s="131"/>
    </row>
    <row r="37163" spans="1:1" x14ac:dyDescent="0.55000000000000004">
      <c r="A37163" s="131"/>
    </row>
    <row r="37166" spans="1:1" x14ac:dyDescent="0.55000000000000004">
      <c r="A37166" s="131"/>
    </row>
    <row r="37167" spans="1:1" x14ac:dyDescent="0.55000000000000004">
      <c r="A37167" s="131"/>
    </row>
    <row r="37170" spans="1:1" x14ac:dyDescent="0.55000000000000004">
      <c r="A37170" s="131"/>
    </row>
    <row r="37171" spans="1:1" x14ac:dyDescent="0.55000000000000004">
      <c r="A37171" s="131"/>
    </row>
    <row r="37174" spans="1:1" x14ac:dyDescent="0.55000000000000004">
      <c r="A37174" s="131"/>
    </row>
    <row r="37175" spans="1:1" x14ac:dyDescent="0.55000000000000004">
      <c r="A37175" s="131"/>
    </row>
    <row r="37178" spans="1:1" x14ac:dyDescent="0.55000000000000004">
      <c r="A37178" s="131"/>
    </row>
    <row r="37179" spans="1:1" x14ac:dyDescent="0.55000000000000004">
      <c r="A37179" s="131"/>
    </row>
    <row r="37182" spans="1:1" x14ac:dyDescent="0.55000000000000004">
      <c r="A37182" s="131"/>
    </row>
    <row r="37183" spans="1:1" x14ac:dyDescent="0.55000000000000004">
      <c r="A37183" s="131"/>
    </row>
    <row r="37186" spans="1:1" x14ac:dyDescent="0.55000000000000004">
      <c r="A37186" s="131"/>
    </row>
    <row r="37187" spans="1:1" x14ac:dyDescent="0.55000000000000004">
      <c r="A37187" s="131"/>
    </row>
    <row r="37190" spans="1:1" x14ac:dyDescent="0.55000000000000004">
      <c r="A37190" s="131"/>
    </row>
    <row r="37191" spans="1:1" x14ac:dyDescent="0.55000000000000004">
      <c r="A37191" s="131"/>
    </row>
    <row r="37194" spans="1:1" x14ac:dyDescent="0.55000000000000004">
      <c r="A37194" s="131"/>
    </row>
    <row r="37195" spans="1:1" x14ac:dyDescent="0.55000000000000004">
      <c r="A37195" s="131"/>
    </row>
    <row r="37198" spans="1:1" x14ac:dyDescent="0.55000000000000004">
      <c r="A37198" s="131"/>
    </row>
    <row r="37199" spans="1:1" x14ac:dyDescent="0.55000000000000004">
      <c r="A37199" s="131"/>
    </row>
    <row r="37202" spans="1:1" x14ac:dyDescent="0.55000000000000004">
      <c r="A37202" s="131"/>
    </row>
    <row r="37203" spans="1:1" x14ac:dyDescent="0.55000000000000004">
      <c r="A37203" s="131"/>
    </row>
    <row r="37206" spans="1:1" x14ac:dyDescent="0.55000000000000004">
      <c r="A37206" s="131"/>
    </row>
    <row r="37207" spans="1:1" x14ac:dyDescent="0.55000000000000004">
      <c r="A37207" s="131"/>
    </row>
    <row r="37210" spans="1:1" x14ac:dyDescent="0.55000000000000004">
      <c r="A37210" s="131"/>
    </row>
    <row r="37211" spans="1:1" x14ac:dyDescent="0.55000000000000004">
      <c r="A37211" s="131"/>
    </row>
    <row r="37214" spans="1:1" x14ac:dyDescent="0.55000000000000004">
      <c r="A37214" s="131"/>
    </row>
    <row r="37215" spans="1:1" x14ac:dyDescent="0.55000000000000004">
      <c r="A37215" s="131"/>
    </row>
    <row r="37218" spans="1:1" x14ac:dyDescent="0.55000000000000004">
      <c r="A37218" s="131"/>
    </row>
    <row r="37219" spans="1:1" x14ac:dyDescent="0.55000000000000004">
      <c r="A37219" s="131"/>
    </row>
    <row r="37222" spans="1:1" x14ac:dyDescent="0.55000000000000004">
      <c r="A37222" s="131"/>
    </row>
    <row r="37223" spans="1:1" x14ac:dyDescent="0.55000000000000004">
      <c r="A37223" s="131"/>
    </row>
    <row r="37226" spans="1:1" x14ac:dyDescent="0.55000000000000004">
      <c r="A37226" s="131"/>
    </row>
    <row r="37227" spans="1:1" x14ac:dyDescent="0.55000000000000004">
      <c r="A37227" s="131"/>
    </row>
    <row r="37230" spans="1:1" x14ac:dyDescent="0.55000000000000004">
      <c r="A37230" s="131"/>
    </row>
    <row r="37231" spans="1:1" x14ac:dyDescent="0.55000000000000004">
      <c r="A37231" s="131"/>
    </row>
    <row r="37234" spans="1:1" x14ac:dyDescent="0.55000000000000004">
      <c r="A37234" s="131"/>
    </row>
    <row r="37235" spans="1:1" x14ac:dyDescent="0.55000000000000004">
      <c r="A37235" s="131"/>
    </row>
    <row r="37238" spans="1:1" x14ac:dyDescent="0.55000000000000004">
      <c r="A37238" s="131"/>
    </row>
    <row r="37239" spans="1:1" x14ac:dyDescent="0.55000000000000004">
      <c r="A37239" s="131"/>
    </row>
    <row r="37242" spans="1:1" x14ac:dyDescent="0.55000000000000004">
      <c r="A37242" s="131"/>
    </row>
    <row r="37243" spans="1:1" x14ac:dyDescent="0.55000000000000004">
      <c r="A37243" s="131"/>
    </row>
    <row r="37246" spans="1:1" x14ac:dyDescent="0.55000000000000004">
      <c r="A37246" s="131"/>
    </row>
    <row r="37247" spans="1:1" x14ac:dyDescent="0.55000000000000004">
      <c r="A37247" s="131"/>
    </row>
    <row r="37250" spans="1:1" x14ac:dyDescent="0.55000000000000004">
      <c r="A37250" s="131"/>
    </row>
    <row r="37251" spans="1:1" x14ac:dyDescent="0.55000000000000004">
      <c r="A37251" s="131"/>
    </row>
    <row r="37254" spans="1:1" x14ac:dyDescent="0.55000000000000004">
      <c r="A37254" s="131"/>
    </row>
    <row r="37255" spans="1:1" x14ac:dyDescent="0.55000000000000004">
      <c r="A37255" s="131"/>
    </row>
    <row r="37258" spans="1:1" x14ac:dyDescent="0.55000000000000004">
      <c r="A37258" s="131"/>
    </row>
    <row r="37259" spans="1:1" x14ac:dyDescent="0.55000000000000004">
      <c r="A37259" s="131"/>
    </row>
    <row r="37262" spans="1:1" x14ac:dyDescent="0.55000000000000004">
      <c r="A37262" s="131"/>
    </row>
    <row r="37263" spans="1:1" x14ac:dyDescent="0.55000000000000004">
      <c r="A37263" s="131"/>
    </row>
    <row r="37266" spans="1:1" x14ac:dyDescent="0.55000000000000004">
      <c r="A37266" s="131"/>
    </row>
    <row r="37267" spans="1:1" x14ac:dyDescent="0.55000000000000004">
      <c r="A37267" s="131"/>
    </row>
    <row r="37270" spans="1:1" x14ac:dyDescent="0.55000000000000004">
      <c r="A37270" s="131"/>
    </row>
    <row r="37271" spans="1:1" x14ac:dyDescent="0.55000000000000004">
      <c r="A37271" s="131"/>
    </row>
    <row r="37274" spans="1:1" x14ac:dyDescent="0.55000000000000004">
      <c r="A37274" s="131"/>
    </row>
    <row r="37275" spans="1:1" x14ac:dyDescent="0.55000000000000004">
      <c r="A37275" s="131"/>
    </row>
    <row r="37278" spans="1:1" x14ac:dyDescent="0.55000000000000004">
      <c r="A37278" s="131"/>
    </row>
    <row r="37279" spans="1:1" x14ac:dyDescent="0.55000000000000004">
      <c r="A37279" s="131"/>
    </row>
    <row r="37282" spans="1:1" x14ac:dyDescent="0.55000000000000004">
      <c r="A37282" s="131"/>
    </row>
    <row r="37283" spans="1:1" x14ac:dyDescent="0.55000000000000004">
      <c r="A37283" s="131"/>
    </row>
    <row r="37286" spans="1:1" x14ac:dyDescent="0.55000000000000004">
      <c r="A37286" s="131"/>
    </row>
    <row r="37287" spans="1:1" x14ac:dyDescent="0.55000000000000004">
      <c r="A37287" s="131"/>
    </row>
    <row r="37290" spans="1:1" x14ac:dyDescent="0.55000000000000004">
      <c r="A37290" s="131"/>
    </row>
    <row r="37291" spans="1:1" x14ac:dyDescent="0.55000000000000004">
      <c r="A37291" s="131"/>
    </row>
    <row r="37294" spans="1:1" x14ac:dyDescent="0.55000000000000004">
      <c r="A37294" s="131"/>
    </row>
    <row r="37295" spans="1:1" x14ac:dyDescent="0.55000000000000004">
      <c r="A37295" s="131"/>
    </row>
    <row r="37298" spans="1:1" x14ac:dyDescent="0.55000000000000004">
      <c r="A37298" s="131"/>
    </row>
    <row r="37299" spans="1:1" x14ac:dyDescent="0.55000000000000004">
      <c r="A37299" s="131"/>
    </row>
    <row r="37302" spans="1:1" x14ac:dyDescent="0.55000000000000004">
      <c r="A37302" s="131"/>
    </row>
    <row r="37303" spans="1:1" x14ac:dyDescent="0.55000000000000004">
      <c r="A37303" s="131"/>
    </row>
    <row r="37306" spans="1:1" x14ac:dyDescent="0.55000000000000004">
      <c r="A37306" s="131"/>
    </row>
    <row r="37307" spans="1:1" x14ac:dyDescent="0.55000000000000004">
      <c r="A37307" s="131"/>
    </row>
    <row r="37310" spans="1:1" x14ac:dyDescent="0.55000000000000004">
      <c r="A37310" s="131"/>
    </row>
    <row r="37311" spans="1:1" x14ac:dyDescent="0.55000000000000004">
      <c r="A37311" s="131"/>
    </row>
    <row r="37314" spans="1:1" x14ac:dyDescent="0.55000000000000004">
      <c r="A37314" s="131"/>
    </row>
    <row r="37315" spans="1:1" x14ac:dyDescent="0.55000000000000004">
      <c r="A37315" s="131"/>
    </row>
    <row r="37318" spans="1:1" x14ac:dyDescent="0.55000000000000004">
      <c r="A37318" s="131"/>
    </row>
    <row r="37319" spans="1:1" x14ac:dyDescent="0.55000000000000004">
      <c r="A37319" s="131"/>
    </row>
    <row r="37322" spans="1:1" x14ac:dyDescent="0.55000000000000004">
      <c r="A37322" s="131"/>
    </row>
    <row r="37323" spans="1:1" x14ac:dyDescent="0.55000000000000004">
      <c r="A37323" s="131"/>
    </row>
    <row r="37326" spans="1:1" x14ac:dyDescent="0.55000000000000004">
      <c r="A37326" s="131"/>
    </row>
    <row r="37327" spans="1:1" x14ac:dyDescent="0.55000000000000004">
      <c r="A37327" s="131"/>
    </row>
    <row r="37330" spans="1:1" x14ac:dyDescent="0.55000000000000004">
      <c r="A37330" s="131"/>
    </row>
    <row r="37331" spans="1:1" x14ac:dyDescent="0.55000000000000004">
      <c r="A37331" s="131"/>
    </row>
    <row r="37334" spans="1:1" x14ac:dyDescent="0.55000000000000004">
      <c r="A37334" s="131"/>
    </row>
    <row r="37335" spans="1:1" x14ac:dyDescent="0.55000000000000004">
      <c r="A37335" s="131"/>
    </row>
    <row r="37338" spans="1:1" x14ac:dyDescent="0.55000000000000004">
      <c r="A37338" s="131"/>
    </row>
    <row r="37339" spans="1:1" x14ac:dyDescent="0.55000000000000004">
      <c r="A37339" s="131"/>
    </row>
    <row r="37342" spans="1:1" x14ac:dyDescent="0.55000000000000004">
      <c r="A37342" s="131"/>
    </row>
    <row r="37343" spans="1:1" x14ac:dyDescent="0.55000000000000004">
      <c r="A37343" s="131"/>
    </row>
    <row r="37346" spans="1:1" x14ac:dyDescent="0.55000000000000004">
      <c r="A37346" s="131"/>
    </row>
    <row r="37347" spans="1:1" x14ac:dyDescent="0.55000000000000004">
      <c r="A37347" s="131"/>
    </row>
    <row r="37350" spans="1:1" x14ac:dyDescent="0.55000000000000004">
      <c r="A37350" s="131"/>
    </row>
    <row r="37351" spans="1:1" x14ac:dyDescent="0.55000000000000004">
      <c r="A37351" s="131"/>
    </row>
    <row r="37354" spans="1:1" x14ac:dyDescent="0.55000000000000004">
      <c r="A37354" s="131"/>
    </row>
    <row r="37355" spans="1:1" x14ac:dyDescent="0.55000000000000004">
      <c r="A37355" s="131"/>
    </row>
    <row r="37358" spans="1:1" x14ac:dyDescent="0.55000000000000004">
      <c r="A37358" s="131"/>
    </row>
    <row r="37359" spans="1:1" x14ac:dyDescent="0.55000000000000004">
      <c r="A37359" s="131"/>
    </row>
    <row r="37362" spans="1:1" x14ac:dyDescent="0.55000000000000004">
      <c r="A37362" s="131"/>
    </row>
    <row r="37363" spans="1:1" x14ac:dyDescent="0.55000000000000004">
      <c r="A37363" s="131"/>
    </row>
    <row r="37366" spans="1:1" x14ac:dyDescent="0.55000000000000004">
      <c r="A37366" s="131"/>
    </row>
    <row r="37367" spans="1:1" x14ac:dyDescent="0.55000000000000004">
      <c r="A37367" s="131"/>
    </row>
    <row r="37370" spans="1:1" x14ac:dyDescent="0.55000000000000004">
      <c r="A37370" s="131"/>
    </row>
    <row r="37371" spans="1:1" x14ac:dyDescent="0.55000000000000004">
      <c r="A37371" s="131"/>
    </row>
    <row r="37374" spans="1:1" x14ac:dyDescent="0.55000000000000004">
      <c r="A37374" s="131"/>
    </row>
    <row r="37375" spans="1:1" x14ac:dyDescent="0.55000000000000004">
      <c r="A37375" s="131"/>
    </row>
    <row r="37378" spans="1:1" x14ac:dyDescent="0.55000000000000004">
      <c r="A37378" s="131"/>
    </row>
    <row r="37379" spans="1:1" x14ac:dyDescent="0.55000000000000004">
      <c r="A37379" s="131"/>
    </row>
    <row r="37382" spans="1:1" x14ac:dyDescent="0.55000000000000004">
      <c r="A37382" s="131"/>
    </row>
    <row r="37383" spans="1:1" x14ac:dyDescent="0.55000000000000004">
      <c r="A37383" s="131"/>
    </row>
    <row r="37386" spans="1:1" x14ac:dyDescent="0.55000000000000004">
      <c r="A37386" s="131"/>
    </row>
    <row r="37387" spans="1:1" x14ac:dyDescent="0.55000000000000004">
      <c r="A37387" s="131"/>
    </row>
    <row r="37390" spans="1:1" x14ac:dyDescent="0.55000000000000004">
      <c r="A37390" s="131"/>
    </row>
    <row r="37391" spans="1:1" x14ac:dyDescent="0.55000000000000004">
      <c r="A37391" s="131"/>
    </row>
    <row r="37394" spans="1:1" x14ac:dyDescent="0.55000000000000004">
      <c r="A37394" s="131"/>
    </row>
    <row r="37395" spans="1:1" x14ac:dyDescent="0.55000000000000004">
      <c r="A37395" s="131"/>
    </row>
    <row r="37398" spans="1:1" x14ac:dyDescent="0.55000000000000004">
      <c r="A37398" s="131"/>
    </row>
    <row r="37399" spans="1:1" x14ac:dyDescent="0.55000000000000004">
      <c r="A37399" s="131"/>
    </row>
    <row r="37402" spans="1:1" x14ac:dyDescent="0.55000000000000004">
      <c r="A37402" s="131"/>
    </row>
    <row r="37403" spans="1:1" x14ac:dyDescent="0.55000000000000004">
      <c r="A37403" s="131"/>
    </row>
    <row r="37406" spans="1:1" x14ac:dyDescent="0.55000000000000004">
      <c r="A37406" s="131"/>
    </row>
    <row r="37407" spans="1:1" x14ac:dyDescent="0.55000000000000004">
      <c r="A37407" s="131"/>
    </row>
    <row r="37410" spans="1:1" x14ac:dyDescent="0.55000000000000004">
      <c r="A37410" s="131"/>
    </row>
    <row r="37411" spans="1:1" x14ac:dyDescent="0.55000000000000004">
      <c r="A37411" s="131"/>
    </row>
    <row r="37414" spans="1:1" x14ac:dyDescent="0.55000000000000004">
      <c r="A37414" s="131"/>
    </row>
    <row r="37415" spans="1:1" x14ac:dyDescent="0.55000000000000004">
      <c r="A37415" s="131"/>
    </row>
    <row r="37418" spans="1:1" x14ac:dyDescent="0.55000000000000004">
      <c r="A37418" s="131"/>
    </row>
    <row r="37419" spans="1:1" x14ac:dyDescent="0.55000000000000004">
      <c r="A37419" s="131"/>
    </row>
    <row r="37422" spans="1:1" x14ac:dyDescent="0.55000000000000004">
      <c r="A37422" s="131"/>
    </row>
    <row r="37423" spans="1:1" x14ac:dyDescent="0.55000000000000004">
      <c r="A37423" s="131"/>
    </row>
    <row r="37426" spans="1:1" x14ac:dyDescent="0.55000000000000004">
      <c r="A37426" s="131"/>
    </row>
    <row r="37427" spans="1:1" x14ac:dyDescent="0.55000000000000004">
      <c r="A37427" s="131"/>
    </row>
    <row r="37430" spans="1:1" x14ac:dyDescent="0.55000000000000004">
      <c r="A37430" s="131"/>
    </row>
    <row r="37431" spans="1:1" x14ac:dyDescent="0.55000000000000004">
      <c r="A37431" s="131"/>
    </row>
    <row r="37434" spans="1:1" x14ac:dyDescent="0.55000000000000004">
      <c r="A37434" s="131"/>
    </row>
    <row r="37435" spans="1:1" x14ac:dyDescent="0.55000000000000004">
      <c r="A37435" s="131"/>
    </row>
    <row r="37438" spans="1:1" x14ac:dyDescent="0.55000000000000004">
      <c r="A37438" s="131"/>
    </row>
    <row r="37439" spans="1:1" x14ac:dyDescent="0.55000000000000004">
      <c r="A37439" s="131"/>
    </row>
    <row r="37442" spans="1:1" x14ac:dyDescent="0.55000000000000004">
      <c r="A37442" s="131"/>
    </row>
    <row r="37443" spans="1:1" x14ac:dyDescent="0.55000000000000004">
      <c r="A37443" s="131"/>
    </row>
    <row r="37446" spans="1:1" x14ac:dyDescent="0.55000000000000004">
      <c r="A37446" s="131"/>
    </row>
    <row r="37447" spans="1:1" x14ac:dyDescent="0.55000000000000004">
      <c r="A37447" s="131"/>
    </row>
    <row r="37450" spans="1:1" x14ac:dyDescent="0.55000000000000004">
      <c r="A37450" s="131"/>
    </row>
    <row r="37451" spans="1:1" x14ac:dyDescent="0.55000000000000004">
      <c r="A37451" s="131"/>
    </row>
    <row r="37454" spans="1:1" x14ac:dyDescent="0.55000000000000004">
      <c r="A37454" s="131"/>
    </row>
    <row r="37455" spans="1:1" x14ac:dyDescent="0.55000000000000004">
      <c r="A37455" s="131"/>
    </row>
    <row r="37458" spans="1:1" x14ac:dyDescent="0.55000000000000004">
      <c r="A37458" s="131"/>
    </row>
    <row r="37459" spans="1:1" x14ac:dyDescent="0.55000000000000004">
      <c r="A37459" s="131"/>
    </row>
    <row r="37462" spans="1:1" x14ac:dyDescent="0.55000000000000004">
      <c r="A37462" s="131"/>
    </row>
    <row r="37463" spans="1:1" x14ac:dyDescent="0.55000000000000004">
      <c r="A37463" s="131"/>
    </row>
    <row r="37466" spans="1:1" x14ac:dyDescent="0.55000000000000004">
      <c r="A37466" s="131"/>
    </row>
    <row r="37467" spans="1:1" x14ac:dyDescent="0.55000000000000004">
      <c r="A37467" s="131"/>
    </row>
    <row r="37470" spans="1:1" x14ac:dyDescent="0.55000000000000004">
      <c r="A37470" s="131"/>
    </row>
    <row r="37471" spans="1:1" x14ac:dyDescent="0.55000000000000004">
      <c r="A37471" s="131"/>
    </row>
    <row r="37474" spans="1:1" x14ac:dyDescent="0.55000000000000004">
      <c r="A37474" s="131"/>
    </row>
    <row r="37475" spans="1:1" x14ac:dyDescent="0.55000000000000004">
      <c r="A37475" s="131"/>
    </row>
    <row r="37478" spans="1:1" x14ac:dyDescent="0.55000000000000004">
      <c r="A37478" s="131"/>
    </row>
    <row r="37479" spans="1:1" x14ac:dyDescent="0.55000000000000004">
      <c r="A37479" s="131"/>
    </row>
    <row r="37482" spans="1:1" x14ac:dyDescent="0.55000000000000004">
      <c r="A37482" s="131"/>
    </row>
    <row r="37483" spans="1:1" x14ac:dyDescent="0.55000000000000004">
      <c r="A37483" s="131"/>
    </row>
    <row r="37486" spans="1:1" x14ac:dyDescent="0.55000000000000004">
      <c r="A37486" s="131"/>
    </row>
    <row r="37487" spans="1:1" x14ac:dyDescent="0.55000000000000004">
      <c r="A37487" s="131"/>
    </row>
    <row r="37490" spans="1:1" x14ac:dyDescent="0.55000000000000004">
      <c r="A37490" s="131"/>
    </row>
    <row r="37491" spans="1:1" x14ac:dyDescent="0.55000000000000004">
      <c r="A37491" s="131"/>
    </row>
    <row r="37494" spans="1:1" x14ac:dyDescent="0.55000000000000004">
      <c r="A37494" s="131"/>
    </row>
    <row r="37495" spans="1:1" x14ac:dyDescent="0.55000000000000004">
      <c r="A37495" s="131"/>
    </row>
    <row r="37498" spans="1:1" x14ac:dyDescent="0.55000000000000004">
      <c r="A37498" s="131"/>
    </row>
    <row r="37499" spans="1:1" x14ac:dyDescent="0.55000000000000004">
      <c r="A37499" s="131"/>
    </row>
    <row r="37502" spans="1:1" x14ac:dyDescent="0.55000000000000004">
      <c r="A37502" s="131"/>
    </row>
    <row r="37503" spans="1:1" x14ac:dyDescent="0.55000000000000004">
      <c r="A37503" s="131"/>
    </row>
    <row r="37506" spans="1:1" x14ac:dyDescent="0.55000000000000004">
      <c r="A37506" s="131"/>
    </row>
    <row r="37507" spans="1:1" x14ac:dyDescent="0.55000000000000004">
      <c r="A37507" s="131"/>
    </row>
    <row r="37510" spans="1:1" x14ac:dyDescent="0.55000000000000004">
      <c r="A37510" s="131"/>
    </row>
    <row r="37511" spans="1:1" x14ac:dyDescent="0.55000000000000004">
      <c r="A37511" s="131"/>
    </row>
    <row r="37514" spans="1:1" x14ac:dyDescent="0.55000000000000004">
      <c r="A37514" s="131"/>
    </row>
    <row r="37515" spans="1:1" x14ac:dyDescent="0.55000000000000004">
      <c r="A37515" s="131"/>
    </row>
    <row r="37518" spans="1:1" x14ac:dyDescent="0.55000000000000004">
      <c r="A37518" s="131"/>
    </row>
    <row r="37519" spans="1:1" x14ac:dyDescent="0.55000000000000004">
      <c r="A37519" s="131"/>
    </row>
    <row r="37522" spans="1:1" x14ac:dyDescent="0.55000000000000004">
      <c r="A37522" s="131"/>
    </row>
    <row r="37523" spans="1:1" x14ac:dyDescent="0.55000000000000004">
      <c r="A37523" s="131"/>
    </row>
    <row r="37526" spans="1:1" x14ac:dyDescent="0.55000000000000004">
      <c r="A37526" s="131"/>
    </row>
    <row r="37527" spans="1:1" x14ac:dyDescent="0.55000000000000004">
      <c r="A37527" s="131"/>
    </row>
    <row r="37530" spans="1:1" x14ac:dyDescent="0.55000000000000004">
      <c r="A37530" s="131"/>
    </row>
    <row r="37531" spans="1:1" x14ac:dyDescent="0.55000000000000004">
      <c r="A37531" s="131"/>
    </row>
    <row r="37534" spans="1:1" x14ac:dyDescent="0.55000000000000004">
      <c r="A37534" s="131"/>
    </row>
    <row r="37535" spans="1:1" x14ac:dyDescent="0.55000000000000004">
      <c r="A37535" s="131"/>
    </row>
    <row r="37538" spans="1:1" x14ac:dyDescent="0.55000000000000004">
      <c r="A37538" s="131"/>
    </row>
    <row r="37539" spans="1:1" x14ac:dyDescent="0.55000000000000004">
      <c r="A37539" s="131"/>
    </row>
    <row r="37542" spans="1:1" x14ac:dyDescent="0.55000000000000004">
      <c r="A37542" s="131"/>
    </row>
    <row r="37543" spans="1:1" x14ac:dyDescent="0.55000000000000004">
      <c r="A37543" s="131"/>
    </row>
    <row r="37546" spans="1:1" x14ac:dyDescent="0.55000000000000004">
      <c r="A37546" s="131"/>
    </row>
    <row r="37547" spans="1:1" x14ac:dyDescent="0.55000000000000004">
      <c r="A37547" s="131"/>
    </row>
    <row r="37550" spans="1:1" x14ac:dyDescent="0.55000000000000004">
      <c r="A37550" s="131"/>
    </row>
    <row r="37551" spans="1:1" x14ac:dyDescent="0.55000000000000004">
      <c r="A37551" s="131"/>
    </row>
    <row r="37554" spans="1:1" x14ac:dyDescent="0.55000000000000004">
      <c r="A37554" s="131"/>
    </row>
    <row r="37555" spans="1:1" x14ac:dyDescent="0.55000000000000004">
      <c r="A37555" s="131"/>
    </row>
    <row r="37558" spans="1:1" x14ac:dyDescent="0.55000000000000004">
      <c r="A37558" s="131"/>
    </row>
    <row r="37559" spans="1:1" x14ac:dyDescent="0.55000000000000004">
      <c r="A37559" s="131"/>
    </row>
    <row r="37562" spans="1:1" x14ac:dyDescent="0.55000000000000004">
      <c r="A37562" s="131"/>
    </row>
    <row r="37563" spans="1:1" x14ac:dyDescent="0.55000000000000004">
      <c r="A37563" s="131"/>
    </row>
    <row r="37566" spans="1:1" x14ac:dyDescent="0.55000000000000004">
      <c r="A37566" s="131"/>
    </row>
    <row r="37567" spans="1:1" x14ac:dyDescent="0.55000000000000004">
      <c r="A37567" s="131"/>
    </row>
    <row r="37570" spans="1:1" x14ac:dyDescent="0.55000000000000004">
      <c r="A37570" s="131"/>
    </row>
    <row r="37571" spans="1:1" x14ac:dyDescent="0.55000000000000004">
      <c r="A37571" s="131"/>
    </row>
    <row r="37574" spans="1:1" x14ac:dyDescent="0.55000000000000004">
      <c r="A37574" s="131"/>
    </row>
    <row r="37575" spans="1:1" x14ac:dyDescent="0.55000000000000004">
      <c r="A37575" s="131"/>
    </row>
    <row r="37578" spans="1:1" x14ac:dyDescent="0.55000000000000004">
      <c r="A37578" s="131"/>
    </row>
    <row r="37579" spans="1:1" x14ac:dyDescent="0.55000000000000004">
      <c r="A37579" s="131"/>
    </row>
    <row r="37582" spans="1:1" x14ac:dyDescent="0.55000000000000004">
      <c r="A37582" s="131"/>
    </row>
    <row r="37583" spans="1:1" x14ac:dyDescent="0.55000000000000004">
      <c r="A37583" s="131"/>
    </row>
    <row r="37586" spans="1:1" x14ac:dyDescent="0.55000000000000004">
      <c r="A37586" s="131"/>
    </row>
    <row r="37587" spans="1:1" x14ac:dyDescent="0.55000000000000004">
      <c r="A37587" s="131"/>
    </row>
    <row r="37590" spans="1:1" x14ac:dyDescent="0.55000000000000004">
      <c r="A37590" s="131"/>
    </row>
    <row r="37591" spans="1:1" x14ac:dyDescent="0.55000000000000004">
      <c r="A37591" s="131"/>
    </row>
    <row r="37594" spans="1:1" x14ac:dyDescent="0.55000000000000004">
      <c r="A37594" s="131"/>
    </row>
    <row r="37595" spans="1:1" x14ac:dyDescent="0.55000000000000004">
      <c r="A37595" s="131"/>
    </row>
    <row r="37598" spans="1:1" x14ac:dyDescent="0.55000000000000004">
      <c r="A37598" s="131"/>
    </row>
    <row r="37599" spans="1:1" x14ac:dyDescent="0.55000000000000004">
      <c r="A37599" s="131"/>
    </row>
    <row r="37602" spans="1:1" x14ac:dyDescent="0.55000000000000004">
      <c r="A37602" s="131"/>
    </row>
    <row r="37603" spans="1:1" x14ac:dyDescent="0.55000000000000004">
      <c r="A37603" s="131"/>
    </row>
    <row r="37606" spans="1:1" x14ac:dyDescent="0.55000000000000004">
      <c r="A37606" s="131"/>
    </row>
    <row r="37607" spans="1:1" x14ac:dyDescent="0.55000000000000004">
      <c r="A37607" s="131"/>
    </row>
    <row r="37610" spans="1:1" x14ac:dyDescent="0.55000000000000004">
      <c r="A37610" s="131"/>
    </row>
    <row r="37611" spans="1:1" x14ac:dyDescent="0.55000000000000004">
      <c r="A37611" s="131"/>
    </row>
    <row r="37614" spans="1:1" x14ac:dyDescent="0.55000000000000004">
      <c r="A37614" s="131"/>
    </row>
    <row r="37615" spans="1:1" x14ac:dyDescent="0.55000000000000004">
      <c r="A37615" s="131"/>
    </row>
    <row r="37618" spans="1:1" x14ac:dyDescent="0.55000000000000004">
      <c r="A37618" s="131"/>
    </row>
    <row r="37619" spans="1:1" x14ac:dyDescent="0.55000000000000004">
      <c r="A37619" s="131"/>
    </row>
    <row r="37622" spans="1:1" x14ac:dyDescent="0.55000000000000004">
      <c r="A37622" s="131"/>
    </row>
    <row r="37623" spans="1:1" x14ac:dyDescent="0.55000000000000004">
      <c r="A37623" s="131"/>
    </row>
    <row r="37626" spans="1:1" x14ac:dyDescent="0.55000000000000004">
      <c r="A37626" s="131"/>
    </row>
    <row r="37627" spans="1:1" x14ac:dyDescent="0.55000000000000004">
      <c r="A37627" s="131"/>
    </row>
    <row r="37630" spans="1:1" x14ac:dyDescent="0.55000000000000004">
      <c r="A37630" s="131"/>
    </row>
    <row r="37631" spans="1:1" x14ac:dyDescent="0.55000000000000004">
      <c r="A37631" s="131"/>
    </row>
    <row r="37634" spans="1:1" x14ac:dyDescent="0.55000000000000004">
      <c r="A37634" s="131"/>
    </row>
    <row r="37635" spans="1:1" x14ac:dyDescent="0.55000000000000004">
      <c r="A37635" s="131"/>
    </row>
    <row r="37638" spans="1:1" x14ac:dyDescent="0.55000000000000004">
      <c r="A37638" s="131"/>
    </row>
    <row r="37639" spans="1:1" x14ac:dyDescent="0.55000000000000004">
      <c r="A37639" s="131"/>
    </row>
    <row r="37642" spans="1:1" x14ac:dyDescent="0.55000000000000004">
      <c r="A37642" s="131"/>
    </row>
    <row r="37643" spans="1:1" x14ac:dyDescent="0.55000000000000004">
      <c r="A37643" s="131"/>
    </row>
    <row r="37646" spans="1:1" x14ac:dyDescent="0.55000000000000004">
      <c r="A37646" s="131"/>
    </row>
    <row r="37647" spans="1:1" x14ac:dyDescent="0.55000000000000004">
      <c r="A37647" s="131"/>
    </row>
    <row r="37650" spans="1:1" x14ac:dyDescent="0.55000000000000004">
      <c r="A37650" s="131"/>
    </row>
    <row r="37651" spans="1:1" x14ac:dyDescent="0.55000000000000004">
      <c r="A37651" s="131"/>
    </row>
    <row r="37654" spans="1:1" x14ac:dyDescent="0.55000000000000004">
      <c r="A37654" s="131"/>
    </row>
    <row r="37655" spans="1:1" x14ac:dyDescent="0.55000000000000004">
      <c r="A37655" s="131"/>
    </row>
    <row r="37658" spans="1:1" x14ac:dyDescent="0.55000000000000004">
      <c r="A37658" s="131"/>
    </row>
    <row r="37659" spans="1:1" x14ac:dyDescent="0.55000000000000004">
      <c r="A37659" s="131"/>
    </row>
    <row r="37662" spans="1:1" x14ac:dyDescent="0.55000000000000004">
      <c r="A37662" s="131"/>
    </row>
    <row r="37663" spans="1:1" x14ac:dyDescent="0.55000000000000004">
      <c r="A37663" s="131"/>
    </row>
    <row r="37666" spans="1:1" x14ac:dyDescent="0.55000000000000004">
      <c r="A37666" s="131"/>
    </row>
    <row r="37667" spans="1:1" x14ac:dyDescent="0.55000000000000004">
      <c r="A37667" s="131"/>
    </row>
    <row r="37670" spans="1:1" x14ac:dyDescent="0.55000000000000004">
      <c r="A37670" s="131"/>
    </row>
    <row r="37671" spans="1:1" x14ac:dyDescent="0.55000000000000004">
      <c r="A37671" s="131"/>
    </row>
    <row r="37674" spans="1:1" x14ac:dyDescent="0.55000000000000004">
      <c r="A37674" s="131"/>
    </row>
    <row r="37675" spans="1:1" x14ac:dyDescent="0.55000000000000004">
      <c r="A37675" s="131"/>
    </row>
    <row r="37678" spans="1:1" x14ac:dyDescent="0.55000000000000004">
      <c r="A37678" s="131"/>
    </row>
    <row r="37679" spans="1:1" x14ac:dyDescent="0.55000000000000004">
      <c r="A37679" s="131"/>
    </row>
    <row r="37682" spans="1:1" x14ac:dyDescent="0.55000000000000004">
      <c r="A37682" s="131"/>
    </row>
    <row r="37683" spans="1:1" x14ac:dyDescent="0.55000000000000004">
      <c r="A37683" s="131"/>
    </row>
    <row r="37686" spans="1:1" x14ac:dyDescent="0.55000000000000004">
      <c r="A37686" s="131"/>
    </row>
    <row r="37687" spans="1:1" x14ac:dyDescent="0.55000000000000004">
      <c r="A37687" s="131"/>
    </row>
    <row r="37690" spans="1:1" x14ac:dyDescent="0.55000000000000004">
      <c r="A37690" s="131"/>
    </row>
    <row r="37691" spans="1:1" x14ac:dyDescent="0.55000000000000004">
      <c r="A37691" s="131"/>
    </row>
    <row r="37694" spans="1:1" x14ac:dyDescent="0.55000000000000004">
      <c r="A37694" s="131"/>
    </row>
    <row r="37695" spans="1:1" x14ac:dyDescent="0.55000000000000004">
      <c r="A37695" s="131"/>
    </row>
    <row r="37698" spans="1:1" x14ac:dyDescent="0.55000000000000004">
      <c r="A37698" s="131"/>
    </row>
    <row r="37699" spans="1:1" x14ac:dyDescent="0.55000000000000004">
      <c r="A37699" s="131"/>
    </row>
    <row r="37702" spans="1:1" x14ac:dyDescent="0.55000000000000004">
      <c r="A37702" s="131"/>
    </row>
    <row r="37703" spans="1:1" x14ac:dyDescent="0.55000000000000004">
      <c r="A37703" s="131"/>
    </row>
    <row r="37706" spans="1:1" x14ac:dyDescent="0.55000000000000004">
      <c r="A37706" s="131"/>
    </row>
    <row r="37707" spans="1:1" x14ac:dyDescent="0.55000000000000004">
      <c r="A37707" s="131"/>
    </row>
    <row r="37710" spans="1:1" x14ac:dyDescent="0.55000000000000004">
      <c r="A37710" s="131"/>
    </row>
    <row r="37711" spans="1:1" x14ac:dyDescent="0.55000000000000004">
      <c r="A37711" s="131"/>
    </row>
    <row r="37714" spans="1:1" x14ac:dyDescent="0.55000000000000004">
      <c r="A37714" s="131"/>
    </row>
    <row r="37715" spans="1:1" x14ac:dyDescent="0.55000000000000004">
      <c r="A37715" s="131"/>
    </row>
    <row r="37718" spans="1:1" x14ac:dyDescent="0.55000000000000004">
      <c r="A37718" s="131"/>
    </row>
    <row r="37719" spans="1:1" x14ac:dyDescent="0.55000000000000004">
      <c r="A37719" s="131"/>
    </row>
    <row r="37722" spans="1:1" x14ac:dyDescent="0.55000000000000004">
      <c r="A37722" s="131"/>
    </row>
    <row r="37723" spans="1:1" x14ac:dyDescent="0.55000000000000004">
      <c r="A37723" s="131"/>
    </row>
    <row r="37726" spans="1:1" x14ac:dyDescent="0.55000000000000004">
      <c r="A37726" s="131"/>
    </row>
    <row r="37727" spans="1:1" x14ac:dyDescent="0.55000000000000004">
      <c r="A37727" s="131"/>
    </row>
    <row r="37730" spans="1:1" x14ac:dyDescent="0.55000000000000004">
      <c r="A37730" s="131"/>
    </row>
    <row r="37731" spans="1:1" x14ac:dyDescent="0.55000000000000004">
      <c r="A37731" s="131"/>
    </row>
    <row r="37734" spans="1:1" x14ac:dyDescent="0.55000000000000004">
      <c r="A37734" s="131"/>
    </row>
    <row r="37735" spans="1:1" x14ac:dyDescent="0.55000000000000004">
      <c r="A37735" s="131"/>
    </row>
    <row r="37738" spans="1:1" x14ac:dyDescent="0.55000000000000004">
      <c r="A37738" s="131"/>
    </row>
    <row r="37739" spans="1:1" x14ac:dyDescent="0.55000000000000004">
      <c r="A37739" s="131"/>
    </row>
    <row r="37742" spans="1:1" x14ac:dyDescent="0.55000000000000004">
      <c r="A37742" s="131"/>
    </row>
    <row r="37743" spans="1:1" x14ac:dyDescent="0.55000000000000004">
      <c r="A37743" s="131"/>
    </row>
    <row r="37746" spans="1:1" x14ac:dyDescent="0.55000000000000004">
      <c r="A37746" s="131"/>
    </row>
    <row r="37747" spans="1:1" x14ac:dyDescent="0.55000000000000004">
      <c r="A37747" s="131"/>
    </row>
    <row r="37750" spans="1:1" x14ac:dyDescent="0.55000000000000004">
      <c r="A37750" s="131"/>
    </row>
    <row r="37751" spans="1:1" x14ac:dyDescent="0.55000000000000004">
      <c r="A37751" s="131"/>
    </row>
    <row r="37754" spans="1:1" x14ac:dyDescent="0.55000000000000004">
      <c r="A37754" s="131"/>
    </row>
    <row r="37755" spans="1:1" x14ac:dyDescent="0.55000000000000004">
      <c r="A37755" s="131"/>
    </row>
    <row r="37758" spans="1:1" x14ac:dyDescent="0.55000000000000004">
      <c r="A37758" s="131"/>
    </row>
    <row r="37759" spans="1:1" x14ac:dyDescent="0.55000000000000004">
      <c r="A37759" s="131"/>
    </row>
    <row r="37762" spans="1:1" x14ac:dyDescent="0.55000000000000004">
      <c r="A37762" s="131"/>
    </row>
    <row r="37763" spans="1:1" x14ac:dyDescent="0.55000000000000004">
      <c r="A37763" s="131"/>
    </row>
    <row r="37766" spans="1:1" x14ac:dyDescent="0.55000000000000004">
      <c r="A37766" s="131"/>
    </row>
    <row r="37767" spans="1:1" x14ac:dyDescent="0.55000000000000004">
      <c r="A37767" s="131"/>
    </row>
    <row r="37770" spans="1:1" x14ac:dyDescent="0.55000000000000004">
      <c r="A37770" s="131"/>
    </row>
    <row r="37771" spans="1:1" x14ac:dyDescent="0.55000000000000004">
      <c r="A37771" s="131"/>
    </row>
    <row r="37774" spans="1:1" x14ac:dyDescent="0.55000000000000004">
      <c r="A37774" s="131"/>
    </row>
    <row r="37775" spans="1:1" x14ac:dyDescent="0.55000000000000004">
      <c r="A37775" s="131"/>
    </row>
    <row r="37778" spans="1:1" x14ac:dyDescent="0.55000000000000004">
      <c r="A37778" s="131"/>
    </row>
    <row r="37779" spans="1:1" x14ac:dyDescent="0.55000000000000004">
      <c r="A37779" s="131"/>
    </row>
    <row r="37782" spans="1:1" x14ac:dyDescent="0.55000000000000004">
      <c r="A37782" s="131"/>
    </row>
    <row r="37783" spans="1:1" x14ac:dyDescent="0.55000000000000004">
      <c r="A37783" s="131"/>
    </row>
    <row r="37786" spans="1:1" x14ac:dyDescent="0.55000000000000004">
      <c r="A37786" s="131"/>
    </row>
    <row r="37787" spans="1:1" x14ac:dyDescent="0.55000000000000004">
      <c r="A37787" s="131"/>
    </row>
    <row r="37790" spans="1:1" x14ac:dyDescent="0.55000000000000004">
      <c r="A37790" s="131"/>
    </row>
    <row r="37791" spans="1:1" x14ac:dyDescent="0.55000000000000004">
      <c r="A37791" s="131"/>
    </row>
    <row r="37794" spans="1:1" x14ac:dyDescent="0.55000000000000004">
      <c r="A37794" s="131"/>
    </row>
    <row r="37795" spans="1:1" x14ac:dyDescent="0.55000000000000004">
      <c r="A37795" s="131"/>
    </row>
    <row r="37798" spans="1:1" x14ac:dyDescent="0.55000000000000004">
      <c r="A37798" s="131"/>
    </row>
    <row r="37799" spans="1:1" x14ac:dyDescent="0.55000000000000004">
      <c r="A37799" s="131"/>
    </row>
    <row r="37802" spans="1:1" x14ac:dyDescent="0.55000000000000004">
      <c r="A37802" s="131"/>
    </row>
    <row r="37803" spans="1:1" x14ac:dyDescent="0.55000000000000004">
      <c r="A37803" s="131"/>
    </row>
    <row r="37806" spans="1:1" x14ac:dyDescent="0.55000000000000004">
      <c r="A37806" s="131"/>
    </row>
    <row r="37807" spans="1:1" x14ac:dyDescent="0.55000000000000004">
      <c r="A37807" s="131"/>
    </row>
    <row r="37810" spans="1:1" x14ac:dyDescent="0.55000000000000004">
      <c r="A37810" s="131"/>
    </row>
    <row r="37811" spans="1:1" x14ac:dyDescent="0.55000000000000004">
      <c r="A37811" s="131"/>
    </row>
    <row r="37814" spans="1:1" x14ac:dyDescent="0.55000000000000004">
      <c r="A37814" s="131"/>
    </row>
    <row r="37815" spans="1:1" x14ac:dyDescent="0.55000000000000004">
      <c r="A37815" s="131"/>
    </row>
    <row r="37818" spans="1:1" x14ac:dyDescent="0.55000000000000004">
      <c r="A37818" s="131"/>
    </row>
    <row r="37819" spans="1:1" x14ac:dyDescent="0.55000000000000004">
      <c r="A37819" s="131"/>
    </row>
    <row r="37822" spans="1:1" x14ac:dyDescent="0.55000000000000004">
      <c r="A37822" s="131"/>
    </row>
    <row r="37823" spans="1:1" x14ac:dyDescent="0.55000000000000004">
      <c r="A37823" s="131"/>
    </row>
    <row r="37826" spans="1:1" x14ac:dyDescent="0.55000000000000004">
      <c r="A37826" s="131"/>
    </row>
    <row r="37827" spans="1:1" x14ac:dyDescent="0.55000000000000004">
      <c r="A37827" s="131"/>
    </row>
    <row r="37830" spans="1:1" x14ac:dyDescent="0.55000000000000004">
      <c r="A37830" s="131"/>
    </row>
    <row r="37831" spans="1:1" x14ac:dyDescent="0.55000000000000004">
      <c r="A37831" s="131"/>
    </row>
    <row r="37834" spans="1:1" x14ac:dyDescent="0.55000000000000004">
      <c r="A37834" s="131"/>
    </row>
    <row r="37835" spans="1:1" x14ac:dyDescent="0.55000000000000004">
      <c r="A37835" s="131"/>
    </row>
    <row r="37838" spans="1:1" x14ac:dyDescent="0.55000000000000004">
      <c r="A37838" s="131"/>
    </row>
    <row r="37839" spans="1:1" x14ac:dyDescent="0.55000000000000004">
      <c r="A37839" s="131"/>
    </row>
    <row r="37842" spans="1:1" x14ac:dyDescent="0.55000000000000004">
      <c r="A37842" s="131"/>
    </row>
    <row r="37843" spans="1:1" x14ac:dyDescent="0.55000000000000004">
      <c r="A37843" s="131"/>
    </row>
    <row r="37846" spans="1:1" x14ac:dyDescent="0.55000000000000004">
      <c r="A37846" s="131"/>
    </row>
    <row r="37847" spans="1:1" x14ac:dyDescent="0.55000000000000004">
      <c r="A37847" s="131"/>
    </row>
    <row r="37850" spans="1:1" x14ac:dyDescent="0.55000000000000004">
      <c r="A37850" s="131"/>
    </row>
    <row r="37851" spans="1:1" x14ac:dyDescent="0.55000000000000004">
      <c r="A37851" s="131"/>
    </row>
    <row r="37854" spans="1:1" x14ac:dyDescent="0.55000000000000004">
      <c r="A37854" s="131"/>
    </row>
    <row r="37855" spans="1:1" x14ac:dyDescent="0.55000000000000004">
      <c r="A37855" s="131"/>
    </row>
    <row r="37858" spans="1:1" x14ac:dyDescent="0.55000000000000004">
      <c r="A37858" s="131"/>
    </row>
    <row r="37859" spans="1:1" x14ac:dyDescent="0.55000000000000004">
      <c r="A37859" s="131"/>
    </row>
    <row r="37862" spans="1:1" x14ac:dyDescent="0.55000000000000004">
      <c r="A37862" s="131"/>
    </row>
    <row r="37863" spans="1:1" x14ac:dyDescent="0.55000000000000004">
      <c r="A37863" s="131"/>
    </row>
    <row r="37866" spans="1:1" x14ac:dyDescent="0.55000000000000004">
      <c r="A37866" s="131"/>
    </row>
    <row r="37867" spans="1:1" x14ac:dyDescent="0.55000000000000004">
      <c r="A37867" s="131"/>
    </row>
    <row r="37870" spans="1:1" x14ac:dyDescent="0.55000000000000004">
      <c r="A37870" s="131"/>
    </row>
    <row r="37871" spans="1:1" x14ac:dyDescent="0.55000000000000004">
      <c r="A37871" s="131"/>
    </row>
    <row r="37874" spans="1:1" x14ac:dyDescent="0.55000000000000004">
      <c r="A37874" s="131"/>
    </row>
    <row r="37875" spans="1:1" x14ac:dyDescent="0.55000000000000004">
      <c r="A37875" s="131"/>
    </row>
    <row r="37878" spans="1:1" x14ac:dyDescent="0.55000000000000004">
      <c r="A37878" s="131"/>
    </row>
    <row r="37879" spans="1:1" x14ac:dyDescent="0.55000000000000004">
      <c r="A37879" s="131"/>
    </row>
    <row r="37882" spans="1:1" x14ac:dyDescent="0.55000000000000004">
      <c r="A37882" s="131"/>
    </row>
    <row r="37883" spans="1:1" x14ac:dyDescent="0.55000000000000004">
      <c r="A37883" s="131"/>
    </row>
    <row r="37886" spans="1:1" x14ac:dyDescent="0.55000000000000004">
      <c r="A37886" s="131"/>
    </row>
    <row r="37887" spans="1:1" x14ac:dyDescent="0.55000000000000004">
      <c r="A37887" s="131"/>
    </row>
    <row r="37890" spans="1:1" x14ac:dyDescent="0.55000000000000004">
      <c r="A37890" s="131"/>
    </row>
    <row r="37891" spans="1:1" x14ac:dyDescent="0.55000000000000004">
      <c r="A37891" s="131"/>
    </row>
    <row r="37894" spans="1:1" x14ac:dyDescent="0.55000000000000004">
      <c r="A37894" s="131"/>
    </row>
    <row r="37895" spans="1:1" x14ac:dyDescent="0.55000000000000004">
      <c r="A37895" s="131"/>
    </row>
    <row r="37898" spans="1:1" x14ac:dyDescent="0.55000000000000004">
      <c r="A37898" s="131"/>
    </row>
    <row r="37899" spans="1:1" x14ac:dyDescent="0.55000000000000004">
      <c r="A37899" s="131"/>
    </row>
    <row r="37902" spans="1:1" x14ac:dyDescent="0.55000000000000004">
      <c r="A37902" s="131"/>
    </row>
    <row r="37903" spans="1:1" x14ac:dyDescent="0.55000000000000004">
      <c r="A37903" s="131"/>
    </row>
    <row r="37906" spans="1:1" x14ac:dyDescent="0.55000000000000004">
      <c r="A37906" s="131"/>
    </row>
    <row r="37907" spans="1:1" x14ac:dyDescent="0.55000000000000004">
      <c r="A37907" s="131"/>
    </row>
    <row r="37910" spans="1:1" x14ac:dyDescent="0.55000000000000004">
      <c r="A37910" s="131"/>
    </row>
    <row r="37911" spans="1:1" x14ac:dyDescent="0.55000000000000004">
      <c r="A37911" s="131"/>
    </row>
    <row r="37914" spans="1:1" x14ac:dyDescent="0.55000000000000004">
      <c r="A37914" s="131"/>
    </row>
    <row r="37915" spans="1:1" x14ac:dyDescent="0.55000000000000004">
      <c r="A37915" s="131"/>
    </row>
    <row r="37918" spans="1:1" x14ac:dyDescent="0.55000000000000004">
      <c r="A37918" s="131"/>
    </row>
    <row r="37919" spans="1:1" x14ac:dyDescent="0.55000000000000004">
      <c r="A37919" s="131"/>
    </row>
    <row r="37922" spans="1:1" x14ac:dyDescent="0.55000000000000004">
      <c r="A37922" s="131"/>
    </row>
    <row r="37923" spans="1:1" x14ac:dyDescent="0.55000000000000004">
      <c r="A37923" s="131"/>
    </row>
    <row r="37926" spans="1:1" x14ac:dyDescent="0.55000000000000004">
      <c r="A37926" s="131"/>
    </row>
    <row r="37927" spans="1:1" x14ac:dyDescent="0.55000000000000004">
      <c r="A37927" s="131"/>
    </row>
    <row r="37930" spans="1:1" x14ac:dyDescent="0.55000000000000004">
      <c r="A37930" s="131"/>
    </row>
    <row r="37931" spans="1:1" x14ac:dyDescent="0.55000000000000004">
      <c r="A37931" s="131"/>
    </row>
    <row r="37934" spans="1:1" x14ac:dyDescent="0.55000000000000004">
      <c r="A37934" s="131"/>
    </row>
    <row r="37935" spans="1:1" x14ac:dyDescent="0.55000000000000004">
      <c r="A37935" s="131"/>
    </row>
    <row r="37938" spans="1:1" x14ac:dyDescent="0.55000000000000004">
      <c r="A37938" s="131"/>
    </row>
    <row r="37939" spans="1:1" x14ac:dyDescent="0.55000000000000004">
      <c r="A37939" s="131"/>
    </row>
    <row r="37942" spans="1:1" x14ac:dyDescent="0.55000000000000004">
      <c r="A37942" s="131"/>
    </row>
    <row r="37943" spans="1:1" x14ac:dyDescent="0.55000000000000004">
      <c r="A37943" s="131"/>
    </row>
    <row r="37946" spans="1:1" x14ac:dyDescent="0.55000000000000004">
      <c r="A37946" s="131"/>
    </row>
    <row r="37947" spans="1:1" x14ac:dyDescent="0.55000000000000004">
      <c r="A37947" s="131"/>
    </row>
    <row r="37950" spans="1:1" x14ac:dyDescent="0.55000000000000004">
      <c r="A37950" s="131"/>
    </row>
    <row r="37951" spans="1:1" x14ac:dyDescent="0.55000000000000004">
      <c r="A37951" s="131"/>
    </row>
    <row r="37954" spans="1:1" x14ac:dyDescent="0.55000000000000004">
      <c r="A37954" s="131"/>
    </row>
    <row r="37955" spans="1:1" x14ac:dyDescent="0.55000000000000004">
      <c r="A37955" s="131"/>
    </row>
    <row r="37958" spans="1:1" x14ac:dyDescent="0.55000000000000004">
      <c r="A37958" s="131"/>
    </row>
    <row r="37959" spans="1:1" x14ac:dyDescent="0.55000000000000004">
      <c r="A37959" s="131"/>
    </row>
    <row r="37962" spans="1:1" x14ac:dyDescent="0.55000000000000004">
      <c r="A37962" s="131"/>
    </row>
    <row r="37963" spans="1:1" x14ac:dyDescent="0.55000000000000004">
      <c r="A37963" s="131"/>
    </row>
    <row r="37966" spans="1:1" x14ac:dyDescent="0.55000000000000004">
      <c r="A37966" s="131"/>
    </row>
    <row r="37967" spans="1:1" x14ac:dyDescent="0.55000000000000004">
      <c r="A37967" s="131"/>
    </row>
    <row r="37970" spans="1:1" x14ac:dyDescent="0.55000000000000004">
      <c r="A37970" s="131"/>
    </row>
    <row r="37971" spans="1:1" x14ac:dyDescent="0.55000000000000004">
      <c r="A37971" s="131"/>
    </row>
    <row r="37974" spans="1:1" x14ac:dyDescent="0.55000000000000004">
      <c r="A37974" s="131"/>
    </row>
    <row r="37975" spans="1:1" x14ac:dyDescent="0.55000000000000004">
      <c r="A37975" s="131"/>
    </row>
    <row r="37978" spans="1:1" x14ac:dyDescent="0.55000000000000004">
      <c r="A37978" s="131"/>
    </row>
    <row r="37979" spans="1:1" x14ac:dyDescent="0.55000000000000004">
      <c r="A37979" s="131"/>
    </row>
    <row r="37982" spans="1:1" x14ac:dyDescent="0.55000000000000004">
      <c r="A37982" s="131"/>
    </row>
    <row r="37983" spans="1:1" x14ac:dyDescent="0.55000000000000004">
      <c r="A37983" s="131"/>
    </row>
    <row r="37986" spans="1:1" x14ac:dyDescent="0.55000000000000004">
      <c r="A37986" s="131"/>
    </row>
    <row r="37987" spans="1:1" x14ac:dyDescent="0.55000000000000004">
      <c r="A37987" s="131"/>
    </row>
    <row r="37990" spans="1:1" x14ac:dyDescent="0.55000000000000004">
      <c r="A37990" s="131"/>
    </row>
    <row r="37991" spans="1:1" x14ac:dyDescent="0.55000000000000004">
      <c r="A37991" s="131"/>
    </row>
    <row r="37994" spans="1:1" x14ac:dyDescent="0.55000000000000004">
      <c r="A37994" s="131"/>
    </row>
    <row r="37995" spans="1:1" x14ac:dyDescent="0.55000000000000004">
      <c r="A37995" s="131"/>
    </row>
    <row r="37998" spans="1:1" x14ac:dyDescent="0.55000000000000004">
      <c r="A37998" s="131"/>
    </row>
    <row r="37999" spans="1:1" x14ac:dyDescent="0.55000000000000004">
      <c r="A37999" s="131"/>
    </row>
    <row r="38002" spans="1:1" x14ac:dyDescent="0.55000000000000004">
      <c r="A38002" s="131"/>
    </row>
    <row r="38003" spans="1:1" x14ac:dyDescent="0.55000000000000004">
      <c r="A38003" s="131"/>
    </row>
    <row r="38006" spans="1:1" x14ac:dyDescent="0.55000000000000004">
      <c r="A38006" s="131"/>
    </row>
    <row r="38007" spans="1:1" x14ac:dyDescent="0.55000000000000004">
      <c r="A38007" s="131"/>
    </row>
    <row r="38010" spans="1:1" x14ac:dyDescent="0.55000000000000004">
      <c r="A38010" s="131"/>
    </row>
    <row r="38011" spans="1:1" x14ac:dyDescent="0.55000000000000004">
      <c r="A38011" s="131"/>
    </row>
    <row r="38014" spans="1:1" x14ac:dyDescent="0.55000000000000004">
      <c r="A38014" s="131"/>
    </row>
    <row r="38015" spans="1:1" x14ac:dyDescent="0.55000000000000004">
      <c r="A38015" s="131"/>
    </row>
    <row r="38018" spans="1:1" x14ac:dyDescent="0.55000000000000004">
      <c r="A38018" s="131"/>
    </row>
    <row r="38019" spans="1:1" x14ac:dyDescent="0.55000000000000004">
      <c r="A38019" s="131"/>
    </row>
    <row r="38022" spans="1:1" x14ac:dyDescent="0.55000000000000004">
      <c r="A38022" s="131"/>
    </row>
    <row r="38023" spans="1:1" x14ac:dyDescent="0.55000000000000004">
      <c r="A38023" s="131"/>
    </row>
    <row r="38026" spans="1:1" x14ac:dyDescent="0.55000000000000004">
      <c r="A38026" s="131"/>
    </row>
    <row r="38027" spans="1:1" x14ac:dyDescent="0.55000000000000004">
      <c r="A38027" s="131"/>
    </row>
    <row r="38030" spans="1:1" x14ac:dyDescent="0.55000000000000004">
      <c r="A38030" s="131"/>
    </row>
    <row r="38031" spans="1:1" x14ac:dyDescent="0.55000000000000004">
      <c r="A38031" s="131"/>
    </row>
    <row r="38034" spans="1:1" x14ac:dyDescent="0.55000000000000004">
      <c r="A38034" s="131"/>
    </row>
    <row r="38035" spans="1:1" x14ac:dyDescent="0.55000000000000004">
      <c r="A38035" s="131"/>
    </row>
    <row r="38038" spans="1:1" x14ac:dyDescent="0.55000000000000004">
      <c r="A38038" s="131"/>
    </row>
    <row r="38039" spans="1:1" x14ac:dyDescent="0.55000000000000004">
      <c r="A38039" s="131"/>
    </row>
    <row r="38042" spans="1:1" x14ac:dyDescent="0.55000000000000004">
      <c r="A38042" s="131"/>
    </row>
    <row r="38043" spans="1:1" x14ac:dyDescent="0.55000000000000004">
      <c r="A38043" s="131"/>
    </row>
    <row r="38046" spans="1:1" x14ac:dyDescent="0.55000000000000004">
      <c r="A38046" s="131"/>
    </row>
    <row r="38047" spans="1:1" x14ac:dyDescent="0.55000000000000004">
      <c r="A38047" s="131"/>
    </row>
    <row r="38050" spans="1:1" x14ac:dyDescent="0.55000000000000004">
      <c r="A38050" s="131"/>
    </row>
    <row r="38051" spans="1:1" x14ac:dyDescent="0.55000000000000004">
      <c r="A38051" s="131"/>
    </row>
    <row r="38054" spans="1:1" x14ac:dyDescent="0.55000000000000004">
      <c r="A38054" s="131"/>
    </row>
    <row r="38055" spans="1:1" x14ac:dyDescent="0.55000000000000004">
      <c r="A38055" s="131"/>
    </row>
    <row r="38058" spans="1:1" x14ac:dyDescent="0.55000000000000004">
      <c r="A38058" s="131"/>
    </row>
    <row r="38059" spans="1:1" x14ac:dyDescent="0.55000000000000004">
      <c r="A38059" s="131"/>
    </row>
    <row r="38062" spans="1:1" x14ac:dyDescent="0.55000000000000004">
      <c r="A38062" s="131"/>
    </row>
    <row r="38063" spans="1:1" x14ac:dyDescent="0.55000000000000004">
      <c r="A38063" s="131"/>
    </row>
    <row r="38066" spans="1:1" x14ac:dyDescent="0.55000000000000004">
      <c r="A38066" s="131"/>
    </row>
    <row r="38067" spans="1:1" x14ac:dyDescent="0.55000000000000004">
      <c r="A38067" s="131"/>
    </row>
    <row r="38070" spans="1:1" x14ac:dyDescent="0.55000000000000004">
      <c r="A38070" s="131"/>
    </row>
    <row r="38071" spans="1:1" x14ac:dyDescent="0.55000000000000004">
      <c r="A38071" s="131"/>
    </row>
    <row r="38074" spans="1:1" x14ac:dyDescent="0.55000000000000004">
      <c r="A38074" s="131"/>
    </row>
    <row r="38075" spans="1:1" x14ac:dyDescent="0.55000000000000004">
      <c r="A38075" s="131"/>
    </row>
    <row r="38078" spans="1:1" x14ac:dyDescent="0.55000000000000004">
      <c r="A38078" s="131"/>
    </row>
    <row r="38079" spans="1:1" x14ac:dyDescent="0.55000000000000004">
      <c r="A38079" s="131"/>
    </row>
    <row r="38082" spans="1:1" x14ac:dyDescent="0.55000000000000004">
      <c r="A38082" s="131"/>
    </row>
    <row r="38083" spans="1:1" x14ac:dyDescent="0.55000000000000004">
      <c r="A38083" s="131"/>
    </row>
    <row r="38086" spans="1:1" x14ac:dyDescent="0.55000000000000004">
      <c r="A38086" s="131"/>
    </row>
    <row r="38087" spans="1:1" x14ac:dyDescent="0.55000000000000004">
      <c r="A38087" s="131"/>
    </row>
    <row r="38090" spans="1:1" x14ac:dyDescent="0.55000000000000004">
      <c r="A38090" s="131"/>
    </row>
    <row r="38091" spans="1:1" x14ac:dyDescent="0.55000000000000004">
      <c r="A38091" s="131"/>
    </row>
    <row r="38094" spans="1:1" x14ac:dyDescent="0.55000000000000004">
      <c r="A38094" s="131"/>
    </row>
    <row r="38095" spans="1:1" x14ac:dyDescent="0.55000000000000004">
      <c r="A38095" s="131"/>
    </row>
    <row r="38098" spans="1:1" x14ac:dyDescent="0.55000000000000004">
      <c r="A38098" s="131"/>
    </row>
    <row r="38099" spans="1:1" x14ac:dyDescent="0.55000000000000004">
      <c r="A38099" s="131"/>
    </row>
    <row r="38102" spans="1:1" x14ac:dyDescent="0.55000000000000004">
      <c r="A38102" s="131"/>
    </row>
    <row r="38103" spans="1:1" x14ac:dyDescent="0.55000000000000004">
      <c r="A38103" s="131"/>
    </row>
    <row r="38106" spans="1:1" x14ac:dyDescent="0.55000000000000004">
      <c r="A38106" s="131"/>
    </row>
    <row r="38107" spans="1:1" x14ac:dyDescent="0.55000000000000004">
      <c r="A38107" s="131"/>
    </row>
    <row r="38110" spans="1:1" x14ac:dyDescent="0.55000000000000004">
      <c r="A38110" s="131"/>
    </row>
    <row r="38111" spans="1:1" x14ac:dyDescent="0.55000000000000004">
      <c r="A38111" s="131"/>
    </row>
    <row r="38114" spans="1:1" x14ac:dyDescent="0.55000000000000004">
      <c r="A38114" s="131"/>
    </row>
    <row r="38115" spans="1:1" x14ac:dyDescent="0.55000000000000004">
      <c r="A38115" s="131"/>
    </row>
    <row r="38118" spans="1:1" x14ac:dyDescent="0.55000000000000004">
      <c r="A38118" s="131"/>
    </row>
    <row r="38119" spans="1:1" x14ac:dyDescent="0.55000000000000004">
      <c r="A38119" s="131"/>
    </row>
    <row r="38122" spans="1:1" x14ac:dyDescent="0.55000000000000004">
      <c r="A38122" s="131"/>
    </row>
    <row r="38123" spans="1:1" x14ac:dyDescent="0.55000000000000004">
      <c r="A38123" s="131"/>
    </row>
    <row r="38126" spans="1:1" x14ac:dyDescent="0.55000000000000004">
      <c r="A38126" s="131"/>
    </row>
    <row r="38127" spans="1:1" x14ac:dyDescent="0.55000000000000004">
      <c r="A38127" s="131"/>
    </row>
    <row r="38130" spans="1:1" x14ac:dyDescent="0.55000000000000004">
      <c r="A38130" s="131"/>
    </row>
    <row r="38131" spans="1:1" x14ac:dyDescent="0.55000000000000004">
      <c r="A38131" s="131"/>
    </row>
    <row r="38134" spans="1:1" x14ac:dyDescent="0.55000000000000004">
      <c r="A38134" s="131"/>
    </row>
    <row r="38135" spans="1:1" x14ac:dyDescent="0.55000000000000004">
      <c r="A38135" s="131"/>
    </row>
    <row r="38138" spans="1:1" x14ac:dyDescent="0.55000000000000004">
      <c r="A38138" s="131"/>
    </row>
    <row r="38139" spans="1:1" x14ac:dyDescent="0.55000000000000004">
      <c r="A38139" s="131"/>
    </row>
    <row r="38142" spans="1:1" x14ac:dyDescent="0.55000000000000004">
      <c r="A38142" s="131"/>
    </row>
    <row r="38143" spans="1:1" x14ac:dyDescent="0.55000000000000004">
      <c r="A38143" s="131"/>
    </row>
    <row r="38146" spans="1:1" x14ac:dyDescent="0.55000000000000004">
      <c r="A38146" s="131"/>
    </row>
    <row r="38147" spans="1:1" x14ac:dyDescent="0.55000000000000004">
      <c r="A38147" s="131"/>
    </row>
    <row r="38150" spans="1:1" x14ac:dyDescent="0.55000000000000004">
      <c r="A38150" s="131"/>
    </row>
    <row r="38151" spans="1:1" x14ac:dyDescent="0.55000000000000004">
      <c r="A38151" s="131"/>
    </row>
    <row r="38154" spans="1:1" x14ac:dyDescent="0.55000000000000004">
      <c r="A38154" s="131"/>
    </row>
    <row r="38155" spans="1:1" x14ac:dyDescent="0.55000000000000004">
      <c r="A38155" s="131"/>
    </row>
    <row r="38158" spans="1:1" x14ac:dyDescent="0.55000000000000004">
      <c r="A38158" s="131"/>
    </row>
    <row r="38159" spans="1:1" x14ac:dyDescent="0.55000000000000004">
      <c r="A38159" s="131"/>
    </row>
    <row r="38162" spans="1:1" x14ac:dyDescent="0.55000000000000004">
      <c r="A38162" s="131"/>
    </row>
    <row r="38163" spans="1:1" x14ac:dyDescent="0.55000000000000004">
      <c r="A38163" s="131"/>
    </row>
    <row r="38166" spans="1:1" x14ac:dyDescent="0.55000000000000004">
      <c r="A38166" s="131"/>
    </row>
    <row r="38167" spans="1:1" x14ac:dyDescent="0.55000000000000004">
      <c r="A38167" s="131"/>
    </row>
    <row r="38170" spans="1:1" x14ac:dyDescent="0.55000000000000004">
      <c r="A38170" s="131"/>
    </row>
    <row r="38171" spans="1:1" x14ac:dyDescent="0.55000000000000004">
      <c r="A38171" s="131"/>
    </row>
    <row r="38174" spans="1:1" x14ac:dyDescent="0.55000000000000004">
      <c r="A38174" s="131"/>
    </row>
    <row r="38175" spans="1:1" x14ac:dyDescent="0.55000000000000004">
      <c r="A38175" s="131"/>
    </row>
    <row r="38178" spans="1:1" x14ac:dyDescent="0.55000000000000004">
      <c r="A38178" s="131"/>
    </row>
    <row r="38179" spans="1:1" x14ac:dyDescent="0.55000000000000004">
      <c r="A38179" s="131"/>
    </row>
    <row r="38182" spans="1:1" x14ac:dyDescent="0.55000000000000004">
      <c r="A38182" s="131"/>
    </row>
    <row r="38183" spans="1:1" x14ac:dyDescent="0.55000000000000004">
      <c r="A38183" s="131"/>
    </row>
    <row r="38186" spans="1:1" x14ac:dyDescent="0.55000000000000004">
      <c r="A38186" s="131"/>
    </row>
    <row r="38187" spans="1:1" x14ac:dyDescent="0.55000000000000004">
      <c r="A38187" s="131"/>
    </row>
    <row r="38190" spans="1:1" x14ac:dyDescent="0.55000000000000004">
      <c r="A38190" s="131"/>
    </row>
    <row r="38191" spans="1:1" x14ac:dyDescent="0.55000000000000004">
      <c r="A38191" s="131"/>
    </row>
    <row r="38194" spans="1:1" x14ac:dyDescent="0.55000000000000004">
      <c r="A38194" s="131"/>
    </row>
    <row r="38195" spans="1:1" x14ac:dyDescent="0.55000000000000004">
      <c r="A38195" s="131"/>
    </row>
    <row r="38198" spans="1:1" x14ac:dyDescent="0.55000000000000004">
      <c r="A38198" s="131"/>
    </row>
    <row r="38199" spans="1:1" x14ac:dyDescent="0.55000000000000004">
      <c r="A38199" s="131"/>
    </row>
    <row r="38202" spans="1:1" x14ac:dyDescent="0.55000000000000004">
      <c r="A38202" s="131"/>
    </row>
    <row r="38203" spans="1:1" x14ac:dyDescent="0.55000000000000004">
      <c r="A38203" s="131"/>
    </row>
    <row r="38206" spans="1:1" x14ac:dyDescent="0.55000000000000004">
      <c r="A38206" s="131"/>
    </row>
    <row r="38207" spans="1:1" x14ac:dyDescent="0.55000000000000004">
      <c r="A38207" s="131"/>
    </row>
    <row r="38210" spans="1:1" x14ac:dyDescent="0.55000000000000004">
      <c r="A38210" s="131"/>
    </row>
    <row r="38211" spans="1:1" x14ac:dyDescent="0.55000000000000004">
      <c r="A38211" s="131"/>
    </row>
    <row r="38214" spans="1:1" x14ac:dyDescent="0.55000000000000004">
      <c r="A38214" s="131"/>
    </row>
    <row r="38215" spans="1:1" x14ac:dyDescent="0.55000000000000004">
      <c r="A38215" s="131"/>
    </row>
    <row r="38218" spans="1:1" x14ac:dyDescent="0.55000000000000004">
      <c r="A38218" s="131"/>
    </row>
    <row r="38219" spans="1:1" x14ac:dyDescent="0.55000000000000004">
      <c r="A38219" s="131"/>
    </row>
    <row r="38222" spans="1:1" x14ac:dyDescent="0.55000000000000004">
      <c r="A38222" s="131"/>
    </row>
    <row r="38223" spans="1:1" x14ac:dyDescent="0.55000000000000004">
      <c r="A38223" s="131"/>
    </row>
    <row r="38226" spans="1:1" x14ac:dyDescent="0.55000000000000004">
      <c r="A38226" s="131"/>
    </row>
    <row r="38227" spans="1:1" x14ac:dyDescent="0.55000000000000004">
      <c r="A38227" s="131"/>
    </row>
    <row r="38230" spans="1:1" x14ac:dyDescent="0.55000000000000004">
      <c r="A38230" s="131"/>
    </row>
    <row r="38231" spans="1:1" x14ac:dyDescent="0.55000000000000004">
      <c r="A38231" s="131"/>
    </row>
    <row r="38234" spans="1:1" x14ac:dyDescent="0.55000000000000004">
      <c r="A38234" s="131"/>
    </row>
    <row r="38235" spans="1:1" x14ac:dyDescent="0.55000000000000004">
      <c r="A38235" s="131"/>
    </row>
    <row r="38238" spans="1:1" x14ac:dyDescent="0.55000000000000004">
      <c r="A38238" s="131"/>
    </row>
    <row r="38239" spans="1:1" x14ac:dyDescent="0.55000000000000004">
      <c r="A38239" s="131"/>
    </row>
    <row r="38242" spans="1:1" x14ac:dyDescent="0.55000000000000004">
      <c r="A38242" s="131"/>
    </row>
    <row r="38243" spans="1:1" x14ac:dyDescent="0.55000000000000004">
      <c r="A38243" s="131"/>
    </row>
    <row r="38246" spans="1:1" x14ac:dyDescent="0.55000000000000004">
      <c r="A38246" s="131"/>
    </row>
    <row r="38247" spans="1:1" x14ac:dyDescent="0.55000000000000004">
      <c r="A38247" s="131"/>
    </row>
    <row r="38250" spans="1:1" x14ac:dyDescent="0.55000000000000004">
      <c r="A38250" s="131"/>
    </row>
    <row r="38251" spans="1:1" x14ac:dyDescent="0.55000000000000004">
      <c r="A38251" s="131"/>
    </row>
    <row r="38254" spans="1:1" x14ac:dyDescent="0.55000000000000004">
      <c r="A38254" s="131"/>
    </row>
    <row r="38255" spans="1:1" x14ac:dyDescent="0.55000000000000004">
      <c r="A38255" s="131"/>
    </row>
    <row r="38258" spans="1:1" x14ac:dyDescent="0.55000000000000004">
      <c r="A38258" s="131"/>
    </row>
    <row r="38259" spans="1:1" x14ac:dyDescent="0.55000000000000004">
      <c r="A38259" s="131"/>
    </row>
    <row r="38262" spans="1:1" x14ac:dyDescent="0.55000000000000004">
      <c r="A38262" s="131"/>
    </row>
    <row r="38263" spans="1:1" x14ac:dyDescent="0.55000000000000004">
      <c r="A38263" s="131"/>
    </row>
    <row r="38266" spans="1:1" x14ac:dyDescent="0.55000000000000004">
      <c r="A38266" s="131"/>
    </row>
    <row r="38267" spans="1:1" x14ac:dyDescent="0.55000000000000004">
      <c r="A38267" s="131"/>
    </row>
    <row r="38270" spans="1:1" x14ac:dyDescent="0.55000000000000004">
      <c r="A38270" s="131"/>
    </row>
    <row r="38271" spans="1:1" x14ac:dyDescent="0.55000000000000004">
      <c r="A38271" s="131"/>
    </row>
    <row r="38274" spans="1:1" x14ac:dyDescent="0.55000000000000004">
      <c r="A38274" s="131"/>
    </row>
    <row r="38275" spans="1:1" x14ac:dyDescent="0.55000000000000004">
      <c r="A38275" s="131"/>
    </row>
    <row r="38278" spans="1:1" x14ac:dyDescent="0.55000000000000004">
      <c r="A38278" s="131"/>
    </row>
    <row r="38279" spans="1:1" x14ac:dyDescent="0.55000000000000004">
      <c r="A38279" s="131"/>
    </row>
    <row r="38282" spans="1:1" x14ac:dyDescent="0.55000000000000004">
      <c r="A38282" s="131"/>
    </row>
    <row r="38283" spans="1:1" x14ac:dyDescent="0.55000000000000004">
      <c r="A38283" s="131"/>
    </row>
    <row r="38286" spans="1:1" x14ac:dyDescent="0.55000000000000004">
      <c r="A38286" s="131"/>
    </row>
    <row r="38287" spans="1:1" x14ac:dyDescent="0.55000000000000004">
      <c r="A38287" s="131"/>
    </row>
    <row r="38290" spans="1:1" x14ac:dyDescent="0.55000000000000004">
      <c r="A38290" s="131"/>
    </row>
    <row r="38291" spans="1:1" x14ac:dyDescent="0.55000000000000004">
      <c r="A38291" s="131"/>
    </row>
    <row r="38294" spans="1:1" x14ac:dyDescent="0.55000000000000004">
      <c r="A38294" s="131"/>
    </row>
    <row r="38295" spans="1:1" x14ac:dyDescent="0.55000000000000004">
      <c r="A38295" s="131"/>
    </row>
    <row r="38298" spans="1:1" x14ac:dyDescent="0.55000000000000004">
      <c r="A38298" s="131"/>
    </row>
    <row r="38299" spans="1:1" x14ac:dyDescent="0.55000000000000004">
      <c r="A38299" s="131"/>
    </row>
    <row r="38302" spans="1:1" x14ac:dyDescent="0.55000000000000004">
      <c r="A38302" s="131"/>
    </row>
    <row r="38303" spans="1:1" x14ac:dyDescent="0.55000000000000004">
      <c r="A38303" s="131"/>
    </row>
    <row r="38306" spans="1:1" x14ac:dyDescent="0.55000000000000004">
      <c r="A38306" s="131"/>
    </row>
    <row r="38307" spans="1:1" x14ac:dyDescent="0.55000000000000004">
      <c r="A38307" s="131"/>
    </row>
    <row r="38310" spans="1:1" x14ac:dyDescent="0.55000000000000004">
      <c r="A38310" s="131"/>
    </row>
    <row r="38311" spans="1:1" x14ac:dyDescent="0.55000000000000004">
      <c r="A38311" s="131"/>
    </row>
    <row r="38314" spans="1:1" x14ac:dyDescent="0.55000000000000004">
      <c r="A38314" s="131"/>
    </row>
    <row r="38315" spans="1:1" x14ac:dyDescent="0.55000000000000004">
      <c r="A38315" s="131"/>
    </row>
    <row r="38318" spans="1:1" x14ac:dyDescent="0.55000000000000004">
      <c r="A38318" s="131"/>
    </row>
    <row r="38319" spans="1:1" x14ac:dyDescent="0.55000000000000004">
      <c r="A38319" s="131"/>
    </row>
    <row r="38322" spans="1:1" x14ac:dyDescent="0.55000000000000004">
      <c r="A38322" s="131"/>
    </row>
    <row r="38323" spans="1:1" x14ac:dyDescent="0.55000000000000004">
      <c r="A38323" s="131"/>
    </row>
    <row r="38326" spans="1:1" x14ac:dyDescent="0.55000000000000004">
      <c r="A38326" s="131"/>
    </row>
    <row r="38327" spans="1:1" x14ac:dyDescent="0.55000000000000004">
      <c r="A38327" s="131"/>
    </row>
    <row r="38330" spans="1:1" x14ac:dyDescent="0.55000000000000004">
      <c r="A38330" s="131"/>
    </row>
    <row r="38331" spans="1:1" x14ac:dyDescent="0.55000000000000004">
      <c r="A38331" s="131"/>
    </row>
    <row r="38334" spans="1:1" x14ac:dyDescent="0.55000000000000004">
      <c r="A38334" s="131"/>
    </row>
    <row r="38335" spans="1:1" x14ac:dyDescent="0.55000000000000004">
      <c r="A38335" s="131"/>
    </row>
    <row r="38338" spans="1:1" x14ac:dyDescent="0.55000000000000004">
      <c r="A38338" s="131"/>
    </row>
    <row r="38339" spans="1:1" x14ac:dyDescent="0.55000000000000004">
      <c r="A38339" s="131"/>
    </row>
    <row r="38342" spans="1:1" x14ac:dyDescent="0.55000000000000004">
      <c r="A38342" s="131"/>
    </row>
    <row r="38343" spans="1:1" x14ac:dyDescent="0.55000000000000004">
      <c r="A38343" s="131"/>
    </row>
    <row r="38346" spans="1:1" x14ac:dyDescent="0.55000000000000004">
      <c r="A38346" s="131"/>
    </row>
    <row r="38347" spans="1:1" x14ac:dyDescent="0.55000000000000004">
      <c r="A38347" s="131"/>
    </row>
    <row r="38350" spans="1:1" x14ac:dyDescent="0.55000000000000004">
      <c r="A38350" s="131"/>
    </row>
    <row r="38351" spans="1:1" x14ac:dyDescent="0.55000000000000004">
      <c r="A38351" s="131"/>
    </row>
    <row r="38354" spans="1:1" x14ac:dyDescent="0.55000000000000004">
      <c r="A38354" s="131"/>
    </row>
    <row r="38355" spans="1:1" x14ac:dyDescent="0.55000000000000004">
      <c r="A38355" s="131"/>
    </row>
    <row r="38358" spans="1:1" x14ac:dyDescent="0.55000000000000004">
      <c r="A38358" s="131"/>
    </row>
    <row r="38359" spans="1:1" x14ac:dyDescent="0.55000000000000004">
      <c r="A38359" s="131"/>
    </row>
    <row r="38362" spans="1:1" x14ac:dyDescent="0.55000000000000004">
      <c r="A38362" s="131"/>
    </row>
    <row r="38363" spans="1:1" x14ac:dyDescent="0.55000000000000004">
      <c r="A38363" s="131"/>
    </row>
    <row r="38366" spans="1:1" x14ac:dyDescent="0.55000000000000004">
      <c r="A38366" s="131"/>
    </row>
    <row r="38367" spans="1:1" x14ac:dyDescent="0.55000000000000004">
      <c r="A38367" s="131"/>
    </row>
    <row r="38370" spans="1:1" x14ac:dyDescent="0.55000000000000004">
      <c r="A38370" s="131"/>
    </row>
    <row r="38371" spans="1:1" x14ac:dyDescent="0.55000000000000004">
      <c r="A38371" s="131"/>
    </row>
    <row r="38374" spans="1:1" x14ac:dyDescent="0.55000000000000004">
      <c r="A38374" s="131"/>
    </row>
    <row r="38375" spans="1:1" x14ac:dyDescent="0.55000000000000004">
      <c r="A38375" s="131"/>
    </row>
    <row r="38378" spans="1:1" x14ac:dyDescent="0.55000000000000004">
      <c r="A38378" s="131"/>
    </row>
    <row r="38379" spans="1:1" x14ac:dyDescent="0.55000000000000004">
      <c r="A38379" s="131"/>
    </row>
    <row r="38382" spans="1:1" x14ac:dyDescent="0.55000000000000004">
      <c r="A38382" s="131"/>
    </row>
    <row r="38383" spans="1:1" x14ac:dyDescent="0.55000000000000004">
      <c r="A38383" s="131"/>
    </row>
    <row r="38386" spans="1:1" x14ac:dyDescent="0.55000000000000004">
      <c r="A38386" s="131"/>
    </row>
    <row r="38387" spans="1:1" x14ac:dyDescent="0.55000000000000004">
      <c r="A38387" s="131"/>
    </row>
    <row r="38390" spans="1:1" x14ac:dyDescent="0.55000000000000004">
      <c r="A38390" s="131"/>
    </row>
    <row r="38391" spans="1:1" x14ac:dyDescent="0.55000000000000004">
      <c r="A38391" s="131"/>
    </row>
    <row r="38394" spans="1:1" x14ac:dyDescent="0.55000000000000004">
      <c r="A38394" s="131"/>
    </row>
    <row r="38395" spans="1:1" x14ac:dyDescent="0.55000000000000004">
      <c r="A38395" s="131"/>
    </row>
    <row r="38398" spans="1:1" x14ac:dyDescent="0.55000000000000004">
      <c r="A38398" s="131"/>
    </row>
    <row r="38399" spans="1:1" x14ac:dyDescent="0.55000000000000004">
      <c r="A38399" s="131"/>
    </row>
    <row r="38402" spans="1:1" x14ac:dyDescent="0.55000000000000004">
      <c r="A38402" s="131"/>
    </row>
    <row r="38403" spans="1:1" x14ac:dyDescent="0.55000000000000004">
      <c r="A38403" s="131"/>
    </row>
    <row r="38406" spans="1:1" x14ac:dyDescent="0.55000000000000004">
      <c r="A38406" s="131"/>
    </row>
    <row r="38407" spans="1:1" x14ac:dyDescent="0.55000000000000004">
      <c r="A38407" s="131"/>
    </row>
    <row r="38410" spans="1:1" x14ac:dyDescent="0.55000000000000004">
      <c r="A38410" s="131"/>
    </row>
    <row r="38411" spans="1:1" x14ac:dyDescent="0.55000000000000004">
      <c r="A38411" s="131"/>
    </row>
    <row r="38414" spans="1:1" x14ac:dyDescent="0.55000000000000004">
      <c r="A38414" s="131"/>
    </row>
    <row r="38415" spans="1:1" x14ac:dyDescent="0.55000000000000004">
      <c r="A38415" s="131"/>
    </row>
    <row r="38418" spans="1:1" x14ac:dyDescent="0.55000000000000004">
      <c r="A38418" s="131"/>
    </row>
    <row r="38419" spans="1:1" x14ac:dyDescent="0.55000000000000004">
      <c r="A38419" s="131"/>
    </row>
    <row r="38422" spans="1:1" x14ac:dyDescent="0.55000000000000004">
      <c r="A38422" s="131"/>
    </row>
    <row r="38423" spans="1:1" x14ac:dyDescent="0.55000000000000004">
      <c r="A38423" s="131"/>
    </row>
    <row r="38426" spans="1:1" x14ac:dyDescent="0.55000000000000004">
      <c r="A38426" s="131"/>
    </row>
    <row r="38427" spans="1:1" x14ac:dyDescent="0.55000000000000004">
      <c r="A38427" s="131"/>
    </row>
    <row r="38430" spans="1:1" x14ac:dyDescent="0.55000000000000004">
      <c r="A38430" s="131"/>
    </row>
    <row r="38431" spans="1:1" x14ac:dyDescent="0.55000000000000004">
      <c r="A38431" s="131"/>
    </row>
    <row r="38434" spans="1:1" x14ac:dyDescent="0.55000000000000004">
      <c r="A38434" s="131"/>
    </row>
    <row r="38435" spans="1:1" x14ac:dyDescent="0.55000000000000004">
      <c r="A38435" s="131"/>
    </row>
    <row r="38438" spans="1:1" x14ac:dyDescent="0.55000000000000004">
      <c r="A38438" s="131"/>
    </row>
    <row r="38439" spans="1:1" x14ac:dyDescent="0.55000000000000004">
      <c r="A38439" s="131"/>
    </row>
    <row r="38442" spans="1:1" x14ac:dyDescent="0.55000000000000004">
      <c r="A38442" s="131"/>
    </row>
    <row r="38443" spans="1:1" x14ac:dyDescent="0.55000000000000004">
      <c r="A38443" s="131"/>
    </row>
    <row r="38446" spans="1:1" x14ac:dyDescent="0.55000000000000004">
      <c r="A38446" s="131"/>
    </row>
    <row r="38447" spans="1:1" x14ac:dyDescent="0.55000000000000004">
      <c r="A38447" s="131"/>
    </row>
    <row r="38450" spans="1:1" x14ac:dyDescent="0.55000000000000004">
      <c r="A38450" s="131"/>
    </row>
    <row r="38451" spans="1:1" x14ac:dyDescent="0.55000000000000004">
      <c r="A38451" s="131"/>
    </row>
    <row r="38454" spans="1:1" x14ac:dyDescent="0.55000000000000004">
      <c r="A38454" s="131"/>
    </row>
    <row r="38455" spans="1:1" x14ac:dyDescent="0.55000000000000004">
      <c r="A38455" s="131"/>
    </row>
    <row r="38458" spans="1:1" x14ac:dyDescent="0.55000000000000004">
      <c r="A38458" s="131"/>
    </row>
    <row r="38459" spans="1:1" x14ac:dyDescent="0.55000000000000004">
      <c r="A38459" s="131"/>
    </row>
    <row r="38462" spans="1:1" x14ac:dyDescent="0.55000000000000004">
      <c r="A38462" s="131"/>
    </row>
    <row r="38463" spans="1:1" x14ac:dyDescent="0.55000000000000004">
      <c r="A38463" s="131"/>
    </row>
    <row r="38466" spans="1:1" x14ac:dyDescent="0.55000000000000004">
      <c r="A38466" s="131"/>
    </row>
    <row r="38467" spans="1:1" x14ac:dyDescent="0.55000000000000004">
      <c r="A38467" s="131"/>
    </row>
    <row r="38470" spans="1:1" x14ac:dyDescent="0.55000000000000004">
      <c r="A38470" s="131"/>
    </row>
    <row r="38471" spans="1:1" x14ac:dyDescent="0.55000000000000004">
      <c r="A38471" s="131"/>
    </row>
    <row r="38474" spans="1:1" x14ac:dyDescent="0.55000000000000004">
      <c r="A38474" s="131"/>
    </row>
    <row r="38475" spans="1:1" x14ac:dyDescent="0.55000000000000004">
      <c r="A38475" s="131"/>
    </row>
    <row r="38478" spans="1:1" x14ac:dyDescent="0.55000000000000004">
      <c r="A38478" s="131"/>
    </row>
    <row r="38479" spans="1:1" x14ac:dyDescent="0.55000000000000004">
      <c r="A38479" s="131"/>
    </row>
    <row r="38482" spans="1:1" x14ac:dyDescent="0.55000000000000004">
      <c r="A38482" s="131"/>
    </row>
    <row r="38483" spans="1:1" x14ac:dyDescent="0.55000000000000004">
      <c r="A38483" s="131"/>
    </row>
    <row r="38486" spans="1:1" x14ac:dyDescent="0.55000000000000004">
      <c r="A38486" s="131"/>
    </row>
    <row r="38487" spans="1:1" x14ac:dyDescent="0.55000000000000004">
      <c r="A38487" s="131"/>
    </row>
    <row r="38490" spans="1:1" x14ac:dyDescent="0.55000000000000004">
      <c r="A38490" s="131"/>
    </row>
    <row r="38491" spans="1:1" x14ac:dyDescent="0.55000000000000004">
      <c r="A38491" s="131"/>
    </row>
    <row r="38494" spans="1:1" x14ac:dyDescent="0.55000000000000004">
      <c r="A38494" s="131"/>
    </row>
    <row r="38495" spans="1:1" x14ac:dyDescent="0.55000000000000004">
      <c r="A38495" s="131"/>
    </row>
    <row r="38498" spans="1:1" x14ac:dyDescent="0.55000000000000004">
      <c r="A38498" s="131"/>
    </row>
    <row r="38499" spans="1:1" x14ac:dyDescent="0.55000000000000004">
      <c r="A38499" s="131"/>
    </row>
    <row r="38502" spans="1:1" x14ac:dyDescent="0.55000000000000004">
      <c r="A38502" s="131"/>
    </row>
    <row r="38503" spans="1:1" x14ac:dyDescent="0.55000000000000004">
      <c r="A38503" s="131"/>
    </row>
    <row r="38506" spans="1:1" x14ac:dyDescent="0.55000000000000004">
      <c r="A38506" s="131"/>
    </row>
    <row r="38507" spans="1:1" x14ac:dyDescent="0.55000000000000004">
      <c r="A38507" s="131"/>
    </row>
    <row r="38510" spans="1:1" x14ac:dyDescent="0.55000000000000004">
      <c r="A38510" s="131"/>
    </row>
    <row r="38511" spans="1:1" x14ac:dyDescent="0.55000000000000004">
      <c r="A38511" s="131"/>
    </row>
    <row r="38514" spans="1:1" x14ac:dyDescent="0.55000000000000004">
      <c r="A38514" s="131"/>
    </row>
    <row r="38515" spans="1:1" x14ac:dyDescent="0.55000000000000004">
      <c r="A38515" s="131"/>
    </row>
    <row r="38518" spans="1:1" x14ac:dyDescent="0.55000000000000004">
      <c r="A38518" s="131"/>
    </row>
    <row r="38519" spans="1:1" x14ac:dyDescent="0.55000000000000004">
      <c r="A38519" s="131"/>
    </row>
    <row r="38522" spans="1:1" x14ac:dyDescent="0.55000000000000004">
      <c r="A38522" s="131"/>
    </row>
    <row r="38523" spans="1:1" x14ac:dyDescent="0.55000000000000004">
      <c r="A38523" s="131"/>
    </row>
    <row r="38526" spans="1:1" x14ac:dyDescent="0.55000000000000004">
      <c r="A38526" s="131"/>
    </row>
    <row r="38527" spans="1:1" x14ac:dyDescent="0.55000000000000004">
      <c r="A38527" s="131"/>
    </row>
    <row r="38530" spans="1:1" x14ac:dyDescent="0.55000000000000004">
      <c r="A38530" s="131"/>
    </row>
    <row r="38531" spans="1:1" x14ac:dyDescent="0.55000000000000004">
      <c r="A38531" s="131"/>
    </row>
    <row r="38534" spans="1:1" x14ac:dyDescent="0.55000000000000004">
      <c r="A38534" s="131"/>
    </row>
    <row r="38535" spans="1:1" x14ac:dyDescent="0.55000000000000004">
      <c r="A38535" s="131"/>
    </row>
    <row r="38538" spans="1:1" x14ac:dyDescent="0.55000000000000004">
      <c r="A38538" s="131"/>
    </row>
    <row r="38539" spans="1:1" x14ac:dyDescent="0.55000000000000004">
      <c r="A38539" s="131"/>
    </row>
    <row r="38542" spans="1:1" x14ac:dyDescent="0.55000000000000004">
      <c r="A38542" s="131"/>
    </row>
    <row r="38543" spans="1:1" x14ac:dyDescent="0.55000000000000004">
      <c r="A38543" s="131"/>
    </row>
    <row r="38546" spans="1:1" x14ac:dyDescent="0.55000000000000004">
      <c r="A38546" s="131"/>
    </row>
    <row r="38547" spans="1:1" x14ac:dyDescent="0.55000000000000004">
      <c r="A38547" s="131"/>
    </row>
    <row r="38550" spans="1:1" x14ac:dyDescent="0.55000000000000004">
      <c r="A38550" s="131"/>
    </row>
    <row r="38551" spans="1:1" x14ac:dyDescent="0.55000000000000004">
      <c r="A38551" s="131"/>
    </row>
    <row r="38554" spans="1:1" x14ac:dyDescent="0.55000000000000004">
      <c r="A38554" s="131"/>
    </row>
    <row r="38555" spans="1:1" x14ac:dyDescent="0.55000000000000004">
      <c r="A38555" s="131"/>
    </row>
    <row r="38558" spans="1:1" x14ac:dyDescent="0.55000000000000004">
      <c r="A38558" s="131"/>
    </row>
    <row r="38559" spans="1:1" x14ac:dyDescent="0.55000000000000004">
      <c r="A38559" s="131"/>
    </row>
    <row r="38562" spans="1:1" x14ac:dyDescent="0.55000000000000004">
      <c r="A38562" s="131"/>
    </row>
    <row r="38563" spans="1:1" x14ac:dyDescent="0.55000000000000004">
      <c r="A38563" s="131"/>
    </row>
    <row r="38566" spans="1:1" x14ac:dyDescent="0.55000000000000004">
      <c r="A38566" s="131"/>
    </row>
    <row r="38567" spans="1:1" x14ac:dyDescent="0.55000000000000004">
      <c r="A38567" s="131"/>
    </row>
    <row r="38570" spans="1:1" x14ac:dyDescent="0.55000000000000004">
      <c r="A38570" s="131"/>
    </row>
    <row r="38571" spans="1:1" x14ac:dyDescent="0.55000000000000004">
      <c r="A38571" s="131"/>
    </row>
    <row r="38574" spans="1:1" x14ac:dyDescent="0.55000000000000004">
      <c r="A38574" s="131"/>
    </row>
    <row r="38575" spans="1:1" x14ac:dyDescent="0.55000000000000004">
      <c r="A38575" s="131"/>
    </row>
    <row r="38578" spans="1:1" x14ac:dyDescent="0.55000000000000004">
      <c r="A38578" s="131"/>
    </row>
    <row r="38579" spans="1:1" x14ac:dyDescent="0.55000000000000004">
      <c r="A38579" s="131"/>
    </row>
    <row r="38582" spans="1:1" x14ac:dyDescent="0.55000000000000004">
      <c r="A38582" s="131"/>
    </row>
    <row r="38583" spans="1:1" x14ac:dyDescent="0.55000000000000004">
      <c r="A38583" s="131"/>
    </row>
    <row r="38586" spans="1:1" x14ac:dyDescent="0.55000000000000004">
      <c r="A38586" s="131"/>
    </row>
    <row r="38587" spans="1:1" x14ac:dyDescent="0.55000000000000004">
      <c r="A38587" s="131"/>
    </row>
    <row r="38590" spans="1:1" x14ac:dyDescent="0.55000000000000004">
      <c r="A38590" s="131"/>
    </row>
    <row r="38591" spans="1:1" x14ac:dyDescent="0.55000000000000004">
      <c r="A38591" s="131"/>
    </row>
    <row r="38594" spans="1:1" x14ac:dyDescent="0.55000000000000004">
      <c r="A38594" s="131"/>
    </row>
    <row r="38595" spans="1:1" x14ac:dyDescent="0.55000000000000004">
      <c r="A38595" s="131"/>
    </row>
    <row r="38598" spans="1:1" x14ac:dyDescent="0.55000000000000004">
      <c r="A38598" s="131"/>
    </row>
    <row r="38599" spans="1:1" x14ac:dyDescent="0.55000000000000004">
      <c r="A38599" s="131"/>
    </row>
    <row r="38602" spans="1:1" x14ac:dyDescent="0.55000000000000004">
      <c r="A38602" s="131"/>
    </row>
    <row r="38603" spans="1:1" x14ac:dyDescent="0.55000000000000004">
      <c r="A38603" s="131"/>
    </row>
    <row r="38606" spans="1:1" x14ac:dyDescent="0.55000000000000004">
      <c r="A38606" s="131"/>
    </row>
    <row r="38607" spans="1:1" x14ac:dyDescent="0.55000000000000004">
      <c r="A38607" s="131"/>
    </row>
    <row r="38610" spans="1:1" x14ac:dyDescent="0.55000000000000004">
      <c r="A38610" s="131"/>
    </row>
    <row r="38611" spans="1:1" x14ac:dyDescent="0.55000000000000004">
      <c r="A38611" s="131"/>
    </row>
    <row r="38614" spans="1:1" x14ac:dyDescent="0.55000000000000004">
      <c r="A38614" s="131"/>
    </row>
    <row r="38615" spans="1:1" x14ac:dyDescent="0.55000000000000004">
      <c r="A38615" s="131"/>
    </row>
    <row r="38618" spans="1:1" x14ac:dyDescent="0.55000000000000004">
      <c r="A38618" s="131"/>
    </row>
    <row r="38619" spans="1:1" x14ac:dyDescent="0.55000000000000004">
      <c r="A38619" s="131"/>
    </row>
    <row r="38622" spans="1:1" x14ac:dyDescent="0.55000000000000004">
      <c r="A38622" s="131"/>
    </row>
    <row r="38623" spans="1:1" x14ac:dyDescent="0.55000000000000004">
      <c r="A38623" s="131"/>
    </row>
    <row r="38626" spans="1:1" x14ac:dyDescent="0.55000000000000004">
      <c r="A38626" s="131"/>
    </row>
    <row r="38627" spans="1:1" x14ac:dyDescent="0.55000000000000004">
      <c r="A38627" s="131"/>
    </row>
    <row r="38630" spans="1:1" x14ac:dyDescent="0.55000000000000004">
      <c r="A38630" s="131"/>
    </row>
    <row r="38631" spans="1:1" x14ac:dyDescent="0.55000000000000004">
      <c r="A38631" s="131"/>
    </row>
    <row r="38634" spans="1:1" x14ac:dyDescent="0.55000000000000004">
      <c r="A38634" s="131"/>
    </row>
    <row r="38635" spans="1:1" x14ac:dyDescent="0.55000000000000004">
      <c r="A38635" s="131"/>
    </row>
    <row r="38638" spans="1:1" x14ac:dyDescent="0.55000000000000004">
      <c r="A38638" s="131"/>
    </row>
    <row r="38639" spans="1:1" x14ac:dyDescent="0.55000000000000004">
      <c r="A38639" s="131"/>
    </row>
    <row r="38642" spans="1:1" x14ac:dyDescent="0.55000000000000004">
      <c r="A38642" s="131"/>
    </row>
    <row r="38643" spans="1:1" x14ac:dyDescent="0.55000000000000004">
      <c r="A38643" s="131"/>
    </row>
    <row r="38646" spans="1:1" x14ac:dyDescent="0.55000000000000004">
      <c r="A38646" s="131"/>
    </row>
    <row r="38647" spans="1:1" x14ac:dyDescent="0.55000000000000004">
      <c r="A38647" s="131"/>
    </row>
    <row r="38650" spans="1:1" x14ac:dyDescent="0.55000000000000004">
      <c r="A38650" s="131"/>
    </row>
    <row r="38651" spans="1:1" x14ac:dyDescent="0.55000000000000004">
      <c r="A38651" s="131"/>
    </row>
    <row r="38654" spans="1:1" x14ac:dyDescent="0.55000000000000004">
      <c r="A38654" s="131"/>
    </row>
    <row r="38655" spans="1:1" x14ac:dyDescent="0.55000000000000004">
      <c r="A38655" s="131"/>
    </row>
    <row r="38658" spans="1:1" x14ac:dyDescent="0.55000000000000004">
      <c r="A38658" s="131"/>
    </row>
    <row r="38659" spans="1:1" x14ac:dyDescent="0.55000000000000004">
      <c r="A38659" s="131"/>
    </row>
    <row r="38662" spans="1:1" x14ac:dyDescent="0.55000000000000004">
      <c r="A38662" s="131"/>
    </row>
    <row r="38663" spans="1:1" x14ac:dyDescent="0.55000000000000004">
      <c r="A38663" s="131"/>
    </row>
    <row r="38666" spans="1:1" x14ac:dyDescent="0.55000000000000004">
      <c r="A38666" s="131"/>
    </row>
    <row r="38667" spans="1:1" x14ac:dyDescent="0.55000000000000004">
      <c r="A38667" s="131"/>
    </row>
    <row r="38670" spans="1:1" x14ac:dyDescent="0.55000000000000004">
      <c r="A38670" s="131"/>
    </row>
    <row r="38671" spans="1:1" x14ac:dyDescent="0.55000000000000004">
      <c r="A38671" s="131"/>
    </row>
    <row r="38674" spans="1:1" x14ac:dyDescent="0.55000000000000004">
      <c r="A38674" s="131"/>
    </row>
    <row r="38675" spans="1:1" x14ac:dyDescent="0.55000000000000004">
      <c r="A38675" s="131"/>
    </row>
    <row r="38678" spans="1:1" x14ac:dyDescent="0.55000000000000004">
      <c r="A38678" s="131"/>
    </row>
    <row r="38679" spans="1:1" x14ac:dyDescent="0.55000000000000004">
      <c r="A38679" s="131"/>
    </row>
    <row r="38682" spans="1:1" x14ac:dyDescent="0.55000000000000004">
      <c r="A38682" s="131"/>
    </row>
    <row r="38683" spans="1:1" x14ac:dyDescent="0.55000000000000004">
      <c r="A38683" s="131"/>
    </row>
    <row r="38686" spans="1:1" x14ac:dyDescent="0.55000000000000004">
      <c r="A38686" s="131"/>
    </row>
    <row r="38687" spans="1:1" x14ac:dyDescent="0.55000000000000004">
      <c r="A38687" s="131"/>
    </row>
    <row r="38690" spans="1:1" x14ac:dyDescent="0.55000000000000004">
      <c r="A38690" s="131"/>
    </row>
    <row r="38691" spans="1:1" x14ac:dyDescent="0.55000000000000004">
      <c r="A38691" s="131"/>
    </row>
    <row r="38694" spans="1:1" x14ac:dyDescent="0.55000000000000004">
      <c r="A38694" s="131"/>
    </row>
    <row r="38695" spans="1:1" x14ac:dyDescent="0.55000000000000004">
      <c r="A38695" s="131"/>
    </row>
    <row r="38698" spans="1:1" x14ac:dyDescent="0.55000000000000004">
      <c r="A38698" s="131"/>
    </row>
    <row r="38699" spans="1:1" x14ac:dyDescent="0.55000000000000004">
      <c r="A38699" s="131"/>
    </row>
    <row r="38702" spans="1:1" x14ac:dyDescent="0.55000000000000004">
      <c r="A38702" s="131"/>
    </row>
    <row r="38703" spans="1:1" x14ac:dyDescent="0.55000000000000004">
      <c r="A38703" s="131"/>
    </row>
    <row r="38706" spans="1:1" x14ac:dyDescent="0.55000000000000004">
      <c r="A38706" s="131"/>
    </row>
    <row r="38707" spans="1:1" x14ac:dyDescent="0.55000000000000004">
      <c r="A38707" s="131"/>
    </row>
    <row r="38710" spans="1:1" x14ac:dyDescent="0.55000000000000004">
      <c r="A38710" s="131"/>
    </row>
    <row r="38711" spans="1:1" x14ac:dyDescent="0.55000000000000004">
      <c r="A38711" s="131"/>
    </row>
    <row r="38714" spans="1:1" x14ac:dyDescent="0.55000000000000004">
      <c r="A38714" s="131"/>
    </row>
    <row r="38715" spans="1:1" x14ac:dyDescent="0.55000000000000004">
      <c r="A38715" s="131"/>
    </row>
    <row r="38718" spans="1:1" x14ac:dyDescent="0.55000000000000004">
      <c r="A38718" s="131"/>
    </row>
    <row r="38719" spans="1:1" x14ac:dyDescent="0.55000000000000004">
      <c r="A38719" s="131"/>
    </row>
    <row r="38722" spans="1:1" x14ac:dyDescent="0.55000000000000004">
      <c r="A38722" s="131"/>
    </row>
    <row r="38723" spans="1:1" x14ac:dyDescent="0.55000000000000004">
      <c r="A38723" s="131"/>
    </row>
    <row r="38726" spans="1:1" x14ac:dyDescent="0.55000000000000004">
      <c r="A38726" s="131"/>
    </row>
    <row r="38727" spans="1:1" x14ac:dyDescent="0.55000000000000004">
      <c r="A38727" s="131"/>
    </row>
    <row r="38730" spans="1:1" x14ac:dyDescent="0.55000000000000004">
      <c r="A38730" s="131"/>
    </row>
    <row r="38731" spans="1:1" x14ac:dyDescent="0.55000000000000004">
      <c r="A38731" s="131"/>
    </row>
    <row r="38734" spans="1:1" x14ac:dyDescent="0.55000000000000004">
      <c r="A38734" s="131"/>
    </row>
    <row r="38735" spans="1:1" x14ac:dyDescent="0.55000000000000004">
      <c r="A38735" s="131"/>
    </row>
    <row r="38738" spans="1:1" x14ac:dyDescent="0.55000000000000004">
      <c r="A38738" s="131"/>
    </row>
    <row r="38739" spans="1:1" x14ac:dyDescent="0.55000000000000004">
      <c r="A38739" s="131"/>
    </row>
    <row r="38742" spans="1:1" x14ac:dyDescent="0.55000000000000004">
      <c r="A38742" s="131"/>
    </row>
    <row r="38743" spans="1:1" x14ac:dyDescent="0.55000000000000004">
      <c r="A38743" s="131"/>
    </row>
    <row r="38746" spans="1:1" x14ac:dyDescent="0.55000000000000004">
      <c r="A38746" s="131"/>
    </row>
    <row r="38747" spans="1:1" x14ac:dyDescent="0.55000000000000004">
      <c r="A38747" s="131"/>
    </row>
    <row r="38750" spans="1:1" x14ac:dyDescent="0.55000000000000004">
      <c r="A38750" s="131"/>
    </row>
    <row r="38751" spans="1:1" x14ac:dyDescent="0.55000000000000004">
      <c r="A38751" s="131"/>
    </row>
    <row r="38754" spans="1:1" x14ac:dyDescent="0.55000000000000004">
      <c r="A38754" s="131"/>
    </row>
    <row r="38755" spans="1:1" x14ac:dyDescent="0.55000000000000004">
      <c r="A38755" s="131"/>
    </row>
    <row r="38758" spans="1:1" x14ac:dyDescent="0.55000000000000004">
      <c r="A38758" s="131"/>
    </row>
    <row r="38759" spans="1:1" x14ac:dyDescent="0.55000000000000004">
      <c r="A38759" s="131"/>
    </row>
    <row r="38762" spans="1:1" x14ac:dyDescent="0.55000000000000004">
      <c r="A38762" s="131"/>
    </row>
    <row r="38763" spans="1:1" x14ac:dyDescent="0.55000000000000004">
      <c r="A38763" s="131"/>
    </row>
    <row r="38766" spans="1:1" x14ac:dyDescent="0.55000000000000004">
      <c r="A38766" s="131"/>
    </row>
    <row r="38767" spans="1:1" x14ac:dyDescent="0.55000000000000004">
      <c r="A38767" s="131"/>
    </row>
    <row r="38770" spans="1:1" x14ac:dyDescent="0.55000000000000004">
      <c r="A38770" s="131"/>
    </row>
    <row r="38771" spans="1:1" x14ac:dyDescent="0.55000000000000004">
      <c r="A38771" s="131"/>
    </row>
    <row r="38774" spans="1:1" x14ac:dyDescent="0.55000000000000004">
      <c r="A38774" s="131"/>
    </row>
    <row r="38775" spans="1:1" x14ac:dyDescent="0.55000000000000004">
      <c r="A38775" s="131"/>
    </row>
    <row r="38778" spans="1:1" x14ac:dyDescent="0.55000000000000004">
      <c r="A38778" s="131"/>
    </row>
    <row r="38779" spans="1:1" x14ac:dyDescent="0.55000000000000004">
      <c r="A38779" s="131"/>
    </row>
    <row r="38782" spans="1:1" x14ac:dyDescent="0.55000000000000004">
      <c r="A38782" s="131"/>
    </row>
    <row r="38783" spans="1:1" x14ac:dyDescent="0.55000000000000004">
      <c r="A38783" s="131"/>
    </row>
    <row r="38786" spans="1:1" x14ac:dyDescent="0.55000000000000004">
      <c r="A38786" s="131"/>
    </row>
    <row r="38787" spans="1:1" x14ac:dyDescent="0.55000000000000004">
      <c r="A38787" s="131"/>
    </row>
    <row r="38790" spans="1:1" x14ac:dyDescent="0.55000000000000004">
      <c r="A38790" s="131"/>
    </row>
    <row r="38791" spans="1:1" x14ac:dyDescent="0.55000000000000004">
      <c r="A38791" s="131"/>
    </row>
    <row r="38794" spans="1:1" x14ac:dyDescent="0.55000000000000004">
      <c r="A38794" s="131"/>
    </row>
    <row r="38795" spans="1:1" x14ac:dyDescent="0.55000000000000004">
      <c r="A38795" s="131"/>
    </row>
    <row r="38798" spans="1:1" x14ac:dyDescent="0.55000000000000004">
      <c r="A38798" s="131"/>
    </row>
    <row r="38799" spans="1:1" x14ac:dyDescent="0.55000000000000004">
      <c r="A38799" s="131"/>
    </row>
    <row r="38802" spans="1:1" x14ac:dyDescent="0.55000000000000004">
      <c r="A38802" s="131"/>
    </row>
    <row r="38803" spans="1:1" x14ac:dyDescent="0.55000000000000004">
      <c r="A38803" s="131"/>
    </row>
    <row r="38806" spans="1:1" x14ac:dyDescent="0.55000000000000004">
      <c r="A38806" s="131"/>
    </row>
    <row r="38807" spans="1:1" x14ac:dyDescent="0.55000000000000004">
      <c r="A38807" s="131"/>
    </row>
    <row r="38810" spans="1:1" x14ac:dyDescent="0.55000000000000004">
      <c r="A38810" s="131"/>
    </row>
    <row r="38811" spans="1:1" x14ac:dyDescent="0.55000000000000004">
      <c r="A38811" s="131"/>
    </row>
    <row r="38814" spans="1:1" x14ac:dyDescent="0.55000000000000004">
      <c r="A38814" s="131"/>
    </row>
    <row r="38815" spans="1:1" x14ac:dyDescent="0.55000000000000004">
      <c r="A38815" s="131"/>
    </row>
    <row r="38818" spans="1:1" x14ac:dyDescent="0.55000000000000004">
      <c r="A38818" s="131"/>
    </row>
    <row r="38819" spans="1:1" x14ac:dyDescent="0.55000000000000004">
      <c r="A38819" s="131"/>
    </row>
    <row r="38822" spans="1:1" x14ac:dyDescent="0.55000000000000004">
      <c r="A38822" s="131"/>
    </row>
    <row r="38823" spans="1:1" x14ac:dyDescent="0.55000000000000004">
      <c r="A38823" s="131"/>
    </row>
    <row r="38826" spans="1:1" x14ac:dyDescent="0.55000000000000004">
      <c r="A38826" s="131"/>
    </row>
    <row r="38827" spans="1:1" x14ac:dyDescent="0.55000000000000004">
      <c r="A38827" s="131"/>
    </row>
    <row r="38830" spans="1:1" x14ac:dyDescent="0.55000000000000004">
      <c r="A38830" s="131"/>
    </row>
    <row r="38831" spans="1:1" x14ac:dyDescent="0.55000000000000004">
      <c r="A38831" s="131"/>
    </row>
    <row r="38834" spans="1:1" x14ac:dyDescent="0.55000000000000004">
      <c r="A38834" s="131"/>
    </row>
    <row r="38835" spans="1:1" x14ac:dyDescent="0.55000000000000004">
      <c r="A38835" s="131"/>
    </row>
    <row r="38838" spans="1:1" x14ac:dyDescent="0.55000000000000004">
      <c r="A38838" s="131"/>
    </row>
    <row r="38839" spans="1:1" x14ac:dyDescent="0.55000000000000004">
      <c r="A38839" s="131"/>
    </row>
    <row r="38842" spans="1:1" x14ac:dyDescent="0.55000000000000004">
      <c r="A38842" s="131"/>
    </row>
    <row r="38843" spans="1:1" x14ac:dyDescent="0.55000000000000004">
      <c r="A38843" s="131"/>
    </row>
    <row r="38846" spans="1:1" x14ac:dyDescent="0.55000000000000004">
      <c r="A38846" s="131"/>
    </row>
    <row r="38847" spans="1:1" x14ac:dyDescent="0.55000000000000004">
      <c r="A38847" s="131"/>
    </row>
    <row r="38850" spans="1:1" x14ac:dyDescent="0.55000000000000004">
      <c r="A38850" s="131"/>
    </row>
    <row r="38851" spans="1:1" x14ac:dyDescent="0.55000000000000004">
      <c r="A38851" s="131"/>
    </row>
    <row r="38854" spans="1:1" x14ac:dyDescent="0.55000000000000004">
      <c r="A38854" s="131"/>
    </row>
    <row r="38855" spans="1:1" x14ac:dyDescent="0.55000000000000004">
      <c r="A38855" s="131"/>
    </row>
    <row r="38858" spans="1:1" x14ac:dyDescent="0.55000000000000004">
      <c r="A38858" s="131"/>
    </row>
    <row r="38859" spans="1:1" x14ac:dyDescent="0.55000000000000004">
      <c r="A38859" s="131"/>
    </row>
    <row r="38862" spans="1:1" x14ac:dyDescent="0.55000000000000004">
      <c r="A38862" s="131"/>
    </row>
    <row r="38863" spans="1:1" x14ac:dyDescent="0.55000000000000004">
      <c r="A38863" s="131"/>
    </row>
    <row r="38866" spans="1:1" x14ac:dyDescent="0.55000000000000004">
      <c r="A38866" s="131"/>
    </row>
    <row r="38867" spans="1:1" x14ac:dyDescent="0.55000000000000004">
      <c r="A38867" s="131"/>
    </row>
    <row r="38870" spans="1:1" x14ac:dyDescent="0.55000000000000004">
      <c r="A38870" s="131"/>
    </row>
    <row r="38871" spans="1:1" x14ac:dyDescent="0.55000000000000004">
      <c r="A38871" s="131"/>
    </row>
    <row r="38874" spans="1:1" x14ac:dyDescent="0.55000000000000004">
      <c r="A38874" s="131"/>
    </row>
    <row r="38875" spans="1:1" x14ac:dyDescent="0.55000000000000004">
      <c r="A38875" s="131"/>
    </row>
    <row r="38878" spans="1:1" x14ac:dyDescent="0.55000000000000004">
      <c r="A38878" s="131"/>
    </row>
    <row r="38879" spans="1:1" x14ac:dyDescent="0.55000000000000004">
      <c r="A38879" s="131"/>
    </row>
    <row r="38882" spans="1:1" x14ac:dyDescent="0.55000000000000004">
      <c r="A38882" s="131"/>
    </row>
    <row r="38883" spans="1:1" x14ac:dyDescent="0.55000000000000004">
      <c r="A38883" s="131"/>
    </row>
    <row r="38886" spans="1:1" x14ac:dyDescent="0.55000000000000004">
      <c r="A38886" s="131"/>
    </row>
    <row r="38887" spans="1:1" x14ac:dyDescent="0.55000000000000004">
      <c r="A38887" s="131"/>
    </row>
    <row r="38890" spans="1:1" x14ac:dyDescent="0.55000000000000004">
      <c r="A38890" s="131"/>
    </row>
    <row r="38891" spans="1:1" x14ac:dyDescent="0.55000000000000004">
      <c r="A38891" s="131"/>
    </row>
    <row r="38894" spans="1:1" x14ac:dyDescent="0.55000000000000004">
      <c r="A38894" s="131"/>
    </row>
    <row r="38895" spans="1:1" x14ac:dyDescent="0.55000000000000004">
      <c r="A38895" s="131"/>
    </row>
    <row r="38898" spans="1:1" x14ac:dyDescent="0.55000000000000004">
      <c r="A38898" s="131"/>
    </row>
    <row r="38899" spans="1:1" x14ac:dyDescent="0.55000000000000004">
      <c r="A38899" s="131"/>
    </row>
    <row r="38902" spans="1:1" x14ac:dyDescent="0.55000000000000004">
      <c r="A38902" s="131"/>
    </row>
    <row r="38903" spans="1:1" x14ac:dyDescent="0.55000000000000004">
      <c r="A38903" s="131"/>
    </row>
    <row r="38906" spans="1:1" x14ac:dyDescent="0.55000000000000004">
      <c r="A38906" s="131"/>
    </row>
    <row r="38907" spans="1:1" x14ac:dyDescent="0.55000000000000004">
      <c r="A38907" s="131"/>
    </row>
    <row r="38910" spans="1:1" x14ac:dyDescent="0.55000000000000004">
      <c r="A38910" s="131"/>
    </row>
    <row r="38911" spans="1:1" x14ac:dyDescent="0.55000000000000004">
      <c r="A38911" s="131"/>
    </row>
    <row r="38914" spans="1:1" x14ac:dyDescent="0.55000000000000004">
      <c r="A38914" s="131"/>
    </row>
    <row r="38915" spans="1:1" x14ac:dyDescent="0.55000000000000004">
      <c r="A38915" s="131"/>
    </row>
    <row r="38918" spans="1:1" x14ac:dyDescent="0.55000000000000004">
      <c r="A38918" s="131"/>
    </row>
    <row r="38919" spans="1:1" x14ac:dyDescent="0.55000000000000004">
      <c r="A38919" s="131"/>
    </row>
    <row r="38922" spans="1:1" x14ac:dyDescent="0.55000000000000004">
      <c r="A38922" s="131"/>
    </row>
    <row r="38923" spans="1:1" x14ac:dyDescent="0.55000000000000004">
      <c r="A38923" s="131"/>
    </row>
    <row r="38926" spans="1:1" x14ac:dyDescent="0.55000000000000004">
      <c r="A38926" s="131"/>
    </row>
    <row r="38927" spans="1:1" x14ac:dyDescent="0.55000000000000004">
      <c r="A38927" s="131"/>
    </row>
    <row r="38930" spans="1:1" x14ac:dyDescent="0.55000000000000004">
      <c r="A38930" s="131"/>
    </row>
    <row r="38931" spans="1:1" x14ac:dyDescent="0.55000000000000004">
      <c r="A38931" s="131"/>
    </row>
    <row r="38934" spans="1:1" x14ac:dyDescent="0.55000000000000004">
      <c r="A38934" s="131"/>
    </row>
    <row r="38935" spans="1:1" x14ac:dyDescent="0.55000000000000004">
      <c r="A38935" s="131"/>
    </row>
    <row r="38938" spans="1:1" x14ac:dyDescent="0.55000000000000004">
      <c r="A38938" s="131"/>
    </row>
    <row r="38939" spans="1:1" x14ac:dyDescent="0.55000000000000004">
      <c r="A38939" s="131"/>
    </row>
    <row r="38942" spans="1:1" x14ac:dyDescent="0.55000000000000004">
      <c r="A38942" s="131"/>
    </row>
    <row r="38943" spans="1:1" x14ac:dyDescent="0.55000000000000004">
      <c r="A38943" s="131"/>
    </row>
    <row r="38946" spans="1:1" x14ac:dyDescent="0.55000000000000004">
      <c r="A38946" s="131"/>
    </row>
    <row r="38947" spans="1:1" x14ac:dyDescent="0.55000000000000004">
      <c r="A38947" s="131"/>
    </row>
    <row r="38950" spans="1:1" x14ac:dyDescent="0.55000000000000004">
      <c r="A38950" s="131"/>
    </row>
    <row r="38951" spans="1:1" x14ac:dyDescent="0.55000000000000004">
      <c r="A38951" s="131"/>
    </row>
    <row r="38954" spans="1:1" x14ac:dyDescent="0.55000000000000004">
      <c r="A38954" s="131"/>
    </row>
    <row r="38955" spans="1:1" x14ac:dyDescent="0.55000000000000004">
      <c r="A38955" s="131"/>
    </row>
    <row r="38958" spans="1:1" x14ac:dyDescent="0.55000000000000004">
      <c r="A38958" s="131"/>
    </row>
    <row r="38959" spans="1:1" x14ac:dyDescent="0.55000000000000004">
      <c r="A38959" s="131"/>
    </row>
    <row r="38962" spans="1:1" x14ac:dyDescent="0.55000000000000004">
      <c r="A38962" s="131"/>
    </row>
    <row r="38963" spans="1:1" x14ac:dyDescent="0.55000000000000004">
      <c r="A38963" s="131"/>
    </row>
    <row r="38966" spans="1:1" x14ac:dyDescent="0.55000000000000004">
      <c r="A38966" s="131"/>
    </row>
    <row r="38967" spans="1:1" x14ac:dyDescent="0.55000000000000004">
      <c r="A38967" s="131"/>
    </row>
    <row r="38970" spans="1:1" x14ac:dyDescent="0.55000000000000004">
      <c r="A38970" s="131"/>
    </row>
    <row r="38971" spans="1:1" x14ac:dyDescent="0.55000000000000004">
      <c r="A38971" s="131"/>
    </row>
    <row r="38974" spans="1:1" x14ac:dyDescent="0.55000000000000004">
      <c r="A38974" s="131"/>
    </row>
    <row r="38975" spans="1:1" x14ac:dyDescent="0.55000000000000004">
      <c r="A38975" s="131"/>
    </row>
    <row r="38978" spans="1:1" x14ac:dyDescent="0.55000000000000004">
      <c r="A38978" s="131"/>
    </row>
    <row r="38979" spans="1:1" x14ac:dyDescent="0.55000000000000004">
      <c r="A38979" s="131"/>
    </row>
    <row r="38982" spans="1:1" x14ac:dyDescent="0.55000000000000004">
      <c r="A38982" s="131"/>
    </row>
    <row r="38983" spans="1:1" x14ac:dyDescent="0.55000000000000004">
      <c r="A38983" s="131"/>
    </row>
    <row r="38986" spans="1:1" x14ac:dyDescent="0.55000000000000004">
      <c r="A38986" s="131"/>
    </row>
    <row r="38987" spans="1:1" x14ac:dyDescent="0.55000000000000004">
      <c r="A38987" s="131"/>
    </row>
    <row r="38990" spans="1:1" x14ac:dyDescent="0.55000000000000004">
      <c r="A38990" s="131"/>
    </row>
    <row r="38991" spans="1:1" x14ac:dyDescent="0.55000000000000004">
      <c r="A38991" s="131"/>
    </row>
    <row r="38994" spans="1:1" x14ac:dyDescent="0.55000000000000004">
      <c r="A38994" s="131"/>
    </row>
    <row r="38995" spans="1:1" x14ac:dyDescent="0.55000000000000004">
      <c r="A38995" s="131"/>
    </row>
    <row r="38998" spans="1:1" x14ac:dyDescent="0.55000000000000004">
      <c r="A38998" s="131"/>
    </row>
    <row r="38999" spans="1:1" x14ac:dyDescent="0.55000000000000004">
      <c r="A38999" s="131"/>
    </row>
    <row r="39002" spans="1:1" x14ac:dyDescent="0.55000000000000004">
      <c r="A39002" s="131"/>
    </row>
    <row r="39003" spans="1:1" x14ac:dyDescent="0.55000000000000004">
      <c r="A39003" s="131"/>
    </row>
    <row r="39006" spans="1:1" x14ac:dyDescent="0.55000000000000004">
      <c r="A39006" s="131"/>
    </row>
    <row r="39007" spans="1:1" x14ac:dyDescent="0.55000000000000004">
      <c r="A39007" s="131"/>
    </row>
    <row r="39010" spans="1:1" x14ac:dyDescent="0.55000000000000004">
      <c r="A39010" s="131"/>
    </row>
    <row r="39011" spans="1:1" x14ac:dyDescent="0.55000000000000004">
      <c r="A39011" s="131"/>
    </row>
    <row r="39014" spans="1:1" x14ac:dyDescent="0.55000000000000004">
      <c r="A39014" s="131"/>
    </row>
    <row r="39015" spans="1:1" x14ac:dyDescent="0.55000000000000004">
      <c r="A39015" s="131"/>
    </row>
    <row r="39018" spans="1:1" x14ac:dyDescent="0.55000000000000004">
      <c r="A39018" s="131"/>
    </row>
    <row r="39019" spans="1:1" x14ac:dyDescent="0.55000000000000004">
      <c r="A39019" s="131"/>
    </row>
    <row r="39022" spans="1:1" x14ac:dyDescent="0.55000000000000004">
      <c r="A39022" s="131"/>
    </row>
    <row r="39023" spans="1:1" x14ac:dyDescent="0.55000000000000004">
      <c r="A39023" s="131"/>
    </row>
    <row r="39026" spans="1:1" x14ac:dyDescent="0.55000000000000004">
      <c r="A39026" s="131"/>
    </row>
    <row r="39027" spans="1:1" x14ac:dyDescent="0.55000000000000004">
      <c r="A39027" s="131"/>
    </row>
    <row r="39030" spans="1:1" x14ac:dyDescent="0.55000000000000004">
      <c r="A39030" s="131"/>
    </row>
    <row r="39031" spans="1:1" x14ac:dyDescent="0.55000000000000004">
      <c r="A39031" s="131"/>
    </row>
    <row r="39034" spans="1:1" x14ac:dyDescent="0.55000000000000004">
      <c r="A39034" s="131"/>
    </row>
    <row r="39035" spans="1:1" x14ac:dyDescent="0.55000000000000004">
      <c r="A39035" s="131"/>
    </row>
    <row r="39038" spans="1:1" x14ac:dyDescent="0.55000000000000004">
      <c r="A39038" s="131"/>
    </row>
    <row r="39039" spans="1:1" x14ac:dyDescent="0.55000000000000004">
      <c r="A39039" s="131"/>
    </row>
    <row r="39042" spans="1:1" x14ac:dyDescent="0.55000000000000004">
      <c r="A39042" s="131"/>
    </row>
    <row r="39043" spans="1:1" x14ac:dyDescent="0.55000000000000004">
      <c r="A39043" s="131"/>
    </row>
    <row r="39046" spans="1:1" x14ac:dyDescent="0.55000000000000004">
      <c r="A39046" s="131"/>
    </row>
    <row r="39047" spans="1:1" x14ac:dyDescent="0.55000000000000004">
      <c r="A39047" s="131"/>
    </row>
    <row r="39050" spans="1:1" x14ac:dyDescent="0.55000000000000004">
      <c r="A39050" s="131"/>
    </row>
    <row r="39051" spans="1:1" x14ac:dyDescent="0.55000000000000004">
      <c r="A39051" s="131"/>
    </row>
    <row r="39054" spans="1:1" x14ac:dyDescent="0.55000000000000004">
      <c r="A39054" s="131"/>
    </row>
    <row r="39055" spans="1:1" x14ac:dyDescent="0.55000000000000004">
      <c r="A39055" s="131"/>
    </row>
    <row r="39058" spans="1:1" x14ac:dyDescent="0.55000000000000004">
      <c r="A39058" s="131"/>
    </row>
    <row r="39059" spans="1:1" x14ac:dyDescent="0.55000000000000004">
      <c r="A39059" s="131"/>
    </row>
    <row r="39062" spans="1:1" x14ac:dyDescent="0.55000000000000004">
      <c r="A39062" s="131"/>
    </row>
    <row r="39063" spans="1:1" x14ac:dyDescent="0.55000000000000004">
      <c r="A39063" s="131"/>
    </row>
    <row r="39066" spans="1:1" x14ac:dyDescent="0.55000000000000004">
      <c r="A39066" s="131"/>
    </row>
    <row r="39067" spans="1:1" x14ac:dyDescent="0.55000000000000004">
      <c r="A39067" s="131"/>
    </row>
    <row r="39070" spans="1:1" x14ac:dyDescent="0.55000000000000004">
      <c r="A39070" s="131"/>
    </row>
    <row r="39071" spans="1:1" x14ac:dyDescent="0.55000000000000004">
      <c r="A39071" s="131"/>
    </row>
    <row r="39074" spans="1:1" x14ac:dyDescent="0.55000000000000004">
      <c r="A39074" s="131"/>
    </row>
    <row r="39075" spans="1:1" x14ac:dyDescent="0.55000000000000004">
      <c r="A39075" s="131"/>
    </row>
    <row r="39078" spans="1:1" x14ac:dyDescent="0.55000000000000004">
      <c r="A39078" s="131"/>
    </row>
    <row r="39079" spans="1:1" x14ac:dyDescent="0.55000000000000004">
      <c r="A39079" s="131"/>
    </row>
    <row r="39082" spans="1:1" x14ac:dyDescent="0.55000000000000004">
      <c r="A39082" s="131"/>
    </row>
    <row r="39083" spans="1:1" x14ac:dyDescent="0.55000000000000004">
      <c r="A39083" s="131"/>
    </row>
    <row r="39086" spans="1:1" x14ac:dyDescent="0.55000000000000004">
      <c r="A39086" s="131"/>
    </row>
    <row r="39087" spans="1:1" x14ac:dyDescent="0.55000000000000004">
      <c r="A39087" s="131"/>
    </row>
    <row r="39090" spans="1:1" x14ac:dyDescent="0.55000000000000004">
      <c r="A39090" s="131"/>
    </row>
    <row r="39091" spans="1:1" x14ac:dyDescent="0.55000000000000004">
      <c r="A39091" s="131"/>
    </row>
    <row r="39094" spans="1:1" x14ac:dyDescent="0.55000000000000004">
      <c r="A39094" s="131"/>
    </row>
    <row r="39095" spans="1:1" x14ac:dyDescent="0.55000000000000004">
      <c r="A39095" s="131"/>
    </row>
    <row r="39098" spans="1:1" x14ac:dyDescent="0.55000000000000004">
      <c r="A39098" s="131"/>
    </row>
    <row r="39099" spans="1:1" x14ac:dyDescent="0.55000000000000004">
      <c r="A39099" s="131"/>
    </row>
    <row r="39102" spans="1:1" x14ac:dyDescent="0.55000000000000004">
      <c r="A39102" s="131"/>
    </row>
    <row r="39103" spans="1:1" x14ac:dyDescent="0.55000000000000004">
      <c r="A39103" s="131"/>
    </row>
    <row r="39106" spans="1:1" x14ac:dyDescent="0.55000000000000004">
      <c r="A39106" s="131"/>
    </row>
    <row r="39107" spans="1:1" x14ac:dyDescent="0.55000000000000004">
      <c r="A39107" s="131"/>
    </row>
    <row r="39110" spans="1:1" x14ac:dyDescent="0.55000000000000004">
      <c r="A39110" s="131"/>
    </row>
    <row r="39111" spans="1:1" x14ac:dyDescent="0.55000000000000004">
      <c r="A39111" s="131"/>
    </row>
    <row r="39114" spans="1:1" x14ac:dyDescent="0.55000000000000004">
      <c r="A39114" s="131"/>
    </row>
    <row r="39115" spans="1:1" x14ac:dyDescent="0.55000000000000004">
      <c r="A39115" s="131"/>
    </row>
    <row r="39118" spans="1:1" x14ac:dyDescent="0.55000000000000004">
      <c r="A39118" s="131"/>
    </row>
    <row r="39119" spans="1:1" x14ac:dyDescent="0.55000000000000004">
      <c r="A39119" s="131"/>
    </row>
    <row r="39122" spans="1:1" x14ac:dyDescent="0.55000000000000004">
      <c r="A39122" s="131"/>
    </row>
    <row r="39123" spans="1:1" x14ac:dyDescent="0.55000000000000004">
      <c r="A39123" s="131"/>
    </row>
    <row r="39126" spans="1:1" x14ac:dyDescent="0.55000000000000004">
      <c r="A39126" s="131"/>
    </row>
    <row r="39127" spans="1:1" x14ac:dyDescent="0.55000000000000004">
      <c r="A39127" s="131"/>
    </row>
    <row r="39130" spans="1:1" x14ac:dyDescent="0.55000000000000004">
      <c r="A39130" s="131"/>
    </row>
    <row r="39131" spans="1:1" x14ac:dyDescent="0.55000000000000004">
      <c r="A39131" s="131"/>
    </row>
    <row r="39134" spans="1:1" x14ac:dyDescent="0.55000000000000004">
      <c r="A39134" s="131"/>
    </row>
    <row r="39135" spans="1:1" x14ac:dyDescent="0.55000000000000004">
      <c r="A39135" s="131"/>
    </row>
    <row r="39138" spans="1:1" x14ac:dyDescent="0.55000000000000004">
      <c r="A39138" s="131"/>
    </row>
    <row r="39139" spans="1:1" x14ac:dyDescent="0.55000000000000004">
      <c r="A39139" s="131"/>
    </row>
    <row r="39142" spans="1:1" x14ac:dyDescent="0.55000000000000004">
      <c r="A39142" s="131"/>
    </row>
    <row r="39143" spans="1:1" x14ac:dyDescent="0.55000000000000004">
      <c r="A39143" s="131"/>
    </row>
    <row r="39146" spans="1:1" x14ac:dyDescent="0.55000000000000004">
      <c r="A39146" s="131"/>
    </row>
    <row r="39147" spans="1:1" x14ac:dyDescent="0.55000000000000004">
      <c r="A39147" s="131"/>
    </row>
    <row r="39150" spans="1:1" x14ac:dyDescent="0.55000000000000004">
      <c r="A39150" s="131"/>
    </row>
    <row r="39151" spans="1:1" x14ac:dyDescent="0.55000000000000004">
      <c r="A39151" s="131"/>
    </row>
    <row r="39154" spans="1:1" x14ac:dyDescent="0.55000000000000004">
      <c r="A39154" s="131"/>
    </row>
    <row r="39155" spans="1:1" x14ac:dyDescent="0.55000000000000004">
      <c r="A39155" s="131"/>
    </row>
    <row r="39158" spans="1:1" x14ac:dyDescent="0.55000000000000004">
      <c r="A39158" s="131"/>
    </row>
    <row r="39159" spans="1:1" x14ac:dyDescent="0.55000000000000004">
      <c r="A39159" s="131"/>
    </row>
    <row r="39162" spans="1:1" x14ac:dyDescent="0.55000000000000004">
      <c r="A39162" s="131"/>
    </row>
    <row r="39163" spans="1:1" x14ac:dyDescent="0.55000000000000004">
      <c r="A39163" s="131"/>
    </row>
    <row r="39166" spans="1:1" x14ac:dyDescent="0.55000000000000004">
      <c r="A39166" s="131"/>
    </row>
    <row r="39167" spans="1:1" x14ac:dyDescent="0.55000000000000004">
      <c r="A39167" s="131"/>
    </row>
    <row r="39170" spans="1:1" x14ac:dyDescent="0.55000000000000004">
      <c r="A39170" s="131"/>
    </row>
    <row r="39171" spans="1:1" x14ac:dyDescent="0.55000000000000004">
      <c r="A39171" s="131"/>
    </row>
    <row r="39174" spans="1:1" x14ac:dyDescent="0.55000000000000004">
      <c r="A39174" s="131"/>
    </row>
    <row r="39175" spans="1:1" x14ac:dyDescent="0.55000000000000004">
      <c r="A39175" s="131"/>
    </row>
    <row r="39178" spans="1:1" x14ac:dyDescent="0.55000000000000004">
      <c r="A39178" s="131"/>
    </row>
    <row r="39179" spans="1:1" x14ac:dyDescent="0.55000000000000004">
      <c r="A39179" s="131"/>
    </row>
    <row r="39182" spans="1:1" x14ac:dyDescent="0.55000000000000004">
      <c r="A39182" s="131"/>
    </row>
    <row r="39183" spans="1:1" x14ac:dyDescent="0.55000000000000004">
      <c r="A39183" s="131"/>
    </row>
    <row r="39186" spans="1:1" x14ac:dyDescent="0.55000000000000004">
      <c r="A39186" s="131"/>
    </row>
    <row r="39187" spans="1:1" x14ac:dyDescent="0.55000000000000004">
      <c r="A39187" s="131"/>
    </row>
    <row r="39190" spans="1:1" x14ac:dyDescent="0.55000000000000004">
      <c r="A39190" s="131"/>
    </row>
    <row r="39191" spans="1:1" x14ac:dyDescent="0.55000000000000004">
      <c r="A39191" s="131"/>
    </row>
    <row r="39194" spans="1:1" x14ac:dyDescent="0.55000000000000004">
      <c r="A39194" s="131"/>
    </row>
    <row r="39195" spans="1:1" x14ac:dyDescent="0.55000000000000004">
      <c r="A39195" s="131"/>
    </row>
    <row r="39198" spans="1:1" x14ac:dyDescent="0.55000000000000004">
      <c r="A39198" s="131"/>
    </row>
    <row r="39199" spans="1:1" x14ac:dyDescent="0.55000000000000004">
      <c r="A39199" s="131"/>
    </row>
    <row r="39202" spans="1:1" x14ac:dyDescent="0.55000000000000004">
      <c r="A39202" s="131"/>
    </row>
    <row r="39203" spans="1:1" x14ac:dyDescent="0.55000000000000004">
      <c r="A39203" s="131"/>
    </row>
    <row r="39206" spans="1:1" x14ac:dyDescent="0.55000000000000004">
      <c r="A39206" s="131"/>
    </row>
    <row r="39207" spans="1:1" x14ac:dyDescent="0.55000000000000004">
      <c r="A39207" s="131"/>
    </row>
    <row r="39210" spans="1:1" x14ac:dyDescent="0.55000000000000004">
      <c r="A39210" s="131"/>
    </row>
    <row r="39211" spans="1:1" x14ac:dyDescent="0.55000000000000004">
      <c r="A39211" s="131"/>
    </row>
    <row r="39214" spans="1:1" x14ac:dyDescent="0.55000000000000004">
      <c r="A39214" s="131"/>
    </row>
    <row r="39215" spans="1:1" x14ac:dyDescent="0.55000000000000004">
      <c r="A39215" s="131"/>
    </row>
    <row r="39218" spans="1:1" x14ac:dyDescent="0.55000000000000004">
      <c r="A39218" s="131"/>
    </row>
    <row r="39219" spans="1:1" x14ac:dyDescent="0.55000000000000004">
      <c r="A39219" s="131"/>
    </row>
    <row r="39222" spans="1:1" x14ac:dyDescent="0.55000000000000004">
      <c r="A39222" s="131"/>
    </row>
    <row r="39223" spans="1:1" x14ac:dyDescent="0.55000000000000004">
      <c r="A39223" s="131"/>
    </row>
    <row r="39226" spans="1:1" x14ac:dyDescent="0.55000000000000004">
      <c r="A39226" s="131"/>
    </row>
    <row r="39227" spans="1:1" x14ac:dyDescent="0.55000000000000004">
      <c r="A39227" s="131"/>
    </row>
    <row r="39230" spans="1:1" x14ac:dyDescent="0.55000000000000004">
      <c r="A39230" s="131"/>
    </row>
    <row r="39231" spans="1:1" x14ac:dyDescent="0.55000000000000004">
      <c r="A39231" s="131"/>
    </row>
    <row r="39234" spans="1:1" x14ac:dyDescent="0.55000000000000004">
      <c r="A39234" s="131"/>
    </row>
    <row r="39235" spans="1:1" x14ac:dyDescent="0.55000000000000004">
      <c r="A39235" s="131"/>
    </row>
    <row r="39238" spans="1:1" x14ac:dyDescent="0.55000000000000004">
      <c r="A39238" s="131"/>
    </row>
    <row r="39239" spans="1:1" x14ac:dyDescent="0.55000000000000004">
      <c r="A39239" s="131"/>
    </row>
    <row r="39242" spans="1:1" x14ac:dyDescent="0.55000000000000004">
      <c r="A39242" s="131"/>
    </row>
    <row r="39243" spans="1:1" x14ac:dyDescent="0.55000000000000004">
      <c r="A39243" s="131"/>
    </row>
    <row r="39246" spans="1:1" x14ac:dyDescent="0.55000000000000004">
      <c r="A39246" s="131"/>
    </row>
    <row r="39247" spans="1:1" x14ac:dyDescent="0.55000000000000004">
      <c r="A39247" s="131"/>
    </row>
    <row r="39250" spans="1:1" x14ac:dyDescent="0.55000000000000004">
      <c r="A39250" s="131"/>
    </row>
    <row r="39251" spans="1:1" x14ac:dyDescent="0.55000000000000004">
      <c r="A39251" s="131"/>
    </row>
    <row r="39254" spans="1:1" x14ac:dyDescent="0.55000000000000004">
      <c r="A39254" s="131"/>
    </row>
    <row r="39255" spans="1:1" x14ac:dyDescent="0.55000000000000004">
      <c r="A39255" s="131"/>
    </row>
    <row r="39258" spans="1:1" x14ac:dyDescent="0.55000000000000004">
      <c r="A39258" s="131"/>
    </row>
    <row r="39259" spans="1:1" x14ac:dyDescent="0.55000000000000004">
      <c r="A39259" s="131"/>
    </row>
    <row r="39262" spans="1:1" x14ac:dyDescent="0.55000000000000004">
      <c r="A39262" s="131"/>
    </row>
    <row r="39263" spans="1:1" x14ac:dyDescent="0.55000000000000004">
      <c r="A39263" s="131"/>
    </row>
    <row r="39266" spans="1:1" x14ac:dyDescent="0.55000000000000004">
      <c r="A39266" s="131"/>
    </row>
    <row r="39267" spans="1:1" x14ac:dyDescent="0.55000000000000004">
      <c r="A39267" s="131"/>
    </row>
    <row r="39270" spans="1:1" x14ac:dyDescent="0.55000000000000004">
      <c r="A39270" s="131"/>
    </row>
    <row r="39271" spans="1:1" x14ac:dyDescent="0.55000000000000004">
      <c r="A39271" s="131"/>
    </row>
    <row r="39274" spans="1:1" x14ac:dyDescent="0.55000000000000004">
      <c r="A39274" s="131"/>
    </row>
    <row r="39275" spans="1:1" x14ac:dyDescent="0.55000000000000004">
      <c r="A39275" s="131"/>
    </row>
    <row r="39278" spans="1:1" x14ac:dyDescent="0.55000000000000004">
      <c r="A39278" s="131"/>
    </row>
    <row r="39279" spans="1:1" x14ac:dyDescent="0.55000000000000004">
      <c r="A39279" s="131"/>
    </row>
    <row r="39282" spans="1:1" x14ac:dyDescent="0.55000000000000004">
      <c r="A39282" s="131"/>
    </row>
    <row r="39283" spans="1:1" x14ac:dyDescent="0.55000000000000004">
      <c r="A39283" s="131"/>
    </row>
    <row r="39286" spans="1:1" x14ac:dyDescent="0.55000000000000004">
      <c r="A39286" s="131"/>
    </row>
    <row r="39287" spans="1:1" x14ac:dyDescent="0.55000000000000004">
      <c r="A39287" s="131"/>
    </row>
    <row r="39290" spans="1:1" x14ac:dyDescent="0.55000000000000004">
      <c r="A39290" s="131"/>
    </row>
    <row r="39291" spans="1:1" x14ac:dyDescent="0.55000000000000004">
      <c r="A39291" s="131"/>
    </row>
    <row r="39294" spans="1:1" x14ac:dyDescent="0.55000000000000004">
      <c r="A39294" s="131"/>
    </row>
    <row r="39295" spans="1:1" x14ac:dyDescent="0.55000000000000004">
      <c r="A39295" s="131"/>
    </row>
    <row r="39298" spans="1:1" x14ac:dyDescent="0.55000000000000004">
      <c r="A39298" s="131"/>
    </row>
    <row r="39299" spans="1:1" x14ac:dyDescent="0.55000000000000004">
      <c r="A39299" s="131"/>
    </row>
    <row r="39302" spans="1:1" x14ac:dyDescent="0.55000000000000004">
      <c r="A39302" s="131"/>
    </row>
    <row r="39303" spans="1:1" x14ac:dyDescent="0.55000000000000004">
      <c r="A39303" s="131"/>
    </row>
    <row r="39306" spans="1:1" x14ac:dyDescent="0.55000000000000004">
      <c r="A39306" s="131"/>
    </row>
    <row r="39307" spans="1:1" x14ac:dyDescent="0.55000000000000004">
      <c r="A39307" s="131"/>
    </row>
    <row r="39310" spans="1:1" x14ac:dyDescent="0.55000000000000004">
      <c r="A39310" s="131"/>
    </row>
    <row r="39311" spans="1:1" x14ac:dyDescent="0.55000000000000004">
      <c r="A39311" s="131"/>
    </row>
    <row r="39314" spans="1:1" x14ac:dyDescent="0.55000000000000004">
      <c r="A39314" s="131"/>
    </row>
    <row r="39315" spans="1:1" x14ac:dyDescent="0.55000000000000004">
      <c r="A39315" s="131"/>
    </row>
    <row r="39318" spans="1:1" x14ac:dyDescent="0.55000000000000004">
      <c r="A39318" s="131"/>
    </row>
    <row r="39319" spans="1:1" x14ac:dyDescent="0.55000000000000004">
      <c r="A39319" s="131"/>
    </row>
    <row r="39322" spans="1:1" x14ac:dyDescent="0.55000000000000004">
      <c r="A39322" s="131"/>
    </row>
    <row r="39323" spans="1:1" x14ac:dyDescent="0.55000000000000004">
      <c r="A39323" s="131"/>
    </row>
    <row r="39326" spans="1:1" x14ac:dyDescent="0.55000000000000004">
      <c r="A39326" s="131"/>
    </row>
    <row r="39327" spans="1:1" x14ac:dyDescent="0.55000000000000004">
      <c r="A39327" s="131"/>
    </row>
    <row r="39330" spans="1:1" x14ac:dyDescent="0.55000000000000004">
      <c r="A39330" s="131"/>
    </row>
    <row r="39331" spans="1:1" x14ac:dyDescent="0.55000000000000004">
      <c r="A39331" s="131"/>
    </row>
    <row r="39334" spans="1:1" x14ac:dyDescent="0.55000000000000004">
      <c r="A39334" s="131"/>
    </row>
    <row r="39335" spans="1:1" x14ac:dyDescent="0.55000000000000004">
      <c r="A39335" s="131"/>
    </row>
    <row r="39338" spans="1:1" x14ac:dyDescent="0.55000000000000004">
      <c r="A39338" s="131"/>
    </row>
    <row r="39339" spans="1:1" x14ac:dyDescent="0.55000000000000004">
      <c r="A39339" s="131"/>
    </row>
    <row r="39342" spans="1:1" x14ac:dyDescent="0.55000000000000004">
      <c r="A39342" s="131"/>
    </row>
    <row r="39343" spans="1:1" x14ac:dyDescent="0.55000000000000004">
      <c r="A39343" s="131"/>
    </row>
    <row r="39346" spans="1:1" x14ac:dyDescent="0.55000000000000004">
      <c r="A39346" s="131"/>
    </row>
    <row r="39347" spans="1:1" x14ac:dyDescent="0.55000000000000004">
      <c r="A39347" s="131"/>
    </row>
    <row r="39350" spans="1:1" x14ac:dyDescent="0.55000000000000004">
      <c r="A39350" s="131"/>
    </row>
    <row r="39351" spans="1:1" x14ac:dyDescent="0.55000000000000004">
      <c r="A39351" s="131"/>
    </row>
    <row r="39354" spans="1:1" x14ac:dyDescent="0.55000000000000004">
      <c r="A39354" s="131"/>
    </row>
    <row r="39355" spans="1:1" x14ac:dyDescent="0.55000000000000004">
      <c r="A39355" s="131"/>
    </row>
    <row r="39358" spans="1:1" x14ac:dyDescent="0.55000000000000004">
      <c r="A39358" s="131"/>
    </row>
    <row r="39359" spans="1:1" x14ac:dyDescent="0.55000000000000004">
      <c r="A39359" s="131"/>
    </row>
    <row r="39362" spans="1:1" x14ac:dyDescent="0.55000000000000004">
      <c r="A39362" s="131"/>
    </row>
    <row r="39363" spans="1:1" x14ac:dyDescent="0.55000000000000004">
      <c r="A39363" s="131"/>
    </row>
    <row r="39366" spans="1:1" x14ac:dyDescent="0.55000000000000004">
      <c r="A39366" s="131"/>
    </row>
    <row r="39367" spans="1:1" x14ac:dyDescent="0.55000000000000004">
      <c r="A39367" s="131"/>
    </row>
    <row r="39370" spans="1:1" x14ac:dyDescent="0.55000000000000004">
      <c r="A39370" s="131"/>
    </row>
    <row r="39371" spans="1:1" x14ac:dyDescent="0.55000000000000004">
      <c r="A39371" s="131"/>
    </row>
    <row r="39374" spans="1:1" x14ac:dyDescent="0.55000000000000004">
      <c r="A39374" s="131"/>
    </row>
    <row r="39375" spans="1:1" x14ac:dyDescent="0.55000000000000004">
      <c r="A39375" s="131"/>
    </row>
    <row r="39378" spans="1:1" x14ac:dyDescent="0.55000000000000004">
      <c r="A39378" s="131"/>
    </row>
    <row r="39379" spans="1:1" x14ac:dyDescent="0.55000000000000004">
      <c r="A39379" s="131"/>
    </row>
    <row r="39382" spans="1:1" x14ac:dyDescent="0.55000000000000004">
      <c r="A39382" s="131"/>
    </row>
    <row r="39383" spans="1:1" x14ac:dyDescent="0.55000000000000004">
      <c r="A39383" s="131"/>
    </row>
    <row r="39386" spans="1:1" x14ac:dyDescent="0.55000000000000004">
      <c r="A39386" s="131"/>
    </row>
    <row r="39387" spans="1:1" x14ac:dyDescent="0.55000000000000004">
      <c r="A39387" s="131"/>
    </row>
    <row r="39390" spans="1:1" x14ac:dyDescent="0.55000000000000004">
      <c r="A39390" s="131"/>
    </row>
    <row r="39391" spans="1:1" x14ac:dyDescent="0.55000000000000004">
      <c r="A39391" s="131"/>
    </row>
    <row r="39394" spans="1:1" x14ac:dyDescent="0.55000000000000004">
      <c r="A39394" s="131"/>
    </row>
    <row r="39395" spans="1:1" x14ac:dyDescent="0.55000000000000004">
      <c r="A39395" s="131"/>
    </row>
    <row r="39398" spans="1:1" x14ac:dyDescent="0.55000000000000004">
      <c r="A39398" s="131"/>
    </row>
    <row r="39399" spans="1:1" x14ac:dyDescent="0.55000000000000004">
      <c r="A39399" s="131"/>
    </row>
    <row r="39402" spans="1:1" x14ac:dyDescent="0.55000000000000004">
      <c r="A39402" s="131"/>
    </row>
    <row r="39403" spans="1:1" x14ac:dyDescent="0.55000000000000004">
      <c r="A39403" s="131"/>
    </row>
    <row r="39406" spans="1:1" x14ac:dyDescent="0.55000000000000004">
      <c r="A39406" s="131"/>
    </row>
    <row r="39407" spans="1:1" x14ac:dyDescent="0.55000000000000004">
      <c r="A39407" s="131"/>
    </row>
    <row r="39410" spans="1:1" x14ac:dyDescent="0.55000000000000004">
      <c r="A39410" s="131"/>
    </row>
    <row r="39411" spans="1:1" x14ac:dyDescent="0.55000000000000004">
      <c r="A39411" s="131"/>
    </row>
    <row r="39414" spans="1:1" x14ac:dyDescent="0.55000000000000004">
      <c r="A39414" s="131"/>
    </row>
    <row r="39415" spans="1:1" x14ac:dyDescent="0.55000000000000004">
      <c r="A39415" s="131"/>
    </row>
    <row r="39418" spans="1:1" x14ac:dyDescent="0.55000000000000004">
      <c r="A39418" s="131"/>
    </row>
    <row r="39419" spans="1:1" x14ac:dyDescent="0.55000000000000004">
      <c r="A39419" s="131"/>
    </row>
    <row r="39422" spans="1:1" x14ac:dyDescent="0.55000000000000004">
      <c r="A39422" s="131"/>
    </row>
    <row r="39423" spans="1:1" x14ac:dyDescent="0.55000000000000004">
      <c r="A39423" s="131"/>
    </row>
    <row r="39426" spans="1:1" x14ac:dyDescent="0.55000000000000004">
      <c r="A39426" s="131"/>
    </row>
    <row r="39427" spans="1:1" x14ac:dyDescent="0.55000000000000004">
      <c r="A39427" s="131"/>
    </row>
    <row r="39430" spans="1:1" x14ac:dyDescent="0.55000000000000004">
      <c r="A39430" s="131"/>
    </row>
    <row r="39431" spans="1:1" x14ac:dyDescent="0.55000000000000004">
      <c r="A39431" s="131"/>
    </row>
    <row r="39434" spans="1:1" x14ac:dyDescent="0.55000000000000004">
      <c r="A39434" s="131"/>
    </row>
    <row r="39435" spans="1:1" x14ac:dyDescent="0.55000000000000004">
      <c r="A39435" s="131"/>
    </row>
    <row r="39438" spans="1:1" x14ac:dyDescent="0.55000000000000004">
      <c r="A39438" s="131"/>
    </row>
    <row r="39439" spans="1:1" x14ac:dyDescent="0.55000000000000004">
      <c r="A39439" s="131"/>
    </row>
    <row r="39442" spans="1:1" x14ac:dyDescent="0.55000000000000004">
      <c r="A39442" s="131"/>
    </row>
    <row r="39443" spans="1:1" x14ac:dyDescent="0.55000000000000004">
      <c r="A39443" s="131"/>
    </row>
    <row r="39446" spans="1:1" x14ac:dyDescent="0.55000000000000004">
      <c r="A39446" s="131"/>
    </row>
    <row r="39447" spans="1:1" x14ac:dyDescent="0.55000000000000004">
      <c r="A39447" s="131"/>
    </row>
    <row r="39450" spans="1:1" x14ac:dyDescent="0.55000000000000004">
      <c r="A39450" s="131"/>
    </row>
    <row r="39451" spans="1:1" x14ac:dyDescent="0.55000000000000004">
      <c r="A39451" s="131"/>
    </row>
    <row r="39454" spans="1:1" x14ac:dyDescent="0.55000000000000004">
      <c r="A39454" s="131"/>
    </row>
    <row r="39455" spans="1:1" x14ac:dyDescent="0.55000000000000004">
      <c r="A39455" s="131"/>
    </row>
    <row r="39458" spans="1:1" x14ac:dyDescent="0.55000000000000004">
      <c r="A39458" s="131"/>
    </row>
    <row r="39459" spans="1:1" x14ac:dyDescent="0.55000000000000004">
      <c r="A39459" s="131"/>
    </row>
    <row r="39462" spans="1:1" x14ac:dyDescent="0.55000000000000004">
      <c r="A39462" s="131"/>
    </row>
    <row r="39463" spans="1:1" x14ac:dyDescent="0.55000000000000004">
      <c r="A39463" s="131"/>
    </row>
    <row r="39466" spans="1:1" x14ac:dyDescent="0.55000000000000004">
      <c r="A39466" s="131"/>
    </row>
    <row r="39467" spans="1:1" x14ac:dyDescent="0.55000000000000004">
      <c r="A39467" s="131"/>
    </row>
    <row r="39470" spans="1:1" x14ac:dyDescent="0.55000000000000004">
      <c r="A39470" s="131"/>
    </row>
    <row r="39471" spans="1:1" x14ac:dyDescent="0.55000000000000004">
      <c r="A39471" s="131"/>
    </row>
    <row r="39474" spans="1:1" x14ac:dyDescent="0.55000000000000004">
      <c r="A39474" s="131"/>
    </row>
    <row r="39475" spans="1:1" x14ac:dyDescent="0.55000000000000004">
      <c r="A39475" s="131"/>
    </row>
    <row r="39478" spans="1:1" x14ac:dyDescent="0.55000000000000004">
      <c r="A39478" s="131"/>
    </row>
    <row r="39479" spans="1:1" x14ac:dyDescent="0.55000000000000004">
      <c r="A39479" s="131"/>
    </row>
    <row r="39482" spans="1:1" x14ac:dyDescent="0.55000000000000004">
      <c r="A39482" s="131"/>
    </row>
    <row r="39483" spans="1:1" x14ac:dyDescent="0.55000000000000004">
      <c r="A39483" s="131"/>
    </row>
    <row r="39486" spans="1:1" x14ac:dyDescent="0.55000000000000004">
      <c r="A39486" s="131"/>
    </row>
    <row r="39487" spans="1:1" x14ac:dyDescent="0.55000000000000004">
      <c r="A39487" s="131"/>
    </row>
    <row r="39490" spans="1:1" x14ac:dyDescent="0.55000000000000004">
      <c r="A39490" s="131"/>
    </row>
    <row r="39491" spans="1:1" x14ac:dyDescent="0.55000000000000004">
      <c r="A39491" s="131"/>
    </row>
    <row r="39494" spans="1:1" x14ac:dyDescent="0.55000000000000004">
      <c r="A39494" s="131"/>
    </row>
    <row r="39495" spans="1:1" x14ac:dyDescent="0.55000000000000004">
      <c r="A39495" s="131"/>
    </row>
    <row r="39498" spans="1:1" x14ac:dyDescent="0.55000000000000004">
      <c r="A39498" s="131"/>
    </row>
    <row r="39499" spans="1:1" x14ac:dyDescent="0.55000000000000004">
      <c r="A39499" s="131"/>
    </row>
    <row r="39502" spans="1:1" x14ac:dyDescent="0.55000000000000004">
      <c r="A39502" s="131"/>
    </row>
    <row r="39503" spans="1:1" x14ac:dyDescent="0.55000000000000004">
      <c r="A39503" s="131"/>
    </row>
    <row r="39506" spans="1:1" x14ac:dyDescent="0.55000000000000004">
      <c r="A39506" s="131"/>
    </row>
    <row r="39507" spans="1:1" x14ac:dyDescent="0.55000000000000004">
      <c r="A39507" s="131"/>
    </row>
    <row r="39510" spans="1:1" x14ac:dyDescent="0.55000000000000004">
      <c r="A39510" s="131"/>
    </row>
    <row r="39511" spans="1:1" x14ac:dyDescent="0.55000000000000004">
      <c r="A39511" s="131"/>
    </row>
    <row r="39514" spans="1:1" x14ac:dyDescent="0.55000000000000004">
      <c r="A39514" s="131"/>
    </row>
    <row r="39515" spans="1:1" x14ac:dyDescent="0.55000000000000004">
      <c r="A39515" s="131"/>
    </row>
    <row r="39518" spans="1:1" x14ac:dyDescent="0.55000000000000004">
      <c r="A39518" s="131"/>
    </row>
    <row r="39519" spans="1:1" x14ac:dyDescent="0.55000000000000004">
      <c r="A39519" s="131"/>
    </row>
    <row r="39522" spans="1:1" x14ac:dyDescent="0.55000000000000004">
      <c r="A39522" s="131"/>
    </row>
    <row r="39523" spans="1:1" x14ac:dyDescent="0.55000000000000004">
      <c r="A39523" s="131"/>
    </row>
    <row r="39526" spans="1:1" x14ac:dyDescent="0.55000000000000004">
      <c r="A39526" s="131"/>
    </row>
    <row r="39527" spans="1:1" x14ac:dyDescent="0.55000000000000004">
      <c r="A39527" s="131"/>
    </row>
    <row r="39530" spans="1:1" x14ac:dyDescent="0.55000000000000004">
      <c r="A39530" s="131"/>
    </row>
    <row r="39531" spans="1:1" x14ac:dyDescent="0.55000000000000004">
      <c r="A39531" s="131"/>
    </row>
    <row r="39534" spans="1:1" x14ac:dyDescent="0.55000000000000004">
      <c r="A39534" s="131"/>
    </row>
    <row r="39535" spans="1:1" x14ac:dyDescent="0.55000000000000004">
      <c r="A39535" s="131"/>
    </row>
    <row r="39538" spans="1:1" x14ac:dyDescent="0.55000000000000004">
      <c r="A39538" s="131"/>
    </row>
    <row r="39539" spans="1:1" x14ac:dyDescent="0.55000000000000004">
      <c r="A39539" s="131"/>
    </row>
    <row r="39542" spans="1:1" x14ac:dyDescent="0.55000000000000004">
      <c r="A39542" s="131"/>
    </row>
    <row r="39543" spans="1:1" x14ac:dyDescent="0.55000000000000004">
      <c r="A39543" s="131"/>
    </row>
    <row r="39546" spans="1:1" x14ac:dyDescent="0.55000000000000004">
      <c r="A39546" s="131"/>
    </row>
    <row r="39547" spans="1:1" x14ac:dyDescent="0.55000000000000004">
      <c r="A39547" s="131"/>
    </row>
    <row r="39550" spans="1:1" x14ac:dyDescent="0.55000000000000004">
      <c r="A39550" s="131"/>
    </row>
    <row r="39551" spans="1:1" x14ac:dyDescent="0.55000000000000004">
      <c r="A39551" s="131"/>
    </row>
    <row r="39554" spans="1:1" x14ac:dyDescent="0.55000000000000004">
      <c r="A39554" s="131"/>
    </row>
    <row r="39555" spans="1:1" x14ac:dyDescent="0.55000000000000004">
      <c r="A39555" s="131"/>
    </row>
    <row r="39558" spans="1:1" x14ac:dyDescent="0.55000000000000004">
      <c r="A39558" s="131"/>
    </row>
    <row r="39559" spans="1:1" x14ac:dyDescent="0.55000000000000004">
      <c r="A39559" s="131"/>
    </row>
    <row r="39562" spans="1:1" x14ac:dyDescent="0.55000000000000004">
      <c r="A39562" s="131"/>
    </row>
    <row r="39563" spans="1:1" x14ac:dyDescent="0.55000000000000004">
      <c r="A39563" s="131"/>
    </row>
    <row r="39566" spans="1:1" x14ac:dyDescent="0.55000000000000004">
      <c r="A39566" s="131"/>
    </row>
    <row r="39567" spans="1:1" x14ac:dyDescent="0.55000000000000004">
      <c r="A39567" s="131"/>
    </row>
    <row r="39570" spans="1:1" x14ac:dyDescent="0.55000000000000004">
      <c r="A39570" s="131"/>
    </row>
    <row r="39571" spans="1:1" x14ac:dyDescent="0.55000000000000004">
      <c r="A39571" s="131"/>
    </row>
    <row r="39574" spans="1:1" x14ac:dyDescent="0.55000000000000004">
      <c r="A39574" s="131"/>
    </row>
    <row r="39575" spans="1:1" x14ac:dyDescent="0.55000000000000004">
      <c r="A39575" s="131"/>
    </row>
    <row r="39578" spans="1:1" x14ac:dyDescent="0.55000000000000004">
      <c r="A39578" s="131"/>
    </row>
    <row r="39579" spans="1:1" x14ac:dyDescent="0.55000000000000004">
      <c r="A39579" s="131"/>
    </row>
    <row r="39582" spans="1:1" x14ac:dyDescent="0.55000000000000004">
      <c r="A39582" s="131"/>
    </row>
    <row r="39583" spans="1:1" x14ac:dyDescent="0.55000000000000004">
      <c r="A39583" s="131"/>
    </row>
    <row r="39586" spans="1:1" x14ac:dyDescent="0.55000000000000004">
      <c r="A39586" s="131"/>
    </row>
    <row r="39587" spans="1:1" x14ac:dyDescent="0.55000000000000004">
      <c r="A39587" s="131"/>
    </row>
    <row r="39590" spans="1:1" x14ac:dyDescent="0.55000000000000004">
      <c r="A39590" s="131"/>
    </row>
    <row r="39591" spans="1:1" x14ac:dyDescent="0.55000000000000004">
      <c r="A39591" s="131"/>
    </row>
    <row r="39594" spans="1:1" x14ac:dyDescent="0.55000000000000004">
      <c r="A39594" s="131"/>
    </row>
    <row r="39595" spans="1:1" x14ac:dyDescent="0.55000000000000004">
      <c r="A39595" s="131"/>
    </row>
    <row r="39598" spans="1:1" x14ac:dyDescent="0.55000000000000004">
      <c r="A39598" s="131"/>
    </row>
    <row r="39599" spans="1:1" x14ac:dyDescent="0.55000000000000004">
      <c r="A39599" s="131"/>
    </row>
    <row r="39602" spans="1:1" x14ac:dyDescent="0.55000000000000004">
      <c r="A39602" s="131"/>
    </row>
    <row r="39603" spans="1:1" x14ac:dyDescent="0.55000000000000004">
      <c r="A39603" s="131"/>
    </row>
    <row r="39606" spans="1:1" x14ac:dyDescent="0.55000000000000004">
      <c r="A39606" s="131"/>
    </row>
    <row r="39607" spans="1:1" x14ac:dyDescent="0.55000000000000004">
      <c r="A39607" s="131"/>
    </row>
    <row r="39610" spans="1:1" x14ac:dyDescent="0.55000000000000004">
      <c r="A39610" s="131"/>
    </row>
    <row r="39611" spans="1:1" x14ac:dyDescent="0.55000000000000004">
      <c r="A39611" s="131"/>
    </row>
    <row r="39614" spans="1:1" x14ac:dyDescent="0.55000000000000004">
      <c r="A39614" s="131"/>
    </row>
    <row r="39615" spans="1:1" x14ac:dyDescent="0.55000000000000004">
      <c r="A39615" s="131"/>
    </row>
    <row r="39618" spans="1:1" x14ac:dyDescent="0.55000000000000004">
      <c r="A39618" s="131"/>
    </row>
    <row r="39619" spans="1:1" x14ac:dyDescent="0.55000000000000004">
      <c r="A39619" s="131"/>
    </row>
    <row r="39622" spans="1:1" x14ac:dyDescent="0.55000000000000004">
      <c r="A39622" s="131"/>
    </row>
    <row r="39623" spans="1:1" x14ac:dyDescent="0.55000000000000004">
      <c r="A39623" s="131"/>
    </row>
    <row r="39626" spans="1:1" x14ac:dyDescent="0.55000000000000004">
      <c r="A39626" s="131"/>
    </row>
    <row r="39627" spans="1:1" x14ac:dyDescent="0.55000000000000004">
      <c r="A39627" s="131"/>
    </row>
    <row r="39630" spans="1:1" x14ac:dyDescent="0.55000000000000004">
      <c r="A39630" s="131"/>
    </row>
    <row r="39631" spans="1:1" x14ac:dyDescent="0.55000000000000004">
      <c r="A39631" s="131"/>
    </row>
    <row r="39634" spans="1:1" x14ac:dyDescent="0.55000000000000004">
      <c r="A39634" s="131"/>
    </row>
    <row r="39635" spans="1:1" x14ac:dyDescent="0.55000000000000004">
      <c r="A39635" s="131"/>
    </row>
    <row r="39638" spans="1:1" x14ac:dyDescent="0.55000000000000004">
      <c r="A39638" s="131"/>
    </row>
    <row r="39639" spans="1:1" x14ac:dyDescent="0.55000000000000004">
      <c r="A39639" s="131"/>
    </row>
    <row r="39642" spans="1:1" x14ac:dyDescent="0.55000000000000004">
      <c r="A39642" s="131"/>
    </row>
    <row r="39643" spans="1:1" x14ac:dyDescent="0.55000000000000004">
      <c r="A39643" s="131"/>
    </row>
    <row r="39646" spans="1:1" x14ac:dyDescent="0.55000000000000004">
      <c r="A39646" s="131"/>
    </row>
    <row r="39647" spans="1:1" x14ac:dyDescent="0.55000000000000004">
      <c r="A39647" s="131"/>
    </row>
    <row r="39650" spans="1:1" x14ac:dyDescent="0.55000000000000004">
      <c r="A39650" s="131"/>
    </row>
    <row r="39651" spans="1:1" x14ac:dyDescent="0.55000000000000004">
      <c r="A39651" s="131"/>
    </row>
    <row r="39654" spans="1:1" x14ac:dyDescent="0.55000000000000004">
      <c r="A39654" s="131"/>
    </row>
    <row r="39655" spans="1:1" x14ac:dyDescent="0.55000000000000004">
      <c r="A39655" s="131"/>
    </row>
    <row r="39658" spans="1:1" x14ac:dyDescent="0.55000000000000004">
      <c r="A39658" s="131"/>
    </row>
    <row r="39659" spans="1:1" x14ac:dyDescent="0.55000000000000004">
      <c r="A39659" s="131"/>
    </row>
    <row r="39662" spans="1:1" x14ac:dyDescent="0.55000000000000004">
      <c r="A39662" s="131"/>
    </row>
    <row r="39663" spans="1:1" x14ac:dyDescent="0.55000000000000004">
      <c r="A39663" s="131"/>
    </row>
    <row r="39666" spans="1:1" x14ac:dyDescent="0.55000000000000004">
      <c r="A39666" s="131"/>
    </row>
    <row r="39667" spans="1:1" x14ac:dyDescent="0.55000000000000004">
      <c r="A39667" s="131"/>
    </row>
    <row r="39670" spans="1:1" x14ac:dyDescent="0.55000000000000004">
      <c r="A39670" s="131"/>
    </row>
    <row r="39671" spans="1:1" x14ac:dyDescent="0.55000000000000004">
      <c r="A39671" s="131"/>
    </row>
    <row r="39674" spans="1:1" x14ac:dyDescent="0.55000000000000004">
      <c r="A39674" s="131"/>
    </row>
    <row r="39675" spans="1:1" x14ac:dyDescent="0.55000000000000004">
      <c r="A39675" s="131"/>
    </row>
    <row r="39678" spans="1:1" x14ac:dyDescent="0.55000000000000004">
      <c r="A39678" s="131"/>
    </row>
    <row r="39679" spans="1:1" x14ac:dyDescent="0.55000000000000004">
      <c r="A39679" s="131"/>
    </row>
    <row r="39682" spans="1:1" x14ac:dyDescent="0.55000000000000004">
      <c r="A39682" s="131"/>
    </row>
    <row r="39683" spans="1:1" x14ac:dyDescent="0.55000000000000004">
      <c r="A39683" s="131"/>
    </row>
    <row r="39686" spans="1:1" x14ac:dyDescent="0.55000000000000004">
      <c r="A39686" s="131"/>
    </row>
    <row r="39687" spans="1:1" x14ac:dyDescent="0.55000000000000004">
      <c r="A39687" s="131"/>
    </row>
    <row r="39690" spans="1:1" x14ac:dyDescent="0.55000000000000004">
      <c r="A39690" s="131"/>
    </row>
    <row r="39691" spans="1:1" x14ac:dyDescent="0.55000000000000004">
      <c r="A39691" s="131"/>
    </row>
    <row r="39694" spans="1:1" x14ac:dyDescent="0.55000000000000004">
      <c r="A39694" s="131"/>
    </row>
    <row r="39695" spans="1:1" x14ac:dyDescent="0.55000000000000004">
      <c r="A39695" s="131"/>
    </row>
    <row r="39698" spans="1:1" x14ac:dyDescent="0.55000000000000004">
      <c r="A39698" s="131"/>
    </row>
    <row r="39699" spans="1:1" x14ac:dyDescent="0.55000000000000004">
      <c r="A39699" s="131"/>
    </row>
    <row r="39702" spans="1:1" x14ac:dyDescent="0.55000000000000004">
      <c r="A39702" s="131"/>
    </row>
    <row r="39703" spans="1:1" x14ac:dyDescent="0.55000000000000004">
      <c r="A39703" s="131"/>
    </row>
    <row r="39706" spans="1:1" x14ac:dyDescent="0.55000000000000004">
      <c r="A39706" s="131"/>
    </row>
    <row r="39707" spans="1:1" x14ac:dyDescent="0.55000000000000004">
      <c r="A39707" s="131"/>
    </row>
    <row r="39710" spans="1:1" x14ac:dyDescent="0.55000000000000004">
      <c r="A39710" s="131"/>
    </row>
    <row r="39711" spans="1:1" x14ac:dyDescent="0.55000000000000004">
      <c r="A39711" s="131"/>
    </row>
    <row r="39714" spans="1:1" x14ac:dyDescent="0.55000000000000004">
      <c r="A39714" s="131"/>
    </row>
    <row r="39715" spans="1:1" x14ac:dyDescent="0.55000000000000004">
      <c r="A39715" s="131"/>
    </row>
    <row r="39718" spans="1:1" x14ac:dyDescent="0.55000000000000004">
      <c r="A39718" s="131"/>
    </row>
    <row r="39719" spans="1:1" x14ac:dyDescent="0.55000000000000004">
      <c r="A39719" s="131"/>
    </row>
    <row r="39722" spans="1:1" x14ac:dyDescent="0.55000000000000004">
      <c r="A39722" s="131"/>
    </row>
    <row r="39723" spans="1:1" x14ac:dyDescent="0.55000000000000004">
      <c r="A39723" s="131"/>
    </row>
    <row r="39726" spans="1:1" x14ac:dyDescent="0.55000000000000004">
      <c r="A39726" s="131"/>
    </row>
    <row r="39727" spans="1:1" x14ac:dyDescent="0.55000000000000004">
      <c r="A39727" s="131"/>
    </row>
    <row r="39730" spans="1:1" x14ac:dyDescent="0.55000000000000004">
      <c r="A39730" s="131"/>
    </row>
    <row r="39731" spans="1:1" x14ac:dyDescent="0.55000000000000004">
      <c r="A39731" s="131"/>
    </row>
    <row r="39734" spans="1:1" x14ac:dyDescent="0.55000000000000004">
      <c r="A39734" s="131"/>
    </row>
    <row r="39735" spans="1:1" x14ac:dyDescent="0.55000000000000004">
      <c r="A39735" s="131"/>
    </row>
    <row r="39738" spans="1:1" x14ac:dyDescent="0.55000000000000004">
      <c r="A39738" s="131"/>
    </row>
    <row r="39739" spans="1:1" x14ac:dyDescent="0.55000000000000004">
      <c r="A39739" s="131"/>
    </row>
    <row r="39742" spans="1:1" x14ac:dyDescent="0.55000000000000004">
      <c r="A39742" s="131"/>
    </row>
    <row r="39743" spans="1:1" x14ac:dyDescent="0.55000000000000004">
      <c r="A39743" s="131"/>
    </row>
    <row r="39746" spans="1:1" x14ac:dyDescent="0.55000000000000004">
      <c r="A39746" s="131"/>
    </row>
    <row r="39747" spans="1:1" x14ac:dyDescent="0.55000000000000004">
      <c r="A39747" s="131"/>
    </row>
    <row r="39750" spans="1:1" x14ac:dyDescent="0.55000000000000004">
      <c r="A39750" s="131"/>
    </row>
    <row r="39751" spans="1:1" x14ac:dyDescent="0.55000000000000004">
      <c r="A39751" s="131"/>
    </row>
    <row r="39754" spans="1:1" x14ac:dyDescent="0.55000000000000004">
      <c r="A39754" s="131"/>
    </row>
    <row r="39755" spans="1:1" x14ac:dyDescent="0.55000000000000004">
      <c r="A39755" s="131"/>
    </row>
    <row r="39758" spans="1:1" x14ac:dyDescent="0.55000000000000004">
      <c r="A39758" s="131"/>
    </row>
    <row r="39759" spans="1:1" x14ac:dyDescent="0.55000000000000004">
      <c r="A39759" s="131"/>
    </row>
    <row r="39762" spans="1:1" x14ac:dyDescent="0.55000000000000004">
      <c r="A39762" s="131"/>
    </row>
    <row r="39763" spans="1:1" x14ac:dyDescent="0.55000000000000004">
      <c r="A39763" s="131"/>
    </row>
    <row r="39766" spans="1:1" x14ac:dyDescent="0.55000000000000004">
      <c r="A39766" s="131"/>
    </row>
    <row r="39767" spans="1:1" x14ac:dyDescent="0.55000000000000004">
      <c r="A39767" s="131"/>
    </row>
    <row r="39770" spans="1:1" x14ac:dyDescent="0.55000000000000004">
      <c r="A39770" s="131"/>
    </row>
    <row r="39771" spans="1:1" x14ac:dyDescent="0.55000000000000004">
      <c r="A39771" s="131"/>
    </row>
    <row r="39774" spans="1:1" x14ac:dyDescent="0.55000000000000004">
      <c r="A39774" s="131"/>
    </row>
    <row r="39775" spans="1:1" x14ac:dyDescent="0.55000000000000004">
      <c r="A39775" s="131"/>
    </row>
    <row r="39778" spans="1:1" x14ac:dyDescent="0.55000000000000004">
      <c r="A39778" s="131"/>
    </row>
    <row r="39779" spans="1:1" x14ac:dyDescent="0.55000000000000004">
      <c r="A39779" s="131"/>
    </row>
    <row r="39782" spans="1:1" x14ac:dyDescent="0.55000000000000004">
      <c r="A39782" s="131"/>
    </row>
    <row r="39783" spans="1:1" x14ac:dyDescent="0.55000000000000004">
      <c r="A39783" s="131"/>
    </row>
    <row r="39786" spans="1:1" x14ac:dyDescent="0.55000000000000004">
      <c r="A39786" s="131"/>
    </row>
    <row r="39787" spans="1:1" x14ac:dyDescent="0.55000000000000004">
      <c r="A39787" s="131"/>
    </row>
    <row r="39790" spans="1:1" x14ac:dyDescent="0.55000000000000004">
      <c r="A39790" s="131"/>
    </row>
    <row r="39791" spans="1:1" x14ac:dyDescent="0.55000000000000004">
      <c r="A39791" s="131"/>
    </row>
    <row r="39794" spans="1:1" x14ac:dyDescent="0.55000000000000004">
      <c r="A39794" s="131"/>
    </row>
    <row r="39795" spans="1:1" x14ac:dyDescent="0.55000000000000004">
      <c r="A39795" s="131"/>
    </row>
    <row r="39798" spans="1:1" x14ac:dyDescent="0.55000000000000004">
      <c r="A39798" s="131"/>
    </row>
    <row r="39799" spans="1:1" x14ac:dyDescent="0.55000000000000004">
      <c r="A39799" s="131"/>
    </row>
    <row r="39802" spans="1:1" x14ac:dyDescent="0.55000000000000004">
      <c r="A39802" s="131"/>
    </row>
    <row r="39803" spans="1:1" x14ac:dyDescent="0.55000000000000004">
      <c r="A39803" s="131"/>
    </row>
    <row r="39806" spans="1:1" x14ac:dyDescent="0.55000000000000004">
      <c r="A39806" s="131"/>
    </row>
    <row r="39807" spans="1:1" x14ac:dyDescent="0.55000000000000004">
      <c r="A39807" s="131"/>
    </row>
    <row r="39810" spans="1:1" x14ac:dyDescent="0.55000000000000004">
      <c r="A39810" s="131"/>
    </row>
    <row r="39811" spans="1:1" x14ac:dyDescent="0.55000000000000004">
      <c r="A39811" s="131"/>
    </row>
    <row r="39814" spans="1:1" x14ac:dyDescent="0.55000000000000004">
      <c r="A39814" s="131"/>
    </row>
    <row r="39815" spans="1:1" x14ac:dyDescent="0.55000000000000004">
      <c r="A39815" s="131"/>
    </row>
    <row r="39818" spans="1:1" x14ac:dyDescent="0.55000000000000004">
      <c r="A39818" s="131"/>
    </row>
    <row r="39819" spans="1:1" x14ac:dyDescent="0.55000000000000004">
      <c r="A39819" s="131"/>
    </row>
    <row r="39822" spans="1:1" x14ac:dyDescent="0.55000000000000004">
      <c r="A39822" s="131"/>
    </row>
    <row r="39823" spans="1:1" x14ac:dyDescent="0.55000000000000004">
      <c r="A39823" s="131"/>
    </row>
    <row r="39826" spans="1:1" x14ac:dyDescent="0.55000000000000004">
      <c r="A39826" s="131"/>
    </row>
    <row r="39827" spans="1:1" x14ac:dyDescent="0.55000000000000004">
      <c r="A39827" s="131"/>
    </row>
    <row r="39830" spans="1:1" x14ac:dyDescent="0.55000000000000004">
      <c r="A39830" s="131"/>
    </row>
    <row r="39831" spans="1:1" x14ac:dyDescent="0.55000000000000004">
      <c r="A39831" s="131"/>
    </row>
    <row r="39834" spans="1:1" x14ac:dyDescent="0.55000000000000004">
      <c r="A39834" s="131"/>
    </row>
    <row r="39835" spans="1:1" x14ac:dyDescent="0.55000000000000004">
      <c r="A39835" s="131"/>
    </row>
    <row r="39838" spans="1:1" x14ac:dyDescent="0.55000000000000004">
      <c r="A39838" s="131"/>
    </row>
    <row r="39839" spans="1:1" x14ac:dyDescent="0.55000000000000004">
      <c r="A39839" s="131"/>
    </row>
    <row r="39842" spans="1:1" x14ac:dyDescent="0.55000000000000004">
      <c r="A39842" s="131"/>
    </row>
    <row r="39843" spans="1:1" x14ac:dyDescent="0.55000000000000004">
      <c r="A39843" s="131"/>
    </row>
    <row r="39846" spans="1:1" x14ac:dyDescent="0.55000000000000004">
      <c r="A39846" s="131"/>
    </row>
    <row r="39847" spans="1:1" x14ac:dyDescent="0.55000000000000004">
      <c r="A39847" s="131"/>
    </row>
    <row r="39850" spans="1:1" x14ac:dyDescent="0.55000000000000004">
      <c r="A39850" s="131"/>
    </row>
    <row r="39851" spans="1:1" x14ac:dyDescent="0.55000000000000004">
      <c r="A39851" s="131"/>
    </row>
    <row r="39854" spans="1:1" x14ac:dyDescent="0.55000000000000004">
      <c r="A39854" s="131"/>
    </row>
    <row r="39855" spans="1:1" x14ac:dyDescent="0.55000000000000004">
      <c r="A39855" s="131"/>
    </row>
    <row r="39858" spans="1:1" x14ac:dyDescent="0.55000000000000004">
      <c r="A39858" s="131"/>
    </row>
    <row r="39859" spans="1:1" x14ac:dyDescent="0.55000000000000004">
      <c r="A39859" s="131"/>
    </row>
    <row r="39862" spans="1:1" x14ac:dyDescent="0.55000000000000004">
      <c r="A39862" s="131"/>
    </row>
    <row r="39863" spans="1:1" x14ac:dyDescent="0.55000000000000004">
      <c r="A39863" s="131"/>
    </row>
    <row r="39866" spans="1:1" x14ac:dyDescent="0.55000000000000004">
      <c r="A39866" s="131"/>
    </row>
    <row r="39867" spans="1:1" x14ac:dyDescent="0.55000000000000004">
      <c r="A39867" s="131"/>
    </row>
    <row r="39870" spans="1:1" x14ac:dyDescent="0.55000000000000004">
      <c r="A39870" s="131"/>
    </row>
    <row r="39871" spans="1:1" x14ac:dyDescent="0.55000000000000004">
      <c r="A39871" s="131"/>
    </row>
    <row r="39874" spans="1:1" x14ac:dyDescent="0.55000000000000004">
      <c r="A39874" s="131"/>
    </row>
    <row r="39875" spans="1:1" x14ac:dyDescent="0.55000000000000004">
      <c r="A39875" s="131"/>
    </row>
    <row r="39878" spans="1:1" x14ac:dyDescent="0.55000000000000004">
      <c r="A39878" s="131"/>
    </row>
    <row r="39879" spans="1:1" x14ac:dyDescent="0.55000000000000004">
      <c r="A39879" s="131"/>
    </row>
    <row r="39882" spans="1:1" x14ac:dyDescent="0.55000000000000004">
      <c r="A39882" s="131"/>
    </row>
    <row r="39883" spans="1:1" x14ac:dyDescent="0.55000000000000004">
      <c r="A39883" s="131"/>
    </row>
    <row r="39886" spans="1:1" x14ac:dyDescent="0.55000000000000004">
      <c r="A39886" s="131"/>
    </row>
    <row r="39887" spans="1:1" x14ac:dyDescent="0.55000000000000004">
      <c r="A39887" s="131"/>
    </row>
    <row r="39890" spans="1:1" x14ac:dyDescent="0.55000000000000004">
      <c r="A39890" s="131"/>
    </row>
    <row r="39891" spans="1:1" x14ac:dyDescent="0.55000000000000004">
      <c r="A39891" s="131"/>
    </row>
    <row r="39894" spans="1:1" x14ac:dyDescent="0.55000000000000004">
      <c r="A39894" s="131"/>
    </row>
    <row r="39895" spans="1:1" x14ac:dyDescent="0.55000000000000004">
      <c r="A39895" s="131"/>
    </row>
    <row r="39898" spans="1:1" x14ac:dyDescent="0.55000000000000004">
      <c r="A39898" s="131"/>
    </row>
    <row r="39899" spans="1:1" x14ac:dyDescent="0.55000000000000004">
      <c r="A39899" s="131"/>
    </row>
    <row r="39902" spans="1:1" x14ac:dyDescent="0.55000000000000004">
      <c r="A39902" s="131"/>
    </row>
    <row r="39903" spans="1:1" x14ac:dyDescent="0.55000000000000004">
      <c r="A39903" s="131"/>
    </row>
    <row r="39906" spans="1:1" x14ac:dyDescent="0.55000000000000004">
      <c r="A39906" s="131"/>
    </row>
    <row r="39907" spans="1:1" x14ac:dyDescent="0.55000000000000004">
      <c r="A39907" s="131"/>
    </row>
    <row r="39910" spans="1:1" x14ac:dyDescent="0.55000000000000004">
      <c r="A39910" s="131"/>
    </row>
    <row r="39911" spans="1:1" x14ac:dyDescent="0.55000000000000004">
      <c r="A39911" s="131"/>
    </row>
    <row r="39914" spans="1:1" x14ac:dyDescent="0.55000000000000004">
      <c r="A39914" s="131"/>
    </row>
    <row r="39915" spans="1:1" x14ac:dyDescent="0.55000000000000004">
      <c r="A39915" s="131"/>
    </row>
    <row r="39918" spans="1:1" x14ac:dyDescent="0.55000000000000004">
      <c r="A39918" s="131"/>
    </row>
    <row r="39919" spans="1:1" x14ac:dyDescent="0.55000000000000004">
      <c r="A39919" s="131"/>
    </row>
    <row r="39922" spans="1:1" x14ac:dyDescent="0.55000000000000004">
      <c r="A39922" s="131"/>
    </row>
    <row r="39923" spans="1:1" x14ac:dyDescent="0.55000000000000004">
      <c r="A39923" s="131"/>
    </row>
    <row r="39926" spans="1:1" x14ac:dyDescent="0.55000000000000004">
      <c r="A39926" s="131"/>
    </row>
    <row r="39927" spans="1:1" x14ac:dyDescent="0.55000000000000004">
      <c r="A39927" s="131"/>
    </row>
    <row r="39930" spans="1:1" x14ac:dyDescent="0.55000000000000004">
      <c r="A39930" s="131"/>
    </row>
    <row r="39931" spans="1:1" x14ac:dyDescent="0.55000000000000004">
      <c r="A39931" s="131"/>
    </row>
    <row r="39934" spans="1:1" x14ac:dyDescent="0.55000000000000004">
      <c r="A39934" s="131"/>
    </row>
    <row r="39935" spans="1:1" x14ac:dyDescent="0.55000000000000004">
      <c r="A39935" s="131"/>
    </row>
    <row r="39938" spans="1:1" x14ac:dyDescent="0.55000000000000004">
      <c r="A39938" s="131"/>
    </row>
    <row r="39939" spans="1:1" x14ac:dyDescent="0.55000000000000004">
      <c r="A39939" s="131"/>
    </row>
    <row r="39942" spans="1:1" x14ac:dyDescent="0.55000000000000004">
      <c r="A39942" s="131"/>
    </row>
    <row r="39943" spans="1:1" x14ac:dyDescent="0.55000000000000004">
      <c r="A39943" s="131"/>
    </row>
    <row r="39946" spans="1:1" x14ac:dyDescent="0.55000000000000004">
      <c r="A39946" s="131"/>
    </row>
    <row r="39947" spans="1:1" x14ac:dyDescent="0.55000000000000004">
      <c r="A39947" s="131"/>
    </row>
    <row r="39950" spans="1:1" x14ac:dyDescent="0.55000000000000004">
      <c r="A39950" s="131"/>
    </row>
    <row r="39951" spans="1:1" x14ac:dyDescent="0.55000000000000004">
      <c r="A39951" s="131"/>
    </row>
    <row r="39954" spans="1:1" x14ac:dyDescent="0.55000000000000004">
      <c r="A39954" s="131"/>
    </row>
    <row r="39955" spans="1:1" x14ac:dyDescent="0.55000000000000004">
      <c r="A39955" s="131"/>
    </row>
    <row r="39958" spans="1:1" x14ac:dyDescent="0.55000000000000004">
      <c r="A39958" s="131"/>
    </row>
    <row r="39959" spans="1:1" x14ac:dyDescent="0.55000000000000004">
      <c r="A39959" s="131"/>
    </row>
    <row r="39962" spans="1:1" x14ac:dyDescent="0.55000000000000004">
      <c r="A39962" s="131"/>
    </row>
    <row r="39963" spans="1:1" x14ac:dyDescent="0.55000000000000004">
      <c r="A39963" s="131"/>
    </row>
    <row r="39966" spans="1:1" x14ac:dyDescent="0.55000000000000004">
      <c r="A39966" s="131"/>
    </row>
    <row r="39967" spans="1:1" x14ac:dyDescent="0.55000000000000004">
      <c r="A39967" s="131"/>
    </row>
    <row r="39970" spans="1:1" x14ac:dyDescent="0.55000000000000004">
      <c r="A39970" s="131"/>
    </row>
    <row r="39971" spans="1:1" x14ac:dyDescent="0.55000000000000004">
      <c r="A39971" s="131"/>
    </row>
    <row r="39974" spans="1:1" x14ac:dyDescent="0.55000000000000004">
      <c r="A39974" s="131"/>
    </row>
    <row r="39975" spans="1:1" x14ac:dyDescent="0.55000000000000004">
      <c r="A39975" s="131"/>
    </row>
    <row r="39978" spans="1:1" x14ac:dyDescent="0.55000000000000004">
      <c r="A39978" s="131"/>
    </row>
    <row r="39979" spans="1:1" x14ac:dyDescent="0.55000000000000004">
      <c r="A39979" s="131"/>
    </row>
    <row r="39982" spans="1:1" x14ac:dyDescent="0.55000000000000004">
      <c r="A39982" s="131"/>
    </row>
    <row r="39983" spans="1:1" x14ac:dyDescent="0.55000000000000004">
      <c r="A39983" s="131"/>
    </row>
    <row r="39986" spans="1:1" x14ac:dyDescent="0.55000000000000004">
      <c r="A39986" s="131"/>
    </row>
    <row r="39987" spans="1:1" x14ac:dyDescent="0.55000000000000004">
      <c r="A39987" s="131"/>
    </row>
    <row r="39990" spans="1:1" x14ac:dyDescent="0.55000000000000004">
      <c r="A39990" s="131"/>
    </row>
    <row r="39991" spans="1:1" x14ac:dyDescent="0.55000000000000004">
      <c r="A39991" s="131"/>
    </row>
    <row r="39994" spans="1:1" x14ac:dyDescent="0.55000000000000004">
      <c r="A39994" s="131"/>
    </row>
    <row r="39995" spans="1:1" x14ac:dyDescent="0.55000000000000004">
      <c r="A39995" s="131"/>
    </row>
    <row r="39998" spans="1:1" x14ac:dyDescent="0.55000000000000004">
      <c r="A39998" s="131"/>
    </row>
    <row r="39999" spans="1:1" x14ac:dyDescent="0.55000000000000004">
      <c r="A39999" s="131"/>
    </row>
    <row r="40002" spans="1:1" x14ac:dyDescent="0.55000000000000004">
      <c r="A40002" s="131"/>
    </row>
    <row r="40003" spans="1:1" x14ac:dyDescent="0.55000000000000004">
      <c r="A40003" s="131"/>
    </row>
    <row r="40006" spans="1:1" x14ac:dyDescent="0.55000000000000004">
      <c r="A40006" s="131"/>
    </row>
    <row r="40007" spans="1:1" x14ac:dyDescent="0.55000000000000004">
      <c r="A40007" s="131"/>
    </row>
    <row r="40010" spans="1:1" x14ac:dyDescent="0.55000000000000004">
      <c r="A40010" s="131"/>
    </row>
    <row r="40011" spans="1:1" x14ac:dyDescent="0.55000000000000004">
      <c r="A40011" s="131"/>
    </row>
    <row r="40014" spans="1:1" x14ac:dyDescent="0.55000000000000004">
      <c r="A40014" s="131"/>
    </row>
    <row r="40015" spans="1:1" x14ac:dyDescent="0.55000000000000004">
      <c r="A40015" s="131"/>
    </row>
    <row r="40018" spans="1:1" x14ac:dyDescent="0.55000000000000004">
      <c r="A40018" s="131"/>
    </row>
    <row r="40019" spans="1:1" x14ac:dyDescent="0.55000000000000004">
      <c r="A40019" s="131"/>
    </row>
    <row r="40022" spans="1:1" x14ac:dyDescent="0.55000000000000004">
      <c r="A40022" s="131"/>
    </row>
    <row r="40023" spans="1:1" x14ac:dyDescent="0.55000000000000004">
      <c r="A40023" s="131"/>
    </row>
    <row r="40026" spans="1:1" x14ac:dyDescent="0.55000000000000004">
      <c r="A40026" s="131"/>
    </row>
    <row r="40027" spans="1:1" x14ac:dyDescent="0.55000000000000004">
      <c r="A40027" s="131"/>
    </row>
    <row r="40030" spans="1:1" x14ac:dyDescent="0.55000000000000004">
      <c r="A40030" s="131"/>
    </row>
    <row r="40031" spans="1:1" x14ac:dyDescent="0.55000000000000004">
      <c r="A40031" s="131"/>
    </row>
    <row r="40034" spans="1:1" x14ac:dyDescent="0.55000000000000004">
      <c r="A40034" s="131"/>
    </row>
    <row r="40035" spans="1:1" x14ac:dyDescent="0.55000000000000004">
      <c r="A40035" s="131"/>
    </row>
    <row r="40038" spans="1:1" x14ac:dyDescent="0.55000000000000004">
      <c r="A40038" s="131"/>
    </row>
    <row r="40039" spans="1:1" x14ac:dyDescent="0.55000000000000004">
      <c r="A40039" s="131"/>
    </row>
    <row r="40042" spans="1:1" x14ac:dyDescent="0.55000000000000004">
      <c r="A40042" s="131"/>
    </row>
    <row r="40043" spans="1:1" x14ac:dyDescent="0.55000000000000004">
      <c r="A40043" s="131"/>
    </row>
    <row r="40046" spans="1:1" x14ac:dyDescent="0.55000000000000004">
      <c r="A40046" s="131"/>
    </row>
    <row r="40047" spans="1:1" x14ac:dyDescent="0.55000000000000004">
      <c r="A40047" s="131"/>
    </row>
    <row r="40050" spans="1:1" x14ac:dyDescent="0.55000000000000004">
      <c r="A40050" s="131"/>
    </row>
    <row r="40051" spans="1:1" x14ac:dyDescent="0.55000000000000004">
      <c r="A40051" s="131"/>
    </row>
    <row r="40054" spans="1:1" x14ac:dyDescent="0.55000000000000004">
      <c r="A40054" s="131"/>
    </row>
    <row r="40055" spans="1:1" x14ac:dyDescent="0.55000000000000004">
      <c r="A40055" s="131"/>
    </row>
    <row r="40058" spans="1:1" x14ac:dyDescent="0.55000000000000004">
      <c r="A40058" s="131"/>
    </row>
    <row r="40059" spans="1:1" x14ac:dyDescent="0.55000000000000004">
      <c r="A40059" s="131"/>
    </row>
    <row r="40062" spans="1:1" x14ac:dyDescent="0.55000000000000004">
      <c r="A40062" s="131"/>
    </row>
    <row r="40063" spans="1:1" x14ac:dyDescent="0.55000000000000004">
      <c r="A40063" s="131"/>
    </row>
    <row r="40066" spans="1:1" x14ac:dyDescent="0.55000000000000004">
      <c r="A40066" s="131"/>
    </row>
    <row r="40067" spans="1:1" x14ac:dyDescent="0.55000000000000004">
      <c r="A40067" s="131"/>
    </row>
    <row r="40070" spans="1:1" x14ac:dyDescent="0.55000000000000004">
      <c r="A40070" s="131"/>
    </row>
    <row r="40071" spans="1:1" x14ac:dyDescent="0.55000000000000004">
      <c r="A40071" s="131"/>
    </row>
    <row r="40074" spans="1:1" x14ac:dyDescent="0.55000000000000004">
      <c r="A40074" s="131"/>
    </row>
    <row r="40075" spans="1:1" x14ac:dyDescent="0.55000000000000004">
      <c r="A40075" s="131"/>
    </row>
    <row r="40078" spans="1:1" x14ac:dyDescent="0.55000000000000004">
      <c r="A40078" s="131"/>
    </row>
    <row r="40079" spans="1:1" x14ac:dyDescent="0.55000000000000004">
      <c r="A40079" s="131"/>
    </row>
    <row r="40082" spans="1:1" x14ac:dyDescent="0.55000000000000004">
      <c r="A40082" s="131"/>
    </row>
    <row r="40083" spans="1:1" x14ac:dyDescent="0.55000000000000004">
      <c r="A40083" s="131"/>
    </row>
    <row r="40086" spans="1:1" x14ac:dyDescent="0.55000000000000004">
      <c r="A40086" s="131"/>
    </row>
    <row r="40087" spans="1:1" x14ac:dyDescent="0.55000000000000004">
      <c r="A40087" s="131"/>
    </row>
    <row r="40090" spans="1:1" x14ac:dyDescent="0.55000000000000004">
      <c r="A40090" s="131"/>
    </row>
    <row r="40091" spans="1:1" x14ac:dyDescent="0.55000000000000004">
      <c r="A40091" s="131"/>
    </row>
    <row r="40094" spans="1:1" x14ac:dyDescent="0.55000000000000004">
      <c r="A40094" s="131"/>
    </row>
    <row r="40095" spans="1:1" x14ac:dyDescent="0.55000000000000004">
      <c r="A40095" s="131"/>
    </row>
    <row r="40098" spans="1:1" x14ac:dyDescent="0.55000000000000004">
      <c r="A40098" s="131"/>
    </row>
    <row r="40099" spans="1:1" x14ac:dyDescent="0.55000000000000004">
      <c r="A40099" s="131"/>
    </row>
    <row r="40102" spans="1:1" x14ac:dyDescent="0.55000000000000004">
      <c r="A40102" s="131"/>
    </row>
    <row r="40103" spans="1:1" x14ac:dyDescent="0.55000000000000004">
      <c r="A40103" s="131"/>
    </row>
    <row r="40106" spans="1:1" x14ac:dyDescent="0.55000000000000004">
      <c r="A40106" s="131"/>
    </row>
    <row r="40107" spans="1:1" x14ac:dyDescent="0.55000000000000004">
      <c r="A40107" s="131"/>
    </row>
    <row r="40110" spans="1:1" x14ac:dyDescent="0.55000000000000004">
      <c r="A40110" s="131"/>
    </row>
    <row r="40111" spans="1:1" x14ac:dyDescent="0.55000000000000004">
      <c r="A40111" s="131"/>
    </row>
    <row r="40114" spans="1:1" x14ac:dyDescent="0.55000000000000004">
      <c r="A40114" s="131"/>
    </row>
    <row r="40115" spans="1:1" x14ac:dyDescent="0.55000000000000004">
      <c r="A40115" s="131"/>
    </row>
    <row r="40118" spans="1:1" x14ac:dyDescent="0.55000000000000004">
      <c r="A40118" s="131"/>
    </row>
    <row r="40119" spans="1:1" x14ac:dyDescent="0.55000000000000004">
      <c r="A40119" s="131"/>
    </row>
    <row r="40122" spans="1:1" x14ac:dyDescent="0.55000000000000004">
      <c r="A40122" s="131"/>
    </row>
    <row r="40123" spans="1:1" x14ac:dyDescent="0.55000000000000004">
      <c r="A40123" s="131"/>
    </row>
    <row r="40126" spans="1:1" x14ac:dyDescent="0.55000000000000004">
      <c r="A40126" s="131"/>
    </row>
    <row r="40127" spans="1:1" x14ac:dyDescent="0.55000000000000004">
      <c r="A40127" s="131"/>
    </row>
    <row r="40130" spans="1:1" x14ac:dyDescent="0.55000000000000004">
      <c r="A40130" s="131"/>
    </row>
    <row r="40131" spans="1:1" x14ac:dyDescent="0.55000000000000004">
      <c r="A40131" s="131"/>
    </row>
    <row r="40134" spans="1:1" x14ac:dyDescent="0.55000000000000004">
      <c r="A40134" s="131"/>
    </row>
    <row r="40135" spans="1:1" x14ac:dyDescent="0.55000000000000004">
      <c r="A40135" s="131"/>
    </row>
    <row r="40138" spans="1:1" x14ac:dyDescent="0.55000000000000004">
      <c r="A40138" s="131"/>
    </row>
    <row r="40139" spans="1:1" x14ac:dyDescent="0.55000000000000004">
      <c r="A40139" s="131"/>
    </row>
    <row r="40142" spans="1:1" x14ac:dyDescent="0.55000000000000004">
      <c r="A40142" s="131"/>
    </row>
    <row r="40143" spans="1:1" x14ac:dyDescent="0.55000000000000004">
      <c r="A40143" s="131"/>
    </row>
    <row r="40146" spans="1:1" x14ac:dyDescent="0.55000000000000004">
      <c r="A40146" s="131"/>
    </row>
    <row r="40147" spans="1:1" x14ac:dyDescent="0.55000000000000004">
      <c r="A40147" s="131"/>
    </row>
    <row r="40150" spans="1:1" x14ac:dyDescent="0.55000000000000004">
      <c r="A40150" s="131"/>
    </row>
    <row r="40151" spans="1:1" x14ac:dyDescent="0.55000000000000004">
      <c r="A40151" s="131"/>
    </row>
    <row r="40154" spans="1:1" x14ac:dyDescent="0.55000000000000004">
      <c r="A40154" s="131"/>
    </row>
    <row r="40155" spans="1:1" x14ac:dyDescent="0.55000000000000004">
      <c r="A40155" s="131"/>
    </row>
    <row r="40158" spans="1:1" x14ac:dyDescent="0.55000000000000004">
      <c r="A40158" s="131"/>
    </row>
    <row r="40159" spans="1:1" x14ac:dyDescent="0.55000000000000004">
      <c r="A40159" s="131"/>
    </row>
    <row r="40162" spans="1:1" x14ac:dyDescent="0.55000000000000004">
      <c r="A40162" s="131"/>
    </row>
    <row r="40163" spans="1:1" x14ac:dyDescent="0.55000000000000004">
      <c r="A40163" s="131"/>
    </row>
    <row r="40166" spans="1:1" x14ac:dyDescent="0.55000000000000004">
      <c r="A40166" s="131"/>
    </row>
    <row r="40167" spans="1:1" x14ac:dyDescent="0.55000000000000004">
      <c r="A40167" s="131"/>
    </row>
    <row r="40170" spans="1:1" x14ac:dyDescent="0.55000000000000004">
      <c r="A40170" s="131"/>
    </row>
    <row r="40171" spans="1:1" x14ac:dyDescent="0.55000000000000004">
      <c r="A40171" s="131"/>
    </row>
    <row r="40174" spans="1:1" x14ac:dyDescent="0.55000000000000004">
      <c r="A40174" s="131"/>
    </row>
    <row r="40175" spans="1:1" x14ac:dyDescent="0.55000000000000004">
      <c r="A40175" s="131"/>
    </row>
    <row r="40178" spans="1:1" x14ac:dyDescent="0.55000000000000004">
      <c r="A40178" s="131"/>
    </row>
    <row r="40179" spans="1:1" x14ac:dyDescent="0.55000000000000004">
      <c r="A40179" s="131"/>
    </row>
    <row r="40182" spans="1:1" x14ac:dyDescent="0.55000000000000004">
      <c r="A40182" s="131"/>
    </row>
    <row r="40183" spans="1:1" x14ac:dyDescent="0.55000000000000004">
      <c r="A40183" s="131"/>
    </row>
    <row r="40186" spans="1:1" x14ac:dyDescent="0.55000000000000004">
      <c r="A40186" s="131"/>
    </row>
    <row r="40187" spans="1:1" x14ac:dyDescent="0.55000000000000004">
      <c r="A40187" s="131"/>
    </row>
    <row r="40190" spans="1:1" x14ac:dyDescent="0.55000000000000004">
      <c r="A40190" s="131"/>
    </row>
    <row r="40191" spans="1:1" x14ac:dyDescent="0.55000000000000004">
      <c r="A40191" s="131"/>
    </row>
    <row r="40194" spans="1:1" x14ac:dyDescent="0.55000000000000004">
      <c r="A40194" s="131"/>
    </row>
    <row r="40195" spans="1:1" x14ac:dyDescent="0.55000000000000004">
      <c r="A40195" s="131"/>
    </row>
    <row r="40198" spans="1:1" x14ac:dyDescent="0.55000000000000004">
      <c r="A40198" s="131"/>
    </row>
    <row r="40199" spans="1:1" x14ac:dyDescent="0.55000000000000004">
      <c r="A40199" s="131"/>
    </row>
    <row r="40202" spans="1:1" x14ac:dyDescent="0.55000000000000004">
      <c r="A40202" s="131"/>
    </row>
    <row r="40203" spans="1:1" x14ac:dyDescent="0.55000000000000004">
      <c r="A40203" s="131"/>
    </row>
    <row r="40206" spans="1:1" x14ac:dyDescent="0.55000000000000004">
      <c r="A40206" s="131"/>
    </row>
    <row r="40207" spans="1:1" x14ac:dyDescent="0.55000000000000004">
      <c r="A40207" s="131"/>
    </row>
    <row r="40210" spans="1:1" x14ac:dyDescent="0.55000000000000004">
      <c r="A40210" s="131"/>
    </row>
    <row r="40211" spans="1:1" x14ac:dyDescent="0.55000000000000004">
      <c r="A40211" s="131"/>
    </row>
    <row r="40214" spans="1:1" x14ac:dyDescent="0.55000000000000004">
      <c r="A40214" s="131"/>
    </row>
    <row r="40215" spans="1:1" x14ac:dyDescent="0.55000000000000004">
      <c r="A40215" s="131"/>
    </row>
    <row r="40218" spans="1:1" x14ac:dyDescent="0.55000000000000004">
      <c r="A40218" s="131"/>
    </row>
    <row r="40219" spans="1:1" x14ac:dyDescent="0.55000000000000004">
      <c r="A40219" s="131"/>
    </row>
    <row r="40222" spans="1:1" x14ac:dyDescent="0.55000000000000004">
      <c r="A40222" s="131"/>
    </row>
    <row r="40223" spans="1:1" x14ac:dyDescent="0.55000000000000004">
      <c r="A40223" s="131"/>
    </row>
    <row r="40226" spans="1:1" x14ac:dyDescent="0.55000000000000004">
      <c r="A40226" s="131"/>
    </row>
    <row r="40227" spans="1:1" x14ac:dyDescent="0.55000000000000004">
      <c r="A40227" s="131"/>
    </row>
    <row r="40230" spans="1:1" x14ac:dyDescent="0.55000000000000004">
      <c r="A40230" s="131"/>
    </row>
    <row r="40231" spans="1:1" x14ac:dyDescent="0.55000000000000004">
      <c r="A40231" s="131"/>
    </row>
    <row r="40234" spans="1:1" x14ac:dyDescent="0.55000000000000004">
      <c r="A40234" s="131"/>
    </row>
    <row r="40235" spans="1:1" x14ac:dyDescent="0.55000000000000004">
      <c r="A40235" s="131"/>
    </row>
    <row r="40238" spans="1:1" x14ac:dyDescent="0.55000000000000004">
      <c r="A40238" s="131"/>
    </row>
    <row r="40239" spans="1:1" x14ac:dyDescent="0.55000000000000004">
      <c r="A40239" s="131"/>
    </row>
    <row r="40242" spans="1:1" x14ac:dyDescent="0.55000000000000004">
      <c r="A40242" s="131"/>
    </row>
    <row r="40243" spans="1:1" x14ac:dyDescent="0.55000000000000004">
      <c r="A40243" s="131"/>
    </row>
    <row r="40246" spans="1:1" x14ac:dyDescent="0.55000000000000004">
      <c r="A40246" s="131"/>
    </row>
    <row r="40247" spans="1:1" x14ac:dyDescent="0.55000000000000004">
      <c r="A40247" s="131"/>
    </row>
    <row r="40250" spans="1:1" x14ac:dyDescent="0.55000000000000004">
      <c r="A40250" s="131"/>
    </row>
    <row r="40251" spans="1:1" x14ac:dyDescent="0.55000000000000004">
      <c r="A40251" s="131"/>
    </row>
    <row r="40254" spans="1:1" x14ac:dyDescent="0.55000000000000004">
      <c r="A40254" s="131"/>
    </row>
    <row r="40255" spans="1:1" x14ac:dyDescent="0.55000000000000004">
      <c r="A40255" s="131"/>
    </row>
    <row r="40258" spans="1:1" x14ac:dyDescent="0.55000000000000004">
      <c r="A40258" s="131"/>
    </row>
    <row r="40259" spans="1:1" x14ac:dyDescent="0.55000000000000004">
      <c r="A40259" s="131"/>
    </row>
    <row r="40262" spans="1:1" x14ac:dyDescent="0.55000000000000004">
      <c r="A40262" s="131"/>
    </row>
    <row r="40263" spans="1:1" x14ac:dyDescent="0.55000000000000004">
      <c r="A40263" s="131"/>
    </row>
    <row r="40266" spans="1:1" x14ac:dyDescent="0.55000000000000004">
      <c r="A40266" s="131"/>
    </row>
    <row r="40267" spans="1:1" x14ac:dyDescent="0.55000000000000004">
      <c r="A40267" s="131"/>
    </row>
    <row r="40270" spans="1:1" x14ac:dyDescent="0.55000000000000004">
      <c r="A40270" s="131"/>
    </row>
    <row r="40271" spans="1:1" x14ac:dyDescent="0.55000000000000004">
      <c r="A40271" s="131"/>
    </row>
    <row r="40274" spans="1:1" x14ac:dyDescent="0.55000000000000004">
      <c r="A40274" s="131"/>
    </row>
    <row r="40275" spans="1:1" x14ac:dyDescent="0.55000000000000004">
      <c r="A40275" s="131"/>
    </row>
    <row r="40278" spans="1:1" x14ac:dyDescent="0.55000000000000004">
      <c r="A40278" s="131"/>
    </row>
    <row r="40279" spans="1:1" x14ac:dyDescent="0.55000000000000004">
      <c r="A40279" s="131"/>
    </row>
    <row r="40282" spans="1:1" x14ac:dyDescent="0.55000000000000004">
      <c r="A40282" s="131"/>
    </row>
    <row r="40283" spans="1:1" x14ac:dyDescent="0.55000000000000004">
      <c r="A40283" s="131"/>
    </row>
    <row r="40286" spans="1:1" x14ac:dyDescent="0.55000000000000004">
      <c r="A40286" s="131"/>
    </row>
    <row r="40287" spans="1:1" x14ac:dyDescent="0.55000000000000004">
      <c r="A40287" s="131"/>
    </row>
    <row r="40290" spans="1:1" x14ac:dyDescent="0.55000000000000004">
      <c r="A40290" s="131"/>
    </row>
    <row r="40291" spans="1:1" x14ac:dyDescent="0.55000000000000004">
      <c r="A40291" s="131"/>
    </row>
    <row r="40294" spans="1:1" x14ac:dyDescent="0.55000000000000004">
      <c r="A40294" s="131"/>
    </row>
    <row r="40295" spans="1:1" x14ac:dyDescent="0.55000000000000004">
      <c r="A40295" s="131"/>
    </row>
    <row r="40298" spans="1:1" x14ac:dyDescent="0.55000000000000004">
      <c r="A40298" s="131"/>
    </row>
    <row r="40299" spans="1:1" x14ac:dyDescent="0.55000000000000004">
      <c r="A40299" s="131"/>
    </row>
    <row r="40302" spans="1:1" x14ac:dyDescent="0.55000000000000004">
      <c r="A40302" s="131"/>
    </row>
    <row r="40303" spans="1:1" x14ac:dyDescent="0.55000000000000004">
      <c r="A40303" s="131"/>
    </row>
    <row r="40306" spans="1:1" x14ac:dyDescent="0.55000000000000004">
      <c r="A40306" s="131"/>
    </row>
    <row r="40307" spans="1:1" x14ac:dyDescent="0.55000000000000004">
      <c r="A40307" s="131"/>
    </row>
    <row r="40310" spans="1:1" x14ac:dyDescent="0.55000000000000004">
      <c r="A40310" s="131"/>
    </row>
    <row r="40311" spans="1:1" x14ac:dyDescent="0.55000000000000004">
      <c r="A40311" s="131"/>
    </row>
    <row r="40314" spans="1:1" x14ac:dyDescent="0.55000000000000004">
      <c r="A40314" s="131"/>
    </row>
    <row r="40315" spans="1:1" x14ac:dyDescent="0.55000000000000004">
      <c r="A40315" s="131"/>
    </row>
    <row r="40318" spans="1:1" x14ac:dyDescent="0.55000000000000004">
      <c r="A40318" s="131"/>
    </row>
    <row r="40319" spans="1:1" x14ac:dyDescent="0.55000000000000004">
      <c r="A40319" s="131"/>
    </row>
    <row r="40322" spans="1:1" x14ac:dyDescent="0.55000000000000004">
      <c r="A40322" s="131"/>
    </row>
    <row r="40323" spans="1:1" x14ac:dyDescent="0.55000000000000004">
      <c r="A40323" s="131"/>
    </row>
    <row r="40326" spans="1:1" x14ac:dyDescent="0.55000000000000004">
      <c r="A40326" s="131"/>
    </row>
    <row r="40327" spans="1:1" x14ac:dyDescent="0.55000000000000004">
      <c r="A40327" s="131"/>
    </row>
    <row r="40330" spans="1:1" x14ac:dyDescent="0.55000000000000004">
      <c r="A40330" s="131"/>
    </row>
    <row r="40331" spans="1:1" x14ac:dyDescent="0.55000000000000004">
      <c r="A40331" s="131"/>
    </row>
    <row r="40334" spans="1:1" x14ac:dyDescent="0.55000000000000004">
      <c r="A40334" s="131"/>
    </row>
    <row r="40335" spans="1:1" x14ac:dyDescent="0.55000000000000004">
      <c r="A40335" s="131"/>
    </row>
    <row r="40338" spans="1:1" x14ac:dyDescent="0.55000000000000004">
      <c r="A40338" s="131"/>
    </row>
    <row r="40339" spans="1:1" x14ac:dyDescent="0.55000000000000004">
      <c r="A40339" s="131"/>
    </row>
    <row r="40342" spans="1:1" x14ac:dyDescent="0.55000000000000004">
      <c r="A40342" s="131"/>
    </row>
    <row r="40343" spans="1:1" x14ac:dyDescent="0.55000000000000004">
      <c r="A40343" s="131"/>
    </row>
    <row r="40346" spans="1:1" x14ac:dyDescent="0.55000000000000004">
      <c r="A40346" s="131"/>
    </row>
    <row r="40347" spans="1:1" x14ac:dyDescent="0.55000000000000004">
      <c r="A40347" s="131"/>
    </row>
    <row r="40350" spans="1:1" x14ac:dyDescent="0.55000000000000004">
      <c r="A40350" s="131"/>
    </row>
    <row r="40351" spans="1:1" x14ac:dyDescent="0.55000000000000004">
      <c r="A40351" s="131"/>
    </row>
    <row r="40354" spans="1:1" x14ac:dyDescent="0.55000000000000004">
      <c r="A40354" s="131"/>
    </row>
    <row r="40355" spans="1:1" x14ac:dyDescent="0.55000000000000004">
      <c r="A40355" s="131"/>
    </row>
    <row r="40358" spans="1:1" x14ac:dyDescent="0.55000000000000004">
      <c r="A40358" s="131"/>
    </row>
    <row r="40359" spans="1:1" x14ac:dyDescent="0.55000000000000004">
      <c r="A40359" s="131"/>
    </row>
    <row r="40362" spans="1:1" x14ac:dyDescent="0.55000000000000004">
      <c r="A40362" s="131"/>
    </row>
    <row r="40363" spans="1:1" x14ac:dyDescent="0.55000000000000004">
      <c r="A40363" s="131"/>
    </row>
    <row r="40366" spans="1:1" x14ac:dyDescent="0.55000000000000004">
      <c r="A40366" s="131"/>
    </row>
    <row r="40367" spans="1:1" x14ac:dyDescent="0.55000000000000004">
      <c r="A40367" s="131"/>
    </row>
    <row r="40370" spans="1:1" x14ac:dyDescent="0.55000000000000004">
      <c r="A40370" s="131"/>
    </row>
    <row r="40371" spans="1:1" x14ac:dyDescent="0.55000000000000004">
      <c r="A40371" s="131"/>
    </row>
    <row r="40374" spans="1:1" x14ac:dyDescent="0.55000000000000004">
      <c r="A40374" s="131"/>
    </row>
    <row r="40375" spans="1:1" x14ac:dyDescent="0.55000000000000004">
      <c r="A40375" s="131"/>
    </row>
    <row r="40378" spans="1:1" x14ac:dyDescent="0.55000000000000004">
      <c r="A40378" s="131"/>
    </row>
    <row r="40379" spans="1:1" x14ac:dyDescent="0.55000000000000004">
      <c r="A40379" s="131"/>
    </row>
    <row r="40382" spans="1:1" x14ac:dyDescent="0.55000000000000004">
      <c r="A40382" s="131"/>
    </row>
    <row r="40383" spans="1:1" x14ac:dyDescent="0.55000000000000004">
      <c r="A40383" s="131"/>
    </row>
    <row r="40386" spans="1:1" x14ac:dyDescent="0.55000000000000004">
      <c r="A40386" s="131"/>
    </row>
    <row r="40387" spans="1:1" x14ac:dyDescent="0.55000000000000004">
      <c r="A40387" s="131"/>
    </row>
    <row r="40390" spans="1:1" x14ac:dyDescent="0.55000000000000004">
      <c r="A40390" s="131"/>
    </row>
    <row r="40391" spans="1:1" x14ac:dyDescent="0.55000000000000004">
      <c r="A40391" s="131"/>
    </row>
    <row r="40394" spans="1:1" x14ac:dyDescent="0.55000000000000004">
      <c r="A40394" s="131"/>
    </row>
    <row r="40395" spans="1:1" x14ac:dyDescent="0.55000000000000004">
      <c r="A40395" s="131"/>
    </row>
    <row r="40398" spans="1:1" x14ac:dyDescent="0.55000000000000004">
      <c r="A40398" s="131"/>
    </row>
    <row r="40399" spans="1:1" x14ac:dyDescent="0.55000000000000004">
      <c r="A40399" s="131"/>
    </row>
    <row r="40402" spans="1:1" x14ac:dyDescent="0.55000000000000004">
      <c r="A40402" s="131"/>
    </row>
    <row r="40403" spans="1:1" x14ac:dyDescent="0.55000000000000004">
      <c r="A40403" s="131"/>
    </row>
    <row r="40406" spans="1:1" x14ac:dyDescent="0.55000000000000004">
      <c r="A40406" s="131"/>
    </row>
    <row r="40407" spans="1:1" x14ac:dyDescent="0.55000000000000004">
      <c r="A40407" s="131"/>
    </row>
    <row r="40410" spans="1:1" x14ac:dyDescent="0.55000000000000004">
      <c r="A40410" s="131"/>
    </row>
    <row r="40411" spans="1:1" x14ac:dyDescent="0.55000000000000004">
      <c r="A40411" s="131"/>
    </row>
    <row r="40414" spans="1:1" x14ac:dyDescent="0.55000000000000004">
      <c r="A40414" s="131"/>
    </row>
    <row r="40415" spans="1:1" x14ac:dyDescent="0.55000000000000004">
      <c r="A40415" s="131"/>
    </row>
    <row r="40418" spans="1:1" x14ac:dyDescent="0.55000000000000004">
      <c r="A40418" s="131"/>
    </row>
    <row r="40419" spans="1:1" x14ac:dyDescent="0.55000000000000004">
      <c r="A40419" s="131"/>
    </row>
    <row r="40422" spans="1:1" x14ac:dyDescent="0.55000000000000004">
      <c r="A40422" s="131"/>
    </row>
    <row r="40423" spans="1:1" x14ac:dyDescent="0.55000000000000004">
      <c r="A40423" s="131"/>
    </row>
    <row r="40426" spans="1:1" x14ac:dyDescent="0.55000000000000004">
      <c r="A40426" s="131"/>
    </row>
    <row r="40427" spans="1:1" x14ac:dyDescent="0.55000000000000004">
      <c r="A40427" s="131"/>
    </row>
    <row r="40430" spans="1:1" x14ac:dyDescent="0.55000000000000004">
      <c r="A40430" s="131"/>
    </row>
    <row r="40431" spans="1:1" x14ac:dyDescent="0.55000000000000004">
      <c r="A40431" s="131"/>
    </row>
    <row r="40434" spans="1:1" x14ac:dyDescent="0.55000000000000004">
      <c r="A40434" s="131"/>
    </row>
    <row r="40435" spans="1:1" x14ac:dyDescent="0.55000000000000004">
      <c r="A40435" s="131"/>
    </row>
    <row r="40438" spans="1:1" x14ac:dyDescent="0.55000000000000004">
      <c r="A40438" s="131"/>
    </row>
    <row r="40439" spans="1:1" x14ac:dyDescent="0.55000000000000004">
      <c r="A40439" s="131"/>
    </row>
    <row r="40442" spans="1:1" x14ac:dyDescent="0.55000000000000004">
      <c r="A40442" s="131"/>
    </row>
    <row r="40443" spans="1:1" x14ac:dyDescent="0.55000000000000004">
      <c r="A40443" s="131"/>
    </row>
    <row r="40446" spans="1:1" x14ac:dyDescent="0.55000000000000004">
      <c r="A40446" s="131"/>
    </row>
    <row r="40447" spans="1:1" x14ac:dyDescent="0.55000000000000004">
      <c r="A40447" s="131"/>
    </row>
    <row r="40450" spans="1:1" x14ac:dyDescent="0.55000000000000004">
      <c r="A40450" s="131"/>
    </row>
    <row r="40451" spans="1:1" x14ac:dyDescent="0.55000000000000004">
      <c r="A40451" s="131"/>
    </row>
    <row r="40454" spans="1:1" x14ac:dyDescent="0.55000000000000004">
      <c r="A40454" s="131"/>
    </row>
    <row r="40455" spans="1:1" x14ac:dyDescent="0.55000000000000004">
      <c r="A40455" s="131"/>
    </row>
    <row r="40458" spans="1:1" x14ac:dyDescent="0.55000000000000004">
      <c r="A40458" s="131"/>
    </row>
    <row r="40459" spans="1:1" x14ac:dyDescent="0.55000000000000004">
      <c r="A40459" s="131"/>
    </row>
    <row r="40462" spans="1:1" x14ac:dyDescent="0.55000000000000004">
      <c r="A40462" s="131"/>
    </row>
    <row r="40463" spans="1:1" x14ac:dyDescent="0.55000000000000004">
      <c r="A40463" s="131"/>
    </row>
    <row r="40466" spans="1:1" x14ac:dyDescent="0.55000000000000004">
      <c r="A40466" s="131"/>
    </row>
    <row r="40467" spans="1:1" x14ac:dyDescent="0.55000000000000004">
      <c r="A40467" s="131"/>
    </row>
    <row r="40470" spans="1:1" x14ac:dyDescent="0.55000000000000004">
      <c r="A40470" s="131"/>
    </row>
    <row r="40471" spans="1:1" x14ac:dyDescent="0.55000000000000004">
      <c r="A40471" s="131"/>
    </row>
    <row r="40474" spans="1:1" x14ac:dyDescent="0.55000000000000004">
      <c r="A40474" s="131"/>
    </row>
    <row r="40475" spans="1:1" x14ac:dyDescent="0.55000000000000004">
      <c r="A40475" s="131"/>
    </row>
    <row r="40478" spans="1:1" x14ac:dyDescent="0.55000000000000004">
      <c r="A40478" s="131"/>
    </row>
    <row r="40479" spans="1:1" x14ac:dyDescent="0.55000000000000004">
      <c r="A40479" s="131"/>
    </row>
    <row r="40482" spans="1:1" x14ac:dyDescent="0.55000000000000004">
      <c r="A40482" s="131"/>
    </row>
    <row r="40483" spans="1:1" x14ac:dyDescent="0.55000000000000004">
      <c r="A40483" s="131"/>
    </row>
    <row r="40486" spans="1:1" x14ac:dyDescent="0.55000000000000004">
      <c r="A40486" s="131"/>
    </row>
    <row r="40487" spans="1:1" x14ac:dyDescent="0.55000000000000004">
      <c r="A40487" s="131"/>
    </row>
    <row r="40490" spans="1:1" x14ac:dyDescent="0.55000000000000004">
      <c r="A40490" s="131"/>
    </row>
    <row r="40491" spans="1:1" x14ac:dyDescent="0.55000000000000004">
      <c r="A40491" s="131"/>
    </row>
    <row r="40494" spans="1:1" x14ac:dyDescent="0.55000000000000004">
      <c r="A40494" s="131"/>
    </row>
    <row r="40495" spans="1:1" x14ac:dyDescent="0.55000000000000004">
      <c r="A40495" s="131"/>
    </row>
    <row r="40498" spans="1:1" x14ac:dyDescent="0.55000000000000004">
      <c r="A40498" s="131"/>
    </row>
    <row r="40499" spans="1:1" x14ac:dyDescent="0.55000000000000004">
      <c r="A40499" s="131"/>
    </row>
    <row r="40502" spans="1:1" x14ac:dyDescent="0.55000000000000004">
      <c r="A40502" s="131"/>
    </row>
    <row r="40503" spans="1:1" x14ac:dyDescent="0.55000000000000004">
      <c r="A40503" s="131"/>
    </row>
    <row r="40506" spans="1:1" x14ac:dyDescent="0.55000000000000004">
      <c r="A40506" s="131"/>
    </row>
    <row r="40507" spans="1:1" x14ac:dyDescent="0.55000000000000004">
      <c r="A40507" s="131"/>
    </row>
    <row r="40510" spans="1:1" x14ac:dyDescent="0.55000000000000004">
      <c r="A40510" s="131"/>
    </row>
    <row r="40511" spans="1:1" x14ac:dyDescent="0.55000000000000004">
      <c r="A40511" s="131"/>
    </row>
    <row r="40514" spans="1:1" x14ac:dyDescent="0.55000000000000004">
      <c r="A40514" s="131"/>
    </row>
    <row r="40515" spans="1:1" x14ac:dyDescent="0.55000000000000004">
      <c r="A40515" s="131"/>
    </row>
    <row r="40518" spans="1:1" x14ac:dyDescent="0.55000000000000004">
      <c r="A40518" s="131"/>
    </row>
    <row r="40519" spans="1:1" x14ac:dyDescent="0.55000000000000004">
      <c r="A40519" s="131"/>
    </row>
    <row r="40522" spans="1:1" x14ac:dyDescent="0.55000000000000004">
      <c r="A40522" s="131"/>
    </row>
    <row r="40523" spans="1:1" x14ac:dyDescent="0.55000000000000004">
      <c r="A40523" s="131"/>
    </row>
    <row r="40526" spans="1:1" x14ac:dyDescent="0.55000000000000004">
      <c r="A40526" s="131"/>
    </row>
    <row r="40527" spans="1:1" x14ac:dyDescent="0.55000000000000004">
      <c r="A40527" s="131"/>
    </row>
    <row r="40530" spans="1:1" x14ac:dyDescent="0.55000000000000004">
      <c r="A40530" s="131"/>
    </row>
    <row r="40531" spans="1:1" x14ac:dyDescent="0.55000000000000004">
      <c r="A40531" s="131"/>
    </row>
    <row r="40534" spans="1:1" x14ac:dyDescent="0.55000000000000004">
      <c r="A40534" s="131"/>
    </row>
    <row r="40535" spans="1:1" x14ac:dyDescent="0.55000000000000004">
      <c r="A40535" s="131"/>
    </row>
    <row r="40538" spans="1:1" x14ac:dyDescent="0.55000000000000004">
      <c r="A40538" s="131"/>
    </row>
    <row r="40539" spans="1:1" x14ac:dyDescent="0.55000000000000004">
      <c r="A40539" s="131"/>
    </row>
    <row r="40542" spans="1:1" x14ac:dyDescent="0.55000000000000004">
      <c r="A40542" s="131"/>
    </row>
    <row r="40543" spans="1:1" x14ac:dyDescent="0.55000000000000004">
      <c r="A40543" s="131"/>
    </row>
    <row r="40546" spans="1:1" x14ac:dyDescent="0.55000000000000004">
      <c r="A40546" s="131"/>
    </row>
    <row r="40547" spans="1:1" x14ac:dyDescent="0.55000000000000004">
      <c r="A40547" s="131"/>
    </row>
    <row r="40550" spans="1:1" x14ac:dyDescent="0.55000000000000004">
      <c r="A40550" s="131"/>
    </row>
    <row r="40551" spans="1:1" x14ac:dyDescent="0.55000000000000004">
      <c r="A40551" s="131"/>
    </row>
    <row r="40554" spans="1:1" x14ac:dyDescent="0.55000000000000004">
      <c r="A40554" s="131"/>
    </row>
    <row r="40555" spans="1:1" x14ac:dyDescent="0.55000000000000004">
      <c r="A40555" s="131"/>
    </row>
    <row r="40558" spans="1:1" x14ac:dyDescent="0.55000000000000004">
      <c r="A40558" s="131"/>
    </row>
    <row r="40559" spans="1:1" x14ac:dyDescent="0.55000000000000004">
      <c r="A40559" s="131"/>
    </row>
    <row r="40562" spans="1:1" x14ac:dyDescent="0.55000000000000004">
      <c r="A40562" s="131"/>
    </row>
    <row r="40563" spans="1:1" x14ac:dyDescent="0.55000000000000004">
      <c r="A40563" s="131"/>
    </row>
    <row r="40566" spans="1:1" x14ac:dyDescent="0.55000000000000004">
      <c r="A40566" s="131"/>
    </row>
    <row r="40567" spans="1:1" x14ac:dyDescent="0.55000000000000004">
      <c r="A40567" s="131"/>
    </row>
    <row r="40570" spans="1:1" x14ac:dyDescent="0.55000000000000004">
      <c r="A40570" s="131"/>
    </row>
    <row r="40571" spans="1:1" x14ac:dyDescent="0.55000000000000004">
      <c r="A40571" s="131"/>
    </row>
    <row r="40574" spans="1:1" x14ac:dyDescent="0.55000000000000004">
      <c r="A40574" s="131"/>
    </row>
    <row r="40575" spans="1:1" x14ac:dyDescent="0.55000000000000004">
      <c r="A40575" s="131"/>
    </row>
    <row r="40578" spans="1:1" x14ac:dyDescent="0.55000000000000004">
      <c r="A40578" s="131"/>
    </row>
    <row r="40579" spans="1:1" x14ac:dyDescent="0.55000000000000004">
      <c r="A40579" s="131"/>
    </row>
    <row r="40582" spans="1:1" x14ac:dyDescent="0.55000000000000004">
      <c r="A40582" s="131"/>
    </row>
    <row r="40583" spans="1:1" x14ac:dyDescent="0.55000000000000004">
      <c r="A40583" s="131"/>
    </row>
    <row r="40586" spans="1:1" x14ac:dyDescent="0.55000000000000004">
      <c r="A40586" s="131"/>
    </row>
    <row r="40587" spans="1:1" x14ac:dyDescent="0.55000000000000004">
      <c r="A40587" s="131"/>
    </row>
    <row r="40590" spans="1:1" x14ac:dyDescent="0.55000000000000004">
      <c r="A40590" s="131"/>
    </row>
    <row r="40591" spans="1:1" x14ac:dyDescent="0.55000000000000004">
      <c r="A40591" s="131"/>
    </row>
    <row r="40594" spans="1:1" x14ac:dyDescent="0.55000000000000004">
      <c r="A40594" s="131"/>
    </row>
    <row r="40595" spans="1:1" x14ac:dyDescent="0.55000000000000004">
      <c r="A40595" s="131"/>
    </row>
    <row r="40598" spans="1:1" x14ac:dyDescent="0.55000000000000004">
      <c r="A40598" s="131"/>
    </row>
    <row r="40599" spans="1:1" x14ac:dyDescent="0.55000000000000004">
      <c r="A40599" s="131"/>
    </row>
    <row r="40602" spans="1:1" x14ac:dyDescent="0.55000000000000004">
      <c r="A40602" s="131"/>
    </row>
    <row r="40603" spans="1:1" x14ac:dyDescent="0.55000000000000004">
      <c r="A40603" s="131"/>
    </row>
    <row r="40606" spans="1:1" x14ac:dyDescent="0.55000000000000004">
      <c r="A40606" s="131"/>
    </row>
    <row r="40607" spans="1:1" x14ac:dyDescent="0.55000000000000004">
      <c r="A40607" s="131"/>
    </row>
    <row r="40610" spans="1:1" x14ac:dyDescent="0.55000000000000004">
      <c r="A40610" s="131"/>
    </row>
    <row r="40611" spans="1:1" x14ac:dyDescent="0.55000000000000004">
      <c r="A40611" s="131"/>
    </row>
    <row r="40614" spans="1:1" x14ac:dyDescent="0.55000000000000004">
      <c r="A40614" s="131"/>
    </row>
    <row r="40615" spans="1:1" x14ac:dyDescent="0.55000000000000004">
      <c r="A40615" s="131"/>
    </row>
    <row r="40618" spans="1:1" x14ac:dyDescent="0.55000000000000004">
      <c r="A40618" s="131"/>
    </row>
    <row r="40619" spans="1:1" x14ac:dyDescent="0.55000000000000004">
      <c r="A40619" s="131"/>
    </row>
    <row r="40622" spans="1:1" x14ac:dyDescent="0.55000000000000004">
      <c r="A40622" s="131"/>
    </row>
    <row r="40623" spans="1:1" x14ac:dyDescent="0.55000000000000004">
      <c r="A40623" s="131"/>
    </row>
    <row r="40626" spans="1:1" x14ac:dyDescent="0.55000000000000004">
      <c r="A40626" s="131"/>
    </row>
    <row r="40627" spans="1:1" x14ac:dyDescent="0.55000000000000004">
      <c r="A40627" s="131"/>
    </row>
    <row r="40630" spans="1:1" x14ac:dyDescent="0.55000000000000004">
      <c r="A40630" s="131"/>
    </row>
    <row r="40631" spans="1:1" x14ac:dyDescent="0.55000000000000004">
      <c r="A40631" s="131"/>
    </row>
    <row r="40634" spans="1:1" x14ac:dyDescent="0.55000000000000004">
      <c r="A40634" s="131"/>
    </row>
    <row r="40635" spans="1:1" x14ac:dyDescent="0.55000000000000004">
      <c r="A40635" s="131"/>
    </row>
    <row r="40638" spans="1:1" x14ac:dyDescent="0.55000000000000004">
      <c r="A40638" s="131"/>
    </row>
    <row r="40639" spans="1:1" x14ac:dyDescent="0.55000000000000004">
      <c r="A40639" s="131"/>
    </row>
    <row r="40642" spans="1:1" x14ac:dyDescent="0.55000000000000004">
      <c r="A40642" s="131"/>
    </row>
    <row r="40643" spans="1:1" x14ac:dyDescent="0.55000000000000004">
      <c r="A40643" s="131"/>
    </row>
    <row r="40646" spans="1:1" x14ac:dyDescent="0.55000000000000004">
      <c r="A40646" s="131"/>
    </row>
    <row r="40647" spans="1:1" x14ac:dyDescent="0.55000000000000004">
      <c r="A40647" s="131"/>
    </row>
    <row r="40650" spans="1:1" x14ac:dyDescent="0.55000000000000004">
      <c r="A40650" s="131"/>
    </row>
    <row r="40651" spans="1:1" x14ac:dyDescent="0.55000000000000004">
      <c r="A40651" s="131"/>
    </row>
    <row r="40654" spans="1:1" x14ac:dyDescent="0.55000000000000004">
      <c r="A40654" s="131"/>
    </row>
    <row r="40655" spans="1:1" x14ac:dyDescent="0.55000000000000004">
      <c r="A40655" s="131"/>
    </row>
    <row r="40658" spans="1:1" x14ac:dyDescent="0.55000000000000004">
      <c r="A40658" s="131"/>
    </row>
    <row r="40659" spans="1:1" x14ac:dyDescent="0.55000000000000004">
      <c r="A40659" s="131"/>
    </row>
    <row r="40662" spans="1:1" x14ac:dyDescent="0.55000000000000004">
      <c r="A40662" s="131"/>
    </row>
    <row r="40663" spans="1:1" x14ac:dyDescent="0.55000000000000004">
      <c r="A40663" s="131"/>
    </row>
    <row r="40666" spans="1:1" x14ac:dyDescent="0.55000000000000004">
      <c r="A40666" s="131"/>
    </row>
    <row r="40667" spans="1:1" x14ac:dyDescent="0.55000000000000004">
      <c r="A40667" s="131"/>
    </row>
    <row r="40670" spans="1:1" x14ac:dyDescent="0.55000000000000004">
      <c r="A40670" s="131"/>
    </row>
    <row r="40671" spans="1:1" x14ac:dyDescent="0.55000000000000004">
      <c r="A40671" s="131"/>
    </row>
    <row r="40674" spans="1:1" x14ac:dyDescent="0.55000000000000004">
      <c r="A40674" s="131"/>
    </row>
    <row r="40675" spans="1:1" x14ac:dyDescent="0.55000000000000004">
      <c r="A40675" s="131"/>
    </row>
    <row r="40678" spans="1:1" x14ac:dyDescent="0.55000000000000004">
      <c r="A40678" s="131"/>
    </row>
    <row r="40679" spans="1:1" x14ac:dyDescent="0.55000000000000004">
      <c r="A40679" s="131"/>
    </row>
    <row r="40682" spans="1:1" x14ac:dyDescent="0.55000000000000004">
      <c r="A40682" s="131"/>
    </row>
    <row r="40683" spans="1:1" x14ac:dyDescent="0.55000000000000004">
      <c r="A40683" s="131"/>
    </row>
    <row r="40686" spans="1:1" x14ac:dyDescent="0.55000000000000004">
      <c r="A40686" s="131"/>
    </row>
    <row r="40687" spans="1:1" x14ac:dyDescent="0.55000000000000004">
      <c r="A40687" s="131"/>
    </row>
    <row r="40690" spans="1:1" x14ac:dyDescent="0.55000000000000004">
      <c r="A40690" s="131"/>
    </row>
    <row r="40691" spans="1:1" x14ac:dyDescent="0.55000000000000004">
      <c r="A40691" s="131"/>
    </row>
    <row r="40694" spans="1:1" x14ac:dyDescent="0.55000000000000004">
      <c r="A40694" s="131"/>
    </row>
    <row r="40695" spans="1:1" x14ac:dyDescent="0.55000000000000004">
      <c r="A40695" s="131"/>
    </row>
    <row r="40698" spans="1:1" x14ac:dyDescent="0.55000000000000004">
      <c r="A40698" s="131"/>
    </row>
    <row r="40699" spans="1:1" x14ac:dyDescent="0.55000000000000004">
      <c r="A40699" s="131"/>
    </row>
    <row r="40702" spans="1:1" x14ac:dyDescent="0.55000000000000004">
      <c r="A40702" s="131"/>
    </row>
    <row r="40703" spans="1:1" x14ac:dyDescent="0.55000000000000004">
      <c r="A40703" s="131"/>
    </row>
    <row r="40706" spans="1:1" x14ac:dyDescent="0.55000000000000004">
      <c r="A40706" s="131"/>
    </row>
    <row r="40707" spans="1:1" x14ac:dyDescent="0.55000000000000004">
      <c r="A40707" s="131"/>
    </row>
    <row r="40710" spans="1:1" x14ac:dyDescent="0.55000000000000004">
      <c r="A40710" s="131"/>
    </row>
    <row r="40711" spans="1:1" x14ac:dyDescent="0.55000000000000004">
      <c r="A40711" s="131"/>
    </row>
    <row r="40714" spans="1:1" x14ac:dyDescent="0.55000000000000004">
      <c r="A40714" s="131"/>
    </row>
    <row r="40715" spans="1:1" x14ac:dyDescent="0.55000000000000004">
      <c r="A40715" s="131"/>
    </row>
    <row r="40718" spans="1:1" x14ac:dyDescent="0.55000000000000004">
      <c r="A40718" s="131"/>
    </row>
    <row r="40719" spans="1:1" x14ac:dyDescent="0.55000000000000004">
      <c r="A40719" s="131"/>
    </row>
    <row r="40722" spans="1:1" x14ac:dyDescent="0.55000000000000004">
      <c r="A40722" s="131"/>
    </row>
    <row r="40723" spans="1:1" x14ac:dyDescent="0.55000000000000004">
      <c r="A40723" s="131"/>
    </row>
    <row r="40726" spans="1:1" x14ac:dyDescent="0.55000000000000004">
      <c r="A40726" s="131"/>
    </row>
    <row r="40727" spans="1:1" x14ac:dyDescent="0.55000000000000004">
      <c r="A40727" s="131"/>
    </row>
    <row r="40730" spans="1:1" x14ac:dyDescent="0.55000000000000004">
      <c r="A40730" s="131"/>
    </row>
    <row r="40731" spans="1:1" x14ac:dyDescent="0.55000000000000004">
      <c r="A40731" s="131"/>
    </row>
    <row r="40734" spans="1:1" x14ac:dyDescent="0.55000000000000004">
      <c r="A40734" s="131"/>
    </row>
    <row r="40735" spans="1:1" x14ac:dyDescent="0.55000000000000004">
      <c r="A40735" s="131"/>
    </row>
    <row r="40738" spans="1:1" x14ac:dyDescent="0.55000000000000004">
      <c r="A40738" s="131"/>
    </row>
    <row r="40739" spans="1:1" x14ac:dyDescent="0.55000000000000004">
      <c r="A40739" s="131"/>
    </row>
    <row r="40742" spans="1:1" x14ac:dyDescent="0.55000000000000004">
      <c r="A40742" s="131"/>
    </row>
    <row r="40743" spans="1:1" x14ac:dyDescent="0.55000000000000004">
      <c r="A40743" s="131"/>
    </row>
    <row r="40746" spans="1:1" x14ac:dyDescent="0.55000000000000004">
      <c r="A40746" s="131"/>
    </row>
    <row r="40747" spans="1:1" x14ac:dyDescent="0.55000000000000004">
      <c r="A40747" s="131"/>
    </row>
    <row r="40750" spans="1:1" x14ac:dyDescent="0.55000000000000004">
      <c r="A40750" s="131"/>
    </row>
    <row r="40751" spans="1:1" x14ac:dyDescent="0.55000000000000004">
      <c r="A40751" s="131"/>
    </row>
    <row r="40754" spans="1:1" x14ac:dyDescent="0.55000000000000004">
      <c r="A40754" s="131"/>
    </row>
    <row r="40755" spans="1:1" x14ac:dyDescent="0.55000000000000004">
      <c r="A40755" s="131"/>
    </row>
    <row r="40758" spans="1:1" x14ac:dyDescent="0.55000000000000004">
      <c r="A40758" s="131"/>
    </row>
    <row r="40759" spans="1:1" x14ac:dyDescent="0.55000000000000004">
      <c r="A40759" s="131"/>
    </row>
    <row r="40762" spans="1:1" x14ac:dyDescent="0.55000000000000004">
      <c r="A40762" s="131"/>
    </row>
    <row r="40763" spans="1:1" x14ac:dyDescent="0.55000000000000004">
      <c r="A40763" s="131"/>
    </row>
    <row r="40766" spans="1:1" x14ac:dyDescent="0.55000000000000004">
      <c r="A40766" s="131"/>
    </row>
    <row r="40767" spans="1:1" x14ac:dyDescent="0.55000000000000004">
      <c r="A40767" s="131"/>
    </row>
    <row r="40770" spans="1:1" x14ac:dyDescent="0.55000000000000004">
      <c r="A40770" s="131"/>
    </row>
    <row r="40771" spans="1:1" x14ac:dyDescent="0.55000000000000004">
      <c r="A40771" s="131"/>
    </row>
    <row r="40774" spans="1:1" x14ac:dyDescent="0.55000000000000004">
      <c r="A40774" s="131"/>
    </row>
    <row r="40775" spans="1:1" x14ac:dyDescent="0.55000000000000004">
      <c r="A40775" s="131"/>
    </row>
    <row r="40778" spans="1:1" x14ac:dyDescent="0.55000000000000004">
      <c r="A40778" s="131"/>
    </row>
    <row r="40779" spans="1:1" x14ac:dyDescent="0.55000000000000004">
      <c r="A40779" s="131"/>
    </row>
    <row r="40782" spans="1:1" x14ac:dyDescent="0.55000000000000004">
      <c r="A40782" s="131"/>
    </row>
    <row r="40783" spans="1:1" x14ac:dyDescent="0.55000000000000004">
      <c r="A40783" s="131"/>
    </row>
    <row r="40786" spans="1:1" x14ac:dyDescent="0.55000000000000004">
      <c r="A40786" s="131"/>
    </row>
    <row r="40787" spans="1:1" x14ac:dyDescent="0.55000000000000004">
      <c r="A40787" s="131"/>
    </row>
    <row r="40790" spans="1:1" x14ac:dyDescent="0.55000000000000004">
      <c r="A40790" s="131"/>
    </row>
    <row r="40791" spans="1:1" x14ac:dyDescent="0.55000000000000004">
      <c r="A40791" s="131"/>
    </row>
    <row r="40794" spans="1:1" x14ac:dyDescent="0.55000000000000004">
      <c r="A40794" s="131"/>
    </row>
    <row r="40795" spans="1:1" x14ac:dyDescent="0.55000000000000004">
      <c r="A40795" s="131"/>
    </row>
    <row r="40798" spans="1:1" x14ac:dyDescent="0.55000000000000004">
      <c r="A40798" s="131"/>
    </row>
    <row r="40799" spans="1:1" x14ac:dyDescent="0.55000000000000004">
      <c r="A40799" s="131"/>
    </row>
    <row r="40802" spans="1:1" x14ac:dyDescent="0.55000000000000004">
      <c r="A40802" s="131"/>
    </row>
    <row r="40803" spans="1:1" x14ac:dyDescent="0.55000000000000004">
      <c r="A40803" s="131"/>
    </row>
    <row r="40806" spans="1:1" x14ac:dyDescent="0.55000000000000004">
      <c r="A40806" s="131"/>
    </row>
    <row r="40807" spans="1:1" x14ac:dyDescent="0.55000000000000004">
      <c r="A40807" s="131"/>
    </row>
    <row r="40810" spans="1:1" x14ac:dyDescent="0.55000000000000004">
      <c r="A40810" s="131"/>
    </row>
    <row r="40811" spans="1:1" x14ac:dyDescent="0.55000000000000004">
      <c r="A40811" s="131"/>
    </row>
    <row r="40814" spans="1:1" x14ac:dyDescent="0.55000000000000004">
      <c r="A40814" s="131"/>
    </row>
    <row r="40815" spans="1:1" x14ac:dyDescent="0.55000000000000004">
      <c r="A40815" s="131"/>
    </row>
    <row r="40818" spans="1:1" x14ac:dyDescent="0.55000000000000004">
      <c r="A40818" s="131"/>
    </row>
    <row r="40819" spans="1:1" x14ac:dyDescent="0.55000000000000004">
      <c r="A40819" s="131"/>
    </row>
    <row r="40822" spans="1:1" x14ac:dyDescent="0.55000000000000004">
      <c r="A40822" s="131"/>
    </row>
    <row r="40823" spans="1:1" x14ac:dyDescent="0.55000000000000004">
      <c r="A40823" s="131"/>
    </row>
    <row r="40826" spans="1:1" x14ac:dyDescent="0.55000000000000004">
      <c r="A40826" s="131"/>
    </row>
    <row r="40827" spans="1:1" x14ac:dyDescent="0.55000000000000004">
      <c r="A40827" s="131"/>
    </row>
    <row r="40830" spans="1:1" x14ac:dyDescent="0.55000000000000004">
      <c r="A40830" s="131"/>
    </row>
    <row r="40831" spans="1:1" x14ac:dyDescent="0.55000000000000004">
      <c r="A40831" s="131"/>
    </row>
    <row r="40834" spans="1:1" x14ac:dyDescent="0.55000000000000004">
      <c r="A40834" s="131"/>
    </row>
    <row r="40835" spans="1:1" x14ac:dyDescent="0.55000000000000004">
      <c r="A40835" s="131"/>
    </row>
    <row r="40838" spans="1:1" x14ac:dyDescent="0.55000000000000004">
      <c r="A40838" s="131"/>
    </row>
    <row r="40839" spans="1:1" x14ac:dyDescent="0.55000000000000004">
      <c r="A40839" s="131"/>
    </row>
    <row r="40842" spans="1:1" x14ac:dyDescent="0.55000000000000004">
      <c r="A40842" s="131"/>
    </row>
    <row r="40843" spans="1:1" x14ac:dyDescent="0.55000000000000004">
      <c r="A40843" s="131"/>
    </row>
    <row r="40846" spans="1:1" x14ac:dyDescent="0.55000000000000004">
      <c r="A40846" s="131"/>
    </row>
    <row r="40847" spans="1:1" x14ac:dyDescent="0.55000000000000004">
      <c r="A40847" s="131"/>
    </row>
    <row r="40850" spans="1:1" x14ac:dyDescent="0.55000000000000004">
      <c r="A40850" s="131"/>
    </row>
    <row r="40851" spans="1:1" x14ac:dyDescent="0.55000000000000004">
      <c r="A40851" s="131"/>
    </row>
    <row r="40854" spans="1:1" x14ac:dyDescent="0.55000000000000004">
      <c r="A40854" s="131"/>
    </row>
    <row r="40855" spans="1:1" x14ac:dyDescent="0.55000000000000004">
      <c r="A40855" s="131"/>
    </row>
    <row r="40858" spans="1:1" x14ac:dyDescent="0.55000000000000004">
      <c r="A40858" s="131"/>
    </row>
    <row r="40859" spans="1:1" x14ac:dyDescent="0.55000000000000004">
      <c r="A40859" s="131"/>
    </row>
    <row r="40862" spans="1:1" x14ac:dyDescent="0.55000000000000004">
      <c r="A40862" s="131"/>
    </row>
    <row r="40863" spans="1:1" x14ac:dyDescent="0.55000000000000004">
      <c r="A40863" s="131"/>
    </row>
    <row r="40866" spans="1:1" x14ac:dyDescent="0.55000000000000004">
      <c r="A40866" s="131"/>
    </row>
    <row r="40867" spans="1:1" x14ac:dyDescent="0.55000000000000004">
      <c r="A40867" s="131"/>
    </row>
    <row r="40870" spans="1:1" x14ac:dyDescent="0.55000000000000004">
      <c r="A40870" s="131"/>
    </row>
    <row r="40871" spans="1:1" x14ac:dyDescent="0.55000000000000004">
      <c r="A40871" s="131"/>
    </row>
    <row r="40874" spans="1:1" x14ac:dyDescent="0.55000000000000004">
      <c r="A40874" s="131"/>
    </row>
    <row r="40875" spans="1:1" x14ac:dyDescent="0.55000000000000004">
      <c r="A40875" s="131"/>
    </row>
    <row r="40878" spans="1:1" x14ac:dyDescent="0.55000000000000004">
      <c r="A40878" s="131"/>
    </row>
    <row r="40879" spans="1:1" x14ac:dyDescent="0.55000000000000004">
      <c r="A40879" s="131"/>
    </row>
    <row r="40882" spans="1:1" x14ac:dyDescent="0.55000000000000004">
      <c r="A40882" s="131"/>
    </row>
    <row r="40883" spans="1:1" x14ac:dyDescent="0.55000000000000004">
      <c r="A40883" s="131"/>
    </row>
    <row r="40886" spans="1:1" x14ac:dyDescent="0.55000000000000004">
      <c r="A40886" s="131"/>
    </row>
    <row r="40887" spans="1:1" x14ac:dyDescent="0.55000000000000004">
      <c r="A40887" s="131"/>
    </row>
    <row r="40890" spans="1:1" x14ac:dyDescent="0.55000000000000004">
      <c r="A40890" s="131"/>
    </row>
    <row r="40891" spans="1:1" x14ac:dyDescent="0.55000000000000004">
      <c r="A40891" s="131"/>
    </row>
    <row r="40894" spans="1:1" x14ac:dyDescent="0.55000000000000004">
      <c r="A40894" s="131"/>
    </row>
    <row r="40895" spans="1:1" x14ac:dyDescent="0.55000000000000004">
      <c r="A40895" s="131"/>
    </row>
    <row r="40898" spans="1:1" x14ac:dyDescent="0.55000000000000004">
      <c r="A40898" s="131"/>
    </row>
    <row r="40899" spans="1:1" x14ac:dyDescent="0.55000000000000004">
      <c r="A40899" s="131"/>
    </row>
    <row r="40902" spans="1:1" x14ac:dyDescent="0.55000000000000004">
      <c r="A40902" s="131"/>
    </row>
    <row r="40903" spans="1:1" x14ac:dyDescent="0.55000000000000004">
      <c r="A40903" s="131"/>
    </row>
    <row r="40906" spans="1:1" x14ac:dyDescent="0.55000000000000004">
      <c r="A40906" s="131"/>
    </row>
    <row r="40907" spans="1:1" x14ac:dyDescent="0.55000000000000004">
      <c r="A40907" s="131"/>
    </row>
    <row r="40910" spans="1:1" x14ac:dyDescent="0.55000000000000004">
      <c r="A40910" s="131"/>
    </row>
    <row r="40911" spans="1:1" x14ac:dyDescent="0.55000000000000004">
      <c r="A40911" s="131"/>
    </row>
    <row r="40914" spans="1:1" x14ac:dyDescent="0.55000000000000004">
      <c r="A40914" s="131"/>
    </row>
    <row r="40915" spans="1:1" x14ac:dyDescent="0.55000000000000004">
      <c r="A40915" s="131"/>
    </row>
    <row r="40918" spans="1:1" x14ac:dyDescent="0.55000000000000004">
      <c r="A40918" s="131"/>
    </row>
    <row r="40919" spans="1:1" x14ac:dyDescent="0.55000000000000004">
      <c r="A40919" s="131"/>
    </row>
    <row r="40922" spans="1:1" x14ac:dyDescent="0.55000000000000004">
      <c r="A40922" s="131"/>
    </row>
    <row r="40923" spans="1:1" x14ac:dyDescent="0.55000000000000004">
      <c r="A40923" s="131"/>
    </row>
    <row r="40926" spans="1:1" x14ac:dyDescent="0.55000000000000004">
      <c r="A40926" s="131"/>
    </row>
    <row r="40927" spans="1:1" x14ac:dyDescent="0.55000000000000004">
      <c r="A40927" s="131"/>
    </row>
    <row r="40930" spans="1:1" x14ac:dyDescent="0.55000000000000004">
      <c r="A40930" s="131"/>
    </row>
    <row r="40931" spans="1:1" x14ac:dyDescent="0.55000000000000004">
      <c r="A40931" s="131"/>
    </row>
    <row r="40934" spans="1:1" x14ac:dyDescent="0.55000000000000004">
      <c r="A40934" s="131"/>
    </row>
    <row r="40935" spans="1:1" x14ac:dyDescent="0.55000000000000004">
      <c r="A40935" s="131"/>
    </row>
    <row r="40938" spans="1:1" x14ac:dyDescent="0.55000000000000004">
      <c r="A40938" s="131"/>
    </row>
    <row r="40939" spans="1:1" x14ac:dyDescent="0.55000000000000004">
      <c r="A40939" s="131"/>
    </row>
    <row r="40942" spans="1:1" x14ac:dyDescent="0.55000000000000004">
      <c r="A40942" s="131"/>
    </row>
    <row r="40943" spans="1:1" x14ac:dyDescent="0.55000000000000004">
      <c r="A40943" s="131"/>
    </row>
    <row r="40946" spans="1:1" x14ac:dyDescent="0.55000000000000004">
      <c r="A40946" s="131"/>
    </row>
    <row r="40947" spans="1:1" x14ac:dyDescent="0.55000000000000004">
      <c r="A40947" s="131"/>
    </row>
    <row r="40950" spans="1:1" x14ac:dyDescent="0.55000000000000004">
      <c r="A40950" s="131"/>
    </row>
    <row r="40951" spans="1:1" x14ac:dyDescent="0.55000000000000004">
      <c r="A40951" s="131"/>
    </row>
    <row r="40954" spans="1:1" x14ac:dyDescent="0.55000000000000004">
      <c r="A40954" s="131"/>
    </row>
    <row r="40955" spans="1:1" x14ac:dyDescent="0.55000000000000004">
      <c r="A40955" s="131"/>
    </row>
    <row r="40958" spans="1:1" x14ac:dyDescent="0.55000000000000004">
      <c r="A40958" s="131"/>
    </row>
    <row r="40959" spans="1:1" x14ac:dyDescent="0.55000000000000004">
      <c r="A40959" s="131"/>
    </row>
    <row r="40962" spans="1:1" x14ac:dyDescent="0.55000000000000004">
      <c r="A40962" s="131"/>
    </row>
    <row r="40963" spans="1:1" x14ac:dyDescent="0.55000000000000004">
      <c r="A40963" s="131"/>
    </row>
    <row r="40966" spans="1:1" x14ac:dyDescent="0.55000000000000004">
      <c r="A40966" s="131"/>
    </row>
    <row r="40967" spans="1:1" x14ac:dyDescent="0.55000000000000004">
      <c r="A40967" s="131"/>
    </row>
    <row r="40970" spans="1:1" x14ac:dyDescent="0.55000000000000004">
      <c r="A40970" s="131"/>
    </row>
    <row r="40971" spans="1:1" x14ac:dyDescent="0.55000000000000004">
      <c r="A40971" s="131"/>
    </row>
    <row r="40974" spans="1:1" x14ac:dyDescent="0.55000000000000004">
      <c r="A40974" s="131"/>
    </row>
    <row r="40975" spans="1:1" x14ac:dyDescent="0.55000000000000004">
      <c r="A40975" s="131"/>
    </row>
    <row r="40978" spans="1:1" x14ac:dyDescent="0.55000000000000004">
      <c r="A40978" s="131"/>
    </row>
    <row r="40979" spans="1:1" x14ac:dyDescent="0.55000000000000004">
      <c r="A40979" s="131"/>
    </row>
    <row r="40982" spans="1:1" x14ac:dyDescent="0.55000000000000004">
      <c r="A40982" s="131"/>
    </row>
    <row r="40983" spans="1:1" x14ac:dyDescent="0.55000000000000004">
      <c r="A40983" s="131"/>
    </row>
    <row r="40986" spans="1:1" x14ac:dyDescent="0.55000000000000004">
      <c r="A40986" s="131"/>
    </row>
    <row r="40987" spans="1:1" x14ac:dyDescent="0.55000000000000004">
      <c r="A40987" s="131"/>
    </row>
    <row r="40990" spans="1:1" x14ac:dyDescent="0.55000000000000004">
      <c r="A40990" s="131"/>
    </row>
    <row r="40991" spans="1:1" x14ac:dyDescent="0.55000000000000004">
      <c r="A40991" s="131"/>
    </row>
    <row r="40994" spans="1:1" x14ac:dyDescent="0.55000000000000004">
      <c r="A40994" s="131"/>
    </row>
    <row r="40995" spans="1:1" x14ac:dyDescent="0.55000000000000004">
      <c r="A40995" s="131"/>
    </row>
    <row r="40998" spans="1:1" x14ac:dyDescent="0.55000000000000004">
      <c r="A40998" s="131"/>
    </row>
    <row r="40999" spans="1:1" x14ac:dyDescent="0.55000000000000004">
      <c r="A40999" s="131"/>
    </row>
    <row r="41002" spans="1:1" x14ac:dyDescent="0.55000000000000004">
      <c r="A41002" s="131"/>
    </row>
    <row r="41003" spans="1:1" x14ac:dyDescent="0.55000000000000004">
      <c r="A41003" s="131"/>
    </row>
    <row r="41006" spans="1:1" x14ac:dyDescent="0.55000000000000004">
      <c r="A41006" s="131"/>
    </row>
    <row r="41007" spans="1:1" x14ac:dyDescent="0.55000000000000004">
      <c r="A41007" s="131"/>
    </row>
    <row r="41010" spans="1:1" x14ac:dyDescent="0.55000000000000004">
      <c r="A41010" s="131"/>
    </row>
    <row r="41011" spans="1:1" x14ac:dyDescent="0.55000000000000004">
      <c r="A41011" s="131"/>
    </row>
    <row r="41014" spans="1:1" x14ac:dyDescent="0.55000000000000004">
      <c r="A41014" s="131"/>
    </row>
    <row r="41015" spans="1:1" x14ac:dyDescent="0.55000000000000004">
      <c r="A41015" s="131"/>
    </row>
    <row r="41018" spans="1:1" x14ac:dyDescent="0.55000000000000004">
      <c r="A41018" s="131"/>
    </row>
    <row r="41019" spans="1:1" x14ac:dyDescent="0.55000000000000004">
      <c r="A41019" s="131"/>
    </row>
    <row r="41022" spans="1:1" x14ac:dyDescent="0.55000000000000004">
      <c r="A41022" s="131"/>
    </row>
    <row r="41023" spans="1:1" x14ac:dyDescent="0.55000000000000004">
      <c r="A41023" s="131"/>
    </row>
    <row r="41026" spans="1:1" x14ac:dyDescent="0.55000000000000004">
      <c r="A41026" s="131"/>
    </row>
    <row r="41027" spans="1:1" x14ac:dyDescent="0.55000000000000004">
      <c r="A41027" s="131"/>
    </row>
    <row r="41030" spans="1:1" x14ac:dyDescent="0.55000000000000004">
      <c r="A41030" s="131"/>
    </row>
    <row r="41031" spans="1:1" x14ac:dyDescent="0.55000000000000004">
      <c r="A41031" s="131"/>
    </row>
    <row r="41034" spans="1:1" x14ac:dyDescent="0.55000000000000004">
      <c r="A41034" s="131"/>
    </row>
    <row r="41035" spans="1:1" x14ac:dyDescent="0.55000000000000004">
      <c r="A41035" s="131"/>
    </row>
    <row r="41038" spans="1:1" x14ac:dyDescent="0.55000000000000004">
      <c r="A41038" s="131"/>
    </row>
    <row r="41039" spans="1:1" x14ac:dyDescent="0.55000000000000004">
      <c r="A41039" s="131"/>
    </row>
    <row r="41042" spans="1:1" x14ac:dyDescent="0.55000000000000004">
      <c r="A41042" s="131"/>
    </row>
    <row r="41043" spans="1:1" x14ac:dyDescent="0.55000000000000004">
      <c r="A41043" s="131"/>
    </row>
    <row r="41046" spans="1:1" x14ac:dyDescent="0.55000000000000004">
      <c r="A41046" s="131"/>
    </row>
    <row r="41047" spans="1:1" x14ac:dyDescent="0.55000000000000004">
      <c r="A41047" s="131"/>
    </row>
    <row r="41050" spans="1:1" x14ac:dyDescent="0.55000000000000004">
      <c r="A41050" s="131"/>
    </row>
    <row r="41051" spans="1:1" x14ac:dyDescent="0.55000000000000004">
      <c r="A41051" s="131"/>
    </row>
    <row r="41054" spans="1:1" x14ac:dyDescent="0.55000000000000004">
      <c r="A41054" s="131"/>
    </row>
    <row r="41055" spans="1:1" x14ac:dyDescent="0.55000000000000004">
      <c r="A41055" s="131"/>
    </row>
    <row r="41058" spans="1:1" x14ac:dyDescent="0.55000000000000004">
      <c r="A41058" s="131"/>
    </row>
    <row r="41059" spans="1:1" x14ac:dyDescent="0.55000000000000004">
      <c r="A41059" s="131"/>
    </row>
    <row r="41062" spans="1:1" x14ac:dyDescent="0.55000000000000004">
      <c r="A41062" s="131"/>
    </row>
    <row r="41063" spans="1:1" x14ac:dyDescent="0.55000000000000004">
      <c r="A41063" s="131"/>
    </row>
    <row r="41066" spans="1:1" x14ac:dyDescent="0.55000000000000004">
      <c r="A41066" s="131"/>
    </row>
    <row r="41067" spans="1:1" x14ac:dyDescent="0.55000000000000004">
      <c r="A41067" s="131"/>
    </row>
    <row r="41070" spans="1:1" x14ac:dyDescent="0.55000000000000004">
      <c r="A41070" s="131"/>
    </row>
    <row r="41071" spans="1:1" x14ac:dyDescent="0.55000000000000004">
      <c r="A41071" s="131"/>
    </row>
    <row r="41074" spans="1:1" x14ac:dyDescent="0.55000000000000004">
      <c r="A41074" s="131"/>
    </row>
    <row r="41075" spans="1:1" x14ac:dyDescent="0.55000000000000004">
      <c r="A41075" s="131"/>
    </row>
    <row r="41078" spans="1:1" x14ac:dyDescent="0.55000000000000004">
      <c r="A41078" s="131"/>
    </row>
    <row r="41079" spans="1:1" x14ac:dyDescent="0.55000000000000004">
      <c r="A41079" s="131"/>
    </row>
    <row r="41082" spans="1:1" x14ac:dyDescent="0.55000000000000004">
      <c r="A41082" s="131"/>
    </row>
    <row r="41083" spans="1:1" x14ac:dyDescent="0.55000000000000004">
      <c r="A41083" s="131"/>
    </row>
    <row r="41086" spans="1:1" x14ac:dyDescent="0.55000000000000004">
      <c r="A41086" s="131"/>
    </row>
    <row r="41087" spans="1:1" x14ac:dyDescent="0.55000000000000004">
      <c r="A41087" s="131"/>
    </row>
    <row r="41090" spans="1:1" x14ac:dyDescent="0.55000000000000004">
      <c r="A41090" s="131"/>
    </row>
    <row r="41091" spans="1:1" x14ac:dyDescent="0.55000000000000004">
      <c r="A41091" s="131"/>
    </row>
    <row r="41094" spans="1:1" x14ac:dyDescent="0.55000000000000004">
      <c r="A41094" s="131"/>
    </row>
    <row r="41095" spans="1:1" x14ac:dyDescent="0.55000000000000004">
      <c r="A41095" s="131"/>
    </row>
    <row r="41098" spans="1:1" x14ac:dyDescent="0.55000000000000004">
      <c r="A41098" s="131"/>
    </row>
    <row r="41099" spans="1:1" x14ac:dyDescent="0.55000000000000004">
      <c r="A41099" s="131"/>
    </row>
    <row r="41102" spans="1:1" x14ac:dyDescent="0.55000000000000004">
      <c r="A41102" s="131"/>
    </row>
    <row r="41103" spans="1:1" x14ac:dyDescent="0.55000000000000004">
      <c r="A41103" s="131"/>
    </row>
    <row r="41106" spans="1:1" x14ac:dyDescent="0.55000000000000004">
      <c r="A41106" s="131"/>
    </row>
    <row r="41107" spans="1:1" x14ac:dyDescent="0.55000000000000004">
      <c r="A41107" s="131"/>
    </row>
    <row r="41110" spans="1:1" x14ac:dyDescent="0.55000000000000004">
      <c r="A41110" s="131"/>
    </row>
    <row r="41111" spans="1:1" x14ac:dyDescent="0.55000000000000004">
      <c r="A41111" s="131"/>
    </row>
    <row r="41114" spans="1:1" x14ac:dyDescent="0.55000000000000004">
      <c r="A41114" s="131"/>
    </row>
    <row r="41115" spans="1:1" x14ac:dyDescent="0.55000000000000004">
      <c r="A41115" s="131"/>
    </row>
    <row r="41118" spans="1:1" x14ac:dyDescent="0.55000000000000004">
      <c r="A41118" s="131"/>
    </row>
    <row r="41119" spans="1:1" x14ac:dyDescent="0.55000000000000004">
      <c r="A41119" s="131"/>
    </row>
    <row r="41122" spans="1:1" x14ac:dyDescent="0.55000000000000004">
      <c r="A41122" s="131"/>
    </row>
    <row r="41123" spans="1:1" x14ac:dyDescent="0.55000000000000004">
      <c r="A41123" s="131"/>
    </row>
    <row r="41126" spans="1:1" x14ac:dyDescent="0.55000000000000004">
      <c r="A41126" s="131"/>
    </row>
    <row r="41127" spans="1:1" x14ac:dyDescent="0.55000000000000004">
      <c r="A41127" s="131"/>
    </row>
    <row r="41130" spans="1:1" x14ac:dyDescent="0.55000000000000004">
      <c r="A41130" s="131"/>
    </row>
    <row r="41131" spans="1:1" x14ac:dyDescent="0.55000000000000004">
      <c r="A41131" s="131"/>
    </row>
    <row r="41134" spans="1:1" x14ac:dyDescent="0.55000000000000004">
      <c r="A41134" s="131"/>
    </row>
    <row r="41135" spans="1:1" x14ac:dyDescent="0.55000000000000004">
      <c r="A41135" s="131"/>
    </row>
    <row r="41138" spans="1:1" x14ac:dyDescent="0.55000000000000004">
      <c r="A41138" s="131"/>
    </row>
    <row r="41139" spans="1:1" x14ac:dyDescent="0.55000000000000004">
      <c r="A41139" s="131"/>
    </row>
    <row r="41142" spans="1:1" x14ac:dyDescent="0.55000000000000004">
      <c r="A41142" s="131"/>
    </row>
    <row r="41143" spans="1:1" x14ac:dyDescent="0.55000000000000004">
      <c r="A41143" s="131"/>
    </row>
    <row r="41146" spans="1:1" x14ac:dyDescent="0.55000000000000004">
      <c r="A41146" s="131"/>
    </row>
    <row r="41147" spans="1:1" x14ac:dyDescent="0.55000000000000004">
      <c r="A41147" s="131"/>
    </row>
    <row r="41150" spans="1:1" x14ac:dyDescent="0.55000000000000004">
      <c r="A41150" s="131"/>
    </row>
    <row r="41151" spans="1:1" x14ac:dyDescent="0.55000000000000004">
      <c r="A41151" s="131"/>
    </row>
    <row r="41154" spans="1:1" x14ac:dyDescent="0.55000000000000004">
      <c r="A41154" s="131"/>
    </row>
    <row r="41155" spans="1:1" x14ac:dyDescent="0.55000000000000004">
      <c r="A41155" s="131"/>
    </row>
    <row r="41158" spans="1:1" x14ac:dyDescent="0.55000000000000004">
      <c r="A41158" s="131"/>
    </row>
    <row r="41159" spans="1:1" x14ac:dyDescent="0.55000000000000004">
      <c r="A41159" s="131"/>
    </row>
    <row r="41162" spans="1:1" x14ac:dyDescent="0.55000000000000004">
      <c r="A41162" s="131"/>
    </row>
    <row r="41163" spans="1:1" x14ac:dyDescent="0.55000000000000004">
      <c r="A41163" s="131"/>
    </row>
    <row r="41166" spans="1:1" x14ac:dyDescent="0.55000000000000004">
      <c r="A41166" s="131"/>
    </row>
    <row r="41167" spans="1:1" x14ac:dyDescent="0.55000000000000004">
      <c r="A41167" s="131"/>
    </row>
    <row r="41170" spans="1:1" x14ac:dyDescent="0.55000000000000004">
      <c r="A41170" s="131"/>
    </row>
    <row r="41171" spans="1:1" x14ac:dyDescent="0.55000000000000004">
      <c r="A41171" s="131"/>
    </row>
    <row r="41174" spans="1:1" x14ac:dyDescent="0.55000000000000004">
      <c r="A41174" s="131"/>
    </row>
    <row r="41175" spans="1:1" x14ac:dyDescent="0.55000000000000004">
      <c r="A41175" s="131"/>
    </row>
    <row r="41178" spans="1:1" x14ac:dyDescent="0.55000000000000004">
      <c r="A41178" s="131"/>
    </row>
    <row r="41179" spans="1:1" x14ac:dyDescent="0.55000000000000004">
      <c r="A41179" s="131"/>
    </row>
    <row r="41182" spans="1:1" x14ac:dyDescent="0.55000000000000004">
      <c r="A41182" s="131"/>
    </row>
    <row r="41183" spans="1:1" x14ac:dyDescent="0.55000000000000004">
      <c r="A41183" s="131"/>
    </row>
    <row r="41186" spans="1:1" x14ac:dyDescent="0.55000000000000004">
      <c r="A41186" s="131"/>
    </row>
    <row r="41187" spans="1:1" x14ac:dyDescent="0.55000000000000004">
      <c r="A41187" s="131"/>
    </row>
    <row r="41190" spans="1:1" x14ac:dyDescent="0.55000000000000004">
      <c r="A41190" s="131"/>
    </row>
    <row r="41191" spans="1:1" x14ac:dyDescent="0.55000000000000004">
      <c r="A41191" s="131"/>
    </row>
    <row r="41194" spans="1:1" x14ac:dyDescent="0.55000000000000004">
      <c r="A41194" s="131"/>
    </row>
    <row r="41195" spans="1:1" x14ac:dyDescent="0.55000000000000004">
      <c r="A41195" s="131"/>
    </row>
    <row r="41198" spans="1:1" x14ac:dyDescent="0.55000000000000004">
      <c r="A41198" s="131"/>
    </row>
    <row r="41199" spans="1:1" x14ac:dyDescent="0.55000000000000004">
      <c r="A41199" s="131"/>
    </row>
    <row r="41202" spans="1:1" x14ac:dyDescent="0.55000000000000004">
      <c r="A41202" s="131"/>
    </row>
    <row r="41203" spans="1:1" x14ac:dyDescent="0.55000000000000004">
      <c r="A41203" s="131"/>
    </row>
    <row r="41206" spans="1:1" x14ac:dyDescent="0.55000000000000004">
      <c r="A41206" s="131"/>
    </row>
    <row r="41207" spans="1:1" x14ac:dyDescent="0.55000000000000004">
      <c r="A41207" s="131"/>
    </row>
    <row r="41210" spans="1:1" x14ac:dyDescent="0.55000000000000004">
      <c r="A41210" s="131"/>
    </row>
    <row r="41211" spans="1:1" x14ac:dyDescent="0.55000000000000004">
      <c r="A41211" s="131"/>
    </row>
    <row r="41214" spans="1:1" x14ac:dyDescent="0.55000000000000004">
      <c r="A41214" s="131"/>
    </row>
    <row r="41215" spans="1:1" x14ac:dyDescent="0.55000000000000004">
      <c r="A41215" s="131"/>
    </row>
    <row r="41218" spans="1:1" x14ac:dyDescent="0.55000000000000004">
      <c r="A41218" s="131"/>
    </row>
    <row r="41219" spans="1:1" x14ac:dyDescent="0.55000000000000004">
      <c r="A41219" s="131"/>
    </row>
    <row r="41222" spans="1:1" x14ac:dyDescent="0.55000000000000004">
      <c r="A41222" s="131"/>
    </row>
    <row r="41223" spans="1:1" x14ac:dyDescent="0.55000000000000004">
      <c r="A41223" s="131"/>
    </row>
    <row r="41226" spans="1:1" x14ac:dyDescent="0.55000000000000004">
      <c r="A41226" s="131"/>
    </row>
    <row r="41227" spans="1:1" x14ac:dyDescent="0.55000000000000004">
      <c r="A41227" s="131"/>
    </row>
    <row r="41230" spans="1:1" x14ac:dyDescent="0.55000000000000004">
      <c r="A41230" s="131"/>
    </row>
    <row r="41231" spans="1:1" x14ac:dyDescent="0.55000000000000004">
      <c r="A41231" s="131"/>
    </row>
    <row r="41234" spans="1:1" x14ac:dyDescent="0.55000000000000004">
      <c r="A41234" s="131"/>
    </row>
    <row r="41235" spans="1:1" x14ac:dyDescent="0.55000000000000004">
      <c r="A41235" s="131"/>
    </row>
    <row r="41238" spans="1:1" x14ac:dyDescent="0.55000000000000004">
      <c r="A41238" s="131"/>
    </row>
    <row r="41239" spans="1:1" x14ac:dyDescent="0.55000000000000004">
      <c r="A41239" s="131"/>
    </row>
    <row r="41242" spans="1:1" x14ac:dyDescent="0.55000000000000004">
      <c r="A41242" s="131"/>
    </row>
    <row r="41243" spans="1:1" x14ac:dyDescent="0.55000000000000004">
      <c r="A41243" s="131"/>
    </row>
    <row r="41246" spans="1:1" x14ac:dyDescent="0.55000000000000004">
      <c r="A41246" s="131"/>
    </row>
    <row r="41247" spans="1:1" x14ac:dyDescent="0.55000000000000004">
      <c r="A41247" s="131"/>
    </row>
    <row r="41250" spans="1:1" x14ac:dyDescent="0.55000000000000004">
      <c r="A41250" s="131"/>
    </row>
    <row r="41251" spans="1:1" x14ac:dyDescent="0.55000000000000004">
      <c r="A41251" s="131"/>
    </row>
    <row r="41254" spans="1:1" x14ac:dyDescent="0.55000000000000004">
      <c r="A41254" s="131"/>
    </row>
    <row r="41255" spans="1:1" x14ac:dyDescent="0.55000000000000004">
      <c r="A41255" s="131"/>
    </row>
    <row r="41258" spans="1:1" x14ac:dyDescent="0.55000000000000004">
      <c r="A41258" s="131"/>
    </row>
    <row r="41259" spans="1:1" x14ac:dyDescent="0.55000000000000004">
      <c r="A41259" s="131"/>
    </row>
    <row r="41262" spans="1:1" x14ac:dyDescent="0.55000000000000004">
      <c r="A41262" s="131"/>
    </row>
    <row r="41263" spans="1:1" x14ac:dyDescent="0.55000000000000004">
      <c r="A41263" s="131"/>
    </row>
    <row r="41266" spans="1:1" x14ac:dyDescent="0.55000000000000004">
      <c r="A41266" s="131"/>
    </row>
    <row r="41267" spans="1:1" x14ac:dyDescent="0.55000000000000004">
      <c r="A41267" s="131"/>
    </row>
    <row r="41270" spans="1:1" x14ac:dyDescent="0.55000000000000004">
      <c r="A41270" s="131"/>
    </row>
    <row r="41271" spans="1:1" x14ac:dyDescent="0.55000000000000004">
      <c r="A41271" s="131"/>
    </row>
    <row r="41274" spans="1:1" x14ac:dyDescent="0.55000000000000004">
      <c r="A41274" s="131"/>
    </row>
    <row r="41275" spans="1:1" x14ac:dyDescent="0.55000000000000004">
      <c r="A41275" s="131"/>
    </row>
    <row r="41278" spans="1:1" x14ac:dyDescent="0.55000000000000004">
      <c r="A41278" s="131"/>
    </row>
    <row r="41279" spans="1:1" x14ac:dyDescent="0.55000000000000004">
      <c r="A41279" s="131"/>
    </row>
    <row r="41282" spans="1:1" x14ac:dyDescent="0.55000000000000004">
      <c r="A41282" s="131"/>
    </row>
    <row r="41283" spans="1:1" x14ac:dyDescent="0.55000000000000004">
      <c r="A41283" s="131"/>
    </row>
    <row r="41286" spans="1:1" x14ac:dyDescent="0.55000000000000004">
      <c r="A41286" s="131"/>
    </row>
    <row r="41287" spans="1:1" x14ac:dyDescent="0.55000000000000004">
      <c r="A41287" s="131"/>
    </row>
    <row r="41290" spans="1:1" x14ac:dyDescent="0.55000000000000004">
      <c r="A41290" s="131"/>
    </row>
    <row r="41291" spans="1:1" x14ac:dyDescent="0.55000000000000004">
      <c r="A41291" s="131"/>
    </row>
    <row r="41294" spans="1:1" x14ac:dyDescent="0.55000000000000004">
      <c r="A41294" s="131"/>
    </row>
    <row r="41295" spans="1:1" x14ac:dyDescent="0.55000000000000004">
      <c r="A41295" s="131"/>
    </row>
    <row r="41298" spans="1:1" x14ac:dyDescent="0.55000000000000004">
      <c r="A41298" s="131"/>
    </row>
    <row r="41299" spans="1:1" x14ac:dyDescent="0.55000000000000004">
      <c r="A41299" s="131"/>
    </row>
    <row r="41302" spans="1:1" x14ac:dyDescent="0.55000000000000004">
      <c r="A41302" s="131"/>
    </row>
    <row r="41303" spans="1:1" x14ac:dyDescent="0.55000000000000004">
      <c r="A41303" s="131"/>
    </row>
    <row r="41306" spans="1:1" x14ac:dyDescent="0.55000000000000004">
      <c r="A41306" s="131"/>
    </row>
    <row r="41307" spans="1:1" x14ac:dyDescent="0.55000000000000004">
      <c r="A41307" s="131"/>
    </row>
    <row r="41310" spans="1:1" x14ac:dyDescent="0.55000000000000004">
      <c r="A41310" s="131"/>
    </row>
    <row r="41311" spans="1:1" x14ac:dyDescent="0.55000000000000004">
      <c r="A41311" s="131"/>
    </row>
    <row r="41314" spans="1:1" x14ac:dyDescent="0.55000000000000004">
      <c r="A41314" s="131"/>
    </row>
    <row r="41315" spans="1:1" x14ac:dyDescent="0.55000000000000004">
      <c r="A41315" s="131"/>
    </row>
    <row r="41318" spans="1:1" x14ac:dyDescent="0.55000000000000004">
      <c r="A41318" s="131"/>
    </row>
    <row r="41319" spans="1:1" x14ac:dyDescent="0.55000000000000004">
      <c r="A41319" s="131"/>
    </row>
    <row r="41322" spans="1:1" x14ac:dyDescent="0.55000000000000004">
      <c r="A41322" s="131"/>
    </row>
    <row r="41323" spans="1:1" x14ac:dyDescent="0.55000000000000004">
      <c r="A41323" s="131"/>
    </row>
    <row r="41326" spans="1:1" x14ac:dyDescent="0.55000000000000004">
      <c r="A41326" s="131"/>
    </row>
    <row r="41327" spans="1:1" x14ac:dyDescent="0.55000000000000004">
      <c r="A41327" s="131"/>
    </row>
    <row r="41330" spans="1:1" x14ac:dyDescent="0.55000000000000004">
      <c r="A41330" s="131"/>
    </row>
    <row r="41331" spans="1:1" x14ac:dyDescent="0.55000000000000004">
      <c r="A41331" s="131"/>
    </row>
    <row r="41334" spans="1:1" x14ac:dyDescent="0.55000000000000004">
      <c r="A41334" s="131"/>
    </row>
    <row r="41335" spans="1:1" x14ac:dyDescent="0.55000000000000004">
      <c r="A41335" s="131"/>
    </row>
    <row r="41338" spans="1:1" x14ac:dyDescent="0.55000000000000004">
      <c r="A41338" s="131"/>
    </row>
    <row r="41339" spans="1:1" x14ac:dyDescent="0.55000000000000004">
      <c r="A41339" s="131"/>
    </row>
    <row r="41342" spans="1:1" x14ac:dyDescent="0.55000000000000004">
      <c r="A41342" s="131"/>
    </row>
    <row r="41343" spans="1:1" x14ac:dyDescent="0.55000000000000004">
      <c r="A41343" s="131"/>
    </row>
    <row r="41346" spans="1:1" x14ac:dyDescent="0.55000000000000004">
      <c r="A41346" s="131"/>
    </row>
    <row r="41347" spans="1:1" x14ac:dyDescent="0.55000000000000004">
      <c r="A41347" s="131"/>
    </row>
    <row r="41350" spans="1:1" x14ac:dyDescent="0.55000000000000004">
      <c r="A41350" s="131"/>
    </row>
    <row r="41351" spans="1:1" x14ac:dyDescent="0.55000000000000004">
      <c r="A41351" s="131"/>
    </row>
    <row r="41354" spans="1:1" x14ac:dyDescent="0.55000000000000004">
      <c r="A41354" s="131"/>
    </row>
    <row r="41355" spans="1:1" x14ac:dyDescent="0.55000000000000004">
      <c r="A41355" s="131"/>
    </row>
    <row r="41358" spans="1:1" x14ac:dyDescent="0.55000000000000004">
      <c r="A41358" s="131"/>
    </row>
    <row r="41359" spans="1:1" x14ac:dyDescent="0.55000000000000004">
      <c r="A41359" s="131"/>
    </row>
    <row r="41362" spans="1:1" x14ac:dyDescent="0.55000000000000004">
      <c r="A41362" s="131"/>
    </row>
    <row r="41363" spans="1:1" x14ac:dyDescent="0.55000000000000004">
      <c r="A41363" s="131"/>
    </row>
    <row r="41366" spans="1:1" x14ac:dyDescent="0.55000000000000004">
      <c r="A41366" s="131"/>
    </row>
    <row r="41367" spans="1:1" x14ac:dyDescent="0.55000000000000004">
      <c r="A41367" s="131"/>
    </row>
    <row r="41370" spans="1:1" x14ac:dyDescent="0.55000000000000004">
      <c r="A41370" s="131"/>
    </row>
    <row r="41371" spans="1:1" x14ac:dyDescent="0.55000000000000004">
      <c r="A41371" s="131"/>
    </row>
    <row r="41374" spans="1:1" x14ac:dyDescent="0.55000000000000004">
      <c r="A41374" s="131"/>
    </row>
    <row r="41375" spans="1:1" x14ac:dyDescent="0.55000000000000004">
      <c r="A41375" s="131"/>
    </row>
    <row r="41378" spans="1:1" x14ac:dyDescent="0.55000000000000004">
      <c r="A41378" s="131"/>
    </row>
    <row r="41379" spans="1:1" x14ac:dyDescent="0.55000000000000004">
      <c r="A41379" s="131"/>
    </row>
    <row r="41382" spans="1:1" x14ac:dyDescent="0.55000000000000004">
      <c r="A41382" s="131"/>
    </row>
    <row r="41383" spans="1:1" x14ac:dyDescent="0.55000000000000004">
      <c r="A41383" s="131"/>
    </row>
    <row r="41386" spans="1:1" x14ac:dyDescent="0.55000000000000004">
      <c r="A41386" s="131"/>
    </row>
    <row r="41387" spans="1:1" x14ac:dyDescent="0.55000000000000004">
      <c r="A41387" s="131"/>
    </row>
    <row r="41390" spans="1:1" x14ac:dyDescent="0.55000000000000004">
      <c r="A41390" s="131"/>
    </row>
    <row r="41391" spans="1:1" x14ac:dyDescent="0.55000000000000004">
      <c r="A41391" s="131"/>
    </row>
    <row r="41394" spans="1:1" x14ac:dyDescent="0.55000000000000004">
      <c r="A41394" s="131"/>
    </row>
    <row r="41395" spans="1:1" x14ac:dyDescent="0.55000000000000004">
      <c r="A41395" s="131"/>
    </row>
    <row r="41398" spans="1:1" x14ac:dyDescent="0.55000000000000004">
      <c r="A41398" s="131"/>
    </row>
    <row r="41399" spans="1:1" x14ac:dyDescent="0.55000000000000004">
      <c r="A41399" s="131"/>
    </row>
    <row r="41402" spans="1:1" x14ac:dyDescent="0.55000000000000004">
      <c r="A41402" s="131"/>
    </row>
    <row r="41403" spans="1:1" x14ac:dyDescent="0.55000000000000004">
      <c r="A41403" s="131"/>
    </row>
    <row r="41406" spans="1:1" x14ac:dyDescent="0.55000000000000004">
      <c r="A41406" s="131"/>
    </row>
    <row r="41407" spans="1:1" x14ac:dyDescent="0.55000000000000004">
      <c r="A41407" s="131"/>
    </row>
    <row r="41410" spans="1:1" x14ac:dyDescent="0.55000000000000004">
      <c r="A41410" s="131"/>
    </row>
    <row r="41411" spans="1:1" x14ac:dyDescent="0.55000000000000004">
      <c r="A41411" s="131"/>
    </row>
    <row r="41414" spans="1:1" x14ac:dyDescent="0.55000000000000004">
      <c r="A41414" s="131"/>
    </row>
    <row r="41415" spans="1:1" x14ac:dyDescent="0.55000000000000004">
      <c r="A41415" s="131"/>
    </row>
    <row r="41418" spans="1:1" x14ac:dyDescent="0.55000000000000004">
      <c r="A41418" s="131"/>
    </row>
    <row r="41419" spans="1:1" x14ac:dyDescent="0.55000000000000004">
      <c r="A41419" s="131"/>
    </row>
    <row r="41422" spans="1:1" x14ac:dyDescent="0.55000000000000004">
      <c r="A41422" s="131"/>
    </row>
    <row r="41423" spans="1:1" x14ac:dyDescent="0.55000000000000004">
      <c r="A41423" s="131"/>
    </row>
    <row r="41426" spans="1:1" x14ac:dyDescent="0.55000000000000004">
      <c r="A41426" s="131"/>
    </row>
    <row r="41427" spans="1:1" x14ac:dyDescent="0.55000000000000004">
      <c r="A41427" s="131"/>
    </row>
    <row r="41430" spans="1:1" x14ac:dyDescent="0.55000000000000004">
      <c r="A41430" s="131"/>
    </row>
    <row r="41431" spans="1:1" x14ac:dyDescent="0.55000000000000004">
      <c r="A41431" s="131"/>
    </row>
    <row r="41434" spans="1:1" x14ac:dyDescent="0.55000000000000004">
      <c r="A41434" s="131"/>
    </row>
    <row r="41435" spans="1:1" x14ac:dyDescent="0.55000000000000004">
      <c r="A41435" s="131"/>
    </row>
    <row r="41438" spans="1:1" x14ac:dyDescent="0.55000000000000004">
      <c r="A41438" s="131"/>
    </row>
    <row r="41439" spans="1:1" x14ac:dyDescent="0.55000000000000004">
      <c r="A41439" s="131"/>
    </row>
    <row r="41442" spans="1:1" x14ac:dyDescent="0.55000000000000004">
      <c r="A41442" s="131"/>
    </row>
    <row r="41443" spans="1:1" x14ac:dyDescent="0.55000000000000004">
      <c r="A41443" s="131"/>
    </row>
    <row r="41446" spans="1:1" x14ac:dyDescent="0.55000000000000004">
      <c r="A41446" s="131"/>
    </row>
    <row r="41447" spans="1:1" x14ac:dyDescent="0.55000000000000004">
      <c r="A41447" s="131"/>
    </row>
    <row r="41450" spans="1:1" x14ac:dyDescent="0.55000000000000004">
      <c r="A41450" s="131"/>
    </row>
    <row r="41451" spans="1:1" x14ac:dyDescent="0.55000000000000004">
      <c r="A41451" s="131"/>
    </row>
    <row r="41454" spans="1:1" x14ac:dyDescent="0.55000000000000004">
      <c r="A41454" s="131"/>
    </row>
    <row r="41455" spans="1:1" x14ac:dyDescent="0.55000000000000004">
      <c r="A41455" s="131"/>
    </row>
    <row r="41458" spans="1:1" x14ac:dyDescent="0.55000000000000004">
      <c r="A41458" s="131"/>
    </row>
    <row r="41459" spans="1:1" x14ac:dyDescent="0.55000000000000004">
      <c r="A41459" s="131"/>
    </row>
    <row r="41462" spans="1:1" x14ac:dyDescent="0.55000000000000004">
      <c r="A41462" s="131"/>
    </row>
    <row r="41463" spans="1:1" x14ac:dyDescent="0.55000000000000004">
      <c r="A41463" s="131"/>
    </row>
    <row r="41466" spans="1:1" x14ac:dyDescent="0.55000000000000004">
      <c r="A41466" s="131"/>
    </row>
    <row r="41467" spans="1:1" x14ac:dyDescent="0.55000000000000004">
      <c r="A41467" s="131"/>
    </row>
    <row r="41470" spans="1:1" x14ac:dyDescent="0.55000000000000004">
      <c r="A41470" s="131"/>
    </row>
    <row r="41471" spans="1:1" x14ac:dyDescent="0.55000000000000004">
      <c r="A41471" s="131"/>
    </row>
    <row r="41474" spans="1:1" x14ac:dyDescent="0.55000000000000004">
      <c r="A41474" s="131"/>
    </row>
    <row r="41475" spans="1:1" x14ac:dyDescent="0.55000000000000004">
      <c r="A41475" s="131"/>
    </row>
    <row r="41478" spans="1:1" x14ac:dyDescent="0.55000000000000004">
      <c r="A41478" s="131"/>
    </row>
    <row r="41479" spans="1:1" x14ac:dyDescent="0.55000000000000004">
      <c r="A41479" s="131"/>
    </row>
    <row r="41482" spans="1:1" x14ac:dyDescent="0.55000000000000004">
      <c r="A41482" s="131"/>
    </row>
    <row r="41483" spans="1:1" x14ac:dyDescent="0.55000000000000004">
      <c r="A41483" s="131"/>
    </row>
    <row r="41486" spans="1:1" x14ac:dyDescent="0.55000000000000004">
      <c r="A41486" s="131"/>
    </row>
    <row r="41487" spans="1:1" x14ac:dyDescent="0.55000000000000004">
      <c r="A41487" s="131"/>
    </row>
    <row r="41490" spans="1:1" x14ac:dyDescent="0.55000000000000004">
      <c r="A41490" s="131"/>
    </row>
    <row r="41491" spans="1:1" x14ac:dyDescent="0.55000000000000004">
      <c r="A41491" s="131"/>
    </row>
    <row r="41494" spans="1:1" x14ac:dyDescent="0.55000000000000004">
      <c r="A41494" s="131"/>
    </row>
    <row r="41495" spans="1:1" x14ac:dyDescent="0.55000000000000004">
      <c r="A41495" s="131"/>
    </row>
    <row r="41498" spans="1:1" x14ac:dyDescent="0.55000000000000004">
      <c r="A41498" s="131"/>
    </row>
    <row r="41499" spans="1:1" x14ac:dyDescent="0.55000000000000004">
      <c r="A41499" s="131"/>
    </row>
    <row r="41502" spans="1:1" x14ac:dyDescent="0.55000000000000004">
      <c r="A41502" s="131"/>
    </row>
    <row r="41503" spans="1:1" x14ac:dyDescent="0.55000000000000004">
      <c r="A41503" s="131"/>
    </row>
    <row r="41506" spans="1:1" x14ac:dyDescent="0.55000000000000004">
      <c r="A41506" s="131"/>
    </row>
    <row r="41507" spans="1:1" x14ac:dyDescent="0.55000000000000004">
      <c r="A41507" s="131"/>
    </row>
    <row r="41510" spans="1:1" x14ac:dyDescent="0.55000000000000004">
      <c r="A41510" s="131"/>
    </row>
    <row r="41511" spans="1:1" x14ac:dyDescent="0.55000000000000004">
      <c r="A41511" s="131"/>
    </row>
    <row r="41514" spans="1:1" x14ac:dyDescent="0.55000000000000004">
      <c r="A41514" s="131"/>
    </row>
    <row r="41515" spans="1:1" x14ac:dyDescent="0.55000000000000004">
      <c r="A41515" s="131"/>
    </row>
    <row r="41518" spans="1:1" x14ac:dyDescent="0.55000000000000004">
      <c r="A41518" s="131"/>
    </row>
    <row r="41519" spans="1:1" x14ac:dyDescent="0.55000000000000004">
      <c r="A41519" s="131"/>
    </row>
    <row r="41522" spans="1:1" x14ac:dyDescent="0.55000000000000004">
      <c r="A41522" s="131"/>
    </row>
    <row r="41523" spans="1:1" x14ac:dyDescent="0.55000000000000004">
      <c r="A41523" s="131"/>
    </row>
    <row r="41526" spans="1:1" x14ac:dyDescent="0.55000000000000004">
      <c r="A41526" s="131"/>
    </row>
    <row r="41527" spans="1:1" x14ac:dyDescent="0.55000000000000004">
      <c r="A41527" s="131"/>
    </row>
    <row r="41530" spans="1:1" x14ac:dyDescent="0.55000000000000004">
      <c r="A41530" s="131"/>
    </row>
    <row r="41531" spans="1:1" x14ac:dyDescent="0.55000000000000004">
      <c r="A41531" s="131"/>
    </row>
    <row r="41534" spans="1:1" x14ac:dyDescent="0.55000000000000004">
      <c r="A41534" s="131"/>
    </row>
    <row r="41535" spans="1:1" x14ac:dyDescent="0.55000000000000004">
      <c r="A41535" s="131"/>
    </row>
    <row r="41538" spans="1:1" x14ac:dyDescent="0.55000000000000004">
      <c r="A41538" s="131"/>
    </row>
    <row r="41539" spans="1:1" x14ac:dyDescent="0.55000000000000004">
      <c r="A41539" s="131"/>
    </row>
    <row r="41542" spans="1:1" x14ac:dyDescent="0.55000000000000004">
      <c r="A41542" s="131"/>
    </row>
    <row r="41543" spans="1:1" x14ac:dyDescent="0.55000000000000004">
      <c r="A41543" s="131"/>
    </row>
    <row r="41546" spans="1:1" x14ac:dyDescent="0.55000000000000004">
      <c r="A41546" s="131"/>
    </row>
    <row r="41547" spans="1:1" x14ac:dyDescent="0.55000000000000004">
      <c r="A41547" s="131"/>
    </row>
    <row r="41550" spans="1:1" x14ac:dyDescent="0.55000000000000004">
      <c r="A41550" s="131"/>
    </row>
    <row r="41551" spans="1:1" x14ac:dyDescent="0.55000000000000004">
      <c r="A41551" s="131"/>
    </row>
    <row r="41554" spans="1:1" x14ac:dyDescent="0.55000000000000004">
      <c r="A41554" s="131"/>
    </row>
    <row r="41555" spans="1:1" x14ac:dyDescent="0.55000000000000004">
      <c r="A41555" s="131"/>
    </row>
    <row r="41558" spans="1:1" x14ac:dyDescent="0.55000000000000004">
      <c r="A41558" s="131"/>
    </row>
    <row r="41559" spans="1:1" x14ac:dyDescent="0.55000000000000004">
      <c r="A41559" s="131"/>
    </row>
    <row r="41562" spans="1:1" x14ac:dyDescent="0.55000000000000004">
      <c r="A41562" s="131"/>
    </row>
    <row r="41563" spans="1:1" x14ac:dyDescent="0.55000000000000004">
      <c r="A41563" s="131"/>
    </row>
    <row r="41566" spans="1:1" x14ac:dyDescent="0.55000000000000004">
      <c r="A41566" s="131"/>
    </row>
    <row r="41567" spans="1:1" x14ac:dyDescent="0.55000000000000004">
      <c r="A41567" s="131"/>
    </row>
    <row r="41570" spans="1:1" x14ac:dyDescent="0.55000000000000004">
      <c r="A41570" s="131"/>
    </row>
    <row r="41571" spans="1:1" x14ac:dyDescent="0.55000000000000004">
      <c r="A41571" s="131"/>
    </row>
    <row r="41574" spans="1:1" x14ac:dyDescent="0.55000000000000004">
      <c r="A41574" s="131"/>
    </row>
    <row r="41575" spans="1:1" x14ac:dyDescent="0.55000000000000004">
      <c r="A41575" s="131"/>
    </row>
    <row r="41578" spans="1:1" x14ac:dyDescent="0.55000000000000004">
      <c r="A41578" s="131"/>
    </row>
    <row r="41579" spans="1:1" x14ac:dyDescent="0.55000000000000004">
      <c r="A41579" s="131"/>
    </row>
    <row r="41582" spans="1:1" x14ac:dyDescent="0.55000000000000004">
      <c r="A41582" s="131"/>
    </row>
    <row r="41583" spans="1:1" x14ac:dyDescent="0.55000000000000004">
      <c r="A41583" s="131"/>
    </row>
    <row r="41586" spans="1:1" x14ac:dyDescent="0.55000000000000004">
      <c r="A41586" s="131"/>
    </row>
    <row r="41587" spans="1:1" x14ac:dyDescent="0.55000000000000004">
      <c r="A41587" s="131"/>
    </row>
    <row r="41590" spans="1:1" x14ac:dyDescent="0.55000000000000004">
      <c r="A41590" s="131"/>
    </row>
    <row r="41591" spans="1:1" x14ac:dyDescent="0.55000000000000004">
      <c r="A41591" s="131"/>
    </row>
    <row r="41594" spans="1:1" x14ac:dyDescent="0.55000000000000004">
      <c r="A41594" s="131"/>
    </row>
    <row r="41595" spans="1:1" x14ac:dyDescent="0.55000000000000004">
      <c r="A41595" s="131"/>
    </row>
    <row r="41598" spans="1:1" x14ac:dyDescent="0.55000000000000004">
      <c r="A41598" s="131"/>
    </row>
    <row r="41599" spans="1:1" x14ac:dyDescent="0.55000000000000004">
      <c r="A41599" s="131"/>
    </row>
    <row r="41602" spans="1:1" x14ac:dyDescent="0.55000000000000004">
      <c r="A41602" s="131"/>
    </row>
    <row r="41603" spans="1:1" x14ac:dyDescent="0.55000000000000004">
      <c r="A41603" s="131"/>
    </row>
    <row r="41606" spans="1:1" x14ac:dyDescent="0.55000000000000004">
      <c r="A41606" s="131"/>
    </row>
    <row r="41607" spans="1:1" x14ac:dyDescent="0.55000000000000004">
      <c r="A41607" s="131"/>
    </row>
    <row r="41610" spans="1:1" x14ac:dyDescent="0.55000000000000004">
      <c r="A41610" s="131"/>
    </row>
    <row r="41611" spans="1:1" x14ac:dyDescent="0.55000000000000004">
      <c r="A41611" s="131"/>
    </row>
    <row r="41614" spans="1:1" x14ac:dyDescent="0.55000000000000004">
      <c r="A41614" s="131"/>
    </row>
    <row r="41615" spans="1:1" x14ac:dyDescent="0.55000000000000004">
      <c r="A41615" s="131"/>
    </row>
    <row r="41618" spans="1:1" x14ac:dyDescent="0.55000000000000004">
      <c r="A41618" s="131"/>
    </row>
    <row r="41619" spans="1:1" x14ac:dyDescent="0.55000000000000004">
      <c r="A41619" s="131"/>
    </row>
    <row r="41622" spans="1:1" x14ac:dyDescent="0.55000000000000004">
      <c r="A41622" s="131"/>
    </row>
    <row r="41623" spans="1:1" x14ac:dyDescent="0.55000000000000004">
      <c r="A41623" s="131"/>
    </row>
    <row r="41626" spans="1:1" x14ac:dyDescent="0.55000000000000004">
      <c r="A41626" s="131"/>
    </row>
    <row r="41627" spans="1:1" x14ac:dyDescent="0.55000000000000004">
      <c r="A41627" s="131"/>
    </row>
    <row r="41630" spans="1:1" x14ac:dyDescent="0.55000000000000004">
      <c r="A41630" s="131"/>
    </row>
    <row r="41631" spans="1:1" x14ac:dyDescent="0.55000000000000004">
      <c r="A41631" s="131"/>
    </row>
    <row r="41634" spans="1:1" x14ac:dyDescent="0.55000000000000004">
      <c r="A41634" s="131"/>
    </row>
    <row r="41635" spans="1:1" x14ac:dyDescent="0.55000000000000004">
      <c r="A41635" s="131"/>
    </row>
    <row r="41638" spans="1:1" x14ac:dyDescent="0.55000000000000004">
      <c r="A41638" s="131"/>
    </row>
    <row r="41639" spans="1:1" x14ac:dyDescent="0.55000000000000004">
      <c r="A41639" s="131"/>
    </row>
    <row r="41642" spans="1:1" x14ac:dyDescent="0.55000000000000004">
      <c r="A41642" s="131"/>
    </row>
    <row r="41643" spans="1:1" x14ac:dyDescent="0.55000000000000004">
      <c r="A41643" s="131"/>
    </row>
    <row r="41646" spans="1:1" x14ac:dyDescent="0.55000000000000004">
      <c r="A41646" s="131"/>
    </row>
    <row r="41647" spans="1:1" x14ac:dyDescent="0.55000000000000004">
      <c r="A41647" s="131"/>
    </row>
    <row r="41650" spans="1:1" x14ac:dyDescent="0.55000000000000004">
      <c r="A41650" s="131"/>
    </row>
    <row r="41651" spans="1:1" x14ac:dyDescent="0.55000000000000004">
      <c r="A41651" s="131"/>
    </row>
    <row r="41654" spans="1:1" x14ac:dyDescent="0.55000000000000004">
      <c r="A41654" s="131"/>
    </row>
    <row r="41655" spans="1:1" x14ac:dyDescent="0.55000000000000004">
      <c r="A41655" s="131"/>
    </row>
    <row r="41658" spans="1:1" x14ac:dyDescent="0.55000000000000004">
      <c r="A41658" s="131"/>
    </row>
    <row r="41659" spans="1:1" x14ac:dyDescent="0.55000000000000004">
      <c r="A41659" s="131"/>
    </row>
    <row r="41662" spans="1:1" x14ac:dyDescent="0.55000000000000004">
      <c r="A41662" s="131"/>
    </row>
    <row r="41663" spans="1:1" x14ac:dyDescent="0.55000000000000004">
      <c r="A41663" s="131"/>
    </row>
    <row r="41666" spans="1:1" x14ac:dyDescent="0.55000000000000004">
      <c r="A41666" s="131"/>
    </row>
    <row r="41667" spans="1:1" x14ac:dyDescent="0.55000000000000004">
      <c r="A41667" s="131"/>
    </row>
    <row r="41670" spans="1:1" x14ac:dyDescent="0.55000000000000004">
      <c r="A41670" s="131"/>
    </row>
    <row r="41671" spans="1:1" x14ac:dyDescent="0.55000000000000004">
      <c r="A41671" s="131"/>
    </row>
    <row r="41674" spans="1:1" x14ac:dyDescent="0.55000000000000004">
      <c r="A41674" s="131"/>
    </row>
    <row r="41675" spans="1:1" x14ac:dyDescent="0.55000000000000004">
      <c r="A41675" s="131"/>
    </row>
    <row r="41678" spans="1:1" x14ac:dyDescent="0.55000000000000004">
      <c r="A41678" s="131"/>
    </row>
    <row r="41679" spans="1:1" x14ac:dyDescent="0.55000000000000004">
      <c r="A41679" s="131"/>
    </row>
    <row r="41682" spans="1:1" x14ac:dyDescent="0.55000000000000004">
      <c r="A41682" s="131"/>
    </row>
    <row r="41683" spans="1:1" x14ac:dyDescent="0.55000000000000004">
      <c r="A41683" s="131"/>
    </row>
    <row r="41686" spans="1:1" x14ac:dyDescent="0.55000000000000004">
      <c r="A41686" s="131"/>
    </row>
    <row r="41687" spans="1:1" x14ac:dyDescent="0.55000000000000004">
      <c r="A41687" s="131"/>
    </row>
    <row r="41690" spans="1:1" x14ac:dyDescent="0.55000000000000004">
      <c r="A41690" s="131"/>
    </row>
    <row r="41691" spans="1:1" x14ac:dyDescent="0.55000000000000004">
      <c r="A41691" s="131"/>
    </row>
    <row r="41694" spans="1:1" x14ac:dyDescent="0.55000000000000004">
      <c r="A41694" s="131"/>
    </row>
    <row r="41695" spans="1:1" x14ac:dyDescent="0.55000000000000004">
      <c r="A41695" s="131"/>
    </row>
    <row r="41698" spans="1:1" x14ac:dyDescent="0.55000000000000004">
      <c r="A41698" s="131"/>
    </row>
    <row r="41699" spans="1:1" x14ac:dyDescent="0.55000000000000004">
      <c r="A41699" s="131"/>
    </row>
    <row r="41702" spans="1:1" x14ac:dyDescent="0.55000000000000004">
      <c r="A41702" s="131"/>
    </row>
    <row r="41703" spans="1:1" x14ac:dyDescent="0.55000000000000004">
      <c r="A41703" s="131"/>
    </row>
    <row r="41706" spans="1:1" x14ac:dyDescent="0.55000000000000004">
      <c r="A41706" s="131"/>
    </row>
    <row r="41707" spans="1:1" x14ac:dyDescent="0.55000000000000004">
      <c r="A41707" s="131"/>
    </row>
    <row r="41710" spans="1:1" x14ac:dyDescent="0.55000000000000004">
      <c r="A41710" s="131"/>
    </row>
    <row r="41711" spans="1:1" x14ac:dyDescent="0.55000000000000004">
      <c r="A41711" s="131"/>
    </row>
    <row r="41714" spans="1:1" x14ac:dyDescent="0.55000000000000004">
      <c r="A41714" s="131"/>
    </row>
    <row r="41715" spans="1:1" x14ac:dyDescent="0.55000000000000004">
      <c r="A41715" s="131"/>
    </row>
    <row r="41718" spans="1:1" x14ac:dyDescent="0.55000000000000004">
      <c r="A41718" s="131"/>
    </row>
    <row r="41719" spans="1:1" x14ac:dyDescent="0.55000000000000004">
      <c r="A41719" s="131"/>
    </row>
    <row r="41722" spans="1:1" x14ac:dyDescent="0.55000000000000004">
      <c r="A41722" s="131"/>
    </row>
    <row r="41723" spans="1:1" x14ac:dyDescent="0.55000000000000004">
      <c r="A41723" s="131"/>
    </row>
    <row r="41726" spans="1:1" x14ac:dyDescent="0.55000000000000004">
      <c r="A41726" s="131"/>
    </row>
    <row r="41727" spans="1:1" x14ac:dyDescent="0.55000000000000004">
      <c r="A41727" s="131"/>
    </row>
    <row r="41730" spans="1:1" x14ac:dyDescent="0.55000000000000004">
      <c r="A41730" s="131"/>
    </row>
    <row r="41731" spans="1:1" x14ac:dyDescent="0.55000000000000004">
      <c r="A41731" s="131"/>
    </row>
    <row r="41734" spans="1:1" x14ac:dyDescent="0.55000000000000004">
      <c r="A41734" s="131"/>
    </row>
    <row r="41735" spans="1:1" x14ac:dyDescent="0.55000000000000004">
      <c r="A41735" s="131"/>
    </row>
    <row r="41738" spans="1:1" x14ac:dyDescent="0.55000000000000004">
      <c r="A41738" s="131"/>
    </row>
    <row r="41739" spans="1:1" x14ac:dyDescent="0.55000000000000004">
      <c r="A41739" s="131"/>
    </row>
    <row r="41742" spans="1:1" x14ac:dyDescent="0.55000000000000004">
      <c r="A41742" s="131"/>
    </row>
    <row r="41743" spans="1:1" x14ac:dyDescent="0.55000000000000004">
      <c r="A41743" s="131"/>
    </row>
    <row r="41746" spans="1:1" x14ac:dyDescent="0.55000000000000004">
      <c r="A41746" s="131"/>
    </row>
    <row r="41747" spans="1:1" x14ac:dyDescent="0.55000000000000004">
      <c r="A41747" s="131"/>
    </row>
    <row r="41750" spans="1:1" x14ac:dyDescent="0.55000000000000004">
      <c r="A41750" s="131"/>
    </row>
    <row r="41751" spans="1:1" x14ac:dyDescent="0.55000000000000004">
      <c r="A41751" s="131"/>
    </row>
    <row r="41754" spans="1:1" x14ac:dyDescent="0.55000000000000004">
      <c r="A41754" s="131"/>
    </row>
    <row r="41755" spans="1:1" x14ac:dyDescent="0.55000000000000004">
      <c r="A41755" s="131"/>
    </row>
    <row r="41758" spans="1:1" x14ac:dyDescent="0.55000000000000004">
      <c r="A41758" s="131"/>
    </row>
    <row r="41759" spans="1:1" x14ac:dyDescent="0.55000000000000004">
      <c r="A41759" s="131"/>
    </row>
    <row r="41762" spans="1:1" x14ac:dyDescent="0.55000000000000004">
      <c r="A41762" s="131"/>
    </row>
    <row r="41763" spans="1:1" x14ac:dyDescent="0.55000000000000004">
      <c r="A41763" s="131"/>
    </row>
    <row r="41766" spans="1:1" x14ac:dyDescent="0.55000000000000004">
      <c r="A41766" s="131"/>
    </row>
    <row r="41767" spans="1:1" x14ac:dyDescent="0.55000000000000004">
      <c r="A41767" s="131"/>
    </row>
    <row r="41770" spans="1:1" x14ac:dyDescent="0.55000000000000004">
      <c r="A41770" s="131"/>
    </row>
    <row r="41771" spans="1:1" x14ac:dyDescent="0.55000000000000004">
      <c r="A41771" s="131"/>
    </row>
    <row r="41774" spans="1:1" x14ac:dyDescent="0.55000000000000004">
      <c r="A41774" s="131"/>
    </row>
    <row r="41775" spans="1:1" x14ac:dyDescent="0.55000000000000004">
      <c r="A41775" s="131"/>
    </row>
    <row r="41778" spans="1:1" x14ac:dyDescent="0.55000000000000004">
      <c r="A41778" s="131"/>
    </row>
    <row r="41779" spans="1:1" x14ac:dyDescent="0.55000000000000004">
      <c r="A41779" s="131"/>
    </row>
    <row r="41782" spans="1:1" x14ac:dyDescent="0.55000000000000004">
      <c r="A41782" s="131"/>
    </row>
    <row r="41783" spans="1:1" x14ac:dyDescent="0.55000000000000004">
      <c r="A41783" s="131"/>
    </row>
    <row r="41786" spans="1:1" x14ac:dyDescent="0.55000000000000004">
      <c r="A41786" s="131"/>
    </row>
    <row r="41787" spans="1:1" x14ac:dyDescent="0.55000000000000004">
      <c r="A41787" s="131"/>
    </row>
    <row r="41790" spans="1:1" x14ac:dyDescent="0.55000000000000004">
      <c r="A41790" s="131"/>
    </row>
    <row r="41791" spans="1:1" x14ac:dyDescent="0.55000000000000004">
      <c r="A41791" s="131"/>
    </row>
    <row r="41794" spans="1:1" x14ac:dyDescent="0.55000000000000004">
      <c r="A41794" s="131"/>
    </row>
    <row r="41795" spans="1:1" x14ac:dyDescent="0.55000000000000004">
      <c r="A41795" s="131"/>
    </row>
    <row r="41798" spans="1:1" x14ac:dyDescent="0.55000000000000004">
      <c r="A41798" s="131"/>
    </row>
    <row r="41799" spans="1:1" x14ac:dyDescent="0.55000000000000004">
      <c r="A41799" s="131"/>
    </row>
    <row r="41802" spans="1:1" x14ac:dyDescent="0.55000000000000004">
      <c r="A41802" s="131"/>
    </row>
    <row r="41803" spans="1:1" x14ac:dyDescent="0.55000000000000004">
      <c r="A41803" s="131"/>
    </row>
    <row r="41806" spans="1:1" x14ac:dyDescent="0.55000000000000004">
      <c r="A41806" s="131"/>
    </row>
    <row r="41807" spans="1:1" x14ac:dyDescent="0.55000000000000004">
      <c r="A41807" s="131"/>
    </row>
    <row r="41810" spans="1:1" x14ac:dyDescent="0.55000000000000004">
      <c r="A41810" s="131"/>
    </row>
    <row r="41811" spans="1:1" x14ac:dyDescent="0.55000000000000004">
      <c r="A41811" s="131"/>
    </row>
    <row r="41814" spans="1:1" x14ac:dyDescent="0.55000000000000004">
      <c r="A41814" s="131"/>
    </row>
    <row r="41815" spans="1:1" x14ac:dyDescent="0.55000000000000004">
      <c r="A41815" s="131"/>
    </row>
    <row r="41818" spans="1:1" x14ac:dyDescent="0.55000000000000004">
      <c r="A41818" s="131"/>
    </row>
    <row r="41819" spans="1:1" x14ac:dyDescent="0.55000000000000004">
      <c r="A41819" s="131"/>
    </row>
    <row r="41822" spans="1:1" x14ac:dyDescent="0.55000000000000004">
      <c r="A41822" s="131"/>
    </row>
    <row r="41823" spans="1:1" x14ac:dyDescent="0.55000000000000004">
      <c r="A41823" s="131"/>
    </row>
    <row r="41826" spans="1:1" x14ac:dyDescent="0.55000000000000004">
      <c r="A41826" s="131"/>
    </row>
    <row r="41827" spans="1:1" x14ac:dyDescent="0.55000000000000004">
      <c r="A41827" s="131"/>
    </row>
    <row r="41830" spans="1:1" x14ac:dyDescent="0.55000000000000004">
      <c r="A41830" s="131"/>
    </row>
    <row r="41831" spans="1:1" x14ac:dyDescent="0.55000000000000004">
      <c r="A41831" s="131"/>
    </row>
    <row r="41834" spans="1:1" x14ac:dyDescent="0.55000000000000004">
      <c r="A41834" s="131"/>
    </row>
    <row r="41835" spans="1:1" x14ac:dyDescent="0.55000000000000004">
      <c r="A41835" s="131"/>
    </row>
    <row r="41838" spans="1:1" x14ac:dyDescent="0.55000000000000004">
      <c r="A41838" s="131"/>
    </row>
    <row r="41839" spans="1:1" x14ac:dyDescent="0.55000000000000004">
      <c r="A41839" s="131"/>
    </row>
    <row r="41842" spans="1:1" x14ac:dyDescent="0.55000000000000004">
      <c r="A41842" s="131"/>
    </row>
    <row r="41843" spans="1:1" x14ac:dyDescent="0.55000000000000004">
      <c r="A41843" s="131"/>
    </row>
    <row r="41846" spans="1:1" x14ac:dyDescent="0.55000000000000004">
      <c r="A41846" s="131"/>
    </row>
    <row r="41847" spans="1:1" x14ac:dyDescent="0.55000000000000004">
      <c r="A41847" s="131"/>
    </row>
    <row r="41850" spans="1:1" x14ac:dyDescent="0.55000000000000004">
      <c r="A41850" s="131"/>
    </row>
    <row r="41851" spans="1:1" x14ac:dyDescent="0.55000000000000004">
      <c r="A41851" s="131"/>
    </row>
    <row r="41854" spans="1:1" x14ac:dyDescent="0.55000000000000004">
      <c r="A41854" s="131"/>
    </row>
    <row r="41855" spans="1:1" x14ac:dyDescent="0.55000000000000004">
      <c r="A41855" s="131"/>
    </row>
    <row r="41858" spans="1:1" x14ac:dyDescent="0.55000000000000004">
      <c r="A41858" s="131"/>
    </row>
    <row r="41859" spans="1:1" x14ac:dyDescent="0.55000000000000004">
      <c r="A41859" s="131"/>
    </row>
    <row r="41862" spans="1:1" x14ac:dyDescent="0.55000000000000004">
      <c r="A41862" s="131"/>
    </row>
    <row r="41863" spans="1:1" x14ac:dyDescent="0.55000000000000004">
      <c r="A41863" s="131"/>
    </row>
    <row r="41866" spans="1:1" x14ac:dyDescent="0.55000000000000004">
      <c r="A41866" s="131"/>
    </row>
    <row r="41867" spans="1:1" x14ac:dyDescent="0.55000000000000004">
      <c r="A41867" s="131"/>
    </row>
    <row r="41870" spans="1:1" x14ac:dyDescent="0.55000000000000004">
      <c r="A41870" s="131"/>
    </row>
    <row r="41871" spans="1:1" x14ac:dyDescent="0.55000000000000004">
      <c r="A41871" s="131"/>
    </row>
    <row r="41874" spans="1:1" x14ac:dyDescent="0.55000000000000004">
      <c r="A41874" s="131"/>
    </row>
    <row r="41875" spans="1:1" x14ac:dyDescent="0.55000000000000004">
      <c r="A41875" s="131"/>
    </row>
    <row r="41878" spans="1:1" x14ac:dyDescent="0.55000000000000004">
      <c r="A41878" s="131"/>
    </row>
    <row r="41879" spans="1:1" x14ac:dyDescent="0.55000000000000004">
      <c r="A41879" s="131"/>
    </row>
    <row r="41882" spans="1:1" x14ac:dyDescent="0.55000000000000004">
      <c r="A41882" s="131"/>
    </row>
    <row r="41883" spans="1:1" x14ac:dyDescent="0.55000000000000004">
      <c r="A41883" s="131"/>
    </row>
    <row r="41886" spans="1:1" x14ac:dyDescent="0.55000000000000004">
      <c r="A41886" s="131"/>
    </row>
    <row r="41887" spans="1:1" x14ac:dyDescent="0.55000000000000004">
      <c r="A41887" s="131"/>
    </row>
    <row r="41890" spans="1:1" x14ac:dyDescent="0.55000000000000004">
      <c r="A41890" s="131"/>
    </row>
    <row r="41891" spans="1:1" x14ac:dyDescent="0.55000000000000004">
      <c r="A41891" s="131"/>
    </row>
    <row r="41894" spans="1:1" x14ac:dyDescent="0.55000000000000004">
      <c r="A41894" s="131"/>
    </row>
    <row r="41895" spans="1:1" x14ac:dyDescent="0.55000000000000004">
      <c r="A41895" s="131"/>
    </row>
    <row r="41898" spans="1:1" x14ac:dyDescent="0.55000000000000004">
      <c r="A41898" s="131"/>
    </row>
    <row r="41899" spans="1:1" x14ac:dyDescent="0.55000000000000004">
      <c r="A41899" s="131"/>
    </row>
    <row r="41902" spans="1:1" x14ac:dyDescent="0.55000000000000004">
      <c r="A41902" s="131"/>
    </row>
    <row r="41903" spans="1:1" x14ac:dyDescent="0.55000000000000004">
      <c r="A41903" s="131"/>
    </row>
    <row r="41906" spans="1:1" x14ac:dyDescent="0.55000000000000004">
      <c r="A41906" s="131"/>
    </row>
    <row r="41907" spans="1:1" x14ac:dyDescent="0.55000000000000004">
      <c r="A41907" s="131"/>
    </row>
    <row r="41910" spans="1:1" x14ac:dyDescent="0.55000000000000004">
      <c r="A41910" s="131"/>
    </row>
    <row r="41911" spans="1:1" x14ac:dyDescent="0.55000000000000004">
      <c r="A41911" s="131"/>
    </row>
    <row r="41914" spans="1:1" x14ac:dyDescent="0.55000000000000004">
      <c r="A41914" s="131"/>
    </row>
    <row r="41915" spans="1:1" x14ac:dyDescent="0.55000000000000004">
      <c r="A41915" s="131"/>
    </row>
    <row r="41918" spans="1:1" x14ac:dyDescent="0.55000000000000004">
      <c r="A41918" s="131"/>
    </row>
    <row r="41919" spans="1:1" x14ac:dyDescent="0.55000000000000004">
      <c r="A41919" s="131"/>
    </row>
    <row r="41922" spans="1:1" x14ac:dyDescent="0.55000000000000004">
      <c r="A41922" s="131"/>
    </row>
    <row r="41923" spans="1:1" x14ac:dyDescent="0.55000000000000004">
      <c r="A41923" s="131"/>
    </row>
    <row r="41926" spans="1:1" x14ac:dyDescent="0.55000000000000004">
      <c r="A41926" s="131"/>
    </row>
    <row r="41927" spans="1:1" x14ac:dyDescent="0.55000000000000004">
      <c r="A41927" s="131"/>
    </row>
    <row r="41930" spans="1:1" x14ac:dyDescent="0.55000000000000004">
      <c r="A41930" s="131"/>
    </row>
    <row r="41931" spans="1:1" x14ac:dyDescent="0.55000000000000004">
      <c r="A41931" s="131"/>
    </row>
    <row r="41934" spans="1:1" x14ac:dyDescent="0.55000000000000004">
      <c r="A41934" s="131"/>
    </row>
    <row r="41935" spans="1:1" x14ac:dyDescent="0.55000000000000004">
      <c r="A41935" s="131"/>
    </row>
    <row r="41938" spans="1:1" x14ac:dyDescent="0.55000000000000004">
      <c r="A41938" s="131"/>
    </row>
    <row r="41939" spans="1:1" x14ac:dyDescent="0.55000000000000004">
      <c r="A41939" s="131"/>
    </row>
    <row r="41942" spans="1:1" x14ac:dyDescent="0.55000000000000004">
      <c r="A41942" s="131"/>
    </row>
    <row r="41943" spans="1:1" x14ac:dyDescent="0.55000000000000004">
      <c r="A41943" s="131"/>
    </row>
    <row r="41946" spans="1:1" x14ac:dyDescent="0.55000000000000004">
      <c r="A41946" s="131"/>
    </row>
    <row r="41947" spans="1:1" x14ac:dyDescent="0.55000000000000004">
      <c r="A41947" s="131"/>
    </row>
    <row r="41950" spans="1:1" x14ac:dyDescent="0.55000000000000004">
      <c r="A41950" s="131"/>
    </row>
    <row r="41951" spans="1:1" x14ac:dyDescent="0.55000000000000004">
      <c r="A41951" s="131"/>
    </row>
    <row r="41954" spans="1:1" x14ac:dyDescent="0.55000000000000004">
      <c r="A41954" s="131"/>
    </row>
    <row r="41955" spans="1:1" x14ac:dyDescent="0.55000000000000004">
      <c r="A41955" s="131"/>
    </row>
    <row r="41958" spans="1:1" x14ac:dyDescent="0.55000000000000004">
      <c r="A41958" s="131"/>
    </row>
    <row r="41959" spans="1:1" x14ac:dyDescent="0.55000000000000004">
      <c r="A41959" s="131"/>
    </row>
    <row r="41962" spans="1:1" x14ac:dyDescent="0.55000000000000004">
      <c r="A41962" s="131"/>
    </row>
    <row r="41963" spans="1:1" x14ac:dyDescent="0.55000000000000004">
      <c r="A41963" s="131"/>
    </row>
    <row r="41966" spans="1:1" x14ac:dyDescent="0.55000000000000004">
      <c r="A41966" s="131"/>
    </row>
    <row r="41967" spans="1:1" x14ac:dyDescent="0.55000000000000004">
      <c r="A41967" s="131"/>
    </row>
    <row r="41970" spans="1:1" x14ac:dyDescent="0.55000000000000004">
      <c r="A41970" s="131"/>
    </row>
    <row r="41971" spans="1:1" x14ac:dyDescent="0.55000000000000004">
      <c r="A41971" s="131"/>
    </row>
    <row r="41974" spans="1:1" x14ac:dyDescent="0.55000000000000004">
      <c r="A41974" s="131"/>
    </row>
    <row r="41975" spans="1:1" x14ac:dyDescent="0.55000000000000004">
      <c r="A41975" s="131"/>
    </row>
    <row r="41978" spans="1:1" x14ac:dyDescent="0.55000000000000004">
      <c r="A41978" s="131"/>
    </row>
    <row r="41979" spans="1:1" x14ac:dyDescent="0.55000000000000004">
      <c r="A41979" s="131"/>
    </row>
    <row r="41982" spans="1:1" x14ac:dyDescent="0.55000000000000004">
      <c r="A41982" s="131"/>
    </row>
    <row r="41983" spans="1:1" x14ac:dyDescent="0.55000000000000004">
      <c r="A41983" s="131"/>
    </row>
    <row r="41986" spans="1:1" x14ac:dyDescent="0.55000000000000004">
      <c r="A41986" s="131"/>
    </row>
    <row r="41987" spans="1:1" x14ac:dyDescent="0.55000000000000004">
      <c r="A41987" s="131"/>
    </row>
    <row r="41990" spans="1:1" x14ac:dyDescent="0.55000000000000004">
      <c r="A41990" s="131"/>
    </row>
    <row r="41991" spans="1:1" x14ac:dyDescent="0.55000000000000004">
      <c r="A41991" s="131"/>
    </row>
    <row r="41994" spans="1:1" x14ac:dyDescent="0.55000000000000004">
      <c r="A41994" s="131"/>
    </row>
    <row r="41995" spans="1:1" x14ac:dyDescent="0.55000000000000004">
      <c r="A41995" s="131"/>
    </row>
    <row r="41998" spans="1:1" x14ac:dyDescent="0.55000000000000004">
      <c r="A41998" s="131"/>
    </row>
    <row r="41999" spans="1:1" x14ac:dyDescent="0.55000000000000004">
      <c r="A41999" s="131"/>
    </row>
    <row r="42002" spans="1:1" x14ac:dyDescent="0.55000000000000004">
      <c r="A42002" s="131"/>
    </row>
    <row r="42003" spans="1:1" x14ac:dyDescent="0.55000000000000004">
      <c r="A42003" s="131"/>
    </row>
    <row r="42006" spans="1:1" x14ac:dyDescent="0.55000000000000004">
      <c r="A42006" s="131"/>
    </row>
    <row r="42007" spans="1:1" x14ac:dyDescent="0.55000000000000004">
      <c r="A42007" s="131"/>
    </row>
    <row r="42010" spans="1:1" x14ac:dyDescent="0.55000000000000004">
      <c r="A42010" s="131"/>
    </row>
    <row r="42011" spans="1:1" x14ac:dyDescent="0.55000000000000004">
      <c r="A42011" s="131"/>
    </row>
    <row r="42014" spans="1:1" x14ac:dyDescent="0.55000000000000004">
      <c r="A42014" s="131"/>
    </row>
    <row r="42015" spans="1:1" x14ac:dyDescent="0.55000000000000004">
      <c r="A42015" s="131"/>
    </row>
    <row r="42018" spans="1:1" x14ac:dyDescent="0.55000000000000004">
      <c r="A42018" s="131"/>
    </row>
    <row r="42019" spans="1:1" x14ac:dyDescent="0.55000000000000004">
      <c r="A42019" s="131"/>
    </row>
    <row r="42022" spans="1:1" x14ac:dyDescent="0.55000000000000004">
      <c r="A42022" s="131"/>
    </row>
    <row r="42023" spans="1:1" x14ac:dyDescent="0.55000000000000004">
      <c r="A42023" s="131"/>
    </row>
    <row r="42026" spans="1:1" x14ac:dyDescent="0.55000000000000004">
      <c r="A42026" s="131"/>
    </row>
    <row r="42027" spans="1:1" x14ac:dyDescent="0.55000000000000004">
      <c r="A42027" s="131"/>
    </row>
    <row r="42030" spans="1:1" x14ac:dyDescent="0.55000000000000004">
      <c r="A42030" s="131"/>
    </row>
    <row r="42031" spans="1:1" x14ac:dyDescent="0.55000000000000004">
      <c r="A42031" s="131"/>
    </row>
    <row r="42034" spans="1:1" x14ac:dyDescent="0.55000000000000004">
      <c r="A42034" s="131"/>
    </row>
    <row r="42035" spans="1:1" x14ac:dyDescent="0.55000000000000004">
      <c r="A42035" s="131"/>
    </row>
    <row r="42038" spans="1:1" x14ac:dyDescent="0.55000000000000004">
      <c r="A42038" s="131"/>
    </row>
    <row r="42039" spans="1:1" x14ac:dyDescent="0.55000000000000004">
      <c r="A42039" s="131"/>
    </row>
    <row r="42042" spans="1:1" x14ac:dyDescent="0.55000000000000004">
      <c r="A42042" s="131"/>
    </row>
    <row r="42043" spans="1:1" x14ac:dyDescent="0.55000000000000004">
      <c r="A42043" s="131"/>
    </row>
    <row r="42046" spans="1:1" x14ac:dyDescent="0.55000000000000004">
      <c r="A42046" s="131"/>
    </row>
    <row r="42047" spans="1:1" x14ac:dyDescent="0.55000000000000004">
      <c r="A42047" s="131"/>
    </row>
    <row r="42050" spans="1:1" x14ac:dyDescent="0.55000000000000004">
      <c r="A42050" s="131"/>
    </row>
    <row r="42051" spans="1:1" x14ac:dyDescent="0.55000000000000004">
      <c r="A42051" s="131"/>
    </row>
    <row r="42054" spans="1:1" x14ac:dyDescent="0.55000000000000004">
      <c r="A42054" s="131"/>
    </row>
    <row r="42055" spans="1:1" x14ac:dyDescent="0.55000000000000004">
      <c r="A42055" s="131"/>
    </row>
    <row r="42058" spans="1:1" x14ac:dyDescent="0.55000000000000004">
      <c r="A42058" s="131"/>
    </row>
    <row r="42059" spans="1:1" x14ac:dyDescent="0.55000000000000004">
      <c r="A42059" s="131"/>
    </row>
    <row r="42062" spans="1:1" x14ac:dyDescent="0.55000000000000004">
      <c r="A42062" s="131"/>
    </row>
    <row r="42063" spans="1:1" x14ac:dyDescent="0.55000000000000004">
      <c r="A42063" s="131"/>
    </row>
    <row r="42066" spans="1:1" x14ac:dyDescent="0.55000000000000004">
      <c r="A42066" s="131"/>
    </row>
    <row r="42067" spans="1:1" x14ac:dyDescent="0.55000000000000004">
      <c r="A42067" s="131"/>
    </row>
    <row r="42070" spans="1:1" x14ac:dyDescent="0.55000000000000004">
      <c r="A42070" s="131"/>
    </row>
    <row r="42071" spans="1:1" x14ac:dyDescent="0.55000000000000004">
      <c r="A42071" s="131"/>
    </row>
    <row r="42074" spans="1:1" x14ac:dyDescent="0.55000000000000004">
      <c r="A42074" s="131"/>
    </row>
    <row r="42075" spans="1:1" x14ac:dyDescent="0.55000000000000004">
      <c r="A42075" s="131"/>
    </row>
    <row r="42078" spans="1:1" x14ac:dyDescent="0.55000000000000004">
      <c r="A42078" s="131"/>
    </row>
    <row r="42079" spans="1:1" x14ac:dyDescent="0.55000000000000004">
      <c r="A42079" s="131"/>
    </row>
    <row r="42082" spans="1:1" x14ac:dyDescent="0.55000000000000004">
      <c r="A42082" s="131"/>
    </row>
    <row r="42083" spans="1:1" x14ac:dyDescent="0.55000000000000004">
      <c r="A42083" s="131"/>
    </row>
    <row r="42086" spans="1:1" x14ac:dyDescent="0.55000000000000004">
      <c r="A42086" s="131"/>
    </row>
    <row r="42087" spans="1:1" x14ac:dyDescent="0.55000000000000004">
      <c r="A42087" s="131"/>
    </row>
    <row r="42090" spans="1:1" x14ac:dyDescent="0.55000000000000004">
      <c r="A42090" s="131"/>
    </row>
    <row r="42091" spans="1:1" x14ac:dyDescent="0.55000000000000004">
      <c r="A42091" s="131"/>
    </row>
    <row r="42094" spans="1:1" x14ac:dyDescent="0.55000000000000004">
      <c r="A42094" s="131"/>
    </row>
    <row r="42095" spans="1:1" x14ac:dyDescent="0.55000000000000004">
      <c r="A42095" s="131"/>
    </row>
    <row r="42098" spans="1:1" x14ac:dyDescent="0.55000000000000004">
      <c r="A42098" s="131"/>
    </row>
    <row r="42099" spans="1:1" x14ac:dyDescent="0.55000000000000004">
      <c r="A42099" s="131"/>
    </row>
    <row r="42102" spans="1:1" x14ac:dyDescent="0.55000000000000004">
      <c r="A42102" s="131"/>
    </row>
    <row r="42103" spans="1:1" x14ac:dyDescent="0.55000000000000004">
      <c r="A42103" s="131"/>
    </row>
    <row r="42106" spans="1:1" x14ac:dyDescent="0.55000000000000004">
      <c r="A42106" s="131"/>
    </row>
    <row r="42107" spans="1:1" x14ac:dyDescent="0.55000000000000004">
      <c r="A42107" s="131"/>
    </row>
    <row r="42110" spans="1:1" x14ac:dyDescent="0.55000000000000004">
      <c r="A42110" s="131"/>
    </row>
    <row r="42111" spans="1:1" x14ac:dyDescent="0.55000000000000004">
      <c r="A42111" s="131"/>
    </row>
    <row r="42114" spans="1:1" x14ac:dyDescent="0.55000000000000004">
      <c r="A42114" s="131"/>
    </row>
    <row r="42115" spans="1:1" x14ac:dyDescent="0.55000000000000004">
      <c r="A42115" s="131"/>
    </row>
    <row r="42118" spans="1:1" x14ac:dyDescent="0.55000000000000004">
      <c r="A42118" s="131"/>
    </row>
    <row r="42119" spans="1:1" x14ac:dyDescent="0.55000000000000004">
      <c r="A42119" s="131"/>
    </row>
    <row r="42122" spans="1:1" x14ac:dyDescent="0.55000000000000004">
      <c r="A42122" s="131"/>
    </row>
    <row r="42123" spans="1:1" x14ac:dyDescent="0.55000000000000004">
      <c r="A42123" s="131"/>
    </row>
    <row r="42126" spans="1:1" x14ac:dyDescent="0.55000000000000004">
      <c r="A42126" s="131"/>
    </row>
    <row r="42127" spans="1:1" x14ac:dyDescent="0.55000000000000004">
      <c r="A42127" s="131"/>
    </row>
    <row r="42130" spans="1:1" x14ac:dyDescent="0.55000000000000004">
      <c r="A42130" s="131"/>
    </row>
    <row r="42131" spans="1:1" x14ac:dyDescent="0.55000000000000004">
      <c r="A42131" s="131"/>
    </row>
    <row r="42134" spans="1:1" x14ac:dyDescent="0.55000000000000004">
      <c r="A42134" s="131"/>
    </row>
    <row r="42135" spans="1:1" x14ac:dyDescent="0.55000000000000004">
      <c r="A42135" s="131"/>
    </row>
    <row r="42138" spans="1:1" x14ac:dyDescent="0.55000000000000004">
      <c r="A42138" s="131"/>
    </row>
    <row r="42139" spans="1:1" x14ac:dyDescent="0.55000000000000004">
      <c r="A42139" s="131"/>
    </row>
    <row r="42142" spans="1:1" x14ac:dyDescent="0.55000000000000004">
      <c r="A42142" s="131"/>
    </row>
    <row r="42143" spans="1:1" x14ac:dyDescent="0.55000000000000004">
      <c r="A42143" s="131"/>
    </row>
    <row r="42146" spans="1:1" x14ac:dyDescent="0.55000000000000004">
      <c r="A42146" s="131"/>
    </row>
    <row r="42147" spans="1:1" x14ac:dyDescent="0.55000000000000004">
      <c r="A42147" s="131"/>
    </row>
    <row r="42150" spans="1:1" x14ac:dyDescent="0.55000000000000004">
      <c r="A42150" s="131"/>
    </row>
    <row r="42151" spans="1:1" x14ac:dyDescent="0.55000000000000004">
      <c r="A42151" s="131"/>
    </row>
    <row r="42154" spans="1:1" x14ac:dyDescent="0.55000000000000004">
      <c r="A42154" s="131"/>
    </row>
    <row r="42155" spans="1:1" x14ac:dyDescent="0.55000000000000004">
      <c r="A42155" s="131"/>
    </row>
    <row r="42158" spans="1:1" x14ac:dyDescent="0.55000000000000004">
      <c r="A42158" s="131"/>
    </row>
    <row r="42159" spans="1:1" x14ac:dyDescent="0.55000000000000004">
      <c r="A42159" s="131"/>
    </row>
    <row r="42162" spans="1:1" x14ac:dyDescent="0.55000000000000004">
      <c r="A42162" s="131"/>
    </row>
    <row r="42163" spans="1:1" x14ac:dyDescent="0.55000000000000004">
      <c r="A42163" s="131"/>
    </row>
    <row r="42166" spans="1:1" x14ac:dyDescent="0.55000000000000004">
      <c r="A42166" s="131"/>
    </row>
    <row r="42167" spans="1:1" x14ac:dyDescent="0.55000000000000004">
      <c r="A42167" s="131"/>
    </row>
    <row r="42170" spans="1:1" x14ac:dyDescent="0.55000000000000004">
      <c r="A42170" s="131"/>
    </row>
    <row r="42171" spans="1:1" x14ac:dyDescent="0.55000000000000004">
      <c r="A42171" s="131"/>
    </row>
    <row r="42174" spans="1:1" x14ac:dyDescent="0.55000000000000004">
      <c r="A42174" s="131"/>
    </row>
    <row r="42175" spans="1:1" x14ac:dyDescent="0.55000000000000004">
      <c r="A42175" s="131"/>
    </row>
    <row r="42178" spans="1:1" x14ac:dyDescent="0.55000000000000004">
      <c r="A42178" s="131"/>
    </row>
    <row r="42179" spans="1:1" x14ac:dyDescent="0.55000000000000004">
      <c r="A42179" s="131"/>
    </row>
    <row r="42182" spans="1:1" x14ac:dyDescent="0.55000000000000004">
      <c r="A42182" s="131"/>
    </row>
    <row r="42183" spans="1:1" x14ac:dyDescent="0.55000000000000004">
      <c r="A42183" s="131"/>
    </row>
    <row r="42186" spans="1:1" x14ac:dyDescent="0.55000000000000004">
      <c r="A42186" s="131"/>
    </row>
    <row r="42187" spans="1:1" x14ac:dyDescent="0.55000000000000004">
      <c r="A42187" s="131"/>
    </row>
    <row r="42190" spans="1:1" x14ac:dyDescent="0.55000000000000004">
      <c r="A42190" s="131"/>
    </row>
    <row r="42191" spans="1:1" x14ac:dyDescent="0.55000000000000004">
      <c r="A42191" s="131"/>
    </row>
    <row r="42194" spans="1:1" x14ac:dyDescent="0.55000000000000004">
      <c r="A42194" s="131"/>
    </row>
    <row r="42195" spans="1:1" x14ac:dyDescent="0.55000000000000004">
      <c r="A42195" s="131"/>
    </row>
    <row r="42198" spans="1:1" x14ac:dyDescent="0.55000000000000004">
      <c r="A42198" s="131"/>
    </row>
    <row r="42199" spans="1:1" x14ac:dyDescent="0.55000000000000004">
      <c r="A42199" s="131"/>
    </row>
    <row r="42202" spans="1:1" x14ac:dyDescent="0.55000000000000004">
      <c r="A42202" s="131"/>
    </row>
    <row r="42203" spans="1:1" x14ac:dyDescent="0.55000000000000004">
      <c r="A42203" s="131"/>
    </row>
    <row r="42206" spans="1:1" x14ac:dyDescent="0.55000000000000004">
      <c r="A42206" s="131"/>
    </row>
    <row r="42207" spans="1:1" x14ac:dyDescent="0.55000000000000004">
      <c r="A42207" s="131"/>
    </row>
    <row r="42210" spans="1:1" x14ac:dyDescent="0.55000000000000004">
      <c r="A42210" s="131"/>
    </row>
    <row r="42211" spans="1:1" x14ac:dyDescent="0.55000000000000004">
      <c r="A42211" s="131"/>
    </row>
    <row r="42214" spans="1:1" x14ac:dyDescent="0.55000000000000004">
      <c r="A42214" s="131"/>
    </row>
    <row r="42215" spans="1:1" x14ac:dyDescent="0.55000000000000004">
      <c r="A42215" s="131"/>
    </row>
    <row r="42218" spans="1:1" x14ac:dyDescent="0.55000000000000004">
      <c r="A42218" s="131"/>
    </row>
    <row r="42219" spans="1:1" x14ac:dyDescent="0.55000000000000004">
      <c r="A42219" s="131"/>
    </row>
    <row r="42222" spans="1:1" x14ac:dyDescent="0.55000000000000004">
      <c r="A42222" s="131"/>
    </row>
    <row r="42223" spans="1:1" x14ac:dyDescent="0.55000000000000004">
      <c r="A42223" s="131"/>
    </row>
    <row r="42226" spans="1:1" x14ac:dyDescent="0.55000000000000004">
      <c r="A42226" s="131"/>
    </row>
    <row r="42227" spans="1:1" x14ac:dyDescent="0.55000000000000004">
      <c r="A42227" s="131"/>
    </row>
    <row r="42230" spans="1:1" x14ac:dyDescent="0.55000000000000004">
      <c r="A42230" s="131"/>
    </row>
    <row r="42231" spans="1:1" x14ac:dyDescent="0.55000000000000004">
      <c r="A42231" s="131"/>
    </row>
    <row r="42234" spans="1:1" x14ac:dyDescent="0.55000000000000004">
      <c r="A42234" s="131"/>
    </row>
    <row r="42235" spans="1:1" x14ac:dyDescent="0.55000000000000004">
      <c r="A42235" s="131"/>
    </row>
    <row r="42238" spans="1:1" x14ac:dyDescent="0.55000000000000004">
      <c r="A42238" s="131"/>
    </row>
    <row r="42239" spans="1:1" x14ac:dyDescent="0.55000000000000004">
      <c r="A42239" s="131"/>
    </row>
    <row r="42242" spans="1:1" x14ac:dyDescent="0.55000000000000004">
      <c r="A42242" s="131"/>
    </row>
    <row r="42243" spans="1:1" x14ac:dyDescent="0.55000000000000004">
      <c r="A42243" s="131"/>
    </row>
    <row r="42246" spans="1:1" x14ac:dyDescent="0.55000000000000004">
      <c r="A42246" s="131"/>
    </row>
    <row r="42247" spans="1:1" x14ac:dyDescent="0.55000000000000004">
      <c r="A42247" s="131"/>
    </row>
    <row r="42250" spans="1:1" x14ac:dyDescent="0.55000000000000004">
      <c r="A42250" s="131"/>
    </row>
    <row r="42251" spans="1:1" x14ac:dyDescent="0.55000000000000004">
      <c r="A42251" s="131"/>
    </row>
    <row r="42254" spans="1:1" x14ac:dyDescent="0.55000000000000004">
      <c r="A42254" s="131"/>
    </row>
    <row r="42255" spans="1:1" x14ac:dyDescent="0.55000000000000004">
      <c r="A42255" s="131"/>
    </row>
    <row r="42258" spans="1:1" x14ac:dyDescent="0.55000000000000004">
      <c r="A42258" s="131"/>
    </row>
    <row r="42259" spans="1:1" x14ac:dyDescent="0.55000000000000004">
      <c r="A42259" s="131"/>
    </row>
    <row r="42262" spans="1:1" x14ac:dyDescent="0.55000000000000004">
      <c r="A42262" s="131"/>
    </row>
    <row r="42263" spans="1:1" x14ac:dyDescent="0.55000000000000004">
      <c r="A42263" s="131"/>
    </row>
    <row r="42266" spans="1:1" x14ac:dyDescent="0.55000000000000004">
      <c r="A42266" s="131"/>
    </row>
    <row r="42267" spans="1:1" x14ac:dyDescent="0.55000000000000004">
      <c r="A42267" s="131"/>
    </row>
    <row r="42270" spans="1:1" x14ac:dyDescent="0.55000000000000004">
      <c r="A42270" s="131"/>
    </row>
    <row r="42271" spans="1:1" x14ac:dyDescent="0.55000000000000004">
      <c r="A42271" s="131"/>
    </row>
    <row r="42274" spans="1:1" x14ac:dyDescent="0.55000000000000004">
      <c r="A42274" s="131"/>
    </row>
    <row r="42275" spans="1:1" x14ac:dyDescent="0.55000000000000004">
      <c r="A42275" s="131"/>
    </row>
    <row r="42278" spans="1:1" x14ac:dyDescent="0.55000000000000004">
      <c r="A42278" s="131"/>
    </row>
    <row r="42279" spans="1:1" x14ac:dyDescent="0.55000000000000004">
      <c r="A42279" s="131"/>
    </row>
    <row r="42282" spans="1:1" x14ac:dyDescent="0.55000000000000004">
      <c r="A42282" s="131"/>
    </row>
    <row r="42283" spans="1:1" x14ac:dyDescent="0.55000000000000004">
      <c r="A42283" s="131"/>
    </row>
    <row r="42286" spans="1:1" x14ac:dyDescent="0.55000000000000004">
      <c r="A42286" s="131"/>
    </row>
    <row r="42287" spans="1:1" x14ac:dyDescent="0.55000000000000004">
      <c r="A42287" s="131"/>
    </row>
    <row r="42290" spans="1:1" x14ac:dyDescent="0.55000000000000004">
      <c r="A42290" s="131"/>
    </row>
    <row r="42291" spans="1:1" x14ac:dyDescent="0.55000000000000004">
      <c r="A42291" s="131"/>
    </row>
    <row r="42294" spans="1:1" x14ac:dyDescent="0.55000000000000004">
      <c r="A42294" s="131"/>
    </row>
    <row r="42295" spans="1:1" x14ac:dyDescent="0.55000000000000004">
      <c r="A42295" s="131"/>
    </row>
    <row r="42298" spans="1:1" x14ac:dyDescent="0.55000000000000004">
      <c r="A42298" s="131"/>
    </row>
    <row r="42299" spans="1:1" x14ac:dyDescent="0.55000000000000004">
      <c r="A42299" s="131"/>
    </row>
    <row r="42302" spans="1:1" x14ac:dyDescent="0.55000000000000004">
      <c r="A42302" s="131"/>
    </row>
    <row r="42303" spans="1:1" x14ac:dyDescent="0.55000000000000004">
      <c r="A42303" s="131"/>
    </row>
    <row r="42306" spans="1:1" x14ac:dyDescent="0.55000000000000004">
      <c r="A42306" s="131"/>
    </row>
    <row r="42307" spans="1:1" x14ac:dyDescent="0.55000000000000004">
      <c r="A42307" s="131"/>
    </row>
    <row r="42310" spans="1:1" x14ac:dyDescent="0.55000000000000004">
      <c r="A42310" s="131"/>
    </row>
    <row r="42311" spans="1:1" x14ac:dyDescent="0.55000000000000004">
      <c r="A42311" s="131"/>
    </row>
    <row r="42314" spans="1:1" x14ac:dyDescent="0.55000000000000004">
      <c r="A42314" s="131"/>
    </row>
    <row r="42315" spans="1:1" x14ac:dyDescent="0.55000000000000004">
      <c r="A42315" s="131"/>
    </row>
    <row r="42318" spans="1:1" x14ac:dyDescent="0.55000000000000004">
      <c r="A42318" s="131"/>
    </row>
    <row r="42319" spans="1:1" x14ac:dyDescent="0.55000000000000004">
      <c r="A42319" s="131"/>
    </row>
    <row r="42322" spans="1:1" x14ac:dyDescent="0.55000000000000004">
      <c r="A42322" s="131"/>
    </row>
    <row r="42323" spans="1:1" x14ac:dyDescent="0.55000000000000004">
      <c r="A42323" s="131"/>
    </row>
    <row r="42326" spans="1:1" x14ac:dyDescent="0.55000000000000004">
      <c r="A42326" s="131"/>
    </row>
    <row r="42327" spans="1:1" x14ac:dyDescent="0.55000000000000004">
      <c r="A42327" s="131"/>
    </row>
    <row r="42330" spans="1:1" x14ac:dyDescent="0.55000000000000004">
      <c r="A42330" s="131"/>
    </row>
    <row r="42331" spans="1:1" x14ac:dyDescent="0.55000000000000004">
      <c r="A42331" s="131"/>
    </row>
    <row r="42334" spans="1:1" x14ac:dyDescent="0.55000000000000004">
      <c r="A42334" s="131"/>
    </row>
    <row r="42335" spans="1:1" x14ac:dyDescent="0.55000000000000004">
      <c r="A42335" s="131"/>
    </row>
    <row r="42338" spans="1:1" x14ac:dyDescent="0.55000000000000004">
      <c r="A42338" s="131"/>
    </row>
    <row r="42339" spans="1:1" x14ac:dyDescent="0.55000000000000004">
      <c r="A42339" s="131"/>
    </row>
    <row r="42342" spans="1:1" x14ac:dyDescent="0.55000000000000004">
      <c r="A42342" s="131"/>
    </row>
    <row r="42343" spans="1:1" x14ac:dyDescent="0.55000000000000004">
      <c r="A42343" s="131"/>
    </row>
    <row r="42346" spans="1:1" x14ac:dyDescent="0.55000000000000004">
      <c r="A42346" s="131"/>
    </row>
    <row r="42347" spans="1:1" x14ac:dyDescent="0.55000000000000004">
      <c r="A42347" s="131"/>
    </row>
    <row r="42350" spans="1:1" x14ac:dyDescent="0.55000000000000004">
      <c r="A42350" s="131"/>
    </row>
    <row r="42351" spans="1:1" x14ac:dyDescent="0.55000000000000004">
      <c r="A42351" s="131"/>
    </row>
    <row r="42354" spans="1:1" x14ac:dyDescent="0.55000000000000004">
      <c r="A42354" s="131"/>
    </row>
    <row r="42355" spans="1:1" x14ac:dyDescent="0.55000000000000004">
      <c r="A42355" s="131"/>
    </row>
    <row r="42358" spans="1:1" x14ac:dyDescent="0.55000000000000004">
      <c r="A42358" s="131"/>
    </row>
    <row r="42359" spans="1:1" x14ac:dyDescent="0.55000000000000004">
      <c r="A42359" s="131"/>
    </row>
    <row r="42362" spans="1:1" x14ac:dyDescent="0.55000000000000004">
      <c r="A42362" s="131"/>
    </row>
    <row r="42363" spans="1:1" x14ac:dyDescent="0.55000000000000004">
      <c r="A42363" s="131"/>
    </row>
    <row r="42366" spans="1:1" x14ac:dyDescent="0.55000000000000004">
      <c r="A42366" s="131"/>
    </row>
    <row r="42367" spans="1:1" x14ac:dyDescent="0.55000000000000004">
      <c r="A42367" s="131"/>
    </row>
    <row r="42370" spans="1:1" x14ac:dyDescent="0.55000000000000004">
      <c r="A42370" s="131"/>
    </row>
    <row r="42371" spans="1:1" x14ac:dyDescent="0.55000000000000004">
      <c r="A42371" s="131"/>
    </row>
    <row r="42374" spans="1:1" x14ac:dyDescent="0.55000000000000004">
      <c r="A42374" s="131"/>
    </row>
    <row r="42375" spans="1:1" x14ac:dyDescent="0.55000000000000004">
      <c r="A42375" s="131"/>
    </row>
    <row r="42378" spans="1:1" x14ac:dyDescent="0.55000000000000004">
      <c r="A42378" s="131"/>
    </row>
    <row r="42379" spans="1:1" x14ac:dyDescent="0.55000000000000004">
      <c r="A42379" s="131"/>
    </row>
    <row r="42382" spans="1:1" x14ac:dyDescent="0.55000000000000004">
      <c r="A42382" s="131"/>
    </row>
    <row r="42383" spans="1:1" x14ac:dyDescent="0.55000000000000004">
      <c r="A42383" s="131"/>
    </row>
    <row r="42386" spans="1:1" x14ac:dyDescent="0.55000000000000004">
      <c r="A42386" s="131"/>
    </row>
    <row r="42387" spans="1:1" x14ac:dyDescent="0.55000000000000004">
      <c r="A42387" s="131"/>
    </row>
    <row r="42390" spans="1:1" x14ac:dyDescent="0.55000000000000004">
      <c r="A42390" s="131"/>
    </row>
    <row r="42391" spans="1:1" x14ac:dyDescent="0.55000000000000004">
      <c r="A42391" s="131"/>
    </row>
    <row r="42394" spans="1:1" x14ac:dyDescent="0.55000000000000004">
      <c r="A42394" s="131"/>
    </row>
    <row r="42395" spans="1:1" x14ac:dyDescent="0.55000000000000004">
      <c r="A42395" s="131"/>
    </row>
    <row r="42398" spans="1:1" x14ac:dyDescent="0.55000000000000004">
      <c r="A42398" s="131"/>
    </row>
    <row r="42399" spans="1:1" x14ac:dyDescent="0.55000000000000004">
      <c r="A42399" s="131"/>
    </row>
    <row r="42402" spans="1:1" x14ac:dyDescent="0.55000000000000004">
      <c r="A42402" s="131"/>
    </row>
    <row r="42403" spans="1:1" x14ac:dyDescent="0.55000000000000004">
      <c r="A42403" s="131"/>
    </row>
    <row r="42406" spans="1:1" x14ac:dyDescent="0.55000000000000004">
      <c r="A42406" s="131"/>
    </row>
    <row r="42407" spans="1:1" x14ac:dyDescent="0.55000000000000004">
      <c r="A42407" s="131"/>
    </row>
    <row r="42410" spans="1:1" x14ac:dyDescent="0.55000000000000004">
      <c r="A42410" s="131"/>
    </row>
    <row r="42411" spans="1:1" x14ac:dyDescent="0.55000000000000004">
      <c r="A42411" s="131"/>
    </row>
    <row r="42414" spans="1:1" x14ac:dyDescent="0.55000000000000004">
      <c r="A42414" s="131"/>
    </row>
    <row r="42415" spans="1:1" x14ac:dyDescent="0.55000000000000004">
      <c r="A42415" s="131"/>
    </row>
    <row r="42418" spans="1:1" x14ac:dyDescent="0.55000000000000004">
      <c r="A42418" s="131"/>
    </row>
    <row r="42419" spans="1:1" x14ac:dyDescent="0.55000000000000004">
      <c r="A42419" s="131"/>
    </row>
    <row r="42422" spans="1:1" x14ac:dyDescent="0.55000000000000004">
      <c r="A42422" s="131"/>
    </row>
    <row r="42423" spans="1:1" x14ac:dyDescent="0.55000000000000004">
      <c r="A42423" s="131"/>
    </row>
    <row r="42426" spans="1:1" x14ac:dyDescent="0.55000000000000004">
      <c r="A42426" s="131"/>
    </row>
    <row r="42427" spans="1:1" x14ac:dyDescent="0.55000000000000004">
      <c r="A42427" s="131"/>
    </row>
    <row r="42430" spans="1:1" x14ac:dyDescent="0.55000000000000004">
      <c r="A42430" s="131"/>
    </row>
    <row r="42431" spans="1:1" x14ac:dyDescent="0.55000000000000004">
      <c r="A42431" s="131"/>
    </row>
    <row r="42434" spans="1:1" x14ac:dyDescent="0.55000000000000004">
      <c r="A42434" s="131"/>
    </row>
    <row r="42435" spans="1:1" x14ac:dyDescent="0.55000000000000004">
      <c r="A42435" s="131"/>
    </row>
    <row r="42438" spans="1:1" x14ac:dyDescent="0.55000000000000004">
      <c r="A42438" s="131"/>
    </row>
    <row r="42439" spans="1:1" x14ac:dyDescent="0.55000000000000004">
      <c r="A42439" s="131"/>
    </row>
    <row r="42442" spans="1:1" x14ac:dyDescent="0.55000000000000004">
      <c r="A42442" s="131"/>
    </row>
    <row r="42443" spans="1:1" x14ac:dyDescent="0.55000000000000004">
      <c r="A42443" s="131"/>
    </row>
    <row r="42446" spans="1:1" x14ac:dyDescent="0.55000000000000004">
      <c r="A42446" s="131"/>
    </row>
    <row r="42447" spans="1:1" x14ac:dyDescent="0.55000000000000004">
      <c r="A42447" s="131"/>
    </row>
    <row r="42450" spans="1:1" x14ac:dyDescent="0.55000000000000004">
      <c r="A42450" s="131"/>
    </row>
    <row r="42451" spans="1:1" x14ac:dyDescent="0.55000000000000004">
      <c r="A42451" s="131"/>
    </row>
    <row r="42454" spans="1:1" x14ac:dyDescent="0.55000000000000004">
      <c r="A42454" s="131"/>
    </row>
    <row r="42455" spans="1:1" x14ac:dyDescent="0.55000000000000004">
      <c r="A42455" s="131"/>
    </row>
    <row r="42458" spans="1:1" x14ac:dyDescent="0.55000000000000004">
      <c r="A42458" s="131"/>
    </row>
    <row r="42459" spans="1:1" x14ac:dyDescent="0.55000000000000004">
      <c r="A42459" s="131"/>
    </row>
    <row r="42462" spans="1:1" x14ac:dyDescent="0.55000000000000004">
      <c r="A42462" s="131"/>
    </row>
    <row r="42463" spans="1:1" x14ac:dyDescent="0.55000000000000004">
      <c r="A42463" s="131"/>
    </row>
    <row r="42466" spans="1:1" x14ac:dyDescent="0.55000000000000004">
      <c r="A42466" s="131"/>
    </row>
    <row r="42467" spans="1:1" x14ac:dyDescent="0.55000000000000004">
      <c r="A42467" s="131"/>
    </row>
    <row r="42470" spans="1:1" x14ac:dyDescent="0.55000000000000004">
      <c r="A42470" s="131"/>
    </row>
    <row r="42471" spans="1:1" x14ac:dyDescent="0.55000000000000004">
      <c r="A42471" s="131"/>
    </row>
    <row r="42474" spans="1:1" x14ac:dyDescent="0.55000000000000004">
      <c r="A42474" s="131"/>
    </row>
    <row r="42475" spans="1:1" x14ac:dyDescent="0.55000000000000004">
      <c r="A42475" s="131"/>
    </row>
    <row r="42478" spans="1:1" x14ac:dyDescent="0.55000000000000004">
      <c r="A42478" s="131"/>
    </row>
    <row r="42479" spans="1:1" x14ac:dyDescent="0.55000000000000004">
      <c r="A42479" s="131"/>
    </row>
    <row r="42482" spans="1:1" x14ac:dyDescent="0.55000000000000004">
      <c r="A42482" s="131"/>
    </row>
    <row r="42483" spans="1:1" x14ac:dyDescent="0.55000000000000004">
      <c r="A42483" s="131"/>
    </row>
    <row r="42486" spans="1:1" x14ac:dyDescent="0.55000000000000004">
      <c r="A42486" s="131"/>
    </row>
    <row r="42487" spans="1:1" x14ac:dyDescent="0.55000000000000004">
      <c r="A42487" s="131"/>
    </row>
    <row r="42490" spans="1:1" x14ac:dyDescent="0.55000000000000004">
      <c r="A42490" s="131"/>
    </row>
    <row r="42491" spans="1:1" x14ac:dyDescent="0.55000000000000004">
      <c r="A42491" s="131"/>
    </row>
    <row r="42494" spans="1:1" x14ac:dyDescent="0.55000000000000004">
      <c r="A42494" s="131"/>
    </row>
    <row r="42495" spans="1:1" x14ac:dyDescent="0.55000000000000004">
      <c r="A42495" s="131"/>
    </row>
    <row r="42498" spans="1:1" x14ac:dyDescent="0.55000000000000004">
      <c r="A42498" s="131"/>
    </row>
    <row r="42499" spans="1:1" x14ac:dyDescent="0.55000000000000004">
      <c r="A42499" s="131"/>
    </row>
    <row r="42502" spans="1:1" x14ac:dyDescent="0.55000000000000004">
      <c r="A42502" s="131"/>
    </row>
    <row r="42503" spans="1:1" x14ac:dyDescent="0.55000000000000004">
      <c r="A42503" s="131"/>
    </row>
    <row r="42506" spans="1:1" x14ac:dyDescent="0.55000000000000004">
      <c r="A42506" s="131"/>
    </row>
    <row r="42507" spans="1:1" x14ac:dyDescent="0.55000000000000004">
      <c r="A42507" s="131"/>
    </row>
    <row r="42510" spans="1:1" x14ac:dyDescent="0.55000000000000004">
      <c r="A42510" s="131"/>
    </row>
    <row r="42511" spans="1:1" x14ac:dyDescent="0.55000000000000004">
      <c r="A42511" s="131"/>
    </row>
    <row r="42514" spans="1:1" x14ac:dyDescent="0.55000000000000004">
      <c r="A42514" s="131"/>
    </row>
    <row r="42515" spans="1:1" x14ac:dyDescent="0.55000000000000004">
      <c r="A42515" s="131"/>
    </row>
    <row r="42518" spans="1:1" x14ac:dyDescent="0.55000000000000004">
      <c r="A42518" s="131"/>
    </row>
    <row r="42519" spans="1:1" x14ac:dyDescent="0.55000000000000004">
      <c r="A42519" s="131"/>
    </row>
    <row r="42522" spans="1:1" x14ac:dyDescent="0.55000000000000004">
      <c r="A42522" s="131"/>
    </row>
    <row r="42523" spans="1:1" x14ac:dyDescent="0.55000000000000004">
      <c r="A42523" s="131"/>
    </row>
    <row r="42526" spans="1:1" x14ac:dyDescent="0.55000000000000004">
      <c r="A42526" s="131"/>
    </row>
    <row r="42527" spans="1:1" x14ac:dyDescent="0.55000000000000004">
      <c r="A42527" s="131"/>
    </row>
    <row r="42530" spans="1:1" x14ac:dyDescent="0.55000000000000004">
      <c r="A42530" s="131"/>
    </row>
    <row r="42531" spans="1:1" x14ac:dyDescent="0.55000000000000004">
      <c r="A42531" s="131"/>
    </row>
    <row r="42534" spans="1:1" x14ac:dyDescent="0.55000000000000004">
      <c r="A42534" s="131"/>
    </row>
    <row r="42535" spans="1:1" x14ac:dyDescent="0.55000000000000004">
      <c r="A42535" s="131"/>
    </row>
    <row r="42538" spans="1:1" x14ac:dyDescent="0.55000000000000004">
      <c r="A42538" s="131"/>
    </row>
    <row r="42539" spans="1:1" x14ac:dyDescent="0.55000000000000004">
      <c r="A42539" s="131"/>
    </row>
    <row r="42542" spans="1:1" x14ac:dyDescent="0.55000000000000004">
      <c r="A42542" s="131"/>
    </row>
    <row r="42543" spans="1:1" x14ac:dyDescent="0.55000000000000004">
      <c r="A42543" s="131"/>
    </row>
    <row r="42546" spans="1:1" x14ac:dyDescent="0.55000000000000004">
      <c r="A42546" s="131"/>
    </row>
    <row r="42547" spans="1:1" x14ac:dyDescent="0.55000000000000004">
      <c r="A42547" s="131"/>
    </row>
    <row r="42550" spans="1:1" x14ac:dyDescent="0.55000000000000004">
      <c r="A42550" s="131"/>
    </row>
    <row r="42551" spans="1:1" x14ac:dyDescent="0.55000000000000004">
      <c r="A42551" s="131"/>
    </row>
    <row r="42554" spans="1:1" x14ac:dyDescent="0.55000000000000004">
      <c r="A42554" s="131"/>
    </row>
    <row r="42555" spans="1:1" x14ac:dyDescent="0.55000000000000004">
      <c r="A42555" s="131"/>
    </row>
    <row r="42558" spans="1:1" x14ac:dyDescent="0.55000000000000004">
      <c r="A42558" s="131"/>
    </row>
    <row r="42559" spans="1:1" x14ac:dyDescent="0.55000000000000004">
      <c r="A42559" s="131"/>
    </row>
    <row r="42562" spans="1:1" x14ac:dyDescent="0.55000000000000004">
      <c r="A42562" s="131"/>
    </row>
    <row r="42563" spans="1:1" x14ac:dyDescent="0.55000000000000004">
      <c r="A42563" s="131"/>
    </row>
    <row r="42566" spans="1:1" x14ac:dyDescent="0.55000000000000004">
      <c r="A42566" s="131"/>
    </row>
    <row r="42567" spans="1:1" x14ac:dyDescent="0.55000000000000004">
      <c r="A42567" s="131"/>
    </row>
    <row r="42570" spans="1:1" x14ac:dyDescent="0.55000000000000004">
      <c r="A42570" s="131"/>
    </row>
    <row r="42571" spans="1:1" x14ac:dyDescent="0.55000000000000004">
      <c r="A42571" s="131"/>
    </row>
    <row r="42574" spans="1:1" x14ac:dyDescent="0.55000000000000004">
      <c r="A42574" s="131"/>
    </row>
    <row r="42575" spans="1:1" x14ac:dyDescent="0.55000000000000004">
      <c r="A42575" s="131"/>
    </row>
    <row r="42578" spans="1:1" x14ac:dyDescent="0.55000000000000004">
      <c r="A42578" s="131"/>
    </row>
    <row r="42579" spans="1:1" x14ac:dyDescent="0.55000000000000004">
      <c r="A42579" s="131"/>
    </row>
    <row r="42582" spans="1:1" x14ac:dyDescent="0.55000000000000004">
      <c r="A42582" s="131"/>
    </row>
    <row r="42583" spans="1:1" x14ac:dyDescent="0.55000000000000004">
      <c r="A42583" s="131"/>
    </row>
    <row r="42586" spans="1:1" x14ac:dyDescent="0.55000000000000004">
      <c r="A42586" s="131"/>
    </row>
    <row r="42587" spans="1:1" x14ac:dyDescent="0.55000000000000004">
      <c r="A42587" s="131"/>
    </row>
    <row r="42590" spans="1:1" x14ac:dyDescent="0.55000000000000004">
      <c r="A42590" s="131"/>
    </row>
    <row r="42591" spans="1:1" x14ac:dyDescent="0.55000000000000004">
      <c r="A42591" s="131"/>
    </row>
    <row r="42594" spans="1:1" x14ac:dyDescent="0.55000000000000004">
      <c r="A42594" s="131"/>
    </row>
    <row r="42595" spans="1:1" x14ac:dyDescent="0.55000000000000004">
      <c r="A42595" s="131"/>
    </row>
    <row r="42598" spans="1:1" x14ac:dyDescent="0.55000000000000004">
      <c r="A42598" s="131"/>
    </row>
    <row r="42599" spans="1:1" x14ac:dyDescent="0.55000000000000004">
      <c r="A42599" s="131"/>
    </row>
    <row r="42602" spans="1:1" x14ac:dyDescent="0.55000000000000004">
      <c r="A42602" s="131"/>
    </row>
    <row r="42603" spans="1:1" x14ac:dyDescent="0.55000000000000004">
      <c r="A42603" s="131"/>
    </row>
    <row r="42606" spans="1:1" x14ac:dyDescent="0.55000000000000004">
      <c r="A42606" s="131"/>
    </row>
    <row r="42607" spans="1:1" x14ac:dyDescent="0.55000000000000004">
      <c r="A42607" s="131"/>
    </row>
    <row r="42610" spans="1:1" x14ac:dyDescent="0.55000000000000004">
      <c r="A42610" s="131"/>
    </row>
    <row r="42611" spans="1:1" x14ac:dyDescent="0.55000000000000004">
      <c r="A42611" s="131"/>
    </row>
    <row r="42614" spans="1:1" x14ac:dyDescent="0.55000000000000004">
      <c r="A42614" s="131"/>
    </row>
    <row r="42615" spans="1:1" x14ac:dyDescent="0.55000000000000004">
      <c r="A42615" s="131"/>
    </row>
    <row r="42618" spans="1:1" x14ac:dyDescent="0.55000000000000004">
      <c r="A42618" s="131"/>
    </row>
    <row r="42619" spans="1:1" x14ac:dyDescent="0.55000000000000004">
      <c r="A42619" s="131"/>
    </row>
    <row r="42622" spans="1:1" x14ac:dyDescent="0.55000000000000004">
      <c r="A42622" s="131"/>
    </row>
    <row r="42623" spans="1:1" x14ac:dyDescent="0.55000000000000004">
      <c r="A42623" s="131"/>
    </row>
    <row r="42626" spans="1:1" x14ac:dyDescent="0.55000000000000004">
      <c r="A42626" s="131"/>
    </row>
    <row r="42627" spans="1:1" x14ac:dyDescent="0.55000000000000004">
      <c r="A42627" s="131"/>
    </row>
    <row r="42630" spans="1:1" x14ac:dyDescent="0.55000000000000004">
      <c r="A42630" s="131"/>
    </row>
    <row r="42631" spans="1:1" x14ac:dyDescent="0.55000000000000004">
      <c r="A42631" s="131"/>
    </row>
    <row r="42634" spans="1:1" x14ac:dyDescent="0.55000000000000004">
      <c r="A42634" s="131"/>
    </row>
    <row r="42635" spans="1:1" x14ac:dyDescent="0.55000000000000004">
      <c r="A42635" s="131"/>
    </row>
    <row r="42638" spans="1:1" x14ac:dyDescent="0.55000000000000004">
      <c r="A42638" s="131"/>
    </row>
    <row r="42639" spans="1:1" x14ac:dyDescent="0.55000000000000004">
      <c r="A42639" s="131"/>
    </row>
    <row r="42642" spans="1:1" x14ac:dyDescent="0.55000000000000004">
      <c r="A42642" s="131"/>
    </row>
    <row r="42643" spans="1:1" x14ac:dyDescent="0.55000000000000004">
      <c r="A42643" s="131"/>
    </row>
    <row r="42646" spans="1:1" x14ac:dyDescent="0.55000000000000004">
      <c r="A42646" s="131"/>
    </row>
    <row r="42647" spans="1:1" x14ac:dyDescent="0.55000000000000004">
      <c r="A42647" s="131"/>
    </row>
    <row r="42650" spans="1:1" x14ac:dyDescent="0.55000000000000004">
      <c r="A42650" s="131"/>
    </row>
    <row r="42651" spans="1:1" x14ac:dyDescent="0.55000000000000004">
      <c r="A42651" s="131"/>
    </row>
    <row r="42654" spans="1:1" x14ac:dyDescent="0.55000000000000004">
      <c r="A42654" s="131"/>
    </row>
    <row r="42655" spans="1:1" x14ac:dyDescent="0.55000000000000004">
      <c r="A42655" s="131"/>
    </row>
    <row r="42658" spans="1:1" x14ac:dyDescent="0.55000000000000004">
      <c r="A42658" s="131"/>
    </row>
    <row r="42659" spans="1:1" x14ac:dyDescent="0.55000000000000004">
      <c r="A42659" s="131"/>
    </row>
    <row r="42662" spans="1:1" x14ac:dyDescent="0.55000000000000004">
      <c r="A42662" s="131"/>
    </row>
    <row r="42663" spans="1:1" x14ac:dyDescent="0.55000000000000004">
      <c r="A42663" s="131"/>
    </row>
    <row r="42666" spans="1:1" x14ac:dyDescent="0.55000000000000004">
      <c r="A42666" s="131"/>
    </row>
    <row r="42667" spans="1:1" x14ac:dyDescent="0.55000000000000004">
      <c r="A42667" s="131"/>
    </row>
    <row r="42670" spans="1:1" x14ac:dyDescent="0.55000000000000004">
      <c r="A42670" s="131"/>
    </row>
    <row r="42671" spans="1:1" x14ac:dyDescent="0.55000000000000004">
      <c r="A42671" s="131"/>
    </row>
    <row r="42674" spans="1:1" x14ac:dyDescent="0.55000000000000004">
      <c r="A42674" s="131"/>
    </row>
    <row r="42675" spans="1:1" x14ac:dyDescent="0.55000000000000004">
      <c r="A42675" s="131"/>
    </row>
    <row r="42678" spans="1:1" x14ac:dyDescent="0.55000000000000004">
      <c r="A42678" s="131"/>
    </row>
    <row r="42679" spans="1:1" x14ac:dyDescent="0.55000000000000004">
      <c r="A42679" s="131"/>
    </row>
    <row r="42682" spans="1:1" x14ac:dyDescent="0.55000000000000004">
      <c r="A42682" s="131"/>
    </row>
    <row r="42683" spans="1:1" x14ac:dyDescent="0.55000000000000004">
      <c r="A42683" s="131"/>
    </row>
    <row r="42686" spans="1:1" x14ac:dyDescent="0.55000000000000004">
      <c r="A42686" s="131"/>
    </row>
    <row r="42687" spans="1:1" x14ac:dyDescent="0.55000000000000004">
      <c r="A42687" s="131"/>
    </row>
    <row r="42690" spans="1:1" x14ac:dyDescent="0.55000000000000004">
      <c r="A42690" s="131"/>
    </row>
    <row r="42691" spans="1:1" x14ac:dyDescent="0.55000000000000004">
      <c r="A42691" s="131"/>
    </row>
    <row r="42694" spans="1:1" x14ac:dyDescent="0.55000000000000004">
      <c r="A42694" s="131"/>
    </row>
    <row r="42695" spans="1:1" x14ac:dyDescent="0.55000000000000004">
      <c r="A42695" s="131"/>
    </row>
    <row r="42698" spans="1:1" x14ac:dyDescent="0.55000000000000004">
      <c r="A42698" s="131"/>
    </row>
    <row r="42699" spans="1:1" x14ac:dyDescent="0.55000000000000004">
      <c r="A42699" s="131"/>
    </row>
    <row r="42702" spans="1:1" x14ac:dyDescent="0.55000000000000004">
      <c r="A42702" s="131"/>
    </row>
    <row r="42703" spans="1:1" x14ac:dyDescent="0.55000000000000004">
      <c r="A42703" s="131"/>
    </row>
    <row r="42706" spans="1:1" x14ac:dyDescent="0.55000000000000004">
      <c r="A42706" s="131"/>
    </row>
    <row r="42707" spans="1:1" x14ac:dyDescent="0.55000000000000004">
      <c r="A42707" s="131"/>
    </row>
    <row r="42710" spans="1:1" x14ac:dyDescent="0.55000000000000004">
      <c r="A42710" s="131"/>
    </row>
    <row r="42711" spans="1:1" x14ac:dyDescent="0.55000000000000004">
      <c r="A42711" s="131"/>
    </row>
    <row r="42714" spans="1:1" x14ac:dyDescent="0.55000000000000004">
      <c r="A42714" s="131"/>
    </row>
    <row r="42715" spans="1:1" x14ac:dyDescent="0.55000000000000004">
      <c r="A42715" s="131"/>
    </row>
    <row r="42718" spans="1:1" x14ac:dyDescent="0.55000000000000004">
      <c r="A42718" s="131"/>
    </row>
    <row r="42719" spans="1:1" x14ac:dyDescent="0.55000000000000004">
      <c r="A42719" s="131"/>
    </row>
    <row r="42722" spans="1:1" x14ac:dyDescent="0.55000000000000004">
      <c r="A42722" s="131"/>
    </row>
    <row r="42723" spans="1:1" x14ac:dyDescent="0.55000000000000004">
      <c r="A42723" s="131"/>
    </row>
    <row r="42726" spans="1:1" x14ac:dyDescent="0.55000000000000004">
      <c r="A42726" s="131"/>
    </row>
    <row r="42727" spans="1:1" x14ac:dyDescent="0.55000000000000004">
      <c r="A42727" s="131"/>
    </row>
    <row r="42730" spans="1:1" x14ac:dyDescent="0.55000000000000004">
      <c r="A42730" s="131"/>
    </row>
    <row r="42731" spans="1:1" x14ac:dyDescent="0.55000000000000004">
      <c r="A42731" s="131"/>
    </row>
    <row r="42734" spans="1:1" x14ac:dyDescent="0.55000000000000004">
      <c r="A42734" s="131"/>
    </row>
    <row r="42735" spans="1:1" x14ac:dyDescent="0.55000000000000004">
      <c r="A42735" s="131"/>
    </row>
    <row r="42738" spans="1:1" x14ac:dyDescent="0.55000000000000004">
      <c r="A42738" s="131"/>
    </row>
    <row r="42739" spans="1:1" x14ac:dyDescent="0.55000000000000004">
      <c r="A42739" s="131"/>
    </row>
    <row r="42742" spans="1:1" x14ac:dyDescent="0.55000000000000004">
      <c r="A42742" s="131"/>
    </row>
    <row r="42743" spans="1:1" x14ac:dyDescent="0.55000000000000004">
      <c r="A42743" s="131"/>
    </row>
    <row r="42746" spans="1:1" x14ac:dyDescent="0.55000000000000004">
      <c r="A42746" s="131"/>
    </row>
    <row r="42747" spans="1:1" x14ac:dyDescent="0.55000000000000004">
      <c r="A42747" s="131"/>
    </row>
    <row r="42750" spans="1:1" x14ac:dyDescent="0.55000000000000004">
      <c r="A42750" s="131"/>
    </row>
    <row r="42751" spans="1:1" x14ac:dyDescent="0.55000000000000004">
      <c r="A42751" s="131"/>
    </row>
    <row r="42754" spans="1:1" x14ac:dyDescent="0.55000000000000004">
      <c r="A42754" s="131"/>
    </row>
    <row r="42755" spans="1:1" x14ac:dyDescent="0.55000000000000004">
      <c r="A42755" s="131"/>
    </row>
    <row r="42758" spans="1:1" x14ac:dyDescent="0.55000000000000004">
      <c r="A42758" s="131"/>
    </row>
    <row r="42759" spans="1:1" x14ac:dyDescent="0.55000000000000004">
      <c r="A42759" s="131"/>
    </row>
    <row r="42762" spans="1:1" x14ac:dyDescent="0.55000000000000004">
      <c r="A42762" s="131"/>
    </row>
    <row r="42763" spans="1:1" x14ac:dyDescent="0.55000000000000004">
      <c r="A42763" s="131"/>
    </row>
    <row r="42766" spans="1:1" x14ac:dyDescent="0.55000000000000004">
      <c r="A42766" s="131"/>
    </row>
    <row r="42767" spans="1:1" x14ac:dyDescent="0.55000000000000004">
      <c r="A42767" s="131"/>
    </row>
    <row r="42770" spans="1:1" x14ac:dyDescent="0.55000000000000004">
      <c r="A42770" s="131"/>
    </row>
    <row r="42771" spans="1:1" x14ac:dyDescent="0.55000000000000004">
      <c r="A42771" s="131"/>
    </row>
    <row r="42774" spans="1:1" x14ac:dyDescent="0.55000000000000004">
      <c r="A42774" s="131"/>
    </row>
    <row r="42775" spans="1:1" x14ac:dyDescent="0.55000000000000004">
      <c r="A42775" s="131"/>
    </row>
    <row r="42778" spans="1:1" x14ac:dyDescent="0.55000000000000004">
      <c r="A42778" s="131"/>
    </row>
    <row r="42779" spans="1:1" x14ac:dyDescent="0.55000000000000004">
      <c r="A42779" s="131"/>
    </row>
    <row r="42782" spans="1:1" x14ac:dyDescent="0.55000000000000004">
      <c r="A42782" s="131"/>
    </row>
    <row r="42783" spans="1:1" x14ac:dyDescent="0.55000000000000004">
      <c r="A42783" s="131"/>
    </row>
    <row r="42786" spans="1:1" x14ac:dyDescent="0.55000000000000004">
      <c r="A42786" s="131"/>
    </row>
    <row r="42787" spans="1:1" x14ac:dyDescent="0.55000000000000004">
      <c r="A42787" s="131"/>
    </row>
    <row r="42790" spans="1:1" x14ac:dyDescent="0.55000000000000004">
      <c r="A42790" s="131"/>
    </row>
    <row r="42791" spans="1:1" x14ac:dyDescent="0.55000000000000004">
      <c r="A42791" s="131"/>
    </row>
    <row r="42794" spans="1:1" x14ac:dyDescent="0.55000000000000004">
      <c r="A42794" s="131"/>
    </row>
    <row r="42795" spans="1:1" x14ac:dyDescent="0.55000000000000004">
      <c r="A42795" s="131"/>
    </row>
    <row r="42798" spans="1:1" x14ac:dyDescent="0.55000000000000004">
      <c r="A42798" s="131"/>
    </row>
    <row r="42799" spans="1:1" x14ac:dyDescent="0.55000000000000004">
      <c r="A42799" s="131"/>
    </row>
    <row r="42802" spans="1:1" x14ac:dyDescent="0.55000000000000004">
      <c r="A42802" s="131"/>
    </row>
    <row r="42803" spans="1:1" x14ac:dyDescent="0.55000000000000004">
      <c r="A42803" s="131"/>
    </row>
    <row r="42806" spans="1:1" x14ac:dyDescent="0.55000000000000004">
      <c r="A42806" s="131"/>
    </row>
    <row r="42807" spans="1:1" x14ac:dyDescent="0.55000000000000004">
      <c r="A42807" s="131"/>
    </row>
    <row r="42810" spans="1:1" x14ac:dyDescent="0.55000000000000004">
      <c r="A42810" s="131"/>
    </row>
    <row r="42811" spans="1:1" x14ac:dyDescent="0.55000000000000004">
      <c r="A42811" s="131"/>
    </row>
    <row r="42814" spans="1:1" x14ac:dyDescent="0.55000000000000004">
      <c r="A42814" s="131"/>
    </row>
    <row r="42815" spans="1:1" x14ac:dyDescent="0.55000000000000004">
      <c r="A42815" s="131"/>
    </row>
    <row r="42818" spans="1:1" x14ac:dyDescent="0.55000000000000004">
      <c r="A42818" s="131"/>
    </row>
    <row r="42819" spans="1:1" x14ac:dyDescent="0.55000000000000004">
      <c r="A42819" s="131"/>
    </row>
    <row r="42822" spans="1:1" x14ac:dyDescent="0.55000000000000004">
      <c r="A42822" s="131"/>
    </row>
    <row r="42823" spans="1:1" x14ac:dyDescent="0.55000000000000004">
      <c r="A42823" s="131"/>
    </row>
    <row r="42826" spans="1:1" x14ac:dyDescent="0.55000000000000004">
      <c r="A42826" s="131"/>
    </row>
    <row r="42827" spans="1:1" x14ac:dyDescent="0.55000000000000004">
      <c r="A42827" s="131"/>
    </row>
    <row r="42830" spans="1:1" x14ac:dyDescent="0.55000000000000004">
      <c r="A42830" s="131"/>
    </row>
    <row r="42831" spans="1:1" x14ac:dyDescent="0.55000000000000004">
      <c r="A42831" s="131"/>
    </row>
    <row r="42834" spans="1:1" x14ac:dyDescent="0.55000000000000004">
      <c r="A42834" s="131"/>
    </row>
    <row r="42835" spans="1:1" x14ac:dyDescent="0.55000000000000004">
      <c r="A42835" s="131"/>
    </row>
    <row r="42838" spans="1:1" x14ac:dyDescent="0.55000000000000004">
      <c r="A42838" s="131"/>
    </row>
    <row r="42839" spans="1:1" x14ac:dyDescent="0.55000000000000004">
      <c r="A42839" s="131"/>
    </row>
    <row r="42842" spans="1:1" x14ac:dyDescent="0.55000000000000004">
      <c r="A42842" s="131"/>
    </row>
    <row r="42843" spans="1:1" x14ac:dyDescent="0.55000000000000004">
      <c r="A42843" s="131"/>
    </row>
    <row r="42846" spans="1:1" x14ac:dyDescent="0.55000000000000004">
      <c r="A42846" s="131"/>
    </row>
    <row r="42847" spans="1:1" x14ac:dyDescent="0.55000000000000004">
      <c r="A42847" s="131"/>
    </row>
    <row r="42850" spans="1:1" x14ac:dyDescent="0.55000000000000004">
      <c r="A42850" s="131"/>
    </row>
    <row r="42851" spans="1:1" x14ac:dyDescent="0.55000000000000004">
      <c r="A42851" s="131"/>
    </row>
    <row r="42854" spans="1:1" x14ac:dyDescent="0.55000000000000004">
      <c r="A42854" s="131"/>
    </row>
    <row r="42855" spans="1:1" x14ac:dyDescent="0.55000000000000004">
      <c r="A42855" s="131"/>
    </row>
    <row r="42858" spans="1:1" x14ac:dyDescent="0.55000000000000004">
      <c r="A42858" s="131"/>
    </row>
    <row r="42859" spans="1:1" x14ac:dyDescent="0.55000000000000004">
      <c r="A42859" s="131"/>
    </row>
    <row r="42862" spans="1:1" x14ac:dyDescent="0.55000000000000004">
      <c r="A42862" s="131"/>
    </row>
    <row r="42863" spans="1:1" x14ac:dyDescent="0.55000000000000004">
      <c r="A42863" s="131"/>
    </row>
    <row r="42866" spans="1:1" x14ac:dyDescent="0.55000000000000004">
      <c r="A42866" s="131"/>
    </row>
    <row r="42867" spans="1:1" x14ac:dyDescent="0.55000000000000004">
      <c r="A42867" s="131"/>
    </row>
    <row r="42870" spans="1:1" x14ac:dyDescent="0.55000000000000004">
      <c r="A42870" s="131"/>
    </row>
    <row r="42871" spans="1:1" x14ac:dyDescent="0.55000000000000004">
      <c r="A42871" s="131"/>
    </row>
    <row r="42874" spans="1:1" x14ac:dyDescent="0.55000000000000004">
      <c r="A42874" s="131"/>
    </row>
    <row r="42875" spans="1:1" x14ac:dyDescent="0.55000000000000004">
      <c r="A42875" s="131"/>
    </row>
    <row r="42878" spans="1:1" x14ac:dyDescent="0.55000000000000004">
      <c r="A42878" s="131"/>
    </row>
    <row r="42879" spans="1:1" x14ac:dyDescent="0.55000000000000004">
      <c r="A42879" s="131"/>
    </row>
    <row r="42882" spans="1:1" x14ac:dyDescent="0.55000000000000004">
      <c r="A42882" s="131"/>
    </row>
    <row r="42883" spans="1:1" x14ac:dyDescent="0.55000000000000004">
      <c r="A42883" s="131"/>
    </row>
    <row r="42886" spans="1:1" x14ac:dyDescent="0.55000000000000004">
      <c r="A42886" s="131"/>
    </row>
    <row r="42887" spans="1:1" x14ac:dyDescent="0.55000000000000004">
      <c r="A42887" s="131"/>
    </row>
    <row r="42890" spans="1:1" x14ac:dyDescent="0.55000000000000004">
      <c r="A42890" s="131"/>
    </row>
    <row r="42891" spans="1:1" x14ac:dyDescent="0.55000000000000004">
      <c r="A42891" s="131"/>
    </row>
    <row r="42894" spans="1:1" x14ac:dyDescent="0.55000000000000004">
      <c r="A42894" s="131"/>
    </row>
    <row r="42895" spans="1:1" x14ac:dyDescent="0.55000000000000004">
      <c r="A42895" s="131"/>
    </row>
    <row r="42898" spans="1:1" x14ac:dyDescent="0.55000000000000004">
      <c r="A42898" s="131"/>
    </row>
    <row r="42899" spans="1:1" x14ac:dyDescent="0.55000000000000004">
      <c r="A42899" s="131"/>
    </row>
    <row r="42902" spans="1:1" x14ac:dyDescent="0.55000000000000004">
      <c r="A42902" s="131"/>
    </row>
    <row r="42903" spans="1:1" x14ac:dyDescent="0.55000000000000004">
      <c r="A42903" s="131"/>
    </row>
    <row r="42906" spans="1:1" x14ac:dyDescent="0.55000000000000004">
      <c r="A42906" s="131"/>
    </row>
    <row r="42907" spans="1:1" x14ac:dyDescent="0.55000000000000004">
      <c r="A42907" s="131"/>
    </row>
    <row r="42910" spans="1:1" x14ac:dyDescent="0.55000000000000004">
      <c r="A42910" s="131"/>
    </row>
    <row r="42911" spans="1:1" x14ac:dyDescent="0.55000000000000004">
      <c r="A42911" s="131"/>
    </row>
    <row r="42914" spans="1:1" x14ac:dyDescent="0.55000000000000004">
      <c r="A42914" s="131"/>
    </row>
    <row r="42915" spans="1:1" x14ac:dyDescent="0.55000000000000004">
      <c r="A42915" s="131"/>
    </row>
    <row r="42918" spans="1:1" x14ac:dyDescent="0.55000000000000004">
      <c r="A42918" s="131"/>
    </row>
    <row r="42919" spans="1:1" x14ac:dyDescent="0.55000000000000004">
      <c r="A42919" s="131"/>
    </row>
    <row r="42922" spans="1:1" x14ac:dyDescent="0.55000000000000004">
      <c r="A42922" s="131"/>
    </row>
    <row r="42923" spans="1:1" x14ac:dyDescent="0.55000000000000004">
      <c r="A42923" s="131"/>
    </row>
    <row r="42926" spans="1:1" x14ac:dyDescent="0.55000000000000004">
      <c r="A42926" s="131"/>
    </row>
    <row r="42927" spans="1:1" x14ac:dyDescent="0.55000000000000004">
      <c r="A42927" s="131"/>
    </row>
    <row r="42930" spans="1:1" x14ac:dyDescent="0.55000000000000004">
      <c r="A42930" s="131"/>
    </row>
    <row r="42931" spans="1:1" x14ac:dyDescent="0.55000000000000004">
      <c r="A42931" s="131"/>
    </row>
    <row r="42934" spans="1:1" x14ac:dyDescent="0.55000000000000004">
      <c r="A42934" s="131"/>
    </row>
    <row r="42935" spans="1:1" x14ac:dyDescent="0.55000000000000004">
      <c r="A42935" s="131"/>
    </row>
    <row r="42938" spans="1:1" x14ac:dyDescent="0.55000000000000004">
      <c r="A42938" s="131"/>
    </row>
    <row r="42939" spans="1:1" x14ac:dyDescent="0.55000000000000004">
      <c r="A42939" s="131"/>
    </row>
    <row r="42942" spans="1:1" x14ac:dyDescent="0.55000000000000004">
      <c r="A42942" s="131"/>
    </row>
    <row r="42943" spans="1:1" x14ac:dyDescent="0.55000000000000004">
      <c r="A42943" s="131"/>
    </row>
    <row r="42946" spans="1:1" x14ac:dyDescent="0.55000000000000004">
      <c r="A42946" s="131"/>
    </row>
    <row r="42947" spans="1:1" x14ac:dyDescent="0.55000000000000004">
      <c r="A42947" s="131"/>
    </row>
    <row r="42950" spans="1:1" x14ac:dyDescent="0.55000000000000004">
      <c r="A42950" s="131"/>
    </row>
    <row r="42951" spans="1:1" x14ac:dyDescent="0.55000000000000004">
      <c r="A42951" s="131"/>
    </row>
    <row r="42954" spans="1:1" x14ac:dyDescent="0.55000000000000004">
      <c r="A42954" s="131"/>
    </row>
    <row r="42955" spans="1:1" x14ac:dyDescent="0.55000000000000004">
      <c r="A42955" s="131"/>
    </row>
    <row r="42958" spans="1:1" x14ac:dyDescent="0.55000000000000004">
      <c r="A42958" s="131"/>
    </row>
    <row r="42959" spans="1:1" x14ac:dyDescent="0.55000000000000004">
      <c r="A42959" s="131"/>
    </row>
    <row r="42962" spans="1:1" x14ac:dyDescent="0.55000000000000004">
      <c r="A42962" s="131"/>
    </row>
    <row r="42963" spans="1:1" x14ac:dyDescent="0.55000000000000004">
      <c r="A42963" s="131"/>
    </row>
    <row r="42966" spans="1:1" x14ac:dyDescent="0.55000000000000004">
      <c r="A42966" s="131"/>
    </row>
    <row r="42967" spans="1:1" x14ac:dyDescent="0.55000000000000004">
      <c r="A42967" s="131"/>
    </row>
    <row r="42970" spans="1:1" x14ac:dyDescent="0.55000000000000004">
      <c r="A42970" s="131"/>
    </row>
    <row r="42971" spans="1:1" x14ac:dyDescent="0.55000000000000004">
      <c r="A42971" s="131"/>
    </row>
    <row r="42974" spans="1:1" x14ac:dyDescent="0.55000000000000004">
      <c r="A42974" s="131"/>
    </row>
    <row r="42975" spans="1:1" x14ac:dyDescent="0.55000000000000004">
      <c r="A42975" s="131"/>
    </row>
    <row r="42978" spans="1:1" x14ac:dyDescent="0.55000000000000004">
      <c r="A42978" s="131"/>
    </row>
    <row r="42979" spans="1:1" x14ac:dyDescent="0.55000000000000004">
      <c r="A42979" s="131"/>
    </row>
    <row r="42982" spans="1:1" x14ac:dyDescent="0.55000000000000004">
      <c r="A42982" s="131"/>
    </row>
    <row r="42983" spans="1:1" x14ac:dyDescent="0.55000000000000004">
      <c r="A42983" s="131"/>
    </row>
    <row r="42986" spans="1:1" x14ac:dyDescent="0.55000000000000004">
      <c r="A42986" s="131"/>
    </row>
    <row r="42987" spans="1:1" x14ac:dyDescent="0.55000000000000004">
      <c r="A42987" s="131"/>
    </row>
    <row r="42990" spans="1:1" x14ac:dyDescent="0.55000000000000004">
      <c r="A42990" s="131"/>
    </row>
    <row r="42991" spans="1:1" x14ac:dyDescent="0.55000000000000004">
      <c r="A42991" s="131"/>
    </row>
    <row r="42994" spans="1:1" x14ac:dyDescent="0.55000000000000004">
      <c r="A42994" s="131"/>
    </row>
    <row r="42995" spans="1:1" x14ac:dyDescent="0.55000000000000004">
      <c r="A42995" s="131"/>
    </row>
    <row r="42998" spans="1:1" x14ac:dyDescent="0.55000000000000004">
      <c r="A42998" s="131"/>
    </row>
    <row r="42999" spans="1:1" x14ac:dyDescent="0.55000000000000004">
      <c r="A42999" s="131"/>
    </row>
    <row r="43002" spans="1:1" x14ac:dyDescent="0.55000000000000004">
      <c r="A43002" s="131"/>
    </row>
    <row r="43003" spans="1:1" x14ac:dyDescent="0.55000000000000004">
      <c r="A43003" s="131"/>
    </row>
    <row r="43006" spans="1:1" x14ac:dyDescent="0.55000000000000004">
      <c r="A43006" s="131"/>
    </row>
    <row r="43007" spans="1:1" x14ac:dyDescent="0.55000000000000004">
      <c r="A43007" s="131"/>
    </row>
    <row r="43010" spans="1:1" x14ac:dyDescent="0.55000000000000004">
      <c r="A43010" s="131"/>
    </row>
    <row r="43011" spans="1:1" x14ac:dyDescent="0.55000000000000004">
      <c r="A43011" s="131"/>
    </row>
    <row r="43014" spans="1:1" x14ac:dyDescent="0.55000000000000004">
      <c r="A43014" s="131"/>
    </row>
    <row r="43015" spans="1:1" x14ac:dyDescent="0.55000000000000004">
      <c r="A43015" s="131"/>
    </row>
    <row r="43018" spans="1:1" x14ac:dyDescent="0.55000000000000004">
      <c r="A43018" s="131"/>
    </row>
    <row r="43019" spans="1:1" x14ac:dyDescent="0.55000000000000004">
      <c r="A43019" s="131"/>
    </row>
    <row r="43022" spans="1:1" x14ac:dyDescent="0.55000000000000004">
      <c r="A43022" s="131"/>
    </row>
    <row r="43023" spans="1:1" x14ac:dyDescent="0.55000000000000004">
      <c r="A43023" s="131"/>
    </row>
    <row r="43026" spans="1:1" x14ac:dyDescent="0.55000000000000004">
      <c r="A43026" s="131"/>
    </row>
    <row r="43027" spans="1:1" x14ac:dyDescent="0.55000000000000004">
      <c r="A43027" s="131"/>
    </row>
    <row r="43030" spans="1:1" x14ac:dyDescent="0.55000000000000004">
      <c r="A43030" s="131"/>
    </row>
    <row r="43031" spans="1:1" x14ac:dyDescent="0.55000000000000004">
      <c r="A43031" s="131"/>
    </row>
    <row r="43034" spans="1:1" x14ac:dyDescent="0.55000000000000004">
      <c r="A43034" s="131"/>
    </row>
    <row r="43035" spans="1:1" x14ac:dyDescent="0.55000000000000004">
      <c r="A43035" s="131"/>
    </row>
    <row r="43038" spans="1:1" x14ac:dyDescent="0.55000000000000004">
      <c r="A43038" s="131"/>
    </row>
    <row r="43039" spans="1:1" x14ac:dyDescent="0.55000000000000004">
      <c r="A43039" s="131"/>
    </row>
    <row r="43042" spans="1:1" x14ac:dyDescent="0.55000000000000004">
      <c r="A43042" s="131"/>
    </row>
    <row r="43043" spans="1:1" x14ac:dyDescent="0.55000000000000004">
      <c r="A43043" s="131"/>
    </row>
    <row r="43046" spans="1:1" x14ac:dyDescent="0.55000000000000004">
      <c r="A43046" s="131"/>
    </row>
    <row r="43047" spans="1:1" x14ac:dyDescent="0.55000000000000004">
      <c r="A43047" s="131"/>
    </row>
    <row r="43050" spans="1:1" x14ac:dyDescent="0.55000000000000004">
      <c r="A43050" s="131"/>
    </row>
    <row r="43051" spans="1:1" x14ac:dyDescent="0.55000000000000004">
      <c r="A43051" s="131"/>
    </row>
    <row r="43054" spans="1:1" x14ac:dyDescent="0.55000000000000004">
      <c r="A43054" s="131"/>
    </row>
    <row r="43055" spans="1:1" x14ac:dyDescent="0.55000000000000004">
      <c r="A43055" s="131"/>
    </row>
    <row r="43058" spans="1:1" x14ac:dyDescent="0.55000000000000004">
      <c r="A43058" s="131"/>
    </row>
    <row r="43059" spans="1:1" x14ac:dyDescent="0.55000000000000004">
      <c r="A43059" s="131"/>
    </row>
    <row r="43062" spans="1:1" x14ac:dyDescent="0.55000000000000004">
      <c r="A43062" s="131"/>
    </row>
    <row r="43063" spans="1:1" x14ac:dyDescent="0.55000000000000004">
      <c r="A43063" s="131"/>
    </row>
    <row r="43066" spans="1:1" x14ac:dyDescent="0.55000000000000004">
      <c r="A43066" s="131"/>
    </row>
    <row r="43067" spans="1:1" x14ac:dyDescent="0.55000000000000004">
      <c r="A43067" s="131"/>
    </row>
    <row r="43070" spans="1:1" x14ac:dyDescent="0.55000000000000004">
      <c r="A43070" s="131"/>
    </row>
    <row r="43071" spans="1:1" x14ac:dyDescent="0.55000000000000004">
      <c r="A43071" s="131"/>
    </row>
    <row r="43074" spans="1:1" x14ac:dyDescent="0.55000000000000004">
      <c r="A43074" s="131"/>
    </row>
    <row r="43075" spans="1:1" x14ac:dyDescent="0.55000000000000004">
      <c r="A43075" s="131"/>
    </row>
    <row r="43078" spans="1:1" x14ac:dyDescent="0.55000000000000004">
      <c r="A43078" s="131"/>
    </row>
    <row r="43079" spans="1:1" x14ac:dyDescent="0.55000000000000004">
      <c r="A43079" s="131"/>
    </row>
    <row r="43082" spans="1:1" x14ac:dyDescent="0.55000000000000004">
      <c r="A43082" s="131"/>
    </row>
    <row r="43083" spans="1:1" x14ac:dyDescent="0.55000000000000004">
      <c r="A43083" s="131"/>
    </row>
    <row r="43086" spans="1:1" x14ac:dyDescent="0.55000000000000004">
      <c r="A43086" s="131"/>
    </row>
    <row r="43087" spans="1:1" x14ac:dyDescent="0.55000000000000004">
      <c r="A43087" s="131"/>
    </row>
    <row r="43090" spans="1:1" x14ac:dyDescent="0.55000000000000004">
      <c r="A43090" s="131"/>
    </row>
    <row r="43091" spans="1:1" x14ac:dyDescent="0.55000000000000004">
      <c r="A43091" s="131"/>
    </row>
    <row r="43094" spans="1:1" x14ac:dyDescent="0.55000000000000004">
      <c r="A43094" s="131"/>
    </row>
    <row r="43095" spans="1:1" x14ac:dyDescent="0.55000000000000004">
      <c r="A43095" s="131"/>
    </row>
    <row r="43098" spans="1:1" x14ac:dyDescent="0.55000000000000004">
      <c r="A43098" s="131"/>
    </row>
    <row r="43099" spans="1:1" x14ac:dyDescent="0.55000000000000004">
      <c r="A43099" s="131"/>
    </row>
    <row r="43102" spans="1:1" x14ac:dyDescent="0.55000000000000004">
      <c r="A43102" s="131"/>
    </row>
    <row r="43103" spans="1:1" x14ac:dyDescent="0.55000000000000004">
      <c r="A43103" s="131"/>
    </row>
    <row r="43106" spans="1:1" x14ac:dyDescent="0.55000000000000004">
      <c r="A43106" s="131"/>
    </row>
    <row r="43107" spans="1:1" x14ac:dyDescent="0.55000000000000004">
      <c r="A43107" s="131"/>
    </row>
    <row r="43110" spans="1:1" x14ac:dyDescent="0.55000000000000004">
      <c r="A43110" s="131"/>
    </row>
    <row r="43111" spans="1:1" x14ac:dyDescent="0.55000000000000004">
      <c r="A43111" s="131"/>
    </row>
    <row r="43114" spans="1:1" x14ac:dyDescent="0.55000000000000004">
      <c r="A43114" s="131"/>
    </row>
    <row r="43115" spans="1:1" x14ac:dyDescent="0.55000000000000004">
      <c r="A43115" s="131"/>
    </row>
    <row r="43118" spans="1:1" x14ac:dyDescent="0.55000000000000004">
      <c r="A43118" s="131"/>
    </row>
    <row r="43119" spans="1:1" x14ac:dyDescent="0.55000000000000004">
      <c r="A43119" s="131"/>
    </row>
    <row r="43122" spans="1:1" x14ac:dyDescent="0.55000000000000004">
      <c r="A43122" s="131"/>
    </row>
    <row r="43123" spans="1:1" x14ac:dyDescent="0.55000000000000004">
      <c r="A43123" s="131"/>
    </row>
    <row r="43126" spans="1:1" x14ac:dyDescent="0.55000000000000004">
      <c r="A43126" s="131"/>
    </row>
    <row r="43127" spans="1:1" x14ac:dyDescent="0.55000000000000004">
      <c r="A43127" s="131"/>
    </row>
    <row r="43130" spans="1:1" x14ac:dyDescent="0.55000000000000004">
      <c r="A43130" s="131"/>
    </row>
    <row r="43131" spans="1:1" x14ac:dyDescent="0.55000000000000004">
      <c r="A43131" s="131"/>
    </row>
    <row r="43134" spans="1:1" x14ac:dyDescent="0.55000000000000004">
      <c r="A43134" s="131"/>
    </row>
    <row r="43135" spans="1:1" x14ac:dyDescent="0.55000000000000004">
      <c r="A43135" s="131"/>
    </row>
    <row r="43138" spans="1:1" x14ac:dyDescent="0.55000000000000004">
      <c r="A43138" s="131"/>
    </row>
    <row r="43139" spans="1:1" x14ac:dyDescent="0.55000000000000004">
      <c r="A43139" s="131"/>
    </row>
    <row r="43142" spans="1:1" x14ac:dyDescent="0.55000000000000004">
      <c r="A43142" s="131"/>
    </row>
    <row r="43143" spans="1:1" x14ac:dyDescent="0.55000000000000004">
      <c r="A43143" s="131"/>
    </row>
    <row r="43146" spans="1:1" x14ac:dyDescent="0.55000000000000004">
      <c r="A43146" s="131"/>
    </row>
    <row r="43147" spans="1:1" x14ac:dyDescent="0.55000000000000004">
      <c r="A43147" s="131"/>
    </row>
    <row r="43150" spans="1:1" x14ac:dyDescent="0.55000000000000004">
      <c r="A43150" s="131"/>
    </row>
    <row r="43151" spans="1:1" x14ac:dyDescent="0.55000000000000004">
      <c r="A43151" s="131"/>
    </row>
    <row r="43154" spans="1:1" x14ac:dyDescent="0.55000000000000004">
      <c r="A43154" s="131"/>
    </row>
    <row r="43155" spans="1:1" x14ac:dyDescent="0.55000000000000004">
      <c r="A43155" s="131"/>
    </row>
    <row r="43158" spans="1:1" x14ac:dyDescent="0.55000000000000004">
      <c r="A43158" s="131"/>
    </row>
    <row r="43159" spans="1:1" x14ac:dyDescent="0.55000000000000004">
      <c r="A43159" s="131"/>
    </row>
    <row r="43162" spans="1:1" x14ac:dyDescent="0.55000000000000004">
      <c r="A43162" s="131"/>
    </row>
    <row r="43163" spans="1:1" x14ac:dyDescent="0.55000000000000004">
      <c r="A43163" s="131"/>
    </row>
    <row r="43166" spans="1:1" x14ac:dyDescent="0.55000000000000004">
      <c r="A43166" s="131"/>
    </row>
    <row r="43167" spans="1:1" x14ac:dyDescent="0.55000000000000004">
      <c r="A43167" s="131"/>
    </row>
    <row r="43170" spans="1:1" x14ac:dyDescent="0.55000000000000004">
      <c r="A43170" s="131"/>
    </row>
    <row r="43171" spans="1:1" x14ac:dyDescent="0.55000000000000004">
      <c r="A43171" s="131"/>
    </row>
    <row r="43174" spans="1:1" x14ac:dyDescent="0.55000000000000004">
      <c r="A43174" s="131"/>
    </row>
    <row r="43175" spans="1:1" x14ac:dyDescent="0.55000000000000004">
      <c r="A43175" s="131"/>
    </row>
    <row r="43178" spans="1:1" x14ac:dyDescent="0.55000000000000004">
      <c r="A43178" s="131"/>
    </row>
    <row r="43179" spans="1:1" x14ac:dyDescent="0.55000000000000004">
      <c r="A43179" s="131"/>
    </row>
    <row r="43182" spans="1:1" x14ac:dyDescent="0.55000000000000004">
      <c r="A43182" s="131"/>
    </row>
    <row r="43183" spans="1:1" x14ac:dyDescent="0.55000000000000004">
      <c r="A43183" s="131"/>
    </row>
    <row r="43186" spans="1:1" x14ac:dyDescent="0.55000000000000004">
      <c r="A43186" s="131"/>
    </row>
    <row r="43187" spans="1:1" x14ac:dyDescent="0.55000000000000004">
      <c r="A43187" s="131"/>
    </row>
    <row r="43190" spans="1:1" x14ac:dyDescent="0.55000000000000004">
      <c r="A43190" s="131"/>
    </row>
    <row r="43191" spans="1:1" x14ac:dyDescent="0.55000000000000004">
      <c r="A43191" s="131"/>
    </row>
    <row r="43194" spans="1:1" x14ac:dyDescent="0.55000000000000004">
      <c r="A43194" s="131"/>
    </row>
    <row r="43195" spans="1:1" x14ac:dyDescent="0.55000000000000004">
      <c r="A43195" s="131"/>
    </row>
    <row r="43198" spans="1:1" x14ac:dyDescent="0.55000000000000004">
      <c r="A43198" s="131"/>
    </row>
    <row r="43199" spans="1:1" x14ac:dyDescent="0.55000000000000004">
      <c r="A43199" s="131"/>
    </row>
    <row r="43202" spans="1:1" x14ac:dyDescent="0.55000000000000004">
      <c r="A43202" s="131"/>
    </row>
    <row r="43203" spans="1:1" x14ac:dyDescent="0.55000000000000004">
      <c r="A43203" s="131"/>
    </row>
    <row r="43206" spans="1:1" x14ac:dyDescent="0.55000000000000004">
      <c r="A43206" s="131"/>
    </row>
    <row r="43207" spans="1:1" x14ac:dyDescent="0.55000000000000004">
      <c r="A43207" s="131"/>
    </row>
    <row r="43210" spans="1:1" x14ac:dyDescent="0.55000000000000004">
      <c r="A43210" s="131"/>
    </row>
    <row r="43211" spans="1:1" x14ac:dyDescent="0.55000000000000004">
      <c r="A43211" s="131"/>
    </row>
    <row r="43214" spans="1:1" x14ac:dyDescent="0.55000000000000004">
      <c r="A43214" s="131"/>
    </row>
    <row r="43215" spans="1:1" x14ac:dyDescent="0.55000000000000004">
      <c r="A43215" s="131"/>
    </row>
    <row r="43218" spans="1:1" x14ac:dyDescent="0.55000000000000004">
      <c r="A43218" s="131"/>
    </row>
    <row r="43219" spans="1:1" x14ac:dyDescent="0.55000000000000004">
      <c r="A43219" s="131"/>
    </row>
    <row r="43222" spans="1:1" x14ac:dyDescent="0.55000000000000004">
      <c r="A43222" s="131"/>
    </row>
    <row r="43223" spans="1:1" x14ac:dyDescent="0.55000000000000004">
      <c r="A43223" s="131"/>
    </row>
    <row r="43226" spans="1:1" x14ac:dyDescent="0.55000000000000004">
      <c r="A43226" s="131"/>
    </row>
    <row r="43227" spans="1:1" x14ac:dyDescent="0.55000000000000004">
      <c r="A43227" s="131"/>
    </row>
    <row r="43230" spans="1:1" x14ac:dyDescent="0.55000000000000004">
      <c r="A43230" s="131"/>
    </row>
    <row r="43231" spans="1:1" x14ac:dyDescent="0.55000000000000004">
      <c r="A43231" s="131"/>
    </row>
    <row r="43234" spans="1:1" x14ac:dyDescent="0.55000000000000004">
      <c r="A43234" s="131"/>
    </row>
    <row r="43235" spans="1:1" x14ac:dyDescent="0.55000000000000004">
      <c r="A43235" s="131"/>
    </row>
    <row r="43238" spans="1:1" x14ac:dyDescent="0.55000000000000004">
      <c r="A43238" s="131"/>
    </row>
    <row r="43239" spans="1:1" x14ac:dyDescent="0.55000000000000004">
      <c r="A43239" s="131"/>
    </row>
    <row r="43242" spans="1:1" x14ac:dyDescent="0.55000000000000004">
      <c r="A43242" s="131"/>
    </row>
    <row r="43243" spans="1:1" x14ac:dyDescent="0.55000000000000004">
      <c r="A43243" s="131"/>
    </row>
    <row r="43246" spans="1:1" x14ac:dyDescent="0.55000000000000004">
      <c r="A43246" s="131"/>
    </row>
    <row r="43247" spans="1:1" x14ac:dyDescent="0.55000000000000004">
      <c r="A43247" s="131"/>
    </row>
    <row r="43250" spans="1:1" x14ac:dyDescent="0.55000000000000004">
      <c r="A43250" s="131"/>
    </row>
    <row r="43251" spans="1:1" x14ac:dyDescent="0.55000000000000004">
      <c r="A43251" s="131"/>
    </row>
    <row r="43254" spans="1:1" x14ac:dyDescent="0.55000000000000004">
      <c r="A43254" s="131"/>
    </row>
    <row r="43255" spans="1:1" x14ac:dyDescent="0.55000000000000004">
      <c r="A43255" s="131"/>
    </row>
    <row r="43258" spans="1:1" x14ac:dyDescent="0.55000000000000004">
      <c r="A43258" s="131"/>
    </row>
    <row r="43259" spans="1:1" x14ac:dyDescent="0.55000000000000004">
      <c r="A43259" s="131"/>
    </row>
    <row r="43262" spans="1:1" x14ac:dyDescent="0.55000000000000004">
      <c r="A43262" s="131"/>
    </row>
    <row r="43263" spans="1:1" x14ac:dyDescent="0.55000000000000004">
      <c r="A43263" s="131"/>
    </row>
    <row r="43266" spans="1:1" x14ac:dyDescent="0.55000000000000004">
      <c r="A43266" s="131"/>
    </row>
    <row r="43267" spans="1:1" x14ac:dyDescent="0.55000000000000004">
      <c r="A43267" s="131"/>
    </row>
    <row r="43270" spans="1:1" x14ac:dyDescent="0.55000000000000004">
      <c r="A43270" s="131"/>
    </row>
    <row r="43271" spans="1:1" x14ac:dyDescent="0.55000000000000004">
      <c r="A43271" s="131"/>
    </row>
    <row r="43274" spans="1:1" x14ac:dyDescent="0.55000000000000004">
      <c r="A43274" s="131"/>
    </row>
    <row r="43275" spans="1:1" x14ac:dyDescent="0.55000000000000004">
      <c r="A43275" s="131"/>
    </row>
    <row r="43278" spans="1:1" x14ac:dyDescent="0.55000000000000004">
      <c r="A43278" s="131"/>
    </row>
    <row r="43279" spans="1:1" x14ac:dyDescent="0.55000000000000004">
      <c r="A43279" s="131"/>
    </row>
    <row r="43282" spans="1:1" x14ac:dyDescent="0.55000000000000004">
      <c r="A43282" s="131"/>
    </row>
    <row r="43283" spans="1:1" x14ac:dyDescent="0.55000000000000004">
      <c r="A43283" s="131"/>
    </row>
    <row r="43286" spans="1:1" x14ac:dyDescent="0.55000000000000004">
      <c r="A43286" s="131"/>
    </row>
    <row r="43287" spans="1:1" x14ac:dyDescent="0.55000000000000004">
      <c r="A43287" s="131"/>
    </row>
    <row r="43290" spans="1:1" x14ac:dyDescent="0.55000000000000004">
      <c r="A43290" s="131"/>
    </row>
    <row r="43291" spans="1:1" x14ac:dyDescent="0.55000000000000004">
      <c r="A43291" s="131"/>
    </row>
    <row r="43294" spans="1:1" x14ac:dyDescent="0.55000000000000004">
      <c r="A43294" s="131"/>
    </row>
    <row r="43295" spans="1:1" x14ac:dyDescent="0.55000000000000004">
      <c r="A43295" s="131"/>
    </row>
    <row r="43298" spans="1:1" x14ac:dyDescent="0.55000000000000004">
      <c r="A43298" s="131"/>
    </row>
    <row r="43299" spans="1:1" x14ac:dyDescent="0.55000000000000004">
      <c r="A43299" s="131"/>
    </row>
    <row r="43302" spans="1:1" x14ac:dyDescent="0.55000000000000004">
      <c r="A43302" s="131"/>
    </row>
    <row r="43303" spans="1:1" x14ac:dyDescent="0.55000000000000004">
      <c r="A43303" s="131"/>
    </row>
    <row r="43306" spans="1:1" x14ac:dyDescent="0.55000000000000004">
      <c r="A43306" s="131"/>
    </row>
    <row r="43307" spans="1:1" x14ac:dyDescent="0.55000000000000004">
      <c r="A43307" s="131"/>
    </row>
    <row r="43310" spans="1:1" x14ac:dyDescent="0.55000000000000004">
      <c r="A43310" s="131"/>
    </row>
    <row r="43311" spans="1:1" x14ac:dyDescent="0.55000000000000004">
      <c r="A43311" s="131"/>
    </row>
    <row r="43314" spans="1:1" x14ac:dyDescent="0.55000000000000004">
      <c r="A43314" s="131"/>
    </row>
    <row r="43315" spans="1:1" x14ac:dyDescent="0.55000000000000004">
      <c r="A43315" s="131"/>
    </row>
    <row r="43318" spans="1:1" x14ac:dyDescent="0.55000000000000004">
      <c r="A43318" s="131"/>
    </row>
    <row r="43319" spans="1:1" x14ac:dyDescent="0.55000000000000004">
      <c r="A43319" s="131"/>
    </row>
    <row r="43322" spans="1:1" x14ac:dyDescent="0.55000000000000004">
      <c r="A43322" s="131"/>
    </row>
    <row r="43323" spans="1:1" x14ac:dyDescent="0.55000000000000004">
      <c r="A43323" s="131"/>
    </row>
    <row r="43326" spans="1:1" x14ac:dyDescent="0.55000000000000004">
      <c r="A43326" s="131"/>
    </row>
    <row r="43327" spans="1:1" x14ac:dyDescent="0.55000000000000004">
      <c r="A43327" s="131"/>
    </row>
    <row r="43330" spans="1:1" x14ac:dyDescent="0.55000000000000004">
      <c r="A43330" s="131"/>
    </row>
    <row r="43331" spans="1:1" x14ac:dyDescent="0.55000000000000004">
      <c r="A43331" s="131"/>
    </row>
    <row r="43334" spans="1:1" x14ac:dyDescent="0.55000000000000004">
      <c r="A43334" s="131"/>
    </row>
    <row r="43335" spans="1:1" x14ac:dyDescent="0.55000000000000004">
      <c r="A43335" s="131"/>
    </row>
    <row r="43338" spans="1:1" x14ac:dyDescent="0.55000000000000004">
      <c r="A43338" s="131"/>
    </row>
    <row r="43339" spans="1:1" x14ac:dyDescent="0.55000000000000004">
      <c r="A43339" s="131"/>
    </row>
    <row r="43342" spans="1:1" x14ac:dyDescent="0.55000000000000004">
      <c r="A43342" s="131"/>
    </row>
    <row r="43343" spans="1:1" x14ac:dyDescent="0.55000000000000004">
      <c r="A43343" s="131"/>
    </row>
    <row r="43346" spans="1:1" x14ac:dyDescent="0.55000000000000004">
      <c r="A43346" s="131"/>
    </row>
    <row r="43347" spans="1:1" x14ac:dyDescent="0.55000000000000004">
      <c r="A43347" s="131"/>
    </row>
    <row r="43350" spans="1:1" x14ac:dyDescent="0.55000000000000004">
      <c r="A43350" s="131"/>
    </row>
    <row r="43351" spans="1:1" x14ac:dyDescent="0.55000000000000004">
      <c r="A43351" s="131"/>
    </row>
    <row r="43354" spans="1:1" x14ac:dyDescent="0.55000000000000004">
      <c r="A43354" s="131"/>
    </row>
    <row r="43355" spans="1:1" x14ac:dyDescent="0.55000000000000004">
      <c r="A43355" s="131"/>
    </row>
    <row r="43358" spans="1:1" x14ac:dyDescent="0.55000000000000004">
      <c r="A43358" s="131"/>
    </row>
    <row r="43359" spans="1:1" x14ac:dyDescent="0.55000000000000004">
      <c r="A43359" s="131"/>
    </row>
    <row r="43362" spans="1:1" x14ac:dyDescent="0.55000000000000004">
      <c r="A43362" s="131"/>
    </row>
    <row r="43363" spans="1:1" x14ac:dyDescent="0.55000000000000004">
      <c r="A43363" s="131"/>
    </row>
    <row r="43366" spans="1:1" x14ac:dyDescent="0.55000000000000004">
      <c r="A43366" s="131"/>
    </row>
    <row r="43367" spans="1:1" x14ac:dyDescent="0.55000000000000004">
      <c r="A43367" s="131"/>
    </row>
    <row r="43370" spans="1:1" x14ac:dyDescent="0.55000000000000004">
      <c r="A43370" s="131"/>
    </row>
    <row r="43371" spans="1:1" x14ac:dyDescent="0.55000000000000004">
      <c r="A43371" s="131"/>
    </row>
    <row r="43374" spans="1:1" x14ac:dyDescent="0.55000000000000004">
      <c r="A43374" s="131"/>
    </row>
    <row r="43375" spans="1:1" x14ac:dyDescent="0.55000000000000004">
      <c r="A43375" s="131"/>
    </row>
    <row r="43378" spans="1:1" x14ac:dyDescent="0.55000000000000004">
      <c r="A43378" s="131"/>
    </row>
    <row r="43379" spans="1:1" x14ac:dyDescent="0.55000000000000004">
      <c r="A43379" s="131"/>
    </row>
    <row r="43382" spans="1:1" x14ac:dyDescent="0.55000000000000004">
      <c r="A43382" s="131"/>
    </row>
    <row r="43383" spans="1:1" x14ac:dyDescent="0.55000000000000004">
      <c r="A43383" s="131"/>
    </row>
    <row r="43386" spans="1:1" x14ac:dyDescent="0.55000000000000004">
      <c r="A43386" s="131"/>
    </row>
    <row r="43387" spans="1:1" x14ac:dyDescent="0.55000000000000004">
      <c r="A43387" s="131"/>
    </row>
    <row r="43390" spans="1:1" x14ac:dyDescent="0.55000000000000004">
      <c r="A43390" s="131"/>
    </row>
    <row r="43391" spans="1:1" x14ac:dyDescent="0.55000000000000004">
      <c r="A43391" s="131"/>
    </row>
    <row r="43394" spans="1:1" x14ac:dyDescent="0.55000000000000004">
      <c r="A43394" s="131"/>
    </row>
    <row r="43395" spans="1:1" x14ac:dyDescent="0.55000000000000004">
      <c r="A43395" s="131"/>
    </row>
    <row r="43398" spans="1:1" x14ac:dyDescent="0.55000000000000004">
      <c r="A43398" s="131"/>
    </row>
    <row r="43399" spans="1:1" x14ac:dyDescent="0.55000000000000004">
      <c r="A43399" s="131"/>
    </row>
    <row r="43402" spans="1:1" x14ac:dyDescent="0.55000000000000004">
      <c r="A43402" s="131"/>
    </row>
    <row r="43403" spans="1:1" x14ac:dyDescent="0.55000000000000004">
      <c r="A43403" s="131"/>
    </row>
    <row r="43406" spans="1:1" x14ac:dyDescent="0.55000000000000004">
      <c r="A43406" s="131"/>
    </row>
    <row r="43407" spans="1:1" x14ac:dyDescent="0.55000000000000004">
      <c r="A43407" s="131"/>
    </row>
    <row r="43410" spans="1:1" x14ac:dyDescent="0.55000000000000004">
      <c r="A43410" s="131"/>
    </row>
    <row r="43411" spans="1:1" x14ac:dyDescent="0.55000000000000004">
      <c r="A43411" s="131"/>
    </row>
    <row r="43414" spans="1:1" x14ac:dyDescent="0.55000000000000004">
      <c r="A43414" s="131"/>
    </row>
    <row r="43415" spans="1:1" x14ac:dyDescent="0.55000000000000004">
      <c r="A43415" s="131"/>
    </row>
    <row r="43418" spans="1:1" x14ac:dyDescent="0.55000000000000004">
      <c r="A43418" s="131"/>
    </row>
    <row r="43419" spans="1:1" x14ac:dyDescent="0.55000000000000004">
      <c r="A43419" s="131"/>
    </row>
    <row r="43422" spans="1:1" x14ac:dyDescent="0.55000000000000004">
      <c r="A43422" s="131"/>
    </row>
    <row r="43423" spans="1:1" x14ac:dyDescent="0.55000000000000004">
      <c r="A43423" s="131"/>
    </row>
    <row r="43426" spans="1:1" x14ac:dyDescent="0.55000000000000004">
      <c r="A43426" s="131"/>
    </row>
    <row r="43427" spans="1:1" x14ac:dyDescent="0.55000000000000004">
      <c r="A43427" s="131"/>
    </row>
    <row r="43430" spans="1:1" x14ac:dyDescent="0.55000000000000004">
      <c r="A43430" s="131"/>
    </row>
    <row r="43431" spans="1:1" x14ac:dyDescent="0.55000000000000004">
      <c r="A43431" s="131"/>
    </row>
    <row r="43434" spans="1:1" x14ac:dyDescent="0.55000000000000004">
      <c r="A43434" s="131"/>
    </row>
    <row r="43435" spans="1:1" x14ac:dyDescent="0.55000000000000004">
      <c r="A43435" s="131"/>
    </row>
    <row r="43438" spans="1:1" x14ac:dyDescent="0.55000000000000004">
      <c r="A43438" s="131"/>
    </row>
    <row r="43439" spans="1:1" x14ac:dyDescent="0.55000000000000004">
      <c r="A43439" s="131"/>
    </row>
    <row r="43442" spans="1:1" x14ac:dyDescent="0.55000000000000004">
      <c r="A43442" s="131"/>
    </row>
    <row r="43443" spans="1:1" x14ac:dyDescent="0.55000000000000004">
      <c r="A43443" s="131"/>
    </row>
    <row r="43446" spans="1:1" x14ac:dyDescent="0.55000000000000004">
      <c r="A43446" s="131"/>
    </row>
    <row r="43447" spans="1:1" x14ac:dyDescent="0.55000000000000004">
      <c r="A43447" s="131"/>
    </row>
    <row r="43450" spans="1:1" x14ac:dyDescent="0.55000000000000004">
      <c r="A43450" s="131"/>
    </row>
    <row r="43451" spans="1:1" x14ac:dyDescent="0.55000000000000004">
      <c r="A43451" s="131"/>
    </row>
    <row r="43454" spans="1:1" x14ac:dyDescent="0.55000000000000004">
      <c r="A43454" s="131"/>
    </row>
    <row r="43455" spans="1:1" x14ac:dyDescent="0.55000000000000004">
      <c r="A43455" s="131"/>
    </row>
    <row r="43458" spans="1:1" x14ac:dyDescent="0.55000000000000004">
      <c r="A43458" s="131"/>
    </row>
    <row r="43459" spans="1:1" x14ac:dyDescent="0.55000000000000004">
      <c r="A43459" s="131"/>
    </row>
    <row r="43462" spans="1:1" x14ac:dyDescent="0.55000000000000004">
      <c r="A43462" s="131"/>
    </row>
    <row r="43463" spans="1:1" x14ac:dyDescent="0.55000000000000004">
      <c r="A43463" s="131"/>
    </row>
    <row r="43466" spans="1:1" x14ac:dyDescent="0.55000000000000004">
      <c r="A43466" s="131"/>
    </row>
    <row r="43467" spans="1:1" x14ac:dyDescent="0.55000000000000004">
      <c r="A43467" s="131"/>
    </row>
    <row r="43470" spans="1:1" x14ac:dyDescent="0.55000000000000004">
      <c r="A43470" s="131"/>
    </row>
    <row r="43471" spans="1:1" x14ac:dyDescent="0.55000000000000004">
      <c r="A43471" s="131"/>
    </row>
    <row r="43474" spans="1:1" x14ac:dyDescent="0.55000000000000004">
      <c r="A43474" s="131"/>
    </row>
    <row r="43475" spans="1:1" x14ac:dyDescent="0.55000000000000004">
      <c r="A43475" s="131"/>
    </row>
    <row r="43478" spans="1:1" x14ac:dyDescent="0.55000000000000004">
      <c r="A43478" s="131"/>
    </row>
    <row r="43479" spans="1:1" x14ac:dyDescent="0.55000000000000004">
      <c r="A43479" s="131"/>
    </row>
    <row r="43482" spans="1:1" x14ac:dyDescent="0.55000000000000004">
      <c r="A43482" s="131"/>
    </row>
    <row r="43483" spans="1:1" x14ac:dyDescent="0.55000000000000004">
      <c r="A43483" s="131"/>
    </row>
    <row r="43486" spans="1:1" x14ac:dyDescent="0.55000000000000004">
      <c r="A43486" s="131"/>
    </row>
    <row r="43487" spans="1:1" x14ac:dyDescent="0.55000000000000004">
      <c r="A43487" s="131"/>
    </row>
    <row r="43490" spans="1:1" x14ac:dyDescent="0.55000000000000004">
      <c r="A43490" s="131"/>
    </row>
    <row r="43491" spans="1:1" x14ac:dyDescent="0.55000000000000004">
      <c r="A43491" s="131"/>
    </row>
    <row r="43494" spans="1:1" x14ac:dyDescent="0.55000000000000004">
      <c r="A43494" s="131"/>
    </row>
    <row r="43495" spans="1:1" x14ac:dyDescent="0.55000000000000004">
      <c r="A43495" s="131"/>
    </row>
    <row r="43498" spans="1:1" x14ac:dyDescent="0.55000000000000004">
      <c r="A43498" s="131"/>
    </row>
    <row r="43499" spans="1:1" x14ac:dyDescent="0.55000000000000004">
      <c r="A43499" s="131"/>
    </row>
    <row r="43502" spans="1:1" x14ac:dyDescent="0.55000000000000004">
      <c r="A43502" s="131"/>
    </row>
    <row r="43503" spans="1:1" x14ac:dyDescent="0.55000000000000004">
      <c r="A43503" s="131"/>
    </row>
    <row r="43506" spans="1:1" x14ac:dyDescent="0.55000000000000004">
      <c r="A43506" s="131"/>
    </row>
    <row r="43507" spans="1:1" x14ac:dyDescent="0.55000000000000004">
      <c r="A43507" s="131"/>
    </row>
    <row r="43510" spans="1:1" x14ac:dyDescent="0.55000000000000004">
      <c r="A43510" s="131"/>
    </row>
    <row r="43511" spans="1:1" x14ac:dyDescent="0.55000000000000004">
      <c r="A43511" s="131"/>
    </row>
    <row r="43514" spans="1:1" x14ac:dyDescent="0.55000000000000004">
      <c r="A43514" s="131"/>
    </row>
    <row r="43515" spans="1:1" x14ac:dyDescent="0.55000000000000004">
      <c r="A43515" s="131"/>
    </row>
    <row r="43518" spans="1:1" x14ac:dyDescent="0.55000000000000004">
      <c r="A43518" s="131"/>
    </row>
    <row r="43519" spans="1:1" x14ac:dyDescent="0.55000000000000004">
      <c r="A43519" s="131"/>
    </row>
    <row r="43522" spans="1:1" x14ac:dyDescent="0.55000000000000004">
      <c r="A43522" s="131"/>
    </row>
    <row r="43523" spans="1:1" x14ac:dyDescent="0.55000000000000004">
      <c r="A43523" s="131"/>
    </row>
    <row r="43526" spans="1:1" x14ac:dyDescent="0.55000000000000004">
      <c r="A43526" s="131"/>
    </row>
    <row r="43527" spans="1:1" x14ac:dyDescent="0.55000000000000004">
      <c r="A43527" s="131"/>
    </row>
    <row r="43530" spans="1:1" x14ac:dyDescent="0.55000000000000004">
      <c r="A43530" s="131"/>
    </row>
    <row r="43531" spans="1:1" x14ac:dyDescent="0.55000000000000004">
      <c r="A43531" s="131"/>
    </row>
    <row r="43534" spans="1:1" x14ac:dyDescent="0.55000000000000004">
      <c r="A43534" s="131"/>
    </row>
    <row r="43535" spans="1:1" x14ac:dyDescent="0.55000000000000004">
      <c r="A43535" s="131"/>
    </row>
    <row r="43538" spans="1:1" x14ac:dyDescent="0.55000000000000004">
      <c r="A43538" s="131"/>
    </row>
    <row r="43539" spans="1:1" x14ac:dyDescent="0.55000000000000004">
      <c r="A43539" s="131"/>
    </row>
    <row r="43542" spans="1:1" x14ac:dyDescent="0.55000000000000004">
      <c r="A43542" s="131"/>
    </row>
    <row r="43543" spans="1:1" x14ac:dyDescent="0.55000000000000004">
      <c r="A43543" s="131"/>
    </row>
    <row r="43546" spans="1:1" x14ac:dyDescent="0.55000000000000004">
      <c r="A43546" s="131"/>
    </row>
    <row r="43547" spans="1:1" x14ac:dyDescent="0.55000000000000004">
      <c r="A43547" s="131"/>
    </row>
    <row r="43550" spans="1:1" x14ac:dyDescent="0.55000000000000004">
      <c r="A43550" s="131"/>
    </row>
    <row r="43551" spans="1:1" x14ac:dyDescent="0.55000000000000004">
      <c r="A43551" s="131"/>
    </row>
    <row r="43554" spans="1:1" x14ac:dyDescent="0.55000000000000004">
      <c r="A43554" s="131"/>
    </row>
    <row r="43555" spans="1:1" x14ac:dyDescent="0.55000000000000004">
      <c r="A43555" s="131"/>
    </row>
    <row r="43558" spans="1:1" x14ac:dyDescent="0.55000000000000004">
      <c r="A43558" s="131"/>
    </row>
    <row r="43559" spans="1:1" x14ac:dyDescent="0.55000000000000004">
      <c r="A43559" s="131"/>
    </row>
    <row r="43562" spans="1:1" x14ac:dyDescent="0.55000000000000004">
      <c r="A43562" s="131"/>
    </row>
    <row r="43563" spans="1:1" x14ac:dyDescent="0.55000000000000004">
      <c r="A43563" s="131"/>
    </row>
    <row r="43566" spans="1:1" x14ac:dyDescent="0.55000000000000004">
      <c r="A43566" s="131"/>
    </row>
    <row r="43567" spans="1:1" x14ac:dyDescent="0.55000000000000004">
      <c r="A43567" s="131"/>
    </row>
    <row r="43570" spans="1:1" x14ac:dyDescent="0.55000000000000004">
      <c r="A43570" s="131"/>
    </row>
    <row r="43571" spans="1:1" x14ac:dyDescent="0.55000000000000004">
      <c r="A43571" s="131"/>
    </row>
    <row r="43574" spans="1:1" x14ac:dyDescent="0.55000000000000004">
      <c r="A43574" s="131"/>
    </row>
    <row r="43575" spans="1:1" x14ac:dyDescent="0.55000000000000004">
      <c r="A43575" s="131"/>
    </row>
    <row r="43578" spans="1:1" x14ac:dyDescent="0.55000000000000004">
      <c r="A43578" s="131"/>
    </row>
    <row r="43579" spans="1:1" x14ac:dyDescent="0.55000000000000004">
      <c r="A43579" s="131"/>
    </row>
    <row r="43582" spans="1:1" x14ac:dyDescent="0.55000000000000004">
      <c r="A43582" s="131"/>
    </row>
    <row r="43583" spans="1:1" x14ac:dyDescent="0.55000000000000004">
      <c r="A43583" s="131"/>
    </row>
    <row r="43586" spans="1:1" x14ac:dyDescent="0.55000000000000004">
      <c r="A43586" s="131"/>
    </row>
    <row r="43587" spans="1:1" x14ac:dyDescent="0.55000000000000004">
      <c r="A43587" s="131"/>
    </row>
    <row r="43590" spans="1:1" x14ac:dyDescent="0.55000000000000004">
      <c r="A43590" s="131"/>
    </row>
    <row r="43591" spans="1:1" x14ac:dyDescent="0.55000000000000004">
      <c r="A43591" s="131"/>
    </row>
    <row r="43594" spans="1:1" x14ac:dyDescent="0.55000000000000004">
      <c r="A43594" s="131"/>
    </row>
    <row r="43595" spans="1:1" x14ac:dyDescent="0.55000000000000004">
      <c r="A43595" s="131"/>
    </row>
    <row r="43598" spans="1:1" x14ac:dyDescent="0.55000000000000004">
      <c r="A43598" s="131"/>
    </row>
    <row r="43599" spans="1:1" x14ac:dyDescent="0.55000000000000004">
      <c r="A43599" s="131"/>
    </row>
    <row r="43602" spans="1:1" x14ac:dyDescent="0.55000000000000004">
      <c r="A43602" s="131"/>
    </row>
    <row r="43603" spans="1:1" x14ac:dyDescent="0.55000000000000004">
      <c r="A43603" s="131"/>
    </row>
    <row r="43606" spans="1:1" x14ac:dyDescent="0.55000000000000004">
      <c r="A43606" s="131"/>
    </row>
    <row r="43607" spans="1:1" x14ac:dyDescent="0.55000000000000004">
      <c r="A43607" s="131"/>
    </row>
    <row r="43610" spans="1:1" x14ac:dyDescent="0.55000000000000004">
      <c r="A43610" s="131"/>
    </row>
    <row r="43611" spans="1:1" x14ac:dyDescent="0.55000000000000004">
      <c r="A43611" s="131"/>
    </row>
    <row r="43614" spans="1:1" x14ac:dyDescent="0.55000000000000004">
      <c r="A43614" s="131"/>
    </row>
    <row r="43615" spans="1:1" x14ac:dyDescent="0.55000000000000004">
      <c r="A43615" s="131"/>
    </row>
    <row r="43618" spans="1:1" x14ac:dyDescent="0.55000000000000004">
      <c r="A43618" s="131"/>
    </row>
    <row r="43619" spans="1:1" x14ac:dyDescent="0.55000000000000004">
      <c r="A43619" s="131"/>
    </row>
    <row r="43622" spans="1:1" x14ac:dyDescent="0.55000000000000004">
      <c r="A43622" s="131"/>
    </row>
    <row r="43623" spans="1:1" x14ac:dyDescent="0.55000000000000004">
      <c r="A43623" s="131"/>
    </row>
    <row r="43626" spans="1:1" x14ac:dyDescent="0.55000000000000004">
      <c r="A43626" s="131"/>
    </row>
    <row r="43627" spans="1:1" x14ac:dyDescent="0.55000000000000004">
      <c r="A43627" s="131"/>
    </row>
    <row r="43630" spans="1:1" x14ac:dyDescent="0.55000000000000004">
      <c r="A43630" s="131"/>
    </row>
    <row r="43631" spans="1:1" x14ac:dyDescent="0.55000000000000004">
      <c r="A43631" s="131"/>
    </row>
    <row r="43634" spans="1:1" x14ac:dyDescent="0.55000000000000004">
      <c r="A43634" s="131"/>
    </row>
    <row r="43635" spans="1:1" x14ac:dyDescent="0.55000000000000004">
      <c r="A43635" s="131"/>
    </row>
    <row r="43638" spans="1:1" x14ac:dyDescent="0.55000000000000004">
      <c r="A43638" s="131"/>
    </row>
    <row r="43639" spans="1:1" x14ac:dyDescent="0.55000000000000004">
      <c r="A43639" s="131"/>
    </row>
    <row r="43642" spans="1:1" x14ac:dyDescent="0.55000000000000004">
      <c r="A43642" s="131"/>
    </row>
    <row r="43643" spans="1:1" x14ac:dyDescent="0.55000000000000004">
      <c r="A43643" s="131"/>
    </row>
    <row r="43646" spans="1:1" x14ac:dyDescent="0.55000000000000004">
      <c r="A43646" s="131"/>
    </row>
    <row r="43647" spans="1:1" x14ac:dyDescent="0.55000000000000004">
      <c r="A43647" s="131"/>
    </row>
    <row r="43650" spans="1:1" x14ac:dyDescent="0.55000000000000004">
      <c r="A43650" s="131"/>
    </row>
    <row r="43651" spans="1:1" x14ac:dyDescent="0.55000000000000004">
      <c r="A43651" s="131"/>
    </row>
    <row r="43654" spans="1:1" x14ac:dyDescent="0.55000000000000004">
      <c r="A43654" s="131"/>
    </row>
    <row r="43655" spans="1:1" x14ac:dyDescent="0.55000000000000004">
      <c r="A43655" s="131"/>
    </row>
    <row r="43658" spans="1:1" x14ac:dyDescent="0.55000000000000004">
      <c r="A43658" s="131"/>
    </row>
    <row r="43659" spans="1:1" x14ac:dyDescent="0.55000000000000004">
      <c r="A43659" s="131"/>
    </row>
    <row r="43662" spans="1:1" x14ac:dyDescent="0.55000000000000004">
      <c r="A43662" s="131"/>
    </row>
    <row r="43663" spans="1:1" x14ac:dyDescent="0.55000000000000004">
      <c r="A43663" s="131"/>
    </row>
    <row r="43666" spans="1:1" x14ac:dyDescent="0.55000000000000004">
      <c r="A43666" s="131"/>
    </row>
    <row r="43667" spans="1:1" x14ac:dyDescent="0.55000000000000004">
      <c r="A43667" s="131"/>
    </row>
    <row r="43670" spans="1:1" x14ac:dyDescent="0.55000000000000004">
      <c r="A43670" s="131"/>
    </row>
    <row r="43671" spans="1:1" x14ac:dyDescent="0.55000000000000004">
      <c r="A43671" s="131"/>
    </row>
    <row r="43674" spans="1:1" x14ac:dyDescent="0.55000000000000004">
      <c r="A43674" s="131"/>
    </row>
    <row r="43675" spans="1:1" x14ac:dyDescent="0.55000000000000004">
      <c r="A43675" s="131"/>
    </row>
    <row r="43678" spans="1:1" x14ac:dyDescent="0.55000000000000004">
      <c r="A43678" s="131"/>
    </row>
    <row r="43679" spans="1:1" x14ac:dyDescent="0.55000000000000004">
      <c r="A43679" s="131"/>
    </row>
    <row r="43682" spans="1:1" x14ac:dyDescent="0.55000000000000004">
      <c r="A43682" s="131"/>
    </row>
    <row r="43683" spans="1:1" x14ac:dyDescent="0.55000000000000004">
      <c r="A43683" s="131"/>
    </row>
    <row r="43686" spans="1:1" x14ac:dyDescent="0.55000000000000004">
      <c r="A43686" s="131"/>
    </row>
    <row r="43687" spans="1:1" x14ac:dyDescent="0.55000000000000004">
      <c r="A43687" s="131"/>
    </row>
    <row r="43690" spans="1:1" x14ac:dyDescent="0.55000000000000004">
      <c r="A43690" s="131"/>
    </row>
    <row r="43691" spans="1:1" x14ac:dyDescent="0.55000000000000004">
      <c r="A43691" s="131"/>
    </row>
    <row r="43694" spans="1:1" x14ac:dyDescent="0.55000000000000004">
      <c r="A43694" s="131"/>
    </row>
    <row r="43695" spans="1:1" x14ac:dyDescent="0.55000000000000004">
      <c r="A43695" s="131"/>
    </row>
    <row r="43698" spans="1:1" x14ac:dyDescent="0.55000000000000004">
      <c r="A43698" s="131"/>
    </row>
    <row r="43699" spans="1:1" x14ac:dyDescent="0.55000000000000004">
      <c r="A43699" s="131"/>
    </row>
    <row r="43702" spans="1:1" x14ac:dyDescent="0.55000000000000004">
      <c r="A43702" s="131"/>
    </row>
    <row r="43703" spans="1:1" x14ac:dyDescent="0.55000000000000004">
      <c r="A43703" s="131"/>
    </row>
    <row r="43706" spans="1:1" x14ac:dyDescent="0.55000000000000004">
      <c r="A43706" s="131"/>
    </row>
    <row r="43707" spans="1:1" x14ac:dyDescent="0.55000000000000004">
      <c r="A43707" s="131"/>
    </row>
    <row r="43710" spans="1:1" x14ac:dyDescent="0.55000000000000004">
      <c r="A43710" s="131"/>
    </row>
    <row r="43711" spans="1:1" x14ac:dyDescent="0.55000000000000004">
      <c r="A43711" s="131"/>
    </row>
    <row r="43714" spans="1:1" x14ac:dyDescent="0.55000000000000004">
      <c r="A43714" s="131"/>
    </row>
    <row r="43715" spans="1:1" x14ac:dyDescent="0.55000000000000004">
      <c r="A43715" s="131"/>
    </row>
    <row r="43718" spans="1:1" x14ac:dyDescent="0.55000000000000004">
      <c r="A43718" s="131"/>
    </row>
    <row r="43719" spans="1:1" x14ac:dyDescent="0.55000000000000004">
      <c r="A43719" s="131"/>
    </row>
    <row r="43722" spans="1:1" x14ac:dyDescent="0.55000000000000004">
      <c r="A43722" s="131"/>
    </row>
    <row r="43723" spans="1:1" x14ac:dyDescent="0.55000000000000004">
      <c r="A43723" s="131"/>
    </row>
    <row r="43726" spans="1:1" x14ac:dyDescent="0.55000000000000004">
      <c r="A43726" s="131"/>
    </row>
    <row r="43727" spans="1:1" x14ac:dyDescent="0.55000000000000004">
      <c r="A43727" s="131"/>
    </row>
    <row r="43730" spans="1:1" x14ac:dyDescent="0.55000000000000004">
      <c r="A43730" s="131"/>
    </row>
    <row r="43731" spans="1:1" x14ac:dyDescent="0.55000000000000004">
      <c r="A43731" s="131"/>
    </row>
    <row r="43734" spans="1:1" x14ac:dyDescent="0.55000000000000004">
      <c r="A43734" s="131"/>
    </row>
    <row r="43735" spans="1:1" x14ac:dyDescent="0.55000000000000004">
      <c r="A43735" s="131"/>
    </row>
    <row r="43738" spans="1:1" x14ac:dyDescent="0.55000000000000004">
      <c r="A43738" s="131"/>
    </row>
    <row r="43739" spans="1:1" x14ac:dyDescent="0.55000000000000004">
      <c r="A43739" s="131"/>
    </row>
    <row r="43742" spans="1:1" x14ac:dyDescent="0.55000000000000004">
      <c r="A43742" s="131"/>
    </row>
    <row r="43743" spans="1:1" x14ac:dyDescent="0.55000000000000004">
      <c r="A43743" s="131"/>
    </row>
    <row r="43746" spans="1:1" x14ac:dyDescent="0.55000000000000004">
      <c r="A43746" s="131"/>
    </row>
    <row r="43747" spans="1:1" x14ac:dyDescent="0.55000000000000004">
      <c r="A43747" s="131"/>
    </row>
    <row r="43750" spans="1:1" x14ac:dyDescent="0.55000000000000004">
      <c r="A43750" s="131"/>
    </row>
    <row r="43751" spans="1:1" x14ac:dyDescent="0.55000000000000004">
      <c r="A43751" s="131"/>
    </row>
    <row r="43754" spans="1:1" x14ac:dyDescent="0.55000000000000004">
      <c r="A43754" s="131"/>
    </row>
    <row r="43755" spans="1:1" x14ac:dyDescent="0.55000000000000004">
      <c r="A43755" s="131"/>
    </row>
    <row r="43758" spans="1:1" x14ac:dyDescent="0.55000000000000004">
      <c r="A43758" s="131"/>
    </row>
    <row r="43759" spans="1:1" x14ac:dyDescent="0.55000000000000004">
      <c r="A43759" s="131"/>
    </row>
    <row r="43762" spans="1:1" x14ac:dyDescent="0.55000000000000004">
      <c r="A43762" s="131"/>
    </row>
    <row r="43763" spans="1:1" x14ac:dyDescent="0.55000000000000004">
      <c r="A43763" s="131"/>
    </row>
    <row r="43766" spans="1:1" x14ac:dyDescent="0.55000000000000004">
      <c r="A43766" s="131"/>
    </row>
    <row r="43767" spans="1:1" x14ac:dyDescent="0.55000000000000004">
      <c r="A43767" s="131"/>
    </row>
    <row r="43770" spans="1:1" x14ac:dyDescent="0.55000000000000004">
      <c r="A43770" s="131"/>
    </row>
    <row r="43771" spans="1:1" x14ac:dyDescent="0.55000000000000004">
      <c r="A43771" s="131"/>
    </row>
    <row r="43774" spans="1:1" x14ac:dyDescent="0.55000000000000004">
      <c r="A43774" s="131"/>
    </row>
    <row r="43775" spans="1:1" x14ac:dyDescent="0.55000000000000004">
      <c r="A43775" s="131"/>
    </row>
    <row r="43778" spans="1:1" x14ac:dyDescent="0.55000000000000004">
      <c r="A43778" s="131"/>
    </row>
    <row r="43779" spans="1:1" x14ac:dyDescent="0.55000000000000004">
      <c r="A43779" s="131"/>
    </row>
    <row r="43782" spans="1:1" x14ac:dyDescent="0.55000000000000004">
      <c r="A43782" s="131"/>
    </row>
    <row r="43783" spans="1:1" x14ac:dyDescent="0.55000000000000004">
      <c r="A43783" s="131"/>
    </row>
    <row r="43786" spans="1:1" x14ac:dyDescent="0.55000000000000004">
      <c r="A43786" s="131"/>
    </row>
    <row r="43787" spans="1:1" x14ac:dyDescent="0.55000000000000004">
      <c r="A43787" s="131"/>
    </row>
    <row r="43790" spans="1:1" x14ac:dyDescent="0.55000000000000004">
      <c r="A43790" s="131"/>
    </row>
    <row r="43791" spans="1:1" x14ac:dyDescent="0.55000000000000004">
      <c r="A43791" s="131"/>
    </row>
    <row r="43794" spans="1:1" x14ac:dyDescent="0.55000000000000004">
      <c r="A43794" s="131"/>
    </row>
    <row r="43795" spans="1:1" x14ac:dyDescent="0.55000000000000004">
      <c r="A43795" s="131"/>
    </row>
    <row r="43798" spans="1:1" x14ac:dyDescent="0.55000000000000004">
      <c r="A43798" s="131"/>
    </row>
    <row r="43799" spans="1:1" x14ac:dyDescent="0.55000000000000004">
      <c r="A43799" s="131"/>
    </row>
    <row r="43802" spans="1:1" x14ac:dyDescent="0.55000000000000004">
      <c r="A43802" s="131"/>
    </row>
    <row r="43803" spans="1:1" x14ac:dyDescent="0.55000000000000004">
      <c r="A43803" s="131"/>
    </row>
    <row r="43806" spans="1:1" x14ac:dyDescent="0.55000000000000004">
      <c r="A43806" s="131"/>
    </row>
    <row r="43807" spans="1:1" x14ac:dyDescent="0.55000000000000004">
      <c r="A43807" s="131"/>
    </row>
    <row r="43810" spans="1:1" x14ac:dyDescent="0.55000000000000004">
      <c r="A43810" s="131"/>
    </row>
    <row r="43811" spans="1:1" x14ac:dyDescent="0.55000000000000004">
      <c r="A43811" s="131"/>
    </row>
    <row r="43814" spans="1:1" x14ac:dyDescent="0.55000000000000004">
      <c r="A43814" s="131"/>
    </row>
    <row r="43815" spans="1:1" x14ac:dyDescent="0.55000000000000004">
      <c r="A43815" s="131"/>
    </row>
    <row r="43818" spans="1:1" x14ac:dyDescent="0.55000000000000004">
      <c r="A43818" s="131"/>
    </row>
    <row r="43819" spans="1:1" x14ac:dyDescent="0.55000000000000004">
      <c r="A43819" s="131"/>
    </row>
    <row r="43822" spans="1:1" x14ac:dyDescent="0.55000000000000004">
      <c r="A43822" s="131"/>
    </row>
    <row r="43823" spans="1:1" x14ac:dyDescent="0.55000000000000004">
      <c r="A43823" s="131"/>
    </row>
    <row r="43826" spans="1:1" x14ac:dyDescent="0.55000000000000004">
      <c r="A43826" s="131"/>
    </row>
    <row r="43827" spans="1:1" x14ac:dyDescent="0.55000000000000004">
      <c r="A43827" s="131"/>
    </row>
    <row r="43830" spans="1:1" x14ac:dyDescent="0.55000000000000004">
      <c r="A43830" s="131"/>
    </row>
    <row r="43831" spans="1:1" x14ac:dyDescent="0.55000000000000004">
      <c r="A43831" s="131"/>
    </row>
    <row r="43834" spans="1:1" x14ac:dyDescent="0.55000000000000004">
      <c r="A43834" s="131"/>
    </row>
    <row r="43835" spans="1:1" x14ac:dyDescent="0.55000000000000004">
      <c r="A43835" s="131"/>
    </row>
    <row r="43838" spans="1:1" x14ac:dyDescent="0.55000000000000004">
      <c r="A43838" s="131"/>
    </row>
    <row r="43839" spans="1:1" x14ac:dyDescent="0.55000000000000004">
      <c r="A43839" s="131"/>
    </row>
    <row r="43842" spans="1:1" x14ac:dyDescent="0.55000000000000004">
      <c r="A43842" s="131"/>
    </row>
    <row r="43843" spans="1:1" x14ac:dyDescent="0.55000000000000004">
      <c r="A43843" s="131"/>
    </row>
    <row r="43846" spans="1:1" x14ac:dyDescent="0.55000000000000004">
      <c r="A43846" s="131"/>
    </row>
    <row r="43847" spans="1:1" x14ac:dyDescent="0.55000000000000004">
      <c r="A43847" s="131"/>
    </row>
    <row r="43850" spans="1:1" x14ac:dyDescent="0.55000000000000004">
      <c r="A43850" s="131"/>
    </row>
    <row r="43851" spans="1:1" x14ac:dyDescent="0.55000000000000004">
      <c r="A43851" s="131"/>
    </row>
    <row r="43854" spans="1:1" x14ac:dyDescent="0.55000000000000004">
      <c r="A43854" s="131"/>
    </row>
    <row r="43855" spans="1:1" x14ac:dyDescent="0.55000000000000004">
      <c r="A43855" s="131"/>
    </row>
    <row r="43858" spans="1:1" x14ac:dyDescent="0.55000000000000004">
      <c r="A43858" s="131"/>
    </row>
    <row r="43859" spans="1:1" x14ac:dyDescent="0.55000000000000004">
      <c r="A43859" s="131"/>
    </row>
    <row r="43862" spans="1:1" x14ac:dyDescent="0.55000000000000004">
      <c r="A43862" s="131"/>
    </row>
    <row r="43863" spans="1:1" x14ac:dyDescent="0.55000000000000004">
      <c r="A43863" s="131"/>
    </row>
    <row r="43866" spans="1:1" x14ac:dyDescent="0.55000000000000004">
      <c r="A43866" s="131"/>
    </row>
    <row r="43867" spans="1:1" x14ac:dyDescent="0.55000000000000004">
      <c r="A43867" s="131"/>
    </row>
    <row r="43870" spans="1:1" x14ac:dyDescent="0.55000000000000004">
      <c r="A43870" s="131"/>
    </row>
    <row r="43871" spans="1:1" x14ac:dyDescent="0.55000000000000004">
      <c r="A43871" s="131"/>
    </row>
    <row r="43874" spans="1:1" x14ac:dyDescent="0.55000000000000004">
      <c r="A43874" s="131"/>
    </row>
    <row r="43875" spans="1:1" x14ac:dyDescent="0.55000000000000004">
      <c r="A43875" s="131"/>
    </row>
    <row r="43878" spans="1:1" x14ac:dyDescent="0.55000000000000004">
      <c r="A43878" s="131"/>
    </row>
    <row r="43879" spans="1:1" x14ac:dyDescent="0.55000000000000004">
      <c r="A43879" s="131"/>
    </row>
    <row r="43882" spans="1:1" x14ac:dyDescent="0.55000000000000004">
      <c r="A43882" s="131"/>
    </row>
    <row r="43883" spans="1:1" x14ac:dyDescent="0.55000000000000004">
      <c r="A43883" s="131"/>
    </row>
    <row r="43886" spans="1:1" x14ac:dyDescent="0.55000000000000004">
      <c r="A43886" s="131"/>
    </row>
    <row r="43887" spans="1:1" x14ac:dyDescent="0.55000000000000004">
      <c r="A43887" s="131"/>
    </row>
    <row r="43890" spans="1:1" x14ac:dyDescent="0.55000000000000004">
      <c r="A43890" s="131"/>
    </row>
    <row r="43891" spans="1:1" x14ac:dyDescent="0.55000000000000004">
      <c r="A43891" s="131"/>
    </row>
    <row r="43894" spans="1:1" x14ac:dyDescent="0.55000000000000004">
      <c r="A43894" s="131"/>
    </row>
    <row r="43895" spans="1:1" x14ac:dyDescent="0.55000000000000004">
      <c r="A43895" s="131"/>
    </row>
    <row r="43898" spans="1:1" x14ac:dyDescent="0.55000000000000004">
      <c r="A43898" s="131"/>
    </row>
    <row r="43899" spans="1:1" x14ac:dyDescent="0.55000000000000004">
      <c r="A43899" s="131"/>
    </row>
    <row r="43902" spans="1:1" x14ac:dyDescent="0.55000000000000004">
      <c r="A43902" s="131"/>
    </row>
    <row r="43903" spans="1:1" x14ac:dyDescent="0.55000000000000004">
      <c r="A43903" s="131"/>
    </row>
    <row r="43906" spans="1:1" x14ac:dyDescent="0.55000000000000004">
      <c r="A43906" s="131"/>
    </row>
    <row r="43907" spans="1:1" x14ac:dyDescent="0.55000000000000004">
      <c r="A43907" s="131"/>
    </row>
    <row r="43910" spans="1:1" x14ac:dyDescent="0.55000000000000004">
      <c r="A43910" s="131"/>
    </row>
    <row r="43911" spans="1:1" x14ac:dyDescent="0.55000000000000004">
      <c r="A43911" s="131"/>
    </row>
    <row r="43914" spans="1:1" x14ac:dyDescent="0.55000000000000004">
      <c r="A43914" s="131"/>
    </row>
    <row r="43915" spans="1:1" x14ac:dyDescent="0.55000000000000004">
      <c r="A43915" s="131"/>
    </row>
    <row r="43918" spans="1:1" x14ac:dyDescent="0.55000000000000004">
      <c r="A43918" s="131"/>
    </row>
    <row r="43919" spans="1:1" x14ac:dyDescent="0.55000000000000004">
      <c r="A43919" s="131"/>
    </row>
    <row r="43922" spans="1:1" x14ac:dyDescent="0.55000000000000004">
      <c r="A43922" s="131"/>
    </row>
    <row r="43923" spans="1:1" x14ac:dyDescent="0.55000000000000004">
      <c r="A43923" s="131"/>
    </row>
    <row r="43926" spans="1:1" x14ac:dyDescent="0.55000000000000004">
      <c r="A43926" s="131"/>
    </row>
    <row r="43927" spans="1:1" x14ac:dyDescent="0.55000000000000004">
      <c r="A43927" s="131"/>
    </row>
    <row r="43930" spans="1:1" x14ac:dyDescent="0.55000000000000004">
      <c r="A43930" s="131"/>
    </row>
    <row r="43931" spans="1:1" x14ac:dyDescent="0.55000000000000004">
      <c r="A43931" s="131"/>
    </row>
    <row r="43934" spans="1:1" x14ac:dyDescent="0.55000000000000004">
      <c r="A43934" s="131"/>
    </row>
    <row r="43935" spans="1:1" x14ac:dyDescent="0.55000000000000004">
      <c r="A43935" s="131"/>
    </row>
    <row r="43938" spans="1:1" x14ac:dyDescent="0.55000000000000004">
      <c r="A43938" s="131"/>
    </row>
    <row r="43939" spans="1:1" x14ac:dyDescent="0.55000000000000004">
      <c r="A43939" s="131"/>
    </row>
    <row r="43942" spans="1:1" x14ac:dyDescent="0.55000000000000004">
      <c r="A43942" s="131"/>
    </row>
    <row r="43943" spans="1:1" x14ac:dyDescent="0.55000000000000004">
      <c r="A43943" s="131"/>
    </row>
    <row r="43946" spans="1:1" x14ac:dyDescent="0.55000000000000004">
      <c r="A43946" s="131"/>
    </row>
    <row r="43947" spans="1:1" x14ac:dyDescent="0.55000000000000004">
      <c r="A43947" s="131"/>
    </row>
    <row r="43950" spans="1:1" x14ac:dyDescent="0.55000000000000004">
      <c r="A43950" s="131"/>
    </row>
    <row r="43951" spans="1:1" x14ac:dyDescent="0.55000000000000004">
      <c r="A43951" s="131"/>
    </row>
    <row r="43954" spans="1:1" x14ac:dyDescent="0.55000000000000004">
      <c r="A43954" s="131"/>
    </row>
    <row r="43955" spans="1:1" x14ac:dyDescent="0.55000000000000004">
      <c r="A43955" s="131"/>
    </row>
    <row r="43958" spans="1:1" x14ac:dyDescent="0.55000000000000004">
      <c r="A43958" s="131"/>
    </row>
    <row r="43959" spans="1:1" x14ac:dyDescent="0.55000000000000004">
      <c r="A43959" s="131"/>
    </row>
    <row r="43962" spans="1:1" x14ac:dyDescent="0.55000000000000004">
      <c r="A43962" s="131"/>
    </row>
    <row r="43963" spans="1:1" x14ac:dyDescent="0.55000000000000004">
      <c r="A43963" s="131"/>
    </row>
    <row r="43966" spans="1:1" x14ac:dyDescent="0.55000000000000004">
      <c r="A43966" s="131"/>
    </row>
    <row r="43967" spans="1:1" x14ac:dyDescent="0.55000000000000004">
      <c r="A43967" s="131"/>
    </row>
    <row r="43970" spans="1:1" x14ac:dyDescent="0.55000000000000004">
      <c r="A43970" s="131"/>
    </row>
    <row r="43971" spans="1:1" x14ac:dyDescent="0.55000000000000004">
      <c r="A43971" s="131"/>
    </row>
    <row r="43974" spans="1:1" x14ac:dyDescent="0.55000000000000004">
      <c r="A43974" s="131"/>
    </row>
    <row r="43975" spans="1:1" x14ac:dyDescent="0.55000000000000004">
      <c r="A43975" s="131"/>
    </row>
    <row r="43978" spans="1:1" x14ac:dyDescent="0.55000000000000004">
      <c r="A43978" s="131"/>
    </row>
    <row r="43979" spans="1:1" x14ac:dyDescent="0.55000000000000004">
      <c r="A43979" s="131"/>
    </row>
    <row r="43982" spans="1:1" x14ac:dyDescent="0.55000000000000004">
      <c r="A43982" s="131"/>
    </row>
    <row r="43983" spans="1:1" x14ac:dyDescent="0.55000000000000004">
      <c r="A43983" s="131"/>
    </row>
    <row r="43986" spans="1:1" x14ac:dyDescent="0.55000000000000004">
      <c r="A43986" s="131"/>
    </row>
    <row r="43987" spans="1:1" x14ac:dyDescent="0.55000000000000004">
      <c r="A43987" s="131"/>
    </row>
    <row r="43990" spans="1:1" x14ac:dyDescent="0.55000000000000004">
      <c r="A43990" s="131"/>
    </row>
    <row r="43991" spans="1:1" x14ac:dyDescent="0.55000000000000004">
      <c r="A43991" s="131"/>
    </row>
    <row r="43994" spans="1:1" x14ac:dyDescent="0.55000000000000004">
      <c r="A43994" s="131"/>
    </row>
    <row r="43995" spans="1:1" x14ac:dyDescent="0.55000000000000004">
      <c r="A43995" s="131"/>
    </row>
    <row r="43998" spans="1:1" x14ac:dyDescent="0.55000000000000004">
      <c r="A43998" s="131"/>
    </row>
    <row r="43999" spans="1:1" x14ac:dyDescent="0.55000000000000004">
      <c r="A43999" s="131"/>
    </row>
    <row r="44002" spans="1:1" x14ac:dyDescent="0.55000000000000004">
      <c r="A44002" s="131"/>
    </row>
    <row r="44003" spans="1:1" x14ac:dyDescent="0.55000000000000004">
      <c r="A44003" s="131"/>
    </row>
    <row r="44006" spans="1:1" x14ac:dyDescent="0.55000000000000004">
      <c r="A44006" s="131"/>
    </row>
    <row r="44007" spans="1:1" x14ac:dyDescent="0.55000000000000004">
      <c r="A44007" s="131"/>
    </row>
    <row r="44010" spans="1:1" x14ac:dyDescent="0.55000000000000004">
      <c r="A44010" s="131"/>
    </row>
    <row r="44011" spans="1:1" x14ac:dyDescent="0.55000000000000004">
      <c r="A44011" s="131"/>
    </row>
    <row r="44014" spans="1:1" x14ac:dyDescent="0.55000000000000004">
      <c r="A44014" s="131"/>
    </row>
    <row r="44015" spans="1:1" x14ac:dyDescent="0.55000000000000004">
      <c r="A44015" s="131"/>
    </row>
    <row r="44018" spans="1:1" x14ac:dyDescent="0.55000000000000004">
      <c r="A44018" s="131"/>
    </row>
    <row r="44019" spans="1:1" x14ac:dyDescent="0.55000000000000004">
      <c r="A44019" s="131"/>
    </row>
    <row r="44022" spans="1:1" x14ac:dyDescent="0.55000000000000004">
      <c r="A44022" s="131"/>
    </row>
    <row r="44023" spans="1:1" x14ac:dyDescent="0.55000000000000004">
      <c r="A44023" s="131"/>
    </row>
    <row r="44026" spans="1:1" x14ac:dyDescent="0.55000000000000004">
      <c r="A44026" s="131"/>
    </row>
    <row r="44027" spans="1:1" x14ac:dyDescent="0.55000000000000004">
      <c r="A44027" s="131"/>
    </row>
    <row r="44030" spans="1:1" x14ac:dyDescent="0.55000000000000004">
      <c r="A44030" s="131"/>
    </row>
    <row r="44031" spans="1:1" x14ac:dyDescent="0.55000000000000004">
      <c r="A44031" s="131"/>
    </row>
    <row r="44034" spans="1:1" x14ac:dyDescent="0.55000000000000004">
      <c r="A44034" s="131"/>
    </row>
    <row r="44035" spans="1:1" x14ac:dyDescent="0.55000000000000004">
      <c r="A44035" s="131"/>
    </row>
    <row r="44038" spans="1:1" x14ac:dyDescent="0.55000000000000004">
      <c r="A44038" s="131"/>
    </row>
    <row r="44039" spans="1:1" x14ac:dyDescent="0.55000000000000004">
      <c r="A44039" s="131"/>
    </row>
    <row r="44042" spans="1:1" x14ac:dyDescent="0.55000000000000004">
      <c r="A44042" s="131"/>
    </row>
    <row r="44043" spans="1:1" x14ac:dyDescent="0.55000000000000004">
      <c r="A44043" s="131"/>
    </row>
    <row r="44046" spans="1:1" x14ac:dyDescent="0.55000000000000004">
      <c r="A44046" s="131"/>
    </row>
    <row r="44047" spans="1:1" x14ac:dyDescent="0.55000000000000004">
      <c r="A44047" s="131"/>
    </row>
    <row r="44050" spans="1:1" x14ac:dyDescent="0.55000000000000004">
      <c r="A44050" s="131"/>
    </row>
    <row r="44051" spans="1:1" x14ac:dyDescent="0.55000000000000004">
      <c r="A44051" s="131"/>
    </row>
    <row r="44054" spans="1:1" x14ac:dyDescent="0.55000000000000004">
      <c r="A44054" s="131"/>
    </row>
    <row r="44055" spans="1:1" x14ac:dyDescent="0.55000000000000004">
      <c r="A44055" s="131"/>
    </row>
    <row r="44058" spans="1:1" x14ac:dyDescent="0.55000000000000004">
      <c r="A44058" s="131"/>
    </row>
    <row r="44059" spans="1:1" x14ac:dyDescent="0.55000000000000004">
      <c r="A44059" s="131"/>
    </row>
    <row r="44062" spans="1:1" x14ac:dyDescent="0.55000000000000004">
      <c r="A44062" s="131"/>
    </row>
    <row r="44063" spans="1:1" x14ac:dyDescent="0.55000000000000004">
      <c r="A44063" s="131"/>
    </row>
    <row r="44066" spans="1:1" x14ac:dyDescent="0.55000000000000004">
      <c r="A44066" s="131"/>
    </row>
    <row r="44067" spans="1:1" x14ac:dyDescent="0.55000000000000004">
      <c r="A44067" s="131"/>
    </row>
    <row r="44070" spans="1:1" x14ac:dyDescent="0.55000000000000004">
      <c r="A44070" s="131"/>
    </row>
    <row r="44071" spans="1:1" x14ac:dyDescent="0.55000000000000004">
      <c r="A44071" s="131"/>
    </row>
    <row r="44074" spans="1:1" x14ac:dyDescent="0.55000000000000004">
      <c r="A44074" s="131"/>
    </row>
    <row r="44075" spans="1:1" x14ac:dyDescent="0.55000000000000004">
      <c r="A44075" s="131"/>
    </row>
    <row r="44078" spans="1:1" x14ac:dyDescent="0.55000000000000004">
      <c r="A44078" s="131"/>
    </row>
    <row r="44079" spans="1:1" x14ac:dyDescent="0.55000000000000004">
      <c r="A44079" s="131"/>
    </row>
    <row r="44082" spans="1:1" x14ac:dyDescent="0.55000000000000004">
      <c r="A44082" s="131"/>
    </row>
    <row r="44083" spans="1:1" x14ac:dyDescent="0.55000000000000004">
      <c r="A44083" s="131"/>
    </row>
    <row r="44086" spans="1:1" x14ac:dyDescent="0.55000000000000004">
      <c r="A44086" s="131"/>
    </row>
    <row r="44087" spans="1:1" x14ac:dyDescent="0.55000000000000004">
      <c r="A44087" s="131"/>
    </row>
    <row r="44090" spans="1:1" x14ac:dyDescent="0.55000000000000004">
      <c r="A44090" s="131"/>
    </row>
    <row r="44091" spans="1:1" x14ac:dyDescent="0.55000000000000004">
      <c r="A44091" s="131"/>
    </row>
    <row r="44094" spans="1:1" x14ac:dyDescent="0.55000000000000004">
      <c r="A44094" s="131"/>
    </row>
    <row r="44095" spans="1:1" x14ac:dyDescent="0.55000000000000004">
      <c r="A44095" s="131"/>
    </row>
    <row r="44098" spans="1:1" x14ac:dyDescent="0.55000000000000004">
      <c r="A44098" s="131"/>
    </row>
    <row r="44099" spans="1:1" x14ac:dyDescent="0.55000000000000004">
      <c r="A44099" s="131"/>
    </row>
    <row r="44102" spans="1:1" x14ac:dyDescent="0.55000000000000004">
      <c r="A44102" s="131"/>
    </row>
    <row r="44103" spans="1:1" x14ac:dyDescent="0.55000000000000004">
      <c r="A44103" s="131"/>
    </row>
    <row r="44106" spans="1:1" x14ac:dyDescent="0.55000000000000004">
      <c r="A44106" s="131"/>
    </row>
    <row r="44107" spans="1:1" x14ac:dyDescent="0.55000000000000004">
      <c r="A44107" s="131"/>
    </row>
    <row r="44110" spans="1:1" x14ac:dyDescent="0.55000000000000004">
      <c r="A44110" s="131"/>
    </row>
    <row r="44111" spans="1:1" x14ac:dyDescent="0.55000000000000004">
      <c r="A44111" s="131"/>
    </row>
    <row r="44114" spans="1:1" x14ac:dyDescent="0.55000000000000004">
      <c r="A44114" s="131"/>
    </row>
    <row r="44115" spans="1:1" x14ac:dyDescent="0.55000000000000004">
      <c r="A44115" s="131"/>
    </row>
    <row r="44118" spans="1:1" x14ac:dyDescent="0.55000000000000004">
      <c r="A44118" s="131"/>
    </row>
    <row r="44119" spans="1:1" x14ac:dyDescent="0.55000000000000004">
      <c r="A44119" s="131"/>
    </row>
    <row r="44122" spans="1:1" x14ac:dyDescent="0.55000000000000004">
      <c r="A44122" s="131"/>
    </row>
    <row r="44123" spans="1:1" x14ac:dyDescent="0.55000000000000004">
      <c r="A44123" s="131"/>
    </row>
    <row r="44126" spans="1:1" x14ac:dyDescent="0.55000000000000004">
      <c r="A44126" s="131"/>
    </row>
    <row r="44127" spans="1:1" x14ac:dyDescent="0.55000000000000004">
      <c r="A44127" s="131"/>
    </row>
    <row r="44130" spans="1:1" x14ac:dyDescent="0.55000000000000004">
      <c r="A44130" s="131"/>
    </row>
    <row r="44131" spans="1:1" x14ac:dyDescent="0.55000000000000004">
      <c r="A44131" s="131"/>
    </row>
    <row r="44134" spans="1:1" x14ac:dyDescent="0.55000000000000004">
      <c r="A44134" s="131"/>
    </row>
    <row r="44135" spans="1:1" x14ac:dyDescent="0.55000000000000004">
      <c r="A44135" s="131"/>
    </row>
    <row r="44138" spans="1:1" x14ac:dyDescent="0.55000000000000004">
      <c r="A44138" s="131"/>
    </row>
    <row r="44139" spans="1:1" x14ac:dyDescent="0.55000000000000004">
      <c r="A44139" s="131"/>
    </row>
    <row r="44142" spans="1:1" x14ac:dyDescent="0.55000000000000004">
      <c r="A44142" s="131"/>
    </row>
    <row r="44143" spans="1:1" x14ac:dyDescent="0.55000000000000004">
      <c r="A44143" s="131"/>
    </row>
    <row r="44146" spans="1:1" x14ac:dyDescent="0.55000000000000004">
      <c r="A44146" s="131"/>
    </row>
    <row r="44147" spans="1:1" x14ac:dyDescent="0.55000000000000004">
      <c r="A44147" s="131"/>
    </row>
    <row r="44150" spans="1:1" x14ac:dyDescent="0.55000000000000004">
      <c r="A44150" s="131"/>
    </row>
    <row r="44151" spans="1:1" x14ac:dyDescent="0.55000000000000004">
      <c r="A44151" s="131"/>
    </row>
    <row r="44154" spans="1:1" x14ac:dyDescent="0.55000000000000004">
      <c r="A44154" s="131"/>
    </row>
    <row r="44155" spans="1:1" x14ac:dyDescent="0.55000000000000004">
      <c r="A44155" s="131"/>
    </row>
    <row r="44158" spans="1:1" x14ac:dyDescent="0.55000000000000004">
      <c r="A44158" s="131"/>
    </row>
    <row r="44159" spans="1:1" x14ac:dyDescent="0.55000000000000004">
      <c r="A44159" s="131"/>
    </row>
    <row r="44162" spans="1:1" x14ac:dyDescent="0.55000000000000004">
      <c r="A44162" s="131"/>
    </row>
    <row r="44163" spans="1:1" x14ac:dyDescent="0.55000000000000004">
      <c r="A44163" s="131"/>
    </row>
    <row r="44166" spans="1:1" x14ac:dyDescent="0.55000000000000004">
      <c r="A44166" s="131"/>
    </row>
    <row r="44167" spans="1:1" x14ac:dyDescent="0.55000000000000004">
      <c r="A44167" s="131"/>
    </row>
    <row r="44170" spans="1:1" x14ac:dyDescent="0.55000000000000004">
      <c r="A44170" s="131"/>
    </row>
    <row r="44171" spans="1:1" x14ac:dyDescent="0.55000000000000004">
      <c r="A44171" s="131"/>
    </row>
    <row r="44174" spans="1:1" x14ac:dyDescent="0.55000000000000004">
      <c r="A44174" s="131"/>
    </row>
    <row r="44175" spans="1:1" x14ac:dyDescent="0.55000000000000004">
      <c r="A44175" s="131"/>
    </row>
    <row r="44178" spans="1:1" x14ac:dyDescent="0.55000000000000004">
      <c r="A44178" s="131"/>
    </row>
    <row r="44179" spans="1:1" x14ac:dyDescent="0.55000000000000004">
      <c r="A44179" s="131"/>
    </row>
    <row r="44182" spans="1:1" x14ac:dyDescent="0.55000000000000004">
      <c r="A44182" s="131"/>
    </row>
    <row r="44183" spans="1:1" x14ac:dyDescent="0.55000000000000004">
      <c r="A44183" s="131"/>
    </row>
    <row r="44186" spans="1:1" x14ac:dyDescent="0.55000000000000004">
      <c r="A44186" s="131"/>
    </row>
    <row r="44187" spans="1:1" x14ac:dyDescent="0.55000000000000004">
      <c r="A44187" s="131"/>
    </row>
    <row r="44190" spans="1:1" x14ac:dyDescent="0.55000000000000004">
      <c r="A44190" s="131"/>
    </row>
    <row r="44191" spans="1:1" x14ac:dyDescent="0.55000000000000004">
      <c r="A44191" s="131"/>
    </row>
    <row r="44194" spans="1:1" x14ac:dyDescent="0.55000000000000004">
      <c r="A44194" s="131"/>
    </row>
    <row r="44195" spans="1:1" x14ac:dyDescent="0.55000000000000004">
      <c r="A44195" s="131"/>
    </row>
    <row r="44198" spans="1:1" x14ac:dyDescent="0.55000000000000004">
      <c r="A44198" s="131"/>
    </row>
    <row r="44199" spans="1:1" x14ac:dyDescent="0.55000000000000004">
      <c r="A44199" s="131"/>
    </row>
    <row r="44202" spans="1:1" x14ac:dyDescent="0.55000000000000004">
      <c r="A44202" s="131"/>
    </row>
    <row r="44203" spans="1:1" x14ac:dyDescent="0.55000000000000004">
      <c r="A44203" s="131"/>
    </row>
    <row r="44206" spans="1:1" x14ac:dyDescent="0.55000000000000004">
      <c r="A44206" s="131"/>
    </row>
    <row r="44207" spans="1:1" x14ac:dyDescent="0.55000000000000004">
      <c r="A44207" s="131"/>
    </row>
    <row r="44210" spans="1:1" x14ac:dyDescent="0.55000000000000004">
      <c r="A44210" s="131"/>
    </row>
    <row r="44211" spans="1:1" x14ac:dyDescent="0.55000000000000004">
      <c r="A44211" s="131"/>
    </row>
    <row r="44214" spans="1:1" x14ac:dyDescent="0.55000000000000004">
      <c r="A44214" s="131"/>
    </row>
    <row r="44215" spans="1:1" x14ac:dyDescent="0.55000000000000004">
      <c r="A44215" s="131"/>
    </row>
    <row r="44218" spans="1:1" x14ac:dyDescent="0.55000000000000004">
      <c r="A44218" s="131"/>
    </row>
    <row r="44219" spans="1:1" x14ac:dyDescent="0.55000000000000004">
      <c r="A44219" s="131"/>
    </row>
    <row r="44222" spans="1:1" x14ac:dyDescent="0.55000000000000004">
      <c r="A44222" s="131"/>
    </row>
    <row r="44223" spans="1:1" x14ac:dyDescent="0.55000000000000004">
      <c r="A44223" s="131"/>
    </row>
    <row r="44226" spans="1:1" x14ac:dyDescent="0.55000000000000004">
      <c r="A44226" s="131"/>
    </row>
    <row r="44227" spans="1:1" x14ac:dyDescent="0.55000000000000004">
      <c r="A44227" s="131"/>
    </row>
    <row r="44230" spans="1:1" x14ac:dyDescent="0.55000000000000004">
      <c r="A44230" s="131"/>
    </row>
    <row r="44231" spans="1:1" x14ac:dyDescent="0.55000000000000004">
      <c r="A44231" s="131"/>
    </row>
    <row r="44234" spans="1:1" x14ac:dyDescent="0.55000000000000004">
      <c r="A44234" s="131"/>
    </row>
    <row r="44235" spans="1:1" x14ac:dyDescent="0.55000000000000004">
      <c r="A44235" s="131"/>
    </row>
    <row r="44238" spans="1:1" x14ac:dyDescent="0.55000000000000004">
      <c r="A44238" s="131"/>
    </row>
    <row r="44239" spans="1:1" x14ac:dyDescent="0.55000000000000004">
      <c r="A44239" s="131"/>
    </row>
    <row r="44242" spans="1:1" x14ac:dyDescent="0.55000000000000004">
      <c r="A44242" s="131"/>
    </row>
    <row r="44243" spans="1:1" x14ac:dyDescent="0.55000000000000004">
      <c r="A44243" s="131"/>
    </row>
    <row r="44246" spans="1:1" x14ac:dyDescent="0.55000000000000004">
      <c r="A44246" s="131"/>
    </row>
    <row r="44247" spans="1:1" x14ac:dyDescent="0.55000000000000004">
      <c r="A44247" s="131"/>
    </row>
    <row r="44250" spans="1:1" x14ac:dyDescent="0.55000000000000004">
      <c r="A44250" s="131"/>
    </row>
    <row r="44251" spans="1:1" x14ac:dyDescent="0.55000000000000004">
      <c r="A44251" s="131"/>
    </row>
    <row r="44254" spans="1:1" x14ac:dyDescent="0.55000000000000004">
      <c r="A44254" s="131"/>
    </row>
    <row r="44255" spans="1:1" x14ac:dyDescent="0.55000000000000004">
      <c r="A44255" s="131"/>
    </row>
    <row r="44258" spans="1:1" x14ac:dyDescent="0.55000000000000004">
      <c r="A44258" s="131"/>
    </row>
    <row r="44259" spans="1:1" x14ac:dyDescent="0.55000000000000004">
      <c r="A44259" s="131"/>
    </row>
    <row r="44262" spans="1:1" x14ac:dyDescent="0.55000000000000004">
      <c r="A44262" s="131"/>
    </row>
    <row r="44263" spans="1:1" x14ac:dyDescent="0.55000000000000004">
      <c r="A44263" s="131"/>
    </row>
    <row r="44266" spans="1:1" x14ac:dyDescent="0.55000000000000004">
      <c r="A44266" s="131"/>
    </row>
    <row r="44267" spans="1:1" x14ac:dyDescent="0.55000000000000004">
      <c r="A44267" s="131"/>
    </row>
    <row r="44270" spans="1:1" x14ac:dyDescent="0.55000000000000004">
      <c r="A44270" s="131"/>
    </row>
    <row r="44271" spans="1:1" x14ac:dyDescent="0.55000000000000004">
      <c r="A44271" s="131"/>
    </row>
    <row r="44274" spans="1:1" x14ac:dyDescent="0.55000000000000004">
      <c r="A44274" s="131"/>
    </row>
    <row r="44275" spans="1:1" x14ac:dyDescent="0.55000000000000004">
      <c r="A44275" s="131"/>
    </row>
    <row r="44278" spans="1:1" x14ac:dyDescent="0.55000000000000004">
      <c r="A44278" s="131"/>
    </row>
    <row r="44279" spans="1:1" x14ac:dyDescent="0.55000000000000004">
      <c r="A44279" s="131"/>
    </row>
    <row r="44282" spans="1:1" x14ac:dyDescent="0.55000000000000004">
      <c r="A44282" s="131"/>
    </row>
    <row r="44283" spans="1:1" x14ac:dyDescent="0.55000000000000004">
      <c r="A44283" s="131"/>
    </row>
    <row r="44286" spans="1:1" x14ac:dyDescent="0.55000000000000004">
      <c r="A44286" s="131"/>
    </row>
    <row r="44287" spans="1:1" x14ac:dyDescent="0.55000000000000004">
      <c r="A44287" s="131"/>
    </row>
    <row r="44290" spans="1:1" x14ac:dyDescent="0.55000000000000004">
      <c r="A44290" s="131"/>
    </row>
    <row r="44291" spans="1:1" x14ac:dyDescent="0.55000000000000004">
      <c r="A44291" s="131"/>
    </row>
    <row r="44294" spans="1:1" x14ac:dyDescent="0.55000000000000004">
      <c r="A44294" s="131"/>
    </row>
    <row r="44295" spans="1:1" x14ac:dyDescent="0.55000000000000004">
      <c r="A44295" s="131"/>
    </row>
    <row r="44298" spans="1:1" x14ac:dyDescent="0.55000000000000004">
      <c r="A44298" s="131"/>
    </row>
    <row r="44299" spans="1:1" x14ac:dyDescent="0.55000000000000004">
      <c r="A44299" s="131"/>
    </row>
    <row r="44302" spans="1:1" x14ac:dyDescent="0.55000000000000004">
      <c r="A44302" s="131"/>
    </row>
    <row r="44303" spans="1:1" x14ac:dyDescent="0.55000000000000004">
      <c r="A44303" s="131"/>
    </row>
    <row r="44306" spans="1:1" x14ac:dyDescent="0.55000000000000004">
      <c r="A44306" s="131"/>
    </row>
    <row r="44307" spans="1:1" x14ac:dyDescent="0.55000000000000004">
      <c r="A44307" s="131"/>
    </row>
    <row r="44310" spans="1:1" x14ac:dyDescent="0.55000000000000004">
      <c r="A44310" s="131"/>
    </row>
    <row r="44311" spans="1:1" x14ac:dyDescent="0.55000000000000004">
      <c r="A44311" s="131"/>
    </row>
    <row r="44314" spans="1:1" x14ac:dyDescent="0.55000000000000004">
      <c r="A44314" s="131"/>
    </row>
    <row r="44315" spans="1:1" x14ac:dyDescent="0.55000000000000004">
      <c r="A44315" s="131"/>
    </row>
    <row r="44318" spans="1:1" x14ac:dyDescent="0.55000000000000004">
      <c r="A44318" s="131"/>
    </row>
    <row r="44319" spans="1:1" x14ac:dyDescent="0.55000000000000004">
      <c r="A44319" s="131"/>
    </row>
    <row r="44322" spans="1:1" x14ac:dyDescent="0.55000000000000004">
      <c r="A44322" s="131"/>
    </row>
    <row r="44323" spans="1:1" x14ac:dyDescent="0.55000000000000004">
      <c r="A44323" s="131"/>
    </row>
    <row r="44326" spans="1:1" x14ac:dyDescent="0.55000000000000004">
      <c r="A44326" s="131"/>
    </row>
    <row r="44327" spans="1:1" x14ac:dyDescent="0.55000000000000004">
      <c r="A44327" s="131"/>
    </row>
    <row r="44330" spans="1:1" x14ac:dyDescent="0.55000000000000004">
      <c r="A44330" s="131"/>
    </row>
    <row r="44331" spans="1:1" x14ac:dyDescent="0.55000000000000004">
      <c r="A44331" s="131"/>
    </row>
    <row r="44334" spans="1:1" x14ac:dyDescent="0.55000000000000004">
      <c r="A44334" s="131"/>
    </row>
    <row r="44335" spans="1:1" x14ac:dyDescent="0.55000000000000004">
      <c r="A44335" s="131"/>
    </row>
    <row r="44338" spans="1:1" x14ac:dyDescent="0.55000000000000004">
      <c r="A44338" s="131"/>
    </row>
    <row r="44339" spans="1:1" x14ac:dyDescent="0.55000000000000004">
      <c r="A44339" s="131"/>
    </row>
    <row r="44342" spans="1:1" x14ac:dyDescent="0.55000000000000004">
      <c r="A44342" s="131"/>
    </row>
    <row r="44343" spans="1:1" x14ac:dyDescent="0.55000000000000004">
      <c r="A44343" s="131"/>
    </row>
    <row r="44346" spans="1:1" x14ac:dyDescent="0.55000000000000004">
      <c r="A44346" s="131"/>
    </row>
    <row r="44347" spans="1:1" x14ac:dyDescent="0.55000000000000004">
      <c r="A44347" s="131"/>
    </row>
    <row r="44350" spans="1:1" x14ac:dyDescent="0.55000000000000004">
      <c r="A44350" s="131"/>
    </row>
    <row r="44351" spans="1:1" x14ac:dyDescent="0.55000000000000004">
      <c r="A44351" s="131"/>
    </row>
    <row r="44354" spans="1:1" x14ac:dyDescent="0.55000000000000004">
      <c r="A44354" s="131"/>
    </row>
    <row r="44355" spans="1:1" x14ac:dyDescent="0.55000000000000004">
      <c r="A44355" s="131"/>
    </row>
    <row r="44358" spans="1:1" x14ac:dyDescent="0.55000000000000004">
      <c r="A44358" s="131"/>
    </row>
    <row r="44359" spans="1:1" x14ac:dyDescent="0.55000000000000004">
      <c r="A44359" s="131"/>
    </row>
    <row r="44362" spans="1:1" x14ac:dyDescent="0.55000000000000004">
      <c r="A44362" s="131"/>
    </row>
    <row r="44363" spans="1:1" x14ac:dyDescent="0.55000000000000004">
      <c r="A44363" s="131"/>
    </row>
    <row r="44366" spans="1:1" x14ac:dyDescent="0.55000000000000004">
      <c r="A44366" s="131"/>
    </row>
    <row r="44367" spans="1:1" x14ac:dyDescent="0.55000000000000004">
      <c r="A44367" s="131"/>
    </row>
    <row r="44370" spans="1:1" x14ac:dyDescent="0.55000000000000004">
      <c r="A44370" s="131"/>
    </row>
    <row r="44371" spans="1:1" x14ac:dyDescent="0.55000000000000004">
      <c r="A44371" s="131"/>
    </row>
    <row r="44374" spans="1:1" x14ac:dyDescent="0.55000000000000004">
      <c r="A44374" s="131"/>
    </row>
    <row r="44375" spans="1:1" x14ac:dyDescent="0.55000000000000004">
      <c r="A44375" s="131"/>
    </row>
    <row r="44378" spans="1:1" x14ac:dyDescent="0.55000000000000004">
      <c r="A44378" s="131"/>
    </row>
    <row r="44379" spans="1:1" x14ac:dyDescent="0.55000000000000004">
      <c r="A44379" s="131"/>
    </row>
    <row r="44382" spans="1:1" x14ac:dyDescent="0.55000000000000004">
      <c r="A44382" s="131"/>
    </row>
    <row r="44383" spans="1:1" x14ac:dyDescent="0.55000000000000004">
      <c r="A44383" s="131"/>
    </row>
    <row r="44386" spans="1:1" x14ac:dyDescent="0.55000000000000004">
      <c r="A44386" s="131"/>
    </row>
    <row r="44387" spans="1:1" x14ac:dyDescent="0.55000000000000004">
      <c r="A44387" s="131"/>
    </row>
    <row r="44390" spans="1:1" x14ac:dyDescent="0.55000000000000004">
      <c r="A44390" s="131"/>
    </row>
    <row r="44391" spans="1:1" x14ac:dyDescent="0.55000000000000004">
      <c r="A44391" s="131"/>
    </row>
    <row r="44394" spans="1:1" x14ac:dyDescent="0.55000000000000004">
      <c r="A44394" s="131"/>
    </row>
    <row r="44395" spans="1:1" x14ac:dyDescent="0.55000000000000004">
      <c r="A44395" s="131"/>
    </row>
    <row r="44398" spans="1:1" x14ac:dyDescent="0.55000000000000004">
      <c r="A44398" s="131"/>
    </row>
    <row r="44399" spans="1:1" x14ac:dyDescent="0.55000000000000004">
      <c r="A44399" s="131"/>
    </row>
    <row r="44402" spans="1:1" x14ac:dyDescent="0.55000000000000004">
      <c r="A44402" s="131"/>
    </row>
    <row r="44403" spans="1:1" x14ac:dyDescent="0.55000000000000004">
      <c r="A44403" s="131"/>
    </row>
    <row r="44406" spans="1:1" x14ac:dyDescent="0.55000000000000004">
      <c r="A44406" s="131"/>
    </row>
    <row r="44407" spans="1:1" x14ac:dyDescent="0.55000000000000004">
      <c r="A44407" s="131"/>
    </row>
    <row r="44410" spans="1:1" x14ac:dyDescent="0.55000000000000004">
      <c r="A44410" s="131"/>
    </row>
    <row r="44411" spans="1:1" x14ac:dyDescent="0.55000000000000004">
      <c r="A44411" s="131"/>
    </row>
    <row r="44414" spans="1:1" x14ac:dyDescent="0.55000000000000004">
      <c r="A44414" s="131"/>
    </row>
    <row r="44415" spans="1:1" x14ac:dyDescent="0.55000000000000004">
      <c r="A44415" s="131"/>
    </row>
    <row r="44418" spans="1:1" x14ac:dyDescent="0.55000000000000004">
      <c r="A44418" s="131"/>
    </row>
    <row r="44419" spans="1:1" x14ac:dyDescent="0.55000000000000004">
      <c r="A44419" s="131"/>
    </row>
    <row r="44422" spans="1:1" x14ac:dyDescent="0.55000000000000004">
      <c r="A44422" s="131"/>
    </row>
    <row r="44423" spans="1:1" x14ac:dyDescent="0.55000000000000004">
      <c r="A44423" s="131"/>
    </row>
    <row r="44426" spans="1:1" x14ac:dyDescent="0.55000000000000004">
      <c r="A44426" s="131"/>
    </row>
    <row r="44427" spans="1:1" x14ac:dyDescent="0.55000000000000004">
      <c r="A44427" s="131"/>
    </row>
    <row r="44430" spans="1:1" x14ac:dyDescent="0.55000000000000004">
      <c r="A44430" s="131"/>
    </row>
    <row r="44431" spans="1:1" x14ac:dyDescent="0.55000000000000004">
      <c r="A44431" s="131"/>
    </row>
    <row r="44434" spans="1:1" x14ac:dyDescent="0.55000000000000004">
      <c r="A44434" s="131"/>
    </row>
    <row r="44435" spans="1:1" x14ac:dyDescent="0.55000000000000004">
      <c r="A44435" s="131"/>
    </row>
    <row r="44438" spans="1:1" x14ac:dyDescent="0.55000000000000004">
      <c r="A44438" s="131"/>
    </row>
    <row r="44439" spans="1:1" x14ac:dyDescent="0.55000000000000004">
      <c r="A44439" s="131"/>
    </row>
    <row r="44442" spans="1:1" x14ac:dyDescent="0.55000000000000004">
      <c r="A44442" s="131"/>
    </row>
    <row r="44443" spans="1:1" x14ac:dyDescent="0.55000000000000004">
      <c r="A44443" s="131"/>
    </row>
    <row r="44446" spans="1:1" x14ac:dyDescent="0.55000000000000004">
      <c r="A44446" s="131"/>
    </row>
    <row r="44447" spans="1:1" x14ac:dyDescent="0.55000000000000004">
      <c r="A44447" s="131"/>
    </row>
    <row r="44450" spans="1:1" x14ac:dyDescent="0.55000000000000004">
      <c r="A44450" s="131"/>
    </row>
    <row r="44451" spans="1:1" x14ac:dyDescent="0.55000000000000004">
      <c r="A44451" s="131"/>
    </row>
    <row r="44454" spans="1:1" x14ac:dyDescent="0.55000000000000004">
      <c r="A44454" s="131"/>
    </row>
    <row r="44455" spans="1:1" x14ac:dyDescent="0.55000000000000004">
      <c r="A44455" s="131"/>
    </row>
    <row r="44458" spans="1:1" x14ac:dyDescent="0.55000000000000004">
      <c r="A44458" s="131"/>
    </row>
    <row r="44459" spans="1:1" x14ac:dyDescent="0.55000000000000004">
      <c r="A44459" s="131"/>
    </row>
    <row r="44462" spans="1:1" x14ac:dyDescent="0.55000000000000004">
      <c r="A44462" s="131"/>
    </row>
    <row r="44463" spans="1:1" x14ac:dyDescent="0.55000000000000004">
      <c r="A44463" s="131"/>
    </row>
    <row r="44466" spans="1:1" x14ac:dyDescent="0.55000000000000004">
      <c r="A44466" s="131"/>
    </row>
    <row r="44467" spans="1:1" x14ac:dyDescent="0.55000000000000004">
      <c r="A44467" s="131"/>
    </row>
    <row r="44470" spans="1:1" x14ac:dyDescent="0.55000000000000004">
      <c r="A44470" s="131"/>
    </row>
    <row r="44471" spans="1:1" x14ac:dyDescent="0.55000000000000004">
      <c r="A44471" s="131"/>
    </row>
    <row r="44474" spans="1:1" x14ac:dyDescent="0.55000000000000004">
      <c r="A44474" s="131"/>
    </row>
    <row r="44475" spans="1:1" x14ac:dyDescent="0.55000000000000004">
      <c r="A44475" s="131"/>
    </row>
    <row r="44478" spans="1:1" x14ac:dyDescent="0.55000000000000004">
      <c r="A44478" s="131"/>
    </row>
    <row r="44479" spans="1:1" x14ac:dyDescent="0.55000000000000004">
      <c r="A44479" s="131"/>
    </row>
    <row r="44482" spans="1:1" x14ac:dyDescent="0.55000000000000004">
      <c r="A44482" s="131"/>
    </row>
    <row r="44483" spans="1:1" x14ac:dyDescent="0.55000000000000004">
      <c r="A44483" s="131"/>
    </row>
    <row r="44486" spans="1:1" x14ac:dyDescent="0.55000000000000004">
      <c r="A44486" s="131"/>
    </row>
    <row r="44487" spans="1:1" x14ac:dyDescent="0.55000000000000004">
      <c r="A44487" s="131"/>
    </row>
    <row r="44490" spans="1:1" x14ac:dyDescent="0.55000000000000004">
      <c r="A44490" s="131"/>
    </row>
    <row r="44491" spans="1:1" x14ac:dyDescent="0.55000000000000004">
      <c r="A44491" s="131"/>
    </row>
    <row r="44494" spans="1:1" x14ac:dyDescent="0.55000000000000004">
      <c r="A44494" s="131"/>
    </row>
    <row r="44495" spans="1:1" x14ac:dyDescent="0.55000000000000004">
      <c r="A44495" s="131"/>
    </row>
    <row r="44498" spans="1:1" x14ac:dyDescent="0.55000000000000004">
      <c r="A44498" s="131"/>
    </row>
    <row r="44499" spans="1:1" x14ac:dyDescent="0.55000000000000004">
      <c r="A44499" s="131"/>
    </row>
    <row r="44502" spans="1:1" x14ac:dyDescent="0.55000000000000004">
      <c r="A44502" s="131"/>
    </row>
    <row r="44503" spans="1:1" x14ac:dyDescent="0.55000000000000004">
      <c r="A44503" s="131"/>
    </row>
    <row r="44506" spans="1:1" x14ac:dyDescent="0.55000000000000004">
      <c r="A44506" s="131"/>
    </row>
    <row r="44507" spans="1:1" x14ac:dyDescent="0.55000000000000004">
      <c r="A44507" s="131"/>
    </row>
    <row r="44510" spans="1:1" x14ac:dyDescent="0.55000000000000004">
      <c r="A44510" s="131"/>
    </row>
    <row r="44511" spans="1:1" x14ac:dyDescent="0.55000000000000004">
      <c r="A44511" s="131"/>
    </row>
    <row r="44514" spans="1:1" x14ac:dyDescent="0.55000000000000004">
      <c r="A44514" s="131"/>
    </row>
    <row r="44515" spans="1:1" x14ac:dyDescent="0.55000000000000004">
      <c r="A44515" s="131"/>
    </row>
    <row r="44518" spans="1:1" x14ac:dyDescent="0.55000000000000004">
      <c r="A44518" s="131"/>
    </row>
    <row r="44519" spans="1:1" x14ac:dyDescent="0.55000000000000004">
      <c r="A44519" s="131"/>
    </row>
    <row r="44522" spans="1:1" x14ac:dyDescent="0.55000000000000004">
      <c r="A44522" s="131"/>
    </row>
    <row r="44523" spans="1:1" x14ac:dyDescent="0.55000000000000004">
      <c r="A44523" s="131"/>
    </row>
    <row r="44526" spans="1:1" x14ac:dyDescent="0.55000000000000004">
      <c r="A44526" s="131"/>
    </row>
    <row r="44527" spans="1:1" x14ac:dyDescent="0.55000000000000004">
      <c r="A44527" s="131"/>
    </row>
    <row r="44530" spans="1:1" x14ac:dyDescent="0.55000000000000004">
      <c r="A44530" s="131"/>
    </row>
    <row r="44531" spans="1:1" x14ac:dyDescent="0.55000000000000004">
      <c r="A44531" s="131"/>
    </row>
    <row r="44534" spans="1:1" x14ac:dyDescent="0.55000000000000004">
      <c r="A44534" s="131"/>
    </row>
    <row r="44535" spans="1:1" x14ac:dyDescent="0.55000000000000004">
      <c r="A44535" s="131"/>
    </row>
    <row r="44538" spans="1:1" x14ac:dyDescent="0.55000000000000004">
      <c r="A44538" s="131"/>
    </row>
    <row r="44539" spans="1:1" x14ac:dyDescent="0.55000000000000004">
      <c r="A44539" s="131"/>
    </row>
    <row r="44542" spans="1:1" x14ac:dyDescent="0.55000000000000004">
      <c r="A44542" s="131"/>
    </row>
    <row r="44543" spans="1:1" x14ac:dyDescent="0.55000000000000004">
      <c r="A44543" s="131"/>
    </row>
    <row r="44546" spans="1:1" x14ac:dyDescent="0.55000000000000004">
      <c r="A44546" s="131"/>
    </row>
    <row r="44547" spans="1:1" x14ac:dyDescent="0.55000000000000004">
      <c r="A44547" s="131"/>
    </row>
    <row r="44550" spans="1:1" x14ac:dyDescent="0.55000000000000004">
      <c r="A44550" s="131"/>
    </row>
    <row r="44551" spans="1:1" x14ac:dyDescent="0.55000000000000004">
      <c r="A44551" s="131"/>
    </row>
    <row r="44554" spans="1:1" x14ac:dyDescent="0.55000000000000004">
      <c r="A44554" s="131"/>
    </row>
    <row r="44555" spans="1:1" x14ac:dyDescent="0.55000000000000004">
      <c r="A44555" s="131"/>
    </row>
    <row r="44558" spans="1:1" x14ac:dyDescent="0.55000000000000004">
      <c r="A44558" s="131"/>
    </row>
    <row r="44559" spans="1:1" x14ac:dyDescent="0.55000000000000004">
      <c r="A44559" s="131"/>
    </row>
    <row r="44562" spans="1:1" x14ac:dyDescent="0.55000000000000004">
      <c r="A44562" s="131"/>
    </row>
    <row r="44563" spans="1:1" x14ac:dyDescent="0.55000000000000004">
      <c r="A44563" s="131"/>
    </row>
    <row r="44566" spans="1:1" x14ac:dyDescent="0.55000000000000004">
      <c r="A44566" s="131"/>
    </row>
    <row r="44567" spans="1:1" x14ac:dyDescent="0.55000000000000004">
      <c r="A44567" s="131"/>
    </row>
    <row r="44570" spans="1:1" x14ac:dyDescent="0.55000000000000004">
      <c r="A44570" s="131"/>
    </row>
    <row r="44571" spans="1:1" x14ac:dyDescent="0.55000000000000004">
      <c r="A44571" s="131"/>
    </row>
    <row r="44574" spans="1:1" x14ac:dyDescent="0.55000000000000004">
      <c r="A44574" s="131"/>
    </row>
    <row r="44575" spans="1:1" x14ac:dyDescent="0.55000000000000004">
      <c r="A44575" s="131"/>
    </row>
    <row r="44578" spans="1:1" x14ac:dyDescent="0.55000000000000004">
      <c r="A44578" s="131"/>
    </row>
    <row r="44579" spans="1:1" x14ac:dyDescent="0.55000000000000004">
      <c r="A44579" s="131"/>
    </row>
    <row r="44582" spans="1:1" x14ac:dyDescent="0.55000000000000004">
      <c r="A44582" s="131"/>
    </row>
    <row r="44583" spans="1:1" x14ac:dyDescent="0.55000000000000004">
      <c r="A44583" s="131"/>
    </row>
    <row r="44586" spans="1:1" x14ac:dyDescent="0.55000000000000004">
      <c r="A44586" s="131"/>
    </row>
    <row r="44587" spans="1:1" x14ac:dyDescent="0.55000000000000004">
      <c r="A44587" s="131"/>
    </row>
    <row r="44590" spans="1:1" x14ac:dyDescent="0.55000000000000004">
      <c r="A44590" s="131"/>
    </row>
    <row r="44591" spans="1:1" x14ac:dyDescent="0.55000000000000004">
      <c r="A44591" s="131"/>
    </row>
    <row r="44594" spans="1:1" x14ac:dyDescent="0.55000000000000004">
      <c r="A44594" s="131"/>
    </row>
    <row r="44595" spans="1:1" x14ac:dyDescent="0.55000000000000004">
      <c r="A44595" s="131"/>
    </row>
    <row r="44598" spans="1:1" x14ac:dyDescent="0.55000000000000004">
      <c r="A44598" s="131"/>
    </row>
    <row r="44599" spans="1:1" x14ac:dyDescent="0.55000000000000004">
      <c r="A44599" s="131"/>
    </row>
    <row r="44602" spans="1:1" x14ac:dyDescent="0.55000000000000004">
      <c r="A44602" s="131"/>
    </row>
    <row r="44603" spans="1:1" x14ac:dyDescent="0.55000000000000004">
      <c r="A44603" s="131"/>
    </row>
    <row r="44606" spans="1:1" x14ac:dyDescent="0.55000000000000004">
      <c r="A44606" s="131"/>
    </row>
    <row r="44607" spans="1:1" x14ac:dyDescent="0.55000000000000004">
      <c r="A44607" s="131"/>
    </row>
    <row r="44610" spans="1:1" x14ac:dyDescent="0.55000000000000004">
      <c r="A44610" s="131"/>
    </row>
    <row r="44611" spans="1:1" x14ac:dyDescent="0.55000000000000004">
      <c r="A44611" s="131"/>
    </row>
    <row r="44614" spans="1:1" x14ac:dyDescent="0.55000000000000004">
      <c r="A44614" s="131"/>
    </row>
    <row r="44615" spans="1:1" x14ac:dyDescent="0.55000000000000004">
      <c r="A44615" s="131"/>
    </row>
    <row r="44618" spans="1:1" x14ac:dyDescent="0.55000000000000004">
      <c r="A44618" s="131"/>
    </row>
    <row r="44619" spans="1:1" x14ac:dyDescent="0.55000000000000004">
      <c r="A44619" s="131"/>
    </row>
    <row r="44622" spans="1:1" x14ac:dyDescent="0.55000000000000004">
      <c r="A44622" s="131"/>
    </row>
    <row r="44623" spans="1:1" x14ac:dyDescent="0.55000000000000004">
      <c r="A44623" s="131"/>
    </row>
    <row r="44626" spans="1:1" x14ac:dyDescent="0.55000000000000004">
      <c r="A44626" s="131"/>
    </row>
    <row r="44627" spans="1:1" x14ac:dyDescent="0.55000000000000004">
      <c r="A44627" s="131"/>
    </row>
    <row r="44630" spans="1:1" x14ac:dyDescent="0.55000000000000004">
      <c r="A44630" s="131"/>
    </row>
    <row r="44631" spans="1:1" x14ac:dyDescent="0.55000000000000004">
      <c r="A44631" s="131"/>
    </row>
    <row r="44634" spans="1:1" x14ac:dyDescent="0.55000000000000004">
      <c r="A44634" s="131"/>
    </row>
    <row r="44635" spans="1:1" x14ac:dyDescent="0.55000000000000004">
      <c r="A44635" s="131"/>
    </row>
    <row r="44638" spans="1:1" x14ac:dyDescent="0.55000000000000004">
      <c r="A44638" s="131"/>
    </row>
    <row r="44639" spans="1:1" x14ac:dyDescent="0.55000000000000004">
      <c r="A44639" s="131"/>
    </row>
    <row r="44642" spans="1:1" x14ac:dyDescent="0.55000000000000004">
      <c r="A44642" s="131"/>
    </row>
    <row r="44643" spans="1:1" x14ac:dyDescent="0.55000000000000004">
      <c r="A44643" s="131"/>
    </row>
    <row r="44646" spans="1:1" x14ac:dyDescent="0.55000000000000004">
      <c r="A44646" s="131"/>
    </row>
    <row r="44647" spans="1:1" x14ac:dyDescent="0.55000000000000004">
      <c r="A44647" s="131"/>
    </row>
    <row r="44650" spans="1:1" x14ac:dyDescent="0.55000000000000004">
      <c r="A44650" s="131"/>
    </row>
    <row r="44651" spans="1:1" x14ac:dyDescent="0.55000000000000004">
      <c r="A44651" s="131"/>
    </row>
    <row r="44654" spans="1:1" x14ac:dyDescent="0.55000000000000004">
      <c r="A44654" s="131"/>
    </row>
    <row r="44655" spans="1:1" x14ac:dyDescent="0.55000000000000004">
      <c r="A44655" s="131"/>
    </row>
    <row r="44658" spans="1:1" x14ac:dyDescent="0.55000000000000004">
      <c r="A44658" s="131"/>
    </row>
    <row r="44659" spans="1:1" x14ac:dyDescent="0.55000000000000004">
      <c r="A44659" s="131"/>
    </row>
    <row r="44662" spans="1:1" x14ac:dyDescent="0.55000000000000004">
      <c r="A44662" s="131"/>
    </row>
    <row r="44663" spans="1:1" x14ac:dyDescent="0.55000000000000004">
      <c r="A44663" s="131"/>
    </row>
    <row r="44666" spans="1:1" x14ac:dyDescent="0.55000000000000004">
      <c r="A44666" s="131"/>
    </row>
    <row r="44667" spans="1:1" x14ac:dyDescent="0.55000000000000004">
      <c r="A44667" s="131"/>
    </row>
    <row r="44670" spans="1:1" x14ac:dyDescent="0.55000000000000004">
      <c r="A44670" s="131"/>
    </row>
    <row r="44671" spans="1:1" x14ac:dyDescent="0.55000000000000004">
      <c r="A44671" s="131"/>
    </row>
    <row r="44674" spans="1:1" x14ac:dyDescent="0.55000000000000004">
      <c r="A44674" s="131"/>
    </row>
    <row r="44675" spans="1:1" x14ac:dyDescent="0.55000000000000004">
      <c r="A44675" s="131"/>
    </row>
    <row r="44678" spans="1:1" x14ac:dyDescent="0.55000000000000004">
      <c r="A44678" s="131"/>
    </row>
    <row r="44679" spans="1:1" x14ac:dyDescent="0.55000000000000004">
      <c r="A44679" s="131"/>
    </row>
    <row r="44682" spans="1:1" x14ac:dyDescent="0.55000000000000004">
      <c r="A44682" s="131"/>
    </row>
    <row r="44683" spans="1:1" x14ac:dyDescent="0.55000000000000004">
      <c r="A44683" s="131"/>
    </row>
    <row r="44686" spans="1:1" x14ac:dyDescent="0.55000000000000004">
      <c r="A44686" s="131"/>
    </row>
    <row r="44687" spans="1:1" x14ac:dyDescent="0.55000000000000004">
      <c r="A44687" s="131"/>
    </row>
    <row r="44690" spans="1:1" x14ac:dyDescent="0.55000000000000004">
      <c r="A44690" s="131"/>
    </row>
    <row r="44691" spans="1:1" x14ac:dyDescent="0.55000000000000004">
      <c r="A44691" s="131"/>
    </row>
    <row r="44694" spans="1:1" x14ac:dyDescent="0.55000000000000004">
      <c r="A44694" s="131"/>
    </row>
    <row r="44695" spans="1:1" x14ac:dyDescent="0.55000000000000004">
      <c r="A44695" s="131"/>
    </row>
    <row r="44698" spans="1:1" x14ac:dyDescent="0.55000000000000004">
      <c r="A44698" s="131"/>
    </row>
    <row r="44699" spans="1:1" x14ac:dyDescent="0.55000000000000004">
      <c r="A44699" s="131"/>
    </row>
    <row r="44702" spans="1:1" x14ac:dyDescent="0.55000000000000004">
      <c r="A44702" s="131"/>
    </row>
    <row r="44703" spans="1:1" x14ac:dyDescent="0.55000000000000004">
      <c r="A44703" s="131"/>
    </row>
    <row r="44706" spans="1:1" x14ac:dyDescent="0.55000000000000004">
      <c r="A44706" s="131"/>
    </row>
    <row r="44707" spans="1:1" x14ac:dyDescent="0.55000000000000004">
      <c r="A44707" s="131"/>
    </row>
    <row r="44710" spans="1:1" x14ac:dyDescent="0.55000000000000004">
      <c r="A44710" s="131"/>
    </row>
    <row r="44711" spans="1:1" x14ac:dyDescent="0.55000000000000004">
      <c r="A44711" s="131"/>
    </row>
    <row r="44714" spans="1:1" x14ac:dyDescent="0.55000000000000004">
      <c r="A44714" s="131"/>
    </row>
    <row r="44715" spans="1:1" x14ac:dyDescent="0.55000000000000004">
      <c r="A44715" s="131"/>
    </row>
    <row r="44718" spans="1:1" x14ac:dyDescent="0.55000000000000004">
      <c r="A44718" s="131"/>
    </row>
    <row r="44719" spans="1:1" x14ac:dyDescent="0.55000000000000004">
      <c r="A44719" s="131"/>
    </row>
    <row r="44722" spans="1:1" x14ac:dyDescent="0.55000000000000004">
      <c r="A44722" s="131"/>
    </row>
    <row r="44723" spans="1:1" x14ac:dyDescent="0.55000000000000004">
      <c r="A44723" s="131"/>
    </row>
    <row r="44726" spans="1:1" x14ac:dyDescent="0.55000000000000004">
      <c r="A44726" s="131"/>
    </row>
    <row r="44727" spans="1:1" x14ac:dyDescent="0.55000000000000004">
      <c r="A44727" s="131"/>
    </row>
    <row r="44730" spans="1:1" x14ac:dyDescent="0.55000000000000004">
      <c r="A44730" s="131"/>
    </row>
    <row r="44731" spans="1:1" x14ac:dyDescent="0.55000000000000004">
      <c r="A44731" s="131"/>
    </row>
    <row r="44734" spans="1:1" x14ac:dyDescent="0.55000000000000004">
      <c r="A44734" s="131"/>
    </row>
    <row r="44735" spans="1:1" x14ac:dyDescent="0.55000000000000004">
      <c r="A44735" s="131"/>
    </row>
    <row r="44738" spans="1:1" x14ac:dyDescent="0.55000000000000004">
      <c r="A44738" s="131"/>
    </row>
    <row r="44739" spans="1:1" x14ac:dyDescent="0.55000000000000004">
      <c r="A44739" s="131"/>
    </row>
    <row r="44742" spans="1:1" x14ac:dyDescent="0.55000000000000004">
      <c r="A44742" s="131"/>
    </row>
    <row r="44743" spans="1:1" x14ac:dyDescent="0.55000000000000004">
      <c r="A44743" s="131"/>
    </row>
    <row r="44746" spans="1:1" x14ac:dyDescent="0.55000000000000004">
      <c r="A44746" s="131"/>
    </row>
    <row r="44747" spans="1:1" x14ac:dyDescent="0.55000000000000004">
      <c r="A44747" s="131"/>
    </row>
    <row r="44750" spans="1:1" x14ac:dyDescent="0.55000000000000004">
      <c r="A44750" s="131"/>
    </row>
    <row r="44751" spans="1:1" x14ac:dyDescent="0.55000000000000004">
      <c r="A44751" s="131"/>
    </row>
    <row r="44754" spans="1:1" x14ac:dyDescent="0.55000000000000004">
      <c r="A44754" s="131"/>
    </row>
    <row r="44755" spans="1:1" x14ac:dyDescent="0.55000000000000004">
      <c r="A44755" s="131"/>
    </row>
    <row r="44758" spans="1:1" x14ac:dyDescent="0.55000000000000004">
      <c r="A44758" s="131"/>
    </row>
    <row r="44759" spans="1:1" x14ac:dyDescent="0.55000000000000004">
      <c r="A44759" s="131"/>
    </row>
    <row r="44762" spans="1:1" x14ac:dyDescent="0.55000000000000004">
      <c r="A44762" s="131"/>
    </row>
    <row r="44763" spans="1:1" x14ac:dyDescent="0.55000000000000004">
      <c r="A44763" s="131"/>
    </row>
    <row r="44766" spans="1:1" x14ac:dyDescent="0.55000000000000004">
      <c r="A44766" s="131"/>
    </row>
    <row r="44767" spans="1:1" x14ac:dyDescent="0.55000000000000004">
      <c r="A44767" s="131"/>
    </row>
    <row r="44770" spans="1:1" x14ac:dyDescent="0.55000000000000004">
      <c r="A44770" s="131"/>
    </row>
    <row r="44771" spans="1:1" x14ac:dyDescent="0.55000000000000004">
      <c r="A44771" s="131"/>
    </row>
    <row r="44774" spans="1:1" x14ac:dyDescent="0.55000000000000004">
      <c r="A44774" s="131"/>
    </row>
    <row r="44775" spans="1:1" x14ac:dyDescent="0.55000000000000004">
      <c r="A44775" s="131"/>
    </row>
    <row r="44778" spans="1:1" x14ac:dyDescent="0.55000000000000004">
      <c r="A44778" s="131"/>
    </row>
    <row r="44779" spans="1:1" x14ac:dyDescent="0.55000000000000004">
      <c r="A44779" s="131"/>
    </row>
    <row r="44782" spans="1:1" x14ac:dyDescent="0.55000000000000004">
      <c r="A44782" s="131"/>
    </row>
    <row r="44783" spans="1:1" x14ac:dyDescent="0.55000000000000004">
      <c r="A44783" s="131"/>
    </row>
    <row r="44786" spans="1:1" x14ac:dyDescent="0.55000000000000004">
      <c r="A44786" s="131"/>
    </row>
    <row r="44787" spans="1:1" x14ac:dyDescent="0.55000000000000004">
      <c r="A44787" s="131"/>
    </row>
    <row r="44790" spans="1:1" x14ac:dyDescent="0.55000000000000004">
      <c r="A44790" s="131"/>
    </row>
    <row r="44791" spans="1:1" x14ac:dyDescent="0.55000000000000004">
      <c r="A44791" s="131"/>
    </row>
    <row r="44794" spans="1:1" x14ac:dyDescent="0.55000000000000004">
      <c r="A44794" s="131"/>
    </row>
    <row r="44795" spans="1:1" x14ac:dyDescent="0.55000000000000004">
      <c r="A44795" s="131"/>
    </row>
    <row r="44798" spans="1:1" x14ac:dyDescent="0.55000000000000004">
      <c r="A44798" s="131"/>
    </row>
    <row r="44799" spans="1:1" x14ac:dyDescent="0.55000000000000004">
      <c r="A44799" s="131"/>
    </row>
    <row r="44802" spans="1:1" x14ac:dyDescent="0.55000000000000004">
      <c r="A44802" s="131"/>
    </row>
    <row r="44803" spans="1:1" x14ac:dyDescent="0.55000000000000004">
      <c r="A44803" s="131"/>
    </row>
    <row r="44806" spans="1:1" x14ac:dyDescent="0.55000000000000004">
      <c r="A44806" s="131"/>
    </row>
    <row r="44807" spans="1:1" x14ac:dyDescent="0.55000000000000004">
      <c r="A44807" s="131"/>
    </row>
    <row r="44810" spans="1:1" x14ac:dyDescent="0.55000000000000004">
      <c r="A44810" s="131"/>
    </row>
    <row r="44811" spans="1:1" x14ac:dyDescent="0.55000000000000004">
      <c r="A44811" s="131"/>
    </row>
    <row r="44814" spans="1:1" x14ac:dyDescent="0.55000000000000004">
      <c r="A44814" s="131"/>
    </row>
    <row r="44815" spans="1:1" x14ac:dyDescent="0.55000000000000004">
      <c r="A44815" s="131"/>
    </row>
    <row r="44818" spans="1:1" x14ac:dyDescent="0.55000000000000004">
      <c r="A44818" s="131"/>
    </row>
    <row r="44819" spans="1:1" x14ac:dyDescent="0.55000000000000004">
      <c r="A44819" s="131"/>
    </row>
    <row r="44822" spans="1:1" x14ac:dyDescent="0.55000000000000004">
      <c r="A44822" s="131"/>
    </row>
    <row r="44823" spans="1:1" x14ac:dyDescent="0.55000000000000004">
      <c r="A44823" s="131"/>
    </row>
    <row r="44826" spans="1:1" x14ac:dyDescent="0.55000000000000004">
      <c r="A44826" s="131"/>
    </row>
    <row r="44827" spans="1:1" x14ac:dyDescent="0.55000000000000004">
      <c r="A44827" s="131"/>
    </row>
    <row r="44830" spans="1:1" x14ac:dyDescent="0.55000000000000004">
      <c r="A44830" s="131"/>
    </row>
    <row r="44831" spans="1:1" x14ac:dyDescent="0.55000000000000004">
      <c r="A44831" s="131"/>
    </row>
    <row r="44834" spans="1:1" x14ac:dyDescent="0.55000000000000004">
      <c r="A44834" s="131"/>
    </row>
    <row r="44835" spans="1:1" x14ac:dyDescent="0.55000000000000004">
      <c r="A44835" s="131"/>
    </row>
    <row r="44838" spans="1:1" x14ac:dyDescent="0.55000000000000004">
      <c r="A44838" s="131"/>
    </row>
    <row r="44839" spans="1:1" x14ac:dyDescent="0.55000000000000004">
      <c r="A44839" s="131"/>
    </row>
    <row r="44842" spans="1:1" x14ac:dyDescent="0.55000000000000004">
      <c r="A44842" s="131"/>
    </row>
    <row r="44843" spans="1:1" x14ac:dyDescent="0.55000000000000004">
      <c r="A44843" s="131"/>
    </row>
    <row r="44846" spans="1:1" x14ac:dyDescent="0.55000000000000004">
      <c r="A44846" s="131"/>
    </row>
    <row r="44847" spans="1:1" x14ac:dyDescent="0.55000000000000004">
      <c r="A44847" s="131"/>
    </row>
    <row r="44850" spans="1:1" x14ac:dyDescent="0.55000000000000004">
      <c r="A44850" s="131"/>
    </row>
    <row r="44851" spans="1:1" x14ac:dyDescent="0.55000000000000004">
      <c r="A44851" s="131"/>
    </row>
    <row r="44854" spans="1:1" x14ac:dyDescent="0.55000000000000004">
      <c r="A44854" s="131"/>
    </row>
    <row r="44855" spans="1:1" x14ac:dyDescent="0.55000000000000004">
      <c r="A44855" s="131"/>
    </row>
    <row r="44858" spans="1:1" x14ac:dyDescent="0.55000000000000004">
      <c r="A44858" s="131"/>
    </row>
    <row r="44859" spans="1:1" x14ac:dyDescent="0.55000000000000004">
      <c r="A44859" s="131"/>
    </row>
    <row r="44862" spans="1:1" x14ac:dyDescent="0.55000000000000004">
      <c r="A44862" s="131"/>
    </row>
    <row r="44863" spans="1:1" x14ac:dyDescent="0.55000000000000004">
      <c r="A44863" s="131"/>
    </row>
    <row r="44866" spans="1:1" x14ac:dyDescent="0.55000000000000004">
      <c r="A44866" s="131"/>
    </row>
    <row r="44867" spans="1:1" x14ac:dyDescent="0.55000000000000004">
      <c r="A44867" s="131"/>
    </row>
    <row r="44870" spans="1:1" x14ac:dyDescent="0.55000000000000004">
      <c r="A44870" s="131"/>
    </row>
    <row r="44871" spans="1:1" x14ac:dyDescent="0.55000000000000004">
      <c r="A44871" s="131"/>
    </row>
    <row r="44874" spans="1:1" x14ac:dyDescent="0.55000000000000004">
      <c r="A44874" s="131"/>
    </row>
    <row r="44875" spans="1:1" x14ac:dyDescent="0.55000000000000004">
      <c r="A44875" s="131"/>
    </row>
    <row r="44878" spans="1:1" x14ac:dyDescent="0.55000000000000004">
      <c r="A44878" s="131"/>
    </row>
    <row r="44879" spans="1:1" x14ac:dyDescent="0.55000000000000004">
      <c r="A44879" s="131"/>
    </row>
    <row r="44882" spans="1:1" x14ac:dyDescent="0.55000000000000004">
      <c r="A44882" s="131"/>
    </row>
    <row r="44883" spans="1:1" x14ac:dyDescent="0.55000000000000004">
      <c r="A44883" s="131"/>
    </row>
    <row r="44886" spans="1:1" x14ac:dyDescent="0.55000000000000004">
      <c r="A44886" s="131"/>
    </row>
    <row r="44887" spans="1:1" x14ac:dyDescent="0.55000000000000004">
      <c r="A44887" s="131"/>
    </row>
    <row r="44890" spans="1:1" x14ac:dyDescent="0.55000000000000004">
      <c r="A44890" s="131"/>
    </row>
    <row r="44891" spans="1:1" x14ac:dyDescent="0.55000000000000004">
      <c r="A44891" s="131"/>
    </row>
    <row r="44894" spans="1:1" x14ac:dyDescent="0.55000000000000004">
      <c r="A44894" s="131"/>
    </row>
    <row r="44895" spans="1:1" x14ac:dyDescent="0.55000000000000004">
      <c r="A44895" s="131"/>
    </row>
    <row r="44898" spans="1:1" x14ac:dyDescent="0.55000000000000004">
      <c r="A44898" s="131"/>
    </row>
    <row r="44899" spans="1:1" x14ac:dyDescent="0.55000000000000004">
      <c r="A44899" s="131"/>
    </row>
    <row r="44902" spans="1:1" x14ac:dyDescent="0.55000000000000004">
      <c r="A44902" s="131"/>
    </row>
    <row r="44903" spans="1:1" x14ac:dyDescent="0.55000000000000004">
      <c r="A44903" s="131"/>
    </row>
    <row r="44906" spans="1:1" x14ac:dyDescent="0.55000000000000004">
      <c r="A44906" s="131"/>
    </row>
    <row r="44907" spans="1:1" x14ac:dyDescent="0.55000000000000004">
      <c r="A44907" s="131"/>
    </row>
    <row r="44910" spans="1:1" x14ac:dyDescent="0.55000000000000004">
      <c r="A44910" s="131"/>
    </row>
    <row r="44911" spans="1:1" x14ac:dyDescent="0.55000000000000004">
      <c r="A44911" s="131"/>
    </row>
    <row r="44914" spans="1:1" x14ac:dyDescent="0.55000000000000004">
      <c r="A44914" s="131"/>
    </row>
    <row r="44915" spans="1:1" x14ac:dyDescent="0.55000000000000004">
      <c r="A44915" s="131"/>
    </row>
    <row r="44918" spans="1:1" x14ac:dyDescent="0.55000000000000004">
      <c r="A44918" s="131"/>
    </row>
    <row r="44919" spans="1:1" x14ac:dyDescent="0.55000000000000004">
      <c r="A44919" s="131"/>
    </row>
    <row r="44922" spans="1:1" x14ac:dyDescent="0.55000000000000004">
      <c r="A44922" s="131"/>
    </row>
    <row r="44923" spans="1:1" x14ac:dyDescent="0.55000000000000004">
      <c r="A44923" s="131"/>
    </row>
    <row r="44926" spans="1:1" x14ac:dyDescent="0.55000000000000004">
      <c r="A44926" s="131"/>
    </row>
    <row r="44927" spans="1:1" x14ac:dyDescent="0.55000000000000004">
      <c r="A44927" s="131"/>
    </row>
    <row r="44930" spans="1:1" x14ac:dyDescent="0.55000000000000004">
      <c r="A44930" s="131"/>
    </row>
    <row r="44931" spans="1:1" x14ac:dyDescent="0.55000000000000004">
      <c r="A44931" s="131"/>
    </row>
    <row r="44934" spans="1:1" x14ac:dyDescent="0.55000000000000004">
      <c r="A44934" s="131"/>
    </row>
    <row r="44935" spans="1:1" x14ac:dyDescent="0.55000000000000004">
      <c r="A44935" s="131"/>
    </row>
    <row r="44938" spans="1:1" x14ac:dyDescent="0.55000000000000004">
      <c r="A44938" s="131"/>
    </row>
    <row r="44939" spans="1:1" x14ac:dyDescent="0.55000000000000004">
      <c r="A44939" s="131"/>
    </row>
    <row r="44942" spans="1:1" x14ac:dyDescent="0.55000000000000004">
      <c r="A44942" s="131"/>
    </row>
    <row r="44943" spans="1:1" x14ac:dyDescent="0.55000000000000004">
      <c r="A44943" s="131"/>
    </row>
    <row r="44946" spans="1:1" x14ac:dyDescent="0.55000000000000004">
      <c r="A44946" s="131"/>
    </row>
    <row r="44947" spans="1:1" x14ac:dyDescent="0.55000000000000004">
      <c r="A44947" s="131"/>
    </row>
    <row r="44950" spans="1:1" x14ac:dyDescent="0.55000000000000004">
      <c r="A44950" s="131"/>
    </row>
    <row r="44951" spans="1:1" x14ac:dyDescent="0.55000000000000004">
      <c r="A44951" s="131"/>
    </row>
    <row r="44954" spans="1:1" x14ac:dyDescent="0.55000000000000004">
      <c r="A44954" s="131"/>
    </row>
    <row r="44955" spans="1:1" x14ac:dyDescent="0.55000000000000004">
      <c r="A44955" s="131"/>
    </row>
    <row r="44958" spans="1:1" x14ac:dyDescent="0.55000000000000004">
      <c r="A44958" s="131"/>
    </row>
    <row r="44959" spans="1:1" x14ac:dyDescent="0.55000000000000004">
      <c r="A44959" s="131"/>
    </row>
    <row r="44962" spans="1:1" x14ac:dyDescent="0.55000000000000004">
      <c r="A44962" s="131"/>
    </row>
    <row r="44963" spans="1:1" x14ac:dyDescent="0.55000000000000004">
      <c r="A44963" s="131"/>
    </row>
    <row r="44966" spans="1:1" x14ac:dyDescent="0.55000000000000004">
      <c r="A44966" s="131"/>
    </row>
    <row r="44967" spans="1:1" x14ac:dyDescent="0.55000000000000004">
      <c r="A44967" s="131"/>
    </row>
    <row r="44970" spans="1:1" x14ac:dyDescent="0.55000000000000004">
      <c r="A44970" s="131"/>
    </row>
    <row r="44971" spans="1:1" x14ac:dyDescent="0.55000000000000004">
      <c r="A44971" s="131"/>
    </row>
    <row r="44974" spans="1:1" x14ac:dyDescent="0.55000000000000004">
      <c r="A44974" s="131"/>
    </row>
    <row r="44975" spans="1:1" x14ac:dyDescent="0.55000000000000004">
      <c r="A44975" s="131"/>
    </row>
    <row r="44978" spans="1:1" x14ac:dyDescent="0.55000000000000004">
      <c r="A44978" s="131"/>
    </row>
    <row r="44979" spans="1:1" x14ac:dyDescent="0.55000000000000004">
      <c r="A44979" s="131"/>
    </row>
    <row r="44982" spans="1:1" x14ac:dyDescent="0.55000000000000004">
      <c r="A44982" s="131"/>
    </row>
    <row r="44983" spans="1:1" x14ac:dyDescent="0.55000000000000004">
      <c r="A44983" s="131"/>
    </row>
    <row r="44986" spans="1:1" x14ac:dyDescent="0.55000000000000004">
      <c r="A44986" s="131"/>
    </row>
    <row r="44987" spans="1:1" x14ac:dyDescent="0.55000000000000004">
      <c r="A44987" s="131"/>
    </row>
    <row r="44990" spans="1:1" x14ac:dyDescent="0.55000000000000004">
      <c r="A44990" s="131"/>
    </row>
    <row r="44991" spans="1:1" x14ac:dyDescent="0.55000000000000004">
      <c r="A44991" s="131"/>
    </row>
    <row r="44994" spans="1:1" x14ac:dyDescent="0.55000000000000004">
      <c r="A44994" s="131"/>
    </row>
    <row r="44995" spans="1:1" x14ac:dyDescent="0.55000000000000004">
      <c r="A44995" s="131"/>
    </row>
    <row r="44998" spans="1:1" x14ac:dyDescent="0.55000000000000004">
      <c r="A44998" s="131"/>
    </row>
    <row r="44999" spans="1:1" x14ac:dyDescent="0.55000000000000004">
      <c r="A44999" s="131"/>
    </row>
    <row r="45002" spans="1:1" x14ac:dyDescent="0.55000000000000004">
      <c r="A45002" s="131"/>
    </row>
    <row r="45003" spans="1:1" x14ac:dyDescent="0.55000000000000004">
      <c r="A45003" s="131"/>
    </row>
    <row r="45006" spans="1:1" x14ac:dyDescent="0.55000000000000004">
      <c r="A45006" s="131"/>
    </row>
    <row r="45007" spans="1:1" x14ac:dyDescent="0.55000000000000004">
      <c r="A45007" s="131"/>
    </row>
    <row r="45010" spans="1:1" x14ac:dyDescent="0.55000000000000004">
      <c r="A45010" s="131"/>
    </row>
    <row r="45011" spans="1:1" x14ac:dyDescent="0.55000000000000004">
      <c r="A45011" s="131"/>
    </row>
    <row r="45014" spans="1:1" x14ac:dyDescent="0.55000000000000004">
      <c r="A45014" s="131"/>
    </row>
    <row r="45015" spans="1:1" x14ac:dyDescent="0.55000000000000004">
      <c r="A45015" s="131"/>
    </row>
    <row r="45018" spans="1:1" x14ac:dyDescent="0.55000000000000004">
      <c r="A45018" s="131"/>
    </row>
    <row r="45019" spans="1:1" x14ac:dyDescent="0.55000000000000004">
      <c r="A45019" s="131"/>
    </row>
    <row r="45022" spans="1:1" x14ac:dyDescent="0.55000000000000004">
      <c r="A45022" s="131"/>
    </row>
    <row r="45023" spans="1:1" x14ac:dyDescent="0.55000000000000004">
      <c r="A45023" s="131"/>
    </row>
    <row r="45026" spans="1:1" x14ac:dyDescent="0.55000000000000004">
      <c r="A45026" s="131"/>
    </row>
    <row r="45027" spans="1:1" x14ac:dyDescent="0.55000000000000004">
      <c r="A45027" s="131"/>
    </row>
    <row r="45030" spans="1:1" x14ac:dyDescent="0.55000000000000004">
      <c r="A45030" s="131"/>
    </row>
    <row r="45031" spans="1:1" x14ac:dyDescent="0.55000000000000004">
      <c r="A45031" s="131"/>
    </row>
    <row r="45034" spans="1:1" x14ac:dyDescent="0.55000000000000004">
      <c r="A45034" s="131"/>
    </row>
    <row r="45035" spans="1:1" x14ac:dyDescent="0.55000000000000004">
      <c r="A45035" s="131"/>
    </row>
    <row r="45038" spans="1:1" x14ac:dyDescent="0.55000000000000004">
      <c r="A45038" s="131"/>
    </row>
    <row r="45039" spans="1:1" x14ac:dyDescent="0.55000000000000004">
      <c r="A45039" s="131"/>
    </row>
    <row r="45042" spans="1:1" x14ac:dyDescent="0.55000000000000004">
      <c r="A45042" s="131"/>
    </row>
    <row r="45043" spans="1:1" x14ac:dyDescent="0.55000000000000004">
      <c r="A45043" s="131"/>
    </row>
    <row r="45046" spans="1:1" x14ac:dyDescent="0.55000000000000004">
      <c r="A45046" s="131"/>
    </row>
    <row r="45047" spans="1:1" x14ac:dyDescent="0.55000000000000004">
      <c r="A45047" s="131"/>
    </row>
    <row r="45050" spans="1:1" x14ac:dyDescent="0.55000000000000004">
      <c r="A45050" s="131"/>
    </row>
    <row r="45051" spans="1:1" x14ac:dyDescent="0.55000000000000004">
      <c r="A45051" s="131"/>
    </row>
    <row r="45054" spans="1:1" x14ac:dyDescent="0.55000000000000004">
      <c r="A45054" s="131"/>
    </row>
    <row r="45055" spans="1:1" x14ac:dyDescent="0.55000000000000004">
      <c r="A45055" s="131"/>
    </row>
    <row r="45058" spans="1:1" x14ac:dyDescent="0.55000000000000004">
      <c r="A45058" s="131"/>
    </row>
    <row r="45059" spans="1:1" x14ac:dyDescent="0.55000000000000004">
      <c r="A45059" s="131"/>
    </row>
    <row r="45062" spans="1:1" x14ac:dyDescent="0.55000000000000004">
      <c r="A45062" s="131"/>
    </row>
    <row r="45063" spans="1:1" x14ac:dyDescent="0.55000000000000004">
      <c r="A45063" s="131"/>
    </row>
    <row r="45066" spans="1:1" x14ac:dyDescent="0.55000000000000004">
      <c r="A45066" s="131"/>
    </row>
    <row r="45067" spans="1:1" x14ac:dyDescent="0.55000000000000004">
      <c r="A45067" s="131"/>
    </row>
    <row r="45070" spans="1:1" x14ac:dyDescent="0.55000000000000004">
      <c r="A45070" s="131"/>
    </row>
    <row r="45071" spans="1:1" x14ac:dyDescent="0.55000000000000004">
      <c r="A45071" s="131"/>
    </row>
    <row r="45074" spans="1:1" x14ac:dyDescent="0.55000000000000004">
      <c r="A45074" s="131"/>
    </row>
    <row r="45075" spans="1:1" x14ac:dyDescent="0.55000000000000004">
      <c r="A45075" s="131"/>
    </row>
    <row r="45078" spans="1:1" x14ac:dyDescent="0.55000000000000004">
      <c r="A45078" s="131"/>
    </row>
    <row r="45079" spans="1:1" x14ac:dyDescent="0.55000000000000004">
      <c r="A45079" s="131"/>
    </row>
    <row r="45082" spans="1:1" x14ac:dyDescent="0.55000000000000004">
      <c r="A45082" s="131"/>
    </row>
    <row r="45083" spans="1:1" x14ac:dyDescent="0.55000000000000004">
      <c r="A45083" s="131"/>
    </row>
    <row r="45086" spans="1:1" x14ac:dyDescent="0.55000000000000004">
      <c r="A45086" s="131"/>
    </row>
    <row r="45087" spans="1:1" x14ac:dyDescent="0.55000000000000004">
      <c r="A45087" s="131"/>
    </row>
    <row r="45090" spans="1:1" x14ac:dyDescent="0.55000000000000004">
      <c r="A45090" s="131"/>
    </row>
    <row r="45091" spans="1:1" x14ac:dyDescent="0.55000000000000004">
      <c r="A45091" s="131"/>
    </row>
    <row r="45094" spans="1:1" x14ac:dyDescent="0.55000000000000004">
      <c r="A45094" s="131"/>
    </row>
    <row r="45095" spans="1:1" x14ac:dyDescent="0.55000000000000004">
      <c r="A45095" s="131"/>
    </row>
    <row r="45098" spans="1:1" x14ac:dyDescent="0.55000000000000004">
      <c r="A45098" s="131"/>
    </row>
    <row r="45099" spans="1:1" x14ac:dyDescent="0.55000000000000004">
      <c r="A45099" s="131"/>
    </row>
    <row r="45102" spans="1:1" x14ac:dyDescent="0.55000000000000004">
      <c r="A45102" s="131"/>
    </row>
    <row r="45103" spans="1:1" x14ac:dyDescent="0.55000000000000004">
      <c r="A45103" s="131"/>
    </row>
    <row r="45106" spans="1:1" x14ac:dyDescent="0.55000000000000004">
      <c r="A45106" s="131"/>
    </row>
    <row r="45107" spans="1:1" x14ac:dyDescent="0.55000000000000004">
      <c r="A45107" s="131"/>
    </row>
    <row r="45110" spans="1:1" x14ac:dyDescent="0.55000000000000004">
      <c r="A45110" s="131"/>
    </row>
    <row r="45111" spans="1:1" x14ac:dyDescent="0.55000000000000004">
      <c r="A45111" s="131"/>
    </row>
    <row r="45114" spans="1:1" x14ac:dyDescent="0.55000000000000004">
      <c r="A45114" s="131"/>
    </row>
    <row r="45115" spans="1:1" x14ac:dyDescent="0.55000000000000004">
      <c r="A45115" s="131"/>
    </row>
    <row r="45118" spans="1:1" x14ac:dyDescent="0.55000000000000004">
      <c r="A45118" s="131"/>
    </row>
    <row r="45119" spans="1:1" x14ac:dyDescent="0.55000000000000004">
      <c r="A45119" s="131"/>
    </row>
    <row r="45122" spans="1:1" x14ac:dyDescent="0.55000000000000004">
      <c r="A45122" s="131"/>
    </row>
    <row r="45123" spans="1:1" x14ac:dyDescent="0.55000000000000004">
      <c r="A45123" s="131"/>
    </row>
    <row r="45126" spans="1:1" x14ac:dyDescent="0.55000000000000004">
      <c r="A45126" s="131"/>
    </row>
    <row r="45127" spans="1:1" x14ac:dyDescent="0.55000000000000004">
      <c r="A45127" s="131"/>
    </row>
    <row r="45130" spans="1:1" x14ac:dyDescent="0.55000000000000004">
      <c r="A45130" s="131"/>
    </row>
    <row r="45131" spans="1:1" x14ac:dyDescent="0.55000000000000004">
      <c r="A45131" s="131"/>
    </row>
    <row r="45134" spans="1:1" x14ac:dyDescent="0.55000000000000004">
      <c r="A45134" s="131"/>
    </row>
    <row r="45135" spans="1:1" x14ac:dyDescent="0.55000000000000004">
      <c r="A45135" s="131"/>
    </row>
    <row r="45138" spans="1:1" x14ac:dyDescent="0.55000000000000004">
      <c r="A45138" s="131"/>
    </row>
    <row r="45139" spans="1:1" x14ac:dyDescent="0.55000000000000004">
      <c r="A45139" s="131"/>
    </row>
    <row r="45142" spans="1:1" x14ac:dyDescent="0.55000000000000004">
      <c r="A45142" s="131"/>
    </row>
    <row r="45143" spans="1:1" x14ac:dyDescent="0.55000000000000004">
      <c r="A45143" s="131"/>
    </row>
    <row r="45146" spans="1:1" x14ac:dyDescent="0.55000000000000004">
      <c r="A45146" s="131"/>
    </row>
    <row r="45147" spans="1:1" x14ac:dyDescent="0.55000000000000004">
      <c r="A45147" s="131"/>
    </row>
    <row r="45150" spans="1:1" x14ac:dyDescent="0.55000000000000004">
      <c r="A45150" s="131"/>
    </row>
    <row r="45151" spans="1:1" x14ac:dyDescent="0.55000000000000004">
      <c r="A45151" s="131"/>
    </row>
    <row r="45154" spans="1:1" x14ac:dyDescent="0.55000000000000004">
      <c r="A45154" s="131"/>
    </row>
    <row r="45155" spans="1:1" x14ac:dyDescent="0.55000000000000004">
      <c r="A45155" s="131"/>
    </row>
    <row r="45158" spans="1:1" x14ac:dyDescent="0.55000000000000004">
      <c r="A45158" s="131"/>
    </row>
    <row r="45159" spans="1:1" x14ac:dyDescent="0.55000000000000004">
      <c r="A45159" s="131"/>
    </row>
    <row r="45162" spans="1:1" x14ac:dyDescent="0.55000000000000004">
      <c r="A45162" s="131"/>
    </row>
    <row r="45163" spans="1:1" x14ac:dyDescent="0.55000000000000004">
      <c r="A45163" s="131"/>
    </row>
    <row r="45166" spans="1:1" x14ac:dyDescent="0.55000000000000004">
      <c r="A45166" s="131"/>
    </row>
    <row r="45167" spans="1:1" x14ac:dyDescent="0.55000000000000004">
      <c r="A45167" s="131"/>
    </row>
    <row r="45170" spans="1:1" x14ac:dyDescent="0.55000000000000004">
      <c r="A45170" s="131"/>
    </row>
    <row r="45171" spans="1:1" x14ac:dyDescent="0.55000000000000004">
      <c r="A45171" s="131"/>
    </row>
    <row r="45174" spans="1:1" x14ac:dyDescent="0.55000000000000004">
      <c r="A45174" s="131"/>
    </row>
    <row r="45175" spans="1:1" x14ac:dyDescent="0.55000000000000004">
      <c r="A45175" s="131"/>
    </row>
    <row r="45178" spans="1:1" x14ac:dyDescent="0.55000000000000004">
      <c r="A45178" s="131"/>
    </row>
    <row r="45179" spans="1:1" x14ac:dyDescent="0.55000000000000004">
      <c r="A45179" s="131"/>
    </row>
    <row r="45182" spans="1:1" x14ac:dyDescent="0.55000000000000004">
      <c r="A45182" s="131"/>
    </row>
    <row r="45183" spans="1:1" x14ac:dyDescent="0.55000000000000004">
      <c r="A45183" s="131"/>
    </row>
    <row r="45186" spans="1:1" x14ac:dyDescent="0.55000000000000004">
      <c r="A45186" s="131"/>
    </row>
    <row r="45187" spans="1:1" x14ac:dyDescent="0.55000000000000004">
      <c r="A45187" s="131"/>
    </row>
    <row r="45190" spans="1:1" x14ac:dyDescent="0.55000000000000004">
      <c r="A45190" s="131"/>
    </row>
    <row r="45191" spans="1:1" x14ac:dyDescent="0.55000000000000004">
      <c r="A45191" s="131"/>
    </row>
    <row r="45194" spans="1:1" x14ac:dyDescent="0.55000000000000004">
      <c r="A45194" s="131"/>
    </row>
    <row r="45195" spans="1:1" x14ac:dyDescent="0.55000000000000004">
      <c r="A45195" s="131"/>
    </row>
    <row r="45198" spans="1:1" x14ac:dyDescent="0.55000000000000004">
      <c r="A45198" s="131"/>
    </row>
    <row r="45199" spans="1:1" x14ac:dyDescent="0.55000000000000004">
      <c r="A45199" s="131"/>
    </row>
    <row r="45202" spans="1:1" x14ac:dyDescent="0.55000000000000004">
      <c r="A45202" s="131"/>
    </row>
    <row r="45203" spans="1:1" x14ac:dyDescent="0.55000000000000004">
      <c r="A45203" s="131"/>
    </row>
    <row r="45206" spans="1:1" x14ac:dyDescent="0.55000000000000004">
      <c r="A45206" s="131"/>
    </row>
    <row r="45207" spans="1:1" x14ac:dyDescent="0.55000000000000004">
      <c r="A45207" s="131"/>
    </row>
    <row r="45210" spans="1:1" x14ac:dyDescent="0.55000000000000004">
      <c r="A45210" s="131"/>
    </row>
    <row r="45211" spans="1:1" x14ac:dyDescent="0.55000000000000004">
      <c r="A45211" s="131"/>
    </row>
    <row r="45214" spans="1:1" x14ac:dyDescent="0.55000000000000004">
      <c r="A45214" s="131"/>
    </row>
    <row r="45215" spans="1:1" x14ac:dyDescent="0.55000000000000004">
      <c r="A45215" s="131"/>
    </row>
    <row r="45218" spans="1:1" x14ac:dyDescent="0.55000000000000004">
      <c r="A45218" s="131"/>
    </row>
    <row r="45219" spans="1:1" x14ac:dyDescent="0.55000000000000004">
      <c r="A45219" s="131"/>
    </row>
    <row r="45222" spans="1:1" x14ac:dyDescent="0.55000000000000004">
      <c r="A45222" s="131"/>
    </row>
    <row r="45223" spans="1:1" x14ac:dyDescent="0.55000000000000004">
      <c r="A45223" s="131"/>
    </row>
    <row r="45226" spans="1:1" x14ac:dyDescent="0.55000000000000004">
      <c r="A45226" s="131"/>
    </row>
    <row r="45227" spans="1:1" x14ac:dyDescent="0.55000000000000004">
      <c r="A45227" s="131"/>
    </row>
    <row r="45230" spans="1:1" x14ac:dyDescent="0.55000000000000004">
      <c r="A45230" s="131"/>
    </row>
    <row r="45231" spans="1:1" x14ac:dyDescent="0.55000000000000004">
      <c r="A45231" s="131"/>
    </row>
    <row r="45234" spans="1:1" x14ac:dyDescent="0.55000000000000004">
      <c r="A45234" s="131"/>
    </row>
    <row r="45235" spans="1:1" x14ac:dyDescent="0.55000000000000004">
      <c r="A45235" s="131"/>
    </row>
    <row r="45238" spans="1:1" x14ac:dyDescent="0.55000000000000004">
      <c r="A45238" s="131"/>
    </row>
    <row r="45239" spans="1:1" x14ac:dyDescent="0.55000000000000004">
      <c r="A45239" s="131"/>
    </row>
    <row r="45242" spans="1:1" x14ac:dyDescent="0.55000000000000004">
      <c r="A45242" s="131"/>
    </row>
    <row r="45243" spans="1:1" x14ac:dyDescent="0.55000000000000004">
      <c r="A45243" s="131"/>
    </row>
    <row r="45246" spans="1:1" x14ac:dyDescent="0.55000000000000004">
      <c r="A45246" s="131"/>
    </row>
    <row r="45247" spans="1:1" x14ac:dyDescent="0.55000000000000004">
      <c r="A45247" s="131"/>
    </row>
    <row r="45250" spans="1:1" x14ac:dyDescent="0.55000000000000004">
      <c r="A45250" s="131"/>
    </row>
    <row r="45251" spans="1:1" x14ac:dyDescent="0.55000000000000004">
      <c r="A45251" s="131"/>
    </row>
    <row r="45254" spans="1:1" x14ac:dyDescent="0.55000000000000004">
      <c r="A45254" s="131"/>
    </row>
    <row r="45255" spans="1:1" x14ac:dyDescent="0.55000000000000004">
      <c r="A45255" s="131"/>
    </row>
    <row r="45258" spans="1:1" x14ac:dyDescent="0.55000000000000004">
      <c r="A45258" s="131"/>
    </row>
    <row r="45259" spans="1:1" x14ac:dyDescent="0.55000000000000004">
      <c r="A45259" s="131"/>
    </row>
    <row r="45262" spans="1:1" x14ac:dyDescent="0.55000000000000004">
      <c r="A45262" s="131"/>
    </row>
    <row r="45263" spans="1:1" x14ac:dyDescent="0.55000000000000004">
      <c r="A45263" s="131"/>
    </row>
    <row r="45266" spans="1:1" x14ac:dyDescent="0.55000000000000004">
      <c r="A45266" s="131"/>
    </row>
    <row r="45267" spans="1:1" x14ac:dyDescent="0.55000000000000004">
      <c r="A45267" s="131"/>
    </row>
    <row r="45270" spans="1:1" x14ac:dyDescent="0.55000000000000004">
      <c r="A45270" s="131"/>
    </row>
    <row r="45271" spans="1:1" x14ac:dyDescent="0.55000000000000004">
      <c r="A45271" s="131"/>
    </row>
    <row r="45274" spans="1:1" x14ac:dyDescent="0.55000000000000004">
      <c r="A45274" s="131"/>
    </row>
    <row r="45275" spans="1:1" x14ac:dyDescent="0.55000000000000004">
      <c r="A45275" s="131"/>
    </row>
    <row r="45278" spans="1:1" x14ac:dyDescent="0.55000000000000004">
      <c r="A45278" s="131"/>
    </row>
    <row r="45279" spans="1:1" x14ac:dyDescent="0.55000000000000004">
      <c r="A45279" s="131"/>
    </row>
    <row r="45282" spans="1:1" x14ac:dyDescent="0.55000000000000004">
      <c r="A45282" s="131"/>
    </row>
    <row r="45283" spans="1:1" x14ac:dyDescent="0.55000000000000004">
      <c r="A45283" s="131"/>
    </row>
    <row r="45286" spans="1:1" x14ac:dyDescent="0.55000000000000004">
      <c r="A45286" s="131"/>
    </row>
    <row r="45287" spans="1:1" x14ac:dyDescent="0.55000000000000004">
      <c r="A45287" s="131"/>
    </row>
    <row r="45290" spans="1:1" x14ac:dyDescent="0.55000000000000004">
      <c r="A45290" s="131"/>
    </row>
    <row r="45291" spans="1:1" x14ac:dyDescent="0.55000000000000004">
      <c r="A45291" s="131"/>
    </row>
    <row r="45294" spans="1:1" x14ac:dyDescent="0.55000000000000004">
      <c r="A45294" s="131"/>
    </row>
    <row r="45295" spans="1:1" x14ac:dyDescent="0.55000000000000004">
      <c r="A45295" s="131"/>
    </row>
    <row r="45298" spans="1:1" x14ac:dyDescent="0.55000000000000004">
      <c r="A45298" s="131"/>
    </row>
    <row r="45299" spans="1:1" x14ac:dyDescent="0.55000000000000004">
      <c r="A45299" s="131"/>
    </row>
    <row r="45302" spans="1:1" x14ac:dyDescent="0.55000000000000004">
      <c r="A45302" s="131"/>
    </row>
    <row r="45303" spans="1:1" x14ac:dyDescent="0.55000000000000004">
      <c r="A45303" s="131"/>
    </row>
    <row r="45306" spans="1:1" x14ac:dyDescent="0.55000000000000004">
      <c r="A45306" s="131"/>
    </row>
    <row r="45307" spans="1:1" x14ac:dyDescent="0.55000000000000004">
      <c r="A45307" s="131"/>
    </row>
    <row r="45310" spans="1:1" x14ac:dyDescent="0.55000000000000004">
      <c r="A45310" s="131"/>
    </row>
    <row r="45311" spans="1:1" x14ac:dyDescent="0.55000000000000004">
      <c r="A45311" s="131"/>
    </row>
    <row r="45314" spans="1:1" x14ac:dyDescent="0.55000000000000004">
      <c r="A45314" s="131"/>
    </row>
    <row r="45315" spans="1:1" x14ac:dyDescent="0.55000000000000004">
      <c r="A45315" s="131"/>
    </row>
    <row r="45318" spans="1:1" x14ac:dyDescent="0.55000000000000004">
      <c r="A45318" s="131"/>
    </row>
    <row r="45319" spans="1:1" x14ac:dyDescent="0.55000000000000004">
      <c r="A45319" s="131"/>
    </row>
    <row r="45322" spans="1:1" x14ac:dyDescent="0.55000000000000004">
      <c r="A45322" s="131"/>
    </row>
    <row r="45323" spans="1:1" x14ac:dyDescent="0.55000000000000004">
      <c r="A45323" s="131"/>
    </row>
    <row r="45326" spans="1:1" x14ac:dyDescent="0.55000000000000004">
      <c r="A45326" s="131"/>
    </row>
    <row r="45327" spans="1:1" x14ac:dyDescent="0.55000000000000004">
      <c r="A45327" s="131"/>
    </row>
    <row r="45330" spans="1:1" x14ac:dyDescent="0.55000000000000004">
      <c r="A45330" s="131"/>
    </row>
    <row r="45331" spans="1:1" x14ac:dyDescent="0.55000000000000004">
      <c r="A45331" s="131"/>
    </row>
    <row r="45334" spans="1:1" x14ac:dyDescent="0.55000000000000004">
      <c r="A45334" s="131"/>
    </row>
    <row r="45335" spans="1:1" x14ac:dyDescent="0.55000000000000004">
      <c r="A45335" s="131"/>
    </row>
    <row r="45338" spans="1:1" x14ac:dyDescent="0.55000000000000004">
      <c r="A45338" s="131"/>
    </row>
    <row r="45339" spans="1:1" x14ac:dyDescent="0.55000000000000004">
      <c r="A45339" s="131"/>
    </row>
    <row r="45342" spans="1:1" x14ac:dyDescent="0.55000000000000004">
      <c r="A45342" s="131"/>
    </row>
    <row r="45343" spans="1:1" x14ac:dyDescent="0.55000000000000004">
      <c r="A45343" s="131"/>
    </row>
    <row r="45346" spans="1:1" x14ac:dyDescent="0.55000000000000004">
      <c r="A45346" s="131"/>
    </row>
    <row r="45347" spans="1:1" x14ac:dyDescent="0.55000000000000004">
      <c r="A45347" s="131"/>
    </row>
    <row r="45350" spans="1:1" x14ac:dyDescent="0.55000000000000004">
      <c r="A45350" s="131"/>
    </row>
    <row r="45351" spans="1:1" x14ac:dyDescent="0.55000000000000004">
      <c r="A45351" s="131"/>
    </row>
    <row r="45354" spans="1:1" x14ac:dyDescent="0.55000000000000004">
      <c r="A45354" s="131"/>
    </row>
    <row r="45355" spans="1:1" x14ac:dyDescent="0.55000000000000004">
      <c r="A45355" s="131"/>
    </row>
    <row r="45358" spans="1:1" x14ac:dyDescent="0.55000000000000004">
      <c r="A45358" s="131"/>
    </row>
    <row r="45359" spans="1:1" x14ac:dyDescent="0.55000000000000004">
      <c r="A45359" s="131"/>
    </row>
    <row r="45362" spans="1:1" x14ac:dyDescent="0.55000000000000004">
      <c r="A45362" s="131"/>
    </row>
    <row r="45363" spans="1:1" x14ac:dyDescent="0.55000000000000004">
      <c r="A45363" s="131"/>
    </row>
    <row r="45366" spans="1:1" x14ac:dyDescent="0.55000000000000004">
      <c r="A45366" s="131"/>
    </row>
    <row r="45367" spans="1:1" x14ac:dyDescent="0.55000000000000004">
      <c r="A45367" s="131"/>
    </row>
    <row r="45370" spans="1:1" x14ac:dyDescent="0.55000000000000004">
      <c r="A45370" s="131"/>
    </row>
    <row r="45371" spans="1:1" x14ac:dyDescent="0.55000000000000004">
      <c r="A45371" s="131"/>
    </row>
    <row r="45374" spans="1:1" x14ac:dyDescent="0.55000000000000004">
      <c r="A45374" s="131"/>
    </row>
    <row r="45375" spans="1:1" x14ac:dyDescent="0.55000000000000004">
      <c r="A45375" s="131"/>
    </row>
    <row r="45378" spans="1:1" x14ac:dyDescent="0.55000000000000004">
      <c r="A45378" s="131"/>
    </row>
    <row r="45379" spans="1:1" x14ac:dyDescent="0.55000000000000004">
      <c r="A45379" s="131"/>
    </row>
    <row r="45382" spans="1:1" x14ac:dyDescent="0.55000000000000004">
      <c r="A45382" s="131"/>
    </row>
    <row r="45383" spans="1:1" x14ac:dyDescent="0.55000000000000004">
      <c r="A45383" s="131"/>
    </row>
    <row r="45386" spans="1:1" x14ac:dyDescent="0.55000000000000004">
      <c r="A45386" s="131"/>
    </row>
    <row r="45387" spans="1:1" x14ac:dyDescent="0.55000000000000004">
      <c r="A45387" s="131"/>
    </row>
    <row r="45390" spans="1:1" x14ac:dyDescent="0.55000000000000004">
      <c r="A45390" s="131"/>
    </row>
    <row r="45391" spans="1:1" x14ac:dyDescent="0.55000000000000004">
      <c r="A45391" s="131"/>
    </row>
    <row r="45394" spans="1:1" x14ac:dyDescent="0.55000000000000004">
      <c r="A45394" s="131"/>
    </row>
    <row r="45395" spans="1:1" x14ac:dyDescent="0.55000000000000004">
      <c r="A45395" s="131"/>
    </row>
    <row r="45398" spans="1:1" x14ac:dyDescent="0.55000000000000004">
      <c r="A45398" s="131"/>
    </row>
    <row r="45399" spans="1:1" x14ac:dyDescent="0.55000000000000004">
      <c r="A45399" s="131"/>
    </row>
    <row r="45402" spans="1:1" x14ac:dyDescent="0.55000000000000004">
      <c r="A45402" s="131"/>
    </row>
    <row r="45403" spans="1:1" x14ac:dyDescent="0.55000000000000004">
      <c r="A45403" s="131"/>
    </row>
    <row r="45406" spans="1:1" x14ac:dyDescent="0.55000000000000004">
      <c r="A45406" s="131"/>
    </row>
    <row r="45407" spans="1:1" x14ac:dyDescent="0.55000000000000004">
      <c r="A45407" s="131"/>
    </row>
    <row r="45410" spans="1:1" x14ac:dyDescent="0.55000000000000004">
      <c r="A45410" s="131"/>
    </row>
    <row r="45411" spans="1:1" x14ac:dyDescent="0.55000000000000004">
      <c r="A45411" s="131"/>
    </row>
    <row r="45414" spans="1:1" x14ac:dyDescent="0.55000000000000004">
      <c r="A45414" s="131"/>
    </row>
    <row r="45415" spans="1:1" x14ac:dyDescent="0.55000000000000004">
      <c r="A45415" s="131"/>
    </row>
    <row r="45418" spans="1:1" x14ac:dyDescent="0.55000000000000004">
      <c r="A45418" s="131"/>
    </row>
    <row r="45419" spans="1:1" x14ac:dyDescent="0.55000000000000004">
      <c r="A45419" s="131"/>
    </row>
    <row r="45422" spans="1:1" x14ac:dyDescent="0.55000000000000004">
      <c r="A45422" s="131"/>
    </row>
    <row r="45423" spans="1:1" x14ac:dyDescent="0.55000000000000004">
      <c r="A45423" s="131"/>
    </row>
    <row r="45426" spans="1:1" x14ac:dyDescent="0.55000000000000004">
      <c r="A45426" s="131"/>
    </row>
    <row r="45427" spans="1:1" x14ac:dyDescent="0.55000000000000004">
      <c r="A45427" s="131"/>
    </row>
    <row r="45430" spans="1:1" x14ac:dyDescent="0.55000000000000004">
      <c r="A45430" s="131"/>
    </row>
    <row r="45431" spans="1:1" x14ac:dyDescent="0.55000000000000004">
      <c r="A45431" s="131"/>
    </row>
    <row r="45434" spans="1:1" x14ac:dyDescent="0.55000000000000004">
      <c r="A45434" s="131"/>
    </row>
    <row r="45435" spans="1:1" x14ac:dyDescent="0.55000000000000004">
      <c r="A45435" s="131"/>
    </row>
    <row r="45438" spans="1:1" x14ac:dyDescent="0.55000000000000004">
      <c r="A45438" s="131"/>
    </row>
    <row r="45439" spans="1:1" x14ac:dyDescent="0.55000000000000004">
      <c r="A45439" s="131"/>
    </row>
    <row r="45442" spans="1:1" x14ac:dyDescent="0.55000000000000004">
      <c r="A45442" s="131"/>
    </row>
    <row r="45443" spans="1:1" x14ac:dyDescent="0.55000000000000004">
      <c r="A45443" s="131"/>
    </row>
    <row r="45446" spans="1:1" x14ac:dyDescent="0.55000000000000004">
      <c r="A45446" s="131"/>
    </row>
    <row r="45447" spans="1:1" x14ac:dyDescent="0.55000000000000004">
      <c r="A45447" s="131"/>
    </row>
    <row r="45450" spans="1:1" x14ac:dyDescent="0.55000000000000004">
      <c r="A45450" s="131"/>
    </row>
    <row r="45451" spans="1:1" x14ac:dyDescent="0.55000000000000004">
      <c r="A45451" s="131"/>
    </row>
    <row r="45454" spans="1:1" x14ac:dyDescent="0.55000000000000004">
      <c r="A45454" s="131"/>
    </row>
    <row r="45455" spans="1:1" x14ac:dyDescent="0.55000000000000004">
      <c r="A45455" s="131"/>
    </row>
    <row r="45458" spans="1:1" x14ac:dyDescent="0.55000000000000004">
      <c r="A45458" s="131"/>
    </row>
    <row r="45459" spans="1:1" x14ac:dyDescent="0.55000000000000004">
      <c r="A45459" s="131"/>
    </row>
    <row r="45462" spans="1:1" x14ac:dyDescent="0.55000000000000004">
      <c r="A45462" s="131"/>
    </row>
    <row r="45463" spans="1:1" x14ac:dyDescent="0.55000000000000004">
      <c r="A45463" s="131"/>
    </row>
    <row r="45466" spans="1:1" x14ac:dyDescent="0.55000000000000004">
      <c r="A45466" s="131"/>
    </row>
    <row r="45467" spans="1:1" x14ac:dyDescent="0.55000000000000004">
      <c r="A45467" s="131"/>
    </row>
    <row r="45470" spans="1:1" x14ac:dyDescent="0.55000000000000004">
      <c r="A45470" s="131"/>
    </row>
    <row r="45471" spans="1:1" x14ac:dyDescent="0.55000000000000004">
      <c r="A45471" s="131"/>
    </row>
    <row r="45474" spans="1:1" x14ac:dyDescent="0.55000000000000004">
      <c r="A45474" s="131"/>
    </row>
    <row r="45475" spans="1:1" x14ac:dyDescent="0.55000000000000004">
      <c r="A45475" s="131"/>
    </row>
    <row r="45478" spans="1:1" x14ac:dyDescent="0.55000000000000004">
      <c r="A45478" s="131"/>
    </row>
    <row r="45479" spans="1:1" x14ac:dyDescent="0.55000000000000004">
      <c r="A45479" s="131"/>
    </row>
    <row r="45482" spans="1:1" x14ac:dyDescent="0.55000000000000004">
      <c r="A45482" s="131"/>
    </row>
    <row r="45483" spans="1:1" x14ac:dyDescent="0.55000000000000004">
      <c r="A45483" s="131"/>
    </row>
    <row r="45486" spans="1:1" x14ac:dyDescent="0.55000000000000004">
      <c r="A45486" s="131"/>
    </row>
    <row r="45487" spans="1:1" x14ac:dyDescent="0.55000000000000004">
      <c r="A45487" s="131"/>
    </row>
    <row r="45490" spans="1:1" x14ac:dyDescent="0.55000000000000004">
      <c r="A45490" s="131"/>
    </row>
    <row r="45491" spans="1:1" x14ac:dyDescent="0.55000000000000004">
      <c r="A45491" s="131"/>
    </row>
    <row r="45494" spans="1:1" x14ac:dyDescent="0.55000000000000004">
      <c r="A45494" s="131"/>
    </row>
    <row r="45495" spans="1:1" x14ac:dyDescent="0.55000000000000004">
      <c r="A45495" s="131"/>
    </row>
    <row r="45498" spans="1:1" x14ac:dyDescent="0.55000000000000004">
      <c r="A45498" s="131"/>
    </row>
    <row r="45499" spans="1:1" x14ac:dyDescent="0.55000000000000004">
      <c r="A45499" s="131"/>
    </row>
    <row r="45502" spans="1:1" x14ac:dyDescent="0.55000000000000004">
      <c r="A45502" s="131"/>
    </row>
    <row r="45503" spans="1:1" x14ac:dyDescent="0.55000000000000004">
      <c r="A45503" s="131"/>
    </row>
    <row r="45506" spans="1:1" x14ac:dyDescent="0.55000000000000004">
      <c r="A45506" s="131"/>
    </row>
    <row r="45507" spans="1:1" x14ac:dyDescent="0.55000000000000004">
      <c r="A45507" s="131"/>
    </row>
    <row r="45510" spans="1:1" x14ac:dyDescent="0.55000000000000004">
      <c r="A45510" s="131"/>
    </row>
    <row r="45511" spans="1:1" x14ac:dyDescent="0.55000000000000004">
      <c r="A45511" s="131"/>
    </row>
    <row r="45514" spans="1:1" x14ac:dyDescent="0.55000000000000004">
      <c r="A45514" s="131"/>
    </row>
    <row r="45515" spans="1:1" x14ac:dyDescent="0.55000000000000004">
      <c r="A45515" s="131"/>
    </row>
    <row r="45518" spans="1:1" x14ac:dyDescent="0.55000000000000004">
      <c r="A45518" s="131"/>
    </row>
    <row r="45519" spans="1:1" x14ac:dyDescent="0.55000000000000004">
      <c r="A45519" s="131"/>
    </row>
    <row r="45522" spans="1:1" x14ac:dyDescent="0.55000000000000004">
      <c r="A45522" s="131"/>
    </row>
    <row r="45523" spans="1:1" x14ac:dyDescent="0.55000000000000004">
      <c r="A45523" s="131"/>
    </row>
    <row r="45526" spans="1:1" x14ac:dyDescent="0.55000000000000004">
      <c r="A45526" s="131"/>
    </row>
    <row r="45527" spans="1:1" x14ac:dyDescent="0.55000000000000004">
      <c r="A45527" s="131"/>
    </row>
    <row r="45530" spans="1:1" x14ac:dyDescent="0.55000000000000004">
      <c r="A45530" s="131"/>
    </row>
    <row r="45531" spans="1:1" x14ac:dyDescent="0.55000000000000004">
      <c r="A45531" s="131"/>
    </row>
    <row r="45534" spans="1:1" x14ac:dyDescent="0.55000000000000004">
      <c r="A45534" s="131"/>
    </row>
    <row r="45535" spans="1:1" x14ac:dyDescent="0.55000000000000004">
      <c r="A45535" s="131"/>
    </row>
    <row r="45538" spans="1:1" x14ac:dyDescent="0.55000000000000004">
      <c r="A45538" s="131"/>
    </row>
    <row r="45539" spans="1:1" x14ac:dyDescent="0.55000000000000004">
      <c r="A45539" s="131"/>
    </row>
    <row r="45542" spans="1:1" x14ac:dyDescent="0.55000000000000004">
      <c r="A45542" s="131"/>
    </row>
    <row r="45543" spans="1:1" x14ac:dyDescent="0.55000000000000004">
      <c r="A45543" s="131"/>
    </row>
    <row r="45546" spans="1:1" x14ac:dyDescent="0.55000000000000004">
      <c r="A45546" s="131"/>
    </row>
    <row r="45547" spans="1:1" x14ac:dyDescent="0.55000000000000004">
      <c r="A45547" s="131"/>
    </row>
    <row r="45550" spans="1:1" x14ac:dyDescent="0.55000000000000004">
      <c r="A45550" s="131"/>
    </row>
    <row r="45551" spans="1:1" x14ac:dyDescent="0.55000000000000004">
      <c r="A45551" s="131"/>
    </row>
    <row r="45554" spans="1:1" x14ac:dyDescent="0.55000000000000004">
      <c r="A45554" s="131"/>
    </row>
    <row r="45555" spans="1:1" x14ac:dyDescent="0.55000000000000004">
      <c r="A45555" s="131"/>
    </row>
    <row r="45558" spans="1:1" x14ac:dyDescent="0.55000000000000004">
      <c r="A45558" s="131"/>
    </row>
    <row r="45559" spans="1:1" x14ac:dyDescent="0.55000000000000004">
      <c r="A45559" s="131"/>
    </row>
    <row r="45562" spans="1:1" x14ac:dyDescent="0.55000000000000004">
      <c r="A45562" s="131"/>
    </row>
    <row r="45563" spans="1:1" x14ac:dyDescent="0.55000000000000004">
      <c r="A45563" s="131"/>
    </row>
    <row r="45566" spans="1:1" x14ac:dyDescent="0.55000000000000004">
      <c r="A45566" s="131"/>
    </row>
    <row r="45567" spans="1:1" x14ac:dyDescent="0.55000000000000004">
      <c r="A45567" s="131"/>
    </row>
    <row r="45570" spans="1:1" x14ac:dyDescent="0.55000000000000004">
      <c r="A45570" s="131"/>
    </row>
    <row r="45571" spans="1:1" x14ac:dyDescent="0.55000000000000004">
      <c r="A45571" s="131"/>
    </row>
    <row r="45574" spans="1:1" x14ac:dyDescent="0.55000000000000004">
      <c r="A45574" s="131"/>
    </row>
    <row r="45575" spans="1:1" x14ac:dyDescent="0.55000000000000004">
      <c r="A45575" s="131"/>
    </row>
    <row r="45578" spans="1:1" x14ac:dyDescent="0.55000000000000004">
      <c r="A45578" s="131"/>
    </row>
    <row r="45579" spans="1:1" x14ac:dyDescent="0.55000000000000004">
      <c r="A45579" s="131"/>
    </row>
    <row r="45582" spans="1:1" x14ac:dyDescent="0.55000000000000004">
      <c r="A45582" s="131"/>
    </row>
    <row r="45583" spans="1:1" x14ac:dyDescent="0.55000000000000004">
      <c r="A45583" s="131"/>
    </row>
    <row r="45586" spans="1:1" x14ac:dyDescent="0.55000000000000004">
      <c r="A45586" s="131"/>
    </row>
    <row r="45587" spans="1:1" x14ac:dyDescent="0.55000000000000004">
      <c r="A45587" s="131"/>
    </row>
    <row r="45590" spans="1:1" x14ac:dyDescent="0.55000000000000004">
      <c r="A45590" s="131"/>
    </row>
    <row r="45591" spans="1:1" x14ac:dyDescent="0.55000000000000004">
      <c r="A45591" s="131"/>
    </row>
    <row r="45594" spans="1:1" x14ac:dyDescent="0.55000000000000004">
      <c r="A45594" s="131"/>
    </row>
    <row r="45595" spans="1:1" x14ac:dyDescent="0.55000000000000004">
      <c r="A45595" s="131"/>
    </row>
    <row r="45598" spans="1:1" x14ac:dyDescent="0.55000000000000004">
      <c r="A45598" s="131"/>
    </row>
    <row r="45599" spans="1:1" x14ac:dyDescent="0.55000000000000004">
      <c r="A45599" s="131"/>
    </row>
    <row r="45602" spans="1:1" x14ac:dyDescent="0.55000000000000004">
      <c r="A45602" s="131"/>
    </row>
    <row r="45603" spans="1:1" x14ac:dyDescent="0.55000000000000004">
      <c r="A45603" s="131"/>
    </row>
    <row r="45606" spans="1:1" x14ac:dyDescent="0.55000000000000004">
      <c r="A45606" s="131"/>
    </row>
    <row r="45607" spans="1:1" x14ac:dyDescent="0.55000000000000004">
      <c r="A45607" s="131"/>
    </row>
    <row r="45610" spans="1:1" x14ac:dyDescent="0.55000000000000004">
      <c r="A45610" s="131"/>
    </row>
    <row r="45611" spans="1:1" x14ac:dyDescent="0.55000000000000004">
      <c r="A45611" s="131"/>
    </row>
    <row r="45614" spans="1:1" x14ac:dyDescent="0.55000000000000004">
      <c r="A45614" s="131"/>
    </row>
    <row r="45615" spans="1:1" x14ac:dyDescent="0.55000000000000004">
      <c r="A45615" s="131"/>
    </row>
    <row r="45618" spans="1:1" x14ac:dyDescent="0.55000000000000004">
      <c r="A45618" s="131"/>
    </row>
    <row r="45619" spans="1:1" x14ac:dyDescent="0.55000000000000004">
      <c r="A45619" s="131"/>
    </row>
    <row r="45622" spans="1:1" x14ac:dyDescent="0.55000000000000004">
      <c r="A45622" s="131"/>
    </row>
    <row r="45623" spans="1:1" x14ac:dyDescent="0.55000000000000004">
      <c r="A45623" s="131"/>
    </row>
    <row r="45626" spans="1:1" x14ac:dyDescent="0.55000000000000004">
      <c r="A45626" s="131"/>
    </row>
    <row r="45627" spans="1:1" x14ac:dyDescent="0.55000000000000004">
      <c r="A45627" s="131"/>
    </row>
    <row r="45630" spans="1:1" x14ac:dyDescent="0.55000000000000004">
      <c r="A45630" s="131"/>
    </row>
    <row r="45631" spans="1:1" x14ac:dyDescent="0.55000000000000004">
      <c r="A45631" s="131"/>
    </row>
    <row r="45634" spans="1:1" x14ac:dyDescent="0.55000000000000004">
      <c r="A45634" s="131"/>
    </row>
    <row r="45635" spans="1:1" x14ac:dyDescent="0.55000000000000004">
      <c r="A45635" s="131"/>
    </row>
    <row r="45638" spans="1:1" x14ac:dyDescent="0.55000000000000004">
      <c r="A45638" s="131"/>
    </row>
    <row r="45639" spans="1:1" x14ac:dyDescent="0.55000000000000004">
      <c r="A45639" s="131"/>
    </row>
    <row r="45642" spans="1:1" x14ac:dyDescent="0.55000000000000004">
      <c r="A45642" s="131"/>
    </row>
    <row r="45643" spans="1:1" x14ac:dyDescent="0.55000000000000004">
      <c r="A45643" s="131"/>
    </row>
    <row r="45646" spans="1:1" x14ac:dyDescent="0.55000000000000004">
      <c r="A45646" s="131"/>
    </row>
    <row r="45647" spans="1:1" x14ac:dyDescent="0.55000000000000004">
      <c r="A45647" s="131"/>
    </row>
    <row r="45650" spans="1:1" x14ac:dyDescent="0.55000000000000004">
      <c r="A45650" s="131"/>
    </row>
    <row r="45651" spans="1:1" x14ac:dyDescent="0.55000000000000004">
      <c r="A45651" s="131"/>
    </row>
    <row r="45654" spans="1:1" x14ac:dyDescent="0.55000000000000004">
      <c r="A45654" s="131"/>
    </row>
    <row r="45655" spans="1:1" x14ac:dyDescent="0.55000000000000004">
      <c r="A45655" s="131"/>
    </row>
    <row r="45658" spans="1:1" x14ac:dyDescent="0.55000000000000004">
      <c r="A45658" s="131"/>
    </row>
    <row r="45659" spans="1:1" x14ac:dyDescent="0.55000000000000004">
      <c r="A45659" s="131"/>
    </row>
    <row r="45662" spans="1:1" x14ac:dyDescent="0.55000000000000004">
      <c r="A45662" s="131"/>
    </row>
    <row r="45663" spans="1:1" x14ac:dyDescent="0.55000000000000004">
      <c r="A45663" s="131"/>
    </row>
    <row r="45666" spans="1:1" x14ac:dyDescent="0.55000000000000004">
      <c r="A45666" s="131"/>
    </row>
    <row r="45667" spans="1:1" x14ac:dyDescent="0.55000000000000004">
      <c r="A45667" s="131"/>
    </row>
    <row r="45670" spans="1:1" x14ac:dyDescent="0.55000000000000004">
      <c r="A45670" s="131"/>
    </row>
    <row r="45671" spans="1:1" x14ac:dyDescent="0.55000000000000004">
      <c r="A45671" s="131"/>
    </row>
    <row r="45674" spans="1:1" x14ac:dyDescent="0.55000000000000004">
      <c r="A45674" s="131"/>
    </row>
    <row r="45675" spans="1:1" x14ac:dyDescent="0.55000000000000004">
      <c r="A45675" s="131"/>
    </row>
    <row r="45678" spans="1:1" x14ac:dyDescent="0.55000000000000004">
      <c r="A45678" s="131"/>
    </row>
    <row r="45679" spans="1:1" x14ac:dyDescent="0.55000000000000004">
      <c r="A45679" s="131"/>
    </row>
    <row r="45682" spans="1:1" x14ac:dyDescent="0.55000000000000004">
      <c r="A45682" s="131"/>
    </row>
    <row r="45683" spans="1:1" x14ac:dyDescent="0.55000000000000004">
      <c r="A45683" s="131"/>
    </row>
    <row r="45686" spans="1:1" x14ac:dyDescent="0.55000000000000004">
      <c r="A45686" s="131"/>
    </row>
    <row r="45687" spans="1:1" x14ac:dyDescent="0.55000000000000004">
      <c r="A45687" s="131"/>
    </row>
    <row r="45690" spans="1:1" x14ac:dyDescent="0.55000000000000004">
      <c r="A45690" s="131"/>
    </row>
    <row r="45691" spans="1:1" x14ac:dyDescent="0.55000000000000004">
      <c r="A45691" s="131"/>
    </row>
    <row r="45694" spans="1:1" x14ac:dyDescent="0.55000000000000004">
      <c r="A45694" s="131"/>
    </row>
    <row r="45695" spans="1:1" x14ac:dyDescent="0.55000000000000004">
      <c r="A45695" s="131"/>
    </row>
    <row r="45698" spans="1:1" x14ac:dyDescent="0.55000000000000004">
      <c r="A45698" s="131"/>
    </row>
    <row r="45699" spans="1:1" x14ac:dyDescent="0.55000000000000004">
      <c r="A45699" s="131"/>
    </row>
    <row r="45702" spans="1:1" x14ac:dyDescent="0.55000000000000004">
      <c r="A45702" s="131"/>
    </row>
    <row r="45703" spans="1:1" x14ac:dyDescent="0.55000000000000004">
      <c r="A45703" s="131"/>
    </row>
    <row r="45706" spans="1:1" x14ac:dyDescent="0.55000000000000004">
      <c r="A45706" s="131"/>
    </row>
    <row r="45707" spans="1:1" x14ac:dyDescent="0.55000000000000004">
      <c r="A45707" s="131"/>
    </row>
    <row r="45710" spans="1:1" x14ac:dyDescent="0.55000000000000004">
      <c r="A45710" s="131"/>
    </row>
    <row r="45711" spans="1:1" x14ac:dyDescent="0.55000000000000004">
      <c r="A45711" s="131"/>
    </row>
    <row r="45714" spans="1:1" x14ac:dyDescent="0.55000000000000004">
      <c r="A45714" s="131"/>
    </row>
    <row r="45715" spans="1:1" x14ac:dyDescent="0.55000000000000004">
      <c r="A45715" s="131"/>
    </row>
    <row r="45718" spans="1:1" x14ac:dyDescent="0.55000000000000004">
      <c r="A45718" s="131"/>
    </row>
    <row r="45719" spans="1:1" x14ac:dyDescent="0.55000000000000004">
      <c r="A45719" s="131"/>
    </row>
    <row r="45722" spans="1:1" x14ac:dyDescent="0.55000000000000004">
      <c r="A45722" s="131"/>
    </row>
    <row r="45723" spans="1:1" x14ac:dyDescent="0.55000000000000004">
      <c r="A45723" s="131"/>
    </row>
    <row r="45726" spans="1:1" x14ac:dyDescent="0.55000000000000004">
      <c r="A45726" s="131"/>
    </row>
    <row r="45727" spans="1:1" x14ac:dyDescent="0.55000000000000004">
      <c r="A45727" s="131"/>
    </row>
    <row r="45730" spans="1:1" x14ac:dyDescent="0.55000000000000004">
      <c r="A45730" s="131"/>
    </row>
    <row r="45731" spans="1:1" x14ac:dyDescent="0.55000000000000004">
      <c r="A45731" s="131"/>
    </row>
    <row r="45734" spans="1:1" x14ac:dyDescent="0.55000000000000004">
      <c r="A45734" s="131"/>
    </row>
    <row r="45735" spans="1:1" x14ac:dyDescent="0.55000000000000004">
      <c r="A45735" s="131"/>
    </row>
    <row r="45738" spans="1:1" x14ac:dyDescent="0.55000000000000004">
      <c r="A45738" s="131"/>
    </row>
    <row r="45739" spans="1:1" x14ac:dyDescent="0.55000000000000004">
      <c r="A45739" s="131"/>
    </row>
    <row r="45742" spans="1:1" x14ac:dyDescent="0.55000000000000004">
      <c r="A45742" s="131"/>
    </row>
    <row r="45743" spans="1:1" x14ac:dyDescent="0.55000000000000004">
      <c r="A45743" s="131"/>
    </row>
    <row r="45746" spans="1:1" x14ac:dyDescent="0.55000000000000004">
      <c r="A45746" s="131"/>
    </row>
    <row r="45747" spans="1:1" x14ac:dyDescent="0.55000000000000004">
      <c r="A45747" s="131"/>
    </row>
    <row r="45750" spans="1:1" x14ac:dyDescent="0.55000000000000004">
      <c r="A45750" s="131"/>
    </row>
    <row r="45751" spans="1:1" x14ac:dyDescent="0.55000000000000004">
      <c r="A45751" s="131"/>
    </row>
    <row r="45754" spans="1:1" x14ac:dyDescent="0.55000000000000004">
      <c r="A45754" s="131"/>
    </row>
    <row r="45755" spans="1:1" x14ac:dyDescent="0.55000000000000004">
      <c r="A45755" s="131"/>
    </row>
    <row r="45758" spans="1:1" x14ac:dyDescent="0.55000000000000004">
      <c r="A45758" s="131"/>
    </row>
    <row r="45759" spans="1:1" x14ac:dyDescent="0.55000000000000004">
      <c r="A45759" s="131"/>
    </row>
    <row r="45762" spans="1:1" x14ac:dyDescent="0.55000000000000004">
      <c r="A45762" s="131"/>
    </row>
    <row r="45763" spans="1:1" x14ac:dyDescent="0.55000000000000004">
      <c r="A45763" s="131"/>
    </row>
    <row r="45766" spans="1:1" x14ac:dyDescent="0.55000000000000004">
      <c r="A45766" s="131"/>
    </row>
    <row r="45767" spans="1:1" x14ac:dyDescent="0.55000000000000004">
      <c r="A45767" s="131"/>
    </row>
    <row r="45770" spans="1:1" x14ac:dyDescent="0.55000000000000004">
      <c r="A45770" s="131"/>
    </row>
    <row r="45771" spans="1:1" x14ac:dyDescent="0.55000000000000004">
      <c r="A45771" s="131"/>
    </row>
    <row r="45774" spans="1:1" x14ac:dyDescent="0.55000000000000004">
      <c r="A45774" s="131"/>
    </row>
    <row r="45775" spans="1:1" x14ac:dyDescent="0.55000000000000004">
      <c r="A45775" s="131"/>
    </row>
    <row r="45778" spans="1:1" x14ac:dyDescent="0.55000000000000004">
      <c r="A45778" s="131"/>
    </row>
    <row r="45779" spans="1:1" x14ac:dyDescent="0.55000000000000004">
      <c r="A45779" s="131"/>
    </row>
    <row r="45782" spans="1:1" x14ac:dyDescent="0.55000000000000004">
      <c r="A45782" s="131"/>
    </row>
    <row r="45783" spans="1:1" x14ac:dyDescent="0.55000000000000004">
      <c r="A45783" s="131"/>
    </row>
    <row r="45786" spans="1:1" x14ac:dyDescent="0.55000000000000004">
      <c r="A45786" s="131"/>
    </row>
    <row r="45787" spans="1:1" x14ac:dyDescent="0.55000000000000004">
      <c r="A45787" s="131"/>
    </row>
    <row r="45790" spans="1:1" x14ac:dyDescent="0.55000000000000004">
      <c r="A45790" s="131"/>
    </row>
    <row r="45791" spans="1:1" x14ac:dyDescent="0.55000000000000004">
      <c r="A45791" s="131"/>
    </row>
    <row r="45794" spans="1:1" x14ac:dyDescent="0.55000000000000004">
      <c r="A45794" s="131"/>
    </row>
    <row r="45795" spans="1:1" x14ac:dyDescent="0.55000000000000004">
      <c r="A45795" s="131"/>
    </row>
    <row r="45798" spans="1:1" x14ac:dyDescent="0.55000000000000004">
      <c r="A45798" s="131"/>
    </row>
    <row r="45799" spans="1:1" x14ac:dyDescent="0.55000000000000004">
      <c r="A45799" s="131"/>
    </row>
    <row r="45802" spans="1:1" x14ac:dyDescent="0.55000000000000004">
      <c r="A45802" s="131"/>
    </row>
    <row r="45803" spans="1:1" x14ac:dyDescent="0.55000000000000004">
      <c r="A45803" s="131"/>
    </row>
    <row r="45806" spans="1:1" x14ac:dyDescent="0.55000000000000004">
      <c r="A45806" s="131"/>
    </row>
    <row r="45807" spans="1:1" x14ac:dyDescent="0.55000000000000004">
      <c r="A45807" s="131"/>
    </row>
    <row r="45810" spans="1:1" x14ac:dyDescent="0.55000000000000004">
      <c r="A45810" s="131"/>
    </row>
    <row r="45811" spans="1:1" x14ac:dyDescent="0.55000000000000004">
      <c r="A45811" s="131"/>
    </row>
    <row r="45814" spans="1:1" x14ac:dyDescent="0.55000000000000004">
      <c r="A45814" s="131"/>
    </row>
    <row r="45815" spans="1:1" x14ac:dyDescent="0.55000000000000004">
      <c r="A45815" s="131"/>
    </row>
    <row r="45818" spans="1:1" x14ac:dyDescent="0.55000000000000004">
      <c r="A45818" s="131"/>
    </row>
    <row r="45819" spans="1:1" x14ac:dyDescent="0.55000000000000004">
      <c r="A45819" s="131"/>
    </row>
    <row r="45822" spans="1:1" x14ac:dyDescent="0.55000000000000004">
      <c r="A45822" s="131"/>
    </row>
    <row r="45823" spans="1:1" x14ac:dyDescent="0.55000000000000004">
      <c r="A45823" s="131"/>
    </row>
    <row r="45826" spans="1:1" x14ac:dyDescent="0.55000000000000004">
      <c r="A45826" s="131"/>
    </row>
    <row r="45827" spans="1:1" x14ac:dyDescent="0.55000000000000004">
      <c r="A45827" s="131"/>
    </row>
    <row r="45830" spans="1:1" x14ac:dyDescent="0.55000000000000004">
      <c r="A45830" s="131"/>
    </row>
    <row r="45831" spans="1:1" x14ac:dyDescent="0.55000000000000004">
      <c r="A45831" s="131"/>
    </row>
    <row r="45834" spans="1:1" x14ac:dyDescent="0.55000000000000004">
      <c r="A45834" s="131"/>
    </row>
    <row r="45835" spans="1:1" x14ac:dyDescent="0.55000000000000004">
      <c r="A45835" s="131"/>
    </row>
    <row r="45838" spans="1:1" x14ac:dyDescent="0.55000000000000004">
      <c r="A45838" s="131"/>
    </row>
    <row r="45839" spans="1:1" x14ac:dyDescent="0.55000000000000004">
      <c r="A45839" s="131"/>
    </row>
    <row r="45842" spans="1:1" x14ac:dyDescent="0.55000000000000004">
      <c r="A45842" s="131"/>
    </row>
    <row r="45843" spans="1:1" x14ac:dyDescent="0.55000000000000004">
      <c r="A45843" s="131"/>
    </row>
    <row r="45846" spans="1:1" x14ac:dyDescent="0.55000000000000004">
      <c r="A45846" s="131"/>
    </row>
    <row r="45847" spans="1:1" x14ac:dyDescent="0.55000000000000004">
      <c r="A45847" s="131"/>
    </row>
    <row r="45850" spans="1:1" x14ac:dyDescent="0.55000000000000004">
      <c r="A45850" s="131"/>
    </row>
    <row r="45851" spans="1:1" x14ac:dyDescent="0.55000000000000004">
      <c r="A45851" s="131"/>
    </row>
    <row r="45854" spans="1:1" x14ac:dyDescent="0.55000000000000004">
      <c r="A45854" s="131"/>
    </row>
    <row r="45855" spans="1:1" x14ac:dyDescent="0.55000000000000004">
      <c r="A45855" s="131"/>
    </row>
    <row r="45858" spans="1:1" x14ac:dyDescent="0.55000000000000004">
      <c r="A45858" s="131"/>
    </row>
    <row r="45859" spans="1:1" x14ac:dyDescent="0.55000000000000004">
      <c r="A45859" s="131"/>
    </row>
    <row r="45862" spans="1:1" x14ac:dyDescent="0.55000000000000004">
      <c r="A45862" s="131"/>
    </row>
    <row r="45863" spans="1:1" x14ac:dyDescent="0.55000000000000004">
      <c r="A45863" s="131"/>
    </row>
    <row r="45866" spans="1:1" x14ac:dyDescent="0.55000000000000004">
      <c r="A45866" s="131"/>
    </row>
    <row r="45867" spans="1:1" x14ac:dyDescent="0.55000000000000004">
      <c r="A45867" s="131"/>
    </row>
    <row r="45870" spans="1:1" x14ac:dyDescent="0.55000000000000004">
      <c r="A45870" s="131"/>
    </row>
    <row r="45871" spans="1:1" x14ac:dyDescent="0.55000000000000004">
      <c r="A45871" s="131"/>
    </row>
    <row r="45874" spans="1:1" x14ac:dyDescent="0.55000000000000004">
      <c r="A45874" s="131"/>
    </row>
    <row r="45875" spans="1:1" x14ac:dyDescent="0.55000000000000004">
      <c r="A45875" s="131"/>
    </row>
    <row r="45878" spans="1:1" x14ac:dyDescent="0.55000000000000004">
      <c r="A45878" s="131"/>
    </row>
    <row r="45879" spans="1:1" x14ac:dyDescent="0.55000000000000004">
      <c r="A45879" s="131"/>
    </row>
    <row r="45882" spans="1:1" x14ac:dyDescent="0.55000000000000004">
      <c r="A45882" s="131"/>
    </row>
    <row r="45883" spans="1:1" x14ac:dyDescent="0.55000000000000004">
      <c r="A45883" s="131"/>
    </row>
    <row r="45886" spans="1:1" x14ac:dyDescent="0.55000000000000004">
      <c r="A45886" s="131"/>
    </row>
    <row r="45887" spans="1:1" x14ac:dyDescent="0.55000000000000004">
      <c r="A45887" s="131"/>
    </row>
    <row r="45890" spans="1:1" x14ac:dyDescent="0.55000000000000004">
      <c r="A45890" s="131"/>
    </row>
    <row r="45891" spans="1:1" x14ac:dyDescent="0.55000000000000004">
      <c r="A45891" s="131"/>
    </row>
    <row r="45894" spans="1:1" x14ac:dyDescent="0.55000000000000004">
      <c r="A45894" s="131"/>
    </row>
    <row r="45895" spans="1:1" x14ac:dyDescent="0.55000000000000004">
      <c r="A45895" s="131"/>
    </row>
    <row r="45898" spans="1:1" x14ac:dyDescent="0.55000000000000004">
      <c r="A45898" s="131"/>
    </row>
    <row r="45899" spans="1:1" x14ac:dyDescent="0.55000000000000004">
      <c r="A45899" s="131"/>
    </row>
    <row r="45902" spans="1:1" x14ac:dyDescent="0.55000000000000004">
      <c r="A45902" s="131"/>
    </row>
    <row r="45903" spans="1:1" x14ac:dyDescent="0.55000000000000004">
      <c r="A45903" s="131"/>
    </row>
    <row r="45906" spans="1:1" x14ac:dyDescent="0.55000000000000004">
      <c r="A45906" s="131"/>
    </row>
    <row r="45907" spans="1:1" x14ac:dyDescent="0.55000000000000004">
      <c r="A45907" s="131"/>
    </row>
    <row r="45910" spans="1:1" x14ac:dyDescent="0.55000000000000004">
      <c r="A45910" s="131"/>
    </row>
    <row r="45911" spans="1:1" x14ac:dyDescent="0.55000000000000004">
      <c r="A45911" s="131"/>
    </row>
    <row r="45914" spans="1:1" x14ac:dyDescent="0.55000000000000004">
      <c r="A45914" s="131"/>
    </row>
    <row r="45915" spans="1:1" x14ac:dyDescent="0.55000000000000004">
      <c r="A45915" s="131"/>
    </row>
    <row r="45918" spans="1:1" x14ac:dyDescent="0.55000000000000004">
      <c r="A45918" s="131"/>
    </row>
    <row r="45919" spans="1:1" x14ac:dyDescent="0.55000000000000004">
      <c r="A45919" s="131"/>
    </row>
    <row r="45922" spans="1:1" x14ac:dyDescent="0.55000000000000004">
      <c r="A45922" s="131"/>
    </row>
    <row r="45923" spans="1:1" x14ac:dyDescent="0.55000000000000004">
      <c r="A45923" s="131"/>
    </row>
    <row r="45926" spans="1:1" x14ac:dyDescent="0.55000000000000004">
      <c r="A45926" s="131"/>
    </row>
    <row r="45927" spans="1:1" x14ac:dyDescent="0.55000000000000004">
      <c r="A45927" s="131"/>
    </row>
    <row r="45930" spans="1:1" x14ac:dyDescent="0.55000000000000004">
      <c r="A45930" s="131"/>
    </row>
    <row r="45931" spans="1:1" x14ac:dyDescent="0.55000000000000004">
      <c r="A45931" s="131"/>
    </row>
    <row r="45934" spans="1:1" x14ac:dyDescent="0.55000000000000004">
      <c r="A45934" s="131"/>
    </row>
    <row r="45935" spans="1:1" x14ac:dyDescent="0.55000000000000004">
      <c r="A45935" s="131"/>
    </row>
    <row r="45938" spans="1:1" x14ac:dyDescent="0.55000000000000004">
      <c r="A45938" s="131"/>
    </row>
    <row r="45939" spans="1:1" x14ac:dyDescent="0.55000000000000004">
      <c r="A45939" s="131"/>
    </row>
    <row r="45942" spans="1:1" x14ac:dyDescent="0.55000000000000004">
      <c r="A45942" s="131"/>
    </row>
    <row r="45943" spans="1:1" x14ac:dyDescent="0.55000000000000004">
      <c r="A45943" s="131"/>
    </row>
    <row r="45946" spans="1:1" x14ac:dyDescent="0.55000000000000004">
      <c r="A45946" s="131"/>
    </row>
    <row r="45947" spans="1:1" x14ac:dyDescent="0.55000000000000004">
      <c r="A45947" s="131"/>
    </row>
    <row r="45950" spans="1:1" x14ac:dyDescent="0.55000000000000004">
      <c r="A45950" s="131"/>
    </row>
    <row r="45951" spans="1:1" x14ac:dyDescent="0.55000000000000004">
      <c r="A45951" s="131"/>
    </row>
    <row r="45954" spans="1:1" x14ac:dyDescent="0.55000000000000004">
      <c r="A45954" s="131"/>
    </row>
    <row r="45955" spans="1:1" x14ac:dyDescent="0.55000000000000004">
      <c r="A45955" s="131"/>
    </row>
    <row r="45958" spans="1:1" x14ac:dyDescent="0.55000000000000004">
      <c r="A45958" s="131"/>
    </row>
    <row r="45959" spans="1:1" x14ac:dyDescent="0.55000000000000004">
      <c r="A45959" s="131"/>
    </row>
    <row r="45962" spans="1:1" x14ac:dyDescent="0.55000000000000004">
      <c r="A45962" s="131"/>
    </row>
    <row r="45963" spans="1:1" x14ac:dyDescent="0.55000000000000004">
      <c r="A45963" s="131"/>
    </row>
    <row r="45966" spans="1:1" x14ac:dyDescent="0.55000000000000004">
      <c r="A45966" s="131"/>
    </row>
    <row r="45967" spans="1:1" x14ac:dyDescent="0.55000000000000004">
      <c r="A45967" s="131"/>
    </row>
    <row r="45970" spans="1:1" x14ac:dyDescent="0.55000000000000004">
      <c r="A45970" s="131"/>
    </row>
    <row r="45971" spans="1:1" x14ac:dyDescent="0.55000000000000004">
      <c r="A45971" s="131"/>
    </row>
    <row r="45974" spans="1:1" x14ac:dyDescent="0.55000000000000004">
      <c r="A45974" s="131"/>
    </row>
    <row r="45975" spans="1:1" x14ac:dyDescent="0.55000000000000004">
      <c r="A45975" s="131"/>
    </row>
    <row r="45978" spans="1:1" x14ac:dyDescent="0.55000000000000004">
      <c r="A45978" s="131"/>
    </row>
    <row r="45979" spans="1:1" x14ac:dyDescent="0.55000000000000004">
      <c r="A45979" s="131"/>
    </row>
    <row r="45982" spans="1:1" x14ac:dyDescent="0.55000000000000004">
      <c r="A45982" s="131"/>
    </row>
    <row r="45983" spans="1:1" x14ac:dyDescent="0.55000000000000004">
      <c r="A45983" s="131"/>
    </row>
    <row r="45986" spans="1:1" x14ac:dyDescent="0.55000000000000004">
      <c r="A45986" s="131"/>
    </row>
    <row r="45987" spans="1:1" x14ac:dyDescent="0.55000000000000004">
      <c r="A45987" s="131"/>
    </row>
    <row r="45990" spans="1:1" x14ac:dyDescent="0.55000000000000004">
      <c r="A45990" s="131"/>
    </row>
    <row r="45991" spans="1:1" x14ac:dyDescent="0.55000000000000004">
      <c r="A45991" s="131"/>
    </row>
    <row r="45994" spans="1:1" x14ac:dyDescent="0.55000000000000004">
      <c r="A45994" s="131"/>
    </row>
    <row r="45995" spans="1:1" x14ac:dyDescent="0.55000000000000004">
      <c r="A45995" s="131"/>
    </row>
    <row r="45998" spans="1:1" x14ac:dyDescent="0.55000000000000004">
      <c r="A45998" s="131"/>
    </row>
    <row r="45999" spans="1:1" x14ac:dyDescent="0.55000000000000004">
      <c r="A45999" s="131"/>
    </row>
    <row r="46002" spans="1:1" x14ac:dyDescent="0.55000000000000004">
      <c r="A46002" s="131"/>
    </row>
    <row r="46003" spans="1:1" x14ac:dyDescent="0.55000000000000004">
      <c r="A46003" s="131"/>
    </row>
    <row r="46006" spans="1:1" x14ac:dyDescent="0.55000000000000004">
      <c r="A46006" s="131"/>
    </row>
    <row r="46007" spans="1:1" x14ac:dyDescent="0.55000000000000004">
      <c r="A46007" s="131"/>
    </row>
    <row r="46010" spans="1:1" x14ac:dyDescent="0.55000000000000004">
      <c r="A46010" s="131"/>
    </row>
    <row r="46011" spans="1:1" x14ac:dyDescent="0.55000000000000004">
      <c r="A46011" s="131"/>
    </row>
    <row r="46014" spans="1:1" x14ac:dyDescent="0.55000000000000004">
      <c r="A46014" s="131"/>
    </row>
    <row r="46015" spans="1:1" x14ac:dyDescent="0.55000000000000004">
      <c r="A46015" s="131"/>
    </row>
    <row r="46018" spans="1:1" x14ac:dyDescent="0.55000000000000004">
      <c r="A46018" s="131"/>
    </row>
    <row r="46019" spans="1:1" x14ac:dyDescent="0.55000000000000004">
      <c r="A46019" s="131"/>
    </row>
    <row r="46022" spans="1:1" x14ac:dyDescent="0.55000000000000004">
      <c r="A46022" s="131"/>
    </row>
    <row r="46023" spans="1:1" x14ac:dyDescent="0.55000000000000004">
      <c r="A46023" s="131"/>
    </row>
    <row r="46026" spans="1:1" x14ac:dyDescent="0.55000000000000004">
      <c r="A46026" s="131"/>
    </row>
    <row r="46027" spans="1:1" x14ac:dyDescent="0.55000000000000004">
      <c r="A46027" s="131"/>
    </row>
    <row r="46030" spans="1:1" x14ac:dyDescent="0.55000000000000004">
      <c r="A46030" s="131"/>
    </row>
    <row r="46031" spans="1:1" x14ac:dyDescent="0.55000000000000004">
      <c r="A46031" s="131"/>
    </row>
    <row r="46034" spans="1:1" x14ac:dyDescent="0.55000000000000004">
      <c r="A46034" s="131"/>
    </row>
    <row r="46035" spans="1:1" x14ac:dyDescent="0.55000000000000004">
      <c r="A46035" s="131"/>
    </row>
    <row r="46038" spans="1:1" x14ac:dyDescent="0.55000000000000004">
      <c r="A46038" s="131"/>
    </row>
    <row r="46039" spans="1:1" x14ac:dyDescent="0.55000000000000004">
      <c r="A46039" s="131"/>
    </row>
    <row r="46042" spans="1:1" x14ac:dyDescent="0.55000000000000004">
      <c r="A46042" s="131"/>
    </row>
    <row r="46043" spans="1:1" x14ac:dyDescent="0.55000000000000004">
      <c r="A46043" s="131"/>
    </row>
    <row r="46046" spans="1:1" x14ac:dyDescent="0.55000000000000004">
      <c r="A46046" s="131"/>
    </row>
    <row r="46047" spans="1:1" x14ac:dyDescent="0.55000000000000004">
      <c r="A46047" s="131"/>
    </row>
    <row r="46050" spans="1:1" x14ac:dyDescent="0.55000000000000004">
      <c r="A46050" s="131"/>
    </row>
    <row r="46051" spans="1:1" x14ac:dyDescent="0.55000000000000004">
      <c r="A46051" s="131"/>
    </row>
    <row r="46054" spans="1:1" x14ac:dyDescent="0.55000000000000004">
      <c r="A46054" s="131"/>
    </row>
    <row r="46055" spans="1:1" x14ac:dyDescent="0.55000000000000004">
      <c r="A46055" s="131"/>
    </row>
    <row r="46058" spans="1:1" x14ac:dyDescent="0.55000000000000004">
      <c r="A46058" s="131"/>
    </row>
    <row r="46059" spans="1:1" x14ac:dyDescent="0.55000000000000004">
      <c r="A46059" s="131"/>
    </row>
    <row r="46062" spans="1:1" x14ac:dyDescent="0.55000000000000004">
      <c r="A46062" s="131"/>
    </row>
    <row r="46063" spans="1:1" x14ac:dyDescent="0.55000000000000004">
      <c r="A46063" s="131"/>
    </row>
    <row r="46066" spans="1:1" x14ac:dyDescent="0.55000000000000004">
      <c r="A46066" s="131"/>
    </row>
    <row r="46067" spans="1:1" x14ac:dyDescent="0.55000000000000004">
      <c r="A46067" s="131"/>
    </row>
    <row r="46070" spans="1:1" x14ac:dyDescent="0.55000000000000004">
      <c r="A46070" s="131"/>
    </row>
    <row r="46071" spans="1:1" x14ac:dyDescent="0.55000000000000004">
      <c r="A46071" s="131"/>
    </row>
    <row r="46074" spans="1:1" x14ac:dyDescent="0.55000000000000004">
      <c r="A46074" s="131"/>
    </row>
    <row r="46075" spans="1:1" x14ac:dyDescent="0.55000000000000004">
      <c r="A46075" s="131"/>
    </row>
    <row r="46078" spans="1:1" x14ac:dyDescent="0.55000000000000004">
      <c r="A46078" s="131"/>
    </row>
    <row r="46079" spans="1:1" x14ac:dyDescent="0.55000000000000004">
      <c r="A46079" s="131"/>
    </row>
    <row r="46082" spans="1:1" x14ac:dyDescent="0.55000000000000004">
      <c r="A46082" s="131"/>
    </row>
    <row r="46083" spans="1:1" x14ac:dyDescent="0.55000000000000004">
      <c r="A46083" s="131"/>
    </row>
    <row r="46086" spans="1:1" x14ac:dyDescent="0.55000000000000004">
      <c r="A46086" s="131"/>
    </row>
    <row r="46087" spans="1:1" x14ac:dyDescent="0.55000000000000004">
      <c r="A46087" s="131"/>
    </row>
    <row r="46090" spans="1:1" x14ac:dyDescent="0.55000000000000004">
      <c r="A46090" s="131"/>
    </row>
    <row r="46091" spans="1:1" x14ac:dyDescent="0.55000000000000004">
      <c r="A46091" s="131"/>
    </row>
    <row r="46094" spans="1:1" x14ac:dyDescent="0.55000000000000004">
      <c r="A46094" s="131"/>
    </row>
    <row r="46095" spans="1:1" x14ac:dyDescent="0.55000000000000004">
      <c r="A46095" s="131"/>
    </row>
    <row r="46098" spans="1:1" x14ac:dyDescent="0.55000000000000004">
      <c r="A46098" s="131"/>
    </row>
    <row r="46099" spans="1:1" x14ac:dyDescent="0.55000000000000004">
      <c r="A46099" s="131"/>
    </row>
    <row r="46102" spans="1:1" x14ac:dyDescent="0.55000000000000004">
      <c r="A46102" s="131"/>
    </row>
    <row r="46103" spans="1:1" x14ac:dyDescent="0.55000000000000004">
      <c r="A46103" s="131"/>
    </row>
    <row r="46106" spans="1:1" x14ac:dyDescent="0.55000000000000004">
      <c r="A46106" s="131"/>
    </row>
    <row r="46107" spans="1:1" x14ac:dyDescent="0.55000000000000004">
      <c r="A46107" s="131"/>
    </row>
    <row r="46110" spans="1:1" x14ac:dyDescent="0.55000000000000004">
      <c r="A46110" s="131"/>
    </row>
    <row r="46111" spans="1:1" x14ac:dyDescent="0.55000000000000004">
      <c r="A46111" s="131"/>
    </row>
    <row r="46114" spans="1:1" x14ac:dyDescent="0.55000000000000004">
      <c r="A46114" s="131"/>
    </row>
    <row r="46115" spans="1:1" x14ac:dyDescent="0.55000000000000004">
      <c r="A46115" s="131"/>
    </row>
    <row r="46118" spans="1:1" x14ac:dyDescent="0.55000000000000004">
      <c r="A46118" s="131"/>
    </row>
    <row r="46119" spans="1:1" x14ac:dyDescent="0.55000000000000004">
      <c r="A46119" s="131"/>
    </row>
    <row r="46122" spans="1:1" x14ac:dyDescent="0.55000000000000004">
      <c r="A46122" s="131"/>
    </row>
    <row r="46123" spans="1:1" x14ac:dyDescent="0.55000000000000004">
      <c r="A46123" s="131"/>
    </row>
    <row r="46126" spans="1:1" x14ac:dyDescent="0.55000000000000004">
      <c r="A46126" s="131"/>
    </row>
    <row r="46127" spans="1:1" x14ac:dyDescent="0.55000000000000004">
      <c r="A46127" s="131"/>
    </row>
    <row r="46130" spans="1:1" x14ac:dyDescent="0.55000000000000004">
      <c r="A46130" s="131"/>
    </row>
    <row r="46131" spans="1:1" x14ac:dyDescent="0.55000000000000004">
      <c r="A46131" s="131"/>
    </row>
    <row r="46134" spans="1:1" x14ac:dyDescent="0.55000000000000004">
      <c r="A46134" s="131"/>
    </row>
    <row r="46135" spans="1:1" x14ac:dyDescent="0.55000000000000004">
      <c r="A46135" s="131"/>
    </row>
    <row r="46138" spans="1:1" x14ac:dyDescent="0.55000000000000004">
      <c r="A46138" s="131"/>
    </row>
    <row r="46139" spans="1:1" x14ac:dyDescent="0.55000000000000004">
      <c r="A46139" s="131"/>
    </row>
    <row r="46142" spans="1:1" x14ac:dyDescent="0.55000000000000004">
      <c r="A46142" s="131"/>
    </row>
    <row r="46143" spans="1:1" x14ac:dyDescent="0.55000000000000004">
      <c r="A46143" s="131"/>
    </row>
    <row r="46146" spans="1:1" x14ac:dyDescent="0.55000000000000004">
      <c r="A46146" s="131"/>
    </row>
    <row r="46147" spans="1:1" x14ac:dyDescent="0.55000000000000004">
      <c r="A46147" s="131"/>
    </row>
    <row r="46150" spans="1:1" x14ac:dyDescent="0.55000000000000004">
      <c r="A46150" s="131"/>
    </row>
    <row r="46151" spans="1:1" x14ac:dyDescent="0.55000000000000004">
      <c r="A46151" s="131"/>
    </row>
    <row r="46154" spans="1:1" x14ac:dyDescent="0.55000000000000004">
      <c r="A46154" s="131"/>
    </row>
    <row r="46155" spans="1:1" x14ac:dyDescent="0.55000000000000004">
      <c r="A46155" s="131"/>
    </row>
    <row r="46158" spans="1:1" x14ac:dyDescent="0.55000000000000004">
      <c r="A46158" s="131"/>
    </row>
    <row r="46159" spans="1:1" x14ac:dyDescent="0.55000000000000004">
      <c r="A46159" s="131"/>
    </row>
    <row r="46162" spans="1:1" x14ac:dyDescent="0.55000000000000004">
      <c r="A46162" s="131"/>
    </row>
    <row r="46163" spans="1:1" x14ac:dyDescent="0.55000000000000004">
      <c r="A46163" s="131"/>
    </row>
    <row r="46166" spans="1:1" x14ac:dyDescent="0.55000000000000004">
      <c r="A46166" s="131"/>
    </row>
    <row r="46167" spans="1:1" x14ac:dyDescent="0.55000000000000004">
      <c r="A46167" s="131"/>
    </row>
    <row r="46170" spans="1:1" x14ac:dyDescent="0.55000000000000004">
      <c r="A46170" s="131"/>
    </row>
    <row r="46171" spans="1:1" x14ac:dyDescent="0.55000000000000004">
      <c r="A46171" s="131"/>
    </row>
    <row r="46174" spans="1:1" x14ac:dyDescent="0.55000000000000004">
      <c r="A46174" s="131"/>
    </row>
    <row r="46175" spans="1:1" x14ac:dyDescent="0.55000000000000004">
      <c r="A46175" s="131"/>
    </row>
    <row r="46178" spans="1:1" x14ac:dyDescent="0.55000000000000004">
      <c r="A46178" s="131"/>
    </row>
    <row r="46179" spans="1:1" x14ac:dyDescent="0.55000000000000004">
      <c r="A46179" s="131"/>
    </row>
    <row r="46182" spans="1:1" x14ac:dyDescent="0.55000000000000004">
      <c r="A46182" s="131"/>
    </row>
    <row r="46183" spans="1:1" x14ac:dyDescent="0.55000000000000004">
      <c r="A46183" s="131"/>
    </row>
    <row r="46186" spans="1:1" x14ac:dyDescent="0.55000000000000004">
      <c r="A46186" s="131"/>
    </row>
    <row r="46187" spans="1:1" x14ac:dyDescent="0.55000000000000004">
      <c r="A46187" s="131"/>
    </row>
    <row r="46190" spans="1:1" x14ac:dyDescent="0.55000000000000004">
      <c r="A46190" s="131"/>
    </row>
    <row r="46191" spans="1:1" x14ac:dyDescent="0.55000000000000004">
      <c r="A46191" s="131"/>
    </row>
    <row r="46194" spans="1:1" x14ac:dyDescent="0.55000000000000004">
      <c r="A46194" s="131"/>
    </row>
    <row r="46195" spans="1:1" x14ac:dyDescent="0.55000000000000004">
      <c r="A46195" s="131"/>
    </row>
    <row r="46198" spans="1:1" x14ac:dyDescent="0.55000000000000004">
      <c r="A46198" s="131"/>
    </row>
    <row r="46199" spans="1:1" x14ac:dyDescent="0.55000000000000004">
      <c r="A46199" s="131"/>
    </row>
    <row r="46202" spans="1:1" x14ac:dyDescent="0.55000000000000004">
      <c r="A46202" s="131"/>
    </row>
    <row r="46203" spans="1:1" x14ac:dyDescent="0.55000000000000004">
      <c r="A46203" s="131"/>
    </row>
    <row r="46206" spans="1:1" x14ac:dyDescent="0.55000000000000004">
      <c r="A46206" s="131"/>
    </row>
    <row r="46207" spans="1:1" x14ac:dyDescent="0.55000000000000004">
      <c r="A46207" s="131"/>
    </row>
    <row r="46210" spans="1:1" x14ac:dyDescent="0.55000000000000004">
      <c r="A46210" s="131"/>
    </row>
    <row r="46211" spans="1:1" x14ac:dyDescent="0.55000000000000004">
      <c r="A46211" s="131"/>
    </row>
    <row r="46214" spans="1:1" x14ac:dyDescent="0.55000000000000004">
      <c r="A46214" s="131"/>
    </row>
    <row r="46215" spans="1:1" x14ac:dyDescent="0.55000000000000004">
      <c r="A46215" s="131"/>
    </row>
    <row r="46218" spans="1:1" x14ac:dyDescent="0.55000000000000004">
      <c r="A46218" s="131"/>
    </row>
    <row r="46219" spans="1:1" x14ac:dyDescent="0.55000000000000004">
      <c r="A46219" s="131"/>
    </row>
    <row r="46222" spans="1:1" x14ac:dyDescent="0.55000000000000004">
      <c r="A46222" s="131"/>
    </row>
    <row r="46223" spans="1:1" x14ac:dyDescent="0.55000000000000004">
      <c r="A46223" s="131"/>
    </row>
    <row r="46226" spans="1:1" x14ac:dyDescent="0.55000000000000004">
      <c r="A46226" s="131"/>
    </row>
    <row r="46227" spans="1:1" x14ac:dyDescent="0.55000000000000004">
      <c r="A46227" s="131"/>
    </row>
    <row r="46230" spans="1:1" x14ac:dyDescent="0.55000000000000004">
      <c r="A46230" s="131"/>
    </row>
    <row r="46231" spans="1:1" x14ac:dyDescent="0.55000000000000004">
      <c r="A46231" s="131"/>
    </row>
    <row r="46234" spans="1:1" x14ac:dyDescent="0.55000000000000004">
      <c r="A46234" s="131"/>
    </row>
    <row r="46235" spans="1:1" x14ac:dyDescent="0.55000000000000004">
      <c r="A46235" s="131"/>
    </row>
    <row r="46238" spans="1:1" x14ac:dyDescent="0.55000000000000004">
      <c r="A46238" s="131"/>
    </row>
    <row r="46239" spans="1:1" x14ac:dyDescent="0.55000000000000004">
      <c r="A46239" s="131"/>
    </row>
    <row r="46242" spans="1:1" x14ac:dyDescent="0.55000000000000004">
      <c r="A46242" s="131"/>
    </row>
    <row r="46243" spans="1:1" x14ac:dyDescent="0.55000000000000004">
      <c r="A46243" s="131"/>
    </row>
    <row r="46246" spans="1:1" x14ac:dyDescent="0.55000000000000004">
      <c r="A46246" s="131"/>
    </row>
    <row r="46247" spans="1:1" x14ac:dyDescent="0.55000000000000004">
      <c r="A46247" s="131"/>
    </row>
    <row r="46250" spans="1:1" x14ac:dyDescent="0.55000000000000004">
      <c r="A46250" s="131"/>
    </row>
    <row r="46251" spans="1:1" x14ac:dyDescent="0.55000000000000004">
      <c r="A46251" s="131"/>
    </row>
    <row r="46254" spans="1:1" x14ac:dyDescent="0.55000000000000004">
      <c r="A46254" s="131"/>
    </row>
    <row r="46255" spans="1:1" x14ac:dyDescent="0.55000000000000004">
      <c r="A46255" s="131"/>
    </row>
    <row r="46258" spans="1:1" x14ac:dyDescent="0.55000000000000004">
      <c r="A46258" s="131"/>
    </row>
    <row r="46259" spans="1:1" x14ac:dyDescent="0.55000000000000004">
      <c r="A46259" s="131"/>
    </row>
    <row r="46262" spans="1:1" x14ac:dyDescent="0.55000000000000004">
      <c r="A46262" s="131"/>
    </row>
    <row r="46263" spans="1:1" x14ac:dyDescent="0.55000000000000004">
      <c r="A46263" s="131"/>
    </row>
    <row r="46266" spans="1:1" x14ac:dyDescent="0.55000000000000004">
      <c r="A46266" s="131"/>
    </row>
    <row r="46267" spans="1:1" x14ac:dyDescent="0.55000000000000004">
      <c r="A46267" s="131"/>
    </row>
    <row r="46270" spans="1:1" x14ac:dyDescent="0.55000000000000004">
      <c r="A46270" s="131"/>
    </row>
    <row r="46271" spans="1:1" x14ac:dyDescent="0.55000000000000004">
      <c r="A46271" s="131"/>
    </row>
    <row r="46274" spans="1:1" x14ac:dyDescent="0.55000000000000004">
      <c r="A46274" s="131"/>
    </row>
    <row r="46275" spans="1:1" x14ac:dyDescent="0.55000000000000004">
      <c r="A46275" s="131"/>
    </row>
    <row r="46278" spans="1:1" x14ac:dyDescent="0.55000000000000004">
      <c r="A46278" s="131"/>
    </row>
    <row r="46279" spans="1:1" x14ac:dyDescent="0.55000000000000004">
      <c r="A46279" s="131"/>
    </row>
    <row r="46282" spans="1:1" x14ac:dyDescent="0.55000000000000004">
      <c r="A46282" s="131"/>
    </row>
    <row r="46283" spans="1:1" x14ac:dyDescent="0.55000000000000004">
      <c r="A46283" s="131"/>
    </row>
    <row r="46286" spans="1:1" x14ac:dyDescent="0.55000000000000004">
      <c r="A46286" s="131"/>
    </row>
    <row r="46287" spans="1:1" x14ac:dyDescent="0.55000000000000004">
      <c r="A46287" s="131"/>
    </row>
    <row r="46290" spans="1:1" x14ac:dyDescent="0.55000000000000004">
      <c r="A46290" s="131"/>
    </row>
    <row r="46291" spans="1:1" x14ac:dyDescent="0.55000000000000004">
      <c r="A46291" s="131"/>
    </row>
    <row r="46294" spans="1:1" x14ac:dyDescent="0.55000000000000004">
      <c r="A46294" s="131"/>
    </row>
    <row r="46295" spans="1:1" x14ac:dyDescent="0.55000000000000004">
      <c r="A46295" s="131"/>
    </row>
    <row r="46298" spans="1:1" x14ac:dyDescent="0.55000000000000004">
      <c r="A46298" s="131"/>
    </row>
    <row r="46299" spans="1:1" x14ac:dyDescent="0.55000000000000004">
      <c r="A46299" s="131"/>
    </row>
    <row r="46302" spans="1:1" x14ac:dyDescent="0.55000000000000004">
      <c r="A46302" s="131"/>
    </row>
    <row r="46303" spans="1:1" x14ac:dyDescent="0.55000000000000004">
      <c r="A46303" s="131"/>
    </row>
    <row r="46306" spans="1:1" x14ac:dyDescent="0.55000000000000004">
      <c r="A46306" s="131"/>
    </row>
    <row r="46307" spans="1:1" x14ac:dyDescent="0.55000000000000004">
      <c r="A46307" s="131"/>
    </row>
    <row r="46310" spans="1:1" x14ac:dyDescent="0.55000000000000004">
      <c r="A46310" s="131"/>
    </row>
    <row r="46311" spans="1:1" x14ac:dyDescent="0.55000000000000004">
      <c r="A46311" s="131"/>
    </row>
    <row r="46314" spans="1:1" x14ac:dyDescent="0.55000000000000004">
      <c r="A46314" s="131"/>
    </row>
    <row r="46315" spans="1:1" x14ac:dyDescent="0.55000000000000004">
      <c r="A46315" s="131"/>
    </row>
    <row r="46318" spans="1:1" x14ac:dyDescent="0.55000000000000004">
      <c r="A46318" s="131"/>
    </row>
    <row r="46319" spans="1:1" x14ac:dyDescent="0.55000000000000004">
      <c r="A46319" s="131"/>
    </row>
    <row r="46322" spans="1:1" x14ac:dyDescent="0.55000000000000004">
      <c r="A46322" s="131"/>
    </row>
    <row r="46323" spans="1:1" x14ac:dyDescent="0.55000000000000004">
      <c r="A46323" s="131"/>
    </row>
    <row r="46326" spans="1:1" x14ac:dyDescent="0.55000000000000004">
      <c r="A46326" s="131"/>
    </row>
    <row r="46327" spans="1:1" x14ac:dyDescent="0.55000000000000004">
      <c r="A46327" s="131"/>
    </row>
    <row r="46330" spans="1:1" x14ac:dyDescent="0.55000000000000004">
      <c r="A46330" s="131"/>
    </row>
    <row r="46331" spans="1:1" x14ac:dyDescent="0.55000000000000004">
      <c r="A46331" s="131"/>
    </row>
    <row r="46334" spans="1:1" x14ac:dyDescent="0.55000000000000004">
      <c r="A46334" s="131"/>
    </row>
    <row r="46335" spans="1:1" x14ac:dyDescent="0.55000000000000004">
      <c r="A46335" s="131"/>
    </row>
    <row r="46338" spans="1:1" x14ac:dyDescent="0.55000000000000004">
      <c r="A46338" s="131"/>
    </row>
    <row r="46339" spans="1:1" x14ac:dyDescent="0.55000000000000004">
      <c r="A46339" s="131"/>
    </row>
    <row r="46342" spans="1:1" x14ac:dyDescent="0.55000000000000004">
      <c r="A46342" s="131"/>
    </row>
    <row r="46343" spans="1:1" x14ac:dyDescent="0.55000000000000004">
      <c r="A46343" s="131"/>
    </row>
    <row r="46346" spans="1:1" x14ac:dyDescent="0.55000000000000004">
      <c r="A46346" s="131"/>
    </row>
    <row r="46347" spans="1:1" x14ac:dyDescent="0.55000000000000004">
      <c r="A46347" s="131"/>
    </row>
    <row r="46350" spans="1:1" x14ac:dyDescent="0.55000000000000004">
      <c r="A46350" s="131"/>
    </row>
    <row r="46351" spans="1:1" x14ac:dyDescent="0.55000000000000004">
      <c r="A46351" s="131"/>
    </row>
    <row r="46354" spans="1:1" x14ac:dyDescent="0.55000000000000004">
      <c r="A46354" s="131"/>
    </row>
    <row r="46355" spans="1:1" x14ac:dyDescent="0.55000000000000004">
      <c r="A46355" s="131"/>
    </row>
    <row r="46358" spans="1:1" x14ac:dyDescent="0.55000000000000004">
      <c r="A46358" s="131"/>
    </row>
    <row r="46359" spans="1:1" x14ac:dyDescent="0.55000000000000004">
      <c r="A46359" s="131"/>
    </row>
    <row r="46362" spans="1:1" x14ac:dyDescent="0.55000000000000004">
      <c r="A46362" s="131"/>
    </row>
    <row r="46363" spans="1:1" x14ac:dyDescent="0.55000000000000004">
      <c r="A46363" s="131"/>
    </row>
    <row r="46366" spans="1:1" x14ac:dyDescent="0.55000000000000004">
      <c r="A46366" s="131"/>
    </row>
    <row r="46367" spans="1:1" x14ac:dyDescent="0.55000000000000004">
      <c r="A46367" s="131"/>
    </row>
    <row r="46370" spans="1:1" x14ac:dyDescent="0.55000000000000004">
      <c r="A46370" s="131"/>
    </row>
    <row r="46371" spans="1:1" x14ac:dyDescent="0.55000000000000004">
      <c r="A46371" s="131"/>
    </row>
    <row r="46374" spans="1:1" x14ac:dyDescent="0.55000000000000004">
      <c r="A46374" s="131"/>
    </row>
    <row r="46375" spans="1:1" x14ac:dyDescent="0.55000000000000004">
      <c r="A46375" s="131"/>
    </row>
    <row r="46378" spans="1:1" x14ac:dyDescent="0.55000000000000004">
      <c r="A46378" s="131"/>
    </row>
    <row r="46379" spans="1:1" x14ac:dyDescent="0.55000000000000004">
      <c r="A46379" s="131"/>
    </row>
    <row r="46382" spans="1:1" x14ac:dyDescent="0.55000000000000004">
      <c r="A46382" s="131"/>
    </row>
    <row r="46383" spans="1:1" x14ac:dyDescent="0.55000000000000004">
      <c r="A46383" s="131"/>
    </row>
    <row r="46386" spans="1:1" x14ac:dyDescent="0.55000000000000004">
      <c r="A46386" s="131"/>
    </row>
    <row r="46387" spans="1:1" x14ac:dyDescent="0.55000000000000004">
      <c r="A46387" s="131"/>
    </row>
    <row r="46390" spans="1:1" x14ac:dyDescent="0.55000000000000004">
      <c r="A46390" s="131"/>
    </row>
    <row r="46391" spans="1:1" x14ac:dyDescent="0.55000000000000004">
      <c r="A46391" s="131"/>
    </row>
    <row r="46394" spans="1:1" x14ac:dyDescent="0.55000000000000004">
      <c r="A46394" s="131"/>
    </row>
    <row r="46395" spans="1:1" x14ac:dyDescent="0.55000000000000004">
      <c r="A46395" s="131"/>
    </row>
    <row r="46398" spans="1:1" x14ac:dyDescent="0.55000000000000004">
      <c r="A46398" s="131"/>
    </row>
    <row r="46399" spans="1:1" x14ac:dyDescent="0.55000000000000004">
      <c r="A46399" s="131"/>
    </row>
    <row r="46402" spans="1:1" x14ac:dyDescent="0.55000000000000004">
      <c r="A46402" s="131"/>
    </row>
    <row r="46403" spans="1:1" x14ac:dyDescent="0.55000000000000004">
      <c r="A46403" s="131"/>
    </row>
    <row r="46406" spans="1:1" x14ac:dyDescent="0.55000000000000004">
      <c r="A46406" s="131"/>
    </row>
    <row r="46407" spans="1:1" x14ac:dyDescent="0.55000000000000004">
      <c r="A46407" s="131"/>
    </row>
    <row r="46410" spans="1:1" x14ac:dyDescent="0.55000000000000004">
      <c r="A46410" s="131"/>
    </row>
    <row r="46411" spans="1:1" x14ac:dyDescent="0.55000000000000004">
      <c r="A46411" s="131"/>
    </row>
    <row r="46414" spans="1:1" x14ac:dyDescent="0.55000000000000004">
      <c r="A46414" s="131"/>
    </row>
    <row r="46415" spans="1:1" x14ac:dyDescent="0.55000000000000004">
      <c r="A46415" s="131"/>
    </row>
    <row r="46418" spans="1:1" x14ac:dyDescent="0.55000000000000004">
      <c r="A46418" s="131"/>
    </row>
    <row r="46419" spans="1:1" x14ac:dyDescent="0.55000000000000004">
      <c r="A46419" s="131"/>
    </row>
    <row r="46422" spans="1:1" x14ac:dyDescent="0.55000000000000004">
      <c r="A46422" s="131"/>
    </row>
    <row r="46423" spans="1:1" x14ac:dyDescent="0.55000000000000004">
      <c r="A46423" s="131"/>
    </row>
    <row r="46426" spans="1:1" x14ac:dyDescent="0.55000000000000004">
      <c r="A46426" s="131"/>
    </row>
    <row r="46427" spans="1:1" x14ac:dyDescent="0.55000000000000004">
      <c r="A46427" s="131"/>
    </row>
    <row r="46430" spans="1:1" x14ac:dyDescent="0.55000000000000004">
      <c r="A46430" s="131"/>
    </row>
    <row r="46431" spans="1:1" x14ac:dyDescent="0.55000000000000004">
      <c r="A46431" s="131"/>
    </row>
    <row r="46434" spans="1:1" x14ac:dyDescent="0.55000000000000004">
      <c r="A46434" s="131"/>
    </row>
    <row r="46435" spans="1:1" x14ac:dyDescent="0.55000000000000004">
      <c r="A46435" s="131"/>
    </row>
    <row r="46438" spans="1:1" x14ac:dyDescent="0.55000000000000004">
      <c r="A46438" s="131"/>
    </row>
    <row r="46439" spans="1:1" x14ac:dyDescent="0.55000000000000004">
      <c r="A46439" s="131"/>
    </row>
    <row r="46442" spans="1:1" x14ac:dyDescent="0.55000000000000004">
      <c r="A46442" s="131"/>
    </row>
    <row r="46443" spans="1:1" x14ac:dyDescent="0.55000000000000004">
      <c r="A46443" s="131"/>
    </row>
    <row r="46446" spans="1:1" x14ac:dyDescent="0.55000000000000004">
      <c r="A46446" s="131"/>
    </row>
    <row r="46447" spans="1:1" x14ac:dyDescent="0.55000000000000004">
      <c r="A46447" s="131"/>
    </row>
    <row r="46450" spans="1:1" x14ac:dyDescent="0.55000000000000004">
      <c r="A46450" s="131"/>
    </row>
    <row r="46451" spans="1:1" x14ac:dyDescent="0.55000000000000004">
      <c r="A46451" s="131"/>
    </row>
    <row r="46454" spans="1:1" x14ac:dyDescent="0.55000000000000004">
      <c r="A46454" s="131"/>
    </row>
    <row r="46455" spans="1:1" x14ac:dyDescent="0.55000000000000004">
      <c r="A46455" s="131"/>
    </row>
    <row r="46458" spans="1:1" x14ac:dyDescent="0.55000000000000004">
      <c r="A46458" s="131"/>
    </row>
    <row r="46459" spans="1:1" x14ac:dyDescent="0.55000000000000004">
      <c r="A46459" s="131"/>
    </row>
    <row r="46462" spans="1:1" x14ac:dyDescent="0.55000000000000004">
      <c r="A46462" s="131"/>
    </row>
    <row r="46463" spans="1:1" x14ac:dyDescent="0.55000000000000004">
      <c r="A46463" s="131"/>
    </row>
    <row r="46466" spans="1:1" x14ac:dyDescent="0.55000000000000004">
      <c r="A46466" s="131"/>
    </row>
    <row r="46467" spans="1:1" x14ac:dyDescent="0.55000000000000004">
      <c r="A46467" s="131"/>
    </row>
    <row r="46470" spans="1:1" x14ac:dyDescent="0.55000000000000004">
      <c r="A46470" s="131"/>
    </row>
    <row r="46471" spans="1:1" x14ac:dyDescent="0.55000000000000004">
      <c r="A46471" s="131"/>
    </row>
    <row r="46474" spans="1:1" x14ac:dyDescent="0.55000000000000004">
      <c r="A46474" s="131"/>
    </row>
    <row r="46475" spans="1:1" x14ac:dyDescent="0.55000000000000004">
      <c r="A46475" s="131"/>
    </row>
    <row r="46478" spans="1:1" x14ac:dyDescent="0.55000000000000004">
      <c r="A46478" s="131"/>
    </row>
    <row r="46479" spans="1:1" x14ac:dyDescent="0.55000000000000004">
      <c r="A46479" s="131"/>
    </row>
    <row r="46482" spans="1:1" x14ac:dyDescent="0.55000000000000004">
      <c r="A46482" s="131"/>
    </row>
    <row r="46483" spans="1:1" x14ac:dyDescent="0.55000000000000004">
      <c r="A46483" s="131"/>
    </row>
    <row r="46486" spans="1:1" x14ac:dyDescent="0.55000000000000004">
      <c r="A46486" s="131"/>
    </row>
    <row r="46487" spans="1:1" x14ac:dyDescent="0.55000000000000004">
      <c r="A46487" s="131"/>
    </row>
    <row r="46490" spans="1:1" x14ac:dyDescent="0.55000000000000004">
      <c r="A46490" s="131"/>
    </row>
    <row r="46491" spans="1:1" x14ac:dyDescent="0.55000000000000004">
      <c r="A46491" s="131"/>
    </row>
    <row r="46494" spans="1:1" x14ac:dyDescent="0.55000000000000004">
      <c r="A46494" s="131"/>
    </row>
    <row r="46495" spans="1:1" x14ac:dyDescent="0.55000000000000004">
      <c r="A46495" s="131"/>
    </row>
    <row r="46498" spans="1:1" x14ac:dyDescent="0.55000000000000004">
      <c r="A46498" s="131"/>
    </row>
    <row r="46499" spans="1:1" x14ac:dyDescent="0.55000000000000004">
      <c r="A46499" s="131"/>
    </row>
    <row r="46502" spans="1:1" x14ac:dyDescent="0.55000000000000004">
      <c r="A46502" s="131"/>
    </row>
    <row r="46503" spans="1:1" x14ac:dyDescent="0.55000000000000004">
      <c r="A46503" s="131"/>
    </row>
    <row r="46506" spans="1:1" x14ac:dyDescent="0.55000000000000004">
      <c r="A46506" s="131"/>
    </row>
    <row r="46507" spans="1:1" x14ac:dyDescent="0.55000000000000004">
      <c r="A46507" s="131"/>
    </row>
    <row r="46510" spans="1:1" x14ac:dyDescent="0.55000000000000004">
      <c r="A46510" s="131"/>
    </row>
    <row r="46511" spans="1:1" x14ac:dyDescent="0.55000000000000004">
      <c r="A46511" s="131"/>
    </row>
    <row r="46514" spans="1:1" x14ac:dyDescent="0.55000000000000004">
      <c r="A46514" s="131"/>
    </row>
    <row r="46515" spans="1:1" x14ac:dyDescent="0.55000000000000004">
      <c r="A46515" s="131"/>
    </row>
    <row r="46518" spans="1:1" x14ac:dyDescent="0.55000000000000004">
      <c r="A46518" s="131"/>
    </row>
    <row r="46519" spans="1:1" x14ac:dyDescent="0.55000000000000004">
      <c r="A46519" s="131"/>
    </row>
    <row r="46522" spans="1:1" x14ac:dyDescent="0.55000000000000004">
      <c r="A46522" s="131"/>
    </row>
    <row r="46523" spans="1:1" x14ac:dyDescent="0.55000000000000004">
      <c r="A46523" s="131"/>
    </row>
    <row r="46526" spans="1:1" x14ac:dyDescent="0.55000000000000004">
      <c r="A46526" s="131"/>
    </row>
    <row r="46527" spans="1:1" x14ac:dyDescent="0.55000000000000004">
      <c r="A46527" s="131"/>
    </row>
    <row r="46530" spans="1:1" x14ac:dyDescent="0.55000000000000004">
      <c r="A46530" s="131"/>
    </row>
    <row r="46531" spans="1:1" x14ac:dyDescent="0.55000000000000004">
      <c r="A46531" s="131"/>
    </row>
    <row r="46534" spans="1:1" x14ac:dyDescent="0.55000000000000004">
      <c r="A46534" s="131"/>
    </row>
    <row r="46535" spans="1:1" x14ac:dyDescent="0.55000000000000004">
      <c r="A46535" s="131"/>
    </row>
    <row r="46538" spans="1:1" x14ac:dyDescent="0.55000000000000004">
      <c r="A46538" s="131"/>
    </row>
    <row r="46539" spans="1:1" x14ac:dyDescent="0.55000000000000004">
      <c r="A46539" s="131"/>
    </row>
    <row r="46542" spans="1:1" x14ac:dyDescent="0.55000000000000004">
      <c r="A46542" s="131"/>
    </row>
    <row r="46543" spans="1:1" x14ac:dyDescent="0.55000000000000004">
      <c r="A46543" s="131"/>
    </row>
    <row r="46546" spans="1:1" x14ac:dyDescent="0.55000000000000004">
      <c r="A46546" s="131"/>
    </row>
    <row r="46547" spans="1:1" x14ac:dyDescent="0.55000000000000004">
      <c r="A46547" s="131"/>
    </row>
    <row r="46550" spans="1:1" x14ac:dyDescent="0.55000000000000004">
      <c r="A46550" s="131"/>
    </row>
    <row r="46551" spans="1:1" x14ac:dyDescent="0.55000000000000004">
      <c r="A46551" s="131"/>
    </row>
    <row r="46554" spans="1:1" x14ac:dyDescent="0.55000000000000004">
      <c r="A46554" s="131"/>
    </row>
    <row r="46555" spans="1:1" x14ac:dyDescent="0.55000000000000004">
      <c r="A46555" s="131"/>
    </row>
    <row r="46558" spans="1:1" x14ac:dyDescent="0.55000000000000004">
      <c r="A46558" s="131"/>
    </row>
    <row r="46559" spans="1:1" x14ac:dyDescent="0.55000000000000004">
      <c r="A46559" s="131"/>
    </row>
    <row r="46562" spans="1:1" x14ac:dyDescent="0.55000000000000004">
      <c r="A46562" s="131"/>
    </row>
    <row r="46563" spans="1:1" x14ac:dyDescent="0.55000000000000004">
      <c r="A46563" s="131"/>
    </row>
    <row r="46566" spans="1:1" x14ac:dyDescent="0.55000000000000004">
      <c r="A46566" s="131"/>
    </row>
    <row r="46567" spans="1:1" x14ac:dyDescent="0.55000000000000004">
      <c r="A46567" s="131"/>
    </row>
    <row r="46570" spans="1:1" x14ac:dyDescent="0.55000000000000004">
      <c r="A46570" s="131"/>
    </row>
    <row r="46571" spans="1:1" x14ac:dyDescent="0.55000000000000004">
      <c r="A46571" s="131"/>
    </row>
    <row r="46574" spans="1:1" x14ac:dyDescent="0.55000000000000004">
      <c r="A46574" s="131"/>
    </row>
    <row r="46575" spans="1:1" x14ac:dyDescent="0.55000000000000004">
      <c r="A46575" s="131"/>
    </row>
    <row r="46578" spans="1:1" x14ac:dyDescent="0.55000000000000004">
      <c r="A46578" s="131"/>
    </row>
    <row r="46579" spans="1:1" x14ac:dyDescent="0.55000000000000004">
      <c r="A46579" s="131"/>
    </row>
    <row r="46582" spans="1:1" x14ac:dyDescent="0.55000000000000004">
      <c r="A46582" s="131"/>
    </row>
    <row r="46583" spans="1:1" x14ac:dyDescent="0.55000000000000004">
      <c r="A46583" s="131"/>
    </row>
    <row r="46586" spans="1:1" x14ac:dyDescent="0.55000000000000004">
      <c r="A46586" s="131"/>
    </row>
    <row r="46587" spans="1:1" x14ac:dyDescent="0.55000000000000004">
      <c r="A46587" s="131"/>
    </row>
    <row r="46590" spans="1:1" x14ac:dyDescent="0.55000000000000004">
      <c r="A46590" s="131"/>
    </row>
    <row r="46591" spans="1:1" x14ac:dyDescent="0.55000000000000004">
      <c r="A46591" s="131"/>
    </row>
    <row r="46594" spans="1:1" x14ac:dyDescent="0.55000000000000004">
      <c r="A46594" s="131"/>
    </row>
    <row r="46595" spans="1:1" x14ac:dyDescent="0.55000000000000004">
      <c r="A46595" s="131"/>
    </row>
    <row r="46598" spans="1:1" x14ac:dyDescent="0.55000000000000004">
      <c r="A46598" s="131"/>
    </row>
    <row r="46599" spans="1:1" x14ac:dyDescent="0.55000000000000004">
      <c r="A46599" s="131"/>
    </row>
    <row r="46602" spans="1:1" x14ac:dyDescent="0.55000000000000004">
      <c r="A46602" s="131"/>
    </row>
    <row r="46603" spans="1:1" x14ac:dyDescent="0.55000000000000004">
      <c r="A46603" s="131"/>
    </row>
    <row r="46606" spans="1:1" x14ac:dyDescent="0.55000000000000004">
      <c r="A46606" s="131"/>
    </row>
    <row r="46607" spans="1:1" x14ac:dyDescent="0.55000000000000004">
      <c r="A46607" s="131"/>
    </row>
    <row r="46610" spans="1:1" x14ac:dyDescent="0.55000000000000004">
      <c r="A46610" s="131"/>
    </row>
    <row r="46611" spans="1:1" x14ac:dyDescent="0.55000000000000004">
      <c r="A46611" s="131"/>
    </row>
    <row r="46614" spans="1:1" x14ac:dyDescent="0.55000000000000004">
      <c r="A46614" s="131"/>
    </row>
    <row r="46615" spans="1:1" x14ac:dyDescent="0.55000000000000004">
      <c r="A46615" s="131"/>
    </row>
    <row r="46618" spans="1:1" x14ac:dyDescent="0.55000000000000004">
      <c r="A46618" s="131"/>
    </row>
    <row r="46619" spans="1:1" x14ac:dyDescent="0.55000000000000004">
      <c r="A46619" s="131"/>
    </row>
    <row r="46622" spans="1:1" x14ac:dyDescent="0.55000000000000004">
      <c r="A46622" s="131"/>
    </row>
    <row r="46623" spans="1:1" x14ac:dyDescent="0.55000000000000004">
      <c r="A46623" s="131"/>
    </row>
    <row r="46626" spans="1:1" x14ac:dyDescent="0.55000000000000004">
      <c r="A46626" s="131"/>
    </row>
    <row r="46627" spans="1:1" x14ac:dyDescent="0.55000000000000004">
      <c r="A46627" s="131"/>
    </row>
    <row r="46630" spans="1:1" x14ac:dyDescent="0.55000000000000004">
      <c r="A46630" s="131"/>
    </row>
    <row r="46631" spans="1:1" x14ac:dyDescent="0.55000000000000004">
      <c r="A46631" s="131"/>
    </row>
    <row r="46634" spans="1:1" x14ac:dyDescent="0.55000000000000004">
      <c r="A46634" s="131"/>
    </row>
    <row r="46635" spans="1:1" x14ac:dyDescent="0.55000000000000004">
      <c r="A46635" s="131"/>
    </row>
    <row r="46638" spans="1:1" x14ac:dyDescent="0.55000000000000004">
      <c r="A46638" s="131"/>
    </row>
    <row r="46639" spans="1:1" x14ac:dyDescent="0.55000000000000004">
      <c r="A46639" s="131"/>
    </row>
    <row r="46642" spans="1:1" x14ac:dyDescent="0.55000000000000004">
      <c r="A46642" s="131"/>
    </row>
    <row r="46643" spans="1:1" x14ac:dyDescent="0.55000000000000004">
      <c r="A46643" s="131"/>
    </row>
    <row r="46646" spans="1:1" x14ac:dyDescent="0.55000000000000004">
      <c r="A46646" s="131"/>
    </row>
    <row r="46647" spans="1:1" x14ac:dyDescent="0.55000000000000004">
      <c r="A46647" s="131"/>
    </row>
    <row r="46650" spans="1:1" x14ac:dyDescent="0.55000000000000004">
      <c r="A46650" s="131"/>
    </row>
    <row r="46651" spans="1:1" x14ac:dyDescent="0.55000000000000004">
      <c r="A46651" s="131"/>
    </row>
    <row r="46654" spans="1:1" x14ac:dyDescent="0.55000000000000004">
      <c r="A46654" s="131"/>
    </row>
    <row r="46655" spans="1:1" x14ac:dyDescent="0.55000000000000004">
      <c r="A46655" s="131"/>
    </row>
    <row r="46658" spans="1:1" x14ac:dyDescent="0.55000000000000004">
      <c r="A46658" s="131"/>
    </row>
    <row r="46659" spans="1:1" x14ac:dyDescent="0.55000000000000004">
      <c r="A46659" s="131"/>
    </row>
    <row r="46662" spans="1:1" x14ac:dyDescent="0.55000000000000004">
      <c r="A46662" s="131"/>
    </row>
    <row r="46663" spans="1:1" x14ac:dyDescent="0.55000000000000004">
      <c r="A46663" s="131"/>
    </row>
    <row r="46666" spans="1:1" x14ac:dyDescent="0.55000000000000004">
      <c r="A46666" s="131"/>
    </row>
    <row r="46667" spans="1:1" x14ac:dyDescent="0.55000000000000004">
      <c r="A46667" s="131"/>
    </row>
    <row r="46670" spans="1:1" x14ac:dyDescent="0.55000000000000004">
      <c r="A46670" s="131"/>
    </row>
    <row r="46671" spans="1:1" x14ac:dyDescent="0.55000000000000004">
      <c r="A46671" s="131"/>
    </row>
    <row r="46674" spans="1:1" x14ac:dyDescent="0.55000000000000004">
      <c r="A46674" s="131"/>
    </row>
    <row r="46675" spans="1:1" x14ac:dyDescent="0.55000000000000004">
      <c r="A46675" s="131"/>
    </row>
    <row r="46678" spans="1:1" x14ac:dyDescent="0.55000000000000004">
      <c r="A46678" s="131"/>
    </row>
    <row r="46679" spans="1:1" x14ac:dyDescent="0.55000000000000004">
      <c r="A46679" s="131"/>
    </row>
    <row r="46682" spans="1:1" x14ac:dyDescent="0.55000000000000004">
      <c r="A46682" s="131"/>
    </row>
    <row r="46683" spans="1:1" x14ac:dyDescent="0.55000000000000004">
      <c r="A46683" s="131"/>
    </row>
    <row r="46686" spans="1:1" x14ac:dyDescent="0.55000000000000004">
      <c r="A46686" s="131"/>
    </row>
    <row r="46687" spans="1:1" x14ac:dyDescent="0.55000000000000004">
      <c r="A46687" s="131"/>
    </row>
    <row r="46690" spans="1:1" x14ac:dyDescent="0.55000000000000004">
      <c r="A46690" s="131"/>
    </row>
    <row r="46691" spans="1:1" x14ac:dyDescent="0.55000000000000004">
      <c r="A46691" s="131"/>
    </row>
    <row r="46694" spans="1:1" x14ac:dyDescent="0.55000000000000004">
      <c r="A46694" s="131"/>
    </row>
    <row r="46695" spans="1:1" x14ac:dyDescent="0.55000000000000004">
      <c r="A46695" s="131"/>
    </row>
    <row r="46698" spans="1:1" x14ac:dyDescent="0.55000000000000004">
      <c r="A46698" s="131"/>
    </row>
    <row r="46699" spans="1:1" x14ac:dyDescent="0.55000000000000004">
      <c r="A46699" s="131"/>
    </row>
    <row r="46702" spans="1:1" x14ac:dyDescent="0.55000000000000004">
      <c r="A46702" s="131"/>
    </row>
    <row r="46703" spans="1:1" x14ac:dyDescent="0.55000000000000004">
      <c r="A46703" s="131"/>
    </row>
    <row r="46706" spans="1:1" x14ac:dyDescent="0.55000000000000004">
      <c r="A46706" s="131"/>
    </row>
    <row r="46707" spans="1:1" x14ac:dyDescent="0.55000000000000004">
      <c r="A46707" s="131"/>
    </row>
    <row r="46710" spans="1:1" x14ac:dyDescent="0.55000000000000004">
      <c r="A46710" s="131"/>
    </row>
    <row r="46711" spans="1:1" x14ac:dyDescent="0.55000000000000004">
      <c r="A46711" s="131"/>
    </row>
    <row r="46714" spans="1:1" x14ac:dyDescent="0.55000000000000004">
      <c r="A46714" s="131"/>
    </row>
    <row r="46715" spans="1:1" x14ac:dyDescent="0.55000000000000004">
      <c r="A46715" s="131"/>
    </row>
    <row r="46718" spans="1:1" x14ac:dyDescent="0.55000000000000004">
      <c r="A46718" s="131"/>
    </row>
    <row r="46719" spans="1:1" x14ac:dyDescent="0.55000000000000004">
      <c r="A46719" s="131"/>
    </row>
    <row r="46722" spans="1:1" x14ac:dyDescent="0.55000000000000004">
      <c r="A46722" s="131"/>
    </row>
    <row r="46723" spans="1:1" x14ac:dyDescent="0.55000000000000004">
      <c r="A46723" s="131"/>
    </row>
    <row r="46726" spans="1:1" x14ac:dyDescent="0.55000000000000004">
      <c r="A46726" s="131"/>
    </row>
    <row r="46727" spans="1:1" x14ac:dyDescent="0.55000000000000004">
      <c r="A46727" s="131"/>
    </row>
    <row r="46730" spans="1:1" x14ac:dyDescent="0.55000000000000004">
      <c r="A46730" s="131"/>
    </row>
    <row r="46731" spans="1:1" x14ac:dyDescent="0.55000000000000004">
      <c r="A46731" s="131"/>
    </row>
    <row r="46734" spans="1:1" x14ac:dyDescent="0.55000000000000004">
      <c r="A46734" s="131"/>
    </row>
    <row r="46735" spans="1:1" x14ac:dyDescent="0.55000000000000004">
      <c r="A46735" s="131"/>
    </row>
    <row r="46738" spans="1:1" x14ac:dyDescent="0.55000000000000004">
      <c r="A46738" s="131"/>
    </row>
    <row r="46739" spans="1:1" x14ac:dyDescent="0.55000000000000004">
      <c r="A46739" s="131"/>
    </row>
    <row r="46742" spans="1:1" x14ac:dyDescent="0.55000000000000004">
      <c r="A46742" s="131"/>
    </row>
    <row r="46743" spans="1:1" x14ac:dyDescent="0.55000000000000004">
      <c r="A46743" s="131"/>
    </row>
    <row r="46746" spans="1:1" x14ac:dyDescent="0.55000000000000004">
      <c r="A46746" s="131"/>
    </row>
    <row r="46747" spans="1:1" x14ac:dyDescent="0.55000000000000004">
      <c r="A46747" s="131"/>
    </row>
    <row r="46750" spans="1:1" x14ac:dyDescent="0.55000000000000004">
      <c r="A46750" s="131"/>
    </row>
    <row r="46751" spans="1:1" x14ac:dyDescent="0.55000000000000004">
      <c r="A46751" s="131"/>
    </row>
    <row r="46754" spans="1:1" x14ac:dyDescent="0.55000000000000004">
      <c r="A46754" s="131"/>
    </row>
    <row r="46755" spans="1:1" x14ac:dyDescent="0.55000000000000004">
      <c r="A46755" s="131"/>
    </row>
    <row r="46758" spans="1:1" x14ac:dyDescent="0.55000000000000004">
      <c r="A46758" s="131"/>
    </row>
    <row r="46759" spans="1:1" x14ac:dyDescent="0.55000000000000004">
      <c r="A46759" s="131"/>
    </row>
    <row r="46762" spans="1:1" x14ac:dyDescent="0.55000000000000004">
      <c r="A46762" s="131"/>
    </row>
    <row r="46763" spans="1:1" x14ac:dyDescent="0.55000000000000004">
      <c r="A46763" s="131"/>
    </row>
    <row r="46766" spans="1:1" x14ac:dyDescent="0.55000000000000004">
      <c r="A46766" s="131"/>
    </row>
    <row r="46767" spans="1:1" x14ac:dyDescent="0.55000000000000004">
      <c r="A46767" s="131"/>
    </row>
    <row r="46770" spans="1:1" x14ac:dyDescent="0.55000000000000004">
      <c r="A46770" s="131"/>
    </row>
    <row r="46771" spans="1:1" x14ac:dyDescent="0.55000000000000004">
      <c r="A46771" s="131"/>
    </row>
    <row r="46774" spans="1:1" x14ac:dyDescent="0.55000000000000004">
      <c r="A46774" s="131"/>
    </row>
    <row r="46775" spans="1:1" x14ac:dyDescent="0.55000000000000004">
      <c r="A46775" s="131"/>
    </row>
    <row r="46778" spans="1:1" x14ac:dyDescent="0.55000000000000004">
      <c r="A46778" s="131"/>
    </row>
    <row r="46779" spans="1:1" x14ac:dyDescent="0.55000000000000004">
      <c r="A46779" s="131"/>
    </row>
    <row r="46782" spans="1:1" x14ac:dyDescent="0.55000000000000004">
      <c r="A46782" s="131"/>
    </row>
    <row r="46783" spans="1:1" x14ac:dyDescent="0.55000000000000004">
      <c r="A46783" s="131"/>
    </row>
    <row r="46786" spans="1:1" x14ac:dyDescent="0.55000000000000004">
      <c r="A46786" s="131"/>
    </row>
    <row r="46787" spans="1:1" x14ac:dyDescent="0.55000000000000004">
      <c r="A46787" s="131"/>
    </row>
    <row r="46790" spans="1:1" x14ac:dyDescent="0.55000000000000004">
      <c r="A46790" s="131"/>
    </row>
    <row r="46791" spans="1:1" x14ac:dyDescent="0.55000000000000004">
      <c r="A46791" s="131"/>
    </row>
    <row r="46794" spans="1:1" x14ac:dyDescent="0.55000000000000004">
      <c r="A46794" s="131"/>
    </row>
    <row r="46795" spans="1:1" x14ac:dyDescent="0.55000000000000004">
      <c r="A46795" s="131"/>
    </row>
    <row r="46798" spans="1:1" x14ac:dyDescent="0.55000000000000004">
      <c r="A46798" s="131"/>
    </row>
    <row r="46799" spans="1:1" x14ac:dyDescent="0.55000000000000004">
      <c r="A46799" s="131"/>
    </row>
    <row r="46802" spans="1:1" x14ac:dyDescent="0.55000000000000004">
      <c r="A46802" s="131"/>
    </row>
    <row r="46803" spans="1:1" x14ac:dyDescent="0.55000000000000004">
      <c r="A46803" s="131"/>
    </row>
    <row r="46806" spans="1:1" x14ac:dyDescent="0.55000000000000004">
      <c r="A46806" s="131"/>
    </row>
    <row r="46807" spans="1:1" x14ac:dyDescent="0.55000000000000004">
      <c r="A46807" s="131"/>
    </row>
    <row r="46810" spans="1:1" x14ac:dyDescent="0.55000000000000004">
      <c r="A46810" s="131"/>
    </row>
    <row r="46811" spans="1:1" x14ac:dyDescent="0.55000000000000004">
      <c r="A46811" s="131"/>
    </row>
    <row r="46814" spans="1:1" x14ac:dyDescent="0.55000000000000004">
      <c r="A46814" s="131"/>
    </row>
    <row r="46815" spans="1:1" x14ac:dyDescent="0.55000000000000004">
      <c r="A46815" s="131"/>
    </row>
    <row r="46818" spans="1:1" x14ac:dyDescent="0.55000000000000004">
      <c r="A46818" s="131"/>
    </row>
    <row r="46819" spans="1:1" x14ac:dyDescent="0.55000000000000004">
      <c r="A46819" s="131"/>
    </row>
    <row r="46822" spans="1:1" x14ac:dyDescent="0.55000000000000004">
      <c r="A46822" s="131"/>
    </row>
    <row r="46823" spans="1:1" x14ac:dyDescent="0.55000000000000004">
      <c r="A46823" s="131"/>
    </row>
    <row r="46826" spans="1:1" x14ac:dyDescent="0.55000000000000004">
      <c r="A46826" s="131"/>
    </row>
    <row r="46827" spans="1:1" x14ac:dyDescent="0.55000000000000004">
      <c r="A46827" s="131"/>
    </row>
    <row r="46830" spans="1:1" x14ac:dyDescent="0.55000000000000004">
      <c r="A46830" s="131"/>
    </row>
    <row r="46831" spans="1:1" x14ac:dyDescent="0.55000000000000004">
      <c r="A46831" s="131"/>
    </row>
    <row r="46834" spans="1:1" x14ac:dyDescent="0.55000000000000004">
      <c r="A46834" s="131"/>
    </row>
    <row r="46835" spans="1:1" x14ac:dyDescent="0.55000000000000004">
      <c r="A46835" s="131"/>
    </row>
    <row r="46838" spans="1:1" x14ac:dyDescent="0.55000000000000004">
      <c r="A46838" s="131"/>
    </row>
    <row r="46839" spans="1:1" x14ac:dyDescent="0.55000000000000004">
      <c r="A46839" s="131"/>
    </row>
    <row r="46842" spans="1:1" x14ac:dyDescent="0.55000000000000004">
      <c r="A46842" s="131"/>
    </row>
    <row r="46843" spans="1:1" x14ac:dyDescent="0.55000000000000004">
      <c r="A46843" s="131"/>
    </row>
    <row r="46846" spans="1:1" x14ac:dyDescent="0.55000000000000004">
      <c r="A46846" s="131"/>
    </row>
    <row r="46847" spans="1:1" x14ac:dyDescent="0.55000000000000004">
      <c r="A46847" s="131"/>
    </row>
    <row r="46850" spans="1:1" x14ac:dyDescent="0.55000000000000004">
      <c r="A46850" s="131"/>
    </row>
    <row r="46851" spans="1:1" x14ac:dyDescent="0.55000000000000004">
      <c r="A46851" s="131"/>
    </row>
    <row r="46854" spans="1:1" x14ac:dyDescent="0.55000000000000004">
      <c r="A46854" s="131"/>
    </row>
    <row r="46855" spans="1:1" x14ac:dyDescent="0.55000000000000004">
      <c r="A46855" s="131"/>
    </row>
    <row r="46858" spans="1:1" x14ac:dyDescent="0.55000000000000004">
      <c r="A46858" s="131"/>
    </row>
    <row r="46859" spans="1:1" x14ac:dyDescent="0.55000000000000004">
      <c r="A46859" s="131"/>
    </row>
    <row r="46862" spans="1:1" x14ac:dyDescent="0.55000000000000004">
      <c r="A46862" s="131"/>
    </row>
    <row r="46863" spans="1:1" x14ac:dyDescent="0.55000000000000004">
      <c r="A46863" s="131"/>
    </row>
    <row r="46866" spans="1:1" x14ac:dyDescent="0.55000000000000004">
      <c r="A46866" s="131"/>
    </row>
    <row r="46867" spans="1:1" x14ac:dyDescent="0.55000000000000004">
      <c r="A46867" s="131"/>
    </row>
    <row r="46870" spans="1:1" x14ac:dyDescent="0.55000000000000004">
      <c r="A46870" s="131"/>
    </row>
    <row r="46871" spans="1:1" x14ac:dyDescent="0.55000000000000004">
      <c r="A46871" s="131"/>
    </row>
    <row r="46874" spans="1:1" x14ac:dyDescent="0.55000000000000004">
      <c r="A46874" s="131"/>
    </row>
    <row r="46875" spans="1:1" x14ac:dyDescent="0.55000000000000004">
      <c r="A46875" s="131"/>
    </row>
    <row r="46878" spans="1:1" x14ac:dyDescent="0.55000000000000004">
      <c r="A46878" s="131"/>
    </row>
    <row r="46879" spans="1:1" x14ac:dyDescent="0.55000000000000004">
      <c r="A46879" s="131"/>
    </row>
    <row r="46882" spans="1:1" x14ac:dyDescent="0.55000000000000004">
      <c r="A46882" s="131"/>
    </row>
    <row r="46883" spans="1:1" x14ac:dyDescent="0.55000000000000004">
      <c r="A46883" s="131"/>
    </row>
    <row r="46886" spans="1:1" x14ac:dyDescent="0.55000000000000004">
      <c r="A46886" s="131"/>
    </row>
    <row r="46887" spans="1:1" x14ac:dyDescent="0.55000000000000004">
      <c r="A46887" s="131"/>
    </row>
    <row r="46890" spans="1:1" x14ac:dyDescent="0.55000000000000004">
      <c r="A46890" s="131"/>
    </row>
    <row r="46891" spans="1:1" x14ac:dyDescent="0.55000000000000004">
      <c r="A46891" s="131"/>
    </row>
    <row r="46894" spans="1:1" x14ac:dyDescent="0.55000000000000004">
      <c r="A46894" s="131"/>
    </row>
    <row r="46895" spans="1:1" x14ac:dyDescent="0.55000000000000004">
      <c r="A46895" s="131"/>
    </row>
    <row r="46898" spans="1:1" x14ac:dyDescent="0.55000000000000004">
      <c r="A46898" s="131"/>
    </row>
    <row r="46899" spans="1:1" x14ac:dyDescent="0.55000000000000004">
      <c r="A46899" s="131"/>
    </row>
    <row r="46902" spans="1:1" x14ac:dyDescent="0.55000000000000004">
      <c r="A46902" s="131"/>
    </row>
    <row r="46903" spans="1:1" x14ac:dyDescent="0.55000000000000004">
      <c r="A46903" s="131"/>
    </row>
    <row r="46906" spans="1:1" x14ac:dyDescent="0.55000000000000004">
      <c r="A46906" s="131"/>
    </row>
    <row r="46907" spans="1:1" x14ac:dyDescent="0.55000000000000004">
      <c r="A46907" s="131"/>
    </row>
    <row r="46910" spans="1:1" x14ac:dyDescent="0.55000000000000004">
      <c r="A46910" s="131"/>
    </row>
    <row r="46911" spans="1:1" x14ac:dyDescent="0.55000000000000004">
      <c r="A46911" s="131"/>
    </row>
    <row r="46914" spans="1:1" x14ac:dyDescent="0.55000000000000004">
      <c r="A46914" s="131"/>
    </row>
    <row r="46915" spans="1:1" x14ac:dyDescent="0.55000000000000004">
      <c r="A46915" s="131"/>
    </row>
    <row r="46918" spans="1:1" x14ac:dyDescent="0.55000000000000004">
      <c r="A46918" s="131"/>
    </row>
    <row r="46919" spans="1:1" x14ac:dyDescent="0.55000000000000004">
      <c r="A46919" s="131"/>
    </row>
    <row r="46922" spans="1:1" x14ac:dyDescent="0.55000000000000004">
      <c r="A46922" s="131"/>
    </row>
    <row r="46923" spans="1:1" x14ac:dyDescent="0.55000000000000004">
      <c r="A46923" s="131"/>
    </row>
    <row r="46926" spans="1:1" x14ac:dyDescent="0.55000000000000004">
      <c r="A46926" s="131"/>
    </row>
    <row r="46927" spans="1:1" x14ac:dyDescent="0.55000000000000004">
      <c r="A46927" s="131"/>
    </row>
    <row r="46930" spans="1:1" x14ac:dyDescent="0.55000000000000004">
      <c r="A46930" s="131"/>
    </row>
    <row r="46931" spans="1:1" x14ac:dyDescent="0.55000000000000004">
      <c r="A46931" s="131"/>
    </row>
    <row r="46934" spans="1:1" x14ac:dyDescent="0.55000000000000004">
      <c r="A46934" s="131"/>
    </row>
    <row r="46935" spans="1:1" x14ac:dyDescent="0.55000000000000004">
      <c r="A46935" s="131"/>
    </row>
    <row r="46938" spans="1:1" x14ac:dyDescent="0.55000000000000004">
      <c r="A46938" s="131"/>
    </row>
    <row r="46939" spans="1:1" x14ac:dyDescent="0.55000000000000004">
      <c r="A46939" s="131"/>
    </row>
    <row r="46942" spans="1:1" x14ac:dyDescent="0.55000000000000004">
      <c r="A46942" s="131"/>
    </row>
    <row r="46943" spans="1:1" x14ac:dyDescent="0.55000000000000004">
      <c r="A46943" s="131"/>
    </row>
    <row r="46946" spans="1:1" x14ac:dyDescent="0.55000000000000004">
      <c r="A46946" s="131"/>
    </row>
    <row r="46947" spans="1:1" x14ac:dyDescent="0.55000000000000004">
      <c r="A46947" s="131"/>
    </row>
    <row r="46950" spans="1:1" x14ac:dyDescent="0.55000000000000004">
      <c r="A46950" s="131"/>
    </row>
    <row r="46951" spans="1:1" x14ac:dyDescent="0.55000000000000004">
      <c r="A46951" s="131"/>
    </row>
    <row r="46954" spans="1:1" x14ac:dyDescent="0.55000000000000004">
      <c r="A46954" s="131"/>
    </row>
    <row r="46955" spans="1:1" x14ac:dyDescent="0.55000000000000004">
      <c r="A46955" s="131"/>
    </row>
    <row r="46958" spans="1:1" x14ac:dyDescent="0.55000000000000004">
      <c r="A46958" s="131"/>
    </row>
    <row r="46959" spans="1:1" x14ac:dyDescent="0.55000000000000004">
      <c r="A46959" s="131"/>
    </row>
    <row r="46962" spans="1:1" x14ac:dyDescent="0.55000000000000004">
      <c r="A46962" s="131"/>
    </row>
    <row r="46963" spans="1:1" x14ac:dyDescent="0.55000000000000004">
      <c r="A46963" s="131"/>
    </row>
    <row r="46966" spans="1:1" x14ac:dyDescent="0.55000000000000004">
      <c r="A46966" s="131"/>
    </row>
    <row r="46967" spans="1:1" x14ac:dyDescent="0.55000000000000004">
      <c r="A46967" s="131"/>
    </row>
    <row r="46970" spans="1:1" x14ac:dyDescent="0.55000000000000004">
      <c r="A46970" s="131"/>
    </row>
    <row r="46971" spans="1:1" x14ac:dyDescent="0.55000000000000004">
      <c r="A46971" s="131"/>
    </row>
    <row r="46974" spans="1:1" x14ac:dyDescent="0.55000000000000004">
      <c r="A46974" s="131"/>
    </row>
    <row r="46975" spans="1:1" x14ac:dyDescent="0.55000000000000004">
      <c r="A46975" s="131"/>
    </row>
    <row r="46978" spans="1:1" x14ac:dyDescent="0.55000000000000004">
      <c r="A46978" s="131"/>
    </row>
    <row r="46979" spans="1:1" x14ac:dyDescent="0.55000000000000004">
      <c r="A46979" s="131"/>
    </row>
    <row r="46982" spans="1:1" x14ac:dyDescent="0.55000000000000004">
      <c r="A46982" s="131"/>
    </row>
    <row r="46983" spans="1:1" x14ac:dyDescent="0.55000000000000004">
      <c r="A46983" s="131"/>
    </row>
    <row r="46986" spans="1:1" x14ac:dyDescent="0.55000000000000004">
      <c r="A46986" s="131"/>
    </row>
    <row r="46987" spans="1:1" x14ac:dyDescent="0.55000000000000004">
      <c r="A46987" s="131"/>
    </row>
    <row r="46990" spans="1:1" x14ac:dyDescent="0.55000000000000004">
      <c r="A46990" s="131"/>
    </row>
    <row r="46991" spans="1:1" x14ac:dyDescent="0.55000000000000004">
      <c r="A46991" s="131"/>
    </row>
    <row r="46994" spans="1:1" x14ac:dyDescent="0.55000000000000004">
      <c r="A46994" s="131"/>
    </row>
    <row r="46995" spans="1:1" x14ac:dyDescent="0.55000000000000004">
      <c r="A46995" s="131"/>
    </row>
    <row r="46998" spans="1:1" x14ac:dyDescent="0.55000000000000004">
      <c r="A46998" s="131"/>
    </row>
    <row r="46999" spans="1:1" x14ac:dyDescent="0.55000000000000004">
      <c r="A46999" s="131"/>
    </row>
    <row r="47002" spans="1:1" x14ac:dyDescent="0.55000000000000004">
      <c r="A47002" s="131"/>
    </row>
    <row r="47003" spans="1:1" x14ac:dyDescent="0.55000000000000004">
      <c r="A47003" s="131"/>
    </row>
    <row r="47006" spans="1:1" x14ac:dyDescent="0.55000000000000004">
      <c r="A47006" s="131"/>
    </row>
    <row r="47007" spans="1:1" x14ac:dyDescent="0.55000000000000004">
      <c r="A47007" s="131"/>
    </row>
    <row r="47010" spans="1:1" x14ac:dyDescent="0.55000000000000004">
      <c r="A47010" s="131"/>
    </row>
    <row r="47011" spans="1:1" x14ac:dyDescent="0.55000000000000004">
      <c r="A47011" s="131"/>
    </row>
    <row r="47014" spans="1:1" x14ac:dyDescent="0.55000000000000004">
      <c r="A47014" s="131"/>
    </row>
    <row r="47015" spans="1:1" x14ac:dyDescent="0.55000000000000004">
      <c r="A47015" s="131"/>
    </row>
    <row r="47018" spans="1:1" x14ac:dyDescent="0.55000000000000004">
      <c r="A47018" s="131"/>
    </row>
    <row r="47019" spans="1:1" x14ac:dyDescent="0.55000000000000004">
      <c r="A47019" s="131"/>
    </row>
    <row r="47022" spans="1:1" x14ac:dyDescent="0.55000000000000004">
      <c r="A47022" s="131"/>
    </row>
    <row r="47023" spans="1:1" x14ac:dyDescent="0.55000000000000004">
      <c r="A47023" s="131"/>
    </row>
    <row r="47026" spans="1:1" x14ac:dyDescent="0.55000000000000004">
      <c r="A47026" s="131"/>
    </row>
    <row r="47027" spans="1:1" x14ac:dyDescent="0.55000000000000004">
      <c r="A47027" s="131"/>
    </row>
    <row r="47030" spans="1:1" x14ac:dyDescent="0.55000000000000004">
      <c r="A47030" s="131"/>
    </row>
    <row r="47031" spans="1:1" x14ac:dyDescent="0.55000000000000004">
      <c r="A47031" s="131"/>
    </row>
    <row r="47034" spans="1:1" x14ac:dyDescent="0.55000000000000004">
      <c r="A47034" s="131"/>
    </row>
    <row r="47035" spans="1:1" x14ac:dyDescent="0.55000000000000004">
      <c r="A47035" s="131"/>
    </row>
    <row r="47038" spans="1:1" x14ac:dyDescent="0.55000000000000004">
      <c r="A47038" s="131"/>
    </row>
    <row r="47039" spans="1:1" x14ac:dyDescent="0.55000000000000004">
      <c r="A47039" s="131"/>
    </row>
    <row r="47042" spans="1:1" x14ac:dyDescent="0.55000000000000004">
      <c r="A47042" s="131"/>
    </row>
    <row r="47043" spans="1:1" x14ac:dyDescent="0.55000000000000004">
      <c r="A47043" s="131"/>
    </row>
    <row r="47046" spans="1:1" x14ac:dyDescent="0.55000000000000004">
      <c r="A47046" s="131"/>
    </row>
    <row r="47047" spans="1:1" x14ac:dyDescent="0.55000000000000004">
      <c r="A47047" s="131"/>
    </row>
    <row r="47050" spans="1:1" x14ac:dyDescent="0.55000000000000004">
      <c r="A47050" s="131"/>
    </row>
    <row r="47051" spans="1:1" x14ac:dyDescent="0.55000000000000004">
      <c r="A47051" s="131"/>
    </row>
    <row r="47054" spans="1:1" x14ac:dyDescent="0.55000000000000004">
      <c r="A47054" s="131"/>
    </row>
    <row r="47055" spans="1:1" x14ac:dyDescent="0.55000000000000004">
      <c r="A47055" s="131"/>
    </row>
    <row r="47058" spans="1:1" x14ac:dyDescent="0.55000000000000004">
      <c r="A47058" s="131"/>
    </row>
    <row r="47059" spans="1:1" x14ac:dyDescent="0.55000000000000004">
      <c r="A47059" s="131"/>
    </row>
    <row r="47062" spans="1:1" x14ac:dyDescent="0.55000000000000004">
      <c r="A47062" s="131"/>
    </row>
    <row r="47063" spans="1:1" x14ac:dyDescent="0.55000000000000004">
      <c r="A47063" s="131"/>
    </row>
    <row r="47066" spans="1:1" x14ac:dyDescent="0.55000000000000004">
      <c r="A47066" s="131"/>
    </row>
    <row r="47067" spans="1:1" x14ac:dyDescent="0.55000000000000004">
      <c r="A47067" s="131"/>
    </row>
    <row r="47070" spans="1:1" x14ac:dyDescent="0.55000000000000004">
      <c r="A47070" s="131"/>
    </row>
    <row r="47071" spans="1:1" x14ac:dyDescent="0.55000000000000004">
      <c r="A47071" s="131"/>
    </row>
    <row r="47074" spans="1:1" x14ac:dyDescent="0.55000000000000004">
      <c r="A47074" s="131"/>
    </row>
    <row r="47075" spans="1:1" x14ac:dyDescent="0.55000000000000004">
      <c r="A47075" s="131"/>
    </row>
    <row r="47078" spans="1:1" x14ac:dyDescent="0.55000000000000004">
      <c r="A47078" s="131"/>
    </row>
    <row r="47079" spans="1:1" x14ac:dyDescent="0.55000000000000004">
      <c r="A47079" s="131"/>
    </row>
    <row r="47082" spans="1:1" x14ac:dyDescent="0.55000000000000004">
      <c r="A47082" s="131"/>
    </row>
    <row r="47083" spans="1:1" x14ac:dyDescent="0.55000000000000004">
      <c r="A47083" s="131"/>
    </row>
    <row r="47086" spans="1:1" x14ac:dyDescent="0.55000000000000004">
      <c r="A47086" s="131"/>
    </row>
    <row r="47087" spans="1:1" x14ac:dyDescent="0.55000000000000004">
      <c r="A47087" s="131"/>
    </row>
    <row r="47090" spans="1:1" x14ac:dyDescent="0.55000000000000004">
      <c r="A47090" s="131"/>
    </row>
    <row r="47091" spans="1:1" x14ac:dyDescent="0.55000000000000004">
      <c r="A47091" s="131"/>
    </row>
    <row r="47094" spans="1:1" x14ac:dyDescent="0.55000000000000004">
      <c r="A47094" s="131"/>
    </row>
    <row r="47095" spans="1:1" x14ac:dyDescent="0.55000000000000004">
      <c r="A47095" s="131"/>
    </row>
    <row r="47098" spans="1:1" x14ac:dyDescent="0.55000000000000004">
      <c r="A47098" s="131"/>
    </row>
    <row r="47099" spans="1:1" x14ac:dyDescent="0.55000000000000004">
      <c r="A47099" s="131"/>
    </row>
    <row r="47102" spans="1:1" x14ac:dyDescent="0.55000000000000004">
      <c r="A47102" s="131"/>
    </row>
    <row r="47103" spans="1:1" x14ac:dyDescent="0.55000000000000004">
      <c r="A47103" s="131"/>
    </row>
    <row r="47106" spans="1:1" x14ac:dyDescent="0.55000000000000004">
      <c r="A47106" s="131"/>
    </row>
    <row r="47107" spans="1:1" x14ac:dyDescent="0.55000000000000004">
      <c r="A47107" s="131"/>
    </row>
    <row r="47110" spans="1:1" x14ac:dyDescent="0.55000000000000004">
      <c r="A47110" s="131"/>
    </row>
    <row r="47111" spans="1:1" x14ac:dyDescent="0.55000000000000004">
      <c r="A47111" s="131"/>
    </row>
    <row r="47114" spans="1:1" x14ac:dyDescent="0.55000000000000004">
      <c r="A47114" s="131"/>
    </row>
    <row r="47115" spans="1:1" x14ac:dyDescent="0.55000000000000004">
      <c r="A47115" s="131"/>
    </row>
    <row r="47118" spans="1:1" x14ac:dyDescent="0.55000000000000004">
      <c r="A47118" s="131"/>
    </row>
    <row r="47119" spans="1:1" x14ac:dyDescent="0.55000000000000004">
      <c r="A47119" s="131"/>
    </row>
    <row r="47122" spans="1:1" x14ac:dyDescent="0.55000000000000004">
      <c r="A47122" s="131"/>
    </row>
    <row r="47123" spans="1:1" x14ac:dyDescent="0.55000000000000004">
      <c r="A47123" s="131"/>
    </row>
    <row r="47126" spans="1:1" x14ac:dyDescent="0.55000000000000004">
      <c r="A47126" s="131"/>
    </row>
    <row r="47127" spans="1:1" x14ac:dyDescent="0.55000000000000004">
      <c r="A47127" s="131"/>
    </row>
    <row r="47130" spans="1:1" x14ac:dyDescent="0.55000000000000004">
      <c r="A47130" s="131"/>
    </row>
    <row r="47131" spans="1:1" x14ac:dyDescent="0.55000000000000004">
      <c r="A47131" s="131"/>
    </row>
    <row r="47134" spans="1:1" x14ac:dyDescent="0.55000000000000004">
      <c r="A47134" s="131"/>
    </row>
    <row r="47135" spans="1:1" x14ac:dyDescent="0.55000000000000004">
      <c r="A47135" s="131"/>
    </row>
    <row r="47138" spans="1:1" x14ac:dyDescent="0.55000000000000004">
      <c r="A47138" s="131"/>
    </row>
    <row r="47139" spans="1:1" x14ac:dyDescent="0.55000000000000004">
      <c r="A47139" s="131"/>
    </row>
    <row r="47142" spans="1:1" x14ac:dyDescent="0.55000000000000004">
      <c r="A47142" s="131"/>
    </row>
    <row r="47143" spans="1:1" x14ac:dyDescent="0.55000000000000004">
      <c r="A47143" s="131"/>
    </row>
    <row r="47146" spans="1:1" x14ac:dyDescent="0.55000000000000004">
      <c r="A47146" s="131"/>
    </row>
    <row r="47147" spans="1:1" x14ac:dyDescent="0.55000000000000004">
      <c r="A47147" s="131"/>
    </row>
    <row r="47150" spans="1:1" x14ac:dyDescent="0.55000000000000004">
      <c r="A47150" s="131"/>
    </row>
    <row r="47151" spans="1:1" x14ac:dyDescent="0.55000000000000004">
      <c r="A47151" s="131"/>
    </row>
    <row r="47154" spans="1:1" x14ac:dyDescent="0.55000000000000004">
      <c r="A47154" s="131"/>
    </row>
    <row r="47155" spans="1:1" x14ac:dyDescent="0.55000000000000004">
      <c r="A47155" s="131"/>
    </row>
    <row r="47158" spans="1:1" x14ac:dyDescent="0.55000000000000004">
      <c r="A47158" s="131"/>
    </row>
    <row r="47159" spans="1:1" x14ac:dyDescent="0.55000000000000004">
      <c r="A47159" s="131"/>
    </row>
    <row r="47162" spans="1:1" x14ac:dyDescent="0.55000000000000004">
      <c r="A47162" s="131"/>
    </row>
    <row r="47163" spans="1:1" x14ac:dyDescent="0.55000000000000004">
      <c r="A47163" s="131"/>
    </row>
    <row r="47166" spans="1:1" x14ac:dyDescent="0.55000000000000004">
      <c r="A47166" s="131"/>
    </row>
    <row r="47167" spans="1:1" x14ac:dyDescent="0.55000000000000004">
      <c r="A47167" s="131"/>
    </row>
    <row r="47170" spans="1:1" x14ac:dyDescent="0.55000000000000004">
      <c r="A47170" s="131"/>
    </row>
    <row r="47171" spans="1:1" x14ac:dyDescent="0.55000000000000004">
      <c r="A47171" s="131"/>
    </row>
    <row r="47174" spans="1:1" x14ac:dyDescent="0.55000000000000004">
      <c r="A47174" s="131"/>
    </row>
    <row r="47175" spans="1:1" x14ac:dyDescent="0.55000000000000004">
      <c r="A47175" s="131"/>
    </row>
    <row r="47178" spans="1:1" x14ac:dyDescent="0.55000000000000004">
      <c r="A47178" s="131"/>
    </row>
    <row r="47179" spans="1:1" x14ac:dyDescent="0.55000000000000004">
      <c r="A47179" s="131"/>
    </row>
    <row r="47182" spans="1:1" x14ac:dyDescent="0.55000000000000004">
      <c r="A47182" s="131"/>
    </row>
    <row r="47183" spans="1:1" x14ac:dyDescent="0.55000000000000004">
      <c r="A47183" s="131"/>
    </row>
    <row r="47186" spans="1:1" x14ac:dyDescent="0.55000000000000004">
      <c r="A47186" s="131"/>
    </row>
    <row r="47187" spans="1:1" x14ac:dyDescent="0.55000000000000004">
      <c r="A47187" s="131"/>
    </row>
    <row r="47190" spans="1:1" x14ac:dyDescent="0.55000000000000004">
      <c r="A47190" s="131"/>
    </row>
    <row r="47191" spans="1:1" x14ac:dyDescent="0.55000000000000004">
      <c r="A47191" s="131"/>
    </row>
    <row r="47194" spans="1:1" x14ac:dyDescent="0.55000000000000004">
      <c r="A47194" s="131"/>
    </row>
    <row r="47195" spans="1:1" x14ac:dyDescent="0.55000000000000004">
      <c r="A47195" s="131"/>
    </row>
    <row r="47198" spans="1:1" x14ac:dyDescent="0.55000000000000004">
      <c r="A47198" s="131"/>
    </row>
    <row r="47199" spans="1:1" x14ac:dyDescent="0.55000000000000004">
      <c r="A47199" s="131"/>
    </row>
    <row r="47202" spans="1:1" x14ac:dyDescent="0.55000000000000004">
      <c r="A47202" s="131"/>
    </row>
    <row r="47203" spans="1:1" x14ac:dyDescent="0.55000000000000004">
      <c r="A47203" s="131"/>
    </row>
    <row r="47206" spans="1:1" x14ac:dyDescent="0.55000000000000004">
      <c r="A47206" s="131"/>
    </row>
    <row r="47207" spans="1:1" x14ac:dyDescent="0.55000000000000004">
      <c r="A47207" s="131"/>
    </row>
    <row r="47210" spans="1:1" x14ac:dyDescent="0.55000000000000004">
      <c r="A47210" s="131"/>
    </row>
    <row r="47211" spans="1:1" x14ac:dyDescent="0.55000000000000004">
      <c r="A47211" s="131"/>
    </row>
    <row r="47214" spans="1:1" x14ac:dyDescent="0.55000000000000004">
      <c r="A47214" s="131"/>
    </row>
    <row r="47215" spans="1:1" x14ac:dyDescent="0.55000000000000004">
      <c r="A47215" s="131"/>
    </row>
    <row r="47218" spans="1:1" x14ac:dyDescent="0.55000000000000004">
      <c r="A47218" s="131"/>
    </row>
    <row r="47219" spans="1:1" x14ac:dyDescent="0.55000000000000004">
      <c r="A47219" s="131"/>
    </row>
    <row r="47222" spans="1:1" x14ac:dyDescent="0.55000000000000004">
      <c r="A47222" s="131"/>
    </row>
    <row r="47223" spans="1:1" x14ac:dyDescent="0.55000000000000004">
      <c r="A47223" s="131"/>
    </row>
    <row r="47226" spans="1:1" x14ac:dyDescent="0.55000000000000004">
      <c r="A47226" s="131"/>
    </row>
    <row r="47227" spans="1:1" x14ac:dyDescent="0.55000000000000004">
      <c r="A47227" s="131"/>
    </row>
    <row r="47230" spans="1:1" x14ac:dyDescent="0.55000000000000004">
      <c r="A47230" s="131"/>
    </row>
    <row r="47231" spans="1:1" x14ac:dyDescent="0.55000000000000004">
      <c r="A47231" s="131"/>
    </row>
    <row r="47234" spans="1:1" x14ac:dyDescent="0.55000000000000004">
      <c r="A47234" s="131"/>
    </row>
    <row r="47235" spans="1:1" x14ac:dyDescent="0.55000000000000004">
      <c r="A47235" s="131"/>
    </row>
    <row r="47238" spans="1:1" x14ac:dyDescent="0.55000000000000004">
      <c r="A47238" s="131"/>
    </row>
    <row r="47239" spans="1:1" x14ac:dyDescent="0.55000000000000004">
      <c r="A47239" s="131"/>
    </row>
    <row r="47242" spans="1:1" x14ac:dyDescent="0.55000000000000004">
      <c r="A47242" s="131"/>
    </row>
    <row r="47243" spans="1:1" x14ac:dyDescent="0.55000000000000004">
      <c r="A47243" s="131"/>
    </row>
    <row r="47246" spans="1:1" x14ac:dyDescent="0.55000000000000004">
      <c r="A47246" s="131"/>
    </row>
    <row r="47247" spans="1:1" x14ac:dyDescent="0.55000000000000004">
      <c r="A47247" s="131"/>
    </row>
    <row r="47250" spans="1:1" x14ac:dyDescent="0.55000000000000004">
      <c r="A47250" s="131"/>
    </row>
    <row r="47251" spans="1:1" x14ac:dyDescent="0.55000000000000004">
      <c r="A47251" s="131"/>
    </row>
    <row r="47254" spans="1:1" x14ac:dyDescent="0.55000000000000004">
      <c r="A47254" s="131"/>
    </row>
    <row r="47255" spans="1:1" x14ac:dyDescent="0.55000000000000004">
      <c r="A47255" s="131"/>
    </row>
    <row r="47258" spans="1:1" x14ac:dyDescent="0.55000000000000004">
      <c r="A47258" s="131"/>
    </row>
    <row r="47259" spans="1:1" x14ac:dyDescent="0.55000000000000004">
      <c r="A47259" s="131"/>
    </row>
    <row r="47262" spans="1:1" x14ac:dyDescent="0.55000000000000004">
      <c r="A47262" s="131"/>
    </row>
    <row r="47263" spans="1:1" x14ac:dyDescent="0.55000000000000004">
      <c r="A47263" s="131"/>
    </row>
    <row r="47266" spans="1:1" x14ac:dyDescent="0.55000000000000004">
      <c r="A47266" s="131"/>
    </row>
    <row r="47267" spans="1:1" x14ac:dyDescent="0.55000000000000004">
      <c r="A47267" s="131"/>
    </row>
    <row r="47270" spans="1:1" x14ac:dyDescent="0.55000000000000004">
      <c r="A47270" s="131"/>
    </row>
    <row r="47271" spans="1:1" x14ac:dyDescent="0.55000000000000004">
      <c r="A47271" s="131"/>
    </row>
    <row r="47274" spans="1:1" x14ac:dyDescent="0.55000000000000004">
      <c r="A47274" s="131"/>
    </row>
    <row r="47275" spans="1:1" x14ac:dyDescent="0.55000000000000004">
      <c r="A47275" s="131"/>
    </row>
    <row r="47278" spans="1:1" x14ac:dyDescent="0.55000000000000004">
      <c r="A47278" s="131"/>
    </row>
    <row r="47279" spans="1:1" x14ac:dyDescent="0.55000000000000004">
      <c r="A47279" s="131"/>
    </row>
    <row r="47282" spans="1:1" x14ac:dyDescent="0.55000000000000004">
      <c r="A47282" s="131"/>
    </row>
    <row r="47283" spans="1:1" x14ac:dyDescent="0.55000000000000004">
      <c r="A47283" s="131"/>
    </row>
    <row r="47286" spans="1:1" x14ac:dyDescent="0.55000000000000004">
      <c r="A47286" s="131"/>
    </row>
    <row r="47287" spans="1:1" x14ac:dyDescent="0.55000000000000004">
      <c r="A47287" s="131"/>
    </row>
    <row r="47290" spans="1:1" x14ac:dyDescent="0.55000000000000004">
      <c r="A47290" s="131"/>
    </row>
    <row r="47291" spans="1:1" x14ac:dyDescent="0.55000000000000004">
      <c r="A47291" s="131"/>
    </row>
    <row r="47294" spans="1:1" x14ac:dyDescent="0.55000000000000004">
      <c r="A47294" s="131"/>
    </row>
    <row r="47295" spans="1:1" x14ac:dyDescent="0.55000000000000004">
      <c r="A47295" s="131"/>
    </row>
    <row r="47298" spans="1:1" x14ac:dyDescent="0.55000000000000004">
      <c r="A47298" s="131"/>
    </row>
    <row r="47299" spans="1:1" x14ac:dyDescent="0.55000000000000004">
      <c r="A47299" s="131"/>
    </row>
    <row r="47302" spans="1:1" x14ac:dyDescent="0.55000000000000004">
      <c r="A47302" s="131"/>
    </row>
    <row r="47303" spans="1:1" x14ac:dyDescent="0.55000000000000004">
      <c r="A47303" s="131"/>
    </row>
    <row r="47306" spans="1:1" x14ac:dyDescent="0.55000000000000004">
      <c r="A47306" s="131"/>
    </row>
    <row r="47307" spans="1:1" x14ac:dyDescent="0.55000000000000004">
      <c r="A47307" s="131"/>
    </row>
    <row r="47310" spans="1:1" x14ac:dyDescent="0.55000000000000004">
      <c r="A47310" s="131"/>
    </row>
    <row r="47311" spans="1:1" x14ac:dyDescent="0.55000000000000004">
      <c r="A47311" s="131"/>
    </row>
    <row r="47314" spans="1:1" x14ac:dyDescent="0.55000000000000004">
      <c r="A47314" s="131"/>
    </row>
    <row r="47315" spans="1:1" x14ac:dyDescent="0.55000000000000004">
      <c r="A47315" s="131"/>
    </row>
    <row r="47318" spans="1:1" x14ac:dyDescent="0.55000000000000004">
      <c r="A47318" s="131"/>
    </row>
    <row r="47319" spans="1:1" x14ac:dyDescent="0.55000000000000004">
      <c r="A47319" s="131"/>
    </row>
    <row r="47322" spans="1:1" x14ac:dyDescent="0.55000000000000004">
      <c r="A47322" s="131"/>
    </row>
    <row r="47323" spans="1:1" x14ac:dyDescent="0.55000000000000004">
      <c r="A47323" s="131"/>
    </row>
    <row r="47326" spans="1:1" x14ac:dyDescent="0.55000000000000004">
      <c r="A47326" s="131"/>
    </row>
    <row r="47327" spans="1:1" x14ac:dyDescent="0.55000000000000004">
      <c r="A47327" s="131"/>
    </row>
    <row r="47330" spans="1:1" x14ac:dyDescent="0.55000000000000004">
      <c r="A47330" s="131"/>
    </row>
    <row r="47331" spans="1:1" x14ac:dyDescent="0.55000000000000004">
      <c r="A47331" s="131"/>
    </row>
    <row r="47334" spans="1:1" x14ac:dyDescent="0.55000000000000004">
      <c r="A47334" s="131"/>
    </row>
    <row r="47335" spans="1:1" x14ac:dyDescent="0.55000000000000004">
      <c r="A47335" s="131"/>
    </row>
    <row r="47338" spans="1:1" x14ac:dyDescent="0.55000000000000004">
      <c r="A47338" s="131"/>
    </row>
    <row r="47339" spans="1:1" x14ac:dyDescent="0.55000000000000004">
      <c r="A47339" s="131"/>
    </row>
    <row r="47342" spans="1:1" x14ac:dyDescent="0.55000000000000004">
      <c r="A47342" s="131"/>
    </row>
    <row r="47343" spans="1:1" x14ac:dyDescent="0.55000000000000004">
      <c r="A47343" s="131"/>
    </row>
    <row r="47346" spans="1:1" x14ac:dyDescent="0.55000000000000004">
      <c r="A47346" s="131"/>
    </row>
    <row r="47347" spans="1:1" x14ac:dyDescent="0.55000000000000004">
      <c r="A47347" s="131"/>
    </row>
    <row r="47350" spans="1:1" x14ac:dyDescent="0.55000000000000004">
      <c r="A47350" s="131"/>
    </row>
    <row r="47351" spans="1:1" x14ac:dyDescent="0.55000000000000004">
      <c r="A47351" s="131"/>
    </row>
    <row r="47354" spans="1:1" x14ac:dyDescent="0.55000000000000004">
      <c r="A47354" s="131"/>
    </row>
    <row r="47355" spans="1:1" x14ac:dyDescent="0.55000000000000004">
      <c r="A47355" s="131"/>
    </row>
    <row r="47358" spans="1:1" x14ac:dyDescent="0.55000000000000004">
      <c r="A47358" s="131"/>
    </row>
    <row r="47359" spans="1:1" x14ac:dyDescent="0.55000000000000004">
      <c r="A47359" s="131"/>
    </row>
    <row r="47362" spans="1:1" x14ac:dyDescent="0.55000000000000004">
      <c r="A47362" s="131"/>
    </row>
    <row r="47363" spans="1:1" x14ac:dyDescent="0.55000000000000004">
      <c r="A47363" s="131"/>
    </row>
    <row r="47366" spans="1:1" x14ac:dyDescent="0.55000000000000004">
      <c r="A47366" s="131"/>
    </row>
    <row r="47367" spans="1:1" x14ac:dyDescent="0.55000000000000004">
      <c r="A47367" s="131"/>
    </row>
    <row r="47370" spans="1:1" x14ac:dyDescent="0.55000000000000004">
      <c r="A47370" s="131"/>
    </row>
    <row r="47371" spans="1:1" x14ac:dyDescent="0.55000000000000004">
      <c r="A47371" s="131"/>
    </row>
    <row r="47374" spans="1:1" x14ac:dyDescent="0.55000000000000004">
      <c r="A47374" s="131"/>
    </row>
    <row r="47375" spans="1:1" x14ac:dyDescent="0.55000000000000004">
      <c r="A47375" s="131"/>
    </row>
    <row r="47378" spans="1:1" x14ac:dyDescent="0.55000000000000004">
      <c r="A47378" s="131"/>
    </row>
    <row r="47379" spans="1:1" x14ac:dyDescent="0.55000000000000004">
      <c r="A47379" s="131"/>
    </row>
    <row r="47382" spans="1:1" x14ac:dyDescent="0.55000000000000004">
      <c r="A47382" s="131"/>
    </row>
    <row r="47383" spans="1:1" x14ac:dyDescent="0.55000000000000004">
      <c r="A47383" s="131"/>
    </row>
    <row r="47386" spans="1:1" x14ac:dyDescent="0.55000000000000004">
      <c r="A47386" s="131"/>
    </row>
    <row r="47387" spans="1:1" x14ac:dyDescent="0.55000000000000004">
      <c r="A47387" s="131"/>
    </row>
    <row r="47390" spans="1:1" x14ac:dyDescent="0.55000000000000004">
      <c r="A47390" s="131"/>
    </row>
    <row r="47391" spans="1:1" x14ac:dyDescent="0.55000000000000004">
      <c r="A47391" s="131"/>
    </row>
    <row r="47394" spans="1:1" x14ac:dyDescent="0.55000000000000004">
      <c r="A47394" s="131"/>
    </row>
    <row r="47395" spans="1:1" x14ac:dyDescent="0.55000000000000004">
      <c r="A47395" s="131"/>
    </row>
    <row r="47398" spans="1:1" x14ac:dyDescent="0.55000000000000004">
      <c r="A47398" s="131"/>
    </row>
    <row r="47399" spans="1:1" x14ac:dyDescent="0.55000000000000004">
      <c r="A47399" s="131"/>
    </row>
    <row r="47402" spans="1:1" x14ac:dyDescent="0.55000000000000004">
      <c r="A47402" s="131"/>
    </row>
    <row r="47403" spans="1:1" x14ac:dyDescent="0.55000000000000004">
      <c r="A47403" s="131"/>
    </row>
    <row r="47406" spans="1:1" x14ac:dyDescent="0.55000000000000004">
      <c r="A47406" s="131"/>
    </row>
    <row r="47407" spans="1:1" x14ac:dyDescent="0.55000000000000004">
      <c r="A47407" s="131"/>
    </row>
    <row r="47410" spans="1:1" x14ac:dyDescent="0.55000000000000004">
      <c r="A47410" s="131"/>
    </row>
    <row r="47411" spans="1:1" x14ac:dyDescent="0.55000000000000004">
      <c r="A47411" s="131"/>
    </row>
    <row r="47414" spans="1:1" x14ac:dyDescent="0.55000000000000004">
      <c r="A47414" s="131"/>
    </row>
    <row r="47415" spans="1:1" x14ac:dyDescent="0.55000000000000004">
      <c r="A47415" s="131"/>
    </row>
    <row r="47418" spans="1:1" x14ac:dyDescent="0.55000000000000004">
      <c r="A47418" s="131"/>
    </row>
    <row r="47419" spans="1:1" x14ac:dyDescent="0.55000000000000004">
      <c r="A47419" s="131"/>
    </row>
    <row r="47422" spans="1:1" x14ac:dyDescent="0.55000000000000004">
      <c r="A47422" s="131"/>
    </row>
    <row r="47423" spans="1:1" x14ac:dyDescent="0.55000000000000004">
      <c r="A47423" s="131"/>
    </row>
    <row r="47426" spans="1:1" x14ac:dyDescent="0.55000000000000004">
      <c r="A47426" s="131"/>
    </row>
    <row r="47427" spans="1:1" x14ac:dyDescent="0.55000000000000004">
      <c r="A47427" s="131"/>
    </row>
    <row r="47430" spans="1:1" x14ac:dyDescent="0.55000000000000004">
      <c r="A47430" s="131"/>
    </row>
    <row r="47431" spans="1:1" x14ac:dyDescent="0.55000000000000004">
      <c r="A47431" s="131"/>
    </row>
    <row r="47434" spans="1:1" x14ac:dyDescent="0.55000000000000004">
      <c r="A47434" s="131"/>
    </row>
    <row r="47435" spans="1:1" x14ac:dyDescent="0.55000000000000004">
      <c r="A47435" s="131"/>
    </row>
    <row r="47438" spans="1:1" x14ac:dyDescent="0.55000000000000004">
      <c r="A47438" s="131"/>
    </row>
    <row r="47439" spans="1:1" x14ac:dyDescent="0.55000000000000004">
      <c r="A47439" s="131"/>
    </row>
    <row r="47442" spans="1:1" x14ac:dyDescent="0.55000000000000004">
      <c r="A47442" s="131"/>
    </row>
    <row r="47443" spans="1:1" x14ac:dyDescent="0.55000000000000004">
      <c r="A47443" s="131"/>
    </row>
    <row r="47446" spans="1:1" x14ac:dyDescent="0.55000000000000004">
      <c r="A47446" s="131"/>
    </row>
    <row r="47447" spans="1:1" x14ac:dyDescent="0.55000000000000004">
      <c r="A47447" s="131"/>
    </row>
    <row r="47450" spans="1:1" x14ac:dyDescent="0.55000000000000004">
      <c r="A47450" s="131"/>
    </row>
    <row r="47451" spans="1:1" x14ac:dyDescent="0.55000000000000004">
      <c r="A47451" s="131"/>
    </row>
    <row r="47454" spans="1:1" x14ac:dyDescent="0.55000000000000004">
      <c r="A47454" s="131"/>
    </row>
    <row r="47455" spans="1:1" x14ac:dyDescent="0.55000000000000004">
      <c r="A47455" s="131"/>
    </row>
    <row r="47458" spans="1:1" x14ac:dyDescent="0.55000000000000004">
      <c r="A47458" s="131"/>
    </row>
    <row r="47459" spans="1:1" x14ac:dyDescent="0.55000000000000004">
      <c r="A47459" s="131"/>
    </row>
    <row r="47462" spans="1:1" x14ac:dyDescent="0.55000000000000004">
      <c r="A47462" s="131"/>
    </row>
    <row r="47463" spans="1:1" x14ac:dyDescent="0.55000000000000004">
      <c r="A47463" s="131"/>
    </row>
    <row r="47466" spans="1:1" x14ac:dyDescent="0.55000000000000004">
      <c r="A47466" s="131"/>
    </row>
    <row r="47467" spans="1:1" x14ac:dyDescent="0.55000000000000004">
      <c r="A47467" s="131"/>
    </row>
    <row r="47470" spans="1:1" x14ac:dyDescent="0.55000000000000004">
      <c r="A47470" s="131"/>
    </row>
    <row r="47471" spans="1:1" x14ac:dyDescent="0.55000000000000004">
      <c r="A47471" s="131"/>
    </row>
    <row r="47474" spans="1:1" x14ac:dyDescent="0.55000000000000004">
      <c r="A47474" s="131"/>
    </row>
    <row r="47475" spans="1:1" x14ac:dyDescent="0.55000000000000004">
      <c r="A47475" s="131"/>
    </row>
    <row r="47478" spans="1:1" x14ac:dyDescent="0.55000000000000004">
      <c r="A47478" s="131"/>
    </row>
    <row r="47479" spans="1:1" x14ac:dyDescent="0.55000000000000004">
      <c r="A47479" s="131"/>
    </row>
    <row r="47482" spans="1:1" x14ac:dyDescent="0.55000000000000004">
      <c r="A47482" s="131"/>
    </row>
    <row r="47483" spans="1:1" x14ac:dyDescent="0.55000000000000004">
      <c r="A47483" s="131"/>
    </row>
    <row r="47486" spans="1:1" x14ac:dyDescent="0.55000000000000004">
      <c r="A47486" s="131"/>
    </row>
    <row r="47487" spans="1:1" x14ac:dyDescent="0.55000000000000004">
      <c r="A47487" s="131"/>
    </row>
    <row r="47490" spans="1:1" x14ac:dyDescent="0.55000000000000004">
      <c r="A47490" s="131"/>
    </row>
    <row r="47491" spans="1:1" x14ac:dyDescent="0.55000000000000004">
      <c r="A47491" s="131"/>
    </row>
    <row r="47494" spans="1:1" x14ac:dyDescent="0.55000000000000004">
      <c r="A47494" s="131"/>
    </row>
    <row r="47495" spans="1:1" x14ac:dyDescent="0.55000000000000004">
      <c r="A47495" s="131"/>
    </row>
    <row r="47498" spans="1:1" x14ac:dyDescent="0.55000000000000004">
      <c r="A47498" s="131"/>
    </row>
    <row r="47499" spans="1:1" x14ac:dyDescent="0.55000000000000004">
      <c r="A47499" s="131"/>
    </row>
    <row r="47502" spans="1:1" x14ac:dyDescent="0.55000000000000004">
      <c r="A47502" s="131"/>
    </row>
    <row r="47503" spans="1:1" x14ac:dyDescent="0.55000000000000004">
      <c r="A47503" s="131"/>
    </row>
    <row r="47506" spans="1:1" x14ac:dyDescent="0.55000000000000004">
      <c r="A47506" s="131"/>
    </row>
    <row r="47507" spans="1:1" x14ac:dyDescent="0.55000000000000004">
      <c r="A47507" s="131"/>
    </row>
    <row r="47510" spans="1:1" x14ac:dyDescent="0.55000000000000004">
      <c r="A47510" s="131"/>
    </row>
    <row r="47511" spans="1:1" x14ac:dyDescent="0.55000000000000004">
      <c r="A47511" s="131"/>
    </row>
    <row r="47514" spans="1:1" x14ac:dyDescent="0.55000000000000004">
      <c r="A47514" s="131"/>
    </row>
    <row r="47515" spans="1:1" x14ac:dyDescent="0.55000000000000004">
      <c r="A47515" s="131"/>
    </row>
    <row r="47518" spans="1:1" x14ac:dyDescent="0.55000000000000004">
      <c r="A47518" s="131"/>
    </row>
    <row r="47519" spans="1:1" x14ac:dyDescent="0.55000000000000004">
      <c r="A47519" s="131"/>
    </row>
    <row r="47522" spans="1:1" x14ac:dyDescent="0.55000000000000004">
      <c r="A47522" s="131"/>
    </row>
    <row r="47523" spans="1:1" x14ac:dyDescent="0.55000000000000004">
      <c r="A47523" s="131"/>
    </row>
    <row r="47526" spans="1:1" x14ac:dyDescent="0.55000000000000004">
      <c r="A47526" s="131"/>
    </row>
    <row r="47527" spans="1:1" x14ac:dyDescent="0.55000000000000004">
      <c r="A47527" s="131"/>
    </row>
    <row r="47530" spans="1:1" x14ac:dyDescent="0.55000000000000004">
      <c r="A47530" s="131"/>
    </row>
    <row r="47531" spans="1:1" x14ac:dyDescent="0.55000000000000004">
      <c r="A47531" s="131"/>
    </row>
    <row r="47534" spans="1:1" x14ac:dyDescent="0.55000000000000004">
      <c r="A47534" s="131"/>
    </row>
    <row r="47535" spans="1:1" x14ac:dyDescent="0.55000000000000004">
      <c r="A47535" s="131"/>
    </row>
    <row r="47538" spans="1:1" x14ac:dyDescent="0.55000000000000004">
      <c r="A47538" s="131"/>
    </row>
    <row r="47539" spans="1:1" x14ac:dyDescent="0.55000000000000004">
      <c r="A47539" s="131"/>
    </row>
    <row r="47542" spans="1:1" x14ac:dyDescent="0.55000000000000004">
      <c r="A47542" s="131"/>
    </row>
    <row r="47543" spans="1:1" x14ac:dyDescent="0.55000000000000004">
      <c r="A47543" s="131"/>
    </row>
    <row r="47546" spans="1:1" x14ac:dyDescent="0.55000000000000004">
      <c r="A47546" s="131"/>
    </row>
    <row r="47547" spans="1:1" x14ac:dyDescent="0.55000000000000004">
      <c r="A47547" s="131"/>
    </row>
    <row r="47550" spans="1:1" x14ac:dyDescent="0.55000000000000004">
      <c r="A47550" s="131"/>
    </row>
    <row r="47551" spans="1:1" x14ac:dyDescent="0.55000000000000004">
      <c r="A47551" s="131"/>
    </row>
    <row r="47554" spans="1:1" x14ac:dyDescent="0.55000000000000004">
      <c r="A47554" s="131"/>
    </row>
    <row r="47555" spans="1:1" x14ac:dyDescent="0.55000000000000004">
      <c r="A47555" s="131"/>
    </row>
    <row r="47558" spans="1:1" x14ac:dyDescent="0.55000000000000004">
      <c r="A47558" s="131"/>
    </row>
    <row r="47559" spans="1:1" x14ac:dyDescent="0.55000000000000004">
      <c r="A47559" s="131"/>
    </row>
    <row r="47562" spans="1:1" x14ac:dyDescent="0.55000000000000004">
      <c r="A47562" s="131"/>
    </row>
    <row r="47563" spans="1:1" x14ac:dyDescent="0.55000000000000004">
      <c r="A47563" s="131"/>
    </row>
    <row r="47566" spans="1:1" x14ac:dyDescent="0.55000000000000004">
      <c r="A47566" s="131"/>
    </row>
    <row r="47567" spans="1:1" x14ac:dyDescent="0.55000000000000004">
      <c r="A47567" s="131"/>
    </row>
    <row r="47570" spans="1:1" x14ac:dyDescent="0.55000000000000004">
      <c r="A47570" s="131"/>
    </row>
    <row r="47571" spans="1:1" x14ac:dyDescent="0.55000000000000004">
      <c r="A47571" s="131"/>
    </row>
    <row r="47574" spans="1:1" x14ac:dyDescent="0.55000000000000004">
      <c r="A47574" s="131"/>
    </row>
    <row r="47575" spans="1:1" x14ac:dyDescent="0.55000000000000004">
      <c r="A47575" s="131"/>
    </row>
    <row r="47578" spans="1:1" x14ac:dyDescent="0.55000000000000004">
      <c r="A47578" s="131"/>
    </row>
    <row r="47579" spans="1:1" x14ac:dyDescent="0.55000000000000004">
      <c r="A47579" s="131"/>
    </row>
    <row r="47582" spans="1:1" x14ac:dyDescent="0.55000000000000004">
      <c r="A47582" s="131"/>
    </row>
    <row r="47583" spans="1:1" x14ac:dyDescent="0.55000000000000004">
      <c r="A47583" s="131"/>
    </row>
    <row r="47586" spans="1:1" x14ac:dyDescent="0.55000000000000004">
      <c r="A47586" s="131"/>
    </row>
    <row r="47587" spans="1:1" x14ac:dyDescent="0.55000000000000004">
      <c r="A47587" s="131"/>
    </row>
    <row r="47590" spans="1:1" x14ac:dyDescent="0.55000000000000004">
      <c r="A47590" s="131"/>
    </row>
    <row r="47591" spans="1:1" x14ac:dyDescent="0.55000000000000004">
      <c r="A47591" s="131"/>
    </row>
    <row r="47594" spans="1:1" x14ac:dyDescent="0.55000000000000004">
      <c r="A47594" s="131"/>
    </row>
    <row r="47595" spans="1:1" x14ac:dyDescent="0.55000000000000004">
      <c r="A47595" s="131"/>
    </row>
    <row r="47598" spans="1:1" x14ac:dyDescent="0.55000000000000004">
      <c r="A47598" s="131"/>
    </row>
    <row r="47599" spans="1:1" x14ac:dyDescent="0.55000000000000004">
      <c r="A47599" s="131"/>
    </row>
    <row r="47602" spans="1:1" x14ac:dyDescent="0.55000000000000004">
      <c r="A47602" s="131"/>
    </row>
    <row r="47603" spans="1:1" x14ac:dyDescent="0.55000000000000004">
      <c r="A47603" s="131"/>
    </row>
    <row r="47606" spans="1:1" x14ac:dyDescent="0.55000000000000004">
      <c r="A47606" s="131"/>
    </row>
    <row r="47607" spans="1:1" x14ac:dyDescent="0.55000000000000004">
      <c r="A47607" s="131"/>
    </row>
    <row r="47610" spans="1:1" x14ac:dyDescent="0.55000000000000004">
      <c r="A47610" s="131"/>
    </row>
    <row r="47611" spans="1:1" x14ac:dyDescent="0.55000000000000004">
      <c r="A47611" s="131"/>
    </row>
    <row r="47614" spans="1:1" x14ac:dyDescent="0.55000000000000004">
      <c r="A47614" s="131"/>
    </row>
    <row r="47615" spans="1:1" x14ac:dyDescent="0.55000000000000004">
      <c r="A47615" s="131"/>
    </row>
    <row r="47618" spans="1:1" x14ac:dyDescent="0.55000000000000004">
      <c r="A47618" s="131"/>
    </row>
    <row r="47619" spans="1:1" x14ac:dyDescent="0.55000000000000004">
      <c r="A47619" s="131"/>
    </row>
    <row r="47622" spans="1:1" x14ac:dyDescent="0.55000000000000004">
      <c r="A47622" s="131"/>
    </row>
    <row r="47623" spans="1:1" x14ac:dyDescent="0.55000000000000004">
      <c r="A47623" s="131"/>
    </row>
    <row r="47626" spans="1:1" x14ac:dyDescent="0.55000000000000004">
      <c r="A47626" s="131"/>
    </row>
    <row r="47627" spans="1:1" x14ac:dyDescent="0.55000000000000004">
      <c r="A47627" s="131"/>
    </row>
    <row r="47630" spans="1:1" x14ac:dyDescent="0.55000000000000004">
      <c r="A47630" s="131"/>
    </row>
    <row r="47631" spans="1:1" x14ac:dyDescent="0.55000000000000004">
      <c r="A47631" s="131"/>
    </row>
    <row r="47634" spans="1:1" x14ac:dyDescent="0.55000000000000004">
      <c r="A47634" s="131"/>
    </row>
    <row r="47635" spans="1:1" x14ac:dyDescent="0.55000000000000004">
      <c r="A47635" s="131"/>
    </row>
    <row r="47638" spans="1:1" x14ac:dyDescent="0.55000000000000004">
      <c r="A47638" s="131"/>
    </row>
    <row r="47639" spans="1:1" x14ac:dyDescent="0.55000000000000004">
      <c r="A47639" s="131"/>
    </row>
    <row r="47642" spans="1:1" x14ac:dyDescent="0.55000000000000004">
      <c r="A47642" s="131"/>
    </row>
    <row r="47643" spans="1:1" x14ac:dyDescent="0.55000000000000004">
      <c r="A47643" s="131"/>
    </row>
    <row r="47646" spans="1:1" x14ac:dyDescent="0.55000000000000004">
      <c r="A47646" s="131"/>
    </row>
    <row r="47647" spans="1:1" x14ac:dyDescent="0.55000000000000004">
      <c r="A47647" s="131"/>
    </row>
    <row r="47650" spans="1:1" x14ac:dyDescent="0.55000000000000004">
      <c r="A47650" s="131"/>
    </row>
    <row r="47651" spans="1:1" x14ac:dyDescent="0.55000000000000004">
      <c r="A47651" s="131"/>
    </row>
    <row r="47654" spans="1:1" x14ac:dyDescent="0.55000000000000004">
      <c r="A47654" s="131"/>
    </row>
    <row r="47655" spans="1:1" x14ac:dyDescent="0.55000000000000004">
      <c r="A47655" s="131"/>
    </row>
    <row r="47658" spans="1:1" x14ac:dyDescent="0.55000000000000004">
      <c r="A47658" s="131"/>
    </row>
    <row r="47659" spans="1:1" x14ac:dyDescent="0.55000000000000004">
      <c r="A47659" s="131"/>
    </row>
    <row r="47662" spans="1:1" x14ac:dyDescent="0.55000000000000004">
      <c r="A47662" s="131"/>
    </row>
    <row r="47663" spans="1:1" x14ac:dyDescent="0.55000000000000004">
      <c r="A47663" s="131"/>
    </row>
    <row r="47666" spans="1:1" x14ac:dyDescent="0.55000000000000004">
      <c r="A47666" s="131"/>
    </row>
    <row r="47667" spans="1:1" x14ac:dyDescent="0.55000000000000004">
      <c r="A47667" s="131"/>
    </row>
    <row r="47670" spans="1:1" x14ac:dyDescent="0.55000000000000004">
      <c r="A47670" s="131"/>
    </row>
    <row r="47671" spans="1:1" x14ac:dyDescent="0.55000000000000004">
      <c r="A47671" s="131"/>
    </row>
    <row r="47674" spans="1:1" x14ac:dyDescent="0.55000000000000004">
      <c r="A47674" s="131"/>
    </row>
    <row r="47675" spans="1:1" x14ac:dyDescent="0.55000000000000004">
      <c r="A47675" s="131"/>
    </row>
    <row r="47678" spans="1:1" x14ac:dyDescent="0.55000000000000004">
      <c r="A47678" s="131"/>
    </row>
    <row r="47679" spans="1:1" x14ac:dyDescent="0.55000000000000004">
      <c r="A47679" s="131"/>
    </row>
    <row r="47682" spans="1:1" x14ac:dyDescent="0.55000000000000004">
      <c r="A47682" s="131"/>
    </row>
    <row r="47683" spans="1:1" x14ac:dyDescent="0.55000000000000004">
      <c r="A47683" s="131"/>
    </row>
    <row r="47686" spans="1:1" x14ac:dyDescent="0.55000000000000004">
      <c r="A47686" s="131"/>
    </row>
    <row r="47687" spans="1:1" x14ac:dyDescent="0.55000000000000004">
      <c r="A47687" s="131"/>
    </row>
    <row r="47690" spans="1:1" x14ac:dyDescent="0.55000000000000004">
      <c r="A47690" s="131"/>
    </row>
    <row r="47691" spans="1:1" x14ac:dyDescent="0.55000000000000004">
      <c r="A47691" s="131"/>
    </row>
    <row r="47694" spans="1:1" x14ac:dyDescent="0.55000000000000004">
      <c r="A47694" s="131"/>
    </row>
    <row r="47695" spans="1:1" x14ac:dyDescent="0.55000000000000004">
      <c r="A47695" s="131"/>
    </row>
    <row r="47698" spans="1:1" x14ac:dyDescent="0.55000000000000004">
      <c r="A47698" s="131"/>
    </row>
    <row r="47699" spans="1:1" x14ac:dyDescent="0.55000000000000004">
      <c r="A47699" s="131"/>
    </row>
    <row r="47702" spans="1:1" x14ac:dyDescent="0.55000000000000004">
      <c r="A47702" s="131"/>
    </row>
    <row r="47703" spans="1:1" x14ac:dyDescent="0.55000000000000004">
      <c r="A47703" s="131"/>
    </row>
    <row r="47706" spans="1:1" x14ac:dyDescent="0.55000000000000004">
      <c r="A47706" s="131"/>
    </row>
    <row r="47707" spans="1:1" x14ac:dyDescent="0.55000000000000004">
      <c r="A47707" s="131"/>
    </row>
    <row r="47710" spans="1:1" x14ac:dyDescent="0.55000000000000004">
      <c r="A47710" s="131"/>
    </row>
    <row r="47711" spans="1:1" x14ac:dyDescent="0.55000000000000004">
      <c r="A47711" s="131"/>
    </row>
    <row r="47714" spans="1:1" x14ac:dyDescent="0.55000000000000004">
      <c r="A47714" s="131"/>
    </row>
    <row r="47715" spans="1:1" x14ac:dyDescent="0.55000000000000004">
      <c r="A47715" s="131"/>
    </row>
    <row r="47718" spans="1:1" x14ac:dyDescent="0.55000000000000004">
      <c r="A47718" s="131"/>
    </row>
    <row r="47719" spans="1:1" x14ac:dyDescent="0.55000000000000004">
      <c r="A47719" s="131"/>
    </row>
    <row r="47722" spans="1:1" x14ac:dyDescent="0.55000000000000004">
      <c r="A47722" s="131"/>
    </row>
    <row r="47723" spans="1:1" x14ac:dyDescent="0.55000000000000004">
      <c r="A47723" s="131"/>
    </row>
    <row r="47726" spans="1:1" x14ac:dyDescent="0.55000000000000004">
      <c r="A47726" s="131"/>
    </row>
    <row r="47727" spans="1:1" x14ac:dyDescent="0.55000000000000004">
      <c r="A47727" s="131"/>
    </row>
    <row r="47730" spans="1:1" x14ac:dyDescent="0.55000000000000004">
      <c r="A47730" s="131"/>
    </row>
    <row r="47731" spans="1:1" x14ac:dyDescent="0.55000000000000004">
      <c r="A47731" s="131"/>
    </row>
    <row r="47734" spans="1:1" x14ac:dyDescent="0.55000000000000004">
      <c r="A47734" s="131"/>
    </row>
    <row r="47735" spans="1:1" x14ac:dyDescent="0.55000000000000004">
      <c r="A47735" s="131"/>
    </row>
    <row r="47738" spans="1:1" x14ac:dyDescent="0.55000000000000004">
      <c r="A47738" s="131"/>
    </row>
    <row r="47739" spans="1:1" x14ac:dyDescent="0.55000000000000004">
      <c r="A47739" s="131"/>
    </row>
    <row r="47742" spans="1:1" x14ac:dyDescent="0.55000000000000004">
      <c r="A47742" s="131"/>
    </row>
    <row r="47743" spans="1:1" x14ac:dyDescent="0.55000000000000004">
      <c r="A47743" s="131"/>
    </row>
    <row r="47746" spans="1:1" x14ac:dyDescent="0.55000000000000004">
      <c r="A47746" s="131"/>
    </row>
    <row r="47747" spans="1:1" x14ac:dyDescent="0.55000000000000004">
      <c r="A47747" s="131"/>
    </row>
    <row r="47750" spans="1:1" x14ac:dyDescent="0.55000000000000004">
      <c r="A47750" s="131"/>
    </row>
    <row r="47751" spans="1:1" x14ac:dyDescent="0.55000000000000004">
      <c r="A47751" s="131"/>
    </row>
    <row r="47754" spans="1:1" x14ac:dyDescent="0.55000000000000004">
      <c r="A47754" s="131"/>
    </row>
    <row r="47755" spans="1:1" x14ac:dyDescent="0.55000000000000004">
      <c r="A47755" s="131"/>
    </row>
    <row r="47758" spans="1:1" x14ac:dyDescent="0.55000000000000004">
      <c r="A47758" s="131"/>
    </row>
    <row r="47759" spans="1:1" x14ac:dyDescent="0.55000000000000004">
      <c r="A47759" s="131"/>
    </row>
    <row r="47762" spans="1:1" x14ac:dyDescent="0.55000000000000004">
      <c r="A47762" s="131"/>
    </row>
    <row r="47763" spans="1:1" x14ac:dyDescent="0.55000000000000004">
      <c r="A47763" s="131"/>
    </row>
    <row r="47766" spans="1:1" x14ac:dyDescent="0.55000000000000004">
      <c r="A47766" s="131"/>
    </row>
    <row r="47767" spans="1:1" x14ac:dyDescent="0.55000000000000004">
      <c r="A47767" s="131"/>
    </row>
    <row r="47770" spans="1:1" x14ac:dyDescent="0.55000000000000004">
      <c r="A47770" s="131"/>
    </row>
    <row r="47771" spans="1:1" x14ac:dyDescent="0.55000000000000004">
      <c r="A47771" s="131"/>
    </row>
    <row r="47774" spans="1:1" x14ac:dyDescent="0.55000000000000004">
      <c r="A47774" s="131"/>
    </row>
    <row r="47775" spans="1:1" x14ac:dyDescent="0.55000000000000004">
      <c r="A47775" s="131"/>
    </row>
    <row r="47778" spans="1:1" x14ac:dyDescent="0.55000000000000004">
      <c r="A47778" s="131"/>
    </row>
    <row r="47779" spans="1:1" x14ac:dyDescent="0.55000000000000004">
      <c r="A47779" s="131"/>
    </row>
    <row r="47782" spans="1:1" x14ac:dyDescent="0.55000000000000004">
      <c r="A47782" s="131"/>
    </row>
    <row r="47783" spans="1:1" x14ac:dyDescent="0.55000000000000004">
      <c r="A47783" s="131"/>
    </row>
    <row r="47786" spans="1:1" x14ac:dyDescent="0.55000000000000004">
      <c r="A47786" s="131"/>
    </row>
    <row r="47787" spans="1:1" x14ac:dyDescent="0.55000000000000004">
      <c r="A47787" s="131"/>
    </row>
    <row r="47790" spans="1:1" x14ac:dyDescent="0.55000000000000004">
      <c r="A47790" s="131"/>
    </row>
    <row r="47791" spans="1:1" x14ac:dyDescent="0.55000000000000004">
      <c r="A47791" s="131"/>
    </row>
    <row r="47794" spans="1:1" x14ac:dyDescent="0.55000000000000004">
      <c r="A47794" s="131"/>
    </row>
    <row r="47795" spans="1:1" x14ac:dyDescent="0.55000000000000004">
      <c r="A47795" s="131"/>
    </row>
    <row r="47798" spans="1:1" x14ac:dyDescent="0.55000000000000004">
      <c r="A47798" s="131"/>
    </row>
    <row r="47799" spans="1:1" x14ac:dyDescent="0.55000000000000004">
      <c r="A47799" s="131"/>
    </row>
    <row r="47802" spans="1:1" x14ac:dyDescent="0.55000000000000004">
      <c r="A47802" s="131"/>
    </row>
    <row r="47803" spans="1:1" x14ac:dyDescent="0.55000000000000004">
      <c r="A47803" s="131"/>
    </row>
    <row r="47806" spans="1:1" x14ac:dyDescent="0.55000000000000004">
      <c r="A47806" s="131"/>
    </row>
    <row r="47807" spans="1:1" x14ac:dyDescent="0.55000000000000004">
      <c r="A47807" s="131"/>
    </row>
    <row r="47810" spans="1:1" x14ac:dyDescent="0.55000000000000004">
      <c r="A47810" s="131"/>
    </row>
    <row r="47811" spans="1:1" x14ac:dyDescent="0.55000000000000004">
      <c r="A47811" s="131"/>
    </row>
    <row r="47814" spans="1:1" x14ac:dyDescent="0.55000000000000004">
      <c r="A47814" s="131"/>
    </row>
    <row r="47815" spans="1:1" x14ac:dyDescent="0.55000000000000004">
      <c r="A47815" s="131"/>
    </row>
    <row r="47818" spans="1:1" x14ac:dyDescent="0.55000000000000004">
      <c r="A47818" s="131"/>
    </row>
    <row r="47819" spans="1:1" x14ac:dyDescent="0.55000000000000004">
      <c r="A47819" s="131"/>
    </row>
    <row r="47822" spans="1:1" x14ac:dyDescent="0.55000000000000004">
      <c r="A47822" s="131"/>
    </row>
    <row r="47823" spans="1:1" x14ac:dyDescent="0.55000000000000004">
      <c r="A47823" s="131"/>
    </row>
    <row r="47826" spans="1:1" x14ac:dyDescent="0.55000000000000004">
      <c r="A47826" s="131"/>
    </row>
    <row r="47827" spans="1:1" x14ac:dyDescent="0.55000000000000004">
      <c r="A47827" s="131"/>
    </row>
    <row r="47830" spans="1:1" x14ac:dyDescent="0.55000000000000004">
      <c r="A47830" s="131"/>
    </row>
    <row r="47831" spans="1:1" x14ac:dyDescent="0.55000000000000004">
      <c r="A47831" s="131"/>
    </row>
    <row r="47834" spans="1:1" x14ac:dyDescent="0.55000000000000004">
      <c r="A47834" s="131"/>
    </row>
    <row r="47835" spans="1:1" x14ac:dyDescent="0.55000000000000004">
      <c r="A47835" s="131"/>
    </row>
    <row r="47838" spans="1:1" x14ac:dyDescent="0.55000000000000004">
      <c r="A47838" s="131"/>
    </row>
    <row r="47839" spans="1:1" x14ac:dyDescent="0.55000000000000004">
      <c r="A47839" s="131"/>
    </row>
    <row r="47842" spans="1:1" x14ac:dyDescent="0.55000000000000004">
      <c r="A47842" s="131"/>
    </row>
    <row r="47843" spans="1:1" x14ac:dyDescent="0.55000000000000004">
      <c r="A47843" s="131"/>
    </row>
    <row r="47846" spans="1:1" x14ac:dyDescent="0.55000000000000004">
      <c r="A47846" s="131"/>
    </row>
    <row r="47847" spans="1:1" x14ac:dyDescent="0.55000000000000004">
      <c r="A47847" s="131"/>
    </row>
    <row r="47850" spans="1:1" x14ac:dyDescent="0.55000000000000004">
      <c r="A47850" s="131"/>
    </row>
    <row r="47851" spans="1:1" x14ac:dyDescent="0.55000000000000004">
      <c r="A47851" s="131"/>
    </row>
    <row r="47854" spans="1:1" x14ac:dyDescent="0.55000000000000004">
      <c r="A47854" s="131"/>
    </row>
    <row r="47855" spans="1:1" x14ac:dyDescent="0.55000000000000004">
      <c r="A47855" s="131"/>
    </row>
    <row r="47858" spans="1:1" x14ac:dyDescent="0.55000000000000004">
      <c r="A47858" s="131"/>
    </row>
    <row r="47859" spans="1:1" x14ac:dyDescent="0.55000000000000004">
      <c r="A47859" s="131"/>
    </row>
    <row r="47862" spans="1:1" x14ac:dyDescent="0.55000000000000004">
      <c r="A47862" s="131"/>
    </row>
    <row r="47863" spans="1:1" x14ac:dyDescent="0.55000000000000004">
      <c r="A47863" s="131"/>
    </row>
    <row r="47866" spans="1:1" x14ac:dyDescent="0.55000000000000004">
      <c r="A47866" s="131"/>
    </row>
    <row r="47867" spans="1:1" x14ac:dyDescent="0.55000000000000004">
      <c r="A47867" s="131"/>
    </row>
    <row r="47870" spans="1:1" x14ac:dyDescent="0.55000000000000004">
      <c r="A47870" s="131"/>
    </row>
    <row r="47871" spans="1:1" x14ac:dyDescent="0.55000000000000004">
      <c r="A47871" s="131"/>
    </row>
    <row r="47874" spans="1:1" x14ac:dyDescent="0.55000000000000004">
      <c r="A47874" s="131"/>
    </row>
    <row r="47875" spans="1:1" x14ac:dyDescent="0.55000000000000004">
      <c r="A47875" s="131"/>
    </row>
    <row r="47878" spans="1:1" x14ac:dyDescent="0.55000000000000004">
      <c r="A47878" s="131"/>
    </row>
    <row r="47879" spans="1:1" x14ac:dyDescent="0.55000000000000004">
      <c r="A47879" s="131"/>
    </row>
    <row r="47882" spans="1:1" x14ac:dyDescent="0.55000000000000004">
      <c r="A47882" s="131"/>
    </row>
    <row r="47883" spans="1:1" x14ac:dyDescent="0.55000000000000004">
      <c r="A47883" s="131"/>
    </row>
    <row r="47886" spans="1:1" x14ac:dyDescent="0.55000000000000004">
      <c r="A47886" s="131"/>
    </row>
    <row r="47887" spans="1:1" x14ac:dyDescent="0.55000000000000004">
      <c r="A47887" s="131"/>
    </row>
    <row r="47890" spans="1:1" x14ac:dyDescent="0.55000000000000004">
      <c r="A47890" s="131"/>
    </row>
    <row r="47891" spans="1:1" x14ac:dyDescent="0.55000000000000004">
      <c r="A47891" s="131"/>
    </row>
    <row r="47894" spans="1:1" x14ac:dyDescent="0.55000000000000004">
      <c r="A47894" s="131"/>
    </row>
    <row r="47895" spans="1:1" x14ac:dyDescent="0.55000000000000004">
      <c r="A47895" s="131"/>
    </row>
    <row r="47898" spans="1:1" x14ac:dyDescent="0.55000000000000004">
      <c r="A47898" s="131"/>
    </row>
    <row r="47899" spans="1:1" x14ac:dyDescent="0.55000000000000004">
      <c r="A47899" s="131"/>
    </row>
    <row r="47902" spans="1:1" x14ac:dyDescent="0.55000000000000004">
      <c r="A47902" s="131"/>
    </row>
    <row r="47903" spans="1:1" x14ac:dyDescent="0.55000000000000004">
      <c r="A47903" s="131"/>
    </row>
    <row r="47906" spans="1:1" x14ac:dyDescent="0.55000000000000004">
      <c r="A47906" s="131"/>
    </row>
    <row r="47907" spans="1:1" x14ac:dyDescent="0.55000000000000004">
      <c r="A47907" s="131"/>
    </row>
    <row r="47910" spans="1:1" x14ac:dyDescent="0.55000000000000004">
      <c r="A47910" s="131"/>
    </row>
    <row r="47911" spans="1:1" x14ac:dyDescent="0.55000000000000004">
      <c r="A47911" s="131"/>
    </row>
    <row r="47914" spans="1:1" x14ac:dyDescent="0.55000000000000004">
      <c r="A47914" s="131"/>
    </row>
    <row r="47915" spans="1:1" x14ac:dyDescent="0.55000000000000004">
      <c r="A47915" s="131"/>
    </row>
    <row r="47918" spans="1:1" x14ac:dyDescent="0.55000000000000004">
      <c r="A47918" s="131"/>
    </row>
    <row r="47919" spans="1:1" x14ac:dyDescent="0.55000000000000004">
      <c r="A47919" s="131"/>
    </row>
    <row r="47922" spans="1:1" x14ac:dyDescent="0.55000000000000004">
      <c r="A47922" s="131"/>
    </row>
    <row r="47923" spans="1:1" x14ac:dyDescent="0.55000000000000004">
      <c r="A47923" s="131"/>
    </row>
    <row r="47926" spans="1:1" x14ac:dyDescent="0.55000000000000004">
      <c r="A47926" s="131"/>
    </row>
    <row r="47927" spans="1:1" x14ac:dyDescent="0.55000000000000004">
      <c r="A47927" s="131"/>
    </row>
    <row r="47930" spans="1:1" x14ac:dyDescent="0.55000000000000004">
      <c r="A47930" s="131"/>
    </row>
    <row r="47931" spans="1:1" x14ac:dyDescent="0.55000000000000004">
      <c r="A47931" s="131"/>
    </row>
    <row r="47934" spans="1:1" x14ac:dyDescent="0.55000000000000004">
      <c r="A47934" s="131"/>
    </row>
    <row r="47935" spans="1:1" x14ac:dyDescent="0.55000000000000004">
      <c r="A47935" s="131"/>
    </row>
    <row r="47938" spans="1:1" x14ac:dyDescent="0.55000000000000004">
      <c r="A47938" s="131"/>
    </row>
    <row r="47939" spans="1:1" x14ac:dyDescent="0.55000000000000004">
      <c r="A47939" s="131"/>
    </row>
    <row r="47942" spans="1:1" x14ac:dyDescent="0.55000000000000004">
      <c r="A47942" s="131"/>
    </row>
    <row r="47943" spans="1:1" x14ac:dyDescent="0.55000000000000004">
      <c r="A47943" s="131"/>
    </row>
    <row r="47946" spans="1:1" x14ac:dyDescent="0.55000000000000004">
      <c r="A47946" s="131"/>
    </row>
    <row r="47947" spans="1:1" x14ac:dyDescent="0.55000000000000004">
      <c r="A47947" s="131"/>
    </row>
    <row r="47950" spans="1:1" x14ac:dyDescent="0.55000000000000004">
      <c r="A47950" s="131"/>
    </row>
    <row r="47951" spans="1:1" x14ac:dyDescent="0.55000000000000004">
      <c r="A47951" s="131"/>
    </row>
    <row r="47954" spans="1:1" x14ac:dyDescent="0.55000000000000004">
      <c r="A47954" s="131"/>
    </row>
    <row r="47955" spans="1:1" x14ac:dyDescent="0.55000000000000004">
      <c r="A47955" s="131"/>
    </row>
    <row r="47958" spans="1:1" x14ac:dyDescent="0.55000000000000004">
      <c r="A47958" s="131"/>
    </row>
    <row r="47959" spans="1:1" x14ac:dyDescent="0.55000000000000004">
      <c r="A47959" s="131"/>
    </row>
    <row r="47962" spans="1:1" x14ac:dyDescent="0.55000000000000004">
      <c r="A47962" s="131"/>
    </row>
    <row r="47963" spans="1:1" x14ac:dyDescent="0.55000000000000004">
      <c r="A47963" s="131"/>
    </row>
    <row r="47966" spans="1:1" x14ac:dyDescent="0.55000000000000004">
      <c r="A47966" s="131"/>
    </row>
    <row r="47967" spans="1:1" x14ac:dyDescent="0.55000000000000004">
      <c r="A47967" s="131"/>
    </row>
    <row r="47970" spans="1:1" x14ac:dyDescent="0.55000000000000004">
      <c r="A47970" s="131"/>
    </row>
    <row r="47971" spans="1:1" x14ac:dyDescent="0.55000000000000004">
      <c r="A47971" s="131"/>
    </row>
    <row r="47974" spans="1:1" x14ac:dyDescent="0.55000000000000004">
      <c r="A47974" s="131"/>
    </row>
    <row r="47975" spans="1:1" x14ac:dyDescent="0.55000000000000004">
      <c r="A47975" s="131"/>
    </row>
    <row r="47978" spans="1:1" x14ac:dyDescent="0.55000000000000004">
      <c r="A47978" s="131"/>
    </row>
    <row r="47979" spans="1:1" x14ac:dyDescent="0.55000000000000004">
      <c r="A47979" s="131"/>
    </row>
    <row r="47982" spans="1:1" x14ac:dyDescent="0.55000000000000004">
      <c r="A47982" s="131"/>
    </row>
    <row r="47983" spans="1:1" x14ac:dyDescent="0.55000000000000004">
      <c r="A47983" s="131"/>
    </row>
    <row r="47986" spans="1:1" x14ac:dyDescent="0.55000000000000004">
      <c r="A47986" s="131"/>
    </row>
    <row r="47987" spans="1:1" x14ac:dyDescent="0.55000000000000004">
      <c r="A47987" s="131"/>
    </row>
    <row r="47990" spans="1:1" x14ac:dyDescent="0.55000000000000004">
      <c r="A47990" s="131"/>
    </row>
    <row r="47991" spans="1:1" x14ac:dyDescent="0.55000000000000004">
      <c r="A47991" s="131"/>
    </row>
    <row r="47994" spans="1:1" x14ac:dyDescent="0.55000000000000004">
      <c r="A47994" s="131"/>
    </row>
    <row r="47995" spans="1:1" x14ac:dyDescent="0.55000000000000004">
      <c r="A47995" s="131"/>
    </row>
    <row r="47998" spans="1:1" x14ac:dyDescent="0.55000000000000004">
      <c r="A47998" s="131"/>
    </row>
    <row r="47999" spans="1:1" x14ac:dyDescent="0.55000000000000004">
      <c r="A47999" s="131"/>
    </row>
    <row r="48002" spans="1:1" x14ac:dyDescent="0.55000000000000004">
      <c r="A48002" s="131"/>
    </row>
    <row r="48003" spans="1:1" x14ac:dyDescent="0.55000000000000004">
      <c r="A48003" s="131"/>
    </row>
    <row r="48006" spans="1:1" x14ac:dyDescent="0.55000000000000004">
      <c r="A48006" s="131"/>
    </row>
    <row r="48007" spans="1:1" x14ac:dyDescent="0.55000000000000004">
      <c r="A48007" s="131"/>
    </row>
    <row r="48010" spans="1:1" x14ac:dyDescent="0.55000000000000004">
      <c r="A48010" s="131"/>
    </row>
    <row r="48011" spans="1:1" x14ac:dyDescent="0.55000000000000004">
      <c r="A48011" s="131"/>
    </row>
    <row r="48014" spans="1:1" x14ac:dyDescent="0.55000000000000004">
      <c r="A48014" s="131"/>
    </row>
    <row r="48015" spans="1:1" x14ac:dyDescent="0.55000000000000004">
      <c r="A48015" s="131"/>
    </row>
    <row r="48018" spans="1:1" x14ac:dyDescent="0.55000000000000004">
      <c r="A48018" s="131"/>
    </row>
    <row r="48019" spans="1:1" x14ac:dyDescent="0.55000000000000004">
      <c r="A48019" s="131"/>
    </row>
    <row r="48022" spans="1:1" x14ac:dyDescent="0.55000000000000004">
      <c r="A48022" s="131"/>
    </row>
    <row r="48023" spans="1:1" x14ac:dyDescent="0.55000000000000004">
      <c r="A48023" s="131"/>
    </row>
    <row r="48026" spans="1:1" x14ac:dyDescent="0.55000000000000004">
      <c r="A48026" s="131"/>
    </row>
    <row r="48027" spans="1:1" x14ac:dyDescent="0.55000000000000004">
      <c r="A48027" s="131"/>
    </row>
    <row r="48030" spans="1:1" x14ac:dyDescent="0.55000000000000004">
      <c r="A48030" s="131"/>
    </row>
    <row r="48031" spans="1:1" x14ac:dyDescent="0.55000000000000004">
      <c r="A48031" s="131"/>
    </row>
    <row r="48034" spans="1:1" x14ac:dyDescent="0.55000000000000004">
      <c r="A48034" s="131"/>
    </row>
    <row r="48035" spans="1:1" x14ac:dyDescent="0.55000000000000004">
      <c r="A48035" s="131"/>
    </row>
    <row r="48038" spans="1:1" x14ac:dyDescent="0.55000000000000004">
      <c r="A48038" s="131"/>
    </row>
    <row r="48039" spans="1:1" x14ac:dyDescent="0.55000000000000004">
      <c r="A48039" s="131"/>
    </row>
    <row r="48042" spans="1:1" x14ac:dyDescent="0.55000000000000004">
      <c r="A48042" s="131"/>
    </row>
    <row r="48043" spans="1:1" x14ac:dyDescent="0.55000000000000004">
      <c r="A48043" s="131"/>
    </row>
    <row r="48046" spans="1:1" x14ac:dyDescent="0.55000000000000004">
      <c r="A48046" s="131"/>
    </row>
    <row r="48047" spans="1:1" x14ac:dyDescent="0.55000000000000004">
      <c r="A48047" s="131"/>
    </row>
    <row r="48050" spans="1:1" x14ac:dyDescent="0.55000000000000004">
      <c r="A48050" s="131"/>
    </row>
    <row r="48051" spans="1:1" x14ac:dyDescent="0.55000000000000004">
      <c r="A48051" s="131"/>
    </row>
    <row r="48054" spans="1:1" x14ac:dyDescent="0.55000000000000004">
      <c r="A48054" s="131"/>
    </row>
    <row r="48055" spans="1:1" x14ac:dyDescent="0.55000000000000004">
      <c r="A48055" s="131"/>
    </row>
    <row r="48058" spans="1:1" x14ac:dyDescent="0.55000000000000004">
      <c r="A48058" s="131"/>
    </row>
    <row r="48059" spans="1:1" x14ac:dyDescent="0.55000000000000004">
      <c r="A48059" s="131"/>
    </row>
    <row r="48062" spans="1:1" x14ac:dyDescent="0.55000000000000004">
      <c r="A48062" s="131"/>
    </row>
    <row r="48063" spans="1:1" x14ac:dyDescent="0.55000000000000004">
      <c r="A48063" s="131"/>
    </row>
    <row r="48066" spans="1:1" x14ac:dyDescent="0.55000000000000004">
      <c r="A48066" s="131"/>
    </row>
    <row r="48067" spans="1:1" x14ac:dyDescent="0.55000000000000004">
      <c r="A48067" s="131"/>
    </row>
    <row r="48070" spans="1:1" x14ac:dyDescent="0.55000000000000004">
      <c r="A48070" s="131"/>
    </row>
    <row r="48071" spans="1:1" x14ac:dyDescent="0.55000000000000004">
      <c r="A48071" s="131"/>
    </row>
    <row r="48074" spans="1:1" x14ac:dyDescent="0.55000000000000004">
      <c r="A48074" s="131"/>
    </row>
    <row r="48075" spans="1:1" x14ac:dyDescent="0.55000000000000004">
      <c r="A48075" s="131"/>
    </row>
    <row r="48078" spans="1:1" x14ac:dyDescent="0.55000000000000004">
      <c r="A48078" s="131"/>
    </row>
    <row r="48079" spans="1:1" x14ac:dyDescent="0.55000000000000004">
      <c r="A48079" s="131"/>
    </row>
    <row r="48082" spans="1:1" x14ac:dyDescent="0.55000000000000004">
      <c r="A48082" s="131"/>
    </row>
    <row r="48083" spans="1:1" x14ac:dyDescent="0.55000000000000004">
      <c r="A48083" s="131"/>
    </row>
    <row r="48086" spans="1:1" x14ac:dyDescent="0.55000000000000004">
      <c r="A48086" s="131"/>
    </row>
    <row r="48087" spans="1:1" x14ac:dyDescent="0.55000000000000004">
      <c r="A48087" s="131"/>
    </row>
    <row r="48090" spans="1:1" x14ac:dyDescent="0.55000000000000004">
      <c r="A48090" s="131"/>
    </row>
    <row r="48091" spans="1:1" x14ac:dyDescent="0.55000000000000004">
      <c r="A48091" s="131"/>
    </row>
    <row r="48094" spans="1:1" x14ac:dyDescent="0.55000000000000004">
      <c r="A48094" s="131"/>
    </row>
    <row r="48095" spans="1:1" x14ac:dyDescent="0.55000000000000004">
      <c r="A48095" s="131"/>
    </row>
    <row r="48098" spans="1:1" x14ac:dyDescent="0.55000000000000004">
      <c r="A48098" s="131"/>
    </row>
    <row r="48099" spans="1:1" x14ac:dyDescent="0.55000000000000004">
      <c r="A48099" s="131"/>
    </row>
    <row r="48102" spans="1:1" x14ac:dyDescent="0.55000000000000004">
      <c r="A48102" s="131"/>
    </row>
    <row r="48103" spans="1:1" x14ac:dyDescent="0.55000000000000004">
      <c r="A48103" s="131"/>
    </row>
    <row r="48106" spans="1:1" x14ac:dyDescent="0.55000000000000004">
      <c r="A48106" s="131"/>
    </row>
    <row r="48107" spans="1:1" x14ac:dyDescent="0.55000000000000004">
      <c r="A48107" s="131"/>
    </row>
    <row r="48110" spans="1:1" x14ac:dyDescent="0.55000000000000004">
      <c r="A48110" s="131"/>
    </row>
    <row r="48111" spans="1:1" x14ac:dyDescent="0.55000000000000004">
      <c r="A48111" s="131"/>
    </row>
    <row r="48114" spans="1:1" x14ac:dyDescent="0.55000000000000004">
      <c r="A48114" s="131"/>
    </row>
    <row r="48115" spans="1:1" x14ac:dyDescent="0.55000000000000004">
      <c r="A48115" s="131"/>
    </row>
    <row r="48118" spans="1:1" x14ac:dyDescent="0.55000000000000004">
      <c r="A48118" s="131"/>
    </row>
    <row r="48119" spans="1:1" x14ac:dyDescent="0.55000000000000004">
      <c r="A48119" s="131"/>
    </row>
    <row r="48122" spans="1:1" x14ac:dyDescent="0.55000000000000004">
      <c r="A48122" s="131"/>
    </row>
    <row r="48123" spans="1:1" x14ac:dyDescent="0.55000000000000004">
      <c r="A48123" s="131"/>
    </row>
    <row r="48126" spans="1:1" x14ac:dyDescent="0.55000000000000004">
      <c r="A48126" s="131"/>
    </row>
    <row r="48127" spans="1:1" x14ac:dyDescent="0.55000000000000004">
      <c r="A48127" s="131"/>
    </row>
    <row r="48130" spans="1:1" x14ac:dyDescent="0.55000000000000004">
      <c r="A48130" s="131"/>
    </row>
    <row r="48131" spans="1:1" x14ac:dyDescent="0.55000000000000004">
      <c r="A48131" s="131"/>
    </row>
    <row r="48134" spans="1:1" x14ac:dyDescent="0.55000000000000004">
      <c r="A48134" s="131"/>
    </row>
    <row r="48135" spans="1:1" x14ac:dyDescent="0.55000000000000004">
      <c r="A48135" s="131"/>
    </row>
    <row r="48138" spans="1:1" x14ac:dyDescent="0.55000000000000004">
      <c r="A48138" s="131"/>
    </row>
    <row r="48139" spans="1:1" x14ac:dyDescent="0.55000000000000004">
      <c r="A48139" s="131"/>
    </row>
    <row r="48142" spans="1:1" x14ac:dyDescent="0.55000000000000004">
      <c r="A48142" s="131"/>
    </row>
    <row r="48143" spans="1:1" x14ac:dyDescent="0.55000000000000004">
      <c r="A48143" s="131"/>
    </row>
    <row r="48146" spans="1:1" x14ac:dyDescent="0.55000000000000004">
      <c r="A48146" s="131"/>
    </row>
    <row r="48147" spans="1:1" x14ac:dyDescent="0.55000000000000004">
      <c r="A48147" s="131"/>
    </row>
    <row r="48150" spans="1:1" x14ac:dyDescent="0.55000000000000004">
      <c r="A48150" s="131"/>
    </row>
    <row r="48151" spans="1:1" x14ac:dyDescent="0.55000000000000004">
      <c r="A48151" s="131"/>
    </row>
    <row r="48154" spans="1:1" x14ac:dyDescent="0.55000000000000004">
      <c r="A48154" s="131"/>
    </row>
    <row r="48155" spans="1:1" x14ac:dyDescent="0.55000000000000004">
      <c r="A48155" s="131"/>
    </row>
    <row r="48158" spans="1:1" x14ac:dyDescent="0.55000000000000004">
      <c r="A48158" s="131"/>
    </row>
    <row r="48159" spans="1:1" x14ac:dyDescent="0.55000000000000004">
      <c r="A48159" s="131"/>
    </row>
    <row r="48162" spans="1:1" x14ac:dyDescent="0.55000000000000004">
      <c r="A48162" s="131"/>
    </row>
    <row r="48163" spans="1:1" x14ac:dyDescent="0.55000000000000004">
      <c r="A48163" s="131"/>
    </row>
    <row r="48166" spans="1:1" x14ac:dyDescent="0.55000000000000004">
      <c r="A48166" s="131"/>
    </row>
    <row r="48167" spans="1:1" x14ac:dyDescent="0.55000000000000004">
      <c r="A48167" s="131"/>
    </row>
    <row r="48170" spans="1:1" x14ac:dyDescent="0.55000000000000004">
      <c r="A48170" s="131"/>
    </row>
    <row r="48171" spans="1:1" x14ac:dyDescent="0.55000000000000004">
      <c r="A48171" s="131"/>
    </row>
    <row r="48174" spans="1:1" x14ac:dyDescent="0.55000000000000004">
      <c r="A48174" s="131"/>
    </row>
    <row r="48175" spans="1:1" x14ac:dyDescent="0.55000000000000004">
      <c r="A48175" s="131"/>
    </row>
    <row r="48178" spans="1:1" x14ac:dyDescent="0.55000000000000004">
      <c r="A48178" s="131"/>
    </row>
    <row r="48179" spans="1:1" x14ac:dyDescent="0.55000000000000004">
      <c r="A48179" s="131"/>
    </row>
    <row r="48182" spans="1:1" x14ac:dyDescent="0.55000000000000004">
      <c r="A48182" s="131"/>
    </row>
    <row r="48183" spans="1:1" x14ac:dyDescent="0.55000000000000004">
      <c r="A48183" s="131"/>
    </row>
    <row r="48186" spans="1:1" x14ac:dyDescent="0.55000000000000004">
      <c r="A48186" s="131"/>
    </row>
    <row r="48187" spans="1:1" x14ac:dyDescent="0.55000000000000004">
      <c r="A48187" s="131"/>
    </row>
    <row r="48190" spans="1:1" x14ac:dyDescent="0.55000000000000004">
      <c r="A48190" s="131"/>
    </row>
    <row r="48191" spans="1:1" x14ac:dyDescent="0.55000000000000004">
      <c r="A48191" s="131"/>
    </row>
    <row r="48194" spans="1:1" x14ac:dyDescent="0.55000000000000004">
      <c r="A48194" s="131"/>
    </row>
    <row r="48195" spans="1:1" x14ac:dyDescent="0.55000000000000004">
      <c r="A48195" s="131"/>
    </row>
    <row r="48198" spans="1:1" x14ac:dyDescent="0.55000000000000004">
      <c r="A48198" s="131"/>
    </row>
    <row r="48199" spans="1:1" x14ac:dyDescent="0.55000000000000004">
      <c r="A48199" s="131"/>
    </row>
    <row r="48202" spans="1:1" x14ac:dyDescent="0.55000000000000004">
      <c r="A48202" s="131"/>
    </row>
    <row r="48203" spans="1:1" x14ac:dyDescent="0.55000000000000004">
      <c r="A48203" s="131"/>
    </row>
    <row r="48206" spans="1:1" x14ac:dyDescent="0.55000000000000004">
      <c r="A48206" s="131"/>
    </row>
    <row r="48207" spans="1:1" x14ac:dyDescent="0.55000000000000004">
      <c r="A48207" s="131"/>
    </row>
    <row r="48210" spans="1:1" x14ac:dyDescent="0.55000000000000004">
      <c r="A48210" s="131"/>
    </row>
    <row r="48211" spans="1:1" x14ac:dyDescent="0.55000000000000004">
      <c r="A48211" s="131"/>
    </row>
    <row r="48214" spans="1:1" x14ac:dyDescent="0.55000000000000004">
      <c r="A48214" s="131"/>
    </row>
    <row r="48215" spans="1:1" x14ac:dyDescent="0.55000000000000004">
      <c r="A48215" s="131"/>
    </row>
    <row r="48218" spans="1:1" x14ac:dyDescent="0.55000000000000004">
      <c r="A48218" s="131"/>
    </row>
    <row r="48219" spans="1:1" x14ac:dyDescent="0.55000000000000004">
      <c r="A48219" s="131"/>
    </row>
    <row r="48222" spans="1:1" x14ac:dyDescent="0.55000000000000004">
      <c r="A48222" s="131"/>
    </row>
    <row r="48223" spans="1:1" x14ac:dyDescent="0.55000000000000004">
      <c r="A48223" s="131"/>
    </row>
    <row r="48226" spans="1:1" x14ac:dyDescent="0.55000000000000004">
      <c r="A48226" s="131"/>
    </row>
    <row r="48227" spans="1:1" x14ac:dyDescent="0.55000000000000004">
      <c r="A48227" s="131"/>
    </row>
    <row r="48230" spans="1:1" x14ac:dyDescent="0.55000000000000004">
      <c r="A48230" s="131"/>
    </row>
    <row r="48231" spans="1:1" x14ac:dyDescent="0.55000000000000004">
      <c r="A48231" s="131"/>
    </row>
    <row r="48234" spans="1:1" x14ac:dyDescent="0.55000000000000004">
      <c r="A48234" s="131"/>
    </row>
    <row r="48235" spans="1:1" x14ac:dyDescent="0.55000000000000004">
      <c r="A48235" s="131"/>
    </row>
    <row r="48238" spans="1:1" x14ac:dyDescent="0.55000000000000004">
      <c r="A48238" s="131"/>
    </row>
    <row r="48239" spans="1:1" x14ac:dyDescent="0.55000000000000004">
      <c r="A48239" s="131"/>
    </row>
    <row r="48242" spans="1:1" x14ac:dyDescent="0.55000000000000004">
      <c r="A48242" s="131"/>
    </row>
    <row r="48243" spans="1:1" x14ac:dyDescent="0.55000000000000004">
      <c r="A48243" s="131"/>
    </row>
    <row r="48246" spans="1:1" x14ac:dyDescent="0.55000000000000004">
      <c r="A48246" s="131"/>
    </row>
    <row r="48247" spans="1:1" x14ac:dyDescent="0.55000000000000004">
      <c r="A48247" s="131"/>
    </row>
    <row r="48250" spans="1:1" x14ac:dyDescent="0.55000000000000004">
      <c r="A48250" s="131"/>
    </row>
    <row r="48251" spans="1:1" x14ac:dyDescent="0.55000000000000004">
      <c r="A48251" s="131"/>
    </row>
    <row r="48254" spans="1:1" x14ac:dyDescent="0.55000000000000004">
      <c r="A48254" s="131"/>
    </row>
    <row r="48255" spans="1:1" x14ac:dyDescent="0.55000000000000004">
      <c r="A48255" s="131"/>
    </row>
    <row r="48258" spans="1:1" x14ac:dyDescent="0.55000000000000004">
      <c r="A48258" s="131"/>
    </row>
    <row r="48259" spans="1:1" x14ac:dyDescent="0.55000000000000004">
      <c r="A48259" s="131"/>
    </row>
    <row r="48262" spans="1:1" x14ac:dyDescent="0.55000000000000004">
      <c r="A48262" s="131"/>
    </row>
    <row r="48263" spans="1:1" x14ac:dyDescent="0.55000000000000004">
      <c r="A48263" s="131"/>
    </row>
    <row r="48266" spans="1:1" x14ac:dyDescent="0.55000000000000004">
      <c r="A48266" s="131"/>
    </row>
    <row r="48267" spans="1:1" x14ac:dyDescent="0.55000000000000004">
      <c r="A48267" s="131"/>
    </row>
    <row r="48270" spans="1:1" x14ac:dyDescent="0.55000000000000004">
      <c r="A48270" s="131"/>
    </row>
    <row r="48271" spans="1:1" x14ac:dyDescent="0.55000000000000004">
      <c r="A48271" s="131"/>
    </row>
    <row r="48274" spans="1:1" x14ac:dyDescent="0.55000000000000004">
      <c r="A48274" s="131"/>
    </row>
    <row r="48275" spans="1:1" x14ac:dyDescent="0.55000000000000004">
      <c r="A48275" s="131"/>
    </row>
    <row r="48278" spans="1:1" x14ac:dyDescent="0.55000000000000004">
      <c r="A48278" s="131"/>
    </row>
    <row r="48279" spans="1:1" x14ac:dyDescent="0.55000000000000004">
      <c r="A48279" s="131"/>
    </row>
    <row r="48282" spans="1:1" x14ac:dyDescent="0.55000000000000004">
      <c r="A48282" s="131"/>
    </row>
    <row r="48283" spans="1:1" x14ac:dyDescent="0.55000000000000004">
      <c r="A48283" s="131"/>
    </row>
    <row r="48286" spans="1:1" x14ac:dyDescent="0.55000000000000004">
      <c r="A48286" s="131"/>
    </row>
    <row r="48287" spans="1:1" x14ac:dyDescent="0.55000000000000004">
      <c r="A48287" s="131"/>
    </row>
    <row r="48290" spans="1:1" x14ac:dyDescent="0.55000000000000004">
      <c r="A48290" s="131"/>
    </row>
    <row r="48291" spans="1:1" x14ac:dyDescent="0.55000000000000004">
      <c r="A48291" s="131"/>
    </row>
    <row r="48294" spans="1:1" x14ac:dyDescent="0.55000000000000004">
      <c r="A48294" s="131"/>
    </row>
    <row r="48295" spans="1:1" x14ac:dyDescent="0.55000000000000004">
      <c r="A48295" s="131"/>
    </row>
    <row r="48298" spans="1:1" x14ac:dyDescent="0.55000000000000004">
      <c r="A48298" s="131"/>
    </row>
    <row r="48299" spans="1:1" x14ac:dyDescent="0.55000000000000004">
      <c r="A48299" s="131"/>
    </row>
    <row r="48302" spans="1:1" x14ac:dyDescent="0.55000000000000004">
      <c r="A48302" s="131"/>
    </row>
    <row r="48303" spans="1:1" x14ac:dyDescent="0.55000000000000004">
      <c r="A48303" s="131"/>
    </row>
    <row r="48306" spans="1:1" x14ac:dyDescent="0.55000000000000004">
      <c r="A48306" s="131"/>
    </row>
    <row r="48307" spans="1:1" x14ac:dyDescent="0.55000000000000004">
      <c r="A48307" s="131"/>
    </row>
    <row r="48310" spans="1:1" x14ac:dyDescent="0.55000000000000004">
      <c r="A48310" s="131"/>
    </row>
    <row r="48311" spans="1:1" x14ac:dyDescent="0.55000000000000004">
      <c r="A48311" s="131"/>
    </row>
    <row r="48314" spans="1:1" x14ac:dyDescent="0.55000000000000004">
      <c r="A48314" s="131"/>
    </row>
    <row r="48315" spans="1:1" x14ac:dyDescent="0.55000000000000004">
      <c r="A48315" s="131"/>
    </row>
    <row r="48318" spans="1:1" x14ac:dyDescent="0.55000000000000004">
      <c r="A48318" s="131"/>
    </row>
    <row r="48319" spans="1:1" x14ac:dyDescent="0.55000000000000004">
      <c r="A48319" s="131"/>
    </row>
    <row r="48322" spans="1:1" x14ac:dyDescent="0.55000000000000004">
      <c r="A48322" s="131"/>
    </row>
    <row r="48323" spans="1:1" x14ac:dyDescent="0.55000000000000004">
      <c r="A48323" s="131"/>
    </row>
    <row r="48326" spans="1:1" x14ac:dyDescent="0.55000000000000004">
      <c r="A48326" s="131"/>
    </row>
    <row r="48327" spans="1:1" x14ac:dyDescent="0.55000000000000004">
      <c r="A48327" s="131"/>
    </row>
    <row r="48330" spans="1:1" x14ac:dyDescent="0.55000000000000004">
      <c r="A48330" s="131"/>
    </row>
    <row r="48331" spans="1:1" x14ac:dyDescent="0.55000000000000004">
      <c r="A48331" s="131"/>
    </row>
    <row r="48334" spans="1:1" x14ac:dyDescent="0.55000000000000004">
      <c r="A48334" s="131"/>
    </row>
    <row r="48335" spans="1:1" x14ac:dyDescent="0.55000000000000004">
      <c r="A48335" s="131"/>
    </row>
    <row r="48338" spans="1:1" x14ac:dyDescent="0.55000000000000004">
      <c r="A48338" s="131"/>
    </row>
    <row r="48339" spans="1:1" x14ac:dyDescent="0.55000000000000004">
      <c r="A48339" s="131"/>
    </row>
    <row r="48342" spans="1:1" x14ac:dyDescent="0.55000000000000004">
      <c r="A48342" s="131"/>
    </row>
    <row r="48343" spans="1:1" x14ac:dyDescent="0.55000000000000004">
      <c r="A48343" s="131"/>
    </row>
    <row r="48346" spans="1:1" x14ac:dyDescent="0.55000000000000004">
      <c r="A48346" s="131"/>
    </row>
    <row r="48347" spans="1:1" x14ac:dyDescent="0.55000000000000004">
      <c r="A48347" s="131"/>
    </row>
    <row r="48350" spans="1:1" x14ac:dyDescent="0.55000000000000004">
      <c r="A48350" s="131"/>
    </row>
    <row r="48351" spans="1:1" x14ac:dyDescent="0.55000000000000004">
      <c r="A48351" s="131"/>
    </row>
    <row r="48354" spans="1:1" x14ac:dyDescent="0.55000000000000004">
      <c r="A48354" s="131"/>
    </row>
    <row r="48355" spans="1:1" x14ac:dyDescent="0.55000000000000004">
      <c r="A48355" s="131"/>
    </row>
    <row r="48358" spans="1:1" x14ac:dyDescent="0.55000000000000004">
      <c r="A48358" s="131"/>
    </row>
    <row r="48359" spans="1:1" x14ac:dyDescent="0.55000000000000004">
      <c r="A48359" s="131"/>
    </row>
    <row r="48362" spans="1:1" x14ac:dyDescent="0.55000000000000004">
      <c r="A48362" s="131"/>
    </row>
    <row r="48363" spans="1:1" x14ac:dyDescent="0.55000000000000004">
      <c r="A48363" s="131"/>
    </row>
    <row r="48366" spans="1:1" x14ac:dyDescent="0.55000000000000004">
      <c r="A48366" s="131"/>
    </row>
    <row r="48367" spans="1:1" x14ac:dyDescent="0.55000000000000004">
      <c r="A48367" s="131"/>
    </row>
    <row r="48370" spans="1:1" x14ac:dyDescent="0.55000000000000004">
      <c r="A48370" s="131"/>
    </row>
    <row r="48371" spans="1:1" x14ac:dyDescent="0.55000000000000004">
      <c r="A48371" s="131"/>
    </row>
    <row r="48374" spans="1:1" x14ac:dyDescent="0.55000000000000004">
      <c r="A48374" s="131"/>
    </row>
    <row r="48375" spans="1:1" x14ac:dyDescent="0.55000000000000004">
      <c r="A48375" s="131"/>
    </row>
    <row r="48378" spans="1:1" x14ac:dyDescent="0.55000000000000004">
      <c r="A48378" s="131"/>
    </row>
    <row r="48379" spans="1:1" x14ac:dyDescent="0.55000000000000004">
      <c r="A48379" s="131"/>
    </row>
    <row r="48382" spans="1:1" x14ac:dyDescent="0.55000000000000004">
      <c r="A48382" s="131"/>
    </row>
    <row r="48383" spans="1:1" x14ac:dyDescent="0.55000000000000004">
      <c r="A48383" s="131"/>
    </row>
    <row r="48386" spans="1:1" x14ac:dyDescent="0.55000000000000004">
      <c r="A48386" s="131"/>
    </row>
    <row r="48387" spans="1:1" x14ac:dyDescent="0.55000000000000004">
      <c r="A48387" s="131"/>
    </row>
    <row r="48390" spans="1:1" x14ac:dyDescent="0.55000000000000004">
      <c r="A48390" s="131"/>
    </row>
    <row r="48391" spans="1:1" x14ac:dyDescent="0.55000000000000004">
      <c r="A48391" s="131"/>
    </row>
    <row r="48394" spans="1:1" x14ac:dyDescent="0.55000000000000004">
      <c r="A48394" s="131"/>
    </row>
    <row r="48395" spans="1:1" x14ac:dyDescent="0.55000000000000004">
      <c r="A48395" s="131"/>
    </row>
    <row r="48398" spans="1:1" x14ac:dyDescent="0.55000000000000004">
      <c r="A48398" s="131"/>
    </row>
    <row r="48399" spans="1:1" x14ac:dyDescent="0.55000000000000004">
      <c r="A48399" s="131"/>
    </row>
    <row r="48402" spans="1:1" x14ac:dyDescent="0.55000000000000004">
      <c r="A48402" s="131"/>
    </row>
    <row r="48403" spans="1:1" x14ac:dyDescent="0.55000000000000004">
      <c r="A48403" s="131"/>
    </row>
    <row r="48406" spans="1:1" x14ac:dyDescent="0.55000000000000004">
      <c r="A48406" s="131"/>
    </row>
    <row r="48407" spans="1:1" x14ac:dyDescent="0.55000000000000004">
      <c r="A48407" s="131"/>
    </row>
    <row r="48410" spans="1:1" x14ac:dyDescent="0.55000000000000004">
      <c r="A48410" s="131"/>
    </row>
    <row r="48411" spans="1:1" x14ac:dyDescent="0.55000000000000004">
      <c r="A48411" s="131"/>
    </row>
    <row r="48414" spans="1:1" x14ac:dyDescent="0.55000000000000004">
      <c r="A48414" s="131"/>
    </row>
    <row r="48415" spans="1:1" x14ac:dyDescent="0.55000000000000004">
      <c r="A48415" s="131"/>
    </row>
    <row r="48418" spans="1:1" x14ac:dyDescent="0.55000000000000004">
      <c r="A48418" s="131"/>
    </row>
    <row r="48419" spans="1:1" x14ac:dyDescent="0.55000000000000004">
      <c r="A48419" s="131"/>
    </row>
    <row r="48422" spans="1:1" x14ac:dyDescent="0.55000000000000004">
      <c r="A48422" s="131"/>
    </row>
    <row r="48423" spans="1:1" x14ac:dyDescent="0.55000000000000004">
      <c r="A48423" s="131"/>
    </row>
    <row r="48426" spans="1:1" x14ac:dyDescent="0.55000000000000004">
      <c r="A48426" s="131"/>
    </row>
    <row r="48427" spans="1:1" x14ac:dyDescent="0.55000000000000004">
      <c r="A48427" s="131"/>
    </row>
    <row r="48430" spans="1:1" x14ac:dyDescent="0.55000000000000004">
      <c r="A48430" s="131"/>
    </row>
    <row r="48431" spans="1:1" x14ac:dyDescent="0.55000000000000004">
      <c r="A48431" s="131"/>
    </row>
    <row r="48434" spans="1:1" x14ac:dyDescent="0.55000000000000004">
      <c r="A48434" s="131"/>
    </row>
    <row r="48435" spans="1:1" x14ac:dyDescent="0.55000000000000004">
      <c r="A48435" s="131"/>
    </row>
    <row r="48438" spans="1:1" x14ac:dyDescent="0.55000000000000004">
      <c r="A48438" s="131"/>
    </row>
    <row r="48439" spans="1:1" x14ac:dyDescent="0.55000000000000004">
      <c r="A48439" s="131"/>
    </row>
    <row r="48442" spans="1:1" x14ac:dyDescent="0.55000000000000004">
      <c r="A48442" s="131"/>
    </row>
    <row r="48443" spans="1:1" x14ac:dyDescent="0.55000000000000004">
      <c r="A48443" s="131"/>
    </row>
    <row r="48446" spans="1:1" x14ac:dyDescent="0.55000000000000004">
      <c r="A48446" s="131"/>
    </row>
    <row r="48447" spans="1:1" x14ac:dyDescent="0.55000000000000004">
      <c r="A48447" s="131"/>
    </row>
    <row r="48450" spans="1:1" x14ac:dyDescent="0.55000000000000004">
      <c r="A48450" s="131"/>
    </row>
    <row r="48451" spans="1:1" x14ac:dyDescent="0.55000000000000004">
      <c r="A48451" s="131"/>
    </row>
    <row r="48454" spans="1:1" x14ac:dyDescent="0.55000000000000004">
      <c r="A48454" s="131"/>
    </row>
    <row r="48455" spans="1:1" x14ac:dyDescent="0.55000000000000004">
      <c r="A48455" s="131"/>
    </row>
    <row r="48458" spans="1:1" x14ac:dyDescent="0.55000000000000004">
      <c r="A48458" s="131"/>
    </row>
    <row r="48459" spans="1:1" x14ac:dyDescent="0.55000000000000004">
      <c r="A48459" s="131"/>
    </row>
    <row r="48462" spans="1:1" x14ac:dyDescent="0.55000000000000004">
      <c r="A48462" s="131"/>
    </row>
    <row r="48463" spans="1:1" x14ac:dyDescent="0.55000000000000004">
      <c r="A48463" s="131"/>
    </row>
    <row r="48466" spans="1:1" x14ac:dyDescent="0.55000000000000004">
      <c r="A48466" s="131"/>
    </row>
    <row r="48467" spans="1:1" x14ac:dyDescent="0.55000000000000004">
      <c r="A48467" s="131"/>
    </row>
    <row r="48470" spans="1:1" x14ac:dyDescent="0.55000000000000004">
      <c r="A48470" s="131"/>
    </row>
    <row r="48471" spans="1:1" x14ac:dyDescent="0.55000000000000004">
      <c r="A48471" s="131"/>
    </row>
    <row r="48474" spans="1:1" x14ac:dyDescent="0.55000000000000004">
      <c r="A48474" s="131"/>
    </row>
    <row r="48475" spans="1:1" x14ac:dyDescent="0.55000000000000004">
      <c r="A48475" s="131"/>
    </row>
    <row r="48478" spans="1:1" x14ac:dyDescent="0.55000000000000004">
      <c r="A48478" s="131"/>
    </row>
    <row r="48479" spans="1:1" x14ac:dyDescent="0.55000000000000004">
      <c r="A48479" s="131"/>
    </row>
    <row r="48482" spans="1:1" x14ac:dyDescent="0.55000000000000004">
      <c r="A48482" s="131"/>
    </row>
    <row r="48483" spans="1:1" x14ac:dyDescent="0.55000000000000004">
      <c r="A48483" s="131"/>
    </row>
    <row r="48486" spans="1:1" x14ac:dyDescent="0.55000000000000004">
      <c r="A48486" s="131"/>
    </row>
    <row r="48487" spans="1:1" x14ac:dyDescent="0.55000000000000004">
      <c r="A48487" s="131"/>
    </row>
    <row r="48490" spans="1:1" x14ac:dyDescent="0.55000000000000004">
      <c r="A48490" s="131"/>
    </row>
    <row r="48491" spans="1:1" x14ac:dyDescent="0.55000000000000004">
      <c r="A48491" s="131"/>
    </row>
    <row r="48494" spans="1:1" x14ac:dyDescent="0.55000000000000004">
      <c r="A48494" s="131"/>
    </row>
    <row r="48495" spans="1:1" x14ac:dyDescent="0.55000000000000004">
      <c r="A48495" s="131"/>
    </row>
    <row r="48498" spans="1:1" x14ac:dyDescent="0.55000000000000004">
      <c r="A48498" s="131"/>
    </row>
    <row r="48499" spans="1:1" x14ac:dyDescent="0.55000000000000004">
      <c r="A48499" s="131"/>
    </row>
    <row r="48502" spans="1:1" x14ac:dyDescent="0.55000000000000004">
      <c r="A48502" s="131"/>
    </row>
    <row r="48503" spans="1:1" x14ac:dyDescent="0.55000000000000004">
      <c r="A48503" s="131"/>
    </row>
    <row r="48506" spans="1:1" x14ac:dyDescent="0.55000000000000004">
      <c r="A48506" s="131"/>
    </row>
    <row r="48507" spans="1:1" x14ac:dyDescent="0.55000000000000004">
      <c r="A48507" s="131"/>
    </row>
    <row r="48510" spans="1:1" x14ac:dyDescent="0.55000000000000004">
      <c r="A48510" s="131"/>
    </row>
    <row r="48511" spans="1:1" x14ac:dyDescent="0.55000000000000004">
      <c r="A48511" s="131"/>
    </row>
    <row r="48514" spans="1:1" x14ac:dyDescent="0.55000000000000004">
      <c r="A48514" s="131"/>
    </row>
    <row r="48515" spans="1:1" x14ac:dyDescent="0.55000000000000004">
      <c r="A48515" s="131"/>
    </row>
    <row r="48518" spans="1:1" x14ac:dyDescent="0.55000000000000004">
      <c r="A48518" s="131"/>
    </row>
    <row r="48519" spans="1:1" x14ac:dyDescent="0.55000000000000004">
      <c r="A48519" s="131"/>
    </row>
    <row r="48522" spans="1:1" x14ac:dyDescent="0.55000000000000004">
      <c r="A48522" s="131"/>
    </row>
    <row r="48523" spans="1:1" x14ac:dyDescent="0.55000000000000004">
      <c r="A48523" s="131"/>
    </row>
    <row r="48526" spans="1:1" x14ac:dyDescent="0.55000000000000004">
      <c r="A48526" s="131"/>
    </row>
    <row r="48527" spans="1:1" x14ac:dyDescent="0.55000000000000004">
      <c r="A48527" s="131"/>
    </row>
    <row r="48530" spans="1:1" x14ac:dyDescent="0.55000000000000004">
      <c r="A48530" s="131"/>
    </row>
    <row r="48531" spans="1:1" x14ac:dyDescent="0.55000000000000004">
      <c r="A48531" s="131"/>
    </row>
    <row r="48534" spans="1:1" x14ac:dyDescent="0.55000000000000004">
      <c r="A48534" s="131"/>
    </row>
    <row r="48535" spans="1:1" x14ac:dyDescent="0.55000000000000004">
      <c r="A48535" s="131"/>
    </row>
    <row r="48538" spans="1:1" x14ac:dyDescent="0.55000000000000004">
      <c r="A48538" s="131"/>
    </row>
    <row r="48539" spans="1:1" x14ac:dyDescent="0.55000000000000004">
      <c r="A48539" s="131"/>
    </row>
    <row r="48542" spans="1:1" x14ac:dyDescent="0.55000000000000004">
      <c r="A48542" s="131"/>
    </row>
    <row r="48543" spans="1:1" x14ac:dyDescent="0.55000000000000004">
      <c r="A48543" s="131"/>
    </row>
    <row r="48546" spans="1:1" x14ac:dyDescent="0.55000000000000004">
      <c r="A48546" s="131"/>
    </row>
    <row r="48547" spans="1:1" x14ac:dyDescent="0.55000000000000004">
      <c r="A48547" s="131"/>
    </row>
    <row r="48550" spans="1:1" x14ac:dyDescent="0.55000000000000004">
      <c r="A48550" s="131"/>
    </row>
    <row r="48551" spans="1:1" x14ac:dyDescent="0.55000000000000004">
      <c r="A48551" s="131"/>
    </row>
    <row r="48554" spans="1:1" x14ac:dyDescent="0.55000000000000004">
      <c r="A48554" s="131"/>
    </row>
    <row r="48555" spans="1:1" x14ac:dyDescent="0.55000000000000004">
      <c r="A48555" s="131"/>
    </row>
    <row r="48558" spans="1:1" x14ac:dyDescent="0.55000000000000004">
      <c r="A48558" s="131"/>
    </row>
    <row r="48559" spans="1:1" x14ac:dyDescent="0.55000000000000004">
      <c r="A48559" s="131"/>
    </row>
    <row r="48562" spans="1:1" x14ac:dyDescent="0.55000000000000004">
      <c r="A48562" s="131"/>
    </row>
    <row r="48563" spans="1:1" x14ac:dyDescent="0.55000000000000004">
      <c r="A48563" s="131"/>
    </row>
    <row r="48566" spans="1:1" x14ac:dyDescent="0.55000000000000004">
      <c r="A48566" s="131"/>
    </row>
    <row r="48567" spans="1:1" x14ac:dyDescent="0.55000000000000004">
      <c r="A48567" s="131"/>
    </row>
    <row r="48570" spans="1:1" x14ac:dyDescent="0.55000000000000004">
      <c r="A48570" s="131"/>
    </row>
    <row r="48571" spans="1:1" x14ac:dyDescent="0.55000000000000004">
      <c r="A48571" s="131"/>
    </row>
    <row r="48574" spans="1:1" x14ac:dyDescent="0.55000000000000004">
      <c r="A48574" s="131"/>
    </row>
    <row r="48575" spans="1:1" x14ac:dyDescent="0.55000000000000004">
      <c r="A48575" s="131"/>
    </row>
    <row r="48578" spans="1:1" x14ac:dyDescent="0.55000000000000004">
      <c r="A48578" s="131"/>
    </row>
    <row r="48579" spans="1:1" x14ac:dyDescent="0.55000000000000004">
      <c r="A48579" s="131"/>
    </row>
    <row r="48582" spans="1:1" x14ac:dyDescent="0.55000000000000004">
      <c r="A48582" s="131"/>
    </row>
    <row r="48583" spans="1:1" x14ac:dyDescent="0.55000000000000004">
      <c r="A48583" s="131"/>
    </row>
    <row r="48586" spans="1:1" x14ac:dyDescent="0.55000000000000004">
      <c r="A48586" s="131"/>
    </row>
    <row r="48587" spans="1:1" x14ac:dyDescent="0.55000000000000004">
      <c r="A48587" s="131"/>
    </row>
    <row r="48590" spans="1:1" x14ac:dyDescent="0.55000000000000004">
      <c r="A48590" s="131"/>
    </row>
    <row r="48591" spans="1:1" x14ac:dyDescent="0.55000000000000004">
      <c r="A48591" s="131"/>
    </row>
    <row r="48594" spans="1:1" x14ac:dyDescent="0.55000000000000004">
      <c r="A48594" s="131"/>
    </row>
    <row r="48595" spans="1:1" x14ac:dyDescent="0.55000000000000004">
      <c r="A48595" s="131"/>
    </row>
    <row r="48598" spans="1:1" x14ac:dyDescent="0.55000000000000004">
      <c r="A48598" s="131"/>
    </row>
    <row r="48599" spans="1:1" x14ac:dyDescent="0.55000000000000004">
      <c r="A48599" s="131"/>
    </row>
    <row r="48602" spans="1:1" x14ac:dyDescent="0.55000000000000004">
      <c r="A48602" s="131"/>
    </row>
    <row r="48603" spans="1:1" x14ac:dyDescent="0.55000000000000004">
      <c r="A48603" s="131"/>
    </row>
    <row r="48606" spans="1:1" x14ac:dyDescent="0.55000000000000004">
      <c r="A48606" s="131"/>
    </row>
    <row r="48607" spans="1:1" x14ac:dyDescent="0.55000000000000004">
      <c r="A48607" s="131"/>
    </row>
    <row r="48610" spans="1:1" x14ac:dyDescent="0.55000000000000004">
      <c r="A48610" s="131"/>
    </row>
    <row r="48611" spans="1:1" x14ac:dyDescent="0.55000000000000004">
      <c r="A48611" s="131"/>
    </row>
    <row r="48614" spans="1:1" x14ac:dyDescent="0.55000000000000004">
      <c r="A48614" s="131"/>
    </row>
    <row r="48615" spans="1:1" x14ac:dyDescent="0.55000000000000004">
      <c r="A48615" s="131"/>
    </row>
    <row r="48618" spans="1:1" x14ac:dyDescent="0.55000000000000004">
      <c r="A48618" s="131"/>
    </row>
    <row r="48619" spans="1:1" x14ac:dyDescent="0.55000000000000004">
      <c r="A48619" s="131"/>
    </row>
    <row r="48622" spans="1:1" x14ac:dyDescent="0.55000000000000004">
      <c r="A48622" s="131"/>
    </row>
    <row r="48623" spans="1:1" x14ac:dyDescent="0.55000000000000004">
      <c r="A48623" s="131"/>
    </row>
    <row r="48626" spans="1:1" x14ac:dyDescent="0.55000000000000004">
      <c r="A48626" s="131"/>
    </row>
    <row r="48627" spans="1:1" x14ac:dyDescent="0.55000000000000004">
      <c r="A48627" s="131"/>
    </row>
    <row r="48630" spans="1:1" x14ac:dyDescent="0.55000000000000004">
      <c r="A48630" s="131"/>
    </row>
    <row r="48631" spans="1:1" x14ac:dyDescent="0.55000000000000004">
      <c r="A48631" s="131"/>
    </row>
    <row r="48634" spans="1:1" x14ac:dyDescent="0.55000000000000004">
      <c r="A48634" s="131"/>
    </row>
    <row r="48635" spans="1:1" x14ac:dyDescent="0.55000000000000004">
      <c r="A48635" s="131"/>
    </row>
    <row r="48638" spans="1:1" x14ac:dyDescent="0.55000000000000004">
      <c r="A48638" s="131"/>
    </row>
    <row r="48639" spans="1:1" x14ac:dyDescent="0.55000000000000004">
      <c r="A48639" s="131"/>
    </row>
    <row r="48642" spans="1:1" x14ac:dyDescent="0.55000000000000004">
      <c r="A48642" s="131"/>
    </row>
    <row r="48643" spans="1:1" x14ac:dyDescent="0.55000000000000004">
      <c r="A48643" s="131"/>
    </row>
    <row r="48646" spans="1:1" x14ac:dyDescent="0.55000000000000004">
      <c r="A48646" s="131"/>
    </row>
    <row r="48647" spans="1:1" x14ac:dyDescent="0.55000000000000004">
      <c r="A48647" s="131"/>
    </row>
    <row r="48650" spans="1:1" x14ac:dyDescent="0.55000000000000004">
      <c r="A48650" s="131"/>
    </row>
    <row r="48651" spans="1:1" x14ac:dyDescent="0.55000000000000004">
      <c r="A48651" s="131"/>
    </row>
    <row r="48654" spans="1:1" x14ac:dyDescent="0.55000000000000004">
      <c r="A48654" s="131"/>
    </row>
    <row r="48655" spans="1:1" x14ac:dyDescent="0.55000000000000004">
      <c r="A48655" s="131"/>
    </row>
    <row r="48658" spans="1:1" x14ac:dyDescent="0.55000000000000004">
      <c r="A48658" s="131"/>
    </row>
    <row r="48659" spans="1:1" x14ac:dyDescent="0.55000000000000004">
      <c r="A48659" s="131"/>
    </row>
    <row r="48662" spans="1:1" x14ac:dyDescent="0.55000000000000004">
      <c r="A48662" s="131"/>
    </row>
    <row r="48663" spans="1:1" x14ac:dyDescent="0.55000000000000004">
      <c r="A48663" s="131"/>
    </row>
    <row r="48666" spans="1:1" x14ac:dyDescent="0.55000000000000004">
      <c r="A48666" s="131"/>
    </row>
    <row r="48667" spans="1:1" x14ac:dyDescent="0.55000000000000004">
      <c r="A48667" s="131"/>
    </row>
    <row r="48670" spans="1:1" x14ac:dyDescent="0.55000000000000004">
      <c r="A48670" s="131"/>
    </row>
    <row r="48671" spans="1:1" x14ac:dyDescent="0.55000000000000004">
      <c r="A48671" s="131"/>
    </row>
    <row r="48674" spans="1:1" x14ac:dyDescent="0.55000000000000004">
      <c r="A48674" s="131"/>
    </row>
    <row r="48675" spans="1:1" x14ac:dyDescent="0.55000000000000004">
      <c r="A48675" s="131"/>
    </row>
    <row r="48678" spans="1:1" x14ac:dyDescent="0.55000000000000004">
      <c r="A48678" s="131"/>
    </row>
    <row r="48679" spans="1:1" x14ac:dyDescent="0.55000000000000004">
      <c r="A48679" s="131"/>
    </row>
    <row r="48682" spans="1:1" x14ac:dyDescent="0.55000000000000004">
      <c r="A48682" s="131"/>
    </row>
    <row r="48683" spans="1:1" x14ac:dyDescent="0.55000000000000004">
      <c r="A48683" s="131"/>
    </row>
    <row r="48686" spans="1:1" x14ac:dyDescent="0.55000000000000004">
      <c r="A48686" s="131"/>
    </row>
    <row r="48687" spans="1:1" x14ac:dyDescent="0.55000000000000004">
      <c r="A48687" s="131"/>
    </row>
    <row r="48690" spans="1:1" x14ac:dyDescent="0.55000000000000004">
      <c r="A48690" s="131"/>
    </row>
    <row r="48691" spans="1:1" x14ac:dyDescent="0.55000000000000004">
      <c r="A48691" s="131"/>
    </row>
    <row r="48694" spans="1:1" x14ac:dyDescent="0.55000000000000004">
      <c r="A48694" s="131"/>
    </row>
    <row r="48695" spans="1:1" x14ac:dyDescent="0.55000000000000004">
      <c r="A48695" s="131"/>
    </row>
    <row r="48698" spans="1:1" x14ac:dyDescent="0.55000000000000004">
      <c r="A48698" s="131"/>
    </row>
    <row r="48699" spans="1:1" x14ac:dyDescent="0.55000000000000004">
      <c r="A48699" s="131"/>
    </row>
    <row r="48702" spans="1:1" x14ac:dyDescent="0.55000000000000004">
      <c r="A48702" s="131"/>
    </row>
    <row r="48703" spans="1:1" x14ac:dyDescent="0.55000000000000004">
      <c r="A48703" s="131"/>
    </row>
    <row r="48706" spans="1:1" x14ac:dyDescent="0.55000000000000004">
      <c r="A48706" s="131"/>
    </row>
    <row r="48707" spans="1:1" x14ac:dyDescent="0.55000000000000004">
      <c r="A48707" s="131"/>
    </row>
    <row r="48710" spans="1:1" x14ac:dyDescent="0.55000000000000004">
      <c r="A48710" s="131"/>
    </row>
    <row r="48711" spans="1:1" x14ac:dyDescent="0.55000000000000004">
      <c r="A48711" s="131"/>
    </row>
    <row r="48714" spans="1:1" x14ac:dyDescent="0.55000000000000004">
      <c r="A48714" s="131"/>
    </row>
    <row r="48715" spans="1:1" x14ac:dyDescent="0.55000000000000004">
      <c r="A48715" s="131"/>
    </row>
    <row r="48718" spans="1:1" x14ac:dyDescent="0.55000000000000004">
      <c r="A48718" s="131"/>
    </row>
    <row r="48719" spans="1:1" x14ac:dyDescent="0.55000000000000004">
      <c r="A48719" s="131"/>
    </row>
    <row r="48722" spans="1:1" x14ac:dyDescent="0.55000000000000004">
      <c r="A48722" s="131"/>
    </row>
    <row r="48723" spans="1:1" x14ac:dyDescent="0.55000000000000004">
      <c r="A48723" s="131"/>
    </row>
    <row r="48726" spans="1:1" x14ac:dyDescent="0.55000000000000004">
      <c r="A48726" s="131"/>
    </row>
    <row r="48727" spans="1:1" x14ac:dyDescent="0.55000000000000004">
      <c r="A48727" s="131"/>
    </row>
    <row r="48730" spans="1:1" x14ac:dyDescent="0.55000000000000004">
      <c r="A48730" s="131"/>
    </row>
    <row r="48731" spans="1:1" x14ac:dyDescent="0.55000000000000004">
      <c r="A48731" s="131"/>
    </row>
    <row r="48734" spans="1:1" x14ac:dyDescent="0.55000000000000004">
      <c r="A48734" s="131"/>
    </row>
    <row r="48735" spans="1:1" x14ac:dyDescent="0.55000000000000004">
      <c r="A48735" s="131"/>
    </row>
    <row r="48738" spans="1:1" x14ac:dyDescent="0.55000000000000004">
      <c r="A48738" s="131"/>
    </row>
    <row r="48739" spans="1:1" x14ac:dyDescent="0.55000000000000004">
      <c r="A48739" s="131"/>
    </row>
    <row r="48742" spans="1:1" x14ac:dyDescent="0.55000000000000004">
      <c r="A48742" s="131"/>
    </row>
    <row r="48743" spans="1:1" x14ac:dyDescent="0.55000000000000004">
      <c r="A48743" s="131"/>
    </row>
    <row r="48746" spans="1:1" x14ac:dyDescent="0.55000000000000004">
      <c r="A48746" s="131"/>
    </row>
    <row r="48747" spans="1:1" x14ac:dyDescent="0.55000000000000004">
      <c r="A48747" s="131"/>
    </row>
    <row r="48750" spans="1:1" x14ac:dyDescent="0.55000000000000004">
      <c r="A48750" s="131"/>
    </row>
    <row r="48751" spans="1:1" x14ac:dyDescent="0.55000000000000004">
      <c r="A48751" s="131"/>
    </row>
    <row r="48754" spans="1:1" x14ac:dyDescent="0.55000000000000004">
      <c r="A48754" s="131"/>
    </row>
    <row r="48755" spans="1:1" x14ac:dyDescent="0.55000000000000004">
      <c r="A48755" s="131"/>
    </row>
    <row r="48758" spans="1:1" x14ac:dyDescent="0.55000000000000004">
      <c r="A48758" s="131"/>
    </row>
    <row r="48759" spans="1:1" x14ac:dyDescent="0.55000000000000004">
      <c r="A48759" s="131"/>
    </row>
    <row r="48762" spans="1:1" x14ac:dyDescent="0.55000000000000004">
      <c r="A48762" s="131"/>
    </row>
    <row r="48763" spans="1:1" x14ac:dyDescent="0.55000000000000004">
      <c r="A48763" s="131"/>
    </row>
    <row r="48766" spans="1:1" x14ac:dyDescent="0.55000000000000004">
      <c r="A48766" s="131"/>
    </row>
    <row r="48767" spans="1:1" x14ac:dyDescent="0.55000000000000004">
      <c r="A48767" s="131"/>
    </row>
    <row r="48770" spans="1:1" x14ac:dyDescent="0.55000000000000004">
      <c r="A48770" s="131"/>
    </row>
    <row r="48771" spans="1:1" x14ac:dyDescent="0.55000000000000004">
      <c r="A48771" s="131"/>
    </row>
    <row r="48774" spans="1:1" x14ac:dyDescent="0.55000000000000004">
      <c r="A48774" s="131"/>
    </row>
    <row r="48775" spans="1:1" x14ac:dyDescent="0.55000000000000004">
      <c r="A48775" s="131"/>
    </row>
    <row r="48778" spans="1:1" x14ac:dyDescent="0.55000000000000004">
      <c r="A48778" s="131"/>
    </row>
    <row r="48779" spans="1:1" x14ac:dyDescent="0.55000000000000004">
      <c r="A48779" s="131"/>
    </row>
    <row r="48782" spans="1:1" x14ac:dyDescent="0.55000000000000004">
      <c r="A48782" s="131"/>
    </row>
    <row r="48783" spans="1:1" x14ac:dyDescent="0.55000000000000004">
      <c r="A48783" s="131"/>
    </row>
    <row r="48786" spans="1:1" x14ac:dyDescent="0.55000000000000004">
      <c r="A48786" s="131"/>
    </row>
    <row r="48787" spans="1:1" x14ac:dyDescent="0.55000000000000004">
      <c r="A48787" s="131"/>
    </row>
    <row r="48790" spans="1:1" x14ac:dyDescent="0.55000000000000004">
      <c r="A48790" s="131"/>
    </row>
    <row r="48791" spans="1:1" x14ac:dyDescent="0.55000000000000004">
      <c r="A48791" s="131"/>
    </row>
    <row r="48794" spans="1:1" x14ac:dyDescent="0.55000000000000004">
      <c r="A48794" s="131"/>
    </row>
    <row r="48795" spans="1:1" x14ac:dyDescent="0.55000000000000004">
      <c r="A48795" s="131"/>
    </row>
    <row r="48798" spans="1:1" x14ac:dyDescent="0.55000000000000004">
      <c r="A48798" s="131"/>
    </row>
    <row r="48799" spans="1:1" x14ac:dyDescent="0.55000000000000004">
      <c r="A48799" s="131"/>
    </row>
    <row r="48802" spans="1:1" x14ac:dyDescent="0.55000000000000004">
      <c r="A48802" s="131"/>
    </row>
    <row r="48803" spans="1:1" x14ac:dyDescent="0.55000000000000004">
      <c r="A48803" s="131"/>
    </row>
    <row r="48806" spans="1:1" x14ac:dyDescent="0.55000000000000004">
      <c r="A48806" s="131"/>
    </row>
    <row r="48807" spans="1:1" x14ac:dyDescent="0.55000000000000004">
      <c r="A48807" s="131"/>
    </row>
    <row r="48810" spans="1:1" x14ac:dyDescent="0.55000000000000004">
      <c r="A48810" s="131"/>
    </row>
    <row r="48811" spans="1:1" x14ac:dyDescent="0.55000000000000004">
      <c r="A48811" s="131"/>
    </row>
    <row r="48814" spans="1:1" x14ac:dyDescent="0.55000000000000004">
      <c r="A48814" s="131"/>
    </row>
    <row r="48815" spans="1:1" x14ac:dyDescent="0.55000000000000004">
      <c r="A48815" s="131"/>
    </row>
    <row r="48818" spans="1:1" x14ac:dyDescent="0.55000000000000004">
      <c r="A48818" s="131"/>
    </row>
    <row r="48819" spans="1:1" x14ac:dyDescent="0.55000000000000004">
      <c r="A48819" s="131"/>
    </row>
    <row r="48822" spans="1:1" x14ac:dyDescent="0.55000000000000004">
      <c r="A48822" s="131"/>
    </row>
    <row r="48823" spans="1:1" x14ac:dyDescent="0.55000000000000004">
      <c r="A48823" s="131"/>
    </row>
    <row r="48826" spans="1:1" x14ac:dyDescent="0.55000000000000004">
      <c r="A48826" s="131"/>
    </row>
    <row r="48827" spans="1:1" x14ac:dyDescent="0.55000000000000004">
      <c r="A48827" s="131"/>
    </row>
    <row r="48830" spans="1:1" x14ac:dyDescent="0.55000000000000004">
      <c r="A48830" s="131"/>
    </row>
    <row r="48831" spans="1:1" x14ac:dyDescent="0.55000000000000004">
      <c r="A48831" s="131"/>
    </row>
    <row r="48834" spans="1:1" x14ac:dyDescent="0.55000000000000004">
      <c r="A48834" s="131"/>
    </row>
    <row r="48835" spans="1:1" x14ac:dyDescent="0.55000000000000004">
      <c r="A48835" s="131"/>
    </row>
    <row r="48838" spans="1:1" x14ac:dyDescent="0.55000000000000004">
      <c r="A48838" s="131"/>
    </row>
    <row r="48839" spans="1:1" x14ac:dyDescent="0.55000000000000004">
      <c r="A48839" s="131"/>
    </row>
    <row r="48842" spans="1:1" x14ac:dyDescent="0.55000000000000004">
      <c r="A48842" s="131"/>
    </row>
    <row r="48843" spans="1:1" x14ac:dyDescent="0.55000000000000004">
      <c r="A48843" s="131"/>
    </row>
    <row r="48846" spans="1:1" x14ac:dyDescent="0.55000000000000004">
      <c r="A48846" s="131"/>
    </row>
    <row r="48847" spans="1:1" x14ac:dyDescent="0.55000000000000004">
      <c r="A48847" s="131"/>
    </row>
    <row r="48850" spans="1:1" x14ac:dyDescent="0.55000000000000004">
      <c r="A48850" s="131"/>
    </row>
    <row r="48851" spans="1:1" x14ac:dyDescent="0.55000000000000004">
      <c r="A48851" s="131"/>
    </row>
    <row r="48854" spans="1:1" x14ac:dyDescent="0.55000000000000004">
      <c r="A48854" s="131"/>
    </row>
    <row r="48855" spans="1:1" x14ac:dyDescent="0.55000000000000004">
      <c r="A48855" s="131"/>
    </row>
    <row r="48858" spans="1:1" x14ac:dyDescent="0.55000000000000004">
      <c r="A48858" s="131"/>
    </row>
    <row r="48859" spans="1:1" x14ac:dyDescent="0.55000000000000004">
      <c r="A48859" s="131"/>
    </row>
    <row r="48862" spans="1:1" x14ac:dyDescent="0.55000000000000004">
      <c r="A48862" s="131"/>
    </row>
    <row r="48863" spans="1:1" x14ac:dyDescent="0.55000000000000004">
      <c r="A48863" s="131"/>
    </row>
    <row r="48866" spans="1:1" x14ac:dyDescent="0.55000000000000004">
      <c r="A48866" s="131"/>
    </row>
    <row r="48867" spans="1:1" x14ac:dyDescent="0.55000000000000004">
      <c r="A48867" s="131"/>
    </row>
    <row r="48870" spans="1:1" x14ac:dyDescent="0.55000000000000004">
      <c r="A48870" s="131"/>
    </row>
    <row r="48871" spans="1:1" x14ac:dyDescent="0.55000000000000004">
      <c r="A48871" s="131"/>
    </row>
    <row r="48874" spans="1:1" x14ac:dyDescent="0.55000000000000004">
      <c r="A48874" s="131"/>
    </row>
    <row r="48875" spans="1:1" x14ac:dyDescent="0.55000000000000004">
      <c r="A48875" s="131"/>
    </row>
    <row r="48878" spans="1:1" x14ac:dyDescent="0.55000000000000004">
      <c r="A48878" s="131"/>
    </row>
    <row r="48879" spans="1:1" x14ac:dyDescent="0.55000000000000004">
      <c r="A48879" s="131"/>
    </row>
    <row r="48882" spans="1:1" x14ac:dyDescent="0.55000000000000004">
      <c r="A48882" s="131"/>
    </row>
    <row r="48883" spans="1:1" x14ac:dyDescent="0.55000000000000004">
      <c r="A48883" s="131"/>
    </row>
    <row r="48886" spans="1:1" x14ac:dyDescent="0.55000000000000004">
      <c r="A48886" s="131"/>
    </row>
    <row r="48887" spans="1:1" x14ac:dyDescent="0.55000000000000004">
      <c r="A48887" s="131"/>
    </row>
    <row r="48890" spans="1:1" x14ac:dyDescent="0.55000000000000004">
      <c r="A48890" s="131"/>
    </row>
    <row r="48891" spans="1:1" x14ac:dyDescent="0.55000000000000004">
      <c r="A48891" s="131"/>
    </row>
    <row r="48894" spans="1:1" x14ac:dyDescent="0.55000000000000004">
      <c r="A48894" s="131"/>
    </row>
    <row r="48895" spans="1:1" x14ac:dyDescent="0.55000000000000004">
      <c r="A48895" s="131"/>
    </row>
    <row r="48898" spans="1:1" x14ac:dyDescent="0.55000000000000004">
      <c r="A48898" s="131"/>
    </row>
    <row r="48899" spans="1:1" x14ac:dyDescent="0.55000000000000004">
      <c r="A48899" s="131"/>
    </row>
    <row r="48902" spans="1:1" x14ac:dyDescent="0.55000000000000004">
      <c r="A48902" s="131"/>
    </row>
    <row r="48903" spans="1:1" x14ac:dyDescent="0.55000000000000004">
      <c r="A48903" s="131"/>
    </row>
    <row r="48906" spans="1:1" x14ac:dyDescent="0.55000000000000004">
      <c r="A48906" s="131"/>
    </row>
    <row r="48907" spans="1:1" x14ac:dyDescent="0.55000000000000004">
      <c r="A48907" s="131"/>
    </row>
    <row r="48910" spans="1:1" x14ac:dyDescent="0.55000000000000004">
      <c r="A48910" s="131"/>
    </row>
    <row r="48911" spans="1:1" x14ac:dyDescent="0.55000000000000004">
      <c r="A48911" s="131"/>
    </row>
    <row r="48914" spans="1:1" x14ac:dyDescent="0.55000000000000004">
      <c r="A48914" s="131"/>
    </row>
    <row r="48915" spans="1:1" x14ac:dyDescent="0.55000000000000004">
      <c r="A48915" s="131"/>
    </row>
    <row r="48918" spans="1:1" x14ac:dyDescent="0.55000000000000004">
      <c r="A48918" s="131"/>
    </row>
    <row r="48919" spans="1:1" x14ac:dyDescent="0.55000000000000004">
      <c r="A48919" s="131"/>
    </row>
    <row r="48922" spans="1:1" x14ac:dyDescent="0.55000000000000004">
      <c r="A48922" s="131"/>
    </row>
    <row r="48923" spans="1:1" x14ac:dyDescent="0.55000000000000004">
      <c r="A48923" s="131"/>
    </row>
    <row r="48926" spans="1:1" x14ac:dyDescent="0.55000000000000004">
      <c r="A48926" s="131"/>
    </row>
    <row r="48927" spans="1:1" x14ac:dyDescent="0.55000000000000004">
      <c r="A48927" s="131"/>
    </row>
    <row r="48930" spans="1:1" x14ac:dyDescent="0.55000000000000004">
      <c r="A48930" s="131"/>
    </row>
    <row r="48931" spans="1:1" x14ac:dyDescent="0.55000000000000004">
      <c r="A48931" s="131"/>
    </row>
    <row r="48934" spans="1:1" x14ac:dyDescent="0.55000000000000004">
      <c r="A48934" s="131"/>
    </row>
    <row r="48935" spans="1:1" x14ac:dyDescent="0.55000000000000004">
      <c r="A48935" s="131"/>
    </row>
    <row r="48938" spans="1:1" x14ac:dyDescent="0.55000000000000004">
      <c r="A48938" s="131"/>
    </row>
    <row r="48939" spans="1:1" x14ac:dyDescent="0.55000000000000004">
      <c r="A48939" s="131"/>
    </row>
    <row r="48942" spans="1:1" x14ac:dyDescent="0.55000000000000004">
      <c r="A48942" s="131"/>
    </row>
    <row r="48943" spans="1:1" x14ac:dyDescent="0.55000000000000004">
      <c r="A48943" s="131"/>
    </row>
    <row r="48946" spans="1:1" x14ac:dyDescent="0.55000000000000004">
      <c r="A48946" s="131"/>
    </row>
    <row r="48947" spans="1:1" x14ac:dyDescent="0.55000000000000004">
      <c r="A48947" s="131"/>
    </row>
    <row r="48950" spans="1:1" x14ac:dyDescent="0.55000000000000004">
      <c r="A48950" s="131"/>
    </row>
    <row r="48951" spans="1:1" x14ac:dyDescent="0.55000000000000004">
      <c r="A48951" s="131"/>
    </row>
    <row r="48954" spans="1:1" x14ac:dyDescent="0.55000000000000004">
      <c r="A48954" s="131"/>
    </row>
    <row r="48955" spans="1:1" x14ac:dyDescent="0.55000000000000004">
      <c r="A48955" s="131"/>
    </row>
    <row r="48958" spans="1:1" x14ac:dyDescent="0.55000000000000004">
      <c r="A48958" s="131"/>
    </row>
    <row r="48959" spans="1:1" x14ac:dyDescent="0.55000000000000004">
      <c r="A48959" s="131"/>
    </row>
    <row r="48962" spans="1:1" x14ac:dyDescent="0.55000000000000004">
      <c r="A48962" s="131"/>
    </row>
    <row r="48963" spans="1:1" x14ac:dyDescent="0.55000000000000004">
      <c r="A48963" s="131"/>
    </row>
    <row r="48966" spans="1:1" x14ac:dyDescent="0.55000000000000004">
      <c r="A48966" s="131"/>
    </row>
    <row r="48967" spans="1:1" x14ac:dyDescent="0.55000000000000004">
      <c r="A48967" s="131"/>
    </row>
    <row r="48970" spans="1:1" x14ac:dyDescent="0.55000000000000004">
      <c r="A48970" s="131"/>
    </row>
    <row r="48971" spans="1:1" x14ac:dyDescent="0.55000000000000004">
      <c r="A48971" s="131"/>
    </row>
    <row r="48974" spans="1:1" x14ac:dyDescent="0.55000000000000004">
      <c r="A48974" s="131"/>
    </row>
    <row r="48975" spans="1:1" x14ac:dyDescent="0.55000000000000004">
      <c r="A48975" s="131"/>
    </row>
    <row r="48978" spans="1:1" x14ac:dyDescent="0.55000000000000004">
      <c r="A48978" s="131"/>
    </row>
    <row r="48979" spans="1:1" x14ac:dyDescent="0.55000000000000004">
      <c r="A48979" s="131"/>
    </row>
    <row r="48982" spans="1:1" x14ac:dyDescent="0.55000000000000004">
      <c r="A48982" s="131"/>
    </row>
    <row r="48983" spans="1:1" x14ac:dyDescent="0.55000000000000004">
      <c r="A48983" s="131"/>
    </row>
    <row r="48986" spans="1:1" x14ac:dyDescent="0.55000000000000004">
      <c r="A48986" s="131"/>
    </row>
    <row r="48987" spans="1:1" x14ac:dyDescent="0.55000000000000004">
      <c r="A48987" s="131"/>
    </row>
    <row r="48990" spans="1:1" x14ac:dyDescent="0.55000000000000004">
      <c r="A48990" s="131"/>
    </row>
    <row r="48991" spans="1:1" x14ac:dyDescent="0.55000000000000004">
      <c r="A48991" s="131"/>
    </row>
    <row r="48994" spans="1:1" x14ac:dyDescent="0.55000000000000004">
      <c r="A48994" s="131"/>
    </row>
    <row r="48995" spans="1:1" x14ac:dyDescent="0.55000000000000004">
      <c r="A48995" s="131"/>
    </row>
    <row r="48998" spans="1:1" x14ac:dyDescent="0.55000000000000004">
      <c r="A48998" s="131"/>
    </row>
    <row r="48999" spans="1:1" x14ac:dyDescent="0.55000000000000004">
      <c r="A48999" s="131"/>
    </row>
    <row r="49002" spans="1:1" x14ac:dyDescent="0.55000000000000004">
      <c r="A49002" s="131"/>
    </row>
    <row r="49003" spans="1:1" x14ac:dyDescent="0.55000000000000004">
      <c r="A49003" s="131"/>
    </row>
    <row r="49006" spans="1:1" x14ac:dyDescent="0.55000000000000004">
      <c r="A49006" s="131"/>
    </row>
    <row r="49007" spans="1:1" x14ac:dyDescent="0.55000000000000004">
      <c r="A49007" s="131"/>
    </row>
    <row r="49010" spans="1:1" x14ac:dyDescent="0.55000000000000004">
      <c r="A49010" s="131"/>
    </row>
    <row r="49011" spans="1:1" x14ac:dyDescent="0.55000000000000004">
      <c r="A49011" s="131"/>
    </row>
    <row r="49014" spans="1:1" x14ac:dyDescent="0.55000000000000004">
      <c r="A49014" s="131"/>
    </row>
    <row r="49015" spans="1:1" x14ac:dyDescent="0.55000000000000004">
      <c r="A49015" s="131"/>
    </row>
    <row r="49018" spans="1:1" x14ac:dyDescent="0.55000000000000004">
      <c r="A49018" s="131"/>
    </row>
    <row r="49019" spans="1:1" x14ac:dyDescent="0.55000000000000004">
      <c r="A49019" s="131"/>
    </row>
    <row r="49022" spans="1:1" x14ac:dyDescent="0.55000000000000004">
      <c r="A49022" s="131"/>
    </row>
    <row r="49023" spans="1:1" x14ac:dyDescent="0.55000000000000004">
      <c r="A49023" s="131"/>
    </row>
    <row r="49026" spans="1:1" x14ac:dyDescent="0.55000000000000004">
      <c r="A49026" s="131"/>
    </row>
    <row r="49027" spans="1:1" x14ac:dyDescent="0.55000000000000004">
      <c r="A49027" s="131"/>
    </row>
    <row r="49030" spans="1:1" x14ac:dyDescent="0.55000000000000004">
      <c r="A49030" s="131"/>
    </row>
    <row r="49031" spans="1:1" x14ac:dyDescent="0.55000000000000004">
      <c r="A49031" s="131"/>
    </row>
    <row r="49034" spans="1:1" x14ac:dyDescent="0.55000000000000004">
      <c r="A49034" s="131"/>
    </row>
    <row r="49035" spans="1:1" x14ac:dyDescent="0.55000000000000004">
      <c r="A49035" s="131"/>
    </row>
    <row r="49038" spans="1:1" x14ac:dyDescent="0.55000000000000004">
      <c r="A49038" s="131"/>
    </row>
    <row r="49039" spans="1:1" x14ac:dyDescent="0.55000000000000004">
      <c r="A49039" s="131"/>
    </row>
    <row r="49042" spans="1:1" x14ac:dyDescent="0.55000000000000004">
      <c r="A49042" s="131"/>
    </row>
    <row r="49043" spans="1:1" x14ac:dyDescent="0.55000000000000004">
      <c r="A49043" s="131"/>
    </row>
    <row r="49046" spans="1:1" x14ac:dyDescent="0.55000000000000004">
      <c r="A49046" s="131"/>
    </row>
    <row r="49047" spans="1:1" x14ac:dyDescent="0.55000000000000004">
      <c r="A49047" s="131"/>
    </row>
    <row r="49050" spans="1:1" x14ac:dyDescent="0.55000000000000004">
      <c r="A49050" s="131"/>
    </row>
    <row r="49051" spans="1:1" x14ac:dyDescent="0.55000000000000004">
      <c r="A49051" s="131"/>
    </row>
    <row r="49054" spans="1:1" x14ac:dyDescent="0.55000000000000004">
      <c r="A49054" s="131"/>
    </row>
    <row r="49055" spans="1:1" x14ac:dyDescent="0.55000000000000004">
      <c r="A49055" s="131"/>
    </row>
    <row r="49058" spans="1:1" x14ac:dyDescent="0.55000000000000004">
      <c r="A49058" s="131"/>
    </row>
    <row r="49059" spans="1:1" x14ac:dyDescent="0.55000000000000004">
      <c r="A49059" s="131"/>
    </row>
    <row r="49062" spans="1:1" x14ac:dyDescent="0.55000000000000004">
      <c r="A49062" s="131"/>
    </row>
    <row r="49063" spans="1:1" x14ac:dyDescent="0.55000000000000004">
      <c r="A49063" s="131"/>
    </row>
    <row r="49066" spans="1:1" x14ac:dyDescent="0.55000000000000004">
      <c r="A49066" s="131"/>
    </row>
    <row r="49067" spans="1:1" x14ac:dyDescent="0.55000000000000004">
      <c r="A49067" s="131"/>
    </row>
    <row r="49070" spans="1:1" x14ac:dyDescent="0.55000000000000004">
      <c r="A49070" s="131"/>
    </row>
    <row r="49071" spans="1:1" x14ac:dyDescent="0.55000000000000004">
      <c r="A49071" s="131"/>
    </row>
    <row r="49074" spans="1:1" x14ac:dyDescent="0.55000000000000004">
      <c r="A49074" s="131"/>
    </row>
    <row r="49075" spans="1:1" x14ac:dyDescent="0.55000000000000004">
      <c r="A49075" s="131"/>
    </row>
    <row r="49078" spans="1:1" x14ac:dyDescent="0.55000000000000004">
      <c r="A49078" s="131"/>
    </row>
    <row r="49079" spans="1:1" x14ac:dyDescent="0.55000000000000004">
      <c r="A49079" s="131"/>
    </row>
    <row r="49082" spans="1:1" x14ac:dyDescent="0.55000000000000004">
      <c r="A49082" s="131"/>
    </row>
    <row r="49083" spans="1:1" x14ac:dyDescent="0.55000000000000004">
      <c r="A49083" s="131"/>
    </row>
    <row r="49086" spans="1:1" x14ac:dyDescent="0.55000000000000004">
      <c r="A49086" s="131"/>
    </row>
    <row r="49087" spans="1:1" x14ac:dyDescent="0.55000000000000004">
      <c r="A49087" s="131"/>
    </row>
    <row r="49090" spans="1:1" x14ac:dyDescent="0.55000000000000004">
      <c r="A49090" s="131"/>
    </row>
    <row r="49091" spans="1:1" x14ac:dyDescent="0.55000000000000004">
      <c r="A49091" s="131"/>
    </row>
    <row r="49094" spans="1:1" x14ac:dyDescent="0.55000000000000004">
      <c r="A49094" s="131"/>
    </row>
    <row r="49095" spans="1:1" x14ac:dyDescent="0.55000000000000004">
      <c r="A49095" s="131"/>
    </row>
    <row r="49098" spans="1:1" x14ac:dyDescent="0.55000000000000004">
      <c r="A49098" s="131"/>
    </row>
    <row r="49099" spans="1:1" x14ac:dyDescent="0.55000000000000004">
      <c r="A49099" s="131"/>
    </row>
    <row r="49102" spans="1:1" x14ac:dyDescent="0.55000000000000004">
      <c r="A49102" s="131"/>
    </row>
    <row r="49103" spans="1:1" x14ac:dyDescent="0.55000000000000004">
      <c r="A49103" s="131"/>
    </row>
    <row r="49106" spans="1:1" x14ac:dyDescent="0.55000000000000004">
      <c r="A49106" s="131"/>
    </row>
    <row r="49107" spans="1:1" x14ac:dyDescent="0.55000000000000004">
      <c r="A49107" s="131"/>
    </row>
    <row r="49110" spans="1:1" x14ac:dyDescent="0.55000000000000004">
      <c r="A49110" s="131"/>
    </row>
    <row r="49111" spans="1:1" x14ac:dyDescent="0.55000000000000004">
      <c r="A49111" s="131"/>
    </row>
    <row r="49114" spans="1:1" x14ac:dyDescent="0.55000000000000004">
      <c r="A49114" s="131"/>
    </row>
    <row r="49115" spans="1:1" x14ac:dyDescent="0.55000000000000004">
      <c r="A49115" s="131"/>
    </row>
    <row r="49118" spans="1:1" x14ac:dyDescent="0.55000000000000004">
      <c r="A49118" s="131"/>
    </row>
    <row r="49119" spans="1:1" x14ac:dyDescent="0.55000000000000004">
      <c r="A49119" s="131"/>
    </row>
    <row r="49122" spans="1:1" x14ac:dyDescent="0.55000000000000004">
      <c r="A49122" s="131"/>
    </row>
    <row r="49123" spans="1:1" x14ac:dyDescent="0.55000000000000004">
      <c r="A49123" s="131"/>
    </row>
    <row r="49126" spans="1:1" x14ac:dyDescent="0.55000000000000004">
      <c r="A49126" s="131"/>
    </row>
    <row r="49127" spans="1:1" x14ac:dyDescent="0.55000000000000004">
      <c r="A49127" s="131"/>
    </row>
    <row r="49130" spans="1:1" x14ac:dyDescent="0.55000000000000004">
      <c r="A49130" s="131"/>
    </row>
    <row r="49131" spans="1:1" x14ac:dyDescent="0.55000000000000004">
      <c r="A49131" s="131"/>
    </row>
    <row r="49134" spans="1:1" x14ac:dyDescent="0.55000000000000004">
      <c r="A49134" s="131"/>
    </row>
    <row r="49135" spans="1:1" x14ac:dyDescent="0.55000000000000004">
      <c r="A49135" s="131"/>
    </row>
    <row r="49138" spans="1:1" x14ac:dyDescent="0.55000000000000004">
      <c r="A49138" s="131"/>
    </row>
    <row r="49139" spans="1:1" x14ac:dyDescent="0.55000000000000004">
      <c r="A49139" s="131"/>
    </row>
    <row r="49142" spans="1:1" x14ac:dyDescent="0.55000000000000004">
      <c r="A49142" s="131"/>
    </row>
    <row r="49143" spans="1:1" x14ac:dyDescent="0.55000000000000004">
      <c r="A49143" s="131"/>
    </row>
    <row r="49146" spans="1:1" x14ac:dyDescent="0.55000000000000004">
      <c r="A49146" s="131"/>
    </row>
    <row r="49147" spans="1:1" x14ac:dyDescent="0.55000000000000004">
      <c r="A49147" s="131"/>
    </row>
    <row r="49150" spans="1:1" x14ac:dyDescent="0.55000000000000004">
      <c r="A49150" s="131"/>
    </row>
    <row r="49151" spans="1:1" x14ac:dyDescent="0.55000000000000004">
      <c r="A49151" s="131"/>
    </row>
    <row r="49154" spans="1:1" x14ac:dyDescent="0.55000000000000004">
      <c r="A49154" s="131"/>
    </row>
    <row r="49155" spans="1:1" x14ac:dyDescent="0.55000000000000004">
      <c r="A49155" s="131"/>
    </row>
    <row r="49158" spans="1:1" x14ac:dyDescent="0.55000000000000004">
      <c r="A49158" s="131"/>
    </row>
    <row r="49159" spans="1:1" x14ac:dyDescent="0.55000000000000004">
      <c r="A49159" s="131"/>
    </row>
    <row r="49162" spans="1:1" x14ac:dyDescent="0.55000000000000004">
      <c r="A49162" s="131"/>
    </row>
    <row r="49163" spans="1:1" x14ac:dyDescent="0.55000000000000004">
      <c r="A49163" s="131"/>
    </row>
    <row r="49166" spans="1:1" x14ac:dyDescent="0.55000000000000004">
      <c r="A49166" s="131"/>
    </row>
    <row r="49167" spans="1:1" x14ac:dyDescent="0.55000000000000004">
      <c r="A49167" s="131"/>
    </row>
    <row r="49170" spans="1:1" x14ac:dyDescent="0.55000000000000004">
      <c r="A49170" s="131"/>
    </row>
    <row r="49171" spans="1:1" x14ac:dyDescent="0.55000000000000004">
      <c r="A49171" s="131"/>
    </row>
    <row r="49174" spans="1:1" x14ac:dyDescent="0.55000000000000004">
      <c r="A49174" s="131"/>
    </row>
    <row r="49175" spans="1:1" x14ac:dyDescent="0.55000000000000004">
      <c r="A49175" s="131"/>
    </row>
    <row r="49178" spans="1:1" x14ac:dyDescent="0.55000000000000004">
      <c r="A49178" s="131"/>
    </row>
    <row r="49179" spans="1:1" x14ac:dyDescent="0.55000000000000004">
      <c r="A49179" s="131"/>
    </row>
    <row r="49182" spans="1:1" x14ac:dyDescent="0.55000000000000004">
      <c r="A49182" s="131"/>
    </row>
    <row r="49183" spans="1:1" x14ac:dyDescent="0.55000000000000004">
      <c r="A49183" s="131"/>
    </row>
    <row r="49186" spans="1:1" x14ac:dyDescent="0.55000000000000004">
      <c r="A49186" s="131"/>
    </row>
    <row r="49187" spans="1:1" x14ac:dyDescent="0.55000000000000004">
      <c r="A49187" s="131"/>
    </row>
    <row r="49190" spans="1:1" x14ac:dyDescent="0.55000000000000004">
      <c r="A49190" s="131"/>
    </row>
    <row r="49191" spans="1:1" x14ac:dyDescent="0.55000000000000004">
      <c r="A49191" s="131"/>
    </row>
    <row r="49194" spans="1:1" x14ac:dyDescent="0.55000000000000004">
      <c r="A49194" s="131"/>
    </row>
    <row r="49195" spans="1:1" x14ac:dyDescent="0.55000000000000004">
      <c r="A49195" s="131"/>
    </row>
    <row r="49198" spans="1:1" x14ac:dyDescent="0.55000000000000004">
      <c r="A49198" s="131"/>
    </row>
    <row r="49199" spans="1:1" x14ac:dyDescent="0.55000000000000004">
      <c r="A49199" s="131"/>
    </row>
    <row r="49202" spans="1:1" x14ac:dyDescent="0.55000000000000004">
      <c r="A49202" s="131"/>
    </row>
    <row r="49203" spans="1:1" x14ac:dyDescent="0.55000000000000004">
      <c r="A49203" s="131"/>
    </row>
    <row r="49206" spans="1:1" x14ac:dyDescent="0.55000000000000004">
      <c r="A49206" s="131"/>
    </row>
    <row r="49207" spans="1:1" x14ac:dyDescent="0.55000000000000004">
      <c r="A49207" s="131"/>
    </row>
    <row r="49210" spans="1:1" x14ac:dyDescent="0.55000000000000004">
      <c r="A49210" s="131"/>
    </row>
    <row r="49211" spans="1:1" x14ac:dyDescent="0.55000000000000004">
      <c r="A49211" s="131"/>
    </row>
    <row r="49214" spans="1:1" x14ac:dyDescent="0.55000000000000004">
      <c r="A49214" s="131"/>
    </row>
    <row r="49215" spans="1:1" x14ac:dyDescent="0.55000000000000004">
      <c r="A49215" s="131"/>
    </row>
    <row r="49218" spans="1:1" x14ac:dyDescent="0.55000000000000004">
      <c r="A49218" s="131"/>
    </row>
    <row r="49219" spans="1:1" x14ac:dyDescent="0.55000000000000004">
      <c r="A49219" s="131"/>
    </row>
    <row r="49222" spans="1:1" x14ac:dyDescent="0.55000000000000004">
      <c r="A49222" s="131"/>
    </row>
    <row r="49223" spans="1:1" x14ac:dyDescent="0.55000000000000004">
      <c r="A49223" s="131"/>
    </row>
    <row r="49226" spans="1:1" x14ac:dyDescent="0.55000000000000004">
      <c r="A49226" s="131"/>
    </row>
    <row r="49227" spans="1:1" x14ac:dyDescent="0.55000000000000004">
      <c r="A49227" s="131"/>
    </row>
    <row r="49230" spans="1:1" x14ac:dyDescent="0.55000000000000004">
      <c r="A49230" s="131"/>
    </row>
    <row r="49231" spans="1:1" x14ac:dyDescent="0.55000000000000004">
      <c r="A49231" s="131"/>
    </row>
    <row r="49234" spans="1:1" x14ac:dyDescent="0.55000000000000004">
      <c r="A49234" s="131"/>
    </row>
    <row r="49235" spans="1:1" x14ac:dyDescent="0.55000000000000004">
      <c r="A49235" s="131"/>
    </row>
    <row r="49238" spans="1:1" x14ac:dyDescent="0.55000000000000004">
      <c r="A49238" s="131"/>
    </row>
    <row r="49239" spans="1:1" x14ac:dyDescent="0.55000000000000004">
      <c r="A49239" s="131"/>
    </row>
    <row r="49242" spans="1:1" x14ac:dyDescent="0.55000000000000004">
      <c r="A49242" s="131"/>
    </row>
    <row r="49243" spans="1:1" x14ac:dyDescent="0.55000000000000004">
      <c r="A49243" s="131"/>
    </row>
    <row r="49246" spans="1:1" x14ac:dyDescent="0.55000000000000004">
      <c r="A49246" s="131"/>
    </row>
    <row r="49247" spans="1:1" x14ac:dyDescent="0.55000000000000004">
      <c r="A49247" s="131"/>
    </row>
    <row r="49250" spans="1:1" x14ac:dyDescent="0.55000000000000004">
      <c r="A49250" s="131"/>
    </row>
    <row r="49251" spans="1:1" x14ac:dyDescent="0.55000000000000004">
      <c r="A49251" s="131"/>
    </row>
    <row r="49254" spans="1:1" x14ac:dyDescent="0.55000000000000004">
      <c r="A49254" s="131"/>
    </row>
    <row r="49255" spans="1:1" x14ac:dyDescent="0.55000000000000004">
      <c r="A49255" s="131"/>
    </row>
    <row r="49258" spans="1:1" x14ac:dyDescent="0.55000000000000004">
      <c r="A49258" s="131"/>
    </row>
    <row r="49259" spans="1:1" x14ac:dyDescent="0.55000000000000004">
      <c r="A49259" s="131"/>
    </row>
    <row r="49262" spans="1:1" x14ac:dyDescent="0.55000000000000004">
      <c r="A49262" s="131"/>
    </row>
    <row r="49263" spans="1:1" x14ac:dyDescent="0.55000000000000004">
      <c r="A49263" s="131"/>
    </row>
    <row r="49266" spans="1:1" x14ac:dyDescent="0.55000000000000004">
      <c r="A49266" s="131"/>
    </row>
    <row r="49267" spans="1:1" x14ac:dyDescent="0.55000000000000004">
      <c r="A49267" s="131"/>
    </row>
    <row r="49270" spans="1:1" x14ac:dyDescent="0.55000000000000004">
      <c r="A49270" s="131"/>
    </row>
    <row r="49271" spans="1:1" x14ac:dyDescent="0.55000000000000004">
      <c r="A49271" s="131"/>
    </row>
    <row r="49274" spans="1:1" x14ac:dyDescent="0.55000000000000004">
      <c r="A49274" s="131"/>
    </row>
    <row r="49275" spans="1:1" x14ac:dyDescent="0.55000000000000004">
      <c r="A49275" s="131"/>
    </row>
    <row r="49278" spans="1:1" x14ac:dyDescent="0.55000000000000004">
      <c r="A49278" s="131"/>
    </row>
    <row r="49279" spans="1:1" x14ac:dyDescent="0.55000000000000004">
      <c r="A49279" s="131"/>
    </row>
    <row r="49282" spans="1:1" x14ac:dyDescent="0.55000000000000004">
      <c r="A49282" s="131"/>
    </row>
    <row r="49283" spans="1:1" x14ac:dyDescent="0.55000000000000004">
      <c r="A49283" s="131"/>
    </row>
    <row r="49286" spans="1:1" x14ac:dyDescent="0.55000000000000004">
      <c r="A49286" s="131"/>
    </row>
    <row r="49287" spans="1:1" x14ac:dyDescent="0.55000000000000004">
      <c r="A49287" s="131"/>
    </row>
    <row r="49290" spans="1:1" x14ac:dyDescent="0.55000000000000004">
      <c r="A49290" s="131"/>
    </row>
    <row r="49291" spans="1:1" x14ac:dyDescent="0.55000000000000004">
      <c r="A49291" s="131"/>
    </row>
    <row r="49294" spans="1:1" x14ac:dyDescent="0.55000000000000004">
      <c r="A49294" s="131"/>
    </row>
    <row r="49295" spans="1:1" x14ac:dyDescent="0.55000000000000004">
      <c r="A49295" s="131"/>
    </row>
    <row r="49298" spans="1:1" x14ac:dyDescent="0.55000000000000004">
      <c r="A49298" s="131"/>
    </row>
    <row r="49299" spans="1:1" x14ac:dyDescent="0.55000000000000004">
      <c r="A49299" s="131"/>
    </row>
    <row r="49302" spans="1:1" x14ac:dyDescent="0.55000000000000004">
      <c r="A49302" s="131"/>
    </row>
    <row r="49303" spans="1:1" x14ac:dyDescent="0.55000000000000004">
      <c r="A49303" s="131"/>
    </row>
    <row r="49306" spans="1:1" x14ac:dyDescent="0.55000000000000004">
      <c r="A49306" s="131"/>
    </row>
    <row r="49307" spans="1:1" x14ac:dyDescent="0.55000000000000004">
      <c r="A49307" s="131"/>
    </row>
    <row r="49310" spans="1:1" x14ac:dyDescent="0.55000000000000004">
      <c r="A49310" s="131"/>
    </row>
    <row r="49311" spans="1:1" x14ac:dyDescent="0.55000000000000004">
      <c r="A49311" s="131"/>
    </row>
    <row r="49314" spans="1:1" x14ac:dyDescent="0.55000000000000004">
      <c r="A49314" s="131"/>
    </row>
    <row r="49315" spans="1:1" x14ac:dyDescent="0.55000000000000004">
      <c r="A49315" s="131"/>
    </row>
    <row r="49318" spans="1:1" x14ac:dyDescent="0.55000000000000004">
      <c r="A49318" s="131"/>
    </row>
    <row r="49319" spans="1:1" x14ac:dyDescent="0.55000000000000004">
      <c r="A49319" s="131"/>
    </row>
    <row r="49322" spans="1:1" x14ac:dyDescent="0.55000000000000004">
      <c r="A49322" s="131"/>
    </row>
    <row r="49323" spans="1:1" x14ac:dyDescent="0.55000000000000004">
      <c r="A49323" s="131"/>
    </row>
    <row r="49326" spans="1:1" x14ac:dyDescent="0.55000000000000004">
      <c r="A49326" s="131"/>
    </row>
    <row r="49327" spans="1:1" x14ac:dyDescent="0.55000000000000004">
      <c r="A49327" s="131"/>
    </row>
    <row r="49330" spans="1:1" x14ac:dyDescent="0.55000000000000004">
      <c r="A49330" s="131"/>
    </row>
    <row r="49331" spans="1:1" x14ac:dyDescent="0.55000000000000004">
      <c r="A49331" s="131"/>
    </row>
    <row r="49334" spans="1:1" x14ac:dyDescent="0.55000000000000004">
      <c r="A49334" s="131"/>
    </row>
    <row r="49335" spans="1:1" x14ac:dyDescent="0.55000000000000004">
      <c r="A49335" s="131"/>
    </row>
    <row r="49338" spans="1:1" x14ac:dyDescent="0.55000000000000004">
      <c r="A49338" s="131"/>
    </row>
    <row r="49339" spans="1:1" x14ac:dyDescent="0.55000000000000004">
      <c r="A49339" s="131"/>
    </row>
    <row r="49342" spans="1:1" x14ac:dyDescent="0.55000000000000004">
      <c r="A49342" s="131"/>
    </row>
    <row r="49343" spans="1:1" x14ac:dyDescent="0.55000000000000004">
      <c r="A49343" s="131"/>
    </row>
    <row r="49346" spans="1:1" x14ac:dyDescent="0.55000000000000004">
      <c r="A49346" s="131"/>
    </row>
    <row r="49347" spans="1:1" x14ac:dyDescent="0.55000000000000004">
      <c r="A49347" s="131"/>
    </row>
    <row r="49350" spans="1:1" x14ac:dyDescent="0.55000000000000004">
      <c r="A49350" s="131"/>
    </row>
    <row r="49351" spans="1:1" x14ac:dyDescent="0.55000000000000004">
      <c r="A49351" s="131"/>
    </row>
    <row r="49354" spans="1:1" x14ac:dyDescent="0.55000000000000004">
      <c r="A49354" s="131"/>
    </row>
    <row r="49355" spans="1:1" x14ac:dyDescent="0.55000000000000004">
      <c r="A49355" s="131"/>
    </row>
    <row r="49358" spans="1:1" x14ac:dyDescent="0.55000000000000004">
      <c r="A49358" s="131"/>
    </row>
    <row r="49359" spans="1:1" x14ac:dyDescent="0.55000000000000004">
      <c r="A49359" s="131"/>
    </row>
    <row r="49362" spans="1:1" x14ac:dyDescent="0.55000000000000004">
      <c r="A49362" s="131"/>
    </row>
    <row r="49363" spans="1:1" x14ac:dyDescent="0.55000000000000004">
      <c r="A49363" s="131"/>
    </row>
    <row r="49366" spans="1:1" x14ac:dyDescent="0.55000000000000004">
      <c r="A49366" s="131"/>
    </row>
    <row r="49367" spans="1:1" x14ac:dyDescent="0.55000000000000004">
      <c r="A49367" s="131"/>
    </row>
    <row r="49370" spans="1:1" x14ac:dyDescent="0.55000000000000004">
      <c r="A49370" s="131"/>
    </row>
    <row r="49371" spans="1:1" x14ac:dyDescent="0.55000000000000004">
      <c r="A49371" s="131"/>
    </row>
    <row r="49374" spans="1:1" x14ac:dyDescent="0.55000000000000004">
      <c r="A49374" s="131"/>
    </row>
    <row r="49375" spans="1:1" x14ac:dyDescent="0.55000000000000004">
      <c r="A49375" s="131"/>
    </row>
    <row r="49378" spans="1:1" x14ac:dyDescent="0.55000000000000004">
      <c r="A49378" s="131"/>
    </row>
    <row r="49379" spans="1:1" x14ac:dyDescent="0.55000000000000004">
      <c r="A49379" s="131"/>
    </row>
    <row r="49382" spans="1:1" x14ac:dyDescent="0.55000000000000004">
      <c r="A49382" s="131"/>
    </row>
    <row r="49383" spans="1:1" x14ac:dyDescent="0.55000000000000004">
      <c r="A49383" s="131"/>
    </row>
    <row r="49386" spans="1:1" x14ac:dyDescent="0.55000000000000004">
      <c r="A49386" s="131"/>
    </row>
    <row r="49387" spans="1:1" x14ac:dyDescent="0.55000000000000004">
      <c r="A49387" s="131"/>
    </row>
    <row r="49390" spans="1:1" x14ac:dyDescent="0.55000000000000004">
      <c r="A49390" s="131"/>
    </row>
    <row r="49391" spans="1:1" x14ac:dyDescent="0.55000000000000004">
      <c r="A49391" s="131"/>
    </row>
    <row r="49394" spans="1:1" x14ac:dyDescent="0.55000000000000004">
      <c r="A49394" s="131"/>
    </row>
    <row r="49395" spans="1:1" x14ac:dyDescent="0.55000000000000004">
      <c r="A49395" s="131"/>
    </row>
    <row r="49398" spans="1:1" x14ac:dyDescent="0.55000000000000004">
      <c r="A49398" s="131"/>
    </row>
    <row r="49399" spans="1:1" x14ac:dyDescent="0.55000000000000004">
      <c r="A49399" s="131"/>
    </row>
    <row r="49402" spans="1:1" x14ac:dyDescent="0.55000000000000004">
      <c r="A49402" s="131"/>
    </row>
    <row r="49403" spans="1:1" x14ac:dyDescent="0.55000000000000004">
      <c r="A49403" s="131"/>
    </row>
    <row r="49406" spans="1:1" x14ac:dyDescent="0.55000000000000004">
      <c r="A49406" s="131"/>
    </row>
    <row r="49407" spans="1:1" x14ac:dyDescent="0.55000000000000004">
      <c r="A49407" s="131"/>
    </row>
    <row r="49410" spans="1:1" x14ac:dyDescent="0.55000000000000004">
      <c r="A49410" s="131"/>
    </row>
    <row r="49411" spans="1:1" x14ac:dyDescent="0.55000000000000004">
      <c r="A49411" s="131"/>
    </row>
    <row r="49414" spans="1:1" x14ac:dyDescent="0.55000000000000004">
      <c r="A49414" s="131"/>
    </row>
    <row r="49415" spans="1:1" x14ac:dyDescent="0.55000000000000004">
      <c r="A49415" s="131"/>
    </row>
    <row r="49418" spans="1:1" x14ac:dyDescent="0.55000000000000004">
      <c r="A49418" s="131"/>
    </row>
    <row r="49419" spans="1:1" x14ac:dyDescent="0.55000000000000004">
      <c r="A49419" s="131"/>
    </row>
    <row r="49422" spans="1:1" x14ac:dyDescent="0.55000000000000004">
      <c r="A49422" s="131"/>
    </row>
    <row r="49423" spans="1:1" x14ac:dyDescent="0.55000000000000004">
      <c r="A49423" s="131"/>
    </row>
    <row r="49426" spans="1:1" x14ac:dyDescent="0.55000000000000004">
      <c r="A49426" s="131"/>
    </row>
    <row r="49427" spans="1:1" x14ac:dyDescent="0.55000000000000004">
      <c r="A49427" s="131"/>
    </row>
    <row r="49430" spans="1:1" x14ac:dyDescent="0.55000000000000004">
      <c r="A49430" s="131"/>
    </row>
    <row r="49431" spans="1:1" x14ac:dyDescent="0.55000000000000004">
      <c r="A49431" s="131"/>
    </row>
    <row r="49434" spans="1:1" x14ac:dyDescent="0.55000000000000004">
      <c r="A49434" s="131"/>
    </row>
    <row r="49435" spans="1:1" x14ac:dyDescent="0.55000000000000004">
      <c r="A49435" s="131"/>
    </row>
    <row r="49438" spans="1:1" x14ac:dyDescent="0.55000000000000004">
      <c r="A49438" s="131"/>
    </row>
    <row r="49439" spans="1:1" x14ac:dyDescent="0.55000000000000004">
      <c r="A49439" s="131"/>
    </row>
    <row r="49442" spans="1:1" x14ac:dyDescent="0.55000000000000004">
      <c r="A49442" s="131"/>
    </row>
    <row r="49443" spans="1:1" x14ac:dyDescent="0.55000000000000004">
      <c r="A49443" s="131"/>
    </row>
    <row r="49446" spans="1:1" x14ac:dyDescent="0.55000000000000004">
      <c r="A49446" s="131"/>
    </row>
    <row r="49447" spans="1:1" x14ac:dyDescent="0.55000000000000004">
      <c r="A49447" s="131"/>
    </row>
    <row r="49450" spans="1:1" x14ac:dyDescent="0.55000000000000004">
      <c r="A49450" s="131"/>
    </row>
    <row r="49451" spans="1:1" x14ac:dyDescent="0.55000000000000004">
      <c r="A49451" s="131"/>
    </row>
    <row r="49454" spans="1:1" x14ac:dyDescent="0.55000000000000004">
      <c r="A49454" s="131"/>
    </row>
    <row r="49455" spans="1:1" x14ac:dyDescent="0.55000000000000004">
      <c r="A49455" s="131"/>
    </row>
    <row r="49458" spans="1:1" x14ac:dyDescent="0.55000000000000004">
      <c r="A49458" s="131"/>
    </row>
    <row r="49459" spans="1:1" x14ac:dyDescent="0.55000000000000004">
      <c r="A49459" s="131"/>
    </row>
    <row r="49462" spans="1:1" x14ac:dyDescent="0.55000000000000004">
      <c r="A49462" s="131"/>
    </row>
    <row r="49463" spans="1:1" x14ac:dyDescent="0.55000000000000004">
      <c r="A49463" s="131"/>
    </row>
    <row r="49466" spans="1:1" x14ac:dyDescent="0.55000000000000004">
      <c r="A49466" s="131"/>
    </row>
    <row r="49467" spans="1:1" x14ac:dyDescent="0.55000000000000004">
      <c r="A49467" s="131"/>
    </row>
    <row r="49470" spans="1:1" x14ac:dyDescent="0.55000000000000004">
      <c r="A49470" s="131"/>
    </row>
    <row r="49471" spans="1:1" x14ac:dyDescent="0.55000000000000004">
      <c r="A49471" s="131"/>
    </row>
    <row r="49474" spans="1:1" x14ac:dyDescent="0.55000000000000004">
      <c r="A49474" s="131"/>
    </row>
    <row r="49475" spans="1:1" x14ac:dyDescent="0.55000000000000004">
      <c r="A49475" s="131"/>
    </row>
    <row r="49478" spans="1:1" x14ac:dyDescent="0.55000000000000004">
      <c r="A49478" s="131"/>
    </row>
    <row r="49479" spans="1:1" x14ac:dyDescent="0.55000000000000004">
      <c r="A49479" s="131"/>
    </row>
    <row r="49482" spans="1:1" x14ac:dyDescent="0.55000000000000004">
      <c r="A49482" s="131"/>
    </row>
    <row r="49483" spans="1:1" x14ac:dyDescent="0.55000000000000004">
      <c r="A49483" s="131"/>
    </row>
    <row r="49486" spans="1:1" x14ac:dyDescent="0.55000000000000004">
      <c r="A49486" s="131"/>
    </row>
    <row r="49487" spans="1:1" x14ac:dyDescent="0.55000000000000004">
      <c r="A49487" s="131"/>
    </row>
    <row r="49490" spans="1:1" x14ac:dyDescent="0.55000000000000004">
      <c r="A49490" s="131"/>
    </row>
    <row r="49491" spans="1:1" x14ac:dyDescent="0.55000000000000004">
      <c r="A49491" s="131"/>
    </row>
    <row r="49494" spans="1:1" x14ac:dyDescent="0.55000000000000004">
      <c r="A49494" s="131"/>
    </row>
    <row r="49495" spans="1:1" x14ac:dyDescent="0.55000000000000004">
      <c r="A49495" s="131"/>
    </row>
    <row r="49498" spans="1:1" x14ac:dyDescent="0.55000000000000004">
      <c r="A49498" s="131"/>
    </row>
    <row r="49499" spans="1:1" x14ac:dyDescent="0.55000000000000004">
      <c r="A49499" s="131"/>
    </row>
    <row r="49502" spans="1:1" x14ac:dyDescent="0.55000000000000004">
      <c r="A49502" s="131"/>
    </row>
    <row r="49503" spans="1:1" x14ac:dyDescent="0.55000000000000004">
      <c r="A49503" s="131"/>
    </row>
    <row r="49506" spans="1:1" x14ac:dyDescent="0.55000000000000004">
      <c r="A49506" s="131"/>
    </row>
    <row r="49507" spans="1:1" x14ac:dyDescent="0.55000000000000004">
      <c r="A49507" s="131"/>
    </row>
    <row r="49510" spans="1:1" x14ac:dyDescent="0.55000000000000004">
      <c r="A49510" s="131"/>
    </row>
    <row r="49511" spans="1:1" x14ac:dyDescent="0.55000000000000004">
      <c r="A49511" s="131"/>
    </row>
    <row r="49514" spans="1:1" x14ac:dyDescent="0.55000000000000004">
      <c r="A49514" s="131"/>
    </row>
    <row r="49515" spans="1:1" x14ac:dyDescent="0.55000000000000004">
      <c r="A49515" s="131"/>
    </row>
    <row r="49518" spans="1:1" x14ac:dyDescent="0.55000000000000004">
      <c r="A49518" s="131"/>
    </row>
    <row r="49519" spans="1:1" x14ac:dyDescent="0.55000000000000004">
      <c r="A49519" s="131"/>
    </row>
    <row r="49522" spans="1:1" x14ac:dyDescent="0.55000000000000004">
      <c r="A49522" s="131"/>
    </row>
    <row r="49523" spans="1:1" x14ac:dyDescent="0.55000000000000004">
      <c r="A49523" s="131"/>
    </row>
    <row r="49526" spans="1:1" x14ac:dyDescent="0.55000000000000004">
      <c r="A49526" s="131"/>
    </row>
    <row r="49527" spans="1:1" x14ac:dyDescent="0.55000000000000004">
      <c r="A49527" s="131"/>
    </row>
    <row r="49530" spans="1:1" x14ac:dyDescent="0.55000000000000004">
      <c r="A49530" s="131"/>
    </row>
    <row r="49531" spans="1:1" x14ac:dyDescent="0.55000000000000004">
      <c r="A49531" s="131"/>
    </row>
    <row r="49534" spans="1:1" x14ac:dyDescent="0.55000000000000004">
      <c r="A49534" s="131"/>
    </row>
    <row r="49535" spans="1:1" x14ac:dyDescent="0.55000000000000004">
      <c r="A49535" s="131"/>
    </row>
    <row r="49538" spans="1:1" x14ac:dyDescent="0.55000000000000004">
      <c r="A49538" s="131"/>
    </row>
    <row r="49539" spans="1:1" x14ac:dyDescent="0.55000000000000004">
      <c r="A49539" s="131"/>
    </row>
    <row r="49542" spans="1:1" x14ac:dyDescent="0.55000000000000004">
      <c r="A49542" s="131"/>
    </row>
    <row r="49543" spans="1:1" x14ac:dyDescent="0.55000000000000004">
      <c r="A49543" s="131"/>
    </row>
    <row r="49546" spans="1:1" x14ac:dyDescent="0.55000000000000004">
      <c r="A49546" s="131"/>
    </row>
    <row r="49547" spans="1:1" x14ac:dyDescent="0.55000000000000004">
      <c r="A49547" s="131"/>
    </row>
    <row r="49550" spans="1:1" x14ac:dyDescent="0.55000000000000004">
      <c r="A49550" s="131"/>
    </row>
    <row r="49551" spans="1:1" x14ac:dyDescent="0.55000000000000004">
      <c r="A49551" s="131"/>
    </row>
    <row r="49554" spans="1:1" x14ac:dyDescent="0.55000000000000004">
      <c r="A49554" s="131"/>
    </row>
    <row r="49555" spans="1:1" x14ac:dyDescent="0.55000000000000004">
      <c r="A49555" s="131"/>
    </row>
    <row r="49558" spans="1:1" x14ac:dyDescent="0.55000000000000004">
      <c r="A49558" s="131"/>
    </row>
    <row r="49559" spans="1:1" x14ac:dyDescent="0.55000000000000004">
      <c r="A49559" s="131"/>
    </row>
    <row r="49562" spans="1:1" x14ac:dyDescent="0.55000000000000004">
      <c r="A49562" s="131"/>
    </row>
    <row r="49563" spans="1:1" x14ac:dyDescent="0.55000000000000004">
      <c r="A49563" s="131"/>
    </row>
    <row r="49566" spans="1:1" x14ac:dyDescent="0.55000000000000004">
      <c r="A49566" s="131"/>
    </row>
    <row r="49567" spans="1:1" x14ac:dyDescent="0.55000000000000004">
      <c r="A49567" s="131"/>
    </row>
    <row r="49570" spans="1:1" x14ac:dyDescent="0.55000000000000004">
      <c r="A49570" s="131"/>
    </row>
    <row r="49571" spans="1:1" x14ac:dyDescent="0.55000000000000004">
      <c r="A49571" s="131"/>
    </row>
    <row r="49574" spans="1:1" x14ac:dyDescent="0.55000000000000004">
      <c r="A49574" s="131"/>
    </row>
    <row r="49575" spans="1:1" x14ac:dyDescent="0.55000000000000004">
      <c r="A49575" s="131"/>
    </row>
    <row r="49578" spans="1:1" x14ac:dyDescent="0.55000000000000004">
      <c r="A49578" s="131"/>
    </row>
    <row r="49579" spans="1:1" x14ac:dyDescent="0.55000000000000004">
      <c r="A49579" s="131"/>
    </row>
    <row r="49582" spans="1:1" x14ac:dyDescent="0.55000000000000004">
      <c r="A49582" s="131"/>
    </row>
    <row r="49583" spans="1:1" x14ac:dyDescent="0.55000000000000004">
      <c r="A49583" s="131"/>
    </row>
    <row r="49586" spans="1:1" x14ac:dyDescent="0.55000000000000004">
      <c r="A49586" s="131"/>
    </row>
    <row r="49587" spans="1:1" x14ac:dyDescent="0.55000000000000004">
      <c r="A49587" s="131"/>
    </row>
    <row r="49590" spans="1:1" x14ac:dyDescent="0.55000000000000004">
      <c r="A49590" s="131"/>
    </row>
    <row r="49591" spans="1:1" x14ac:dyDescent="0.55000000000000004">
      <c r="A49591" s="131"/>
    </row>
    <row r="49594" spans="1:1" x14ac:dyDescent="0.55000000000000004">
      <c r="A49594" s="131"/>
    </row>
    <row r="49595" spans="1:1" x14ac:dyDescent="0.55000000000000004">
      <c r="A49595" s="131"/>
    </row>
    <row r="49598" spans="1:1" x14ac:dyDescent="0.55000000000000004">
      <c r="A49598" s="131"/>
    </row>
    <row r="49599" spans="1:1" x14ac:dyDescent="0.55000000000000004">
      <c r="A49599" s="131"/>
    </row>
    <row r="49602" spans="1:1" x14ac:dyDescent="0.55000000000000004">
      <c r="A49602" s="131"/>
    </row>
    <row r="49603" spans="1:1" x14ac:dyDescent="0.55000000000000004">
      <c r="A49603" s="131"/>
    </row>
    <row r="49606" spans="1:1" x14ac:dyDescent="0.55000000000000004">
      <c r="A49606" s="131"/>
    </row>
    <row r="49607" spans="1:1" x14ac:dyDescent="0.55000000000000004">
      <c r="A49607" s="131"/>
    </row>
    <row r="49610" spans="1:1" x14ac:dyDescent="0.55000000000000004">
      <c r="A49610" s="131"/>
    </row>
    <row r="49611" spans="1:1" x14ac:dyDescent="0.55000000000000004">
      <c r="A49611" s="131"/>
    </row>
    <row r="49614" spans="1:1" x14ac:dyDescent="0.55000000000000004">
      <c r="A49614" s="131"/>
    </row>
    <row r="49615" spans="1:1" x14ac:dyDescent="0.55000000000000004">
      <c r="A49615" s="131"/>
    </row>
    <row r="49618" spans="1:1" x14ac:dyDescent="0.55000000000000004">
      <c r="A49618" s="131"/>
    </row>
    <row r="49619" spans="1:1" x14ac:dyDescent="0.55000000000000004">
      <c r="A49619" s="131"/>
    </row>
    <row r="49622" spans="1:1" x14ac:dyDescent="0.55000000000000004">
      <c r="A49622" s="131"/>
    </row>
    <row r="49623" spans="1:1" x14ac:dyDescent="0.55000000000000004">
      <c r="A49623" s="131"/>
    </row>
    <row r="49626" spans="1:1" x14ac:dyDescent="0.55000000000000004">
      <c r="A49626" s="131"/>
    </row>
    <row r="49627" spans="1:1" x14ac:dyDescent="0.55000000000000004">
      <c r="A49627" s="131"/>
    </row>
    <row r="49630" spans="1:1" x14ac:dyDescent="0.55000000000000004">
      <c r="A49630" s="131"/>
    </row>
    <row r="49631" spans="1:1" x14ac:dyDescent="0.55000000000000004">
      <c r="A49631" s="131"/>
    </row>
    <row r="49634" spans="1:1" x14ac:dyDescent="0.55000000000000004">
      <c r="A49634" s="131"/>
    </row>
    <row r="49635" spans="1:1" x14ac:dyDescent="0.55000000000000004">
      <c r="A49635" s="131"/>
    </row>
    <row r="49638" spans="1:1" x14ac:dyDescent="0.55000000000000004">
      <c r="A49638" s="131"/>
    </row>
    <row r="49639" spans="1:1" x14ac:dyDescent="0.55000000000000004">
      <c r="A49639" s="131"/>
    </row>
    <row r="49642" spans="1:1" x14ac:dyDescent="0.55000000000000004">
      <c r="A49642" s="131"/>
    </row>
    <row r="49643" spans="1:1" x14ac:dyDescent="0.55000000000000004">
      <c r="A49643" s="131"/>
    </row>
    <row r="49646" spans="1:1" x14ac:dyDescent="0.55000000000000004">
      <c r="A49646" s="131"/>
    </row>
    <row r="49647" spans="1:1" x14ac:dyDescent="0.55000000000000004">
      <c r="A49647" s="131"/>
    </row>
    <row r="49650" spans="1:1" x14ac:dyDescent="0.55000000000000004">
      <c r="A49650" s="131"/>
    </row>
    <row r="49651" spans="1:1" x14ac:dyDescent="0.55000000000000004">
      <c r="A49651" s="131"/>
    </row>
    <row r="49654" spans="1:1" x14ac:dyDescent="0.55000000000000004">
      <c r="A49654" s="131"/>
    </row>
    <row r="49655" spans="1:1" x14ac:dyDescent="0.55000000000000004">
      <c r="A49655" s="131"/>
    </row>
    <row r="49658" spans="1:1" x14ac:dyDescent="0.55000000000000004">
      <c r="A49658" s="131"/>
    </row>
    <row r="49659" spans="1:1" x14ac:dyDescent="0.55000000000000004">
      <c r="A49659" s="131"/>
    </row>
    <row r="49662" spans="1:1" x14ac:dyDescent="0.55000000000000004">
      <c r="A49662" s="131"/>
    </row>
    <row r="49663" spans="1:1" x14ac:dyDescent="0.55000000000000004">
      <c r="A49663" s="131"/>
    </row>
    <row r="49666" spans="1:1" x14ac:dyDescent="0.55000000000000004">
      <c r="A49666" s="131"/>
    </row>
    <row r="49667" spans="1:1" x14ac:dyDescent="0.55000000000000004">
      <c r="A49667" s="131"/>
    </row>
    <row r="49670" spans="1:1" x14ac:dyDescent="0.55000000000000004">
      <c r="A49670" s="131"/>
    </row>
    <row r="49671" spans="1:1" x14ac:dyDescent="0.55000000000000004">
      <c r="A49671" s="131"/>
    </row>
    <row r="49674" spans="1:1" x14ac:dyDescent="0.55000000000000004">
      <c r="A49674" s="131"/>
    </row>
    <row r="49675" spans="1:1" x14ac:dyDescent="0.55000000000000004">
      <c r="A49675" s="131"/>
    </row>
    <row r="49678" spans="1:1" x14ac:dyDescent="0.55000000000000004">
      <c r="A49678" s="131"/>
    </row>
    <row r="49679" spans="1:1" x14ac:dyDescent="0.55000000000000004">
      <c r="A49679" s="131"/>
    </row>
    <row r="49682" spans="1:1" x14ac:dyDescent="0.55000000000000004">
      <c r="A49682" s="131"/>
    </row>
    <row r="49683" spans="1:1" x14ac:dyDescent="0.55000000000000004">
      <c r="A49683" s="131"/>
    </row>
    <row r="49686" spans="1:1" x14ac:dyDescent="0.55000000000000004">
      <c r="A49686" s="131"/>
    </row>
    <row r="49687" spans="1:1" x14ac:dyDescent="0.55000000000000004">
      <c r="A49687" s="131"/>
    </row>
    <row r="49690" spans="1:1" x14ac:dyDescent="0.55000000000000004">
      <c r="A49690" s="131"/>
    </row>
    <row r="49691" spans="1:1" x14ac:dyDescent="0.55000000000000004">
      <c r="A49691" s="131"/>
    </row>
    <row r="49694" spans="1:1" x14ac:dyDescent="0.55000000000000004">
      <c r="A49694" s="131"/>
    </row>
    <row r="49695" spans="1:1" x14ac:dyDescent="0.55000000000000004">
      <c r="A49695" s="131"/>
    </row>
    <row r="49698" spans="1:1" x14ac:dyDescent="0.55000000000000004">
      <c r="A49698" s="131"/>
    </row>
    <row r="49699" spans="1:1" x14ac:dyDescent="0.55000000000000004">
      <c r="A49699" s="131"/>
    </row>
    <row r="49702" spans="1:1" x14ac:dyDescent="0.55000000000000004">
      <c r="A49702" s="131"/>
    </row>
    <row r="49703" spans="1:1" x14ac:dyDescent="0.55000000000000004">
      <c r="A49703" s="131"/>
    </row>
    <row r="49706" spans="1:1" x14ac:dyDescent="0.55000000000000004">
      <c r="A49706" s="131"/>
    </row>
    <row r="49707" spans="1:1" x14ac:dyDescent="0.55000000000000004">
      <c r="A49707" s="131"/>
    </row>
    <row r="49710" spans="1:1" x14ac:dyDescent="0.55000000000000004">
      <c r="A49710" s="131"/>
    </row>
    <row r="49711" spans="1:1" x14ac:dyDescent="0.55000000000000004">
      <c r="A49711" s="131"/>
    </row>
    <row r="49714" spans="1:1" x14ac:dyDescent="0.55000000000000004">
      <c r="A49714" s="131"/>
    </row>
    <row r="49715" spans="1:1" x14ac:dyDescent="0.55000000000000004">
      <c r="A49715" s="131"/>
    </row>
    <row r="49718" spans="1:1" x14ac:dyDescent="0.55000000000000004">
      <c r="A49718" s="131"/>
    </row>
    <row r="49719" spans="1:1" x14ac:dyDescent="0.55000000000000004">
      <c r="A49719" s="131"/>
    </row>
    <row r="49722" spans="1:1" x14ac:dyDescent="0.55000000000000004">
      <c r="A49722" s="131"/>
    </row>
    <row r="49723" spans="1:1" x14ac:dyDescent="0.55000000000000004">
      <c r="A49723" s="131"/>
    </row>
    <row r="49726" spans="1:1" x14ac:dyDescent="0.55000000000000004">
      <c r="A49726" s="131"/>
    </row>
    <row r="49727" spans="1:1" x14ac:dyDescent="0.55000000000000004">
      <c r="A49727" s="131"/>
    </row>
    <row r="49730" spans="1:1" x14ac:dyDescent="0.55000000000000004">
      <c r="A49730" s="131"/>
    </row>
    <row r="49731" spans="1:1" x14ac:dyDescent="0.55000000000000004">
      <c r="A49731" s="131"/>
    </row>
    <row r="49734" spans="1:1" x14ac:dyDescent="0.55000000000000004">
      <c r="A49734" s="131"/>
    </row>
    <row r="49735" spans="1:1" x14ac:dyDescent="0.55000000000000004">
      <c r="A49735" s="131"/>
    </row>
    <row r="49738" spans="1:1" x14ac:dyDescent="0.55000000000000004">
      <c r="A49738" s="131"/>
    </row>
    <row r="49739" spans="1:1" x14ac:dyDescent="0.55000000000000004">
      <c r="A49739" s="131"/>
    </row>
    <row r="49742" spans="1:1" x14ac:dyDescent="0.55000000000000004">
      <c r="A49742" s="131"/>
    </row>
    <row r="49743" spans="1:1" x14ac:dyDescent="0.55000000000000004">
      <c r="A49743" s="131"/>
    </row>
    <row r="49746" spans="1:1" x14ac:dyDescent="0.55000000000000004">
      <c r="A49746" s="131"/>
    </row>
    <row r="49747" spans="1:1" x14ac:dyDescent="0.55000000000000004">
      <c r="A49747" s="131"/>
    </row>
    <row r="49750" spans="1:1" x14ac:dyDescent="0.55000000000000004">
      <c r="A49750" s="131"/>
    </row>
    <row r="49751" spans="1:1" x14ac:dyDescent="0.55000000000000004">
      <c r="A49751" s="131"/>
    </row>
    <row r="49754" spans="1:1" x14ac:dyDescent="0.55000000000000004">
      <c r="A49754" s="131"/>
    </row>
    <row r="49755" spans="1:1" x14ac:dyDescent="0.55000000000000004">
      <c r="A49755" s="131"/>
    </row>
    <row r="49758" spans="1:1" x14ac:dyDescent="0.55000000000000004">
      <c r="A49758" s="131"/>
    </row>
    <row r="49759" spans="1:1" x14ac:dyDescent="0.55000000000000004">
      <c r="A49759" s="131"/>
    </row>
    <row r="49762" spans="1:1" x14ac:dyDescent="0.55000000000000004">
      <c r="A49762" s="131"/>
    </row>
    <row r="49763" spans="1:1" x14ac:dyDescent="0.55000000000000004">
      <c r="A49763" s="131"/>
    </row>
    <row r="49766" spans="1:1" x14ac:dyDescent="0.55000000000000004">
      <c r="A49766" s="131"/>
    </row>
    <row r="49767" spans="1:1" x14ac:dyDescent="0.55000000000000004">
      <c r="A49767" s="131"/>
    </row>
    <row r="49770" spans="1:1" x14ac:dyDescent="0.55000000000000004">
      <c r="A49770" s="131"/>
    </row>
    <row r="49771" spans="1:1" x14ac:dyDescent="0.55000000000000004">
      <c r="A49771" s="131"/>
    </row>
    <row r="49774" spans="1:1" x14ac:dyDescent="0.55000000000000004">
      <c r="A49774" s="131"/>
    </row>
    <row r="49775" spans="1:1" x14ac:dyDescent="0.55000000000000004">
      <c r="A49775" s="131"/>
    </row>
    <row r="49778" spans="1:1" x14ac:dyDescent="0.55000000000000004">
      <c r="A49778" s="131"/>
    </row>
    <row r="49779" spans="1:1" x14ac:dyDescent="0.55000000000000004">
      <c r="A49779" s="131"/>
    </row>
    <row r="49782" spans="1:1" x14ac:dyDescent="0.55000000000000004">
      <c r="A49782" s="131"/>
    </row>
    <row r="49783" spans="1:1" x14ac:dyDescent="0.55000000000000004">
      <c r="A49783" s="131"/>
    </row>
    <row r="49786" spans="1:1" x14ac:dyDescent="0.55000000000000004">
      <c r="A49786" s="131"/>
    </row>
    <row r="49787" spans="1:1" x14ac:dyDescent="0.55000000000000004">
      <c r="A49787" s="131"/>
    </row>
    <row r="49790" spans="1:1" x14ac:dyDescent="0.55000000000000004">
      <c r="A49790" s="131"/>
    </row>
    <row r="49791" spans="1:1" x14ac:dyDescent="0.55000000000000004">
      <c r="A49791" s="131"/>
    </row>
    <row r="49794" spans="1:1" x14ac:dyDescent="0.55000000000000004">
      <c r="A49794" s="131"/>
    </row>
    <row r="49795" spans="1:1" x14ac:dyDescent="0.55000000000000004">
      <c r="A49795" s="131"/>
    </row>
    <row r="49798" spans="1:1" x14ac:dyDescent="0.55000000000000004">
      <c r="A49798" s="131"/>
    </row>
    <row r="49799" spans="1:1" x14ac:dyDescent="0.55000000000000004">
      <c r="A49799" s="131"/>
    </row>
    <row r="49802" spans="1:1" x14ac:dyDescent="0.55000000000000004">
      <c r="A49802" s="131"/>
    </row>
    <row r="49803" spans="1:1" x14ac:dyDescent="0.55000000000000004">
      <c r="A49803" s="131"/>
    </row>
    <row r="49806" spans="1:1" x14ac:dyDescent="0.55000000000000004">
      <c r="A49806" s="131"/>
    </row>
    <row r="49807" spans="1:1" x14ac:dyDescent="0.55000000000000004">
      <c r="A49807" s="131"/>
    </row>
    <row r="49810" spans="1:1" x14ac:dyDescent="0.55000000000000004">
      <c r="A49810" s="131"/>
    </row>
    <row r="49811" spans="1:1" x14ac:dyDescent="0.55000000000000004">
      <c r="A49811" s="131"/>
    </row>
    <row r="49814" spans="1:1" x14ac:dyDescent="0.55000000000000004">
      <c r="A49814" s="131"/>
    </row>
    <row r="49815" spans="1:1" x14ac:dyDescent="0.55000000000000004">
      <c r="A49815" s="131"/>
    </row>
    <row r="49818" spans="1:1" x14ac:dyDescent="0.55000000000000004">
      <c r="A49818" s="131"/>
    </row>
    <row r="49819" spans="1:1" x14ac:dyDescent="0.55000000000000004">
      <c r="A49819" s="131"/>
    </row>
    <row r="49822" spans="1:1" x14ac:dyDescent="0.55000000000000004">
      <c r="A49822" s="131"/>
    </row>
    <row r="49823" spans="1:1" x14ac:dyDescent="0.55000000000000004">
      <c r="A49823" s="131"/>
    </row>
    <row r="49826" spans="1:1" x14ac:dyDescent="0.55000000000000004">
      <c r="A49826" s="131"/>
    </row>
    <row r="49827" spans="1:1" x14ac:dyDescent="0.55000000000000004">
      <c r="A49827" s="131"/>
    </row>
    <row r="49830" spans="1:1" x14ac:dyDescent="0.55000000000000004">
      <c r="A49830" s="131"/>
    </row>
    <row r="49831" spans="1:1" x14ac:dyDescent="0.55000000000000004">
      <c r="A49831" s="131"/>
    </row>
    <row r="49834" spans="1:1" x14ac:dyDescent="0.55000000000000004">
      <c r="A49834" s="131"/>
    </row>
    <row r="49835" spans="1:1" x14ac:dyDescent="0.55000000000000004">
      <c r="A49835" s="131"/>
    </row>
    <row r="49838" spans="1:1" x14ac:dyDescent="0.55000000000000004">
      <c r="A49838" s="131"/>
    </row>
    <row r="49839" spans="1:1" x14ac:dyDescent="0.55000000000000004">
      <c r="A49839" s="131"/>
    </row>
    <row r="49842" spans="1:1" x14ac:dyDescent="0.55000000000000004">
      <c r="A49842" s="131"/>
    </row>
    <row r="49843" spans="1:1" x14ac:dyDescent="0.55000000000000004">
      <c r="A49843" s="131"/>
    </row>
    <row r="49846" spans="1:1" x14ac:dyDescent="0.55000000000000004">
      <c r="A49846" s="131"/>
    </row>
    <row r="49847" spans="1:1" x14ac:dyDescent="0.55000000000000004">
      <c r="A49847" s="131"/>
    </row>
    <row r="49850" spans="1:1" x14ac:dyDescent="0.55000000000000004">
      <c r="A49850" s="131"/>
    </row>
    <row r="49851" spans="1:1" x14ac:dyDescent="0.55000000000000004">
      <c r="A49851" s="131"/>
    </row>
    <row r="49854" spans="1:1" x14ac:dyDescent="0.55000000000000004">
      <c r="A49854" s="131"/>
    </row>
    <row r="49855" spans="1:1" x14ac:dyDescent="0.55000000000000004">
      <c r="A49855" s="131"/>
    </row>
    <row r="49858" spans="1:1" x14ac:dyDescent="0.55000000000000004">
      <c r="A49858" s="131"/>
    </row>
    <row r="49859" spans="1:1" x14ac:dyDescent="0.55000000000000004">
      <c r="A49859" s="131"/>
    </row>
    <row r="49862" spans="1:1" x14ac:dyDescent="0.55000000000000004">
      <c r="A49862" s="131"/>
    </row>
    <row r="49863" spans="1:1" x14ac:dyDescent="0.55000000000000004">
      <c r="A49863" s="131"/>
    </row>
    <row r="49866" spans="1:1" x14ac:dyDescent="0.55000000000000004">
      <c r="A49866" s="131"/>
    </row>
    <row r="49867" spans="1:1" x14ac:dyDescent="0.55000000000000004">
      <c r="A49867" s="131"/>
    </row>
    <row r="49870" spans="1:1" x14ac:dyDescent="0.55000000000000004">
      <c r="A49870" s="131"/>
    </row>
    <row r="49871" spans="1:1" x14ac:dyDescent="0.55000000000000004">
      <c r="A49871" s="131"/>
    </row>
    <row r="49874" spans="1:1" x14ac:dyDescent="0.55000000000000004">
      <c r="A49874" s="131"/>
    </row>
    <row r="49875" spans="1:1" x14ac:dyDescent="0.55000000000000004">
      <c r="A49875" s="131"/>
    </row>
    <row r="49878" spans="1:1" x14ac:dyDescent="0.55000000000000004">
      <c r="A49878" s="131"/>
    </row>
    <row r="49879" spans="1:1" x14ac:dyDescent="0.55000000000000004">
      <c r="A49879" s="131"/>
    </row>
    <row r="49882" spans="1:1" x14ac:dyDescent="0.55000000000000004">
      <c r="A49882" s="131"/>
    </row>
    <row r="49883" spans="1:1" x14ac:dyDescent="0.55000000000000004">
      <c r="A49883" s="131"/>
    </row>
    <row r="49886" spans="1:1" x14ac:dyDescent="0.55000000000000004">
      <c r="A49886" s="131"/>
    </row>
    <row r="49887" spans="1:1" x14ac:dyDescent="0.55000000000000004">
      <c r="A49887" s="131"/>
    </row>
    <row r="49890" spans="1:1" x14ac:dyDescent="0.55000000000000004">
      <c r="A49890" s="131"/>
    </row>
    <row r="49891" spans="1:1" x14ac:dyDescent="0.55000000000000004">
      <c r="A49891" s="131"/>
    </row>
    <row r="49894" spans="1:1" x14ac:dyDescent="0.55000000000000004">
      <c r="A49894" s="131"/>
    </row>
    <row r="49895" spans="1:1" x14ac:dyDescent="0.55000000000000004">
      <c r="A49895" s="131"/>
    </row>
    <row r="49898" spans="1:1" x14ac:dyDescent="0.55000000000000004">
      <c r="A49898" s="131"/>
    </row>
    <row r="49899" spans="1:1" x14ac:dyDescent="0.55000000000000004">
      <c r="A49899" s="131"/>
    </row>
    <row r="49902" spans="1:1" x14ac:dyDescent="0.55000000000000004">
      <c r="A49902" s="131"/>
    </row>
    <row r="49903" spans="1:1" x14ac:dyDescent="0.55000000000000004">
      <c r="A49903" s="131"/>
    </row>
    <row r="49906" spans="1:1" x14ac:dyDescent="0.55000000000000004">
      <c r="A49906" s="131"/>
    </row>
    <row r="49907" spans="1:1" x14ac:dyDescent="0.55000000000000004">
      <c r="A49907" s="131"/>
    </row>
    <row r="49910" spans="1:1" x14ac:dyDescent="0.55000000000000004">
      <c r="A49910" s="131"/>
    </row>
    <row r="49911" spans="1:1" x14ac:dyDescent="0.55000000000000004">
      <c r="A49911" s="131"/>
    </row>
    <row r="49914" spans="1:1" x14ac:dyDescent="0.55000000000000004">
      <c r="A49914" s="131"/>
    </row>
    <row r="49915" spans="1:1" x14ac:dyDescent="0.55000000000000004">
      <c r="A49915" s="131"/>
    </row>
    <row r="49918" spans="1:1" x14ac:dyDescent="0.55000000000000004">
      <c r="A49918" s="131"/>
    </row>
    <row r="49919" spans="1:1" x14ac:dyDescent="0.55000000000000004">
      <c r="A49919" s="131"/>
    </row>
    <row r="49922" spans="1:1" x14ac:dyDescent="0.55000000000000004">
      <c r="A49922" s="131"/>
    </row>
    <row r="49923" spans="1:1" x14ac:dyDescent="0.55000000000000004">
      <c r="A49923" s="131"/>
    </row>
    <row r="49926" spans="1:1" x14ac:dyDescent="0.55000000000000004">
      <c r="A49926" s="131"/>
    </row>
    <row r="49927" spans="1:1" x14ac:dyDescent="0.55000000000000004">
      <c r="A49927" s="131"/>
    </row>
    <row r="49930" spans="1:1" x14ac:dyDescent="0.55000000000000004">
      <c r="A49930" s="131"/>
    </row>
    <row r="49931" spans="1:1" x14ac:dyDescent="0.55000000000000004">
      <c r="A49931" s="131"/>
    </row>
    <row r="49934" spans="1:1" x14ac:dyDescent="0.55000000000000004">
      <c r="A49934" s="131"/>
    </row>
    <row r="49935" spans="1:1" x14ac:dyDescent="0.55000000000000004">
      <c r="A49935" s="131"/>
    </row>
    <row r="49938" spans="1:1" x14ac:dyDescent="0.55000000000000004">
      <c r="A49938" s="131"/>
    </row>
    <row r="49939" spans="1:1" x14ac:dyDescent="0.55000000000000004">
      <c r="A49939" s="131"/>
    </row>
    <row r="49942" spans="1:1" x14ac:dyDescent="0.55000000000000004">
      <c r="A49942" s="131"/>
    </row>
    <row r="49943" spans="1:1" x14ac:dyDescent="0.55000000000000004">
      <c r="A49943" s="131"/>
    </row>
    <row r="49946" spans="1:1" x14ac:dyDescent="0.55000000000000004">
      <c r="A49946" s="131"/>
    </row>
    <row r="49947" spans="1:1" x14ac:dyDescent="0.55000000000000004">
      <c r="A49947" s="131"/>
    </row>
    <row r="49950" spans="1:1" x14ac:dyDescent="0.55000000000000004">
      <c r="A49950" s="131"/>
    </row>
    <row r="49951" spans="1:1" x14ac:dyDescent="0.55000000000000004">
      <c r="A49951" s="131"/>
    </row>
    <row r="49954" spans="1:1" x14ac:dyDescent="0.55000000000000004">
      <c r="A49954" s="131"/>
    </row>
    <row r="49955" spans="1:1" x14ac:dyDescent="0.55000000000000004">
      <c r="A49955" s="131"/>
    </row>
    <row r="49958" spans="1:1" x14ac:dyDescent="0.55000000000000004">
      <c r="A49958" s="131"/>
    </row>
    <row r="49959" spans="1:1" x14ac:dyDescent="0.55000000000000004">
      <c r="A49959" s="131"/>
    </row>
    <row r="49962" spans="1:1" x14ac:dyDescent="0.55000000000000004">
      <c r="A49962" s="131"/>
    </row>
    <row r="49963" spans="1:1" x14ac:dyDescent="0.55000000000000004">
      <c r="A49963" s="131"/>
    </row>
    <row r="49966" spans="1:1" x14ac:dyDescent="0.55000000000000004">
      <c r="A49966" s="131"/>
    </row>
    <row r="49967" spans="1:1" x14ac:dyDescent="0.55000000000000004">
      <c r="A49967" s="131"/>
    </row>
    <row r="49970" spans="1:1" x14ac:dyDescent="0.55000000000000004">
      <c r="A49970" s="131"/>
    </row>
    <row r="49971" spans="1:1" x14ac:dyDescent="0.55000000000000004">
      <c r="A49971" s="131"/>
    </row>
    <row r="49974" spans="1:1" x14ac:dyDescent="0.55000000000000004">
      <c r="A49974" s="131"/>
    </row>
    <row r="49975" spans="1:1" x14ac:dyDescent="0.55000000000000004">
      <c r="A49975" s="131"/>
    </row>
    <row r="49978" spans="1:1" x14ac:dyDescent="0.55000000000000004">
      <c r="A49978" s="131"/>
    </row>
    <row r="49979" spans="1:1" x14ac:dyDescent="0.55000000000000004">
      <c r="A49979" s="131"/>
    </row>
    <row r="49982" spans="1:1" x14ac:dyDescent="0.55000000000000004">
      <c r="A49982" s="131"/>
    </row>
    <row r="49983" spans="1:1" x14ac:dyDescent="0.55000000000000004">
      <c r="A49983" s="131"/>
    </row>
    <row r="49986" spans="1:1" x14ac:dyDescent="0.55000000000000004">
      <c r="A49986" s="131"/>
    </row>
    <row r="49987" spans="1:1" x14ac:dyDescent="0.55000000000000004">
      <c r="A49987" s="131"/>
    </row>
    <row r="49990" spans="1:1" x14ac:dyDescent="0.55000000000000004">
      <c r="A49990" s="131"/>
    </row>
    <row r="49991" spans="1:1" x14ac:dyDescent="0.55000000000000004">
      <c r="A49991" s="131"/>
    </row>
    <row r="49994" spans="1:1" x14ac:dyDescent="0.55000000000000004">
      <c r="A49994" s="131"/>
    </row>
    <row r="49995" spans="1:1" x14ac:dyDescent="0.55000000000000004">
      <c r="A49995" s="131"/>
    </row>
    <row r="49998" spans="1:1" x14ac:dyDescent="0.55000000000000004">
      <c r="A49998" s="131"/>
    </row>
    <row r="49999" spans="1:1" x14ac:dyDescent="0.55000000000000004">
      <c r="A49999" s="131"/>
    </row>
    <row r="50002" spans="1:1" x14ac:dyDescent="0.55000000000000004">
      <c r="A50002" s="131"/>
    </row>
    <row r="50003" spans="1:1" x14ac:dyDescent="0.55000000000000004">
      <c r="A50003" s="131"/>
    </row>
    <row r="50006" spans="1:1" x14ac:dyDescent="0.55000000000000004">
      <c r="A50006" s="131"/>
    </row>
    <row r="50007" spans="1:1" x14ac:dyDescent="0.55000000000000004">
      <c r="A50007" s="131"/>
    </row>
    <row r="50010" spans="1:1" x14ac:dyDescent="0.55000000000000004">
      <c r="A50010" s="131"/>
    </row>
    <row r="50011" spans="1:1" x14ac:dyDescent="0.55000000000000004">
      <c r="A50011" s="131"/>
    </row>
    <row r="50014" spans="1:1" x14ac:dyDescent="0.55000000000000004">
      <c r="A50014" s="131"/>
    </row>
    <row r="50015" spans="1:1" x14ac:dyDescent="0.55000000000000004">
      <c r="A50015" s="131"/>
    </row>
    <row r="50018" spans="1:1" x14ac:dyDescent="0.55000000000000004">
      <c r="A50018" s="131"/>
    </row>
    <row r="50019" spans="1:1" x14ac:dyDescent="0.55000000000000004">
      <c r="A50019" s="131"/>
    </row>
    <row r="50022" spans="1:1" x14ac:dyDescent="0.55000000000000004">
      <c r="A50022" s="131"/>
    </row>
    <row r="50023" spans="1:1" x14ac:dyDescent="0.55000000000000004">
      <c r="A50023" s="131"/>
    </row>
    <row r="50026" spans="1:1" x14ac:dyDescent="0.55000000000000004">
      <c r="A50026" s="131"/>
    </row>
    <row r="50027" spans="1:1" x14ac:dyDescent="0.55000000000000004">
      <c r="A50027" s="131"/>
    </row>
    <row r="50030" spans="1:1" x14ac:dyDescent="0.55000000000000004">
      <c r="A50030" s="131"/>
    </row>
    <row r="50031" spans="1:1" x14ac:dyDescent="0.55000000000000004">
      <c r="A50031" s="131"/>
    </row>
    <row r="50034" spans="1:1" x14ac:dyDescent="0.55000000000000004">
      <c r="A50034" s="131"/>
    </row>
    <row r="50035" spans="1:1" x14ac:dyDescent="0.55000000000000004">
      <c r="A50035" s="131"/>
    </row>
    <row r="50038" spans="1:1" x14ac:dyDescent="0.55000000000000004">
      <c r="A50038" s="131"/>
    </row>
    <row r="50039" spans="1:1" x14ac:dyDescent="0.55000000000000004">
      <c r="A50039" s="131"/>
    </row>
    <row r="50042" spans="1:1" x14ac:dyDescent="0.55000000000000004">
      <c r="A50042" s="131"/>
    </row>
    <row r="50043" spans="1:1" x14ac:dyDescent="0.55000000000000004">
      <c r="A50043" s="131"/>
    </row>
    <row r="50046" spans="1:1" x14ac:dyDescent="0.55000000000000004">
      <c r="A50046" s="131"/>
    </row>
    <row r="50047" spans="1:1" x14ac:dyDescent="0.55000000000000004">
      <c r="A50047" s="131"/>
    </row>
    <row r="50050" spans="1:1" x14ac:dyDescent="0.55000000000000004">
      <c r="A50050" s="131"/>
    </row>
    <row r="50051" spans="1:1" x14ac:dyDescent="0.55000000000000004">
      <c r="A50051" s="131"/>
    </row>
    <row r="50054" spans="1:1" x14ac:dyDescent="0.55000000000000004">
      <c r="A50054" s="131"/>
    </row>
    <row r="50055" spans="1:1" x14ac:dyDescent="0.55000000000000004">
      <c r="A50055" s="131"/>
    </row>
    <row r="50058" spans="1:1" x14ac:dyDescent="0.55000000000000004">
      <c r="A50058" s="131"/>
    </row>
    <row r="50059" spans="1:1" x14ac:dyDescent="0.55000000000000004">
      <c r="A50059" s="131"/>
    </row>
    <row r="50062" spans="1:1" x14ac:dyDescent="0.55000000000000004">
      <c r="A50062" s="131"/>
    </row>
    <row r="50063" spans="1:1" x14ac:dyDescent="0.55000000000000004">
      <c r="A50063" s="131"/>
    </row>
    <row r="50066" spans="1:1" x14ac:dyDescent="0.55000000000000004">
      <c r="A50066" s="131"/>
    </row>
    <row r="50067" spans="1:1" x14ac:dyDescent="0.55000000000000004">
      <c r="A50067" s="131"/>
    </row>
    <row r="50070" spans="1:1" x14ac:dyDescent="0.55000000000000004">
      <c r="A50070" s="131"/>
    </row>
    <row r="50071" spans="1:1" x14ac:dyDescent="0.55000000000000004">
      <c r="A50071" s="131"/>
    </row>
    <row r="50074" spans="1:1" x14ac:dyDescent="0.55000000000000004">
      <c r="A50074" s="131"/>
    </row>
    <row r="50075" spans="1:1" x14ac:dyDescent="0.55000000000000004">
      <c r="A50075" s="131"/>
    </row>
    <row r="50078" spans="1:1" x14ac:dyDescent="0.55000000000000004">
      <c r="A50078" s="131"/>
    </row>
    <row r="50079" spans="1:1" x14ac:dyDescent="0.55000000000000004">
      <c r="A50079" s="131"/>
    </row>
    <row r="50082" spans="1:1" x14ac:dyDescent="0.55000000000000004">
      <c r="A50082" s="131"/>
    </row>
    <row r="50083" spans="1:1" x14ac:dyDescent="0.55000000000000004">
      <c r="A50083" s="131"/>
    </row>
    <row r="50086" spans="1:1" x14ac:dyDescent="0.55000000000000004">
      <c r="A50086" s="131"/>
    </row>
    <row r="50087" spans="1:1" x14ac:dyDescent="0.55000000000000004">
      <c r="A50087" s="131"/>
    </row>
    <row r="50090" spans="1:1" x14ac:dyDescent="0.55000000000000004">
      <c r="A50090" s="131"/>
    </row>
    <row r="50091" spans="1:1" x14ac:dyDescent="0.55000000000000004">
      <c r="A50091" s="131"/>
    </row>
    <row r="50094" spans="1:1" x14ac:dyDescent="0.55000000000000004">
      <c r="A50094" s="131"/>
    </row>
    <row r="50095" spans="1:1" x14ac:dyDescent="0.55000000000000004">
      <c r="A50095" s="131"/>
    </row>
    <row r="50098" spans="1:1" x14ac:dyDescent="0.55000000000000004">
      <c r="A50098" s="131"/>
    </row>
    <row r="50099" spans="1:1" x14ac:dyDescent="0.55000000000000004">
      <c r="A50099" s="131"/>
    </row>
    <row r="50102" spans="1:1" x14ac:dyDescent="0.55000000000000004">
      <c r="A50102" s="131"/>
    </row>
    <row r="50103" spans="1:1" x14ac:dyDescent="0.55000000000000004">
      <c r="A50103" s="131"/>
    </row>
    <row r="50106" spans="1:1" x14ac:dyDescent="0.55000000000000004">
      <c r="A50106" s="131"/>
    </row>
    <row r="50107" spans="1:1" x14ac:dyDescent="0.55000000000000004">
      <c r="A50107" s="131"/>
    </row>
    <row r="50110" spans="1:1" x14ac:dyDescent="0.55000000000000004">
      <c r="A50110" s="131"/>
    </row>
    <row r="50111" spans="1:1" x14ac:dyDescent="0.55000000000000004">
      <c r="A50111" s="131"/>
    </row>
    <row r="50114" spans="1:1" x14ac:dyDescent="0.55000000000000004">
      <c r="A50114" s="131"/>
    </row>
    <row r="50115" spans="1:1" x14ac:dyDescent="0.55000000000000004">
      <c r="A50115" s="131"/>
    </row>
    <row r="50118" spans="1:1" x14ac:dyDescent="0.55000000000000004">
      <c r="A50118" s="131"/>
    </row>
    <row r="50119" spans="1:1" x14ac:dyDescent="0.55000000000000004">
      <c r="A50119" s="131"/>
    </row>
    <row r="50122" spans="1:1" x14ac:dyDescent="0.55000000000000004">
      <c r="A50122" s="131"/>
    </row>
    <row r="50123" spans="1:1" x14ac:dyDescent="0.55000000000000004">
      <c r="A50123" s="131"/>
    </row>
    <row r="50126" spans="1:1" x14ac:dyDescent="0.55000000000000004">
      <c r="A50126" s="131"/>
    </row>
    <row r="50127" spans="1:1" x14ac:dyDescent="0.55000000000000004">
      <c r="A50127" s="131"/>
    </row>
    <row r="50130" spans="1:1" x14ac:dyDescent="0.55000000000000004">
      <c r="A50130" s="131"/>
    </row>
    <row r="50131" spans="1:1" x14ac:dyDescent="0.55000000000000004">
      <c r="A50131" s="131"/>
    </row>
    <row r="50134" spans="1:1" x14ac:dyDescent="0.55000000000000004">
      <c r="A50134" s="131"/>
    </row>
    <row r="50135" spans="1:1" x14ac:dyDescent="0.55000000000000004">
      <c r="A50135" s="131"/>
    </row>
    <row r="50138" spans="1:1" x14ac:dyDescent="0.55000000000000004">
      <c r="A50138" s="131"/>
    </row>
    <row r="50139" spans="1:1" x14ac:dyDescent="0.55000000000000004">
      <c r="A50139" s="131"/>
    </row>
    <row r="50142" spans="1:1" x14ac:dyDescent="0.55000000000000004">
      <c r="A50142" s="131"/>
    </row>
    <row r="50143" spans="1:1" x14ac:dyDescent="0.55000000000000004">
      <c r="A50143" s="131"/>
    </row>
    <row r="50146" spans="1:1" x14ac:dyDescent="0.55000000000000004">
      <c r="A50146" s="131"/>
    </row>
    <row r="50147" spans="1:1" x14ac:dyDescent="0.55000000000000004">
      <c r="A50147" s="131"/>
    </row>
    <row r="50150" spans="1:1" x14ac:dyDescent="0.55000000000000004">
      <c r="A50150" s="131"/>
    </row>
    <row r="50151" spans="1:1" x14ac:dyDescent="0.55000000000000004">
      <c r="A50151" s="131"/>
    </row>
    <row r="50154" spans="1:1" x14ac:dyDescent="0.55000000000000004">
      <c r="A50154" s="131"/>
    </row>
    <row r="50155" spans="1:1" x14ac:dyDescent="0.55000000000000004">
      <c r="A50155" s="131"/>
    </row>
    <row r="50158" spans="1:1" x14ac:dyDescent="0.55000000000000004">
      <c r="A50158" s="131"/>
    </row>
    <row r="50159" spans="1:1" x14ac:dyDescent="0.55000000000000004">
      <c r="A50159" s="131"/>
    </row>
    <row r="50162" spans="1:1" x14ac:dyDescent="0.55000000000000004">
      <c r="A50162" s="131"/>
    </row>
    <row r="50163" spans="1:1" x14ac:dyDescent="0.55000000000000004">
      <c r="A50163" s="131"/>
    </row>
    <row r="50166" spans="1:1" x14ac:dyDescent="0.55000000000000004">
      <c r="A50166" s="131"/>
    </row>
    <row r="50167" spans="1:1" x14ac:dyDescent="0.55000000000000004">
      <c r="A50167" s="131"/>
    </row>
    <row r="50170" spans="1:1" x14ac:dyDescent="0.55000000000000004">
      <c r="A50170" s="131"/>
    </row>
    <row r="50171" spans="1:1" x14ac:dyDescent="0.55000000000000004">
      <c r="A50171" s="131"/>
    </row>
    <row r="50174" spans="1:1" x14ac:dyDescent="0.55000000000000004">
      <c r="A50174" s="131"/>
    </row>
    <row r="50175" spans="1:1" x14ac:dyDescent="0.55000000000000004">
      <c r="A50175" s="131"/>
    </row>
    <row r="50178" spans="1:1" x14ac:dyDescent="0.55000000000000004">
      <c r="A50178" s="131"/>
    </row>
    <row r="50179" spans="1:1" x14ac:dyDescent="0.55000000000000004">
      <c r="A50179" s="131"/>
    </row>
    <row r="50182" spans="1:1" x14ac:dyDescent="0.55000000000000004">
      <c r="A50182" s="131"/>
    </row>
    <row r="50183" spans="1:1" x14ac:dyDescent="0.55000000000000004">
      <c r="A50183" s="131"/>
    </row>
    <row r="50186" spans="1:1" x14ac:dyDescent="0.55000000000000004">
      <c r="A50186" s="131"/>
    </row>
    <row r="50187" spans="1:1" x14ac:dyDescent="0.55000000000000004">
      <c r="A50187" s="131"/>
    </row>
    <row r="50190" spans="1:1" x14ac:dyDescent="0.55000000000000004">
      <c r="A50190" s="131"/>
    </row>
    <row r="50191" spans="1:1" x14ac:dyDescent="0.55000000000000004">
      <c r="A50191" s="131"/>
    </row>
    <row r="50194" spans="1:1" x14ac:dyDescent="0.55000000000000004">
      <c r="A50194" s="131"/>
    </row>
    <row r="50195" spans="1:1" x14ac:dyDescent="0.55000000000000004">
      <c r="A50195" s="131"/>
    </row>
    <row r="50198" spans="1:1" x14ac:dyDescent="0.55000000000000004">
      <c r="A50198" s="131"/>
    </row>
    <row r="50199" spans="1:1" x14ac:dyDescent="0.55000000000000004">
      <c r="A50199" s="131"/>
    </row>
    <row r="50202" spans="1:1" x14ac:dyDescent="0.55000000000000004">
      <c r="A50202" s="131"/>
    </row>
    <row r="50203" spans="1:1" x14ac:dyDescent="0.55000000000000004">
      <c r="A50203" s="131"/>
    </row>
    <row r="50206" spans="1:1" x14ac:dyDescent="0.55000000000000004">
      <c r="A50206" s="131"/>
    </row>
    <row r="50207" spans="1:1" x14ac:dyDescent="0.55000000000000004">
      <c r="A50207" s="131"/>
    </row>
    <row r="50210" spans="1:1" x14ac:dyDescent="0.55000000000000004">
      <c r="A50210" s="131"/>
    </row>
    <row r="50211" spans="1:1" x14ac:dyDescent="0.55000000000000004">
      <c r="A50211" s="131"/>
    </row>
    <row r="50214" spans="1:1" x14ac:dyDescent="0.55000000000000004">
      <c r="A50214" s="131"/>
    </row>
    <row r="50215" spans="1:1" x14ac:dyDescent="0.55000000000000004">
      <c r="A50215" s="131"/>
    </row>
    <row r="50218" spans="1:1" x14ac:dyDescent="0.55000000000000004">
      <c r="A50218" s="131"/>
    </row>
    <row r="50219" spans="1:1" x14ac:dyDescent="0.55000000000000004">
      <c r="A50219" s="131"/>
    </row>
    <row r="50222" spans="1:1" x14ac:dyDescent="0.55000000000000004">
      <c r="A50222" s="131"/>
    </row>
    <row r="50223" spans="1:1" x14ac:dyDescent="0.55000000000000004">
      <c r="A50223" s="131"/>
    </row>
    <row r="50226" spans="1:1" x14ac:dyDescent="0.55000000000000004">
      <c r="A50226" s="131"/>
    </row>
    <row r="50227" spans="1:1" x14ac:dyDescent="0.55000000000000004">
      <c r="A50227" s="131"/>
    </row>
    <row r="50230" spans="1:1" x14ac:dyDescent="0.55000000000000004">
      <c r="A50230" s="131"/>
    </row>
    <row r="50231" spans="1:1" x14ac:dyDescent="0.55000000000000004">
      <c r="A50231" s="131"/>
    </row>
    <row r="50234" spans="1:1" x14ac:dyDescent="0.55000000000000004">
      <c r="A50234" s="131"/>
    </row>
    <row r="50235" spans="1:1" x14ac:dyDescent="0.55000000000000004">
      <c r="A50235" s="131"/>
    </row>
    <row r="50238" spans="1:1" x14ac:dyDescent="0.55000000000000004">
      <c r="A50238" s="131"/>
    </row>
    <row r="50239" spans="1:1" x14ac:dyDescent="0.55000000000000004">
      <c r="A50239" s="131"/>
    </row>
    <row r="50242" spans="1:1" x14ac:dyDescent="0.55000000000000004">
      <c r="A50242" s="131"/>
    </row>
    <row r="50243" spans="1:1" x14ac:dyDescent="0.55000000000000004">
      <c r="A50243" s="131"/>
    </row>
    <row r="50246" spans="1:1" x14ac:dyDescent="0.55000000000000004">
      <c r="A50246" s="131"/>
    </row>
    <row r="50247" spans="1:1" x14ac:dyDescent="0.55000000000000004">
      <c r="A50247" s="131"/>
    </row>
    <row r="50250" spans="1:1" x14ac:dyDescent="0.55000000000000004">
      <c r="A50250" s="131"/>
    </row>
    <row r="50251" spans="1:1" x14ac:dyDescent="0.55000000000000004">
      <c r="A50251" s="131"/>
    </row>
    <row r="50254" spans="1:1" x14ac:dyDescent="0.55000000000000004">
      <c r="A50254" s="131"/>
    </row>
    <row r="50255" spans="1:1" x14ac:dyDescent="0.55000000000000004">
      <c r="A50255" s="131"/>
    </row>
    <row r="50258" spans="1:1" x14ac:dyDescent="0.55000000000000004">
      <c r="A50258" s="131"/>
    </row>
    <row r="50259" spans="1:1" x14ac:dyDescent="0.55000000000000004">
      <c r="A50259" s="131"/>
    </row>
    <row r="50262" spans="1:1" x14ac:dyDescent="0.55000000000000004">
      <c r="A50262" s="131"/>
    </row>
    <row r="50263" spans="1:1" x14ac:dyDescent="0.55000000000000004">
      <c r="A50263" s="131"/>
    </row>
    <row r="50266" spans="1:1" x14ac:dyDescent="0.55000000000000004">
      <c r="A50266" s="131"/>
    </row>
    <row r="50267" spans="1:1" x14ac:dyDescent="0.55000000000000004">
      <c r="A50267" s="131"/>
    </row>
    <row r="50270" spans="1:1" x14ac:dyDescent="0.55000000000000004">
      <c r="A50270" s="131"/>
    </row>
    <row r="50271" spans="1:1" x14ac:dyDescent="0.55000000000000004">
      <c r="A50271" s="131"/>
    </row>
    <row r="50274" spans="1:1" x14ac:dyDescent="0.55000000000000004">
      <c r="A50274" s="131"/>
    </row>
    <row r="50275" spans="1:1" x14ac:dyDescent="0.55000000000000004">
      <c r="A50275" s="131"/>
    </row>
    <row r="50278" spans="1:1" x14ac:dyDescent="0.55000000000000004">
      <c r="A50278" s="131"/>
    </row>
    <row r="50279" spans="1:1" x14ac:dyDescent="0.55000000000000004">
      <c r="A50279" s="131"/>
    </row>
    <row r="50282" spans="1:1" x14ac:dyDescent="0.55000000000000004">
      <c r="A50282" s="131"/>
    </row>
    <row r="50283" spans="1:1" x14ac:dyDescent="0.55000000000000004">
      <c r="A50283" s="131"/>
    </row>
    <row r="50286" spans="1:1" x14ac:dyDescent="0.55000000000000004">
      <c r="A50286" s="131"/>
    </row>
    <row r="50287" spans="1:1" x14ac:dyDescent="0.55000000000000004">
      <c r="A50287" s="131"/>
    </row>
    <row r="50290" spans="1:1" x14ac:dyDescent="0.55000000000000004">
      <c r="A50290" s="131"/>
    </row>
    <row r="50291" spans="1:1" x14ac:dyDescent="0.55000000000000004">
      <c r="A50291" s="131"/>
    </row>
    <row r="50294" spans="1:1" x14ac:dyDescent="0.55000000000000004">
      <c r="A50294" s="131"/>
    </row>
    <row r="50295" spans="1:1" x14ac:dyDescent="0.55000000000000004">
      <c r="A50295" s="131"/>
    </row>
    <row r="50298" spans="1:1" x14ac:dyDescent="0.55000000000000004">
      <c r="A50298" s="131"/>
    </row>
    <row r="50299" spans="1:1" x14ac:dyDescent="0.55000000000000004">
      <c r="A50299" s="131"/>
    </row>
    <row r="50302" spans="1:1" x14ac:dyDescent="0.55000000000000004">
      <c r="A50302" s="131"/>
    </row>
    <row r="50303" spans="1:1" x14ac:dyDescent="0.55000000000000004">
      <c r="A50303" s="131"/>
    </row>
    <row r="50306" spans="1:1" x14ac:dyDescent="0.55000000000000004">
      <c r="A50306" s="131"/>
    </row>
    <row r="50307" spans="1:1" x14ac:dyDescent="0.55000000000000004">
      <c r="A50307" s="131"/>
    </row>
    <row r="50310" spans="1:1" x14ac:dyDescent="0.55000000000000004">
      <c r="A50310" s="131"/>
    </row>
    <row r="50311" spans="1:1" x14ac:dyDescent="0.55000000000000004">
      <c r="A50311" s="131"/>
    </row>
    <row r="50314" spans="1:1" x14ac:dyDescent="0.55000000000000004">
      <c r="A50314" s="131"/>
    </row>
    <row r="50315" spans="1:1" x14ac:dyDescent="0.55000000000000004">
      <c r="A50315" s="131"/>
    </row>
    <row r="50318" spans="1:1" x14ac:dyDescent="0.55000000000000004">
      <c r="A50318" s="131"/>
    </row>
    <row r="50319" spans="1:1" x14ac:dyDescent="0.55000000000000004">
      <c r="A50319" s="131"/>
    </row>
    <row r="50322" spans="1:1" x14ac:dyDescent="0.55000000000000004">
      <c r="A50322" s="131"/>
    </row>
    <row r="50323" spans="1:1" x14ac:dyDescent="0.55000000000000004">
      <c r="A50323" s="131"/>
    </row>
    <row r="50326" spans="1:1" x14ac:dyDescent="0.55000000000000004">
      <c r="A50326" s="131"/>
    </row>
    <row r="50327" spans="1:1" x14ac:dyDescent="0.55000000000000004">
      <c r="A50327" s="131"/>
    </row>
    <row r="50330" spans="1:1" x14ac:dyDescent="0.55000000000000004">
      <c r="A50330" s="131"/>
    </row>
    <row r="50331" spans="1:1" x14ac:dyDescent="0.55000000000000004">
      <c r="A50331" s="131"/>
    </row>
    <row r="50334" spans="1:1" x14ac:dyDescent="0.55000000000000004">
      <c r="A50334" s="131"/>
    </row>
    <row r="50335" spans="1:1" x14ac:dyDescent="0.55000000000000004">
      <c r="A50335" s="131"/>
    </row>
    <row r="50338" spans="1:1" x14ac:dyDescent="0.55000000000000004">
      <c r="A50338" s="131"/>
    </row>
    <row r="50339" spans="1:1" x14ac:dyDescent="0.55000000000000004">
      <c r="A50339" s="131"/>
    </row>
    <row r="50342" spans="1:1" x14ac:dyDescent="0.55000000000000004">
      <c r="A50342" s="131"/>
    </row>
    <row r="50343" spans="1:1" x14ac:dyDescent="0.55000000000000004">
      <c r="A50343" s="131"/>
    </row>
    <row r="50346" spans="1:1" x14ac:dyDescent="0.55000000000000004">
      <c r="A50346" s="131"/>
    </row>
    <row r="50347" spans="1:1" x14ac:dyDescent="0.55000000000000004">
      <c r="A50347" s="131"/>
    </row>
    <row r="50350" spans="1:1" x14ac:dyDescent="0.55000000000000004">
      <c r="A50350" s="131"/>
    </row>
    <row r="50351" spans="1:1" x14ac:dyDescent="0.55000000000000004">
      <c r="A50351" s="131"/>
    </row>
    <row r="50354" spans="1:1" x14ac:dyDescent="0.55000000000000004">
      <c r="A50354" s="131"/>
    </row>
    <row r="50355" spans="1:1" x14ac:dyDescent="0.55000000000000004">
      <c r="A50355" s="131"/>
    </row>
    <row r="50358" spans="1:1" x14ac:dyDescent="0.55000000000000004">
      <c r="A50358" s="131"/>
    </row>
    <row r="50359" spans="1:1" x14ac:dyDescent="0.55000000000000004">
      <c r="A50359" s="131"/>
    </row>
    <row r="50362" spans="1:1" x14ac:dyDescent="0.55000000000000004">
      <c r="A50362" s="131"/>
    </row>
    <row r="50363" spans="1:1" x14ac:dyDescent="0.55000000000000004">
      <c r="A50363" s="131"/>
    </row>
    <row r="50366" spans="1:1" x14ac:dyDescent="0.55000000000000004">
      <c r="A50366" s="131"/>
    </row>
    <row r="50367" spans="1:1" x14ac:dyDescent="0.55000000000000004">
      <c r="A50367" s="131"/>
    </row>
    <row r="50370" spans="1:1" x14ac:dyDescent="0.55000000000000004">
      <c r="A50370" s="131"/>
    </row>
    <row r="50371" spans="1:1" x14ac:dyDescent="0.55000000000000004">
      <c r="A50371" s="131"/>
    </row>
    <row r="50374" spans="1:1" x14ac:dyDescent="0.55000000000000004">
      <c r="A50374" s="131"/>
    </row>
    <row r="50375" spans="1:1" x14ac:dyDescent="0.55000000000000004">
      <c r="A50375" s="131"/>
    </row>
    <row r="50378" spans="1:1" x14ac:dyDescent="0.55000000000000004">
      <c r="A50378" s="131"/>
    </row>
    <row r="50379" spans="1:1" x14ac:dyDescent="0.55000000000000004">
      <c r="A50379" s="131"/>
    </row>
    <row r="50382" spans="1:1" x14ac:dyDescent="0.55000000000000004">
      <c r="A50382" s="131"/>
    </row>
    <row r="50383" spans="1:1" x14ac:dyDescent="0.55000000000000004">
      <c r="A50383" s="131"/>
    </row>
    <row r="50386" spans="1:1" x14ac:dyDescent="0.55000000000000004">
      <c r="A50386" s="131"/>
    </row>
    <row r="50387" spans="1:1" x14ac:dyDescent="0.55000000000000004">
      <c r="A50387" s="131"/>
    </row>
    <row r="50390" spans="1:1" x14ac:dyDescent="0.55000000000000004">
      <c r="A50390" s="131"/>
    </row>
    <row r="50391" spans="1:1" x14ac:dyDescent="0.55000000000000004">
      <c r="A50391" s="131"/>
    </row>
    <row r="50394" spans="1:1" x14ac:dyDescent="0.55000000000000004">
      <c r="A50394" s="131"/>
    </row>
    <row r="50395" spans="1:1" x14ac:dyDescent="0.55000000000000004">
      <c r="A50395" s="131"/>
    </row>
    <row r="50398" spans="1:1" x14ac:dyDescent="0.55000000000000004">
      <c r="A50398" s="131"/>
    </row>
    <row r="50399" spans="1:1" x14ac:dyDescent="0.55000000000000004">
      <c r="A50399" s="131"/>
    </row>
    <row r="50402" spans="1:1" x14ac:dyDescent="0.55000000000000004">
      <c r="A50402" s="131"/>
    </row>
    <row r="50403" spans="1:1" x14ac:dyDescent="0.55000000000000004">
      <c r="A50403" s="131"/>
    </row>
    <row r="50406" spans="1:1" x14ac:dyDescent="0.55000000000000004">
      <c r="A50406" s="131"/>
    </row>
    <row r="50407" spans="1:1" x14ac:dyDescent="0.55000000000000004">
      <c r="A50407" s="131"/>
    </row>
    <row r="50410" spans="1:1" x14ac:dyDescent="0.55000000000000004">
      <c r="A50410" s="131"/>
    </row>
    <row r="50411" spans="1:1" x14ac:dyDescent="0.55000000000000004">
      <c r="A50411" s="131"/>
    </row>
    <row r="50414" spans="1:1" x14ac:dyDescent="0.55000000000000004">
      <c r="A50414" s="131"/>
    </row>
    <row r="50415" spans="1:1" x14ac:dyDescent="0.55000000000000004">
      <c r="A50415" s="131"/>
    </row>
    <row r="50418" spans="1:1" x14ac:dyDescent="0.55000000000000004">
      <c r="A50418" s="131"/>
    </row>
    <row r="50419" spans="1:1" x14ac:dyDescent="0.55000000000000004">
      <c r="A50419" s="131"/>
    </row>
    <row r="50422" spans="1:1" x14ac:dyDescent="0.55000000000000004">
      <c r="A50422" s="131"/>
    </row>
    <row r="50423" spans="1:1" x14ac:dyDescent="0.55000000000000004">
      <c r="A50423" s="131"/>
    </row>
    <row r="50426" spans="1:1" x14ac:dyDescent="0.55000000000000004">
      <c r="A50426" s="131"/>
    </row>
    <row r="50427" spans="1:1" x14ac:dyDescent="0.55000000000000004">
      <c r="A50427" s="131"/>
    </row>
    <row r="50430" spans="1:1" x14ac:dyDescent="0.55000000000000004">
      <c r="A50430" s="131"/>
    </row>
    <row r="50431" spans="1:1" x14ac:dyDescent="0.55000000000000004">
      <c r="A50431" s="131"/>
    </row>
    <row r="50434" spans="1:1" x14ac:dyDescent="0.55000000000000004">
      <c r="A50434" s="131"/>
    </row>
    <row r="50435" spans="1:1" x14ac:dyDescent="0.55000000000000004">
      <c r="A50435" s="131"/>
    </row>
    <row r="50438" spans="1:1" x14ac:dyDescent="0.55000000000000004">
      <c r="A50438" s="131"/>
    </row>
    <row r="50439" spans="1:1" x14ac:dyDescent="0.55000000000000004">
      <c r="A50439" s="131"/>
    </row>
    <row r="50442" spans="1:1" x14ac:dyDescent="0.55000000000000004">
      <c r="A50442" s="131"/>
    </row>
    <row r="50443" spans="1:1" x14ac:dyDescent="0.55000000000000004">
      <c r="A50443" s="131"/>
    </row>
    <row r="50446" spans="1:1" x14ac:dyDescent="0.55000000000000004">
      <c r="A50446" s="131"/>
    </row>
    <row r="50447" spans="1:1" x14ac:dyDescent="0.55000000000000004">
      <c r="A50447" s="131"/>
    </row>
    <row r="50450" spans="1:1" x14ac:dyDescent="0.55000000000000004">
      <c r="A50450" s="131"/>
    </row>
    <row r="50451" spans="1:1" x14ac:dyDescent="0.55000000000000004">
      <c r="A50451" s="131"/>
    </row>
    <row r="50454" spans="1:1" x14ac:dyDescent="0.55000000000000004">
      <c r="A50454" s="131"/>
    </row>
    <row r="50455" spans="1:1" x14ac:dyDescent="0.55000000000000004">
      <c r="A50455" s="131"/>
    </row>
    <row r="50458" spans="1:1" x14ac:dyDescent="0.55000000000000004">
      <c r="A50458" s="131"/>
    </row>
    <row r="50459" spans="1:1" x14ac:dyDescent="0.55000000000000004">
      <c r="A50459" s="131"/>
    </row>
    <row r="50462" spans="1:1" x14ac:dyDescent="0.55000000000000004">
      <c r="A50462" s="131"/>
    </row>
    <row r="50463" spans="1:1" x14ac:dyDescent="0.55000000000000004">
      <c r="A50463" s="131"/>
    </row>
    <row r="50466" spans="1:1" x14ac:dyDescent="0.55000000000000004">
      <c r="A50466" s="131"/>
    </row>
    <row r="50467" spans="1:1" x14ac:dyDescent="0.55000000000000004">
      <c r="A50467" s="131"/>
    </row>
    <row r="50470" spans="1:1" x14ac:dyDescent="0.55000000000000004">
      <c r="A50470" s="131"/>
    </row>
    <row r="50471" spans="1:1" x14ac:dyDescent="0.55000000000000004">
      <c r="A50471" s="131"/>
    </row>
    <row r="50474" spans="1:1" x14ac:dyDescent="0.55000000000000004">
      <c r="A50474" s="131"/>
    </row>
    <row r="50475" spans="1:1" x14ac:dyDescent="0.55000000000000004">
      <c r="A50475" s="131"/>
    </row>
    <row r="50478" spans="1:1" x14ac:dyDescent="0.55000000000000004">
      <c r="A50478" s="131"/>
    </row>
    <row r="50479" spans="1:1" x14ac:dyDescent="0.55000000000000004">
      <c r="A50479" s="131"/>
    </row>
    <row r="50482" spans="1:1" x14ac:dyDescent="0.55000000000000004">
      <c r="A50482" s="131"/>
    </row>
    <row r="50483" spans="1:1" x14ac:dyDescent="0.55000000000000004">
      <c r="A50483" s="131"/>
    </row>
    <row r="50486" spans="1:1" x14ac:dyDescent="0.55000000000000004">
      <c r="A50486" s="131"/>
    </row>
    <row r="50487" spans="1:1" x14ac:dyDescent="0.55000000000000004">
      <c r="A50487" s="131"/>
    </row>
    <row r="50490" spans="1:1" x14ac:dyDescent="0.55000000000000004">
      <c r="A50490" s="131"/>
    </row>
    <row r="50491" spans="1:1" x14ac:dyDescent="0.55000000000000004">
      <c r="A50491" s="131"/>
    </row>
    <row r="50494" spans="1:1" x14ac:dyDescent="0.55000000000000004">
      <c r="A50494" s="131"/>
    </row>
    <row r="50495" spans="1:1" x14ac:dyDescent="0.55000000000000004">
      <c r="A50495" s="131"/>
    </row>
    <row r="50498" spans="1:1" x14ac:dyDescent="0.55000000000000004">
      <c r="A50498" s="131"/>
    </row>
    <row r="50499" spans="1:1" x14ac:dyDescent="0.55000000000000004">
      <c r="A50499" s="131"/>
    </row>
    <row r="50502" spans="1:1" x14ac:dyDescent="0.55000000000000004">
      <c r="A50502" s="131"/>
    </row>
    <row r="50503" spans="1:1" x14ac:dyDescent="0.55000000000000004">
      <c r="A50503" s="131"/>
    </row>
    <row r="50506" spans="1:1" x14ac:dyDescent="0.55000000000000004">
      <c r="A50506" s="131"/>
    </row>
    <row r="50507" spans="1:1" x14ac:dyDescent="0.55000000000000004">
      <c r="A50507" s="131"/>
    </row>
    <row r="50510" spans="1:1" x14ac:dyDescent="0.55000000000000004">
      <c r="A50510" s="131"/>
    </row>
    <row r="50511" spans="1:1" x14ac:dyDescent="0.55000000000000004">
      <c r="A50511" s="131"/>
    </row>
    <row r="50514" spans="1:1" x14ac:dyDescent="0.55000000000000004">
      <c r="A50514" s="131"/>
    </row>
    <row r="50515" spans="1:1" x14ac:dyDescent="0.55000000000000004">
      <c r="A50515" s="131"/>
    </row>
    <row r="50518" spans="1:1" x14ac:dyDescent="0.55000000000000004">
      <c r="A50518" s="131"/>
    </row>
    <row r="50519" spans="1:1" x14ac:dyDescent="0.55000000000000004">
      <c r="A50519" s="131"/>
    </row>
    <row r="50522" spans="1:1" x14ac:dyDescent="0.55000000000000004">
      <c r="A50522" s="131"/>
    </row>
    <row r="50523" spans="1:1" x14ac:dyDescent="0.55000000000000004">
      <c r="A50523" s="131"/>
    </row>
    <row r="50526" spans="1:1" x14ac:dyDescent="0.55000000000000004">
      <c r="A50526" s="131"/>
    </row>
    <row r="50527" spans="1:1" x14ac:dyDescent="0.55000000000000004">
      <c r="A50527" s="131"/>
    </row>
    <row r="50530" spans="1:1" x14ac:dyDescent="0.55000000000000004">
      <c r="A50530" s="131"/>
    </row>
    <row r="50531" spans="1:1" x14ac:dyDescent="0.55000000000000004">
      <c r="A50531" s="131"/>
    </row>
    <row r="50534" spans="1:1" x14ac:dyDescent="0.55000000000000004">
      <c r="A50534" s="131"/>
    </row>
    <row r="50535" spans="1:1" x14ac:dyDescent="0.55000000000000004">
      <c r="A50535" s="131"/>
    </row>
    <row r="50538" spans="1:1" x14ac:dyDescent="0.55000000000000004">
      <c r="A50538" s="131"/>
    </row>
    <row r="50539" spans="1:1" x14ac:dyDescent="0.55000000000000004">
      <c r="A50539" s="131"/>
    </row>
    <row r="50542" spans="1:1" x14ac:dyDescent="0.55000000000000004">
      <c r="A50542" s="131"/>
    </row>
    <row r="50543" spans="1:1" x14ac:dyDescent="0.55000000000000004">
      <c r="A50543" s="131"/>
    </row>
    <row r="50546" spans="1:1" x14ac:dyDescent="0.55000000000000004">
      <c r="A50546" s="131"/>
    </row>
    <row r="50547" spans="1:1" x14ac:dyDescent="0.55000000000000004">
      <c r="A50547" s="131"/>
    </row>
    <row r="50550" spans="1:1" x14ac:dyDescent="0.55000000000000004">
      <c r="A50550" s="131"/>
    </row>
    <row r="50551" spans="1:1" x14ac:dyDescent="0.55000000000000004">
      <c r="A50551" s="131"/>
    </row>
    <row r="50554" spans="1:1" x14ac:dyDescent="0.55000000000000004">
      <c r="A50554" s="131"/>
    </row>
    <row r="50555" spans="1:1" x14ac:dyDescent="0.55000000000000004">
      <c r="A50555" s="131"/>
    </row>
    <row r="50558" spans="1:1" x14ac:dyDescent="0.55000000000000004">
      <c r="A50558" s="131"/>
    </row>
    <row r="50559" spans="1:1" x14ac:dyDescent="0.55000000000000004">
      <c r="A50559" s="131"/>
    </row>
    <row r="50562" spans="1:1" x14ac:dyDescent="0.55000000000000004">
      <c r="A50562" s="131"/>
    </row>
    <row r="50563" spans="1:1" x14ac:dyDescent="0.55000000000000004">
      <c r="A50563" s="131"/>
    </row>
    <row r="50566" spans="1:1" x14ac:dyDescent="0.55000000000000004">
      <c r="A50566" s="131"/>
    </row>
    <row r="50567" spans="1:1" x14ac:dyDescent="0.55000000000000004">
      <c r="A50567" s="131"/>
    </row>
    <row r="50570" spans="1:1" x14ac:dyDescent="0.55000000000000004">
      <c r="A50570" s="131"/>
    </row>
    <row r="50571" spans="1:1" x14ac:dyDescent="0.55000000000000004">
      <c r="A50571" s="131"/>
    </row>
    <row r="50574" spans="1:1" x14ac:dyDescent="0.55000000000000004">
      <c r="A50574" s="131"/>
    </row>
    <row r="50575" spans="1:1" x14ac:dyDescent="0.55000000000000004">
      <c r="A50575" s="131"/>
    </row>
    <row r="50578" spans="1:1" x14ac:dyDescent="0.55000000000000004">
      <c r="A50578" s="131"/>
    </row>
    <row r="50579" spans="1:1" x14ac:dyDescent="0.55000000000000004">
      <c r="A50579" s="131"/>
    </row>
    <row r="50582" spans="1:1" x14ac:dyDescent="0.55000000000000004">
      <c r="A50582" s="131"/>
    </row>
    <row r="50583" spans="1:1" x14ac:dyDescent="0.55000000000000004">
      <c r="A50583" s="131"/>
    </row>
    <row r="50586" spans="1:1" x14ac:dyDescent="0.55000000000000004">
      <c r="A50586" s="131"/>
    </row>
    <row r="50587" spans="1:1" x14ac:dyDescent="0.55000000000000004">
      <c r="A50587" s="131"/>
    </row>
    <row r="50590" spans="1:1" x14ac:dyDescent="0.55000000000000004">
      <c r="A50590" s="131"/>
    </row>
    <row r="50591" spans="1:1" x14ac:dyDescent="0.55000000000000004">
      <c r="A50591" s="131"/>
    </row>
    <row r="50594" spans="1:1" x14ac:dyDescent="0.55000000000000004">
      <c r="A50594" s="131"/>
    </row>
    <row r="50595" spans="1:1" x14ac:dyDescent="0.55000000000000004">
      <c r="A50595" s="131"/>
    </row>
    <row r="50598" spans="1:1" x14ac:dyDescent="0.55000000000000004">
      <c r="A50598" s="131"/>
    </row>
    <row r="50599" spans="1:1" x14ac:dyDescent="0.55000000000000004">
      <c r="A50599" s="131"/>
    </row>
    <row r="50602" spans="1:1" x14ac:dyDescent="0.55000000000000004">
      <c r="A50602" s="131"/>
    </row>
    <row r="50603" spans="1:1" x14ac:dyDescent="0.55000000000000004">
      <c r="A50603" s="131"/>
    </row>
    <row r="50606" spans="1:1" x14ac:dyDescent="0.55000000000000004">
      <c r="A50606" s="131"/>
    </row>
    <row r="50607" spans="1:1" x14ac:dyDescent="0.55000000000000004">
      <c r="A50607" s="131"/>
    </row>
    <row r="50610" spans="1:1" x14ac:dyDescent="0.55000000000000004">
      <c r="A50610" s="131"/>
    </row>
    <row r="50611" spans="1:1" x14ac:dyDescent="0.55000000000000004">
      <c r="A50611" s="131"/>
    </row>
    <row r="50614" spans="1:1" x14ac:dyDescent="0.55000000000000004">
      <c r="A50614" s="131"/>
    </row>
    <row r="50615" spans="1:1" x14ac:dyDescent="0.55000000000000004">
      <c r="A50615" s="131"/>
    </row>
    <row r="50618" spans="1:1" x14ac:dyDescent="0.55000000000000004">
      <c r="A50618" s="131"/>
    </row>
    <row r="50619" spans="1:1" x14ac:dyDescent="0.55000000000000004">
      <c r="A50619" s="131"/>
    </row>
    <row r="50622" spans="1:1" x14ac:dyDescent="0.55000000000000004">
      <c r="A50622" s="131"/>
    </row>
    <row r="50623" spans="1:1" x14ac:dyDescent="0.55000000000000004">
      <c r="A50623" s="131"/>
    </row>
    <row r="50626" spans="1:1" x14ac:dyDescent="0.55000000000000004">
      <c r="A50626" s="131"/>
    </row>
    <row r="50627" spans="1:1" x14ac:dyDescent="0.55000000000000004">
      <c r="A50627" s="131"/>
    </row>
    <row r="50630" spans="1:1" x14ac:dyDescent="0.55000000000000004">
      <c r="A50630" s="131"/>
    </row>
    <row r="50631" spans="1:1" x14ac:dyDescent="0.55000000000000004">
      <c r="A50631" s="131"/>
    </row>
    <row r="50634" spans="1:1" x14ac:dyDescent="0.55000000000000004">
      <c r="A50634" s="131"/>
    </row>
    <row r="50635" spans="1:1" x14ac:dyDescent="0.55000000000000004">
      <c r="A50635" s="131"/>
    </row>
    <row r="50638" spans="1:1" x14ac:dyDescent="0.55000000000000004">
      <c r="A50638" s="131"/>
    </row>
    <row r="50639" spans="1:1" x14ac:dyDescent="0.55000000000000004">
      <c r="A50639" s="131"/>
    </row>
    <row r="50642" spans="1:1" x14ac:dyDescent="0.55000000000000004">
      <c r="A50642" s="131"/>
    </row>
    <row r="50643" spans="1:1" x14ac:dyDescent="0.55000000000000004">
      <c r="A50643" s="131"/>
    </row>
    <row r="50646" spans="1:1" x14ac:dyDescent="0.55000000000000004">
      <c r="A50646" s="131"/>
    </row>
    <row r="50647" spans="1:1" x14ac:dyDescent="0.55000000000000004">
      <c r="A50647" s="131"/>
    </row>
    <row r="50650" spans="1:1" x14ac:dyDescent="0.55000000000000004">
      <c r="A50650" s="131"/>
    </row>
    <row r="50651" spans="1:1" x14ac:dyDescent="0.55000000000000004">
      <c r="A50651" s="131"/>
    </row>
    <row r="50654" spans="1:1" x14ac:dyDescent="0.55000000000000004">
      <c r="A50654" s="131"/>
    </row>
    <row r="50655" spans="1:1" x14ac:dyDescent="0.55000000000000004">
      <c r="A50655" s="131"/>
    </row>
    <row r="50658" spans="1:1" x14ac:dyDescent="0.55000000000000004">
      <c r="A50658" s="131"/>
    </row>
    <row r="50659" spans="1:1" x14ac:dyDescent="0.55000000000000004">
      <c r="A50659" s="131"/>
    </row>
    <row r="50662" spans="1:1" x14ac:dyDescent="0.55000000000000004">
      <c r="A50662" s="131"/>
    </row>
    <row r="50663" spans="1:1" x14ac:dyDescent="0.55000000000000004">
      <c r="A50663" s="131"/>
    </row>
    <row r="50666" spans="1:1" x14ac:dyDescent="0.55000000000000004">
      <c r="A50666" s="131"/>
    </row>
    <row r="50667" spans="1:1" x14ac:dyDescent="0.55000000000000004">
      <c r="A50667" s="131"/>
    </row>
    <row r="50670" spans="1:1" x14ac:dyDescent="0.55000000000000004">
      <c r="A50670" s="131"/>
    </row>
    <row r="50671" spans="1:1" x14ac:dyDescent="0.55000000000000004">
      <c r="A50671" s="131"/>
    </row>
    <row r="50674" spans="1:1" x14ac:dyDescent="0.55000000000000004">
      <c r="A50674" s="131"/>
    </row>
    <row r="50675" spans="1:1" x14ac:dyDescent="0.55000000000000004">
      <c r="A50675" s="131"/>
    </row>
    <row r="50678" spans="1:1" x14ac:dyDescent="0.55000000000000004">
      <c r="A50678" s="131"/>
    </row>
    <row r="50679" spans="1:1" x14ac:dyDescent="0.55000000000000004">
      <c r="A50679" s="131"/>
    </row>
    <row r="50682" spans="1:1" x14ac:dyDescent="0.55000000000000004">
      <c r="A50682" s="131"/>
    </row>
    <row r="50683" spans="1:1" x14ac:dyDescent="0.55000000000000004">
      <c r="A50683" s="131"/>
    </row>
    <row r="50686" spans="1:1" x14ac:dyDescent="0.55000000000000004">
      <c r="A50686" s="131"/>
    </row>
    <row r="50687" spans="1:1" x14ac:dyDescent="0.55000000000000004">
      <c r="A50687" s="131"/>
    </row>
    <row r="50690" spans="1:1" x14ac:dyDescent="0.55000000000000004">
      <c r="A50690" s="131"/>
    </row>
    <row r="50691" spans="1:1" x14ac:dyDescent="0.55000000000000004">
      <c r="A50691" s="131"/>
    </row>
    <row r="50694" spans="1:1" x14ac:dyDescent="0.55000000000000004">
      <c r="A50694" s="131"/>
    </row>
    <row r="50695" spans="1:1" x14ac:dyDescent="0.55000000000000004">
      <c r="A50695" s="131"/>
    </row>
    <row r="50698" spans="1:1" x14ac:dyDescent="0.55000000000000004">
      <c r="A50698" s="131"/>
    </row>
    <row r="50699" spans="1:1" x14ac:dyDescent="0.55000000000000004">
      <c r="A50699" s="131"/>
    </row>
    <row r="50702" spans="1:1" x14ac:dyDescent="0.55000000000000004">
      <c r="A50702" s="131"/>
    </row>
    <row r="50703" spans="1:1" x14ac:dyDescent="0.55000000000000004">
      <c r="A50703" s="131"/>
    </row>
    <row r="50706" spans="1:1" x14ac:dyDescent="0.55000000000000004">
      <c r="A50706" s="131"/>
    </row>
    <row r="50707" spans="1:1" x14ac:dyDescent="0.55000000000000004">
      <c r="A50707" s="131"/>
    </row>
    <row r="50710" spans="1:1" x14ac:dyDescent="0.55000000000000004">
      <c r="A50710" s="131"/>
    </row>
    <row r="50711" spans="1:1" x14ac:dyDescent="0.55000000000000004">
      <c r="A50711" s="131"/>
    </row>
    <row r="50714" spans="1:1" x14ac:dyDescent="0.55000000000000004">
      <c r="A50714" s="131"/>
    </row>
    <row r="50715" spans="1:1" x14ac:dyDescent="0.55000000000000004">
      <c r="A50715" s="131"/>
    </row>
    <row r="50718" spans="1:1" x14ac:dyDescent="0.55000000000000004">
      <c r="A50718" s="131"/>
    </row>
    <row r="50719" spans="1:1" x14ac:dyDescent="0.55000000000000004">
      <c r="A50719" s="131"/>
    </row>
    <row r="50722" spans="1:1" x14ac:dyDescent="0.55000000000000004">
      <c r="A50722" s="131"/>
    </row>
    <row r="50723" spans="1:1" x14ac:dyDescent="0.55000000000000004">
      <c r="A50723" s="131"/>
    </row>
    <row r="50726" spans="1:1" x14ac:dyDescent="0.55000000000000004">
      <c r="A50726" s="131"/>
    </row>
    <row r="50727" spans="1:1" x14ac:dyDescent="0.55000000000000004">
      <c r="A50727" s="131"/>
    </row>
    <row r="50730" spans="1:1" x14ac:dyDescent="0.55000000000000004">
      <c r="A50730" s="131"/>
    </row>
    <row r="50731" spans="1:1" x14ac:dyDescent="0.55000000000000004">
      <c r="A50731" s="131"/>
    </row>
    <row r="50734" spans="1:1" x14ac:dyDescent="0.55000000000000004">
      <c r="A50734" s="131"/>
    </row>
    <row r="50735" spans="1:1" x14ac:dyDescent="0.55000000000000004">
      <c r="A50735" s="131"/>
    </row>
    <row r="50738" spans="1:1" x14ac:dyDescent="0.55000000000000004">
      <c r="A50738" s="131"/>
    </row>
    <row r="50739" spans="1:1" x14ac:dyDescent="0.55000000000000004">
      <c r="A50739" s="131"/>
    </row>
    <row r="50742" spans="1:1" x14ac:dyDescent="0.55000000000000004">
      <c r="A50742" s="131"/>
    </row>
    <row r="50743" spans="1:1" x14ac:dyDescent="0.55000000000000004">
      <c r="A50743" s="131"/>
    </row>
    <row r="50746" spans="1:1" x14ac:dyDescent="0.55000000000000004">
      <c r="A50746" s="131"/>
    </row>
    <row r="50747" spans="1:1" x14ac:dyDescent="0.55000000000000004">
      <c r="A50747" s="131"/>
    </row>
    <row r="50750" spans="1:1" x14ac:dyDescent="0.55000000000000004">
      <c r="A50750" s="131"/>
    </row>
    <row r="50751" spans="1:1" x14ac:dyDescent="0.55000000000000004">
      <c r="A50751" s="131"/>
    </row>
    <row r="50754" spans="1:1" x14ac:dyDescent="0.55000000000000004">
      <c r="A50754" s="131"/>
    </row>
    <row r="50755" spans="1:1" x14ac:dyDescent="0.55000000000000004">
      <c r="A50755" s="131"/>
    </row>
    <row r="50758" spans="1:1" x14ac:dyDescent="0.55000000000000004">
      <c r="A50758" s="131"/>
    </row>
    <row r="50759" spans="1:1" x14ac:dyDescent="0.55000000000000004">
      <c r="A50759" s="131"/>
    </row>
    <row r="50762" spans="1:1" x14ac:dyDescent="0.55000000000000004">
      <c r="A50762" s="131"/>
    </row>
    <row r="50763" spans="1:1" x14ac:dyDescent="0.55000000000000004">
      <c r="A50763" s="131"/>
    </row>
    <row r="50766" spans="1:1" x14ac:dyDescent="0.55000000000000004">
      <c r="A50766" s="131"/>
    </row>
    <row r="50767" spans="1:1" x14ac:dyDescent="0.55000000000000004">
      <c r="A50767" s="131"/>
    </row>
    <row r="50770" spans="1:1" x14ac:dyDescent="0.55000000000000004">
      <c r="A50770" s="131"/>
    </row>
    <row r="50771" spans="1:1" x14ac:dyDescent="0.55000000000000004">
      <c r="A50771" s="131"/>
    </row>
    <row r="50774" spans="1:1" x14ac:dyDescent="0.55000000000000004">
      <c r="A50774" s="131"/>
    </row>
    <row r="50775" spans="1:1" x14ac:dyDescent="0.55000000000000004">
      <c r="A50775" s="131"/>
    </row>
    <row r="50778" spans="1:1" x14ac:dyDescent="0.55000000000000004">
      <c r="A50778" s="131"/>
    </row>
    <row r="50779" spans="1:1" x14ac:dyDescent="0.55000000000000004">
      <c r="A50779" s="131"/>
    </row>
    <row r="50782" spans="1:1" x14ac:dyDescent="0.55000000000000004">
      <c r="A50782" s="131"/>
    </row>
    <row r="50783" spans="1:1" x14ac:dyDescent="0.55000000000000004">
      <c r="A50783" s="131"/>
    </row>
    <row r="50786" spans="1:1" x14ac:dyDescent="0.55000000000000004">
      <c r="A50786" s="131"/>
    </row>
    <row r="50787" spans="1:1" x14ac:dyDescent="0.55000000000000004">
      <c r="A50787" s="131"/>
    </row>
    <row r="50790" spans="1:1" x14ac:dyDescent="0.55000000000000004">
      <c r="A50790" s="131"/>
    </row>
    <row r="50791" spans="1:1" x14ac:dyDescent="0.55000000000000004">
      <c r="A50791" s="131"/>
    </row>
    <row r="50794" spans="1:1" x14ac:dyDescent="0.55000000000000004">
      <c r="A50794" s="131"/>
    </row>
    <row r="50795" spans="1:1" x14ac:dyDescent="0.55000000000000004">
      <c r="A50795" s="131"/>
    </row>
    <row r="50798" spans="1:1" x14ac:dyDescent="0.55000000000000004">
      <c r="A50798" s="131"/>
    </row>
    <row r="50799" spans="1:1" x14ac:dyDescent="0.55000000000000004">
      <c r="A50799" s="131"/>
    </row>
    <row r="50802" spans="1:1" x14ac:dyDescent="0.55000000000000004">
      <c r="A50802" s="131"/>
    </row>
    <row r="50803" spans="1:1" x14ac:dyDescent="0.55000000000000004">
      <c r="A50803" s="131"/>
    </row>
    <row r="50806" spans="1:1" x14ac:dyDescent="0.55000000000000004">
      <c r="A50806" s="131"/>
    </row>
    <row r="50807" spans="1:1" x14ac:dyDescent="0.55000000000000004">
      <c r="A50807" s="131"/>
    </row>
    <row r="50810" spans="1:1" x14ac:dyDescent="0.55000000000000004">
      <c r="A50810" s="131"/>
    </row>
    <row r="50811" spans="1:1" x14ac:dyDescent="0.55000000000000004">
      <c r="A50811" s="131"/>
    </row>
    <row r="50814" spans="1:1" x14ac:dyDescent="0.55000000000000004">
      <c r="A50814" s="131"/>
    </row>
    <row r="50815" spans="1:1" x14ac:dyDescent="0.55000000000000004">
      <c r="A50815" s="131"/>
    </row>
    <row r="50818" spans="1:1" x14ac:dyDescent="0.55000000000000004">
      <c r="A50818" s="131"/>
    </row>
    <row r="50819" spans="1:1" x14ac:dyDescent="0.55000000000000004">
      <c r="A50819" s="131"/>
    </row>
    <row r="50822" spans="1:1" x14ac:dyDescent="0.55000000000000004">
      <c r="A50822" s="131"/>
    </row>
    <row r="50823" spans="1:1" x14ac:dyDescent="0.55000000000000004">
      <c r="A50823" s="131"/>
    </row>
    <row r="50826" spans="1:1" x14ac:dyDescent="0.55000000000000004">
      <c r="A50826" s="131"/>
    </row>
    <row r="50827" spans="1:1" x14ac:dyDescent="0.55000000000000004">
      <c r="A50827" s="131"/>
    </row>
    <row r="50830" spans="1:1" x14ac:dyDescent="0.55000000000000004">
      <c r="A50830" s="131"/>
    </row>
    <row r="50831" spans="1:1" x14ac:dyDescent="0.55000000000000004">
      <c r="A50831" s="131"/>
    </row>
    <row r="50834" spans="1:1" x14ac:dyDescent="0.55000000000000004">
      <c r="A50834" s="131"/>
    </row>
    <row r="50835" spans="1:1" x14ac:dyDescent="0.55000000000000004">
      <c r="A50835" s="131"/>
    </row>
    <row r="50838" spans="1:1" x14ac:dyDescent="0.55000000000000004">
      <c r="A50838" s="131"/>
    </row>
    <row r="50839" spans="1:1" x14ac:dyDescent="0.55000000000000004">
      <c r="A50839" s="131"/>
    </row>
    <row r="50842" spans="1:1" x14ac:dyDescent="0.55000000000000004">
      <c r="A50842" s="131"/>
    </row>
    <row r="50843" spans="1:1" x14ac:dyDescent="0.55000000000000004">
      <c r="A50843" s="131"/>
    </row>
    <row r="50846" spans="1:1" x14ac:dyDescent="0.55000000000000004">
      <c r="A50846" s="131"/>
    </row>
    <row r="50847" spans="1:1" x14ac:dyDescent="0.55000000000000004">
      <c r="A50847" s="131"/>
    </row>
    <row r="50850" spans="1:1" x14ac:dyDescent="0.55000000000000004">
      <c r="A50850" s="131"/>
    </row>
    <row r="50851" spans="1:1" x14ac:dyDescent="0.55000000000000004">
      <c r="A50851" s="131"/>
    </row>
    <row r="50854" spans="1:1" x14ac:dyDescent="0.55000000000000004">
      <c r="A50854" s="131"/>
    </row>
    <row r="50855" spans="1:1" x14ac:dyDescent="0.55000000000000004">
      <c r="A50855" s="131"/>
    </row>
    <row r="50858" spans="1:1" x14ac:dyDescent="0.55000000000000004">
      <c r="A50858" s="131"/>
    </row>
    <row r="50859" spans="1:1" x14ac:dyDescent="0.55000000000000004">
      <c r="A50859" s="131"/>
    </row>
    <row r="50862" spans="1:1" x14ac:dyDescent="0.55000000000000004">
      <c r="A50862" s="131"/>
    </row>
    <row r="50863" spans="1:1" x14ac:dyDescent="0.55000000000000004">
      <c r="A50863" s="131"/>
    </row>
    <row r="50866" spans="1:1" x14ac:dyDescent="0.55000000000000004">
      <c r="A50866" s="131"/>
    </row>
    <row r="50867" spans="1:1" x14ac:dyDescent="0.55000000000000004">
      <c r="A50867" s="131"/>
    </row>
    <row r="50870" spans="1:1" x14ac:dyDescent="0.55000000000000004">
      <c r="A50870" s="131"/>
    </row>
    <row r="50871" spans="1:1" x14ac:dyDescent="0.55000000000000004">
      <c r="A50871" s="131"/>
    </row>
    <row r="50874" spans="1:1" x14ac:dyDescent="0.55000000000000004">
      <c r="A50874" s="131"/>
    </row>
    <row r="50875" spans="1:1" x14ac:dyDescent="0.55000000000000004">
      <c r="A50875" s="131"/>
    </row>
    <row r="50878" spans="1:1" x14ac:dyDescent="0.55000000000000004">
      <c r="A50878" s="131"/>
    </row>
    <row r="50879" spans="1:1" x14ac:dyDescent="0.55000000000000004">
      <c r="A50879" s="131"/>
    </row>
    <row r="50882" spans="1:1" x14ac:dyDescent="0.55000000000000004">
      <c r="A50882" s="131"/>
    </row>
    <row r="50883" spans="1:1" x14ac:dyDescent="0.55000000000000004">
      <c r="A50883" s="131"/>
    </row>
    <row r="50886" spans="1:1" x14ac:dyDescent="0.55000000000000004">
      <c r="A50886" s="131"/>
    </row>
    <row r="50887" spans="1:1" x14ac:dyDescent="0.55000000000000004">
      <c r="A50887" s="131"/>
    </row>
    <row r="50890" spans="1:1" x14ac:dyDescent="0.55000000000000004">
      <c r="A50890" s="131"/>
    </row>
    <row r="50891" spans="1:1" x14ac:dyDescent="0.55000000000000004">
      <c r="A50891" s="131"/>
    </row>
    <row r="50894" spans="1:1" x14ac:dyDescent="0.55000000000000004">
      <c r="A50894" s="131"/>
    </row>
    <row r="50895" spans="1:1" x14ac:dyDescent="0.55000000000000004">
      <c r="A50895" s="131"/>
    </row>
    <row r="50898" spans="1:1" x14ac:dyDescent="0.55000000000000004">
      <c r="A50898" s="131"/>
    </row>
    <row r="50899" spans="1:1" x14ac:dyDescent="0.55000000000000004">
      <c r="A50899" s="131"/>
    </row>
    <row r="50902" spans="1:1" x14ac:dyDescent="0.55000000000000004">
      <c r="A50902" s="131"/>
    </row>
    <row r="50903" spans="1:1" x14ac:dyDescent="0.55000000000000004">
      <c r="A50903" s="131"/>
    </row>
    <row r="50906" spans="1:1" x14ac:dyDescent="0.55000000000000004">
      <c r="A50906" s="131"/>
    </row>
    <row r="50907" spans="1:1" x14ac:dyDescent="0.55000000000000004">
      <c r="A50907" s="131"/>
    </row>
    <row r="50910" spans="1:1" x14ac:dyDescent="0.55000000000000004">
      <c r="A50910" s="131"/>
    </row>
    <row r="50911" spans="1:1" x14ac:dyDescent="0.55000000000000004">
      <c r="A50911" s="131"/>
    </row>
    <row r="50914" spans="1:1" x14ac:dyDescent="0.55000000000000004">
      <c r="A50914" s="131"/>
    </row>
    <row r="50915" spans="1:1" x14ac:dyDescent="0.55000000000000004">
      <c r="A50915" s="131"/>
    </row>
    <row r="50918" spans="1:1" x14ac:dyDescent="0.55000000000000004">
      <c r="A50918" s="131"/>
    </row>
    <row r="50919" spans="1:1" x14ac:dyDescent="0.55000000000000004">
      <c r="A50919" s="131"/>
    </row>
    <row r="50922" spans="1:1" x14ac:dyDescent="0.55000000000000004">
      <c r="A50922" s="131"/>
    </row>
    <row r="50923" spans="1:1" x14ac:dyDescent="0.55000000000000004">
      <c r="A50923" s="131"/>
    </row>
    <row r="50926" spans="1:1" x14ac:dyDescent="0.55000000000000004">
      <c r="A50926" s="131"/>
    </row>
    <row r="50927" spans="1:1" x14ac:dyDescent="0.55000000000000004">
      <c r="A50927" s="131"/>
    </row>
    <row r="50930" spans="1:1" x14ac:dyDescent="0.55000000000000004">
      <c r="A50930" s="131"/>
    </row>
    <row r="50931" spans="1:1" x14ac:dyDescent="0.55000000000000004">
      <c r="A50931" s="131"/>
    </row>
    <row r="50934" spans="1:1" x14ac:dyDescent="0.55000000000000004">
      <c r="A50934" s="131"/>
    </row>
    <row r="50935" spans="1:1" x14ac:dyDescent="0.55000000000000004">
      <c r="A50935" s="131"/>
    </row>
    <row r="50938" spans="1:1" x14ac:dyDescent="0.55000000000000004">
      <c r="A50938" s="131"/>
    </row>
    <row r="50939" spans="1:1" x14ac:dyDescent="0.55000000000000004">
      <c r="A50939" s="131"/>
    </row>
    <row r="50942" spans="1:1" x14ac:dyDescent="0.55000000000000004">
      <c r="A50942" s="131"/>
    </row>
    <row r="50943" spans="1:1" x14ac:dyDescent="0.55000000000000004">
      <c r="A50943" s="131"/>
    </row>
    <row r="50946" spans="1:1" x14ac:dyDescent="0.55000000000000004">
      <c r="A50946" s="131"/>
    </row>
    <row r="50947" spans="1:1" x14ac:dyDescent="0.55000000000000004">
      <c r="A50947" s="131"/>
    </row>
    <row r="50950" spans="1:1" x14ac:dyDescent="0.55000000000000004">
      <c r="A50950" s="131"/>
    </row>
    <row r="50951" spans="1:1" x14ac:dyDescent="0.55000000000000004">
      <c r="A50951" s="131"/>
    </row>
    <row r="50954" spans="1:1" x14ac:dyDescent="0.55000000000000004">
      <c r="A50954" s="131"/>
    </row>
    <row r="50955" spans="1:1" x14ac:dyDescent="0.55000000000000004">
      <c r="A50955" s="131"/>
    </row>
    <row r="50958" spans="1:1" x14ac:dyDescent="0.55000000000000004">
      <c r="A50958" s="131"/>
    </row>
    <row r="50959" spans="1:1" x14ac:dyDescent="0.55000000000000004">
      <c r="A50959" s="131"/>
    </row>
    <row r="50962" spans="1:1" x14ac:dyDescent="0.55000000000000004">
      <c r="A50962" s="131"/>
    </row>
    <row r="50963" spans="1:1" x14ac:dyDescent="0.55000000000000004">
      <c r="A50963" s="131"/>
    </row>
    <row r="50966" spans="1:1" x14ac:dyDescent="0.55000000000000004">
      <c r="A50966" s="131"/>
    </row>
    <row r="50967" spans="1:1" x14ac:dyDescent="0.55000000000000004">
      <c r="A50967" s="131"/>
    </row>
    <row r="50970" spans="1:1" x14ac:dyDescent="0.55000000000000004">
      <c r="A50970" s="131"/>
    </row>
    <row r="50971" spans="1:1" x14ac:dyDescent="0.55000000000000004">
      <c r="A50971" s="131"/>
    </row>
    <row r="50974" spans="1:1" x14ac:dyDescent="0.55000000000000004">
      <c r="A50974" s="131"/>
    </row>
    <row r="50975" spans="1:1" x14ac:dyDescent="0.55000000000000004">
      <c r="A50975" s="131"/>
    </row>
    <row r="50978" spans="1:1" x14ac:dyDescent="0.55000000000000004">
      <c r="A50978" s="131"/>
    </row>
    <row r="50979" spans="1:1" x14ac:dyDescent="0.55000000000000004">
      <c r="A50979" s="131"/>
    </row>
    <row r="50982" spans="1:1" x14ac:dyDescent="0.55000000000000004">
      <c r="A50982" s="131"/>
    </row>
    <row r="50983" spans="1:1" x14ac:dyDescent="0.55000000000000004">
      <c r="A50983" s="131"/>
    </row>
    <row r="50986" spans="1:1" x14ac:dyDescent="0.55000000000000004">
      <c r="A50986" s="131"/>
    </row>
    <row r="50987" spans="1:1" x14ac:dyDescent="0.55000000000000004">
      <c r="A50987" s="131"/>
    </row>
    <row r="50990" spans="1:1" x14ac:dyDescent="0.55000000000000004">
      <c r="A50990" s="131"/>
    </row>
    <row r="50991" spans="1:1" x14ac:dyDescent="0.55000000000000004">
      <c r="A50991" s="131"/>
    </row>
    <row r="50994" spans="1:1" x14ac:dyDescent="0.55000000000000004">
      <c r="A50994" s="131"/>
    </row>
    <row r="50995" spans="1:1" x14ac:dyDescent="0.55000000000000004">
      <c r="A50995" s="131"/>
    </row>
    <row r="50998" spans="1:1" x14ac:dyDescent="0.55000000000000004">
      <c r="A50998" s="131"/>
    </row>
    <row r="50999" spans="1:1" x14ac:dyDescent="0.55000000000000004">
      <c r="A50999" s="131"/>
    </row>
    <row r="51002" spans="1:1" x14ac:dyDescent="0.55000000000000004">
      <c r="A51002" s="131"/>
    </row>
    <row r="51003" spans="1:1" x14ac:dyDescent="0.55000000000000004">
      <c r="A51003" s="131"/>
    </row>
    <row r="51006" spans="1:1" x14ac:dyDescent="0.55000000000000004">
      <c r="A51006" s="131"/>
    </row>
    <row r="51007" spans="1:1" x14ac:dyDescent="0.55000000000000004">
      <c r="A51007" s="131"/>
    </row>
    <row r="51010" spans="1:1" x14ac:dyDescent="0.55000000000000004">
      <c r="A51010" s="131"/>
    </row>
    <row r="51011" spans="1:1" x14ac:dyDescent="0.55000000000000004">
      <c r="A51011" s="131"/>
    </row>
    <row r="51014" spans="1:1" x14ac:dyDescent="0.55000000000000004">
      <c r="A51014" s="131"/>
    </row>
    <row r="51015" spans="1:1" x14ac:dyDescent="0.55000000000000004">
      <c r="A51015" s="131"/>
    </row>
    <row r="51018" spans="1:1" x14ac:dyDescent="0.55000000000000004">
      <c r="A51018" s="131"/>
    </row>
    <row r="51019" spans="1:1" x14ac:dyDescent="0.55000000000000004">
      <c r="A51019" s="131"/>
    </row>
    <row r="51022" spans="1:1" x14ac:dyDescent="0.55000000000000004">
      <c r="A51022" s="131"/>
    </row>
    <row r="51023" spans="1:1" x14ac:dyDescent="0.55000000000000004">
      <c r="A51023" s="131"/>
    </row>
    <row r="51026" spans="1:1" x14ac:dyDescent="0.55000000000000004">
      <c r="A51026" s="131"/>
    </row>
    <row r="51027" spans="1:1" x14ac:dyDescent="0.55000000000000004">
      <c r="A51027" s="131"/>
    </row>
    <row r="51030" spans="1:1" x14ac:dyDescent="0.55000000000000004">
      <c r="A51030" s="131"/>
    </row>
    <row r="51031" spans="1:1" x14ac:dyDescent="0.55000000000000004">
      <c r="A51031" s="131"/>
    </row>
    <row r="51034" spans="1:1" x14ac:dyDescent="0.55000000000000004">
      <c r="A51034" s="131"/>
    </row>
    <row r="51035" spans="1:1" x14ac:dyDescent="0.55000000000000004">
      <c r="A51035" s="131"/>
    </row>
    <row r="51038" spans="1:1" x14ac:dyDescent="0.55000000000000004">
      <c r="A51038" s="131"/>
    </row>
    <row r="51039" spans="1:1" x14ac:dyDescent="0.55000000000000004">
      <c r="A51039" s="131"/>
    </row>
    <row r="51042" spans="1:1" x14ac:dyDescent="0.55000000000000004">
      <c r="A51042" s="131"/>
    </row>
    <row r="51043" spans="1:1" x14ac:dyDescent="0.55000000000000004">
      <c r="A51043" s="131"/>
    </row>
    <row r="51046" spans="1:1" x14ac:dyDescent="0.55000000000000004">
      <c r="A51046" s="131"/>
    </row>
    <row r="51047" spans="1:1" x14ac:dyDescent="0.55000000000000004">
      <c r="A51047" s="131"/>
    </row>
    <row r="51050" spans="1:1" x14ac:dyDescent="0.55000000000000004">
      <c r="A51050" s="131"/>
    </row>
    <row r="51051" spans="1:1" x14ac:dyDescent="0.55000000000000004">
      <c r="A51051" s="131"/>
    </row>
    <row r="51054" spans="1:1" x14ac:dyDescent="0.55000000000000004">
      <c r="A51054" s="131"/>
    </row>
    <row r="51055" spans="1:1" x14ac:dyDescent="0.55000000000000004">
      <c r="A51055" s="131"/>
    </row>
    <row r="51058" spans="1:1" x14ac:dyDescent="0.55000000000000004">
      <c r="A51058" s="131"/>
    </row>
    <row r="51059" spans="1:1" x14ac:dyDescent="0.55000000000000004">
      <c r="A51059" s="131"/>
    </row>
    <row r="51062" spans="1:1" x14ac:dyDescent="0.55000000000000004">
      <c r="A51062" s="131"/>
    </row>
    <row r="51063" spans="1:1" x14ac:dyDescent="0.55000000000000004">
      <c r="A51063" s="131"/>
    </row>
    <row r="51066" spans="1:1" x14ac:dyDescent="0.55000000000000004">
      <c r="A51066" s="131"/>
    </row>
    <row r="51067" spans="1:1" x14ac:dyDescent="0.55000000000000004">
      <c r="A51067" s="131"/>
    </row>
    <row r="51070" spans="1:1" x14ac:dyDescent="0.55000000000000004">
      <c r="A51070" s="131"/>
    </row>
    <row r="51071" spans="1:1" x14ac:dyDescent="0.55000000000000004">
      <c r="A51071" s="131"/>
    </row>
    <row r="51074" spans="1:1" x14ac:dyDescent="0.55000000000000004">
      <c r="A51074" s="131"/>
    </row>
    <row r="51075" spans="1:1" x14ac:dyDescent="0.55000000000000004">
      <c r="A51075" s="131"/>
    </row>
    <row r="51078" spans="1:1" x14ac:dyDescent="0.55000000000000004">
      <c r="A51078" s="131"/>
    </row>
    <row r="51079" spans="1:1" x14ac:dyDescent="0.55000000000000004">
      <c r="A51079" s="131"/>
    </row>
    <row r="51082" spans="1:1" x14ac:dyDescent="0.55000000000000004">
      <c r="A51082" s="131"/>
    </row>
    <row r="51083" spans="1:1" x14ac:dyDescent="0.55000000000000004">
      <c r="A51083" s="131"/>
    </row>
    <row r="51086" spans="1:1" x14ac:dyDescent="0.55000000000000004">
      <c r="A51086" s="131"/>
    </row>
    <row r="51087" spans="1:1" x14ac:dyDescent="0.55000000000000004">
      <c r="A51087" s="131"/>
    </row>
    <row r="51090" spans="1:1" x14ac:dyDescent="0.55000000000000004">
      <c r="A51090" s="131"/>
    </row>
    <row r="51091" spans="1:1" x14ac:dyDescent="0.55000000000000004">
      <c r="A51091" s="131"/>
    </row>
    <row r="51094" spans="1:1" x14ac:dyDescent="0.55000000000000004">
      <c r="A51094" s="131"/>
    </row>
    <row r="51095" spans="1:1" x14ac:dyDescent="0.55000000000000004">
      <c r="A51095" s="131"/>
    </row>
    <row r="51098" spans="1:1" x14ac:dyDescent="0.55000000000000004">
      <c r="A51098" s="131"/>
    </row>
    <row r="51099" spans="1:1" x14ac:dyDescent="0.55000000000000004">
      <c r="A51099" s="131"/>
    </row>
    <row r="51102" spans="1:1" x14ac:dyDescent="0.55000000000000004">
      <c r="A51102" s="131"/>
    </row>
    <row r="51103" spans="1:1" x14ac:dyDescent="0.55000000000000004">
      <c r="A51103" s="131"/>
    </row>
    <row r="51106" spans="1:1" x14ac:dyDescent="0.55000000000000004">
      <c r="A51106" s="131"/>
    </row>
    <row r="51107" spans="1:1" x14ac:dyDescent="0.55000000000000004">
      <c r="A51107" s="131"/>
    </row>
    <row r="51110" spans="1:1" x14ac:dyDescent="0.55000000000000004">
      <c r="A51110" s="131"/>
    </row>
    <row r="51111" spans="1:1" x14ac:dyDescent="0.55000000000000004">
      <c r="A51111" s="131"/>
    </row>
    <row r="51114" spans="1:1" x14ac:dyDescent="0.55000000000000004">
      <c r="A51114" s="131"/>
    </row>
    <row r="51115" spans="1:1" x14ac:dyDescent="0.55000000000000004">
      <c r="A51115" s="131"/>
    </row>
    <row r="51118" spans="1:1" x14ac:dyDescent="0.55000000000000004">
      <c r="A51118" s="131"/>
    </row>
    <row r="51119" spans="1:1" x14ac:dyDescent="0.55000000000000004">
      <c r="A51119" s="131"/>
    </row>
    <row r="51122" spans="1:1" x14ac:dyDescent="0.55000000000000004">
      <c r="A51122" s="131"/>
    </row>
    <row r="51123" spans="1:1" x14ac:dyDescent="0.55000000000000004">
      <c r="A51123" s="131"/>
    </row>
    <row r="51126" spans="1:1" x14ac:dyDescent="0.55000000000000004">
      <c r="A51126" s="131"/>
    </row>
    <row r="51127" spans="1:1" x14ac:dyDescent="0.55000000000000004">
      <c r="A51127" s="131"/>
    </row>
    <row r="51130" spans="1:1" x14ac:dyDescent="0.55000000000000004">
      <c r="A51130" s="131"/>
    </row>
    <row r="51131" spans="1:1" x14ac:dyDescent="0.55000000000000004">
      <c r="A51131" s="131"/>
    </row>
    <row r="51134" spans="1:1" x14ac:dyDescent="0.55000000000000004">
      <c r="A51134" s="131"/>
    </row>
    <row r="51135" spans="1:1" x14ac:dyDescent="0.55000000000000004">
      <c r="A51135" s="131"/>
    </row>
    <row r="51138" spans="1:1" x14ac:dyDescent="0.55000000000000004">
      <c r="A51138" s="131"/>
    </row>
    <row r="51139" spans="1:1" x14ac:dyDescent="0.55000000000000004">
      <c r="A51139" s="131"/>
    </row>
    <row r="51142" spans="1:1" x14ac:dyDescent="0.55000000000000004">
      <c r="A51142" s="131"/>
    </row>
    <row r="51143" spans="1:1" x14ac:dyDescent="0.55000000000000004">
      <c r="A51143" s="131"/>
    </row>
    <row r="51146" spans="1:1" x14ac:dyDescent="0.55000000000000004">
      <c r="A51146" s="131"/>
    </row>
    <row r="51147" spans="1:1" x14ac:dyDescent="0.55000000000000004">
      <c r="A51147" s="131"/>
    </row>
    <row r="51150" spans="1:1" x14ac:dyDescent="0.55000000000000004">
      <c r="A51150" s="131"/>
    </row>
    <row r="51151" spans="1:1" x14ac:dyDescent="0.55000000000000004">
      <c r="A51151" s="131"/>
    </row>
    <row r="51154" spans="1:1" x14ac:dyDescent="0.55000000000000004">
      <c r="A51154" s="131"/>
    </row>
    <row r="51155" spans="1:1" x14ac:dyDescent="0.55000000000000004">
      <c r="A51155" s="131"/>
    </row>
    <row r="51158" spans="1:1" x14ac:dyDescent="0.55000000000000004">
      <c r="A51158" s="131"/>
    </row>
    <row r="51159" spans="1:1" x14ac:dyDescent="0.55000000000000004">
      <c r="A51159" s="131"/>
    </row>
    <row r="51162" spans="1:1" x14ac:dyDescent="0.55000000000000004">
      <c r="A51162" s="131"/>
    </row>
    <row r="51163" spans="1:1" x14ac:dyDescent="0.55000000000000004">
      <c r="A51163" s="131"/>
    </row>
    <row r="51166" spans="1:1" x14ac:dyDescent="0.55000000000000004">
      <c r="A51166" s="131"/>
    </row>
    <row r="51167" spans="1:1" x14ac:dyDescent="0.55000000000000004">
      <c r="A51167" s="131"/>
    </row>
    <row r="51170" spans="1:1" x14ac:dyDescent="0.55000000000000004">
      <c r="A51170" s="131"/>
    </row>
    <row r="51171" spans="1:1" x14ac:dyDescent="0.55000000000000004">
      <c r="A51171" s="131"/>
    </row>
    <row r="51174" spans="1:1" x14ac:dyDescent="0.55000000000000004">
      <c r="A51174" s="131"/>
    </row>
    <row r="51175" spans="1:1" x14ac:dyDescent="0.55000000000000004">
      <c r="A51175" s="131"/>
    </row>
    <row r="51178" spans="1:1" x14ac:dyDescent="0.55000000000000004">
      <c r="A51178" s="131"/>
    </row>
    <row r="51179" spans="1:1" x14ac:dyDescent="0.55000000000000004">
      <c r="A51179" s="131"/>
    </row>
    <row r="51182" spans="1:1" x14ac:dyDescent="0.55000000000000004">
      <c r="A51182" s="131"/>
    </row>
    <row r="51183" spans="1:1" x14ac:dyDescent="0.55000000000000004">
      <c r="A51183" s="131"/>
    </row>
    <row r="51186" spans="1:1" x14ac:dyDescent="0.55000000000000004">
      <c r="A51186" s="131"/>
    </row>
    <row r="51187" spans="1:1" x14ac:dyDescent="0.55000000000000004">
      <c r="A51187" s="131"/>
    </row>
    <row r="51190" spans="1:1" x14ac:dyDescent="0.55000000000000004">
      <c r="A51190" s="131"/>
    </row>
    <row r="51191" spans="1:1" x14ac:dyDescent="0.55000000000000004">
      <c r="A51191" s="131"/>
    </row>
    <row r="51194" spans="1:1" x14ac:dyDescent="0.55000000000000004">
      <c r="A51194" s="131"/>
    </row>
    <row r="51195" spans="1:1" x14ac:dyDescent="0.55000000000000004">
      <c r="A51195" s="131"/>
    </row>
    <row r="51198" spans="1:1" x14ac:dyDescent="0.55000000000000004">
      <c r="A51198" s="131"/>
    </row>
    <row r="51199" spans="1:1" x14ac:dyDescent="0.55000000000000004">
      <c r="A51199" s="131"/>
    </row>
    <row r="51202" spans="1:1" x14ac:dyDescent="0.55000000000000004">
      <c r="A51202" s="131"/>
    </row>
    <row r="51203" spans="1:1" x14ac:dyDescent="0.55000000000000004">
      <c r="A51203" s="131"/>
    </row>
    <row r="51206" spans="1:1" x14ac:dyDescent="0.55000000000000004">
      <c r="A51206" s="131"/>
    </row>
    <row r="51207" spans="1:1" x14ac:dyDescent="0.55000000000000004">
      <c r="A51207" s="131"/>
    </row>
    <row r="51210" spans="1:1" x14ac:dyDescent="0.55000000000000004">
      <c r="A51210" s="131"/>
    </row>
    <row r="51211" spans="1:1" x14ac:dyDescent="0.55000000000000004">
      <c r="A51211" s="131"/>
    </row>
    <row r="51214" spans="1:1" x14ac:dyDescent="0.55000000000000004">
      <c r="A51214" s="131"/>
    </row>
    <row r="51215" spans="1:1" x14ac:dyDescent="0.55000000000000004">
      <c r="A51215" s="131"/>
    </row>
    <row r="51218" spans="1:1" x14ac:dyDescent="0.55000000000000004">
      <c r="A51218" s="131"/>
    </row>
    <row r="51219" spans="1:1" x14ac:dyDescent="0.55000000000000004">
      <c r="A51219" s="131"/>
    </row>
    <row r="51222" spans="1:1" x14ac:dyDescent="0.55000000000000004">
      <c r="A51222" s="131"/>
    </row>
    <row r="51223" spans="1:1" x14ac:dyDescent="0.55000000000000004">
      <c r="A51223" s="131"/>
    </row>
    <row r="51226" spans="1:1" x14ac:dyDescent="0.55000000000000004">
      <c r="A51226" s="131"/>
    </row>
    <row r="51227" spans="1:1" x14ac:dyDescent="0.55000000000000004">
      <c r="A51227" s="131"/>
    </row>
    <row r="51230" spans="1:1" x14ac:dyDescent="0.55000000000000004">
      <c r="A51230" s="131"/>
    </row>
    <row r="51231" spans="1:1" x14ac:dyDescent="0.55000000000000004">
      <c r="A51231" s="131"/>
    </row>
    <row r="51234" spans="1:1" x14ac:dyDescent="0.55000000000000004">
      <c r="A51234" s="131"/>
    </row>
    <row r="51235" spans="1:1" x14ac:dyDescent="0.55000000000000004">
      <c r="A51235" s="131"/>
    </row>
    <row r="51238" spans="1:1" x14ac:dyDescent="0.55000000000000004">
      <c r="A51238" s="131"/>
    </row>
    <row r="51239" spans="1:1" x14ac:dyDescent="0.55000000000000004">
      <c r="A51239" s="131"/>
    </row>
    <row r="51242" spans="1:1" x14ac:dyDescent="0.55000000000000004">
      <c r="A51242" s="131"/>
    </row>
    <row r="51243" spans="1:1" x14ac:dyDescent="0.55000000000000004">
      <c r="A51243" s="131"/>
    </row>
    <row r="51246" spans="1:1" x14ac:dyDescent="0.55000000000000004">
      <c r="A51246" s="131"/>
    </row>
    <row r="51247" spans="1:1" x14ac:dyDescent="0.55000000000000004">
      <c r="A51247" s="131"/>
    </row>
    <row r="51250" spans="1:1" x14ac:dyDescent="0.55000000000000004">
      <c r="A51250" s="131"/>
    </row>
    <row r="51251" spans="1:1" x14ac:dyDescent="0.55000000000000004">
      <c r="A51251" s="131"/>
    </row>
    <row r="51254" spans="1:1" x14ac:dyDescent="0.55000000000000004">
      <c r="A51254" s="131"/>
    </row>
    <row r="51255" spans="1:1" x14ac:dyDescent="0.55000000000000004">
      <c r="A51255" s="131"/>
    </row>
    <row r="51258" spans="1:1" x14ac:dyDescent="0.55000000000000004">
      <c r="A51258" s="131"/>
    </row>
    <row r="51259" spans="1:1" x14ac:dyDescent="0.55000000000000004">
      <c r="A51259" s="131"/>
    </row>
    <row r="51262" spans="1:1" x14ac:dyDescent="0.55000000000000004">
      <c r="A51262" s="131"/>
    </row>
    <row r="51263" spans="1:1" x14ac:dyDescent="0.55000000000000004">
      <c r="A51263" s="131"/>
    </row>
    <row r="51266" spans="1:1" x14ac:dyDescent="0.55000000000000004">
      <c r="A51266" s="131"/>
    </row>
    <row r="51267" spans="1:1" x14ac:dyDescent="0.55000000000000004">
      <c r="A51267" s="131"/>
    </row>
    <row r="51270" spans="1:1" x14ac:dyDescent="0.55000000000000004">
      <c r="A51270" s="131"/>
    </row>
    <row r="51271" spans="1:1" x14ac:dyDescent="0.55000000000000004">
      <c r="A51271" s="131"/>
    </row>
    <row r="51274" spans="1:1" x14ac:dyDescent="0.55000000000000004">
      <c r="A51274" s="131"/>
    </row>
    <row r="51275" spans="1:1" x14ac:dyDescent="0.55000000000000004">
      <c r="A51275" s="131"/>
    </row>
    <row r="51278" spans="1:1" x14ac:dyDescent="0.55000000000000004">
      <c r="A51278" s="131"/>
    </row>
    <row r="51279" spans="1:1" x14ac:dyDescent="0.55000000000000004">
      <c r="A51279" s="131"/>
    </row>
    <row r="51282" spans="1:1" x14ac:dyDescent="0.55000000000000004">
      <c r="A51282" s="131"/>
    </row>
    <row r="51283" spans="1:1" x14ac:dyDescent="0.55000000000000004">
      <c r="A51283" s="131"/>
    </row>
    <row r="51286" spans="1:1" x14ac:dyDescent="0.55000000000000004">
      <c r="A51286" s="131"/>
    </row>
    <row r="51287" spans="1:1" x14ac:dyDescent="0.55000000000000004">
      <c r="A51287" s="131"/>
    </row>
    <row r="51290" spans="1:1" x14ac:dyDescent="0.55000000000000004">
      <c r="A51290" s="131"/>
    </row>
    <row r="51291" spans="1:1" x14ac:dyDescent="0.55000000000000004">
      <c r="A51291" s="131"/>
    </row>
    <row r="51294" spans="1:1" x14ac:dyDescent="0.55000000000000004">
      <c r="A51294" s="131"/>
    </row>
    <row r="51295" spans="1:1" x14ac:dyDescent="0.55000000000000004">
      <c r="A51295" s="131"/>
    </row>
    <row r="51298" spans="1:1" x14ac:dyDescent="0.55000000000000004">
      <c r="A51298" s="131"/>
    </row>
    <row r="51299" spans="1:1" x14ac:dyDescent="0.55000000000000004">
      <c r="A51299" s="131"/>
    </row>
    <row r="51302" spans="1:1" x14ac:dyDescent="0.55000000000000004">
      <c r="A51302" s="131"/>
    </row>
    <row r="51303" spans="1:1" x14ac:dyDescent="0.55000000000000004">
      <c r="A51303" s="131"/>
    </row>
    <row r="51306" spans="1:1" x14ac:dyDescent="0.55000000000000004">
      <c r="A51306" s="131"/>
    </row>
    <row r="51307" spans="1:1" x14ac:dyDescent="0.55000000000000004">
      <c r="A51307" s="131"/>
    </row>
    <row r="51310" spans="1:1" x14ac:dyDescent="0.55000000000000004">
      <c r="A51310" s="131"/>
    </row>
    <row r="51311" spans="1:1" x14ac:dyDescent="0.55000000000000004">
      <c r="A51311" s="131"/>
    </row>
    <row r="51314" spans="1:1" x14ac:dyDescent="0.55000000000000004">
      <c r="A51314" s="131"/>
    </row>
    <row r="51315" spans="1:1" x14ac:dyDescent="0.55000000000000004">
      <c r="A51315" s="131"/>
    </row>
    <row r="51318" spans="1:1" x14ac:dyDescent="0.55000000000000004">
      <c r="A51318" s="131"/>
    </row>
    <row r="51319" spans="1:1" x14ac:dyDescent="0.55000000000000004">
      <c r="A51319" s="131"/>
    </row>
    <row r="51322" spans="1:1" x14ac:dyDescent="0.55000000000000004">
      <c r="A51322" s="131"/>
    </row>
    <row r="51323" spans="1:1" x14ac:dyDescent="0.55000000000000004">
      <c r="A51323" s="131"/>
    </row>
    <row r="51326" spans="1:1" x14ac:dyDescent="0.55000000000000004">
      <c r="A51326" s="131"/>
    </row>
    <row r="51327" spans="1:1" x14ac:dyDescent="0.55000000000000004">
      <c r="A51327" s="131"/>
    </row>
    <row r="51330" spans="1:1" x14ac:dyDescent="0.55000000000000004">
      <c r="A51330" s="131"/>
    </row>
    <row r="51331" spans="1:1" x14ac:dyDescent="0.55000000000000004">
      <c r="A51331" s="131"/>
    </row>
    <row r="51334" spans="1:1" x14ac:dyDescent="0.55000000000000004">
      <c r="A51334" s="131"/>
    </row>
    <row r="51335" spans="1:1" x14ac:dyDescent="0.55000000000000004">
      <c r="A51335" s="131"/>
    </row>
    <row r="51338" spans="1:1" x14ac:dyDescent="0.55000000000000004">
      <c r="A51338" s="131"/>
    </row>
    <row r="51339" spans="1:1" x14ac:dyDescent="0.55000000000000004">
      <c r="A51339" s="131"/>
    </row>
    <row r="51342" spans="1:1" x14ac:dyDescent="0.55000000000000004">
      <c r="A51342" s="131"/>
    </row>
    <row r="51343" spans="1:1" x14ac:dyDescent="0.55000000000000004">
      <c r="A51343" s="131"/>
    </row>
    <row r="51346" spans="1:1" x14ac:dyDescent="0.55000000000000004">
      <c r="A51346" s="131"/>
    </row>
    <row r="51347" spans="1:1" x14ac:dyDescent="0.55000000000000004">
      <c r="A51347" s="131"/>
    </row>
    <row r="51350" spans="1:1" x14ac:dyDescent="0.55000000000000004">
      <c r="A51350" s="131"/>
    </row>
    <row r="51351" spans="1:1" x14ac:dyDescent="0.55000000000000004">
      <c r="A51351" s="131"/>
    </row>
    <row r="51354" spans="1:1" x14ac:dyDescent="0.55000000000000004">
      <c r="A51354" s="131"/>
    </row>
    <row r="51355" spans="1:1" x14ac:dyDescent="0.55000000000000004">
      <c r="A51355" s="131"/>
    </row>
    <row r="51358" spans="1:1" x14ac:dyDescent="0.55000000000000004">
      <c r="A51358" s="131"/>
    </row>
    <row r="51359" spans="1:1" x14ac:dyDescent="0.55000000000000004">
      <c r="A51359" s="131"/>
    </row>
    <row r="51362" spans="1:1" x14ac:dyDescent="0.55000000000000004">
      <c r="A51362" s="131"/>
    </row>
    <row r="51363" spans="1:1" x14ac:dyDescent="0.55000000000000004">
      <c r="A51363" s="131"/>
    </row>
    <row r="51366" spans="1:1" x14ac:dyDescent="0.55000000000000004">
      <c r="A51366" s="131"/>
    </row>
    <row r="51367" spans="1:1" x14ac:dyDescent="0.55000000000000004">
      <c r="A51367" s="131"/>
    </row>
    <row r="51370" spans="1:1" x14ac:dyDescent="0.55000000000000004">
      <c r="A51370" s="131"/>
    </row>
    <row r="51371" spans="1:1" x14ac:dyDescent="0.55000000000000004">
      <c r="A51371" s="131"/>
    </row>
    <row r="51374" spans="1:1" x14ac:dyDescent="0.55000000000000004">
      <c r="A51374" s="131"/>
    </row>
    <row r="51375" spans="1:1" x14ac:dyDescent="0.55000000000000004">
      <c r="A51375" s="131"/>
    </row>
    <row r="51378" spans="1:1" x14ac:dyDescent="0.55000000000000004">
      <c r="A51378" s="131"/>
    </row>
    <row r="51379" spans="1:1" x14ac:dyDescent="0.55000000000000004">
      <c r="A51379" s="131"/>
    </row>
    <row r="51382" spans="1:1" x14ac:dyDescent="0.55000000000000004">
      <c r="A51382" s="131"/>
    </row>
    <row r="51383" spans="1:1" x14ac:dyDescent="0.55000000000000004">
      <c r="A51383" s="131"/>
    </row>
    <row r="51386" spans="1:1" x14ac:dyDescent="0.55000000000000004">
      <c r="A51386" s="131"/>
    </row>
    <row r="51387" spans="1:1" x14ac:dyDescent="0.55000000000000004">
      <c r="A51387" s="131"/>
    </row>
    <row r="51390" spans="1:1" x14ac:dyDescent="0.55000000000000004">
      <c r="A51390" s="131"/>
    </row>
    <row r="51391" spans="1:1" x14ac:dyDescent="0.55000000000000004">
      <c r="A51391" s="131"/>
    </row>
    <row r="51394" spans="1:1" x14ac:dyDescent="0.55000000000000004">
      <c r="A51394" s="131"/>
    </row>
    <row r="51395" spans="1:1" x14ac:dyDescent="0.55000000000000004">
      <c r="A51395" s="131"/>
    </row>
    <row r="51398" spans="1:1" x14ac:dyDescent="0.55000000000000004">
      <c r="A51398" s="131"/>
    </row>
    <row r="51399" spans="1:1" x14ac:dyDescent="0.55000000000000004">
      <c r="A51399" s="131"/>
    </row>
    <row r="51402" spans="1:1" x14ac:dyDescent="0.55000000000000004">
      <c r="A51402" s="131"/>
    </row>
    <row r="51403" spans="1:1" x14ac:dyDescent="0.55000000000000004">
      <c r="A51403" s="131"/>
    </row>
    <row r="51406" spans="1:1" x14ac:dyDescent="0.55000000000000004">
      <c r="A51406" s="131"/>
    </row>
    <row r="51407" spans="1:1" x14ac:dyDescent="0.55000000000000004">
      <c r="A51407" s="131"/>
    </row>
    <row r="51410" spans="1:1" x14ac:dyDescent="0.55000000000000004">
      <c r="A51410" s="131"/>
    </row>
    <row r="51411" spans="1:1" x14ac:dyDescent="0.55000000000000004">
      <c r="A51411" s="131"/>
    </row>
    <row r="51414" spans="1:1" x14ac:dyDescent="0.55000000000000004">
      <c r="A51414" s="131"/>
    </row>
    <row r="51415" spans="1:1" x14ac:dyDescent="0.55000000000000004">
      <c r="A51415" s="131"/>
    </row>
    <row r="51418" spans="1:1" x14ac:dyDescent="0.55000000000000004">
      <c r="A51418" s="131"/>
    </row>
    <row r="51419" spans="1:1" x14ac:dyDescent="0.55000000000000004">
      <c r="A51419" s="131"/>
    </row>
    <row r="51422" spans="1:1" x14ac:dyDescent="0.55000000000000004">
      <c r="A51422" s="131"/>
    </row>
    <row r="51423" spans="1:1" x14ac:dyDescent="0.55000000000000004">
      <c r="A51423" s="131"/>
    </row>
    <row r="51426" spans="1:1" x14ac:dyDescent="0.55000000000000004">
      <c r="A51426" s="131"/>
    </row>
    <row r="51427" spans="1:1" x14ac:dyDescent="0.55000000000000004">
      <c r="A51427" s="131"/>
    </row>
    <row r="51430" spans="1:1" x14ac:dyDescent="0.55000000000000004">
      <c r="A51430" s="131"/>
    </row>
    <row r="51431" spans="1:1" x14ac:dyDescent="0.55000000000000004">
      <c r="A51431" s="131"/>
    </row>
    <row r="51434" spans="1:1" x14ac:dyDescent="0.55000000000000004">
      <c r="A51434" s="131"/>
    </row>
    <row r="51435" spans="1:1" x14ac:dyDescent="0.55000000000000004">
      <c r="A51435" s="131"/>
    </row>
    <row r="51438" spans="1:1" x14ac:dyDescent="0.55000000000000004">
      <c r="A51438" s="131"/>
    </row>
    <row r="51439" spans="1:1" x14ac:dyDescent="0.55000000000000004">
      <c r="A51439" s="131"/>
    </row>
    <row r="51442" spans="1:1" x14ac:dyDescent="0.55000000000000004">
      <c r="A51442" s="131"/>
    </row>
    <row r="51443" spans="1:1" x14ac:dyDescent="0.55000000000000004">
      <c r="A51443" s="131"/>
    </row>
    <row r="51446" spans="1:1" x14ac:dyDescent="0.55000000000000004">
      <c r="A51446" s="131"/>
    </row>
    <row r="51447" spans="1:1" x14ac:dyDescent="0.55000000000000004">
      <c r="A51447" s="131"/>
    </row>
    <row r="51450" spans="1:1" x14ac:dyDescent="0.55000000000000004">
      <c r="A51450" s="131"/>
    </row>
    <row r="51451" spans="1:1" x14ac:dyDescent="0.55000000000000004">
      <c r="A51451" s="131"/>
    </row>
    <row r="51454" spans="1:1" x14ac:dyDescent="0.55000000000000004">
      <c r="A51454" s="131"/>
    </row>
    <row r="51455" spans="1:1" x14ac:dyDescent="0.55000000000000004">
      <c r="A51455" s="131"/>
    </row>
    <row r="51458" spans="1:1" x14ac:dyDescent="0.55000000000000004">
      <c r="A51458" s="131"/>
    </row>
    <row r="51459" spans="1:1" x14ac:dyDescent="0.55000000000000004">
      <c r="A51459" s="131"/>
    </row>
    <row r="51462" spans="1:1" x14ac:dyDescent="0.55000000000000004">
      <c r="A51462" s="131"/>
    </row>
    <row r="51463" spans="1:1" x14ac:dyDescent="0.55000000000000004">
      <c r="A51463" s="131"/>
    </row>
    <row r="51466" spans="1:1" x14ac:dyDescent="0.55000000000000004">
      <c r="A51466" s="131"/>
    </row>
    <row r="51467" spans="1:1" x14ac:dyDescent="0.55000000000000004">
      <c r="A51467" s="131"/>
    </row>
    <row r="51470" spans="1:1" x14ac:dyDescent="0.55000000000000004">
      <c r="A51470" s="131"/>
    </row>
    <row r="51471" spans="1:1" x14ac:dyDescent="0.55000000000000004">
      <c r="A51471" s="131"/>
    </row>
    <row r="51474" spans="1:1" x14ac:dyDescent="0.55000000000000004">
      <c r="A51474" s="131"/>
    </row>
    <row r="51475" spans="1:1" x14ac:dyDescent="0.55000000000000004">
      <c r="A51475" s="131"/>
    </row>
    <row r="51478" spans="1:1" x14ac:dyDescent="0.55000000000000004">
      <c r="A51478" s="131"/>
    </row>
    <row r="51479" spans="1:1" x14ac:dyDescent="0.55000000000000004">
      <c r="A51479" s="131"/>
    </row>
    <row r="51482" spans="1:1" x14ac:dyDescent="0.55000000000000004">
      <c r="A51482" s="131"/>
    </row>
    <row r="51483" spans="1:1" x14ac:dyDescent="0.55000000000000004">
      <c r="A51483" s="131"/>
    </row>
    <row r="51486" spans="1:1" x14ac:dyDescent="0.55000000000000004">
      <c r="A51486" s="131"/>
    </row>
    <row r="51487" spans="1:1" x14ac:dyDescent="0.55000000000000004">
      <c r="A51487" s="131"/>
    </row>
    <row r="51490" spans="1:1" x14ac:dyDescent="0.55000000000000004">
      <c r="A51490" s="131"/>
    </row>
    <row r="51491" spans="1:1" x14ac:dyDescent="0.55000000000000004">
      <c r="A51491" s="131"/>
    </row>
    <row r="51494" spans="1:1" x14ac:dyDescent="0.55000000000000004">
      <c r="A51494" s="131"/>
    </row>
    <row r="51495" spans="1:1" x14ac:dyDescent="0.55000000000000004">
      <c r="A51495" s="131"/>
    </row>
    <row r="51498" spans="1:1" x14ac:dyDescent="0.55000000000000004">
      <c r="A51498" s="131"/>
    </row>
    <row r="51499" spans="1:1" x14ac:dyDescent="0.55000000000000004">
      <c r="A51499" s="131"/>
    </row>
    <row r="51502" spans="1:1" x14ac:dyDescent="0.55000000000000004">
      <c r="A51502" s="131"/>
    </row>
    <row r="51503" spans="1:1" x14ac:dyDescent="0.55000000000000004">
      <c r="A51503" s="131"/>
    </row>
    <row r="51506" spans="1:1" x14ac:dyDescent="0.55000000000000004">
      <c r="A51506" s="131"/>
    </row>
    <row r="51507" spans="1:1" x14ac:dyDescent="0.55000000000000004">
      <c r="A51507" s="131"/>
    </row>
    <row r="51510" spans="1:1" x14ac:dyDescent="0.55000000000000004">
      <c r="A51510" s="131"/>
    </row>
    <row r="51511" spans="1:1" x14ac:dyDescent="0.55000000000000004">
      <c r="A51511" s="131"/>
    </row>
    <row r="51514" spans="1:1" x14ac:dyDescent="0.55000000000000004">
      <c r="A51514" s="131"/>
    </row>
    <row r="51515" spans="1:1" x14ac:dyDescent="0.55000000000000004">
      <c r="A51515" s="131"/>
    </row>
    <row r="51518" spans="1:1" x14ac:dyDescent="0.55000000000000004">
      <c r="A51518" s="131"/>
    </row>
    <row r="51519" spans="1:1" x14ac:dyDescent="0.55000000000000004">
      <c r="A51519" s="131"/>
    </row>
    <row r="51522" spans="1:1" x14ac:dyDescent="0.55000000000000004">
      <c r="A51522" s="131"/>
    </row>
    <row r="51523" spans="1:1" x14ac:dyDescent="0.55000000000000004">
      <c r="A51523" s="131"/>
    </row>
    <row r="51526" spans="1:1" x14ac:dyDescent="0.55000000000000004">
      <c r="A51526" s="131"/>
    </row>
    <row r="51527" spans="1:1" x14ac:dyDescent="0.55000000000000004">
      <c r="A51527" s="131"/>
    </row>
    <row r="51530" spans="1:1" x14ac:dyDescent="0.55000000000000004">
      <c r="A51530" s="131"/>
    </row>
    <row r="51531" spans="1:1" x14ac:dyDescent="0.55000000000000004">
      <c r="A51531" s="131"/>
    </row>
    <row r="51534" spans="1:1" x14ac:dyDescent="0.55000000000000004">
      <c r="A51534" s="131"/>
    </row>
    <row r="51535" spans="1:1" x14ac:dyDescent="0.55000000000000004">
      <c r="A51535" s="131"/>
    </row>
    <row r="51538" spans="1:1" x14ac:dyDescent="0.55000000000000004">
      <c r="A51538" s="131"/>
    </row>
    <row r="51539" spans="1:1" x14ac:dyDescent="0.55000000000000004">
      <c r="A51539" s="131"/>
    </row>
    <row r="51542" spans="1:1" x14ac:dyDescent="0.55000000000000004">
      <c r="A51542" s="131"/>
    </row>
    <row r="51543" spans="1:1" x14ac:dyDescent="0.55000000000000004">
      <c r="A51543" s="131"/>
    </row>
    <row r="51546" spans="1:1" x14ac:dyDescent="0.55000000000000004">
      <c r="A51546" s="131"/>
    </row>
    <row r="51547" spans="1:1" x14ac:dyDescent="0.55000000000000004">
      <c r="A51547" s="131"/>
    </row>
    <row r="51550" spans="1:1" x14ac:dyDescent="0.55000000000000004">
      <c r="A51550" s="131"/>
    </row>
    <row r="51551" spans="1:1" x14ac:dyDescent="0.55000000000000004">
      <c r="A51551" s="131"/>
    </row>
    <row r="51554" spans="1:1" x14ac:dyDescent="0.55000000000000004">
      <c r="A51554" s="131"/>
    </row>
    <row r="51555" spans="1:1" x14ac:dyDescent="0.55000000000000004">
      <c r="A51555" s="131"/>
    </row>
    <row r="51558" spans="1:1" x14ac:dyDescent="0.55000000000000004">
      <c r="A51558" s="131"/>
    </row>
    <row r="51559" spans="1:1" x14ac:dyDescent="0.55000000000000004">
      <c r="A51559" s="131"/>
    </row>
    <row r="51562" spans="1:1" x14ac:dyDescent="0.55000000000000004">
      <c r="A51562" s="131"/>
    </row>
    <row r="51563" spans="1:1" x14ac:dyDescent="0.55000000000000004">
      <c r="A51563" s="131"/>
    </row>
    <row r="51566" spans="1:1" x14ac:dyDescent="0.55000000000000004">
      <c r="A51566" s="131"/>
    </row>
    <row r="51567" spans="1:1" x14ac:dyDescent="0.55000000000000004">
      <c r="A51567" s="131"/>
    </row>
    <row r="51570" spans="1:1" x14ac:dyDescent="0.55000000000000004">
      <c r="A51570" s="131"/>
    </row>
    <row r="51571" spans="1:1" x14ac:dyDescent="0.55000000000000004">
      <c r="A51571" s="131"/>
    </row>
    <row r="51574" spans="1:1" x14ac:dyDescent="0.55000000000000004">
      <c r="A51574" s="131"/>
    </row>
    <row r="51575" spans="1:1" x14ac:dyDescent="0.55000000000000004">
      <c r="A51575" s="131"/>
    </row>
    <row r="51578" spans="1:1" x14ac:dyDescent="0.55000000000000004">
      <c r="A51578" s="131"/>
    </row>
    <row r="51579" spans="1:1" x14ac:dyDescent="0.55000000000000004">
      <c r="A51579" s="131"/>
    </row>
    <row r="51582" spans="1:1" x14ac:dyDescent="0.55000000000000004">
      <c r="A51582" s="131"/>
    </row>
    <row r="51583" spans="1:1" x14ac:dyDescent="0.55000000000000004">
      <c r="A51583" s="131"/>
    </row>
    <row r="51586" spans="1:1" x14ac:dyDescent="0.55000000000000004">
      <c r="A51586" s="131"/>
    </row>
    <row r="51587" spans="1:1" x14ac:dyDescent="0.55000000000000004">
      <c r="A51587" s="131"/>
    </row>
    <row r="51590" spans="1:1" x14ac:dyDescent="0.55000000000000004">
      <c r="A51590" s="131"/>
    </row>
    <row r="51591" spans="1:1" x14ac:dyDescent="0.55000000000000004">
      <c r="A51591" s="131"/>
    </row>
    <row r="51594" spans="1:1" x14ac:dyDescent="0.55000000000000004">
      <c r="A51594" s="131"/>
    </row>
    <row r="51595" spans="1:1" x14ac:dyDescent="0.55000000000000004">
      <c r="A51595" s="131"/>
    </row>
    <row r="51598" spans="1:1" x14ac:dyDescent="0.55000000000000004">
      <c r="A51598" s="131"/>
    </row>
    <row r="51599" spans="1:1" x14ac:dyDescent="0.55000000000000004">
      <c r="A51599" s="131"/>
    </row>
    <row r="51602" spans="1:1" x14ac:dyDescent="0.55000000000000004">
      <c r="A51602" s="131"/>
    </row>
    <row r="51603" spans="1:1" x14ac:dyDescent="0.55000000000000004">
      <c r="A51603" s="131"/>
    </row>
    <row r="51606" spans="1:1" x14ac:dyDescent="0.55000000000000004">
      <c r="A51606" s="131"/>
    </row>
    <row r="51607" spans="1:1" x14ac:dyDescent="0.55000000000000004">
      <c r="A51607" s="131"/>
    </row>
    <row r="51610" spans="1:1" x14ac:dyDescent="0.55000000000000004">
      <c r="A51610" s="131"/>
    </row>
    <row r="51611" spans="1:1" x14ac:dyDescent="0.55000000000000004">
      <c r="A51611" s="131"/>
    </row>
    <row r="51614" spans="1:1" x14ac:dyDescent="0.55000000000000004">
      <c r="A51614" s="131"/>
    </row>
    <row r="51615" spans="1:1" x14ac:dyDescent="0.55000000000000004">
      <c r="A51615" s="131"/>
    </row>
    <row r="51618" spans="1:1" x14ac:dyDescent="0.55000000000000004">
      <c r="A51618" s="131"/>
    </row>
    <row r="51619" spans="1:1" x14ac:dyDescent="0.55000000000000004">
      <c r="A51619" s="131"/>
    </row>
    <row r="51622" spans="1:1" x14ac:dyDescent="0.55000000000000004">
      <c r="A51622" s="131"/>
    </row>
    <row r="51623" spans="1:1" x14ac:dyDescent="0.55000000000000004">
      <c r="A51623" s="131"/>
    </row>
    <row r="51626" spans="1:1" x14ac:dyDescent="0.55000000000000004">
      <c r="A51626" s="131"/>
    </row>
    <row r="51627" spans="1:1" x14ac:dyDescent="0.55000000000000004">
      <c r="A51627" s="131"/>
    </row>
    <row r="51630" spans="1:1" x14ac:dyDescent="0.55000000000000004">
      <c r="A51630" s="131"/>
    </row>
    <row r="51631" spans="1:1" x14ac:dyDescent="0.55000000000000004">
      <c r="A51631" s="131"/>
    </row>
    <row r="51634" spans="1:1" x14ac:dyDescent="0.55000000000000004">
      <c r="A51634" s="131"/>
    </row>
    <row r="51635" spans="1:1" x14ac:dyDescent="0.55000000000000004">
      <c r="A51635" s="131"/>
    </row>
    <row r="51638" spans="1:1" x14ac:dyDescent="0.55000000000000004">
      <c r="A51638" s="131"/>
    </row>
    <row r="51639" spans="1:1" x14ac:dyDescent="0.55000000000000004">
      <c r="A51639" s="131"/>
    </row>
    <row r="51642" spans="1:1" x14ac:dyDescent="0.55000000000000004">
      <c r="A51642" s="131"/>
    </row>
    <row r="51643" spans="1:1" x14ac:dyDescent="0.55000000000000004">
      <c r="A51643" s="131"/>
    </row>
    <row r="51646" spans="1:1" x14ac:dyDescent="0.55000000000000004">
      <c r="A51646" s="131"/>
    </row>
    <row r="51647" spans="1:1" x14ac:dyDescent="0.55000000000000004">
      <c r="A51647" s="131"/>
    </row>
    <row r="51650" spans="1:1" x14ac:dyDescent="0.55000000000000004">
      <c r="A51650" s="131"/>
    </row>
    <row r="51651" spans="1:1" x14ac:dyDescent="0.55000000000000004">
      <c r="A51651" s="131"/>
    </row>
    <row r="51654" spans="1:1" x14ac:dyDescent="0.55000000000000004">
      <c r="A51654" s="131"/>
    </row>
    <row r="51655" spans="1:1" x14ac:dyDescent="0.55000000000000004">
      <c r="A51655" s="131"/>
    </row>
    <row r="51658" spans="1:1" x14ac:dyDescent="0.55000000000000004">
      <c r="A51658" s="131"/>
    </row>
    <row r="51659" spans="1:1" x14ac:dyDescent="0.55000000000000004">
      <c r="A51659" s="131"/>
    </row>
    <row r="51662" spans="1:1" x14ac:dyDescent="0.55000000000000004">
      <c r="A51662" s="131"/>
    </row>
    <row r="51663" spans="1:1" x14ac:dyDescent="0.55000000000000004">
      <c r="A51663" s="131"/>
    </row>
    <row r="51666" spans="1:1" x14ac:dyDescent="0.55000000000000004">
      <c r="A51666" s="131"/>
    </row>
    <row r="51667" spans="1:1" x14ac:dyDescent="0.55000000000000004">
      <c r="A51667" s="131"/>
    </row>
    <row r="51670" spans="1:1" x14ac:dyDescent="0.55000000000000004">
      <c r="A51670" s="131"/>
    </row>
    <row r="51671" spans="1:1" x14ac:dyDescent="0.55000000000000004">
      <c r="A51671" s="131"/>
    </row>
    <row r="51674" spans="1:1" x14ac:dyDescent="0.55000000000000004">
      <c r="A51674" s="131"/>
    </row>
    <row r="51675" spans="1:1" x14ac:dyDescent="0.55000000000000004">
      <c r="A51675" s="131"/>
    </row>
    <row r="51678" spans="1:1" x14ac:dyDescent="0.55000000000000004">
      <c r="A51678" s="131"/>
    </row>
    <row r="51679" spans="1:1" x14ac:dyDescent="0.55000000000000004">
      <c r="A51679" s="131"/>
    </row>
    <row r="51682" spans="1:1" x14ac:dyDescent="0.55000000000000004">
      <c r="A51682" s="131"/>
    </row>
    <row r="51683" spans="1:1" x14ac:dyDescent="0.55000000000000004">
      <c r="A51683" s="131"/>
    </row>
    <row r="51686" spans="1:1" x14ac:dyDescent="0.55000000000000004">
      <c r="A51686" s="131"/>
    </row>
    <row r="51687" spans="1:1" x14ac:dyDescent="0.55000000000000004">
      <c r="A51687" s="131"/>
    </row>
    <row r="51690" spans="1:1" x14ac:dyDescent="0.55000000000000004">
      <c r="A51690" s="131"/>
    </row>
    <row r="51691" spans="1:1" x14ac:dyDescent="0.55000000000000004">
      <c r="A51691" s="131"/>
    </row>
    <row r="51694" spans="1:1" x14ac:dyDescent="0.55000000000000004">
      <c r="A51694" s="131"/>
    </row>
    <row r="51695" spans="1:1" x14ac:dyDescent="0.55000000000000004">
      <c r="A51695" s="131"/>
    </row>
    <row r="51698" spans="1:1" x14ac:dyDescent="0.55000000000000004">
      <c r="A51698" s="131"/>
    </row>
    <row r="51699" spans="1:1" x14ac:dyDescent="0.55000000000000004">
      <c r="A51699" s="131"/>
    </row>
    <row r="51702" spans="1:1" x14ac:dyDescent="0.55000000000000004">
      <c r="A51702" s="131"/>
    </row>
    <row r="51703" spans="1:1" x14ac:dyDescent="0.55000000000000004">
      <c r="A51703" s="131"/>
    </row>
    <row r="51706" spans="1:1" x14ac:dyDescent="0.55000000000000004">
      <c r="A51706" s="131"/>
    </row>
    <row r="51707" spans="1:1" x14ac:dyDescent="0.55000000000000004">
      <c r="A51707" s="131"/>
    </row>
    <row r="51710" spans="1:1" x14ac:dyDescent="0.55000000000000004">
      <c r="A51710" s="131"/>
    </row>
    <row r="51711" spans="1:1" x14ac:dyDescent="0.55000000000000004">
      <c r="A51711" s="131"/>
    </row>
    <row r="51714" spans="1:1" x14ac:dyDescent="0.55000000000000004">
      <c r="A51714" s="131"/>
    </row>
    <row r="51715" spans="1:1" x14ac:dyDescent="0.55000000000000004">
      <c r="A51715" s="131"/>
    </row>
    <row r="51718" spans="1:1" x14ac:dyDescent="0.55000000000000004">
      <c r="A51718" s="131"/>
    </row>
    <row r="51719" spans="1:1" x14ac:dyDescent="0.55000000000000004">
      <c r="A51719" s="131"/>
    </row>
    <row r="51722" spans="1:1" x14ac:dyDescent="0.55000000000000004">
      <c r="A51722" s="131"/>
    </row>
    <row r="51723" spans="1:1" x14ac:dyDescent="0.55000000000000004">
      <c r="A51723" s="131"/>
    </row>
    <row r="51726" spans="1:1" x14ac:dyDescent="0.55000000000000004">
      <c r="A51726" s="131"/>
    </row>
    <row r="51727" spans="1:1" x14ac:dyDescent="0.55000000000000004">
      <c r="A51727" s="131"/>
    </row>
    <row r="51730" spans="1:1" x14ac:dyDescent="0.55000000000000004">
      <c r="A51730" s="131"/>
    </row>
    <row r="51731" spans="1:1" x14ac:dyDescent="0.55000000000000004">
      <c r="A51731" s="131"/>
    </row>
    <row r="51734" spans="1:1" x14ac:dyDescent="0.55000000000000004">
      <c r="A51734" s="131"/>
    </row>
    <row r="51735" spans="1:1" x14ac:dyDescent="0.55000000000000004">
      <c r="A51735" s="131"/>
    </row>
    <row r="51738" spans="1:1" x14ac:dyDescent="0.55000000000000004">
      <c r="A51738" s="131"/>
    </row>
    <row r="51739" spans="1:1" x14ac:dyDescent="0.55000000000000004">
      <c r="A51739" s="131"/>
    </row>
    <row r="51742" spans="1:1" x14ac:dyDescent="0.55000000000000004">
      <c r="A51742" s="131"/>
    </row>
    <row r="51743" spans="1:1" x14ac:dyDescent="0.55000000000000004">
      <c r="A51743" s="131"/>
    </row>
    <row r="51746" spans="1:1" x14ac:dyDescent="0.55000000000000004">
      <c r="A51746" s="131"/>
    </row>
    <row r="51747" spans="1:1" x14ac:dyDescent="0.55000000000000004">
      <c r="A51747" s="131"/>
    </row>
    <row r="51750" spans="1:1" x14ac:dyDescent="0.55000000000000004">
      <c r="A51750" s="131"/>
    </row>
    <row r="51751" spans="1:1" x14ac:dyDescent="0.55000000000000004">
      <c r="A51751" s="131"/>
    </row>
    <row r="51754" spans="1:1" x14ac:dyDescent="0.55000000000000004">
      <c r="A51754" s="131"/>
    </row>
    <row r="51755" spans="1:1" x14ac:dyDescent="0.55000000000000004">
      <c r="A51755" s="131"/>
    </row>
    <row r="51758" spans="1:1" x14ac:dyDescent="0.55000000000000004">
      <c r="A51758" s="131"/>
    </row>
    <row r="51759" spans="1:1" x14ac:dyDescent="0.55000000000000004">
      <c r="A51759" s="131"/>
    </row>
    <row r="51762" spans="1:1" x14ac:dyDescent="0.55000000000000004">
      <c r="A51762" s="131"/>
    </row>
    <row r="51763" spans="1:1" x14ac:dyDescent="0.55000000000000004">
      <c r="A51763" s="131"/>
    </row>
    <row r="51766" spans="1:1" x14ac:dyDescent="0.55000000000000004">
      <c r="A51766" s="131"/>
    </row>
    <row r="51767" spans="1:1" x14ac:dyDescent="0.55000000000000004">
      <c r="A51767" s="131"/>
    </row>
    <row r="51770" spans="1:1" x14ac:dyDescent="0.55000000000000004">
      <c r="A51770" s="131"/>
    </row>
    <row r="51771" spans="1:1" x14ac:dyDescent="0.55000000000000004">
      <c r="A51771" s="131"/>
    </row>
    <row r="51774" spans="1:1" x14ac:dyDescent="0.55000000000000004">
      <c r="A51774" s="131"/>
    </row>
    <row r="51775" spans="1:1" x14ac:dyDescent="0.55000000000000004">
      <c r="A51775" s="131"/>
    </row>
    <row r="51778" spans="1:1" x14ac:dyDescent="0.55000000000000004">
      <c r="A51778" s="131"/>
    </row>
    <row r="51779" spans="1:1" x14ac:dyDescent="0.55000000000000004">
      <c r="A51779" s="131"/>
    </row>
    <row r="51782" spans="1:1" x14ac:dyDescent="0.55000000000000004">
      <c r="A51782" s="131"/>
    </row>
    <row r="51783" spans="1:1" x14ac:dyDescent="0.55000000000000004">
      <c r="A51783" s="131"/>
    </row>
    <row r="51786" spans="1:1" x14ac:dyDescent="0.55000000000000004">
      <c r="A51786" s="131"/>
    </row>
    <row r="51787" spans="1:1" x14ac:dyDescent="0.55000000000000004">
      <c r="A51787" s="131"/>
    </row>
    <row r="51790" spans="1:1" x14ac:dyDescent="0.55000000000000004">
      <c r="A51790" s="131"/>
    </row>
    <row r="51791" spans="1:1" x14ac:dyDescent="0.55000000000000004">
      <c r="A51791" s="131"/>
    </row>
    <row r="51794" spans="1:1" x14ac:dyDescent="0.55000000000000004">
      <c r="A51794" s="131"/>
    </row>
    <row r="51795" spans="1:1" x14ac:dyDescent="0.55000000000000004">
      <c r="A51795" s="131"/>
    </row>
    <row r="51798" spans="1:1" x14ac:dyDescent="0.55000000000000004">
      <c r="A51798" s="131"/>
    </row>
    <row r="51799" spans="1:1" x14ac:dyDescent="0.55000000000000004">
      <c r="A51799" s="131"/>
    </row>
    <row r="51802" spans="1:1" x14ac:dyDescent="0.55000000000000004">
      <c r="A51802" s="131"/>
    </row>
    <row r="51803" spans="1:1" x14ac:dyDescent="0.55000000000000004">
      <c r="A51803" s="131"/>
    </row>
    <row r="51806" spans="1:1" x14ac:dyDescent="0.55000000000000004">
      <c r="A51806" s="131"/>
    </row>
    <row r="51807" spans="1:1" x14ac:dyDescent="0.55000000000000004">
      <c r="A51807" s="131"/>
    </row>
    <row r="51810" spans="1:1" x14ac:dyDescent="0.55000000000000004">
      <c r="A51810" s="131"/>
    </row>
    <row r="51811" spans="1:1" x14ac:dyDescent="0.55000000000000004">
      <c r="A51811" s="131"/>
    </row>
    <row r="51814" spans="1:1" x14ac:dyDescent="0.55000000000000004">
      <c r="A51814" s="131"/>
    </row>
    <row r="51815" spans="1:1" x14ac:dyDescent="0.55000000000000004">
      <c r="A51815" s="131"/>
    </row>
    <row r="51818" spans="1:1" x14ac:dyDescent="0.55000000000000004">
      <c r="A51818" s="131"/>
    </row>
    <row r="51819" spans="1:1" x14ac:dyDescent="0.55000000000000004">
      <c r="A51819" s="131"/>
    </row>
    <row r="51822" spans="1:1" x14ac:dyDescent="0.55000000000000004">
      <c r="A51822" s="131"/>
    </row>
    <row r="51823" spans="1:1" x14ac:dyDescent="0.55000000000000004">
      <c r="A51823" s="131"/>
    </row>
    <row r="51826" spans="1:1" x14ac:dyDescent="0.55000000000000004">
      <c r="A51826" s="131"/>
    </row>
    <row r="51827" spans="1:1" x14ac:dyDescent="0.55000000000000004">
      <c r="A51827" s="131"/>
    </row>
    <row r="51830" spans="1:1" x14ac:dyDescent="0.55000000000000004">
      <c r="A51830" s="131"/>
    </row>
    <row r="51831" spans="1:1" x14ac:dyDescent="0.55000000000000004">
      <c r="A51831" s="131"/>
    </row>
    <row r="51834" spans="1:1" x14ac:dyDescent="0.55000000000000004">
      <c r="A51834" s="131"/>
    </row>
    <row r="51835" spans="1:1" x14ac:dyDescent="0.55000000000000004">
      <c r="A51835" s="131"/>
    </row>
    <row r="51838" spans="1:1" x14ac:dyDescent="0.55000000000000004">
      <c r="A51838" s="131"/>
    </row>
    <row r="51839" spans="1:1" x14ac:dyDescent="0.55000000000000004">
      <c r="A51839" s="131"/>
    </row>
    <row r="51842" spans="1:1" x14ac:dyDescent="0.55000000000000004">
      <c r="A51842" s="131"/>
    </row>
    <row r="51843" spans="1:1" x14ac:dyDescent="0.55000000000000004">
      <c r="A51843" s="131"/>
    </row>
    <row r="51846" spans="1:1" x14ac:dyDescent="0.55000000000000004">
      <c r="A51846" s="131"/>
    </row>
    <row r="51847" spans="1:1" x14ac:dyDescent="0.55000000000000004">
      <c r="A51847" s="131"/>
    </row>
    <row r="51850" spans="1:1" x14ac:dyDescent="0.55000000000000004">
      <c r="A51850" s="131"/>
    </row>
    <row r="51851" spans="1:1" x14ac:dyDescent="0.55000000000000004">
      <c r="A51851" s="131"/>
    </row>
    <row r="51854" spans="1:1" x14ac:dyDescent="0.55000000000000004">
      <c r="A51854" s="131"/>
    </row>
    <row r="51855" spans="1:1" x14ac:dyDescent="0.55000000000000004">
      <c r="A51855" s="131"/>
    </row>
    <row r="51858" spans="1:1" x14ac:dyDescent="0.55000000000000004">
      <c r="A51858" s="131"/>
    </row>
    <row r="51859" spans="1:1" x14ac:dyDescent="0.55000000000000004">
      <c r="A51859" s="131"/>
    </row>
    <row r="51862" spans="1:1" x14ac:dyDescent="0.55000000000000004">
      <c r="A51862" s="131"/>
    </row>
    <row r="51863" spans="1:1" x14ac:dyDescent="0.55000000000000004">
      <c r="A51863" s="131"/>
    </row>
    <row r="51866" spans="1:1" x14ac:dyDescent="0.55000000000000004">
      <c r="A51866" s="131"/>
    </row>
    <row r="51867" spans="1:1" x14ac:dyDescent="0.55000000000000004">
      <c r="A51867" s="131"/>
    </row>
    <row r="51870" spans="1:1" x14ac:dyDescent="0.55000000000000004">
      <c r="A51870" s="131"/>
    </row>
    <row r="51871" spans="1:1" x14ac:dyDescent="0.55000000000000004">
      <c r="A51871" s="131"/>
    </row>
    <row r="51874" spans="1:1" x14ac:dyDescent="0.55000000000000004">
      <c r="A51874" s="131"/>
    </row>
    <row r="51875" spans="1:1" x14ac:dyDescent="0.55000000000000004">
      <c r="A51875" s="131"/>
    </row>
    <row r="51878" spans="1:1" x14ac:dyDescent="0.55000000000000004">
      <c r="A51878" s="131"/>
    </row>
    <row r="51879" spans="1:1" x14ac:dyDescent="0.55000000000000004">
      <c r="A51879" s="131"/>
    </row>
    <row r="51882" spans="1:1" x14ac:dyDescent="0.55000000000000004">
      <c r="A51882" s="131"/>
    </row>
    <row r="51883" spans="1:1" x14ac:dyDescent="0.55000000000000004">
      <c r="A51883" s="131"/>
    </row>
    <row r="51886" spans="1:1" x14ac:dyDescent="0.55000000000000004">
      <c r="A51886" s="131"/>
    </row>
    <row r="51887" spans="1:1" x14ac:dyDescent="0.55000000000000004">
      <c r="A51887" s="131"/>
    </row>
    <row r="51890" spans="1:1" x14ac:dyDescent="0.55000000000000004">
      <c r="A51890" s="131"/>
    </row>
    <row r="51891" spans="1:1" x14ac:dyDescent="0.55000000000000004">
      <c r="A51891" s="131"/>
    </row>
    <row r="51894" spans="1:1" x14ac:dyDescent="0.55000000000000004">
      <c r="A51894" s="131"/>
    </row>
    <row r="51895" spans="1:1" x14ac:dyDescent="0.55000000000000004">
      <c r="A51895" s="131"/>
    </row>
    <row r="51898" spans="1:1" x14ac:dyDescent="0.55000000000000004">
      <c r="A51898" s="131"/>
    </row>
    <row r="51899" spans="1:1" x14ac:dyDescent="0.55000000000000004">
      <c r="A51899" s="131"/>
    </row>
    <row r="51902" spans="1:1" x14ac:dyDescent="0.55000000000000004">
      <c r="A51902" s="131"/>
    </row>
    <row r="51903" spans="1:1" x14ac:dyDescent="0.55000000000000004">
      <c r="A51903" s="131"/>
    </row>
    <row r="51906" spans="1:1" x14ac:dyDescent="0.55000000000000004">
      <c r="A51906" s="131"/>
    </row>
    <row r="51907" spans="1:1" x14ac:dyDescent="0.55000000000000004">
      <c r="A51907" s="131"/>
    </row>
    <row r="51910" spans="1:1" x14ac:dyDescent="0.55000000000000004">
      <c r="A51910" s="131"/>
    </row>
    <row r="51911" spans="1:1" x14ac:dyDescent="0.55000000000000004">
      <c r="A51911" s="131"/>
    </row>
    <row r="51914" spans="1:1" x14ac:dyDescent="0.55000000000000004">
      <c r="A51914" s="131"/>
    </row>
    <row r="51915" spans="1:1" x14ac:dyDescent="0.55000000000000004">
      <c r="A51915" s="131"/>
    </row>
    <row r="51918" spans="1:1" x14ac:dyDescent="0.55000000000000004">
      <c r="A51918" s="131"/>
    </row>
    <row r="51919" spans="1:1" x14ac:dyDescent="0.55000000000000004">
      <c r="A51919" s="131"/>
    </row>
    <row r="51922" spans="1:1" x14ac:dyDescent="0.55000000000000004">
      <c r="A51922" s="131"/>
    </row>
    <row r="51923" spans="1:1" x14ac:dyDescent="0.55000000000000004">
      <c r="A51923" s="131"/>
    </row>
    <row r="51926" spans="1:1" x14ac:dyDescent="0.55000000000000004">
      <c r="A51926" s="131"/>
    </row>
    <row r="51927" spans="1:1" x14ac:dyDescent="0.55000000000000004">
      <c r="A51927" s="131"/>
    </row>
    <row r="51930" spans="1:1" x14ac:dyDescent="0.55000000000000004">
      <c r="A51930" s="131"/>
    </row>
    <row r="51931" spans="1:1" x14ac:dyDescent="0.55000000000000004">
      <c r="A51931" s="131"/>
    </row>
    <row r="51934" spans="1:1" x14ac:dyDescent="0.55000000000000004">
      <c r="A51934" s="131"/>
    </row>
    <row r="51935" spans="1:1" x14ac:dyDescent="0.55000000000000004">
      <c r="A51935" s="131"/>
    </row>
    <row r="51938" spans="1:1" x14ac:dyDescent="0.55000000000000004">
      <c r="A51938" s="131"/>
    </row>
    <row r="51939" spans="1:1" x14ac:dyDescent="0.55000000000000004">
      <c r="A51939" s="131"/>
    </row>
    <row r="51942" spans="1:1" x14ac:dyDescent="0.55000000000000004">
      <c r="A51942" s="131"/>
    </row>
    <row r="51943" spans="1:1" x14ac:dyDescent="0.55000000000000004">
      <c r="A51943" s="131"/>
    </row>
    <row r="51946" spans="1:1" x14ac:dyDescent="0.55000000000000004">
      <c r="A51946" s="131"/>
    </row>
    <row r="51947" spans="1:1" x14ac:dyDescent="0.55000000000000004">
      <c r="A51947" s="131"/>
    </row>
    <row r="51950" spans="1:1" x14ac:dyDescent="0.55000000000000004">
      <c r="A51950" s="131"/>
    </row>
    <row r="51951" spans="1:1" x14ac:dyDescent="0.55000000000000004">
      <c r="A51951" s="131"/>
    </row>
    <row r="51954" spans="1:1" x14ac:dyDescent="0.55000000000000004">
      <c r="A51954" s="131"/>
    </row>
    <row r="51955" spans="1:1" x14ac:dyDescent="0.55000000000000004">
      <c r="A51955" s="131"/>
    </row>
    <row r="51958" spans="1:1" x14ac:dyDescent="0.55000000000000004">
      <c r="A51958" s="131"/>
    </row>
    <row r="51959" spans="1:1" x14ac:dyDescent="0.55000000000000004">
      <c r="A51959" s="131"/>
    </row>
    <row r="51962" spans="1:1" x14ac:dyDescent="0.55000000000000004">
      <c r="A51962" s="131"/>
    </row>
    <row r="51963" spans="1:1" x14ac:dyDescent="0.55000000000000004">
      <c r="A51963" s="131"/>
    </row>
    <row r="51966" spans="1:1" x14ac:dyDescent="0.55000000000000004">
      <c r="A51966" s="131"/>
    </row>
    <row r="51967" spans="1:1" x14ac:dyDescent="0.55000000000000004">
      <c r="A51967" s="131"/>
    </row>
    <row r="51970" spans="1:1" x14ac:dyDescent="0.55000000000000004">
      <c r="A51970" s="131"/>
    </row>
    <row r="51971" spans="1:1" x14ac:dyDescent="0.55000000000000004">
      <c r="A51971" s="131"/>
    </row>
    <row r="51974" spans="1:1" x14ac:dyDescent="0.55000000000000004">
      <c r="A51974" s="131"/>
    </row>
    <row r="51975" spans="1:1" x14ac:dyDescent="0.55000000000000004">
      <c r="A51975" s="131"/>
    </row>
    <row r="51978" spans="1:1" x14ac:dyDescent="0.55000000000000004">
      <c r="A51978" s="131"/>
    </row>
    <row r="51979" spans="1:1" x14ac:dyDescent="0.55000000000000004">
      <c r="A51979" s="131"/>
    </row>
    <row r="51982" spans="1:1" x14ac:dyDescent="0.55000000000000004">
      <c r="A51982" s="131"/>
    </row>
    <row r="51983" spans="1:1" x14ac:dyDescent="0.55000000000000004">
      <c r="A51983" s="131"/>
    </row>
    <row r="51986" spans="1:1" x14ac:dyDescent="0.55000000000000004">
      <c r="A51986" s="131"/>
    </row>
    <row r="51987" spans="1:1" x14ac:dyDescent="0.55000000000000004">
      <c r="A51987" s="131"/>
    </row>
    <row r="51990" spans="1:1" x14ac:dyDescent="0.55000000000000004">
      <c r="A51990" s="131"/>
    </row>
    <row r="51991" spans="1:1" x14ac:dyDescent="0.55000000000000004">
      <c r="A51991" s="131"/>
    </row>
    <row r="51994" spans="1:1" x14ac:dyDescent="0.55000000000000004">
      <c r="A51994" s="131"/>
    </row>
    <row r="51995" spans="1:1" x14ac:dyDescent="0.55000000000000004">
      <c r="A51995" s="131"/>
    </row>
    <row r="51998" spans="1:1" x14ac:dyDescent="0.55000000000000004">
      <c r="A51998" s="131"/>
    </row>
    <row r="51999" spans="1:1" x14ac:dyDescent="0.55000000000000004">
      <c r="A51999" s="131"/>
    </row>
    <row r="52002" spans="1:1" x14ac:dyDescent="0.55000000000000004">
      <c r="A52002" s="131"/>
    </row>
    <row r="52003" spans="1:1" x14ac:dyDescent="0.55000000000000004">
      <c r="A52003" s="131"/>
    </row>
    <row r="52006" spans="1:1" x14ac:dyDescent="0.55000000000000004">
      <c r="A52006" s="131"/>
    </row>
    <row r="52007" spans="1:1" x14ac:dyDescent="0.55000000000000004">
      <c r="A52007" s="131"/>
    </row>
    <row r="52010" spans="1:1" x14ac:dyDescent="0.55000000000000004">
      <c r="A52010" s="131"/>
    </row>
    <row r="52011" spans="1:1" x14ac:dyDescent="0.55000000000000004">
      <c r="A52011" s="131"/>
    </row>
    <row r="52014" spans="1:1" x14ac:dyDescent="0.55000000000000004">
      <c r="A52014" s="131"/>
    </row>
    <row r="52015" spans="1:1" x14ac:dyDescent="0.55000000000000004">
      <c r="A52015" s="131"/>
    </row>
    <row r="52018" spans="1:1" x14ac:dyDescent="0.55000000000000004">
      <c r="A52018" s="131"/>
    </row>
    <row r="52019" spans="1:1" x14ac:dyDescent="0.55000000000000004">
      <c r="A52019" s="131"/>
    </row>
    <row r="52022" spans="1:1" x14ac:dyDescent="0.55000000000000004">
      <c r="A52022" s="131"/>
    </row>
    <row r="52023" spans="1:1" x14ac:dyDescent="0.55000000000000004">
      <c r="A52023" s="131"/>
    </row>
    <row r="52026" spans="1:1" x14ac:dyDescent="0.55000000000000004">
      <c r="A52026" s="131"/>
    </row>
    <row r="52027" spans="1:1" x14ac:dyDescent="0.55000000000000004">
      <c r="A52027" s="131"/>
    </row>
    <row r="52030" spans="1:1" x14ac:dyDescent="0.55000000000000004">
      <c r="A52030" s="131"/>
    </row>
    <row r="52031" spans="1:1" x14ac:dyDescent="0.55000000000000004">
      <c r="A52031" s="131"/>
    </row>
    <row r="52034" spans="1:1" x14ac:dyDescent="0.55000000000000004">
      <c r="A52034" s="131"/>
    </row>
    <row r="52035" spans="1:1" x14ac:dyDescent="0.55000000000000004">
      <c r="A52035" s="131"/>
    </row>
    <row r="52038" spans="1:1" x14ac:dyDescent="0.55000000000000004">
      <c r="A52038" s="131"/>
    </row>
    <row r="52039" spans="1:1" x14ac:dyDescent="0.55000000000000004">
      <c r="A52039" s="131"/>
    </row>
    <row r="52042" spans="1:1" x14ac:dyDescent="0.55000000000000004">
      <c r="A52042" s="131"/>
    </row>
    <row r="52043" spans="1:1" x14ac:dyDescent="0.55000000000000004">
      <c r="A52043" s="131"/>
    </row>
    <row r="52046" spans="1:1" x14ac:dyDescent="0.55000000000000004">
      <c r="A52046" s="131"/>
    </row>
    <row r="52047" spans="1:1" x14ac:dyDescent="0.55000000000000004">
      <c r="A52047" s="131"/>
    </row>
    <row r="52050" spans="1:1" x14ac:dyDescent="0.55000000000000004">
      <c r="A52050" s="131"/>
    </row>
    <row r="52051" spans="1:1" x14ac:dyDescent="0.55000000000000004">
      <c r="A52051" s="131"/>
    </row>
    <row r="52054" spans="1:1" x14ac:dyDescent="0.55000000000000004">
      <c r="A52054" s="131"/>
    </row>
    <row r="52055" spans="1:1" x14ac:dyDescent="0.55000000000000004">
      <c r="A52055" s="131"/>
    </row>
    <row r="52058" spans="1:1" x14ac:dyDescent="0.55000000000000004">
      <c r="A52058" s="131"/>
    </row>
    <row r="52059" spans="1:1" x14ac:dyDescent="0.55000000000000004">
      <c r="A52059" s="131"/>
    </row>
    <row r="52062" spans="1:1" x14ac:dyDescent="0.55000000000000004">
      <c r="A52062" s="131"/>
    </row>
    <row r="52063" spans="1:1" x14ac:dyDescent="0.55000000000000004">
      <c r="A52063" s="131"/>
    </row>
    <row r="52066" spans="1:1" x14ac:dyDescent="0.55000000000000004">
      <c r="A52066" s="131"/>
    </row>
    <row r="52067" spans="1:1" x14ac:dyDescent="0.55000000000000004">
      <c r="A52067" s="131"/>
    </row>
    <row r="52070" spans="1:1" x14ac:dyDescent="0.55000000000000004">
      <c r="A52070" s="131"/>
    </row>
    <row r="52071" spans="1:1" x14ac:dyDescent="0.55000000000000004">
      <c r="A52071" s="131"/>
    </row>
    <row r="52074" spans="1:1" x14ac:dyDescent="0.55000000000000004">
      <c r="A52074" s="131"/>
    </row>
    <row r="52075" spans="1:1" x14ac:dyDescent="0.55000000000000004">
      <c r="A52075" s="131"/>
    </row>
    <row r="52078" spans="1:1" x14ac:dyDescent="0.55000000000000004">
      <c r="A52078" s="131"/>
    </row>
    <row r="52079" spans="1:1" x14ac:dyDescent="0.55000000000000004">
      <c r="A52079" s="131"/>
    </row>
    <row r="52082" spans="1:1" x14ac:dyDescent="0.55000000000000004">
      <c r="A52082" s="131"/>
    </row>
    <row r="52083" spans="1:1" x14ac:dyDescent="0.55000000000000004">
      <c r="A52083" s="131"/>
    </row>
    <row r="52086" spans="1:1" x14ac:dyDescent="0.55000000000000004">
      <c r="A52086" s="131"/>
    </row>
    <row r="52087" spans="1:1" x14ac:dyDescent="0.55000000000000004">
      <c r="A52087" s="131"/>
    </row>
    <row r="52090" spans="1:1" x14ac:dyDescent="0.55000000000000004">
      <c r="A52090" s="131"/>
    </row>
    <row r="52091" spans="1:1" x14ac:dyDescent="0.55000000000000004">
      <c r="A52091" s="131"/>
    </row>
    <row r="52094" spans="1:1" x14ac:dyDescent="0.55000000000000004">
      <c r="A52094" s="131"/>
    </row>
    <row r="52095" spans="1:1" x14ac:dyDescent="0.55000000000000004">
      <c r="A52095" s="131"/>
    </row>
    <row r="52098" spans="1:1" x14ac:dyDescent="0.55000000000000004">
      <c r="A52098" s="131"/>
    </row>
    <row r="52099" spans="1:1" x14ac:dyDescent="0.55000000000000004">
      <c r="A52099" s="131"/>
    </row>
    <row r="52102" spans="1:1" x14ac:dyDescent="0.55000000000000004">
      <c r="A52102" s="131"/>
    </row>
    <row r="52103" spans="1:1" x14ac:dyDescent="0.55000000000000004">
      <c r="A52103" s="131"/>
    </row>
    <row r="52106" spans="1:1" x14ac:dyDescent="0.55000000000000004">
      <c r="A52106" s="131"/>
    </row>
    <row r="52107" spans="1:1" x14ac:dyDescent="0.55000000000000004">
      <c r="A52107" s="131"/>
    </row>
    <row r="52110" spans="1:1" x14ac:dyDescent="0.55000000000000004">
      <c r="A52110" s="131"/>
    </row>
    <row r="52111" spans="1:1" x14ac:dyDescent="0.55000000000000004">
      <c r="A52111" s="131"/>
    </row>
    <row r="52114" spans="1:1" x14ac:dyDescent="0.55000000000000004">
      <c r="A52114" s="131"/>
    </row>
    <row r="52115" spans="1:1" x14ac:dyDescent="0.55000000000000004">
      <c r="A52115" s="131"/>
    </row>
    <row r="52118" spans="1:1" x14ac:dyDescent="0.55000000000000004">
      <c r="A52118" s="131"/>
    </row>
    <row r="52119" spans="1:1" x14ac:dyDescent="0.55000000000000004">
      <c r="A52119" s="131"/>
    </row>
    <row r="52122" spans="1:1" x14ac:dyDescent="0.55000000000000004">
      <c r="A52122" s="131"/>
    </row>
    <row r="52123" spans="1:1" x14ac:dyDescent="0.55000000000000004">
      <c r="A52123" s="131"/>
    </row>
    <row r="52126" spans="1:1" x14ac:dyDescent="0.55000000000000004">
      <c r="A52126" s="131"/>
    </row>
    <row r="52127" spans="1:1" x14ac:dyDescent="0.55000000000000004">
      <c r="A52127" s="131"/>
    </row>
    <row r="52130" spans="1:1" x14ac:dyDescent="0.55000000000000004">
      <c r="A52130" s="131"/>
    </row>
    <row r="52131" spans="1:1" x14ac:dyDescent="0.55000000000000004">
      <c r="A52131" s="131"/>
    </row>
    <row r="52134" spans="1:1" x14ac:dyDescent="0.55000000000000004">
      <c r="A52134" s="131"/>
    </row>
    <row r="52135" spans="1:1" x14ac:dyDescent="0.55000000000000004">
      <c r="A52135" s="131"/>
    </row>
    <row r="52138" spans="1:1" x14ac:dyDescent="0.55000000000000004">
      <c r="A52138" s="131"/>
    </row>
    <row r="52139" spans="1:1" x14ac:dyDescent="0.55000000000000004">
      <c r="A52139" s="131"/>
    </row>
    <row r="52142" spans="1:1" x14ac:dyDescent="0.55000000000000004">
      <c r="A52142" s="131"/>
    </row>
    <row r="52143" spans="1:1" x14ac:dyDescent="0.55000000000000004">
      <c r="A52143" s="131"/>
    </row>
    <row r="52146" spans="1:1" x14ac:dyDescent="0.55000000000000004">
      <c r="A52146" s="131"/>
    </row>
    <row r="52147" spans="1:1" x14ac:dyDescent="0.55000000000000004">
      <c r="A52147" s="131"/>
    </row>
    <row r="52150" spans="1:1" x14ac:dyDescent="0.55000000000000004">
      <c r="A52150" s="131"/>
    </row>
    <row r="52151" spans="1:1" x14ac:dyDescent="0.55000000000000004">
      <c r="A52151" s="131"/>
    </row>
    <row r="52154" spans="1:1" x14ac:dyDescent="0.55000000000000004">
      <c r="A52154" s="131"/>
    </row>
    <row r="52155" spans="1:1" x14ac:dyDescent="0.55000000000000004">
      <c r="A52155" s="131"/>
    </row>
    <row r="52158" spans="1:1" x14ac:dyDescent="0.55000000000000004">
      <c r="A52158" s="131"/>
    </row>
    <row r="52159" spans="1:1" x14ac:dyDescent="0.55000000000000004">
      <c r="A52159" s="131"/>
    </row>
    <row r="52162" spans="1:1" x14ac:dyDescent="0.55000000000000004">
      <c r="A52162" s="131"/>
    </row>
    <row r="52163" spans="1:1" x14ac:dyDescent="0.55000000000000004">
      <c r="A52163" s="131"/>
    </row>
    <row r="52166" spans="1:1" x14ac:dyDescent="0.55000000000000004">
      <c r="A52166" s="131"/>
    </row>
    <row r="52167" spans="1:1" x14ac:dyDescent="0.55000000000000004">
      <c r="A52167" s="131"/>
    </row>
    <row r="52170" spans="1:1" x14ac:dyDescent="0.55000000000000004">
      <c r="A52170" s="131"/>
    </row>
    <row r="52171" spans="1:1" x14ac:dyDescent="0.55000000000000004">
      <c r="A52171" s="131"/>
    </row>
    <row r="52174" spans="1:1" x14ac:dyDescent="0.55000000000000004">
      <c r="A52174" s="131"/>
    </row>
    <row r="52175" spans="1:1" x14ac:dyDescent="0.55000000000000004">
      <c r="A52175" s="131"/>
    </row>
    <row r="52178" spans="1:1" x14ac:dyDescent="0.55000000000000004">
      <c r="A52178" s="131"/>
    </row>
    <row r="52179" spans="1:1" x14ac:dyDescent="0.55000000000000004">
      <c r="A52179" s="131"/>
    </row>
    <row r="52182" spans="1:1" x14ac:dyDescent="0.55000000000000004">
      <c r="A52182" s="131"/>
    </row>
    <row r="52183" spans="1:1" x14ac:dyDescent="0.55000000000000004">
      <c r="A52183" s="131"/>
    </row>
    <row r="52186" spans="1:1" x14ac:dyDescent="0.55000000000000004">
      <c r="A52186" s="131"/>
    </row>
    <row r="52187" spans="1:1" x14ac:dyDescent="0.55000000000000004">
      <c r="A52187" s="131"/>
    </row>
    <row r="52190" spans="1:1" x14ac:dyDescent="0.55000000000000004">
      <c r="A52190" s="131"/>
    </row>
    <row r="52191" spans="1:1" x14ac:dyDescent="0.55000000000000004">
      <c r="A52191" s="131"/>
    </row>
    <row r="52194" spans="1:1" x14ac:dyDescent="0.55000000000000004">
      <c r="A52194" s="131"/>
    </row>
    <row r="52195" spans="1:1" x14ac:dyDescent="0.55000000000000004">
      <c r="A52195" s="131"/>
    </row>
    <row r="52198" spans="1:1" x14ac:dyDescent="0.55000000000000004">
      <c r="A52198" s="131"/>
    </row>
    <row r="52199" spans="1:1" x14ac:dyDescent="0.55000000000000004">
      <c r="A52199" s="131"/>
    </row>
    <row r="52202" spans="1:1" x14ac:dyDescent="0.55000000000000004">
      <c r="A52202" s="131"/>
    </row>
    <row r="52203" spans="1:1" x14ac:dyDescent="0.55000000000000004">
      <c r="A52203" s="131"/>
    </row>
    <row r="52206" spans="1:1" x14ac:dyDescent="0.55000000000000004">
      <c r="A52206" s="131"/>
    </row>
    <row r="52207" spans="1:1" x14ac:dyDescent="0.55000000000000004">
      <c r="A52207" s="131"/>
    </row>
    <row r="52210" spans="1:1" x14ac:dyDescent="0.55000000000000004">
      <c r="A52210" s="131"/>
    </row>
    <row r="52211" spans="1:1" x14ac:dyDescent="0.55000000000000004">
      <c r="A52211" s="131"/>
    </row>
    <row r="52214" spans="1:1" x14ac:dyDescent="0.55000000000000004">
      <c r="A52214" s="131"/>
    </row>
    <row r="52215" spans="1:1" x14ac:dyDescent="0.55000000000000004">
      <c r="A52215" s="131"/>
    </row>
    <row r="52218" spans="1:1" x14ac:dyDescent="0.55000000000000004">
      <c r="A52218" s="131"/>
    </row>
    <row r="52219" spans="1:1" x14ac:dyDescent="0.55000000000000004">
      <c r="A52219" s="131"/>
    </row>
    <row r="52222" spans="1:1" x14ac:dyDescent="0.55000000000000004">
      <c r="A52222" s="131"/>
    </row>
    <row r="52223" spans="1:1" x14ac:dyDescent="0.55000000000000004">
      <c r="A52223" s="131"/>
    </row>
    <row r="52226" spans="1:1" x14ac:dyDescent="0.55000000000000004">
      <c r="A52226" s="131"/>
    </row>
    <row r="52227" spans="1:1" x14ac:dyDescent="0.55000000000000004">
      <c r="A52227" s="131"/>
    </row>
    <row r="52230" spans="1:1" x14ac:dyDescent="0.55000000000000004">
      <c r="A52230" s="131"/>
    </row>
    <row r="52231" spans="1:1" x14ac:dyDescent="0.55000000000000004">
      <c r="A52231" s="131"/>
    </row>
    <row r="52234" spans="1:1" x14ac:dyDescent="0.55000000000000004">
      <c r="A52234" s="131"/>
    </row>
    <row r="52235" spans="1:1" x14ac:dyDescent="0.55000000000000004">
      <c r="A52235" s="131"/>
    </row>
    <row r="52238" spans="1:1" x14ac:dyDescent="0.55000000000000004">
      <c r="A52238" s="131"/>
    </row>
    <row r="52239" spans="1:1" x14ac:dyDescent="0.55000000000000004">
      <c r="A52239" s="131"/>
    </row>
    <row r="52242" spans="1:1" x14ac:dyDescent="0.55000000000000004">
      <c r="A52242" s="131"/>
    </row>
    <row r="52243" spans="1:1" x14ac:dyDescent="0.55000000000000004">
      <c r="A52243" s="131"/>
    </row>
    <row r="52246" spans="1:1" x14ac:dyDescent="0.55000000000000004">
      <c r="A52246" s="131"/>
    </row>
    <row r="52247" spans="1:1" x14ac:dyDescent="0.55000000000000004">
      <c r="A52247" s="131"/>
    </row>
    <row r="52250" spans="1:1" x14ac:dyDescent="0.55000000000000004">
      <c r="A52250" s="131"/>
    </row>
    <row r="52251" spans="1:1" x14ac:dyDescent="0.55000000000000004">
      <c r="A52251" s="131"/>
    </row>
    <row r="52254" spans="1:1" x14ac:dyDescent="0.55000000000000004">
      <c r="A52254" s="131"/>
    </row>
    <row r="52255" spans="1:1" x14ac:dyDescent="0.55000000000000004">
      <c r="A52255" s="131"/>
    </row>
    <row r="52258" spans="1:1" x14ac:dyDescent="0.55000000000000004">
      <c r="A52258" s="131"/>
    </row>
    <row r="52259" spans="1:1" x14ac:dyDescent="0.55000000000000004">
      <c r="A52259" s="131"/>
    </row>
    <row r="52262" spans="1:1" x14ac:dyDescent="0.55000000000000004">
      <c r="A52262" s="131"/>
    </row>
    <row r="52263" spans="1:1" x14ac:dyDescent="0.55000000000000004">
      <c r="A52263" s="131"/>
    </row>
    <row r="52266" spans="1:1" x14ac:dyDescent="0.55000000000000004">
      <c r="A52266" s="131"/>
    </row>
    <row r="52267" spans="1:1" x14ac:dyDescent="0.55000000000000004">
      <c r="A52267" s="131"/>
    </row>
    <row r="52270" spans="1:1" x14ac:dyDescent="0.55000000000000004">
      <c r="A52270" s="131"/>
    </row>
    <row r="52271" spans="1:1" x14ac:dyDescent="0.55000000000000004">
      <c r="A52271" s="131"/>
    </row>
    <row r="52274" spans="1:1" x14ac:dyDescent="0.55000000000000004">
      <c r="A52274" s="131"/>
    </row>
    <row r="52275" spans="1:1" x14ac:dyDescent="0.55000000000000004">
      <c r="A52275" s="131"/>
    </row>
    <row r="52278" spans="1:1" x14ac:dyDescent="0.55000000000000004">
      <c r="A52278" s="131"/>
    </row>
    <row r="52279" spans="1:1" x14ac:dyDescent="0.55000000000000004">
      <c r="A52279" s="131"/>
    </row>
    <row r="52282" spans="1:1" x14ac:dyDescent="0.55000000000000004">
      <c r="A52282" s="131"/>
    </row>
    <row r="52283" spans="1:1" x14ac:dyDescent="0.55000000000000004">
      <c r="A52283" s="131"/>
    </row>
    <row r="52286" spans="1:1" x14ac:dyDescent="0.55000000000000004">
      <c r="A52286" s="131"/>
    </row>
    <row r="52287" spans="1:1" x14ac:dyDescent="0.55000000000000004">
      <c r="A52287" s="131"/>
    </row>
    <row r="52290" spans="1:1" x14ac:dyDescent="0.55000000000000004">
      <c r="A52290" s="131"/>
    </row>
    <row r="52291" spans="1:1" x14ac:dyDescent="0.55000000000000004">
      <c r="A52291" s="131"/>
    </row>
    <row r="52294" spans="1:1" x14ac:dyDescent="0.55000000000000004">
      <c r="A52294" s="131"/>
    </row>
    <row r="52295" spans="1:1" x14ac:dyDescent="0.55000000000000004">
      <c r="A52295" s="131"/>
    </row>
    <row r="52298" spans="1:1" x14ac:dyDescent="0.55000000000000004">
      <c r="A52298" s="131"/>
    </row>
    <row r="52299" spans="1:1" x14ac:dyDescent="0.55000000000000004">
      <c r="A52299" s="131"/>
    </row>
    <row r="52302" spans="1:1" x14ac:dyDescent="0.55000000000000004">
      <c r="A52302" s="131"/>
    </row>
    <row r="52303" spans="1:1" x14ac:dyDescent="0.55000000000000004">
      <c r="A52303" s="131"/>
    </row>
    <row r="52306" spans="1:1" x14ac:dyDescent="0.55000000000000004">
      <c r="A52306" s="131"/>
    </row>
    <row r="52307" spans="1:1" x14ac:dyDescent="0.55000000000000004">
      <c r="A52307" s="131"/>
    </row>
    <row r="52310" spans="1:1" x14ac:dyDescent="0.55000000000000004">
      <c r="A52310" s="131"/>
    </row>
    <row r="52311" spans="1:1" x14ac:dyDescent="0.55000000000000004">
      <c r="A52311" s="131"/>
    </row>
    <row r="52314" spans="1:1" x14ac:dyDescent="0.55000000000000004">
      <c r="A52314" s="131"/>
    </row>
    <row r="52315" spans="1:1" x14ac:dyDescent="0.55000000000000004">
      <c r="A52315" s="131"/>
    </row>
    <row r="52318" spans="1:1" x14ac:dyDescent="0.55000000000000004">
      <c r="A52318" s="131"/>
    </row>
    <row r="52319" spans="1:1" x14ac:dyDescent="0.55000000000000004">
      <c r="A52319" s="131"/>
    </row>
    <row r="52322" spans="1:1" x14ac:dyDescent="0.55000000000000004">
      <c r="A52322" s="131"/>
    </row>
    <row r="52323" spans="1:1" x14ac:dyDescent="0.55000000000000004">
      <c r="A52323" s="131"/>
    </row>
    <row r="52326" spans="1:1" x14ac:dyDescent="0.55000000000000004">
      <c r="A52326" s="131"/>
    </row>
    <row r="52327" spans="1:1" x14ac:dyDescent="0.55000000000000004">
      <c r="A52327" s="131"/>
    </row>
    <row r="52330" spans="1:1" x14ac:dyDescent="0.55000000000000004">
      <c r="A52330" s="131"/>
    </row>
    <row r="52331" spans="1:1" x14ac:dyDescent="0.55000000000000004">
      <c r="A52331" s="131"/>
    </row>
    <row r="52334" spans="1:1" x14ac:dyDescent="0.55000000000000004">
      <c r="A52334" s="131"/>
    </row>
    <row r="52335" spans="1:1" x14ac:dyDescent="0.55000000000000004">
      <c r="A52335" s="131"/>
    </row>
    <row r="52338" spans="1:1" x14ac:dyDescent="0.55000000000000004">
      <c r="A52338" s="131"/>
    </row>
    <row r="52339" spans="1:1" x14ac:dyDescent="0.55000000000000004">
      <c r="A52339" s="131"/>
    </row>
    <row r="52342" spans="1:1" x14ac:dyDescent="0.55000000000000004">
      <c r="A52342" s="131"/>
    </row>
    <row r="52343" spans="1:1" x14ac:dyDescent="0.55000000000000004">
      <c r="A52343" s="131"/>
    </row>
    <row r="52346" spans="1:1" x14ac:dyDescent="0.55000000000000004">
      <c r="A52346" s="131"/>
    </row>
    <row r="52347" spans="1:1" x14ac:dyDescent="0.55000000000000004">
      <c r="A52347" s="131"/>
    </row>
    <row r="52350" spans="1:1" x14ac:dyDescent="0.55000000000000004">
      <c r="A52350" s="131"/>
    </row>
    <row r="52351" spans="1:1" x14ac:dyDescent="0.55000000000000004">
      <c r="A52351" s="131"/>
    </row>
    <row r="52354" spans="1:1" x14ac:dyDescent="0.55000000000000004">
      <c r="A52354" s="131"/>
    </row>
    <row r="52355" spans="1:1" x14ac:dyDescent="0.55000000000000004">
      <c r="A52355" s="131"/>
    </row>
    <row r="52358" spans="1:1" x14ac:dyDescent="0.55000000000000004">
      <c r="A52358" s="131"/>
    </row>
    <row r="52359" spans="1:1" x14ac:dyDescent="0.55000000000000004">
      <c r="A52359" s="131"/>
    </row>
    <row r="52362" spans="1:1" x14ac:dyDescent="0.55000000000000004">
      <c r="A52362" s="131"/>
    </row>
    <row r="52363" spans="1:1" x14ac:dyDescent="0.55000000000000004">
      <c r="A52363" s="131"/>
    </row>
    <row r="52366" spans="1:1" x14ac:dyDescent="0.55000000000000004">
      <c r="A52366" s="131"/>
    </row>
    <row r="52367" spans="1:1" x14ac:dyDescent="0.55000000000000004">
      <c r="A52367" s="131"/>
    </row>
    <row r="52370" spans="1:1" x14ac:dyDescent="0.55000000000000004">
      <c r="A52370" s="131"/>
    </row>
    <row r="52371" spans="1:1" x14ac:dyDescent="0.55000000000000004">
      <c r="A52371" s="131"/>
    </row>
    <row r="52374" spans="1:1" x14ac:dyDescent="0.55000000000000004">
      <c r="A52374" s="131"/>
    </row>
    <row r="52375" spans="1:1" x14ac:dyDescent="0.55000000000000004">
      <c r="A52375" s="131"/>
    </row>
    <row r="52378" spans="1:1" x14ac:dyDescent="0.55000000000000004">
      <c r="A52378" s="131"/>
    </row>
    <row r="52379" spans="1:1" x14ac:dyDescent="0.55000000000000004">
      <c r="A52379" s="131"/>
    </row>
    <row r="52382" spans="1:1" x14ac:dyDescent="0.55000000000000004">
      <c r="A52382" s="131"/>
    </row>
    <row r="52383" spans="1:1" x14ac:dyDescent="0.55000000000000004">
      <c r="A52383" s="131"/>
    </row>
    <row r="52386" spans="1:1" x14ac:dyDescent="0.55000000000000004">
      <c r="A52386" s="131"/>
    </row>
    <row r="52387" spans="1:1" x14ac:dyDescent="0.55000000000000004">
      <c r="A52387" s="131"/>
    </row>
    <row r="52390" spans="1:1" x14ac:dyDescent="0.55000000000000004">
      <c r="A52390" s="131"/>
    </row>
    <row r="52391" spans="1:1" x14ac:dyDescent="0.55000000000000004">
      <c r="A52391" s="131"/>
    </row>
    <row r="52394" spans="1:1" x14ac:dyDescent="0.55000000000000004">
      <c r="A52394" s="131"/>
    </row>
    <row r="52395" spans="1:1" x14ac:dyDescent="0.55000000000000004">
      <c r="A52395" s="131"/>
    </row>
    <row r="52398" spans="1:1" x14ac:dyDescent="0.55000000000000004">
      <c r="A52398" s="131"/>
    </row>
    <row r="52399" spans="1:1" x14ac:dyDescent="0.55000000000000004">
      <c r="A52399" s="131"/>
    </row>
    <row r="52402" spans="1:1" x14ac:dyDescent="0.55000000000000004">
      <c r="A52402" s="131"/>
    </row>
    <row r="52403" spans="1:1" x14ac:dyDescent="0.55000000000000004">
      <c r="A52403" s="131"/>
    </row>
    <row r="52406" spans="1:1" x14ac:dyDescent="0.55000000000000004">
      <c r="A52406" s="131"/>
    </row>
    <row r="52407" spans="1:1" x14ac:dyDescent="0.55000000000000004">
      <c r="A52407" s="131"/>
    </row>
    <row r="52410" spans="1:1" x14ac:dyDescent="0.55000000000000004">
      <c r="A52410" s="131"/>
    </row>
    <row r="52411" spans="1:1" x14ac:dyDescent="0.55000000000000004">
      <c r="A52411" s="131"/>
    </row>
    <row r="52414" spans="1:1" x14ac:dyDescent="0.55000000000000004">
      <c r="A52414" s="131"/>
    </row>
    <row r="52415" spans="1:1" x14ac:dyDescent="0.55000000000000004">
      <c r="A52415" s="131"/>
    </row>
    <row r="52418" spans="1:1" x14ac:dyDescent="0.55000000000000004">
      <c r="A52418" s="131"/>
    </row>
    <row r="52419" spans="1:1" x14ac:dyDescent="0.55000000000000004">
      <c r="A52419" s="131"/>
    </row>
    <row r="52422" spans="1:1" x14ac:dyDescent="0.55000000000000004">
      <c r="A52422" s="131"/>
    </row>
    <row r="52423" spans="1:1" x14ac:dyDescent="0.55000000000000004">
      <c r="A52423" s="131"/>
    </row>
    <row r="52426" spans="1:1" x14ac:dyDescent="0.55000000000000004">
      <c r="A52426" s="131"/>
    </row>
    <row r="52427" spans="1:1" x14ac:dyDescent="0.55000000000000004">
      <c r="A52427" s="131"/>
    </row>
    <row r="52430" spans="1:1" x14ac:dyDescent="0.55000000000000004">
      <c r="A52430" s="131"/>
    </row>
    <row r="52431" spans="1:1" x14ac:dyDescent="0.55000000000000004">
      <c r="A52431" s="131"/>
    </row>
    <row r="52434" spans="1:1" x14ac:dyDescent="0.55000000000000004">
      <c r="A52434" s="131"/>
    </row>
    <row r="52435" spans="1:1" x14ac:dyDescent="0.55000000000000004">
      <c r="A52435" s="131"/>
    </row>
    <row r="52438" spans="1:1" x14ac:dyDescent="0.55000000000000004">
      <c r="A52438" s="131"/>
    </row>
    <row r="52439" spans="1:1" x14ac:dyDescent="0.55000000000000004">
      <c r="A52439" s="131"/>
    </row>
    <row r="52442" spans="1:1" x14ac:dyDescent="0.55000000000000004">
      <c r="A52442" s="131"/>
    </row>
    <row r="52443" spans="1:1" x14ac:dyDescent="0.55000000000000004">
      <c r="A52443" s="131"/>
    </row>
    <row r="52446" spans="1:1" x14ac:dyDescent="0.55000000000000004">
      <c r="A52446" s="131"/>
    </row>
    <row r="52447" spans="1:1" x14ac:dyDescent="0.55000000000000004">
      <c r="A52447" s="131"/>
    </row>
    <row r="52450" spans="1:1" x14ac:dyDescent="0.55000000000000004">
      <c r="A52450" s="131"/>
    </row>
    <row r="52451" spans="1:1" x14ac:dyDescent="0.55000000000000004">
      <c r="A52451" s="131"/>
    </row>
    <row r="52454" spans="1:1" x14ac:dyDescent="0.55000000000000004">
      <c r="A52454" s="131"/>
    </row>
    <row r="52455" spans="1:1" x14ac:dyDescent="0.55000000000000004">
      <c r="A52455" s="131"/>
    </row>
    <row r="52458" spans="1:1" x14ac:dyDescent="0.55000000000000004">
      <c r="A52458" s="131"/>
    </row>
    <row r="52459" spans="1:1" x14ac:dyDescent="0.55000000000000004">
      <c r="A52459" s="131"/>
    </row>
    <row r="52462" spans="1:1" x14ac:dyDescent="0.55000000000000004">
      <c r="A52462" s="131"/>
    </row>
    <row r="52463" spans="1:1" x14ac:dyDescent="0.55000000000000004">
      <c r="A52463" s="131"/>
    </row>
    <row r="52466" spans="1:1" x14ac:dyDescent="0.55000000000000004">
      <c r="A52466" s="131"/>
    </row>
    <row r="52467" spans="1:1" x14ac:dyDescent="0.55000000000000004">
      <c r="A52467" s="131"/>
    </row>
    <row r="52470" spans="1:1" x14ac:dyDescent="0.55000000000000004">
      <c r="A52470" s="131"/>
    </row>
    <row r="52471" spans="1:1" x14ac:dyDescent="0.55000000000000004">
      <c r="A52471" s="131"/>
    </row>
    <row r="52474" spans="1:1" x14ac:dyDescent="0.55000000000000004">
      <c r="A52474" s="131"/>
    </row>
    <row r="52475" spans="1:1" x14ac:dyDescent="0.55000000000000004">
      <c r="A52475" s="131"/>
    </row>
    <row r="52478" spans="1:1" x14ac:dyDescent="0.55000000000000004">
      <c r="A52478" s="131"/>
    </row>
    <row r="52479" spans="1:1" x14ac:dyDescent="0.55000000000000004">
      <c r="A52479" s="131"/>
    </row>
    <row r="52482" spans="1:1" x14ac:dyDescent="0.55000000000000004">
      <c r="A52482" s="131"/>
    </row>
    <row r="52483" spans="1:1" x14ac:dyDescent="0.55000000000000004">
      <c r="A52483" s="131"/>
    </row>
    <row r="52486" spans="1:1" x14ac:dyDescent="0.55000000000000004">
      <c r="A52486" s="131"/>
    </row>
    <row r="52487" spans="1:1" x14ac:dyDescent="0.55000000000000004">
      <c r="A52487" s="131"/>
    </row>
    <row r="52490" spans="1:1" x14ac:dyDescent="0.55000000000000004">
      <c r="A52490" s="131"/>
    </row>
    <row r="52491" spans="1:1" x14ac:dyDescent="0.55000000000000004">
      <c r="A52491" s="131"/>
    </row>
    <row r="52494" spans="1:1" x14ac:dyDescent="0.55000000000000004">
      <c r="A52494" s="131"/>
    </row>
    <row r="52495" spans="1:1" x14ac:dyDescent="0.55000000000000004">
      <c r="A52495" s="131"/>
    </row>
    <row r="52498" spans="1:1" x14ac:dyDescent="0.55000000000000004">
      <c r="A52498" s="131"/>
    </row>
    <row r="52499" spans="1:1" x14ac:dyDescent="0.55000000000000004">
      <c r="A52499" s="131"/>
    </row>
    <row r="52502" spans="1:1" x14ac:dyDescent="0.55000000000000004">
      <c r="A52502" s="131"/>
    </row>
    <row r="52503" spans="1:1" x14ac:dyDescent="0.55000000000000004">
      <c r="A52503" s="131"/>
    </row>
    <row r="52506" spans="1:1" x14ac:dyDescent="0.55000000000000004">
      <c r="A52506" s="131"/>
    </row>
    <row r="52507" spans="1:1" x14ac:dyDescent="0.55000000000000004">
      <c r="A52507" s="131"/>
    </row>
    <row r="52510" spans="1:1" x14ac:dyDescent="0.55000000000000004">
      <c r="A52510" s="131"/>
    </row>
    <row r="52511" spans="1:1" x14ac:dyDescent="0.55000000000000004">
      <c r="A52511" s="131"/>
    </row>
    <row r="52514" spans="1:1" x14ac:dyDescent="0.55000000000000004">
      <c r="A52514" s="131"/>
    </row>
    <row r="52515" spans="1:1" x14ac:dyDescent="0.55000000000000004">
      <c r="A52515" s="131"/>
    </row>
    <row r="52518" spans="1:1" x14ac:dyDescent="0.55000000000000004">
      <c r="A52518" s="131"/>
    </row>
    <row r="52519" spans="1:1" x14ac:dyDescent="0.55000000000000004">
      <c r="A52519" s="131"/>
    </row>
    <row r="52522" spans="1:1" x14ac:dyDescent="0.55000000000000004">
      <c r="A52522" s="131"/>
    </row>
    <row r="52523" spans="1:1" x14ac:dyDescent="0.55000000000000004">
      <c r="A52523" s="131"/>
    </row>
    <row r="52526" spans="1:1" x14ac:dyDescent="0.55000000000000004">
      <c r="A52526" s="131"/>
    </row>
    <row r="52527" spans="1:1" x14ac:dyDescent="0.55000000000000004">
      <c r="A52527" s="131"/>
    </row>
    <row r="52530" spans="1:1" x14ac:dyDescent="0.55000000000000004">
      <c r="A52530" s="131"/>
    </row>
    <row r="52531" spans="1:1" x14ac:dyDescent="0.55000000000000004">
      <c r="A52531" s="131"/>
    </row>
    <row r="52534" spans="1:1" x14ac:dyDescent="0.55000000000000004">
      <c r="A52534" s="131"/>
    </row>
    <row r="52535" spans="1:1" x14ac:dyDescent="0.55000000000000004">
      <c r="A52535" s="131"/>
    </row>
    <row r="52538" spans="1:1" x14ac:dyDescent="0.55000000000000004">
      <c r="A52538" s="131"/>
    </row>
    <row r="52539" spans="1:1" x14ac:dyDescent="0.55000000000000004">
      <c r="A52539" s="131"/>
    </row>
    <row r="52542" spans="1:1" x14ac:dyDescent="0.55000000000000004">
      <c r="A52542" s="131"/>
    </row>
    <row r="52543" spans="1:1" x14ac:dyDescent="0.55000000000000004">
      <c r="A52543" s="131"/>
    </row>
    <row r="52546" spans="1:1" x14ac:dyDescent="0.55000000000000004">
      <c r="A52546" s="131"/>
    </row>
    <row r="52547" spans="1:1" x14ac:dyDescent="0.55000000000000004">
      <c r="A52547" s="131"/>
    </row>
    <row r="52550" spans="1:1" x14ac:dyDescent="0.55000000000000004">
      <c r="A52550" s="131"/>
    </row>
    <row r="52551" spans="1:1" x14ac:dyDescent="0.55000000000000004">
      <c r="A52551" s="131"/>
    </row>
    <row r="52554" spans="1:1" x14ac:dyDescent="0.55000000000000004">
      <c r="A52554" s="131"/>
    </row>
    <row r="52555" spans="1:1" x14ac:dyDescent="0.55000000000000004">
      <c r="A52555" s="131"/>
    </row>
    <row r="52558" spans="1:1" x14ac:dyDescent="0.55000000000000004">
      <c r="A52558" s="131"/>
    </row>
    <row r="52559" spans="1:1" x14ac:dyDescent="0.55000000000000004">
      <c r="A52559" s="131"/>
    </row>
    <row r="52562" spans="1:1" x14ac:dyDescent="0.55000000000000004">
      <c r="A52562" s="131"/>
    </row>
    <row r="52563" spans="1:1" x14ac:dyDescent="0.55000000000000004">
      <c r="A52563" s="131"/>
    </row>
    <row r="52566" spans="1:1" x14ac:dyDescent="0.55000000000000004">
      <c r="A52566" s="131"/>
    </row>
    <row r="52567" spans="1:1" x14ac:dyDescent="0.55000000000000004">
      <c r="A52567" s="131"/>
    </row>
    <row r="52570" spans="1:1" x14ac:dyDescent="0.55000000000000004">
      <c r="A52570" s="131"/>
    </row>
    <row r="52571" spans="1:1" x14ac:dyDescent="0.55000000000000004">
      <c r="A52571" s="131"/>
    </row>
    <row r="52574" spans="1:1" x14ac:dyDescent="0.55000000000000004">
      <c r="A52574" s="131"/>
    </row>
    <row r="52575" spans="1:1" x14ac:dyDescent="0.55000000000000004">
      <c r="A52575" s="131"/>
    </row>
    <row r="52578" spans="1:1" x14ac:dyDescent="0.55000000000000004">
      <c r="A52578" s="131"/>
    </row>
    <row r="52579" spans="1:1" x14ac:dyDescent="0.55000000000000004">
      <c r="A52579" s="131"/>
    </row>
    <row r="52582" spans="1:1" x14ac:dyDescent="0.55000000000000004">
      <c r="A52582" s="131"/>
    </row>
    <row r="52583" spans="1:1" x14ac:dyDescent="0.55000000000000004">
      <c r="A52583" s="131"/>
    </row>
    <row r="52586" spans="1:1" x14ac:dyDescent="0.55000000000000004">
      <c r="A52586" s="131"/>
    </row>
    <row r="52587" spans="1:1" x14ac:dyDescent="0.55000000000000004">
      <c r="A52587" s="131"/>
    </row>
    <row r="52590" spans="1:1" x14ac:dyDescent="0.55000000000000004">
      <c r="A52590" s="131"/>
    </row>
    <row r="52591" spans="1:1" x14ac:dyDescent="0.55000000000000004">
      <c r="A52591" s="131"/>
    </row>
    <row r="52594" spans="1:1" x14ac:dyDescent="0.55000000000000004">
      <c r="A52594" s="131"/>
    </row>
    <row r="52595" spans="1:1" x14ac:dyDescent="0.55000000000000004">
      <c r="A52595" s="131"/>
    </row>
    <row r="52598" spans="1:1" x14ac:dyDescent="0.55000000000000004">
      <c r="A52598" s="131"/>
    </row>
    <row r="52599" spans="1:1" x14ac:dyDescent="0.55000000000000004">
      <c r="A52599" s="131"/>
    </row>
    <row r="52602" spans="1:1" x14ac:dyDescent="0.55000000000000004">
      <c r="A52602" s="131"/>
    </row>
    <row r="52603" spans="1:1" x14ac:dyDescent="0.55000000000000004">
      <c r="A52603" s="131"/>
    </row>
    <row r="52606" spans="1:1" x14ac:dyDescent="0.55000000000000004">
      <c r="A52606" s="131"/>
    </row>
    <row r="52607" spans="1:1" x14ac:dyDescent="0.55000000000000004">
      <c r="A52607" s="131"/>
    </row>
    <row r="52610" spans="1:1" x14ac:dyDescent="0.55000000000000004">
      <c r="A52610" s="131"/>
    </row>
    <row r="52611" spans="1:1" x14ac:dyDescent="0.55000000000000004">
      <c r="A52611" s="131"/>
    </row>
    <row r="52614" spans="1:1" x14ac:dyDescent="0.55000000000000004">
      <c r="A52614" s="131"/>
    </row>
    <row r="52615" spans="1:1" x14ac:dyDescent="0.55000000000000004">
      <c r="A52615" s="131"/>
    </row>
    <row r="52618" spans="1:1" x14ac:dyDescent="0.55000000000000004">
      <c r="A52618" s="131"/>
    </row>
    <row r="52619" spans="1:1" x14ac:dyDescent="0.55000000000000004">
      <c r="A52619" s="131"/>
    </row>
    <row r="52622" spans="1:1" x14ac:dyDescent="0.55000000000000004">
      <c r="A52622" s="131"/>
    </row>
    <row r="52623" spans="1:1" x14ac:dyDescent="0.55000000000000004">
      <c r="A52623" s="131"/>
    </row>
    <row r="52626" spans="1:1" x14ac:dyDescent="0.55000000000000004">
      <c r="A52626" s="131"/>
    </row>
    <row r="52627" spans="1:1" x14ac:dyDescent="0.55000000000000004">
      <c r="A52627" s="131"/>
    </row>
    <row r="52630" spans="1:1" x14ac:dyDescent="0.55000000000000004">
      <c r="A52630" s="131"/>
    </row>
    <row r="52631" spans="1:1" x14ac:dyDescent="0.55000000000000004">
      <c r="A52631" s="131"/>
    </row>
    <row r="52634" spans="1:1" x14ac:dyDescent="0.55000000000000004">
      <c r="A52634" s="131"/>
    </row>
    <row r="52635" spans="1:1" x14ac:dyDescent="0.55000000000000004">
      <c r="A52635" s="131"/>
    </row>
    <row r="52638" spans="1:1" x14ac:dyDescent="0.55000000000000004">
      <c r="A52638" s="131"/>
    </row>
    <row r="52639" spans="1:1" x14ac:dyDescent="0.55000000000000004">
      <c r="A52639" s="131"/>
    </row>
    <row r="52642" spans="1:1" x14ac:dyDescent="0.55000000000000004">
      <c r="A52642" s="131"/>
    </row>
    <row r="52643" spans="1:1" x14ac:dyDescent="0.55000000000000004">
      <c r="A52643" s="131"/>
    </row>
    <row r="52646" spans="1:1" x14ac:dyDescent="0.55000000000000004">
      <c r="A52646" s="131"/>
    </row>
    <row r="52647" spans="1:1" x14ac:dyDescent="0.55000000000000004">
      <c r="A52647" s="131"/>
    </row>
    <row r="52650" spans="1:1" x14ac:dyDescent="0.55000000000000004">
      <c r="A52650" s="131"/>
    </row>
    <row r="52651" spans="1:1" x14ac:dyDescent="0.55000000000000004">
      <c r="A52651" s="131"/>
    </row>
    <row r="52654" spans="1:1" x14ac:dyDescent="0.55000000000000004">
      <c r="A52654" s="131"/>
    </row>
    <row r="52655" spans="1:1" x14ac:dyDescent="0.55000000000000004">
      <c r="A52655" s="131"/>
    </row>
    <row r="52658" spans="1:1" x14ac:dyDescent="0.55000000000000004">
      <c r="A52658" s="131"/>
    </row>
    <row r="52659" spans="1:1" x14ac:dyDescent="0.55000000000000004">
      <c r="A52659" s="131"/>
    </row>
    <row r="52662" spans="1:1" x14ac:dyDescent="0.55000000000000004">
      <c r="A52662" s="131"/>
    </row>
    <row r="52663" spans="1:1" x14ac:dyDescent="0.55000000000000004">
      <c r="A52663" s="131"/>
    </row>
    <row r="52666" spans="1:1" x14ac:dyDescent="0.55000000000000004">
      <c r="A52666" s="131"/>
    </row>
    <row r="52667" spans="1:1" x14ac:dyDescent="0.55000000000000004">
      <c r="A52667" s="131"/>
    </row>
    <row r="52670" spans="1:1" x14ac:dyDescent="0.55000000000000004">
      <c r="A52670" s="131"/>
    </row>
    <row r="52671" spans="1:1" x14ac:dyDescent="0.55000000000000004">
      <c r="A52671" s="131"/>
    </row>
    <row r="52674" spans="1:1" x14ac:dyDescent="0.55000000000000004">
      <c r="A52674" s="131"/>
    </row>
    <row r="52675" spans="1:1" x14ac:dyDescent="0.55000000000000004">
      <c r="A52675" s="131"/>
    </row>
    <row r="52678" spans="1:1" x14ac:dyDescent="0.55000000000000004">
      <c r="A52678" s="131"/>
    </row>
    <row r="52679" spans="1:1" x14ac:dyDescent="0.55000000000000004">
      <c r="A52679" s="131"/>
    </row>
    <row r="52682" spans="1:1" x14ac:dyDescent="0.55000000000000004">
      <c r="A52682" s="131"/>
    </row>
    <row r="52683" spans="1:1" x14ac:dyDescent="0.55000000000000004">
      <c r="A52683" s="131"/>
    </row>
    <row r="52686" spans="1:1" x14ac:dyDescent="0.55000000000000004">
      <c r="A52686" s="131"/>
    </row>
    <row r="52687" spans="1:1" x14ac:dyDescent="0.55000000000000004">
      <c r="A52687" s="131"/>
    </row>
    <row r="52690" spans="1:1" x14ac:dyDescent="0.55000000000000004">
      <c r="A52690" s="131"/>
    </row>
    <row r="52691" spans="1:1" x14ac:dyDescent="0.55000000000000004">
      <c r="A52691" s="131"/>
    </row>
    <row r="52694" spans="1:1" x14ac:dyDescent="0.55000000000000004">
      <c r="A52694" s="131"/>
    </row>
    <row r="52695" spans="1:1" x14ac:dyDescent="0.55000000000000004">
      <c r="A52695" s="131"/>
    </row>
    <row r="52698" spans="1:1" x14ac:dyDescent="0.55000000000000004">
      <c r="A52698" s="131"/>
    </row>
    <row r="52699" spans="1:1" x14ac:dyDescent="0.55000000000000004">
      <c r="A52699" s="131"/>
    </row>
    <row r="52702" spans="1:1" x14ac:dyDescent="0.55000000000000004">
      <c r="A52702" s="131"/>
    </row>
    <row r="52703" spans="1:1" x14ac:dyDescent="0.55000000000000004">
      <c r="A52703" s="131"/>
    </row>
    <row r="52706" spans="1:1" x14ac:dyDescent="0.55000000000000004">
      <c r="A52706" s="131"/>
    </row>
    <row r="52707" spans="1:1" x14ac:dyDescent="0.55000000000000004">
      <c r="A52707" s="131"/>
    </row>
    <row r="52710" spans="1:1" x14ac:dyDescent="0.55000000000000004">
      <c r="A52710" s="131"/>
    </row>
    <row r="52711" spans="1:1" x14ac:dyDescent="0.55000000000000004">
      <c r="A52711" s="131"/>
    </row>
    <row r="52714" spans="1:1" x14ac:dyDescent="0.55000000000000004">
      <c r="A52714" s="131"/>
    </row>
    <row r="52715" spans="1:1" x14ac:dyDescent="0.55000000000000004">
      <c r="A52715" s="131"/>
    </row>
    <row r="52718" spans="1:1" x14ac:dyDescent="0.55000000000000004">
      <c r="A52718" s="131"/>
    </row>
    <row r="52719" spans="1:1" x14ac:dyDescent="0.55000000000000004">
      <c r="A52719" s="131"/>
    </row>
    <row r="52722" spans="1:1" x14ac:dyDescent="0.55000000000000004">
      <c r="A52722" s="131"/>
    </row>
    <row r="52723" spans="1:1" x14ac:dyDescent="0.55000000000000004">
      <c r="A52723" s="131"/>
    </row>
    <row r="52726" spans="1:1" x14ac:dyDescent="0.55000000000000004">
      <c r="A52726" s="131"/>
    </row>
    <row r="52727" spans="1:1" x14ac:dyDescent="0.55000000000000004">
      <c r="A52727" s="131"/>
    </row>
    <row r="52730" spans="1:1" x14ac:dyDescent="0.55000000000000004">
      <c r="A52730" s="131"/>
    </row>
    <row r="52731" spans="1:1" x14ac:dyDescent="0.55000000000000004">
      <c r="A52731" s="131"/>
    </row>
    <row r="52734" spans="1:1" x14ac:dyDescent="0.55000000000000004">
      <c r="A52734" s="131"/>
    </row>
    <row r="52735" spans="1:1" x14ac:dyDescent="0.55000000000000004">
      <c r="A52735" s="131"/>
    </row>
    <row r="52738" spans="1:1" x14ac:dyDescent="0.55000000000000004">
      <c r="A52738" s="131"/>
    </row>
    <row r="52739" spans="1:1" x14ac:dyDescent="0.55000000000000004">
      <c r="A52739" s="131"/>
    </row>
    <row r="52742" spans="1:1" x14ac:dyDescent="0.55000000000000004">
      <c r="A52742" s="131"/>
    </row>
    <row r="52743" spans="1:1" x14ac:dyDescent="0.55000000000000004">
      <c r="A52743" s="131"/>
    </row>
    <row r="52746" spans="1:1" x14ac:dyDescent="0.55000000000000004">
      <c r="A52746" s="131"/>
    </row>
    <row r="52747" spans="1:1" x14ac:dyDescent="0.55000000000000004">
      <c r="A52747" s="131"/>
    </row>
    <row r="52750" spans="1:1" x14ac:dyDescent="0.55000000000000004">
      <c r="A52750" s="131"/>
    </row>
    <row r="52751" spans="1:1" x14ac:dyDescent="0.55000000000000004">
      <c r="A52751" s="131"/>
    </row>
    <row r="52754" spans="1:1" x14ac:dyDescent="0.55000000000000004">
      <c r="A52754" s="131"/>
    </row>
    <row r="52755" spans="1:1" x14ac:dyDescent="0.55000000000000004">
      <c r="A52755" s="131"/>
    </row>
    <row r="52758" spans="1:1" x14ac:dyDescent="0.55000000000000004">
      <c r="A52758" s="131"/>
    </row>
    <row r="52759" spans="1:1" x14ac:dyDescent="0.55000000000000004">
      <c r="A52759" s="131"/>
    </row>
    <row r="52762" spans="1:1" x14ac:dyDescent="0.55000000000000004">
      <c r="A52762" s="131"/>
    </row>
    <row r="52763" spans="1:1" x14ac:dyDescent="0.55000000000000004">
      <c r="A52763" s="131"/>
    </row>
    <row r="52766" spans="1:1" x14ac:dyDescent="0.55000000000000004">
      <c r="A52766" s="131"/>
    </row>
    <row r="52767" spans="1:1" x14ac:dyDescent="0.55000000000000004">
      <c r="A52767" s="131"/>
    </row>
    <row r="52770" spans="1:1" x14ac:dyDescent="0.55000000000000004">
      <c r="A52770" s="131"/>
    </row>
    <row r="52771" spans="1:1" x14ac:dyDescent="0.55000000000000004">
      <c r="A52771" s="131"/>
    </row>
    <row r="52774" spans="1:1" x14ac:dyDescent="0.55000000000000004">
      <c r="A52774" s="131"/>
    </row>
    <row r="52775" spans="1:1" x14ac:dyDescent="0.55000000000000004">
      <c r="A52775" s="131"/>
    </row>
    <row r="52778" spans="1:1" x14ac:dyDescent="0.55000000000000004">
      <c r="A52778" s="131"/>
    </row>
    <row r="52779" spans="1:1" x14ac:dyDescent="0.55000000000000004">
      <c r="A52779" s="131"/>
    </row>
    <row r="52782" spans="1:1" x14ac:dyDescent="0.55000000000000004">
      <c r="A52782" s="131"/>
    </row>
    <row r="52783" spans="1:1" x14ac:dyDescent="0.55000000000000004">
      <c r="A52783" s="131"/>
    </row>
    <row r="52786" spans="1:1" x14ac:dyDescent="0.55000000000000004">
      <c r="A52786" s="131"/>
    </row>
    <row r="52787" spans="1:1" x14ac:dyDescent="0.55000000000000004">
      <c r="A52787" s="131"/>
    </row>
    <row r="52790" spans="1:1" x14ac:dyDescent="0.55000000000000004">
      <c r="A52790" s="131"/>
    </row>
    <row r="52791" spans="1:1" x14ac:dyDescent="0.55000000000000004">
      <c r="A52791" s="131"/>
    </row>
    <row r="52794" spans="1:1" x14ac:dyDescent="0.55000000000000004">
      <c r="A52794" s="131"/>
    </row>
    <row r="52795" spans="1:1" x14ac:dyDescent="0.55000000000000004">
      <c r="A52795" s="131"/>
    </row>
    <row r="52798" spans="1:1" x14ac:dyDescent="0.55000000000000004">
      <c r="A52798" s="131"/>
    </row>
    <row r="52799" spans="1:1" x14ac:dyDescent="0.55000000000000004">
      <c r="A52799" s="131"/>
    </row>
    <row r="52802" spans="1:1" x14ac:dyDescent="0.55000000000000004">
      <c r="A52802" s="131"/>
    </row>
    <row r="52803" spans="1:1" x14ac:dyDescent="0.55000000000000004">
      <c r="A52803" s="131"/>
    </row>
    <row r="52806" spans="1:1" x14ac:dyDescent="0.55000000000000004">
      <c r="A52806" s="131"/>
    </row>
    <row r="52807" spans="1:1" x14ac:dyDescent="0.55000000000000004">
      <c r="A52807" s="131"/>
    </row>
    <row r="52810" spans="1:1" x14ac:dyDescent="0.55000000000000004">
      <c r="A52810" s="131"/>
    </row>
    <row r="52811" spans="1:1" x14ac:dyDescent="0.55000000000000004">
      <c r="A52811" s="131"/>
    </row>
    <row r="52814" spans="1:1" x14ac:dyDescent="0.55000000000000004">
      <c r="A52814" s="131"/>
    </row>
    <row r="52815" spans="1:1" x14ac:dyDescent="0.55000000000000004">
      <c r="A52815" s="131"/>
    </row>
    <row r="52818" spans="1:1" x14ac:dyDescent="0.55000000000000004">
      <c r="A52818" s="131"/>
    </row>
    <row r="52819" spans="1:1" x14ac:dyDescent="0.55000000000000004">
      <c r="A52819" s="131"/>
    </row>
    <row r="52822" spans="1:1" x14ac:dyDescent="0.55000000000000004">
      <c r="A52822" s="131"/>
    </row>
    <row r="52823" spans="1:1" x14ac:dyDescent="0.55000000000000004">
      <c r="A52823" s="131"/>
    </row>
    <row r="52826" spans="1:1" x14ac:dyDescent="0.55000000000000004">
      <c r="A52826" s="131"/>
    </row>
    <row r="52827" spans="1:1" x14ac:dyDescent="0.55000000000000004">
      <c r="A52827" s="131"/>
    </row>
    <row r="52830" spans="1:1" x14ac:dyDescent="0.55000000000000004">
      <c r="A52830" s="131"/>
    </row>
    <row r="52831" spans="1:1" x14ac:dyDescent="0.55000000000000004">
      <c r="A52831" s="131"/>
    </row>
    <row r="52834" spans="1:1" x14ac:dyDescent="0.55000000000000004">
      <c r="A52834" s="131"/>
    </row>
    <row r="52835" spans="1:1" x14ac:dyDescent="0.55000000000000004">
      <c r="A52835" s="131"/>
    </row>
    <row r="52838" spans="1:1" x14ac:dyDescent="0.55000000000000004">
      <c r="A52838" s="131"/>
    </row>
    <row r="52839" spans="1:1" x14ac:dyDescent="0.55000000000000004">
      <c r="A52839" s="131"/>
    </row>
    <row r="52842" spans="1:1" x14ac:dyDescent="0.55000000000000004">
      <c r="A52842" s="131"/>
    </row>
    <row r="52843" spans="1:1" x14ac:dyDescent="0.55000000000000004">
      <c r="A52843" s="131"/>
    </row>
    <row r="52846" spans="1:1" x14ac:dyDescent="0.55000000000000004">
      <c r="A52846" s="131"/>
    </row>
    <row r="52847" spans="1:1" x14ac:dyDescent="0.55000000000000004">
      <c r="A52847" s="131"/>
    </row>
    <row r="52850" spans="1:1" x14ac:dyDescent="0.55000000000000004">
      <c r="A52850" s="131"/>
    </row>
    <row r="52851" spans="1:1" x14ac:dyDescent="0.55000000000000004">
      <c r="A52851" s="131"/>
    </row>
    <row r="52854" spans="1:1" x14ac:dyDescent="0.55000000000000004">
      <c r="A52854" s="131"/>
    </row>
    <row r="52855" spans="1:1" x14ac:dyDescent="0.55000000000000004">
      <c r="A52855" s="131"/>
    </row>
    <row r="52858" spans="1:1" x14ac:dyDescent="0.55000000000000004">
      <c r="A52858" s="131"/>
    </row>
    <row r="52859" spans="1:1" x14ac:dyDescent="0.55000000000000004">
      <c r="A52859" s="131"/>
    </row>
    <row r="52862" spans="1:1" x14ac:dyDescent="0.55000000000000004">
      <c r="A52862" s="131"/>
    </row>
    <row r="52863" spans="1:1" x14ac:dyDescent="0.55000000000000004">
      <c r="A52863" s="131"/>
    </row>
    <row r="52866" spans="1:1" x14ac:dyDescent="0.55000000000000004">
      <c r="A52866" s="131"/>
    </row>
    <row r="52867" spans="1:1" x14ac:dyDescent="0.55000000000000004">
      <c r="A52867" s="131"/>
    </row>
    <row r="52870" spans="1:1" x14ac:dyDescent="0.55000000000000004">
      <c r="A52870" s="131"/>
    </row>
    <row r="52871" spans="1:1" x14ac:dyDescent="0.55000000000000004">
      <c r="A52871" s="131"/>
    </row>
    <row r="52874" spans="1:1" x14ac:dyDescent="0.55000000000000004">
      <c r="A52874" s="131"/>
    </row>
    <row r="52875" spans="1:1" x14ac:dyDescent="0.55000000000000004">
      <c r="A52875" s="131"/>
    </row>
    <row r="52878" spans="1:1" x14ac:dyDescent="0.55000000000000004">
      <c r="A52878" s="131"/>
    </row>
    <row r="52879" spans="1:1" x14ac:dyDescent="0.55000000000000004">
      <c r="A52879" s="131"/>
    </row>
    <row r="52882" spans="1:1" x14ac:dyDescent="0.55000000000000004">
      <c r="A52882" s="131"/>
    </row>
    <row r="52883" spans="1:1" x14ac:dyDescent="0.55000000000000004">
      <c r="A52883" s="131"/>
    </row>
    <row r="52886" spans="1:1" x14ac:dyDescent="0.55000000000000004">
      <c r="A52886" s="131"/>
    </row>
    <row r="52887" spans="1:1" x14ac:dyDescent="0.55000000000000004">
      <c r="A52887" s="131"/>
    </row>
    <row r="52890" spans="1:1" x14ac:dyDescent="0.55000000000000004">
      <c r="A52890" s="131"/>
    </row>
    <row r="52891" spans="1:1" x14ac:dyDescent="0.55000000000000004">
      <c r="A52891" s="131"/>
    </row>
    <row r="52894" spans="1:1" x14ac:dyDescent="0.55000000000000004">
      <c r="A52894" s="131"/>
    </row>
    <row r="52895" spans="1:1" x14ac:dyDescent="0.55000000000000004">
      <c r="A52895" s="131"/>
    </row>
    <row r="52898" spans="1:1" x14ac:dyDescent="0.55000000000000004">
      <c r="A52898" s="131"/>
    </row>
    <row r="52899" spans="1:1" x14ac:dyDescent="0.55000000000000004">
      <c r="A52899" s="131"/>
    </row>
    <row r="52902" spans="1:1" x14ac:dyDescent="0.55000000000000004">
      <c r="A52902" s="131"/>
    </row>
    <row r="52903" spans="1:1" x14ac:dyDescent="0.55000000000000004">
      <c r="A52903" s="131"/>
    </row>
    <row r="52906" spans="1:1" x14ac:dyDescent="0.55000000000000004">
      <c r="A52906" s="131"/>
    </row>
    <row r="52907" spans="1:1" x14ac:dyDescent="0.55000000000000004">
      <c r="A52907" s="131"/>
    </row>
    <row r="52910" spans="1:1" x14ac:dyDescent="0.55000000000000004">
      <c r="A52910" s="131"/>
    </row>
    <row r="52911" spans="1:1" x14ac:dyDescent="0.55000000000000004">
      <c r="A52911" s="131"/>
    </row>
    <row r="52914" spans="1:1" x14ac:dyDescent="0.55000000000000004">
      <c r="A52914" s="131"/>
    </row>
    <row r="52915" spans="1:1" x14ac:dyDescent="0.55000000000000004">
      <c r="A52915" s="131"/>
    </row>
    <row r="52918" spans="1:1" x14ac:dyDescent="0.55000000000000004">
      <c r="A52918" s="131"/>
    </row>
    <row r="52919" spans="1:1" x14ac:dyDescent="0.55000000000000004">
      <c r="A52919" s="131"/>
    </row>
    <row r="52922" spans="1:1" x14ac:dyDescent="0.55000000000000004">
      <c r="A52922" s="131"/>
    </row>
    <row r="52923" spans="1:1" x14ac:dyDescent="0.55000000000000004">
      <c r="A52923" s="131"/>
    </row>
    <row r="52926" spans="1:1" x14ac:dyDescent="0.55000000000000004">
      <c r="A52926" s="131"/>
    </row>
    <row r="52927" spans="1:1" x14ac:dyDescent="0.55000000000000004">
      <c r="A52927" s="131"/>
    </row>
    <row r="52930" spans="1:1" x14ac:dyDescent="0.55000000000000004">
      <c r="A52930" s="131"/>
    </row>
    <row r="52931" spans="1:1" x14ac:dyDescent="0.55000000000000004">
      <c r="A52931" s="131"/>
    </row>
    <row r="52934" spans="1:1" x14ac:dyDescent="0.55000000000000004">
      <c r="A52934" s="131"/>
    </row>
    <row r="52935" spans="1:1" x14ac:dyDescent="0.55000000000000004">
      <c r="A52935" s="131"/>
    </row>
    <row r="52938" spans="1:1" x14ac:dyDescent="0.55000000000000004">
      <c r="A52938" s="131"/>
    </row>
    <row r="52939" spans="1:1" x14ac:dyDescent="0.55000000000000004">
      <c r="A52939" s="131"/>
    </row>
    <row r="52942" spans="1:1" x14ac:dyDescent="0.55000000000000004">
      <c r="A52942" s="131"/>
    </row>
    <row r="52943" spans="1:1" x14ac:dyDescent="0.55000000000000004">
      <c r="A52943" s="131"/>
    </row>
    <row r="52946" spans="1:1" x14ac:dyDescent="0.55000000000000004">
      <c r="A52946" s="131"/>
    </row>
    <row r="52947" spans="1:1" x14ac:dyDescent="0.55000000000000004">
      <c r="A52947" s="131"/>
    </row>
    <row r="52950" spans="1:1" x14ac:dyDescent="0.55000000000000004">
      <c r="A52950" s="131"/>
    </row>
    <row r="52951" spans="1:1" x14ac:dyDescent="0.55000000000000004">
      <c r="A52951" s="131"/>
    </row>
    <row r="52954" spans="1:1" x14ac:dyDescent="0.55000000000000004">
      <c r="A52954" s="131"/>
    </row>
    <row r="52955" spans="1:1" x14ac:dyDescent="0.55000000000000004">
      <c r="A52955" s="131"/>
    </row>
    <row r="52958" spans="1:1" x14ac:dyDescent="0.55000000000000004">
      <c r="A52958" s="131"/>
    </row>
    <row r="52959" spans="1:1" x14ac:dyDescent="0.55000000000000004">
      <c r="A52959" s="131"/>
    </row>
    <row r="52962" spans="1:1" x14ac:dyDescent="0.55000000000000004">
      <c r="A52962" s="131"/>
    </row>
    <row r="52963" spans="1:1" x14ac:dyDescent="0.55000000000000004">
      <c r="A52963" s="131"/>
    </row>
    <row r="52966" spans="1:1" x14ac:dyDescent="0.55000000000000004">
      <c r="A52966" s="131"/>
    </row>
    <row r="52967" spans="1:1" x14ac:dyDescent="0.55000000000000004">
      <c r="A52967" s="131"/>
    </row>
    <row r="52970" spans="1:1" x14ac:dyDescent="0.55000000000000004">
      <c r="A52970" s="131"/>
    </row>
    <row r="52971" spans="1:1" x14ac:dyDescent="0.55000000000000004">
      <c r="A52971" s="131"/>
    </row>
    <row r="52974" spans="1:1" x14ac:dyDescent="0.55000000000000004">
      <c r="A52974" s="131"/>
    </row>
    <row r="52975" spans="1:1" x14ac:dyDescent="0.55000000000000004">
      <c r="A52975" s="131"/>
    </row>
    <row r="52978" spans="1:1" x14ac:dyDescent="0.55000000000000004">
      <c r="A52978" s="131"/>
    </row>
    <row r="52979" spans="1:1" x14ac:dyDescent="0.55000000000000004">
      <c r="A52979" s="131"/>
    </row>
    <row r="52982" spans="1:1" x14ac:dyDescent="0.55000000000000004">
      <c r="A52982" s="131"/>
    </row>
    <row r="52983" spans="1:1" x14ac:dyDescent="0.55000000000000004">
      <c r="A52983" s="131"/>
    </row>
    <row r="52986" spans="1:1" x14ac:dyDescent="0.55000000000000004">
      <c r="A52986" s="131"/>
    </row>
    <row r="52987" spans="1:1" x14ac:dyDescent="0.55000000000000004">
      <c r="A52987" s="131"/>
    </row>
    <row r="52990" spans="1:1" x14ac:dyDescent="0.55000000000000004">
      <c r="A52990" s="131"/>
    </row>
    <row r="52991" spans="1:1" x14ac:dyDescent="0.55000000000000004">
      <c r="A52991" s="131"/>
    </row>
    <row r="52994" spans="1:1" x14ac:dyDescent="0.55000000000000004">
      <c r="A52994" s="131"/>
    </row>
    <row r="52995" spans="1:1" x14ac:dyDescent="0.55000000000000004">
      <c r="A52995" s="131"/>
    </row>
    <row r="52998" spans="1:1" x14ac:dyDescent="0.55000000000000004">
      <c r="A52998" s="131"/>
    </row>
    <row r="52999" spans="1:1" x14ac:dyDescent="0.55000000000000004">
      <c r="A52999" s="131"/>
    </row>
    <row r="53002" spans="1:1" x14ac:dyDescent="0.55000000000000004">
      <c r="A53002" s="131"/>
    </row>
    <row r="53003" spans="1:1" x14ac:dyDescent="0.55000000000000004">
      <c r="A53003" s="131"/>
    </row>
    <row r="53006" spans="1:1" x14ac:dyDescent="0.55000000000000004">
      <c r="A53006" s="131"/>
    </row>
    <row r="53007" spans="1:1" x14ac:dyDescent="0.55000000000000004">
      <c r="A53007" s="131"/>
    </row>
    <row r="53010" spans="1:1" x14ac:dyDescent="0.55000000000000004">
      <c r="A53010" s="131"/>
    </row>
    <row r="53011" spans="1:1" x14ac:dyDescent="0.55000000000000004">
      <c r="A53011" s="131"/>
    </row>
    <row r="53014" spans="1:1" x14ac:dyDescent="0.55000000000000004">
      <c r="A53014" s="131"/>
    </row>
    <row r="53015" spans="1:1" x14ac:dyDescent="0.55000000000000004">
      <c r="A53015" s="131"/>
    </row>
    <row r="53018" spans="1:1" x14ac:dyDescent="0.55000000000000004">
      <c r="A53018" s="131"/>
    </row>
    <row r="53019" spans="1:1" x14ac:dyDescent="0.55000000000000004">
      <c r="A53019" s="131"/>
    </row>
    <row r="53022" spans="1:1" x14ac:dyDescent="0.55000000000000004">
      <c r="A53022" s="131"/>
    </row>
    <row r="53023" spans="1:1" x14ac:dyDescent="0.55000000000000004">
      <c r="A53023" s="131"/>
    </row>
    <row r="53026" spans="1:1" x14ac:dyDescent="0.55000000000000004">
      <c r="A53026" s="131"/>
    </row>
    <row r="53027" spans="1:1" x14ac:dyDescent="0.55000000000000004">
      <c r="A53027" s="131"/>
    </row>
    <row r="53030" spans="1:1" x14ac:dyDescent="0.55000000000000004">
      <c r="A53030" s="131"/>
    </row>
    <row r="53031" spans="1:1" x14ac:dyDescent="0.55000000000000004">
      <c r="A53031" s="131"/>
    </row>
    <row r="53034" spans="1:1" x14ac:dyDescent="0.55000000000000004">
      <c r="A53034" s="131"/>
    </row>
    <row r="53035" spans="1:1" x14ac:dyDescent="0.55000000000000004">
      <c r="A53035" s="131"/>
    </row>
    <row r="53038" spans="1:1" x14ac:dyDescent="0.55000000000000004">
      <c r="A53038" s="131"/>
    </row>
    <row r="53039" spans="1:1" x14ac:dyDescent="0.55000000000000004">
      <c r="A53039" s="131"/>
    </row>
    <row r="53042" spans="1:1" x14ac:dyDescent="0.55000000000000004">
      <c r="A53042" s="131"/>
    </row>
    <row r="53043" spans="1:1" x14ac:dyDescent="0.55000000000000004">
      <c r="A53043" s="131"/>
    </row>
    <row r="53046" spans="1:1" x14ac:dyDescent="0.55000000000000004">
      <c r="A53046" s="131"/>
    </row>
    <row r="53047" spans="1:1" x14ac:dyDescent="0.55000000000000004">
      <c r="A53047" s="131"/>
    </row>
    <row r="53050" spans="1:1" x14ac:dyDescent="0.55000000000000004">
      <c r="A53050" s="131"/>
    </row>
    <row r="53051" spans="1:1" x14ac:dyDescent="0.55000000000000004">
      <c r="A53051" s="131"/>
    </row>
    <row r="53054" spans="1:1" x14ac:dyDescent="0.55000000000000004">
      <c r="A53054" s="131"/>
    </row>
    <row r="53055" spans="1:1" x14ac:dyDescent="0.55000000000000004">
      <c r="A53055" s="131"/>
    </row>
    <row r="53058" spans="1:1" x14ac:dyDescent="0.55000000000000004">
      <c r="A53058" s="131"/>
    </row>
    <row r="53059" spans="1:1" x14ac:dyDescent="0.55000000000000004">
      <c r="A53059" s="131"/>
    </row>
    <row r="53062" spans="1:1" x14ac:dyDescent="0.55000000000000004">
      <c r="A53062" s="131"/>
    </row>
    <row r="53063" spans="1:1" x14ac:dyDescent="0.55000000000000004">
      <c r="A53063" s="131"/>
    </row>
    <row r="53066" spans="1:1" x14ac:dyDescent="0.55000000000000004">
      <c r="A53066" s="131"/>
    </row>
    <row r="53067" spans="1:1" x14ac:dyDescent="0.55000000000000004">
      <c r="A53067" s="131"/>
    </row>
    <row r="53070" spans="1:1" x14ac:dyDescent="0.55000000000000004">
      <c r="A53070" s="131"/>
    </row>
    <row r="53071" spans="1:1" x14ac:dyDescent="0.55000000000000004">
      <c r="A53071" s="131"/>
    </row>
    <row r="53074" spans="1:1" x14ac:dyDescent="0.55000000000000004">
      <c r="A53074" s="131"/>
    </row>
    <row r="53075" spans="1:1" x14ac:dyDescent="0.55000000000000004">
      <c r="A53075" s="131"/>
    </row>
    <row r="53078" spans="1:1" x14ac:dyDescent="0.55000000000000004">
      <c r="A53078" s="131"/>
    </row>
    <row r="53079" spans="1:1" x14ac:dyDescent="0.55000000000000004">
      <c r="A53079" s="131"/>
    </row>
    <row r="53082" spans="1:1" x14ac:dyDescent="0.55000000000000004">
      <c r="A53082" s="131"/>
    </row>
    <row r="53083" spans="1:1" x14ac:dyDescent="0.55000000000000004">
      <c r="A53083" s="131"/>
    </row>
    <row r="53086" spans="1:1" x14ac:dyDescent="0.55000000000000004">
      <c r="A53086" s="131"/>
    </row>
    <row r="53087" spans="1:1" x14ac:dyDescent="0.55000000000000004">
      <c r="A53087" s="131"/>
    </row>
    <row r="53090" spans="1:1" x14ac:dyDescent="0.55000000000000004">
      <c r="A53090" s="131"/>
    </row>
    <row r="53091" spans="1:1" x14ac:dyDescent="0.55000000000000004">
      <c r="A53091" s="131"/>
    </row>
    <row r="53094" spans="1:1" x14ac:dyDescent="0.55000000000000004">
      <c r="A53094" s="131"/>
    </row>
    <row r="53095" spans="1:1" x14ac:dyDescent="0.55000000000000004">
      <c r="A53095" s="131"/>
    </row>
    <row r="53098" spans="1:1" x14ac:dyDescent="0.55000000000000004">
      <c r="A53098" s="131"/>
    </row>
    <row r="53099" spans="1:1" x14ac:dyDescent="0.55000000000000004">
      <c r="A53099" s="131"/>
    </row>
    <row r="53102" spans="1:1" x14ac:dyDescent="0.55000000000000004">
      <c r="A53102" s="131"/>
    </row>
    <row r="53103" spans="1:1" x14ac:dyDescent="0.55000000000000004">
      <c r="A53103" s="131"/>
    </row>
    <row r="53106" spans="1:1" x14ac:dyDescent="0.55000000000000004">
      <c r="A53106" s="131"/>
    </row>
    <row r="53107" spans="1:1" x14ac:dyDescent="0.55000000000000004">
      <c r="A53107" s="131"/>
    </row>
    <row r="53110" spans="1:1" x14ac:dyDescent="0.55000000000000004">
      <c r="A53110" s="131"/>
    </row>
    <row r="53111" spans="1:1" x14ac:dyDescent="0.55000000000000004">
      <c r="A53111" s="131"/>
    </row>
    <row r="53114" spans="1:1" x14ac:dyDescent="0.55000000000000004">
      <c r="A53114" s="131"/>
    </row>
    <row r="53115" spans="1:1" x14ac:dyDescent="0.55000000000000004">
      <c r="A53115" s="131"/>
    </row>
    <row r="53118" spans="1:1" x14ac:dyDescent="0.55000000000000004">
      <c r="A53118" s="131"/>
    </row>
    <row r="53119" spans="1:1" x14ac:dyDescent="0.55000000000000004">
      <c r="A53119" s="131"/>
    </row>
    <row r="53122" spans="1:1" x14ac:dyDescent="0.55000000000000004">
      <c r="A53122" s="131"/>
    </row>
    <row r="53123" spans="1:1" x14ac:dyDescent="0.55000000000000004">
      <c r="A53123" s="131"/>
    </row>
    <row r="53126" spans="1:1" x14ac:dyDescent="0.55000000000000004">
      <c r="A53126" s="131"/>
    </row>
    <row r="53127" spans="1:1" x14ac:dyDescent="0.55000000000000004">
      <c r="A53127" s="131"/>
    </row>
    <row r="53130" spans="1:1" x14ac:dyDescent="0.55000000000000004">
      <c r="A53130" s="131"/>
    </row>
    <row r="53131" spans="1:1" x14ac:dyDescent="0.55000000000000004">
      <c r="A53131" s="131"/>
    </row>
    <row r="53134" spans="1:1" x14ac:dyDescent="0.55000000000000004">
      <c r="A53134" s="131"/>
    </row>
    <row r="53135" spans="1:1" x14ac:dyDescent="0.55000000000000004">
      <c r="A53135" s="131"/>
    </row>
    <row r="53138" spans="1:1" x14ac:dyDescent="0.55000000000000004">
      <c r="A53138" s="131"/>
    </row>
    <row r="53139" spans="1:1" x14ac:dyDescent="0.55000000000000004">
      <c r="A53139" s="131"/>
    </row>
    <row r="53142" spans="1:1" x14ac:dyDescent="0.55000000000000004">
      <c r="A53142" s="131"/>
    </row>
    <row r="53143" spans="1:1" x14ac:dyDescent="0.55000000000000004">
      <c r="A53143" s="131"/>
    </row>
    <row r="53146" spans="1:1" x14ac:dyDescent="0.55000000000000004">
      <c r="A53146" s="131"/>
    </row>
    <row r="53147" spans="1:1" x14ac:dyDescent="0.55000000000000004">
      <c r="A53147" s="131"/>
    </row>
    <row r="53150" spans="1:1" x14ac:dyDescent="0.55000000000000004">
      <c r="A53150" s="131"/>
    </row>
    <row r="53151" spans="1:1" x14ac:dyDescent="0.55000000000000004">
      <c r="A53151" s="131"/>
    </row>
    <row r="53154" spans="1:1" x14ac:dyDescent="0.55000000000000004">
      <c r="A53154" s="131"/>
    </row>
    <row r="53155" spans="1:1" x14ac:dyDescent="0.55000000000000004">
      <c r="A53155" s="131"/>
    </row>
    <row r="53158" spans="1:1" x14ac:dyDescent="0.55000000000000004">
      <c r="A53158" s="131"/>
    </row>
    <row r="53159" spans="1:1" x14ac:dyDescent="0.55000000000000004">
      <c r="A53159" s="131"/>
    </row>
    <row r="53162" spans="1:1" x14ac:dyDescent="0.55000000000000004">
      <c r="A53162" s="131"/>
    </row>
    <row r="53163" spans="1:1" x14ac:dyDescent="0.55000000000000004">
      <c r="A53163" s="131"/>
    </row>
    <row r="53166" spans="1:1" x14ac:dyDescent="0.55000000000000004">
      <c r="A53166" s="131"/>
    </row>
    <row r="53167" spans="1:1" x14ac:dyDescent="0.55000000000000004">
      <c r="A53167" s="131"/>
    </row>
    <row r="53170" spans="1:1" x14ac:dyDescent="0.55000000000000004">
      <c r="A53170" s="131"/>
    </row>
    <row r="53171" spans="1:1" x14ac:dyDescent="0.55000000000000004">
      <c r="A53171" s="131"/>
    </row>
    <row r="53174" spans="1:1" x14ac:dyDescent="0.55000000000000004">
      <c r="A53174" s="131"/>
    </row>
    <row r="53175" spans="1:1" x14ac:dyDescent="0.55000000000000004">
      <c r="A53175" s="131"/>
    </row>
    <row r="53178" spans="1:1" x14ac:dyDescent="0.55000000000000004">
      <c r="A53178" s="131"/>
    </row>
    <row r="53179" spans="1:1" x14ac:dyDescent="0.55000000000000004">
      <c r="A53179" s="131"/>
    </row>
    <row r="53182" spans="1:1" x14ac:dyDescent="0.55000000000000004">
      <c r="A53182" s="131"/>
    </row>
    <row r="53183" spans="1:1" x14ac:dyDescent="0.55000000000000004">
      <c r="A53183" s="131"/>
    </row>
    <row r="53186" spans="1:1" x14ac:dyDescent="0.55000000000000004">
      <c r="A53186" s="131"/>
    </row>
    <row r="53187" spans="1:1" x14ac:dyDescent="0.55000000000000004">
      <c r="A53187" s="131"/>
    </row>
    <row r="53190" spans="1:1" x14ac:dyDescent="0.55000000000000004">
      <c r="A53190" s="131"/>
    </row>
    <row r="53191" spans="1:1" x14ac:dyDescent="0.55000000000000004">
      <c r="A53191" s="131"/>
    </row>
    <row r="53194" spans="1:1" x14ac:dyDescent="0.55000000000000004">
      <c r="A53194" s="131"/>
    </row>
    <row r="53195" spans="1:1" x14ac:dyDescent="0.55000000000000004">
      <c r="A53195" s="131"/>
    </row>
    <row r="53198" spans="1:1" x14ac:dyDescent="0.55000000000000004">
      <c r="A53198" s="131"/>
    </row>
    <row r="53199" spans="1:1" x14ac:dyDescent="0.55000000000000004">
      <c r="A53199" s="131"/>
    </row>
    <row r="53202" spans="1:1" x14ac:dyDescent="0.55000000000000004">
      <c r="A53202" s="131"/>
    </row>
    <row r="53203" spans="1:1" x14ac:dyDescent="0.55000000000000004">
      <c r="A53203" s="131"/>
    </row>
    <row r="53206" spans="1:1" x14ac:dyDescent="0.55000000000000004">
      <c r="A53206" s="131"/>
    </row>
    <row r="53207" spans="1:1" x14ac:dyDescent="0.55000000000000004">
      <c r="A53207" s="131"/>
    </row>
    <row r="53210" spans="1:1" x14ac:dyDescent="0.55000000000000004">
      <c r="A53210" s="131"/>
    </row>
    <row r="53211" spans="1:1" x14ac:dyDescent="0.55000000000000004">
      <c r="A53211" s="131"/>
    </row>
    <row r="53214" spans="1:1" x14ac:dyDescent="0.55000000000000004">
      <c r="A53214" s="131"/>
    </row>
    <row r="53215" spans="1:1" x14ac:dyDescent="0.55000000000000004">
      <c r="A53215" s="131"/>
    </row>
    <row r="53218" spans="1:1" x14ac:dyDescent="0.55000000000000004">
      <c r="A53218" s="131"/>
    </row>
    <row r="53219" spans="1:1" x14ac:dyDescent="0.55000000000000004">
      <c r="A53219" s="131"/>
    </row>
    <row r="53222" spans="1:1" x14ac:dyDescent="0.55000000000000004">
      <c r="A53222" s="131"/>
    </row>
    <row r="53223" spans="1:1" x14ac:dyDescent="0.55000000000000004">
      <c r="A53223" s="131"/>
    </row>
    <row r="53226" spans="1:1" x14ac:dyDescent="0.55000000000000004">
      <c r="A53226" s="131"/>
    </row>
    <row r="53227" spans="1:1" x14ac:dyDescent="0.55000000000000004">
      <c r="A53227" s="131"/>
    </row>
    <row r="53230" spans="1:1" x14ac:dyDescent="0.55000000000000004">
      <c r="A53230" s="131"/>
    </row>
    <row r="53231" spans="1:1" x14ac:dyDescent="0.55000000000000004">
      <c r="A53231" s="131"/>
    </row>
    <row r="53234" spans="1:1" x14ac:dyDescent="0.55000000000000004">
      <c r="A53234" s="131"/>
    </row>
    <row r="53235" spans="1:1" x14ac:dyDescent="0.55000000000000004">
      <c r="A53235" s="131"/>
    </row>
    <row r="53238" spans="1:1" x14ac:dyDescent="0.55000000000000004">
      <c r="A53238" s="131"/>
    </row>
    <row r="53239" spans="1:1" x14ac:dyDescent="0.55000000000000004">
      <c r="A53239" s="131"/>
    </row>
    <row r="53242" spans="1:1" x14ac:dyDescent="0.55000000000000004">
      <c r="A53242" s="131"/>
    </row>
    <row r="53243" spans="1:1" x14ac:dyDescent="0.55000000000000004">
      <c r="A53243" s="131"/>
    </row>
    <row r="53246" spans="1:1" x14ac:dyDescent="0.55000000000000004">
      <c r="A53246" s="131"/>
    </row>
    <row r="53247" spans="1:1" x14ac:dyDescent="0.55000000000000004">
      <c r="A53247" s="131"/>
    </row>
    <row r="53250" spans="1:1" x14ac:dyDescent="0.55000000000000004">
      <c r="A53250" s="131"/>
    </row>
    <row r="53251" spans="1:1" x14ac:dyDescent="0.55000000000000004">
      <c r="A53251" s="131"/>
    </row>
    <row r="53254" spans="1:1" x14ac:dyDescent="0.55000000000000004">
      <c r="A53254" s="131"/>
    </row>
    <row r="53255" spans="1:1" x14ac:dyDescent="0.55000000000000004">
      <c r="A53255" s="131"/>
    </row>
    <row r="53258" spans="1:1" x14ac:dyDescent="0.55000000000000004">
      <c r="A53258" s="131"/>
    </row>
    <row r="53259" spans="1:1" x14ac:dyDescent="0.55000000000000004">
      <c r="A53259" s="131"/>
    </row>
    <row r="53262" spans="1:1" x14ac:dyDescent="0.55000000000000004">
      <c r="A53262" s="131"/>
    </row>
    <row r="53263" spans="1:1" x14ac:dyDescent="0.55000000000000004">
      <c r="A53263" s="131"/>
    </row>
    <row r="53266" spans="1:1" x14ac:dyDescent="0.55000000000000004">
      <c r="A53266" s="131"/>
    </row>
    <row r="53267" spans="1:1" x14ac:dyDescent="0.55000000000000004">
      <c r="A53267" s="131"/>
    </row>
    <row r="53270" spans="1:1" x14ac:dyDescent="0.55000000000000004">
      <c r="A53270" s="131"/>
    </row>
    <row r="53271" spans="1:1" x14ac:dyDescent="0.55000000000000004">
      <c r="A53271" s="131"/>
    </row>
    <row r="53274" spans="1:1" x14ac:dyDescent="0.55000000000000004">
      <c r="A53274" s="131"/>
    </row>
    <row r="53275" spans="1:1" x14ac:dyDescent="0.55000000000000004">
      <c r="A53275" s="131"/>
    </row>
    <row r="53278" spans="1:1" x14ac:dyDescent="0.55000000000000004">
      <c r="A53278" s="131"/>
    </row>
    <row r="53279" spans="1:1" x14ac:dyDescent="0.55000000000000004">
      <c r="A53279" s="131"/>
    </row>
    <row r="53282" spans="1:1" x14ac:dyDescent="0.55000000000000004">
      <c r="A53282" s="131"/>
    </row>
    <row r="53283" spans="1:1" x14ac:dyDescent="0.55000000000000004">
      <c r="A53283" s="131"/>
    </row>
    <row r="53286" spans="1:1" x14ac:dyDescent="0.55000000000000004">
      <c r="A53286" s="131"/>
    </row>
    <row r="53287" spans="1:1" x14ac:dyDescent="0.55000000000000004">
      <c r="A53287" s="131"/>
    </row>
    <row r="53290" spans="1:1" x14ac:dyDescent="0.55000000000000004">
      <c r="A53290" s="131"/>
    </row>
    <row r="53291" spans="1:1" x14ac:dyDescent="0.55000000000000004">
      <c r="A53291" s="131"/>
    </row>
    <row r="53294" spans="1:1" x14ac:dyDescent="0.55000000000000004">
      <c r="A53294" s="131"/>
    </row>
    <row r="53295" spans="1:1" x14ac:dyDescent="0.55000000000000004">
      <c r="A53295" s="131"/>
    </row>
    <row r="53298" spans="1:1" x14ac:dyDescent="0.55000000000000004">
      <c r="A53298" s="131"/>
    </row>
    <row r="53299" spans="1:1" x14ac:dyDescent="0.55000000000000004">
      <c r="A53299" s="131"/>
    </row>
    <row r="53302" spans="1:1" x14ac:dyDescent="0.55000000000000004">
      <c r="A53302" s="131"/>
    </row>
    <row r="53303" spans="1:1" x14ac:dyDescent="0.55000000000000004">
      <c r="A53303" s="131"/>
    </row>
    <row r="53306" spans="1:1" x14ac:dyDescent="0.55000000000000004">
      <c r="A53306" s="131"/>
    </row>
    <row r="53307" spans="1:1" x14ac:dyDescent="0.55000000000000004">
      <c r="A53307" s="131"/>
    </row>
    <row r="53310" spans="1:1" x14ac:dyDescent="0.55000000000000004">
      <c r="A53310" s="131"/>
    </row>
    <row r="53311" spans="1:1" x14ac:dyDescent="0.55000000000000004">
      <c r="A53311" s="131"/>
    </row>
    <row r="53314" spans="1:1" x14ac:dyDescent="0.55000000000000004">
      <c r="A53314" s="131"/>
    </row>
    <row r="53315" spans="1:1" x14ac:dyDescent="0.55000000000000004">
      <c r="A53315" s="131"/>
    </row>
    <row r="53318" spans="1:1" x14ac:dyDescent="0.55000000000000004">
      <c r="A53318" s="131"/>
    </row>
    <row r="53319" spans="1:1" x14ac:dyDescent="0.55000000000000004">
      <c r="A53319" s="131"/>
    </row>
    <row r="53322" spans="1:1" x14ac:dyDescent="0.55000000000000004">
      <c r="A53322" s="131"/>
    </row>
    <row r="53323" spans="1:1" x14ac:dyDescent="0.55000000000000004">
      <c r="A53323" s="131"/>
    </row>
    <row r="53326" spans="1:1" x14ac:dyDescent="0.55000000000000004">
      <c r="A53326" s="131"/>
    </row>
    <row r="53327" spans="1:1" x14ac:dyDescent="0.55000000000000004">
      <c r="A53327" s="131"/>
    </row>
    <row r="53330" spans="1:1" x14ac:dyDescent="0.55000000000000004">
      <c r="A53330" s="131"/>
    </row>
    <row r="53331" spans="1:1" x14ac:dyDescent="0.55000000000000004">
      <c r="A53331" s="131"/>
    </row>
    <row r="53334" spans="1:1" x14ac:dyDescent="0.55000000000000004">
      <c r="A53334" s="131"/>
    </row>
    <row r="53335" spans="1:1" x14ac:dyDescent="0.55000000000000004">
      <c r="A53335" s="131"/>
    </row>
    <row r="53338" spans="1:1" x14ac:dyDescent="0.55000000000000004">
      <c r="A53338" s="131"/>
    </row>
    <row r="53339" spans="1:1" x14ac:dyDescent="0.55000000000000004">
      <c r="A53339" s="131"/>
    </row>
    <row r="53342" spans="1:1" x14ac:dyDescent="0.55000000000000004">
      <c r="A53342" s="131"/>
    </row>
    <row r="53343" spans="1:1" x14ac:dyDescent="0.55000000000000004">
      <c r="A53343" s="131"/>
    </row>
    <row r="53346" spans="1:1" x14ac:dyDescent="0.55000000000000004">
      <c r="A53346" s="131"/>
    </row>
    <row r="53347" spans="1:1" x14ac:dyDescent="0.55000000000000004">
      <c r="A53347" s="131"/>
    </row>
    <row r="53350" spans="1:1" x14ac:dyDescent="0.55000000000000004">
      <c r="A53350" s="131"/>
    </row>
    <row r="53351" spans="1:1" x14ac:dyDescent="0.55000000000000004">
      <c r="A53351" s="131"/>
    </row>
    <row r="53354" spans="1:1" x14ac:dyDescent="0.55000000000000004">
      <c r="A53354" s="131"/>
    </row>
    <row r="53355" spans="1:1" x14ac:dyDescent="0.55000000000000004">
      <c r="A53355" s="131"/>
    </row>
    <row r="53358" spans="1:1" x14ac:dyDescent="0.55000000000000004">
      <c r="A53358" s="131"/>
    </row>
    <row r="53359" spans="1:1" x14ac:dyDescent="0.55000000000000004">
      <c r="A53359" s="131"/>
    </row>
    <row r="53362" spans="1:1" x14ac:dyDescent="0.55000000000000004">
      <c r="A53362" s="131"/>
    </row>
    <row r="53363" spans="1:1" x14ac:dyDescent="0.55000000000000004">
      <c r="A53363" s="131"/>
    </row>
    <row r="53366" spans="1:1" x14ac:dyDescent="0.55000000000000004">
      <c r="A53366" s="131"/>
    </row>
    <row r="53367" spans="1:1" x14ac:dyDescent="0.55000000000000004">
      <c r="A53367" s="131"/>
    </row>
    <row r="53370" spans="1:1" x14ac:dyDescent="0.55000000000000004">
      <c r="A53370" s="131"/>
    </row>
    <row r="53371" spans="1:1" x14ac:dyDescent="0.55000000000000004">
      <c r="A53371" s="131"/>
    </row>
    <row r="53374" spans="1:1" x14ac:dyDescent="0.55000000000000004">
      <c r="A53374" s="131"/>
    </row>
    <row r="53375" spans="1:1" x14ac:dyDescent="0.55000000000000004">
      <c r="A53375" s="131"/>
    </row>
    <row r="53378" spans="1:1" x14ac:dyDescent="0.55000000000000004">
      <c r="A53378" s="131"/>
    </row>
    <row r="53379" spans="1:1" x14ac:dyDescent="0.55000000000000004">
      <c r="A53379" s="131"/>
    </row>
    <row r="53382" spans="1:1" x14ac:dyDescent="0.55000000000000004">
      <c r="A53382" s="131"/>
    </row>
    <row r="53383" spans="1:1" x14ac:dyDescent="0.55000000000000004">
      <c r="A53383" s="131"/>
    </row>
    <row r="53386" spans="1:1" x14ac:dyDescent="0.55000000000000004">
      <c r="A53386" s="131"/>
    </row>
    <row r="53387" spans="1:1" x14ac:dyDescent="0.55000000000000004">
      <c r="A53387" s="131"/>
    </row>
    <row r="53390" spans="1:1" x14ac:dyDescent="0.55000000000000004">
      <c r="A53390" s="131"/>
    </row>
    <row r="53391" spans="1:1" x14ac:dyDescent="0.55000000000000004">
      <c r="A53391" s="131"/>
    </row>
    <row r="53394" spans="1:1" x14ac:dyDescent="0.55000000000000004">
      <c r="A53394" s="131"/>
    </row>
    <row r="53395" spans="1:1" x14ac:dyDescent="0.55000000000000004">
      <c r="A53395" s="131"/>
    </row>
    <row r="53398" spans="1:1" x14ac:dyDescent="0.55000000000000004">
      <c r="A53398" s="131"/>
    </row>
    <row r="53399" spans="1:1" x14ac:dyDescent="0.55000000000000004">
      <c r="A53399" s="131"/>
    </row>
    <row r="53402" spans="1:1" x14ac:dyDescent="0.55000000000000004">
      <c r="A53402" s="131"/>
    </row>
    <row r="53403" spans="1:1" x14ac:dyDescent="0.55000000000000004">
      <c r="A53403" s="131"/>
    </row>
    <row r="53406" spans="1:1" x14ac:dyDescent="0.55000000000000004">
      <c r="A53406" s="131"/>
    </row>
    <row r="53407" spans="1:1" x14ac:dyDescent="0.55000000000000004">
      <c r="A53407" s="131"/>
    </row>
    <row r="53410" spans="1:1" x14ac:dyDescent="0.55000000000000004">
      <c r="A53410" s="131"/>
    </row>
    <row r="53411" spans="1:1" x14ac:dyDescent="0.55000000000000004">
      <c r="A53411" s="131"/>
    </row>
    <row r="53414" spans="1:1" x14ac:dyDescent="0.55000000000000004">
      <c r="A53414" s="131"/>
    </row>
    <row r="53415" spans="1:1" x14ac:dyDescent="0.55000000000000004">
      <c r="A53415" s="131"/>
    </row>
    <row r="53418" spans="1:1" x14ac:dyDescent="0.55000000000000004">
      <c r="A53418" s="131"/>
    </row>
    <row r="53419" spans="1:1" x14ac:dyDescent="0.55000000000000004">
      <c r="A53419" s="131"/>
    </row>
    <row r="53422" spans="1:1" x14ac:dyDescent="0.55000000000000004">
      <c r="A53422" s="131"/>
    </row>
    <row r="53423" spans="1:1" x14ac:dyDescent="0.55000000000000004">
      <c r="A53423" s="131"/>
    </row>
    <row r="53426" spans="1:1" x14ac:dyDescent="0.55000000000000004">
      <c r="A53426" s="131"/>
    </row>
    <row r="53427" spans="1:1" x14ac:dyDescent="0.55000000000000004">
      <c r="A53427" s="131"/>
    </row>
    <row r="53430" spans="1:1" x14ac:dyDescent="0.55000000000000004">
      <c r="A53430" s="131"/>
    </row>
    <row r="53431" spans="1:1" x14ac:dyDescent="0.55000000000000004">
      <c r="A53431" s="131"/>
    </row>
    <row r="53434" spans="1:1" x14ac:dyDescent="0.55000000000000004">
      <c r="A53434" s="131"/>
    </row>
    <row r="53435" spans="1:1" x14ac:dyDescent="0.55000000000000004">
      <c r="A53435" s="131"/>
    </row>
    <row r="53438" spans="1:1" x14ac:dyDescent="0.55000000000000004">
      <c r="A53438" s="131"/>
    </row>
    <row r="53439" spans="1:1" x14ac:dyDescent="0.55000000000000004">
      <c r="A53439" s="131"/>
    </row>
    <row r="53442" spans="1:1" x14ac:dyDescent="0.55000000000000004">
      <c r="A53442" s="131"/>
    </row>
    <row r="53443" spans="1:1" x14ac:dyDescent="0.55000000000000004">
      <c r="A53443" s="131"/>
    </row>
    <row r="53446" spans="1:1" x14ac:dyDescent="0.55000000000000004">
      <c r="A53446" s="131"/>
    </row>
    <row r="53447" spans="1:1" x14ac:dyDescent="0.55000000000000004">
      <c r="A53447" s="131"/>
    </row>
    <row r="53450" spans="1:1" x14ac:dyDescent="0.55000000000000004">
      <c r="A53450" s="131"/>
    </row>
    <row r="53451" spans="1:1" x14ac:dyDescent="0.55000000000000004">
      <c r="A53451" s="131"/>
    </row>
    <row r="53454" spans="1:1" x14ac:dyDescent="0.55000000000000004">
      <c r="A53454" s="131"/>
    </row>
    <row r="53455" spans="1:1" x14ac:dyDescent="0.55000000000000004">
      <c r="A53455" s="131"/>
    </row>
    <row r="53458" spans="1:1" x14ac:dyDescent="0.55000000000000004">
      <c r="A53458" s="131"/>
    </row>
    <row r="53459" spans="1:1" x14ac:dyDescent="0.55000000000000004">
      <c r="A53459" s="131"/>
    </row>
    <row r="53462" spans="1:1" x14ac:dyDescent="0.55000000000000004">
      <c r="A53462" s="131"/>
    </row>
    <row r="53463" spans="1:1" x14ac:dyDescent="0.55000000000000004">
      <c r="A53463" s="131"/>
    </row>
    <row r="53466" spans="1:1" x14ac:dyDescent="0.55000000000000004">
      <c r="A53466" s="131"/>
    </row>
    <row r="53467" spans="1:1" x14ac:dyDescent="0.55000000000000004">
      <c r="A53467" s="131"/>
    </row>
    <row r="53470" spans="1:1" x14ac:dyDescent="0.55000000000000004">
      <c r="A53470" s="131"/>
    </row>
    <row r="53471" spans="1:1" x14ac:dyDescent="0.55000000000000004">
      <c r="A53471" s="131"/>
    </row>
    <row r="53474" spans="1:1" x14ac:dyDescent="0.55000000000000004">
      <c r="A53474" s="131"/>
    </row>
    <row r="53475" spans="1:1" x14ac:dyDescent="0.55000000000000004">
      <c r="A53475" s="131"/>
    </row>
    <row r="53478" spans="1:1" x14ac:dyDescent="0.55000000000000004">
      <c r="A53478" s="131"/>
    </row>
    <row r="53479" spans="1:1" x14ac:dyDescent="0.55000000000000004">
      <c r="A53479" s="131"/>
    </row>
    <row r="53482" spans="1:1" x14ac:dyDescent="0.55000000000000004">
      <c r="A53482" s="131"/>
    </row>
    <row r="53483" spans="1:1" x14ac:dyDescent="0.55000000000000004">
      <c r="A53483" s="131"/>
    </row>
    <row r="53486" spans="1:1" x14ac:dyDescent="0.55000000000000004">
      <c r="A53486" s="131"/>
    </row>
    <row r="53487" spans="1:1" x14ac:dyDescent="0.55000000000000004">
      <c r="A53487" s="131"/>
    </row>
    <row r="53490" spans="1:1" x14ac:dyDescent="0.55000000000000004">
      <c r="A53490" s="131"/>
    </row>
    <row r="53491" spans="1:1" x14ac:dyDescent="0.55000000000000004">
      <c r="A53491" s="131"/>
    </row>
    <row r="53494" spans="1:1" x14ac:dyDescent="0.55000000000000004">
      <c r="A53494" s="131"/>
    </row>
    <row r="53495" spans="1:1" x14ac:dyDescent="0.55000000000000004">
      <c r="A53495" s="131"/>
    </row>
    <row r="53498" spans="1:1" x14ac:dyDescent="0.55000000000000004">
      <c r="A53498" s="131"/>
    </row>
    <row r="53499" spans="1:1" x14ac:dyDescent="0.55000000000000004">
      <c r="A53499" s="131"/>
    </row>
    <row r="53502" spans="1:1" x14ac:dyDescent="0.55000000000000004">
      <c r="A53502" s="131"/>
    </row>
    <row r="53503" spans="1:1" x14ac:dyDescent="0.55000000000000004">
      <c r="A53503" s="131"/>
    </row>
    <row r="53506" spans="1:1" x14ac:dyDescent="0.55000000000000004">
      <c r="A53506" s="131"/>
    </row>
    <row r="53507" spans="1:1" x14ac:dyDescent="0.55000000000000004">
      <c r="A53507" s="131"/>
    </row>
    <row r="53510" spans="1:1" x14ac:dyDescent="0.55000000000000004">
      <c r="A53510" s="131"/>
    </row>
    <row r="53511" spans="1:1" x14ac:dyDescent="0.55000000000000004">
      <c r="A53511" s="131"/>
    </row>
    <row r="53514" spans="1:1" x14ac:dyDescent="0.55000000000000004">
      <c r="A53514" s="131"/>
    </row>
    <row r="53515" spans="1:1" x14ac:dyDescent="0.55000000000000004">
      <c r="A53515" s="131"/>
    </row>
    <row r="53518" spans="1:1" x14ac:dyDescent="0.55000000000000004">
      <c r="A53518" s="131"/>
    </row>
    <row r="53519" spans="1:1" x14ac:dyDescent="0.55000000000000004">
      <c r="A53519" s="131"/>
    </row>
    <row r="53522" spans="1:1" x14ac:dyDescent="0.55000000000000004">
      <c r="A53522" s="131"/>
    </row>
    <row r="53523" spans="1:1" x14ac:dyDescent="0.55000000000000004">
      <c r="A53523" s="131"/>
    </row>
    <row r="53526" spans="1:1" x14ac:dyDescent="0.55000000000000004">
      <c r="A53526" s="131"/>
    </row>
    <row r="53527" spans="1:1" x14ac:dyDescent="0.55000000000000004">
      <c r="A53527" s="131"/>
    </row>
    <row r="53530" spans="1:1" x14ac:dyDescent="0.55000000000000004">
      <c r="A53530" s="131"/>
    </row>
    <row r="53531" spans="1:1" x14ac:dyDescent="0.55000000000000004">
      <c r="A53531" s="131"/>
    </row>
    <row r="53534" spans="1:1" x14ac:dyDescent="0.55000000000000004">
      <c r="A53534" s="131"/>
    </row>
    <row r="53535" spans="1:1" x14ac:dyDescent="0.55000000000000004">
      <c r="A53535" s="131"/>
    </row>
    <row r="53538" spans="1:1" x14ac:dyDescent="0.55000000000000004">
      <c r="A53538" s="131"/>
    </row>
    <row r="53539" spans="1:1" x14ac:dyDescent="0.55000000000000004">
      <c r="A53539" s="131"/>
    </row>
    <row r="53542" spans="1:1" x14ac:dyDescent="0.55000000000000004">
      <c r="A53542" s="131"/>
    </row>
    <row r="53543" spans="1:1" x14ac:dyDescent="0.55000000000000004">
      <c r="A53543" s="131"/>
    </row>
    <row r="53546" spans="1:1" x14ac:dyDescent="0.55000000000000004">
      <c r="A53546" s="131"/>
    </row>
    <row r="53547" spans="1:1" x14ac:dyDescent="0.55000000000000004">
      <c r="A53547" s="131"/>
    </row>
    <row r="53550" spans="1:1" x14ac:dyDescent="0.55000000000000004">
      <c r="A53550" s="131"/>
    </row>
    <row r="53551" spans="1:1" x14ac:dyDescent="0.55000000000000004">
      <c r="A53551" s="131"/>
    </row>
    <row r="53554" spans="1:1" x14ac:dyDescent="0.55000000000000004">
      <c r="A53554" s="131"/>
    </row>
    <row r="53555" spans="1:1" x14ac:dyDescent="0.55000000000000004">
      <c r="A53555" s="131"/>
    </row>
    <row r="53558" spans="1:1" x14ac:dyDescent="0.55000000000000004">
      <c r="A53558" s="131"/>
    </row>
    <row r="53559" spans="1:1" x14ac:dyDescent="0.55000000000000004">
      <c r="A53559" s="131"/>
    </row>
    <row r="53562" spans="1:1" x14ac:dyDescent="0.55000000000000004">
      <c r="A53562" s="131"/>
    </row>
    <row r="53563" spans="1:1" x14ac:dyDescent="0.55000000000000004">
      <c r="A53563" s="131"/>
    </row>
    <row r="53566" spans="1:1" x14ac:dyDescent="0.55000000000000004">
      <c r="A53566" s="131"/>
    </row>
    <row r="53567" spans="1:1" x14ac:dyDescent="0.55000000000000004">
      <c r="A53567" s="131"/>
    </row>
    <row r="53570" spans="1:1" x14ac:dyDescent="0.55000000000000004">
      <c r="A53570" s="131"/>
    </row>
    <row r="53571" spans="1:1" x14ac:dyDescent="0.55000000000000004">
      <c r="A53571" s="131"/>
    </row>
    <row r="53574" spans="1:1" x14ac:dyDescent="0.55000000000000004">
      <c r="A53574" s="131"/>
    </row>
    <row r="53575" spans="1:1" x14ac:dyDescent="0.55000000000000004">
      <c r="A53575" s="131"/>
    </row>
    <row r="53578" spans="1:1" x14ac:dyDescent="0.55000000000000004">
      <c r="A53578" s="131"/>
    </row>
    <row r="53579" spans="1:1" x14ac:dyDescent="0.55000000000000004">
      <c r="A53579" s="131"/>
    </row>
    <row r="53582" spans="1:1" x14ac:dyDescent="0.55000000000000004">
      <c r="A53582" s="131"/>
    </row>
    <row r="53583" spans="1:1" x14ac:dyDescent="0.55000000000000004">
      <c r="A53583" s="131"/>
    </row>
    <row r="53586" spans="1:1" x14ac:dyDescent="0.55000000000000004">
      <c r="A53586" s="131"/>
    </row>
    <row r="53587" spans="1:1" x14ac:dyDescent="0.55000000000000004">
      <c r="A53587" s="131"/>
    </row>
    <row r="53590" spans="1:1" x14ac:dyDescent="0.55000000000000004">
      <c r="A53590" s="131"/>
    </row>
    <row r="53591" spans="1:1" x14ac:dyDescent="0.55000000000000004">
      <c r="A53591" s="131"/>
    </row>
    <row r="53594" spans="1:1" x14ac:dyDescent="0.55000000000000004">
      <c r="A53594" s="131"/>
    </row>
    <row r="53595" spans="1:1" x14ac:dyDescent="0.55000000000000004">
      <c r="A53595" s="131"/>
    </row>
    <row r="53598" spans="1:1" x14ac:dyDescent="0.55000000000000004">
      <c r="A53598" s="131"/>
    </row>
    <row r="53599" spans="1:1" x14ac:dyDescent="0.55000000000000004">
      <c r="A53599" s="131"/>
    </row>
    <row r="53602" spans="1:1" x14ac:dyDescent="0.55000000000000004">
      <c r="A53602" s="131"/>
    </row>
    <row r="53603" spans="1:1" x14ac:dyDescent="0.55000000000000004">
      <c r="A53603" s="131"/>
    </row>
    <row r="53606" spans="1:1" x14ac:dyDescent="0.55000000000000004">
      <c r="A53606" s="131"/>
    </row>
    <row r="53607" spans="1:1" x14ac:dyDescent="0.55000000000000004">
      <c r="A53607" s="131"/>
    </row>
    <row r="53610" spans="1:1" x14ac:dyDescent="0.55000000000000004">
      <c r="A53610" s="131"/>
    </row>
    <row r="53611" spans="1:1" x14ac:dyDescent="0.55000000000000004">
      <c r="A53611" s="131"/>
    </row>
    <row r="53614" spans="1:1" x14ac:dyDescent="0.55000000000000004">
      <c r="A53614" s="131"/>
    </row>
    <row r="53615" spans="1:1" x14ac:dyDescent="0.55000000000000004">
      <c r="A53615" s="131"/>
    </row>
    <row r="53618" spans="1:1" x14ac:dyDescent="0.55000000000000004">
      <c r="A53618" s="131"/>
    </row>
    <row r="53619" spans="1:1" x14ac:dyDescent="0.55000000000000004">
      <c r="A53619" s="131"/>
    </row>
    <row r="53622" spans="1:1" x14ac:dyDescent="0.55000000000000004">
      <c r="A53622" s="131"/>
    </row>
    <row r="53623" spans="1:1" x14ac:dyDescent="0.55000000000000004">
      <c r="A53623" s="131"/>
    </row>
    <row r="53626" spans="1:1" x14ac:dyDescent="0.55000000000000004">
      <c r="A53626" s="131"/>
    </row>
    <row r="53627" spans="1:1" x14ac:dyDescent="0.55000000000000004">
      <c r="A53627" s="131"/>
    </row>
    <row r="53630" spans="1:1" x14ac:dyDescent="0.55000000000000004">
      <c r="A53630" s="131"/>
    </row>
    <row r="53631" spans="1:1" x14ac:dyDescent="0.55000000000000004">
      <c r="A53631" s="131"/>
    </row>
    <row r="53634" spans="1:1" x14ac:dyDescent="0.55000000000000004">
      <c r="A53634" s="131"/>
    </row>
    <row r="53635" spans="1:1" x14ac:dyDescent="0.55000000000000004">
      <c r="A53635" s="131"/>
    </row>
    <row r="53638" spans="1:1" x14ac:dyDescent="0.55000000000000004">
      <c r="A53638" s="131"/>
    </row>
    <row r="53639" spans="1:1" x14ac:dyDescent="0.55000000000000004">
      <c r="A53639" s="131"/>
    </row>
    <row r="53642" spans="1:1" x14ac:dyDescent="0.55000000000000004">
      <c r="A53642" s="131"/>
    </row>
    <row r="53643" spans="1:1" x14ac:dyDescent="0.55000000000000004">
      <c r="A53643" s="131"/>
    </row>
    <row r="53646" spans="1:1" x14ac:dyDescent="0.55000000000000004">
      <c r="A53646" s="131"/>
    </row>
    <row r="53647" spans="1:1" x14ac:dyDescent="0.55000000000000004">
      <c r="A53647" s="131"/>
    </row>
    <row r="53650" spans="1:1" x14ac:dyDescent="0.55000000000000004">
      <c r="A53650" s="131"/>
    </row>
    <row r="53651" spans="1:1" x14ac:dyDescent="0.55000000000000004">
      <c r="A53651" s="131"/>
    </row>
    <row r="53654" spans="1:1" x14ac:dyDescent="0.55000000000000004">
      <c r="A53654" s="131"/>
    </row>
    <row r="53655" spans="1:1" x14ac:dyDescent="0.55000000000000004">
      <c r="A53655" s="131"/>
    </row>
    <row r="53658" spans="1:1" x14ac:dyDescent="0.55000000000000004">
      <c r="A53658" s="131"/>
    </row>
    <row r="53659" spans="1:1" x14ac:dyDescent="0.55000000000000004">
      <c r="A53659" s="131"/>
    </row>
    <row r="53662" spans="1:1" x14ac:dyDescent="0.55000000000000004">
      <c r="A53662" s="131"/>
    </row>
    <row r="53663" spans="1:1" x14ac:dyDescent="0.55000000000000004">
      <c r="A53663" s="131"/>
    </row>
    <row r="53666" spans="1:1" x14ac:dyDescent="0.55000000000000004">
      <c r="A53666" s="131"/>
    </row>
    <row r="53667" spans="1:1" x14ac:dyDescent="0.55000000000000004">
      <c r="A53667" s="131"/>
    </row>
    <row r="53670" spans="1:1" x14ac:dyDescent="0.55000000000000004">
      <c r="A53670" s="131"/>
    </row>
    <row r="53671" spans="1:1" x14ac:dyDescent="0.55000000000000004">
      <c r="A53671" s="131"/>
    </row>
    <row r="53674" spans="1:1" x14ac:dyDescent="0.55000000000000004">
      <c r="A53674" s="131"/>
    </row>
    <row r="53675" spans="1:1" x14ac:dyDescent="0.55000000000000004">
      <c r="A53675" s="131"/>
    </row>
    <row r="53678" spans="1:1" x14ac:dyDescent="0.55000000000000004">
      <c r="A53678" s="131"/>
    </row>
    <row r="53679" spans="1:1" x14ac:dyDescent="0.55000000000000004">
      <c r="A53679" s="131"/>
    </row>
    <row r="53682" spans="1:1" x14ac:dyDescent="0.55000000000000004">
      <c r="A53682" s="131"/>
    </row>
    <row r="53683" spans="1:1" x14ac:dyDescent="0.55000000000000004">
      <c r="A53683" s="131"/>
    </row>
    <row r="53686" spans="1:1" x14ac:dyDescent="0.55000000000000004">
      <c r="A53686" s="131"/>
    </row>
    <row r="53687" spans="1:1" x14ac:dyDescent="0.55000000000000004">
      <c r="A53687" s="131"/>
    </row>
    <row r="53690" spans="1:1" x14ac:dyDescent="0.55000000000000004">
      <c r="A53690" s="131"/>
    </row>
    <row r="53691" spans="1:1" x14ac:dyDescent="0.55000000000000004">
      <c r="A53691" s="131"/>
    </row>
    <row r="53694" spans="1:1" x14ac:dyDescent="0.55000000000000004">
      <c r="A53694" s="131"/>
    </row>
    <row r="53695" spans="1:1" x14ac:dyDescent="0.55000000000000004">
      <c r="A53695" s="131"/>
    </row>
    <row r="53698" spans="1:1" x14ac:dyDescent="0.55000000000000004">
      <c r="A53698" s="131"/>
    </row>
    <row r="53699" spans="1:1" x14ac:dyDescent="0.55000000000000004">
      <c r="A53699" s="131"/>
    </row>
    <row r="53702" spans="1:1" x14ac:dyDescent="0.55000000000000004">
      <c r="A53702" s="131"/>
    </row>
    <row r="53703" spans="1:1" x14ac:dyDescent="0.55000000000000004">
      <c r="A53703" s="131"/>
    </row>
    <row r="53706" spans="1:1" x14ac:dyDescent="0.55000000000000004">
      <c r="A53706" s="131"/>
    </row>
    <row r="53707" spans="1:1" x14ac:dyDescent="0.55000000000000004">
      <c r="A53707" s="131"/>
    </row>
    <row r="53710" spans="1:1" x14ac:dyDescent="0.55000000000000004">
      <c r="A53710" s="131"/>
    </row>
    <row r="53711" spans="1:1" x14ac:dyDescent="0.55000000000000004">
      <c r="A53711" s="131"/>
    </row>
    <row r="53714" spans="1:1" x14ac:dyDescent="0.55000000000000004">
      <c r="A53714" s="131"/>
    </row>
    <row r="53715" spans="1:1" x14ac:dyDescent="0.55000000000000004">
      <c r="A53715" s="131"/>
    </row>
    <row r="53718" spans="1:1" x14ac:dyDescent="0.55000000000000004">
      <c r="A53718" s="131"/>
    </row>
    <row r="53719" spans="1:1" x14ac:dyDescent="0.55000000000000004">
      <c r="A53719" s="131"/>
    </row>
    <row r="53722" spans="1:1" x14ac:dyDescent="0.55000000000000004">
      <c r="A53722" s="131"/>
    </row>
    <row r="53723" spans="1:1" x14ac:dyDescent="0.55000000000000004">
      <c r="A53723" s="131"/>
    </row>
    <row r="53726" spans="1:1" x14ac:dyDescent="0.55000000000000004">
      <c r="A53726" s="131"/>
    </row>
    <row r="53727" spans="1:1" x14ac:dyDescent="0.55000000000000004">
      <c r="A53727" s="131"/>
    </row>
    <row r="53730" spans="1:1" x14ac:dyDescent="0.55000000000000004">
      <c r="A53730" s="131"/>
    </row>
    <row r="53731" spans="1:1" x14ac:dyDescent="0.55000000000000004">
      <c r="A53731" s="131"/>
    </row>
    <row r="53734" spans="1:1" x14ac:dyDescent="0.55000000000000004">
      <c r="A53734" s="131"/>
    </row>
    <row r="53735" spans="1:1" x14ac:dyDescent="0.55000000000000004">
      <c r="A53735" s="131"/>
    </row>
    <row r="53738" spans="1:1" x14ac:dyDescent="0.55000000000000004">
      <c r="A53738" s="131"/>
    </row>
    <row r="53739" spans="1:1" x14ac:dyDescent="0.55000000000000004">
      <c r="A53739" s="131"/>
    </row>
    <row r="53742" spans="1:1" x14ac:dyDescent="0.55000000000000004">
      <c r="A53742" s="131"/>
    </row>
    <row r="53743" spans="1:1" x14ac:dyDescent="0.55000000000000004">
      <c r="A53743" s="131"/>
    </row>
    <row r="53746" spans="1:1" x14ac:dyDescent="0.55000000000000004">
      <c r="A53746" s="131"/>
    </row>
    <row r="53747" spans="1:1" x14ac:dyDescent="0.55000000000000004">
      <c r="A53747" s="131"/>
    </row>
    <row r="53750" spans="1:1" x14ac:dyDescent="0.55000000000000004">
      <c r="A53750" s="131"/>
    </row>
    <row r="53751" spans="1:1" x14ac:dyDescent="0.55000000000000004">
      <c r="A53751" s="131"/>
    </row>
    <row r="53754" spans="1:1" x14ac:dyDescent="0.55000000000000004">
      <c r="A53754" s="131"/>
    </row>
    <row r="53755" spans="1:1" x14ac:dyDescent="0.55000000000000004">
      <c r="A53755" s="131"/>
    </row>
    <row r="53758" spans="1:1" x14ac:dyDescent="0.55000000000000004">
      <c r="A53758" s="131"/>
    </row>
    <row r="53759" spans="1:1" x14ac:dyDescent="0.55000000000000004">
      <c r="A53759" s="131"/>
    </row>
    <row r="53762" spans="1:1" x14ac:dyDescent="0.55000000000000004">
      <c r="A53762" s="131"/>
    </row>
    <row r="53763" spans="1:1" x14ac:dyDescent="0.55000000000000004">
      <c r="A53763" s="131"/>
    </row>
    <row r="53766" spans="1:1" x14ac:dyDescent="0.55000000000000004">
      <c r="A53766" s="131"/>
    </row>
    <row r="53767" spans="1:1" x14ac:dyDescent="0.55000000000000004">
      <c r="A53767" s="131"/>
    </row>
    <row r="53770" spans="1:1" x14ac:dyDescent="0.55000000000000004">
      <c r="A53770" s="131"/>
    </row>
    <row r="53771" spans="1:1" x14ac:dyDescent="0.55000000000000004">
      <c r="A53771" s="131"/>
    </row>
    <row r="53774" spans="1:1" x14ac:dyDescent="0.55000000000000004">
      <c r="A53774" s="131"/>
    </row>
    <row r="53775" spans="1:1" x14ac:dyDescent="0.55000000000000004">
      <c r="A53775" s="131"/>
    </row>
    <row r="53778" spans="1:1" x14ac:dyDescent="0.55000000000000004">
      <c r="A53778" s="131"/>
    </row>
    <row r="53779" spans="1:1" x14ac:dyDescent="0.55000000000000004">
      <c r="A53779" s="131"/>
    </row>
    <row r="53782" spans="1:1" x14ac:dyDescent="0.55000000000000004">
      <c r="A53782" s="131"/>
    </row>
    <row r="53783" spans="1:1" x14ac:dyDescent="0.55000000000000004">
      <c r="A53783" s="131"/>
    </row>
    <row r="53786" spans="1:1" x14ac:dyDescent="0.55000000000000004">
      <c r="A53786" s="131"/>
    </row>
    <row r="53787" spans="1:1" x14ac:dyDescent="0.55000000000000004">
      <c r="A53787" s="131"/>
    </row>
    <row r="53790" spans="1:1" x14ac:dyDescent="0.55000000000000004">
      <c r="A53790" s="131"/>
    </row>
    <row r="53791" spans="1:1" x14ac:dyDescent="0.55000000000000004">
      <c r="A53791" s="131"/>
    </row>
    <row r="53794" spans="1:1" x14ac:dyDescent="0.55000000000000004">
      <c r="A53794" s="131"/>
    </row>
    <row r="53795" spans="1:1" x14ac:dyDescent="0.55000000000000004">
      <c r="A53795" s="131"/>
    </row>
    <row r="53798" spans="1:1" x14ac:dyDescent="0.55000000000000004">
      <c r="A53798" s="131"/>
    </row>
    <row r="53799" spans="1:1" x14ac:dyDescent="0.55000000000000004">
      <c r="A53799" s="131"/>
    </row>
    <row r="53802" spans="1:1" x14ac:dyDescent="0.55000000000000004">
      <c r="A53802" s="131"/>
    </row>
    <row r="53803" spans="1:1" x14ac:dyDescent="0.55000000000000004">
      <c r="A53803" s="131"/>
    </row>
    <row r="53806" spans="1:1" x14ac:dyDescent="0.55000000000000004">
      <c r="A53806" s="131"/>
    </row>
    <row r="53807" spans="1:1" x14ac:dyDescent="0.55000000000000004">
      <c r="A53807" s="131"/>
    </row>
    <row r="53810" spans="1:1" x14ac:dyDescent="0.55000000000000004">
      <c r="A53810" s="131"/>
    </row>
    <row r="53811" spans="1:1" x14ac:dyDescent="0.55000000000000004">
      <c r="A53811" s="131"/>
    </row>
    <row r="53814" spans="1:1" x14ac:dyDescent="0.55000000000000004">
      <c r="A53814" s="131"/>
    </row>
    <row r="53815" spans="1:1" x14ac:dyDescent="0.55000000000000004">
      <c r="A53815" s="131"/>
    </row>
    <row r="53818" spans="1:1" x14ac:dyDescent="0.55000000000000004">
      <c r="A53818" s="131"/>
    </row>
    <row r="53819" spans="1:1" x14ac:dyDescent="0.55000000000000004">
      <c r="A53819" s="131"/>
    </row>
    <row r="53822" spans="1:1" x14ac:dyDescent="0.55000000000000004">
      <c r="A53822" s="131"/>
    </row>
    <row r="53823" spans="1:1" x14ac:dyDescent="0.55000000000000004">
      <c r="A53823" s="131"/>
    </row>
    <row r="53826" spans="1:1" x14ac:dyDescent="0.55000000000000004">
      <c r="A53826" s="131"/>
    </row>
    <row r="53827" spans="1:1" x14ac:dyDescent="0.55000000000000004">
      <c r="A53827" s="131"/>
    </row>
    <row r="53830" spans="1:1" x14ac:dyDescent="0.55000000000000004">
      <c r="A53830" s="131"/>
    </row>
    <row r="53831" spans="1:1" x14ac:dyDescent="0.55000000000000004">
      <c r="A53831" s="131"/>
    </row>
    <row r="53834" spans="1:1" x14ac:dyDescent="0.55000000000000004">
      <c r="A53834" s="131"/>
    </row>
    <row r="53835" spans="1:1" x14ac:dyDescent="0.55000000000000004">
      <c r="A53835" s="131"/>
    </row>
    <row r="53838" spans="1:1" x14ac:dyDescent="0.55000000000000004">
      <c r="A53838" s="131"/>
    </row>
    <row r="53839" spans="1:1" x14ac:dyDescent="0.55000000000000004">
      <c r="A53839" s="131"/>
    </row>
    <row r="53842" spans="1:1" x14ac:dyDescent="0.55000000000000004">
      <c r="A53842" s="131"/>
    </row>
    <row r="53843" spans="1:1" x14ac:dyDescent="0.55000000000000004">
      <c r="A53843" s="131"/>
    </row>
    <row r="53846" spans="1:1" x14ac:dyDescent="0.55000000000000004">
      <c r="A53846" s="131"/>
    </row>
    <row r="53847" spans="1:1" x14ac:dyDescent="0.55000000000000004">
      <c r="A53847" s="131"/>
    </row>
    <row r="53850" spans="1:1" x14ac:dyDescent="0.55000000000000004">
      <c r="A53850" s="131"/>
    </row>
    <row r="53851" spans="1:1" x14ac:dyDescent="0.55000000000000004">
      <c r="A53851" s="131"/>
    </row>
    <row r="53854" spans="1:1" x14ac:dyDescent="0.55000000000000004">
      <c r="A53854" s="131"/>
    </row>
    <row r="53855" spans="1:1" x14ac:dyDescent="0.55000000000000004">
      <c r="A53855" s="131"/>
    </row>
    <row r="53858" spans="1:1" x14ac:dyDescent="0.55000000000000004">
      <c r="A53858" s="131"/>
    </row>
    <row r="53859" spans="1:1" x14ac:dyDescent="0.55000000000000004">
      <c r="A53859" s="131"/>
    </row>
    <row r="53862" spans="1:1" x14ac:dyDescent="0.55000000000000004">
      <c r="A53862" s="131"/>
    </row>
    <row r="53863" spans="1:1" x14ac:dyDescent="0.55000000000000004">
      <c r="A53863" s="131"/>
    </row>
    <row r="53866" spans="1:1" x14ac:dyDescent="0.55000000000000004">
      <c r="A53866" s="131"/>
    </row>
    <row r="53867" spans="1:1" x14ac:dyDescent="0.55000000000000004">
      <c r="A53867" s="131"/>
    </row>
    <row r="53870" spans="1:1" x14ac:dyDescent="0.55000000000000004">
      <c r="A53870" s="131"/>
    </row>
    <row r="53871" spans="1:1" x14ac:dyDescent="0.55000000000000004">
      <c r="A53871" s="131"/>
    </row>
    <row r="53874" spans="1:1" x14ac:dyDescent="0.55000000000000004">
      <c r="A53874" s="131"/>
    </row>
    <row r="53875" spans="1:1" x14ac:dyDescent="0.55000000000000004">
      <c r="A53875" s="131"/>
    </row>
    <row r="53878" spans="1:1" x14ac:dyDescent="0.55000000000000004">
      <c r="A53878" s="131"/>
    </row>
    <row r="53879" spans="1:1" x14ac:dyDescent="0.55000000000000004">
      <c r="A53879" s="131"/>
    </row>
    <row r="53882" spans="1:1" x14ac:dyDescent="0.55000000000000004">
      <c r="A53882" s="131"/>
    </row>
    <row r="53883" spans="1:1" x14ac:dyDescent="0.55000000000000004">
      <c r="A53883" s="131"/>
    </row>
    <row r="53886" spans="1:1" x14ac:dyDescent="0.55000000000000004">
      <c r="A53886" s="131"/>
    </row>
    <row r="53887" spans="1:1" x14ac:dyDescent="0.55000000000000004">
      <c r="A53887" s="131"/>
    </row>
    <row r="53890" spans="1:1" x14ac:dyDescent="0.55000000000000004">
      <c r="A53890" s="131"/>
    </row>
    <row r="53891" spans="1:1" x14ac:dyDescent="0.55000000000000004">
      <c r="A53891" s="131"/>
    </row>
    <row r="53894" spans="1:1" x14ac:dyDescent="0.55000000000000004">
      <c r="A53894" s="131"/>
    </row>
    <row r="53895" spans="1:1" x14ac:dyDescent="0.55000000000000004">
      <c r="A53895" s="131"/>
    </row>
    <row r="53898" spans="1:1" x14ac:dyDescent="0.55000000000000004">
      <c r="A53898" s="131"/>
    </row>
    <row r="53899" spans="1:1" x14ac:dyDescent="0.55000000000000004">
      <c r="A53899" s="131"/>
    </row>
    <row r="53902" spans="1:1" x14ac:dyDescent="0.55000000000000004">
      <c r="A53902" s="131"/>
    </row>
    <row r="53903" spans="1:1" x14ac:dyDescent="0.55000000000000004">
      <c r="A53903" s="131"/>
    </row>
    <row r="53906" spans="1:1" x14ac:dyDescent="0.55000000000000004">
      <c r="A53906" s="131"/>
    </row>
    <row r="53907" spans="1:1" x14ac:dyDescent="0.55000000000000004">
      <c r="A53907" s="131"/>
    </row>
    <row r="53910" spans="1:1" x14ac:dyDescent="0.55000000000000004">
      <c r="A53910" s="131"/>
    </row>
    <row r="53911" spans="1:1" x14ac:dyDescent="0.55000000000000004">
      <c r="A53911" s="131"/>
    </row>
    <row r="53914" spans="1:1" x14ac:dyDescent="0.55000000000000004">
      <c r="A53914" s="131"/>
    </row>
    <row r="53915" spans="1:1" x14ac:dyDescent="0.55000000000000004">
      <c r="A53915" s="131"/>
    </row>
    <row r="53918" spans="1:1" x14ac:dyDescent="0.55000000000000004">
      <c r="A53918" s="131"/>
    </row>
    <row r="53919" spans="1:1" x14ac:dyDescent="0.55000000000000004">
      <c r="A53919" s="131"/>
    </row>
    <row r="53922" spans="1:1" x14ac:dyDescent="0.55000000000000004">
      <c r="A53922" s="131"/>
    </row>
    <row r="53923" spans="1:1" x14ac:dyDescent="0.55000000000000004">
      <c r="A53923" s="131"/>
    </row>
    <row r="53926" spans="1:1" x14ac:dyDescent="0.55000000000000004">
      <c r="A53926" s="131"/>
    </row>
    <row r="53927" spans="1:1" x14ac:dyDescent="0.55000000000000004">
      <c r="A53927" s="131"/>
    </row>
    <row r="53930" spans="1:1" x14ac:dyDescent="0.55000000000000004">
      <c r="A53930" s="131"/>
    </row>
    <row r="53931" spans="1:1" x14ac:dyDescent="0.55000000000000004">
      <c r="A53931" s="131"/>
    </row>
    <row r="53934" spans="1:1" x14ac:dyDescent="0.55000000000000004">
      <c r="A53934" s="131"/>
    </row>
    <row r="53935" spans="1:1" x14ac:dyDescent="0.55000000000000004">
      <c r="A53935" s="131"/>
    </row>
    <row r="53938" spans="1:1" x14ac:dyDescent="0.55000000000000004">
      <c r="A53938" s="131"/>
    </row>
    <row r="53939" spans="1:1" x14ac:dyDescent="0.55000000000000004">
      <c r="A53939" s="131"/>
    </row>
    <row r="53942" spans="1:1" x14ac:dyDescent="0.55000000000000004">
      <c r="A53942" s="131"/>
    </row>
    <row r="53943" spans="1:1" x14ac:dyDescent="0.55000000000000004">
      <c r="A53943" s="131"/>
    </row>
    <row r="53946" spans="1:1" x14ac:dyDescent="0.55000000000000004">
      <c r="A53946" s="131"/>
    </row>
    <row r="53947" spans="1:1" x14ac:dyDescent="0.55000000000000004">
      <c r="A53947" s="131"/>
    </row>
    <row r="53950" spans="1:1" x14ac:dyDescent="0.55000000000000004">
      <c r="A53950" s="131"/>
    </row>
    <row r="53951" spans="1:1" x14ac:dyDescent="0.55000000000000004">
      <c r="A53951" s="131"/>
    </row>
    <row r="53954" spans="1:1" x14ac:dyDescent="0.55000000000000004">
      <c r="A53954" s="131"/>
    </row>
    <row r="53955" spans="1:1" x14ac:dyDescent="0.55000000000000004">
      <c r="A53955" s="131"/>
    </row>
    <row r="53958" spans="1:1" x14ac:dyDescent="0.55000000000000004">
      <c r="A53958" s="131"/>
    </row>
    <row r="53959" spans="1:1" x14ac:dyDescent="0.55000000000000004">
      <c r="A53959" s="131"/>
    </row>
    <row r="53962" spans="1:1" x14ac:dyDescent="0.55000000000000004">
      <c r="A53962" s="131"/>
    </row>
    <row r="53963" spans="1:1" x14ac:dyDescent="0.55000000000000004">
      <c r="A53963" s="131"/>
    </row>
    <row r="53966" spans="1:1" x14ac:dyDescent="0.55000000000000004">
      <c r="A53966" s="131"/>
    </row>
    <row r="53967" spans="1:1" x14ac:dyDescent="0.55000000000000004">
      <c r="A53967" s="131"/>
    </row>
    <row r="53970" spans="1:1" x14ac:dyDescent="0.55000000000000004">
      <c r="A53970" s="131"/>
    </row>
    <row r="53971" spans="1:1" x14ac:dyDescent="0.55000000000000004">
      <c r="A53971" s="131"/>
    </row>
    <row r="53974" spans="1:1" x14ac:dyDescent="0.55000000000000004">
      <c r="A53974" s="131"/>
    </row>
    <row r="53975" spans="1:1" x14ac:dyDescent="0.55000000000000004">
      <c r="A53975" s="131"/>
    </row>
    <row r="53978" spans="1:1" x14ac:dyDescent="0.55000000000000004">
      <c r="A53978" s="131"/>
    </row>
    <row r="53979" spans="1:1" x14ac:dyDescent="0.55000000000000004">
      <c r="A53979" s="131"/>
    </row>
    <row r="53982" spans="1:1" x14ac:dyDescent="0.55000000000000004">
      <c r="A53982" s="131"/>
    </row>
    <row r="53983" spans="1:1" x14ac:dyDescent="0.55000000000000004">
      <c r="A53983" s="131"/>
    </row>
    <row r="53986" spans="1:1" x14ac:dyDescent="0.55000000000000004">
      <c r="A53986" s="131"/>
    </row>
    <row r="53987" spans="1:1" x14ac:dyDescent="0.55000000000000004">
      <c r="A53987" s="131"/>
    </row>
    <row r="53990" spans="1:1" x14ac:dyDescent="0.55000000000000004">
      <c r="A53990" s="131"/>
    </row>
    <row r="53991" spans="1:1" x14ac:dyDescent="0.55000000000000004">
      <c r="A53991" s="131"/>
    </row>
    <row r="53994" spans="1:1" x14ac:dyDescent="0.55000000000000004">
      <c r="A53994" s="131"/>
    </row>
    <row r="53995" spans="1:1" x14ac:dyDescent="0.55000000000000004">
      <c r="A53995" s="131"/>
    </row>
    <row r="53998" spans="1:1" x14ac:dyDescent="0.55000000000000004">
      <c r="A53998" s="131"/>
    </row>
    <row r="53999" spans="1:1" x14ac:dyDescent="0.55000000000000004">
      <c r="A53999" s="131"/>
    </row>
    <row r="54002" spans="1:1" x14ac:dyDescent="0.55000000000000004">
      <c r="A54002" s="131"/>
    </row>
    <row r="54003" spans="1:1" x14ac:dyDescent="0.55000000000000004">
      <c r="A54003" s="131"/>
    </row>
    <row r="54006" spans="1:1" x14ac:dyDescent="0.55000000000000004">
      <c r="A54006" s="131"/>
    </row>
    <row r="54007" spans="1:1" x14ac:dyDescent="0.55000000000000004">
      <c r="A54007" s="131"/>
    </row>
    <row r="54010" spans="1:1" x14ac:dyDescent="0.55000000000000004">
      <c r="A54010" s="131"/>
    </row>
    <row r="54011" spans="1:1" x14ac:dyDescent="0.55000000000000004">
      <c r="A54011" s="131"/>
    </row>
    <row r="54014" spans="1:1" x14ac:dyDescent="0.55000000000000004">
      <c r="A54014" s="131"/>
    </row>
    <row r="54015" spans="1:1" x14ac:dyDescent="0.55000000000000004">
      <c r="A54015" s="131"/>
    </row>
    <row r="54018" spans="1:1" x14ac:dyDescent="0.55000000000000004">
      <c r="A54018" s="131"/>
    </row>
    <row r="54019" spans="1:1" x14ac:dyDescent="0.55000000000000004">
      <c r="A54019" s="131"/>
    </row>
    <row r="54022" spans="1:1" x14ac:dyDescent="0.55000000000000004">
      <c r="A54022" s="131"/>
    </row>
    <row r="54023" spans="1:1" x14ac:dyDescent="0.55000000000000004">
      <c r="A54023" s="131"/>
    </row>
    <row r="54026" spans="1:1" x14ac:dyDescent="0.55000000000000004">
      <c r="A54026" s="131"/>
    </row>
    <row r="54027" spans="1:1" x14ac:dyDescent="0.55000000000000004">
      <c r="A54027" s="131"/>
    </row>
    <row r="54030" spans="1:1" x14ac:dyDescent="0.55000000000000004">
      <c r="A54030" s="131"/>
    </row>
    <row r="54031" spans="1:1" x14ac:dyDescent="0.55000000000000004">
      <c r="A54031" s="131"/>
    </row>
    <row r="54034" spans="1:1" x14ac:dyDescent="0.55000000000000004">
      <c r="A54034" s="131"/>
    </row>
    <row r="54035" spans="1:1" x14ac:dyDescent="0.55000000000000004">
      <c r="A54035" s="131"/>
    </row>
    <row r="54038" spans="1:1" x14ac:dyDescent="0.55000000000000004">
      <c r="A54038" s="131"/>
    </row>
    <row r="54039" spans="1:1" x14ac:dyDescent="0.55000000000000004">
      <c r="A54039" s="131"/>
    </row>
    <row r="54042" spans="1:1" x14ac:dyDescent="0.55000000000000004">
      <c r="A54042" s="131"/>
    </row>
    <row r="54043" spans="1:1" x14ac:dyDescent="0.55000000000000004">
      <c r="A54043" s="131"/>
    </row>
    <row r="54046" spans="1:1" x14ac:dyDescent="0.55000000000000004">
      <c r="A54046" s="131"/>
    </row>
    <row r="54047" spans="1:1" x14ac:dyDescent="0.55000000000000004">
      <c r="A54047" s="131"/>
    </row>
    <row r="54050" spans="1:1" x14ac:dyDescent="0.55000000000000004">
      <c r="A54050" s="131"/>
    </row>
    <row r="54051" spans="1:1" x14ac:dyDescent="0.55000000000000004">
      <c r="A54051" s="131"/>
    </row>
    <row r="54054" spans="1:1" x14ac:dyDescent="0.55000000000000004">
      <c r="A54054" s="131"/>
    </row>
    <row r="54055" spans="1:1" x14ac:dyDescent="0.55000000000000004">
      <c r="A54055" s="131"/>
    </row>
    <row r="54058" spans="1:1" x14ac:dyDescent="0.55000000000000004">
      <c r="A54058" s="131"/>
    </row>
    <row r="54059" spans="1:1" x14ac:dyDescent="0.55000000000000004">
      <c r="A54059" s="131"/>
    </row>
    <row r="54062" spans="1:1" x14ac:dyDescent="0.55000000000000004">
      <c r="A54062" s="131"/>
    </row>
    <row r="54063" spans="1:1" x14ac:dyDescent="0.55000000000000004">
      <c r="A54063" s="131"/>
    </row>
    <row r="54066" spans="1:1" x14ac:dyDescent="0.55000000000000004">
      <c r="A54066" s="131"/>
    </row>
    <row r="54067" spans="1:1" x14ac:dyDescent="0.55000000000000004">
      <c r="A54067" s="131"/>
    </row>
    <row r="54070" spans="1:1" x14ac:dyDescent="0.55000000000000004">
      <c r="A54070" s="131"/>
    </row>
    <row r="54071" spans="1:1" x14ac:dyDescent="0.55000000000000004">
      <c r="A54071" s="131"/>
    </row>
    <row r="54074" spans="1:1" x14ac:dyDescent="0.55000000000000004">
      <c r="A54074" s="131"/>
    </row>
    <row r="54075" spans="1:1" x14ac:dyDescent="0.55000000000000004">
      <c r="A54075" s="131"/>
    </row>
    <row r="54078" spans="1:1" x14ac:dyDescent="0.55000000000000004">
      <c r="A54078" s="131"/>
    </row>
    <row r="54079" spans="1:1" x14ac:dyDescent="0.55000000000000004">
      <c r="A54079" s="131"/>
    </row>
    <row r="54082" spans="1:1" x14ac:dyDescent="0.55000000000000004">
      <c r="A54082" s="131"/>
    </row>
    <row r="54083" spans="1:1" x14ac:dyDescent="0.55000000000000004">
      <c r="A54083" s="131"/>
    </row>
    <row r="54086" spans="1:1" x14ac:dyDescent="0.55000000000000004">
      <c r="A54086" s="131"/>
    </row>
    <row r="54087" spans="1:1" x14ac:dyDescent="0.55000000000000004">
      <c r="A54087" s="131"/>
    </row>
    <row r="54090" spans="1:1" x14ac:dyDescent="0.55000000000000004">
      <c r="A54090" s="131"/>
    </row>
    <row r="54091" spans="1:1" x14ac:dyDescent="0.55000000000000004">
      <c r="A54091" s="131"/>
    </row>
    <row r="54094" spans="1:1" x14ac:dyDescent="0.55000000000000004">
      <c r="A54094" s="131"/>
    </row>
    <row r="54095" spans="1:1" x14ac:dyDescent="0.55000000000000004">
      <c r="A54095" s="131"/>
    </row>
    <row r="54098" spans="1:1" x14ac:dyDescent="0.55000000000000004">
      <c r="A54098" s="131"/>
    </row>
    <row r="54099" spans="1:1" x14ac:dyDescent="0.55000000000000004">
      <c r="A54099" s="131"/>
    </row>
    <row r="54102" spans="1:1" x14ac:dyDescent="0.55000000000000004">
      <c r="A54102" s="131"/>
    </row>
    <row r="54103" spans="1:1" x14ac:dyDescent="0.55000000000000004">
      <c r="A54103" s="131"/>
    </row>
    <row r="54106" spans="1:1" x14ac:dyDescent="0.55000000000000004">
      <c r="A54106" s="131"/>
    </row>
    <row r="54107" spans="1:1" x14ac:dyDescent="0.55000000000000004">
      <c r="A54107" s="131"/>
    </row>
    <row r="54110" spans="1:1" x14ac:dyDescent="0.55000000000000004">
      <c r="A54110" s="131"/>
    </row>
    <row r="54111" spans="1:1" x14ac:dyDescent="0.55000000000000004">
      <c r="A54111" s="131"/>
    </row>
    <row r="54114" spans="1:1" x14ac:dyDescent="0.55000000000000004">
      <c r="A54114" s="131"/>
    </row>
    <row r="54115" spans="1:1" x14ac:dyDescent="0.55000000000000004">
      <c r="A54115" s="131"/>
    </row>
    <row r="54118" spans="1:1" x14ac:dyDescent="0.55000000000000004">
      <c r="A54118" s="131"/>
    </row>
    <row r="54119" spans="1:1" x14ac:dyDescent="0.55000000000000004">
      <c r="A54119" s="131"/>
    </row>
    <row r="54122" spans="1:1" x14ac:dyDescent="0.55000000000000004">
      <c r="A54122" s="131"/>
    </row>
    <row r="54123" spans="1:1" x14ac:dyDescent="0.55000000000000004">
      <c r="A54123" s="131"/>
    </row>
    <row r="54126" spans="1:1" x14ac:dyDescent="0.55000000000000004">
      <c r="A54126" s="131"/>
    </row>
    <row r="54127" spans="1:1" x14ac:dyDescent="0.55000000000000004">
      <c r="A54127" s="131"/>
    </row>
    <row r="54130" spans="1:1" x14ac:dyDescent="0.55000000000000004">
      <c r="A54130" s="131"/>
    </row>
    <row r="54131" spans="1:1" x14ac:dyDescent="0.55000000000000004">
      <c r="A54131" s="131"/>
    </row>
    <row r="54134" spans="1:1" x14ac:dyDescent="0.55000000000000004">
      <c r="A54134" s="131"/>
    </row>
    <row r="54135" spans="1:1" x14ac:dyDescent="0.55000000000000004">
      <c r="A54135" s="131"/>
    </row>
    <row r="54138" spans="1:1" x14ac:dyDescent="0.55000000000000004">
      <c r="A54138" s="131"/>
    </row>
    <row r="54139" spans="1:1" x14ac:dyDescent="0.55000000000000004">
      <c r="A54139" s="131"/>
    </row>
    <row r="54142" spans="1:1" x14ac:dyDescent="0.55000000000000004">
      <c r="A54142" s="131"/>
    </row>
    <row r="54143" spans="1:1" x14ac:dyDescent="0.55000000000000004">
      <c r="A54143" s="131"/>
    </row>
    <row r="54146" spans="1:1" x14ac:dyDescent="0.55000000000000004">
      <c r="A54146" s="131"/>
    </row>
    <row r="54147" spans="1:1" x14ac:dyDescent="0.55000000000000004">
      <c r="A54147" s="131"/>
    </row>
    <row r="54150" spans="1:1" x14ac:dyDescent="0.55000000000000004">
      <c r="A54150" s="131"/>
    </row>
    <row r="54151" spans="1:1" x14ac:dyDescent="0.55000000000000004">
      <c r="A54151" s="131"/>
    </row>
    <row r="54154" spans="1:1" x14ac:dyDescent="0.55000000000000004">
      <c r="A54154" s="131"/>
    </row>
    <row r="54155" spans="1:1" x14ac:dyDescent="0.55000000000000004">
      <c r="A54155" s="131"/>
    </row>
    <row r="54158" spans="1:1" x14ac:dyDescent="0.55000000000000004">
      <c r="A54158" s="131"/>
    </row>
    <row r="54159" spans="1:1" x14ac:dyDescent="0.55000000000000004">
      <c r="A54159" s="131"/>
    </row>
    <row r="54162" spans="1:1" x14ac:dyDescent="0.55000000000000004">
      <c r="A54162" s="131"/>
    </row>
    <row r="54163" spans="1:1" x14ac:dyDescent="0.55000000000000004">
      <c r="A54163" s="131"/>
    </row>
    <row r="54166" spans="1:1" x14ac:dyDescent="0.55000000000000004">
      <c r="A54166" s="131"/>
    </row>
    <row r="54167" spans="1:1" x14ac:dyDescent="0.55000000000000004">
      <c r="A54167" s="131"/>
    </row>
    <row r="54170" spans="1:1" x14ac:dyDescent="0.55000000000000004">
      <c r="A54170" s="131"/>
    </row>
    <row r="54171" spans="1:1" x14ac:dyDescent="0.55000000000000004">
      <c r="A54171" s="131"/>
    </row>
    <row r="54174" spans="1:1" x14ac:dyDescent="0.55000000000000004">
      <c r="A54174" s="131"/>
    </row>
    <row r="54175" spans="1:1" x14ac:dyDescent="0.55000000000000004">
      <c r="A54175" s="131"/>
    </row>
    <row r="54178" spans="1:1" x14ac:dyDescent="0.55000000000000004">
      <c r="A54178" s="131"/>
    </row>
    <row r="54179" spans="1:1" x14ac:dyDescent="0.55000000000000004">
      <c r="A54179" s="131"/>
    </row>
    <row r="54182" spans="1:1" x14ac:dyDescent="0.55000000000000004">
      <c r="A54182" s="131"/>
    </row>
    <row r="54183" spans="1:1" x14ac:dyDescent="0.55000000000000004">
      <c r="A54183" s="131"/>
    </row>
    <row r="54186" spans="1:1" x14ac:dyDescent="0.55000000000000004">
      <c r="A54186" s="131"/>
    </row>
    <row r="54187" spans="1:1" x14ac:dyDescent="0.55000000000000004">
      <c r="A54187" s="131"/>
    </row>
    <row r="54190" spans="1:1" x14ac:dyDescent="0.55000000000000004">
      <c r="A54190" s="131"/>
    </row>
    <row r="54191" spans="1:1" x14ac:dyDescent="0.55000000000000004">
      <c r="A54191" s="131"/>
    </row>
    <row r="54194" spans="1:1" x14ac:dyDescent="0.55000000000000004">
      <c r="A54194" s="131"/>
    </row>
    <row r="54195" spans="1:1" x14ac:dyDescent="0.55000000000000004">
      <c r="A54195" s="131"/>
    </row>
    <row r="54198" spans="1:1" x14ac:dyDescent="0.55000000000000004">
      <c r="A54198" s="131"/>
    </row>
    <row r="54199" spans="1:1" x14ac:dyDescent="0.55000000000000004">
      <c r="A54199" s="131"/>
    </row>
    <row r="54202" spans="1:1" x14ac:dyDescent="0.55000000000000004">
      <c r="A54202" s="131"/>
    </row>
    <row r="54203" spans="1:1" x14ac:dyDescent="0.55000000000000004">
      <c r="A54203" s="131"/>
    </row>
    <row r="54206" spans="1:1" x14ac:dyDescent="0.55000000000000004">
      <c r="A54206" s="131"/>
    </row>
    <row r="54207" spans="1:1" x14ac:dyDescent="0.55000000000000004">
      <c r="A54207" s="131"/>
    </row>
    <row r="54210" spans="1:1" x14ac:dyDescent="0.55000000000000004">
      <c r="A54210" s="131"/>
    </row>
    <row r="54211" spans="1:1" x14ac:dyDescent="0.55000000000000004">
      <c r="A54211" s="131"/>
    </row>
    <row r="54214" spans="1:1" x14ac:dyDescent="0.55000000000000004">
      <c r="A54214" s="131"/>
    </row>
    <row r="54215" spans="1:1" x14ac:dyDescent="0.55000000000000004">
      <c r="A54215" s="131"/>
    </row>
    <row r="54218" spans="1:1" x14ac:dyDescent="0.55000000000000004">
      <c r="A54218" s="131"/>
    </row>
    <row r="54219" spans="1:1" x14ac:dyDescent="0.55000000000000004">
      <c r="A54219" s="131"/>
    </row>
    <row r="54222" spans="1:1" x14ac:dyDescent="0.55000000000000004">
      <c r="A54222" s="131"/>
    </row>
    <row r="54223" spans="1:1" x14ac:dyDescent="0.55000000000000004">
      <c r="A54223" s="131"/>
    </row>
    <row r="54226" spans="1:1" x14ac:dyDescent="0.55000000000000004">
      <c r="A54226" s="131"/>
    </row>
    <row r="54227" spans="1:1" x14ac:dyDescent="0.55000000000000004">
      <c r="A54227" s="131"/>
    </row>
    <row r="54230" spans="1:1" x14ac:dyDescent="0.55000000000000004">
      <c r="A54230" s="131"/>
    </row>
    <row r="54231" spans="1:1" x14ac:dyDescent="0.55000000000000004">
      <c r="A54231" s="131"/>
    </row>
    <row r="54234" spans="1:1" x14ac:dyDescent="0.55000000000000004">
      <c r="A54234" s="131"/>
    </row>
    <row r="54235" spans="1:1" x14ac:dyDescent="0.55000000000000004">
      <c r="A54235" s="131"/>
    </row>
    <row r="54238" spans="1:1" x14ac:dyDescent="0.55000000000000004">
      <c r="A54238" s="131"/>
    </row>
    <row r="54239" spans="1:1" x14ac:dyDescent="0.55000000000000004">
      <c r="A54239" s="131"/>
    </row>
    <row r="54242" spans="1:1" x14ac:dyDescent="0.55000000000000004">
      <c r="A54242" s="131"/>
    </row>
    <row r="54243" spans="1:1" x14ac:dyDescent="0.55000000000000004">
      <c r="A54243" s="131"/>
    </row>
    <row r="54246" spans="1:1" x14ac:dyDescent="0.55000000000000004">
      <c r="A54246" s="131"/>
    </row>
    <row r="54247" spans="1:1" x14ac:dyDescent="0.55000000000000004">
      <c r="A54247" s="131"/>
    </row>
    <row r="54250" spans="1:1" x14ac:dyDescent="0.55000000000000004">
      <c r="A54250" s="131"/>
    </row>
    <row r="54251" spans="1:1" x14ac:dyDescent="0.55000000000000004">
      <c r="A54251" s="131"/>
    </row>
    <row r="54254" spans="1:1" x14ac:dyDescent="0.55000000000000004">
      <c r="A54254" s="131"/>
    </row>
    <row r="54255" spans="1:1" x14ac:dyDescent="0.55000000000000004">
      <c r="A54255" s="131"/>
    </row>
    <row r="54258" spans="1:1" x14ac:dyDescent="0.55000000000000004">
      <c r="A54258" s="131"/>
    </row>
    <row r="54259" spans="1:1" x14ac:dyDescent="0.55000000000000004">
      <c r="A54259" s="131"/>
    </row>
    <row r="54262" spans="1:1" x14ac:dyDescent="0.55000000000000004">
      <c r="A54262" s="131"/>
    </row>
    <row r="54263" spans="1:1" x14ac:dyDescent="0.55000000000000004">
      <c r="A54263" s="131"/>
    </row>
    <row r="54266" spans="1:1" x14ac:dyDescent="0.55000000000000004">
      <c r="A54266" s="131"/>
    </row>
    <row r="54267" spans="1:1" x14ac:dyDescent="0.55000000000000004">
      <c r="A54267" s="131"/>
    </row>
    <row r="54270" spans="1:1" x14ac:dyDescent="0.55000000000000004">
      <c r="A54270" s="131"/>
    </row>
    <row r="54271" spans="1:1" x14ac:dyDescent="0.55000000000000004">
      <c r="A54271" s="131"/>
    </row>
    <row r="54274" spans="1:1" x14ac:dyDescent="0.55000000000000004">
      <c r="A54274" s="131"/>
    </row>
    <row r="54275" spans="1:1" x14ac:dyDescent="0.55000000000000004">
      <c r="A54275" s="131"/>
    </row>
    <row r="54278" spans="1:1" x14ac:dyDescent="0.55000000000000004">
      <c r="A54278" s="131"/>
    </row>
    <row r="54279" spans="1:1" x14ac:dyDescent="0.55000000000000004">
      <c r="A54279" s="131"/>
    </row>
    <row r="54282" spans="1:1" x14ac:dyDescent="0.55000000000000004">
      <c r="A54282" s="131"/>
    </row>
    <row r="54283" spans="1:1" x14ac:dyDescent="0.55000000000000004">
      <c r="A54283" s="131"/>
    </row>
    <row r="54286" spans="1:1" x14ac:dyDescent="0.55000000000000004">
      <c r="A54286" s="131"/>
    </row>
    <row r="54287" spans="1:1" x14ac:dyDescent="0.55000000000000004">
      <c r="A54287" s="131"/>
    </row>
    <row r="54290" spans="1:1" x14ac:dyDescent="0.55000000000000004">
      <c r="A54290" s="131"/>
    </row>
    <row r="54291" spans="1:1" x14ac:dyDescent="0.55000000000000004">
      <c r="A54291" s="131"/>
    </row>
    <row r="54294" spans="1:1" x14ac:dyDescent="0.55000000000000004">
      <c r="A54294" s="131"/>
    </row>
    <row r="54295" spans="1:1" x14ac:dyDescent="0.55000000000000004">
      <c r="A54295" s="131"/>
    </row>
    <row r="54298" spans="1:1" x14ac:dyDescent="0.55000000000000004">
      <c r="A54298" s="131"/>
    </row>
    <row r="54299" spans="1:1" x14ac:dyDescent="0.55000000000000004">
      <c r="A54299" s="131"/>
    </row>
    <row r="54302" spans="1:1" x14ac:dyDescent="0.55000000000000004">
      <c r="A54302" s="131"/>
    </row>
    <row r="54303" spans="1:1" x14ac:dyDescent="0.55000000000000004">
      <c r="A54303" s="131"/>
    </row>
    <row r="54306" spans="1:1" x14ac:dyDescent="0.55000000000000004">
      <c r="A54306" s="131"/>
    </row>
    <row r="54307" spans="1:1" x14ac:dyDescent="0.55000000000000004">
      <c r="A54307" s="131"/>
    </row>
    <row r="54310" spans="1:1" x14ac:dyDescent="0.55000000000000004">
      <c r="A54310" s="131"/>
    </row>
    <row r="54311" spans="1:1" x14ac:dyDescent="0.55000000000000004">
      <c r="A54311" s="131"/>
    </row>
    <row r="54314" spans="1:1" x14ac:dyDescent="0.55000000000000004">
      <c r="A54314" s="131"/>
    </row>
    <row r="54315" spans="1:1" x14ac:dyDescent="0.55000000000000004">
      <c r="A54315" s="131"/>
    </row>
    <row r="54318" spans="1:1" x14ac:dyDescent="0.55000000000000004">
      <c r="A54318" s="131"/>
    </row>
    <row r="54319" spans="1:1" x14ac:dyDescent="0.55000000000000004">
      <c r="A54319" s="131"/>
    </row>
    <row r="54322" spans="1:1" x14ac:dyDescent="0.55000000000000004">
      <c r="A54322" s="131"/>
    </row>
    <row r="54323" spans="1:1" x14ac:dyDescent="0.55000000000000004">
      <c r="A54323" s="131"/>
    </row>
    <row r="54326" spans="1:1" x14ac:dyDescent="0.55000000000000004">
      <c r="A54326" s="131"/>
    </row>
    <row r="54327" spans="1:1" x14ac:dyDescent="0.55000000000000004">
      <c r="A54327" s="131"/>
    </row>
    <row r="54330" spans="1:1" x14ac:dyDescent="0.55000000000000004">
      <c r="A54330" s="131"/>
    </row>
    <row r="54331" spans="1:1" x14ac:dyDescent="0.55000000000000004">
      <c r="A54331" s="131"/>
    </row>
    <row r="54334" spans="1:1" x14ac:dyDescent="0.55000000000000004">
      <c r="A54334" s="131"/>
    </row>
    <row r="54335" spans="1:1" x14ac:dyDescent="0.55000000000000004">
      <c r="A54335" s="131"/>
    </row>
    <row r="54338" spans="1:1" x14ac:dyDescent="0.55000000000000004">
      <c r="A54338" s="131"/>
    </row>
    <row r="54339" spans="1:1" x14ac:dyDescent="0.55000000000000004">
      <c r="A54339" s="131"/>
    </row>
    <row r="54342" spans="1:1" x14ac:dyDescent="0.55000000000000004">
      <c r="A54342" s="131"/>
    </row>
    <row r="54343" spans="1:1" x14ac:dyDescent="0.55000000000000004">
      <c r="A54343" s="131"/>
    </row>
    <row r="54346" spans="1:1" x14ac:dyDescent="0.55000000000000004">
      <c r="A54346" s="131"/>
    </row>
    <row r="54347" spans="1:1" x14ac:dyDescent="0.55000000000000004">
      <c r="A54347" s="131"/>
    </row>
    <row r="54350" spans="1:1" x14ac:dyDescent="0.55000000000000004">
      <c r="A54350" s="131"/>
    </row>
    <row r="54351" spans="1:1" x14ac:dyDescent="0.55000000000000004">
      <c r="A54351" s="131"/>
    </row>
    <row r="54354" spans="1:1" x14ac:dyDescent="0.55000000000000004">
      <c r="A54354" s="131"/>
    </row>
    <row r="54355" spans="1:1" x14ac:dyDescent="0.55000000000000004">
      <c r="A54355" s="131"/>
    </row>
    <row r="54358" spans="1:1" x14ac:dyDescent="0.55000000000000004">
      <c r="A54358" s="131"/>
    </row>
    <row r="54359" spans="1:1" x14ac:dyDescent="0.55000000000000004">
      <c r="A54359" s="131"/>
    </row>
    <row r="54362" spans="1:1" x14ac:dyDescent="0.55000000000000004">
      <c r="A54362" s="131"/>
    </row>
    <row r="54363" spans="1:1" x14ac:dyDescent="0.55000000000000004">
      <c r="A54363" s="131"/>
    </row>
    <row r="54366" spans="1:1" x14ac:dyDescent="0.55000000000000004">
      <c r="A54366" s="131"/>
    </row>
    <row r="54367" spans="1:1" x14ac:dyDescent="0.55000000000000004">
      <c r="A54367" s="131"/>
    </row>
    <row r="54370" spans="1:1" x14ac:dyDescent="0.55000000000000004">
      <c r="A54370" s="131"/>
    </row>
    <row r="54371" spans="1:1" x14ac:dyDescent="0.55000000000000004">
      <c r="A54371" s="131"/>
    </row>
    <row r="54374" spans="1:1" x14ac:dyDescent="0.55000000000000004">
      <c r="A54374" s="131"/>
    </row>
    <row r="54375" spans="1:1" x14ac:dyDescent="0.55000000000000004">
      <c r="A54375" s="131"/>
    </row>
    <row r="54378" spans="1:1" x14ac:dyDescent="0.55000000000000004">
      <c r="A54378" s="131"/>
    </row>
    <row r="54379" spans="1:1" x14ac:dyDescent="0.55000000000000004">
      <c r="A54379" s="131"/>
    </row>
    <row r="54382" spans="1:1" x14ac:dyDescent="0.55000000000000004">
      <c r="A54382" s="131"/>
    </row>
    <row r="54383" spans="1:1" x14ac:dyDescent="0.55000000000000004">
      <c r="A54383" s="131"/>
    </row>
    <row r="54386" spans="1:1" x14ac:dyDescent="0.55000000000000004">
      <c r="A54386" s="131"/>
    </row>
    <row r="54387" spans="1:1" x14ac:dyDescent="0.55000000000000004">
      <c r="A54387" s="131"/>
    </row>
    <row r="54390" spans="1:1" x14ac:dyDescent="0.55000000000000004">
      <c r="A54390" s="131"/>
    </row>
    <row r="54391" spans="1:1" x14ac:dyDescent="0.55000000000000004">
      <c r="A54391" s="131"/>
    </row>
    <row r="54394" spans="1:1" x14ac:dyDescent="0.55000000000000004">
      <c r="A54394" s="131"/>
    </row>
    <row r="54395" spans="1:1" x14ac:dyDescent="0.55000000000000004">
      <c r="A54395" s="131"/>
    </row>
    <row r="54398" spans="1:1" x14ac:dyDescent="0.55000000000000004">
      <c r="A54398" s="131"/>
    </row>
    <row r="54399" spans="1:1" x14ac:dyDescent="0.55000000000000004">
      <c r="A54399" s="131"/>
    </row>
    <row r="54402" spans="1:1" x14ac:dyDescent="0.55000000000000004">
      <c r="A54402" s="131"/>
    </row>
    <row r="54403" spans="1:1" x14ac:dyDescent="0.55000000000000004">
      <c r="A54403" s="131"/>
    </row>
    <row r="54406" spans="1:1" x14ac:dyDescent="0.55000000000000004">
      <c r="A54406" s="131"/>
    </row>
    <row r="54407" spans="1:1" x14ac:dyDescent="0.55000000000000004">
      <c r="A54407" s="131"/>
    </row>
    <row r="54410" spans="1:1" x14ac:dyDescent="0.55000000000000004">
      <c r="A54410" s="131"/>
    </row>
    <row r="54411" spans="1:1" x14ac:dyDescent="0.55000000000000004">
      <c r="A54411" s="131"/>
    </row>
    <row r="54414" spans="1:1" x14ac:dyDescent="0.55000000000000004">
      <c r="A54414" s="131"/>
    </row>
    <row r="54415" spans="1:1" x14ac:dyDescent="0.55000000000000004">
      <c r="A54415" s="131"/>
    </row>
    <row r="54418" spans="1:1" x14ac:dyDescent="0.55000000000000004">
      <c r="A54418" s="131"/>
    </row>
    <row r="54419" spans="1:1" x14ac:dyDescent="0.55000000000000004">
      <c r="A54419" s="131"/>
    </row>
    <row r="54422" spans="1:1" x14ac:dyDescent="0.55000000000000004">
      <c r="A54422" s="131"/>
    </row>
    <row r="54423" spans="1:1" x14ac:dyDescent="0.55000000000000004">
      <c r="A54423" s="131"/>
    </row>
    <row r="54426" spans="1:1" x14ac:dyDescent="0.55000000000000004">
      <c r="A54426" s="131"/>
    </row>
    <row r="54427" spans="1:1" x14ac:dyDescent="0.55000000000000004">
      <c r="A54427" s="131"/>
    </row>
    <row r="54430" spans="1:1" x14ac:dyDescent="0.55000000000000004">
      <c r="A54430" s="131"/>
    </row>
    <row r="54431" spans="1:1" x14ac:dyDescent="0.55000000000000004">
      <c r="A54431" s="131"/>
    </row>
    <row r="54434" spans="1:1" x14ac:dyDescent="0.55000000000000004">
      <c r="A54434" s="131"/>
    </row>
    <row r="54435" spans="1:1" x14ac:dyDescent="0.55000000000000004">
      <c r="A54435" s="131"/>
    </row>
    <row r="54438" spans="1:1" x14ac:dyDescent="0.55000000000000004">
      <c r="A54438" s="131"/>
    </row>
    <row r="54439" spans="1:1" x14ac:dyDescent="0.55000000000000004">
      <c r="A54439" s="131"/>
    </row>
    <row r="54442" spans="1:1" x14ac:dyDescent="0.55000000000000004">
      <c r="A54442" s="131"/>
    </row>
    <row r="54443" spans="1:1" x14ac:dyDescent="0.55000000000000004">
      <c r="A54443" s="131"/>
    </row>
    <row r="54446" spans="1:1" x14ac:dyDescent="0.55000000000000004">
      <c r="A54446" s="131"/>
    </row>
    <row r="54447" spans="1:1" x14ac:dyDescent="0.55000000000000004">
      <c r="A54447" s="131"/>
    </row>
    <row r="54450" spans="1:1" x14ac:dyDescent="0.55000000000000004">
      <c r="A54450" s="131"/>
    </row>
    <row r="54451" spans="1:1" x14ac:dyDescent="0.55000000000000004">
      <c r="A54451" s="131"/>
    </row>
    <row r="54454" spans="1:1" x14ac:dyDescent="0.55000000000000004">
      <c r="A54454" s="131"/>
    </row>
    <row r="54455" spans="1:1" x14ac:dyDescent="0.55000000000000004">
      <c r="A54455" s="131"/>
    </row>
    <row r="54458" spans="1:1" x14ac:dyDescent="0.55000000000000004">
      <c r="A54458" s="131"/>
    </row>
    <row r="54459" spans="1:1" x14ac:dyDescent="0.55000000000000004">
      <c r="A54459" s="131"/>
    </row>
    <row r="54462" spans="1:1" x14ac:dyDescent="0.55000000000000004">
      <c r="A54462" s="131"/>
    </row>
    <row r="54463" spans="1:1" x14ac:dyDescent="0.55000000000000004">
      <c r="A54463" s="131"/>
    </row>
    <row r="54466" spans="1:1" x14ac:dyDescent="0.55000000000000004">
      <c r="A54466" s="131"/>
    </row>
    <row r="54467" spans="1:1" x14ac:dyDescent="0.55000000000000004">
      <c r="A54467" s="131"/>
    </row>
    <row r="54470" spans="1:1" x14ac:dyDescent="0.55000000000000004">
      <c r="A54470" s="131"/>
    </row>
    <row r="54471" spans="1:1" x14ac:dyDescent="0.55000000000000004">
      <c r="A54471" s="131"/>
    </row>
    <row r="54474" spans="1:1" x14ac:dyDescent="0.55000000000000004">
      <c r="A54474" s="131"/>
    </row>
    <row r="54475" spans="1:1" x14ac:dyDescent="0.55000000000000004">
      <c r="A54475" s="131"/>
    </row>
    <row r="54478" spans="1:1" x14ac:dyDescent="0.55000000000000004">
      <c r="A54478" s="131"/>
    </row>
    <row r="54479" spans="1:1" x14ac:dyDescent="0.55000000000000004">
      <c r="A54479" s="131"/>
    </row>
    <row r="54482" spans="1:1" x14ac:dyDescent="0.55000000000000004">
      <c r="A54482" s="131"/>
    </row>
    <row r="54483" spans="1:1" x14ac:dyDescent="0.55000000000000004">
      <c r="A54483" s="131"/>
    </row>
    <row r="54486" spans="1:1" x14ac:dyDescent="0.55000000000000004">
      <c r="A54486" s="131"/>
    </row>
    <row r="54487" spans="1:1" x14ac:dyDescent="0.55000000000000004">
      <c r="A54487" s="131"/>
    </row>
    <row r="54490" spans="1:1" x14ac:dyDescent="0.55000000000000004">
      <c r="A54490" s="131"/>
    </row>
    <row r="54491" spans="1:1" x14ac:dyDescent="0.55000000000000004">
      <c r="A54491" s="131"/>
    </row>
    <row r="54494" spans="1:1" x14ac:dyDescent="0.55000000000000004">
      <c r="A54494" s="131"/>
    </row>
    <row r="54495" spans="1:1" x14ac:dyDescent="0.55000000000000004">
      <c r="A54495" s="131"/>
    </row>
    <row r="54498" spans="1:1" x14ac:dyDescent="0.55000000000000004">
      <c r="A54498" s="131"/>
    </row>
    <row r="54499" spans="1:1" x14ac:dyDescent="0.55000000000000004">
      <c r="A54499" s="131"/>
    </row>
    <row r="54502" spans="1:1" x14ac:dyDescent="0.55000000000000004">
      <c r="A54502" s="131"/>
    </row>
    <row r="54503" spans="1:1" x14ac:dyDescent="0.55000000000000004">
      <c r="A54503" s="131"/>
    </row>
    <row r="54506" spans="1:1" x14ac:dyDescent="0.55000000000000004">
      <c r="A54506" s="131"/>
    </row>
    <row r="54507" spans="1:1" x14ac:dyDescent="0.55000000000000004">
      <c r="A54507" s="131"/>
    </row>
    <row r="54510" spans="1:1" x14ac:dyDescent="0.55000000000000004">
      <c r="A54510" s="131"/>
    </row>
    <row r="54511" spans="1:1" x14ac:dyDescent="0.55000000000000004">
      <c r="A54511" s="131"/>
    </row>
    <row r="54514" spans="1:1" x14ac:dyDescent="0.55000000000000004">
      <c r="A54514" s="131"/>
    </row>
    <row r="54515" spans="1:1" x14ac:dyDescent="0.55000000000000004">
      <c r="A54515" s="131"/>
    </row>
    <row r="54518" spans="1:1" x14ac:dyDescent="0.55000000000000004">
      <c r="A54518" s="131"/>
    </row>
    <row r="54519" spans="1:1" x14ac:dyDescent="0.55000000000000004">
      <c r="A54519" s="131"/>
    </row>
    <row r="54522" spans="1:1" x14ac:dyDescent="0.55000000000000004">
      <c r="A54522" s="131"/>
    </row>
    <row r="54523" spans="1:1" x14ac:dyDescent="0.55000000000000004">
      <c r="A54523" s="131"/>
    </row>
    <row r="54526" spans="1:1" x14ac:dyDescent="0.55000000000000004">
      <c r="A54526" s="131"/>
    </row>
    <row r="54527" spans="1:1" x14ac:dyDescent="0.55000000000000004">
      <c r="A54527" s="131"/>
    </row>
    <row r="54530" spans="1:1" x14ac:dyDescent="0.55000000000000004">
      <c r="A54530" s="131"/>
    </row>
    <row r="54531" spans="1:1" x14ac:dyDescent="0.55000000000000004">
      <c r="A54531" s="131"/>
    </row>
    <row r="54534" spans="1:1" x14ac:dyDescent="0.55000000000000004">
      <c r="A54534" s="131"/>
    </row>
    <row r="54535" spans="1:1" x14ac:dyDescent="0.55000000000000004">
      <c r="A54535" s="131"/>
    </row>
    <row r="54538" spans="1:1" x14ac:dyDescent="0.55000000000000004">
      <c r="A54538" s="131"/>
    </row>
    <row r="54539" spans="1:1" x14ac:dyDescent="0.55000000000000004">
      <c r="A54539" s="131"/>
    </row>
    <row r="54542" spans="1:1" x14ac:dyDescent="0.55000000000000004">
      <c r="A54542" s="131"/>
    </row>
    <row r="54543" spans="1:1" x14ac:dyDescent="0.55000000000000004">
      <c r="A54543" s="131"/>
    </row>
    <row r="54546" spans="1:1" x14ac:dyDescent="0.55000000000000004">
      <c r="A54546" s="131"/>
    </row>
    <row r="54547" spans="1:1" x14ac:dyDescent="0.55000000000000004">
      <c r="A54547" s="131"/>
    </row>
    <row r="54550" spans="1:1" x14ac:dyDescent="0.55000000000000004">
      <c r="A54550" s="131"/>
    </row>
    <row r="54551" spans="1:1" x14ac:dyDescent="0.55000000000000004">
      <c r="A54551" s="131"/>
    </row>
    <row r="54554" spans="1:1" x14ac:dyDescent="0.55000000000000004">
      <c r="A54554" s="131"/>
    </row>
    <row r="54555" spans="1:1" x14ac:dyDescent="0.55000000000000004">
      <c r="A54555" s="131"/>
    </row>
    <row r="54558" spans="1:1" x14ac:dyDescent="0.55000000000000004">
      <c r="A54558" s="131"/>
    </row>
    <row r="54559" spans="1:1" x14ac:dyDescent="0.55000000000000004">
      <c r="A54559" s="131"/>
    </row>
    <row r="54562" spans="1:1" x14ac:dyDescent="0.55000000000000004">
      <c r="A54562" s="131"/>
    </row>
    <row r="54563" spans="1:1" x14ac:dyDescent="0.55000000000000004">
      <c r="A54563" s="131"/>
    </row>
    <row r="54566" spans="1:1" x14ac:dyDescent="0.55000000000000004">
      <c r="A54566" s="131"/>
    </row>
    <row r="54567" spans="1:1" x14ac:dyDescent="0.55000000000000004">
      <c r="A54567" s="131"/>
    </row>
    <row r="54570" spans="1:1" x14ac:dyDescent="0.55000000000000004">
      <c r="A54570" s="131"/>
    </row>
    <row r="54571" spans="1:1" x14ac:dyDescent="0.55000000000000004">
      <c r="A54571" s="131"/>
    </row>
    <row r="54574" spans="1:1" x14ac:dyDescent="0.55000000000000004">
      <c r="A54574" s="131"/>
    </row>
    <row r="54575" spans="1:1" x14ac:dyDescent="0.55000000000000004">
      <c r="A54575" s="131"/>
    </row>
    <row r="54578" spans="1:1" x14ac:dyDescent="0.55000000000000004">
      <c r="A54578" s="131"/>
    </row>
    <row r="54579" spans="1:1" x14ac:dyDescent="0.55000000000000004">
      <c r="A54579" s="131"/>
    </row>
    <row r="54582" spans="1:1" x14ac:dyDescent="0.55000000000000004">
      <c r="A54582" s="131"/>
    </row>
    <row r="54583" spans="1:1" x14ac:dyDescent="0.55000000000000004">
      <c r="A54583" s="131"/>
    </row>
    <row r="54586" spans="1:1" x14ac:dyDescent="0.55000000000000004">
      <c r="A54586" s="131"/>
    </row>
    <row r="54587" spans="1:1" x14ac:dyDescent="0.55000000000000004">
      <c r="A54587" s="131"/>
    </row>
    <row r="54590" spans="1:1" x14ac:dyDescent="0.55000000000000004">
      <c r="A54590" s="131"/>
    </row>
    <row r="54591" spans="1:1" x14ac:dyDescent="0.55000000000000004">
      <c r="A54591" s="131"/>
    </row>
    <row r="54594" spans="1:1" x14ac:dyDescent="0.55000000000000004">
      <c r="A54594" s="131"/>
    </row>
    <row r="54595" spans="1:1" x14ac:dyDescent="0.55000000000000004">
      <c r="A54595" s="131"/>
    </row>
    <row r="54598" spans="1:1" x14ac:dyDescent="0.55000000000000004">
      <c r="A54598" s="131"/>
    </row>
    <row r="54599" spans="1:1" x14ac:dyDescent="0.55000000000000004">
      <c r="A54599" s="131"/>
    </row>
    <row r="54602" spans="1:1" x14ac:dyDescent="0.55000000000000004">
      <c r="A54602" s="131"/>
    </row>
    <row r="54603" spans="1:1" x14ac:dyDescent="0.55000000000000004">
      <c r="A54603" s="131"/>
    </row>
    <row r="54606" spans="1:1" x14ac:dyDescent="0.55000000000000004">
      <c r="A54606" s="131"/>
    </row>
    <row r="54607" spans="1:1" x14ac:dyDescent="0.55000000000000004">
      <c r="A54607" s="131"/>
    </row>
    <row r="54610" spans="1:1" x14ac:dyDescent="0.55000000000000004">
      <c r="A54610" s="131"/>
    </row>
    <row r="54611" spans="1:1" x14ac:dyDescent="0.55000000000000004">
      <c r="A54611" s="131"/>
    </row>
    <row r="54614" spans="1:1" x14ac:dyDescent="0.55000000000000004">
      <c r="A54614" s="131"/>
    </row>
    <row r="54615" spans="1:1" x14ac:dyDescent="0.55000000000000004">
      <c r="A54615" s="131"/>
    </row>
    <row r="54618" spans="1:1" x14ac:dyDescent="0.55000000000000004">
      <c r="A54618" s="131"/>
    </row>
    <row r="54619" spans="1:1" x14ac:dyDescent="0.55000000000000004">
      <c r="A54619" s="131"/>
    </row>
    <row r="54622" spans="1:1" x14ac:dyDescent="0.55000000000000004">
      <c r="A54622" s="131"/>
    </row>
    <row r="54623" spans="1:1" x14ac:dyDescent="0.55000000000000004">
      <c r="A54623" s="131"/>
    </row>
    <row r="54626" spans="1:1" x14ac:dyDescent="0.55000000000000004">
      <c r="A54626" s="131"/>
    </row>
    <row r="54627" spans="1:1" x14ac:dyDescent="0.55000000000000004">
      <c r="A54627" s="131"/>
    </row>
    <row r="54630" spans="1:1" x14ac:dyDescent="0.55000000000000004">
      <c r="A54630" s="131"/>
    </row>
    <row r="54631" spans="1:1" x14ac:dyDescent="0.55000000000000004">
      <c r="A54631" s="131"/>
    </row>
    <row r="54634" spans="1:1" x14ac:dyDescent="0.55000000000000004">
      <c r="A54634" s="131"/>
    </row>
    <row r="54635" spans="1:1" x14ac:dyDescent="0.55000000000000004">
      <c r="A54635" s="131"/>
    </row>
    <row r="54638" spans="1:1" x14ac:dyDescent="0.55000000000000004">
      <c r="A54638" s="131"/>
    </row>
    <row r="54639" spans="1:1" x14ac:dyDescent="0.55000000000000004">
      <c r="A54639" s="131"/>
    </row>
    <row r="54642" spans="1:1" x14ac:dyDescent="0.55000000000000004">
      <c r="A54642" s="131"/>
    </row>
    <row r="54643" spans="1:1" x14ac:dyDescent="0.55000000000000004">
      <c r="A54643" s="131"/>
    </row>
    <row r="54646" spans="1:1" x14ac:dyDescent="0.55000000000000004">
      <c r="A54646" s="131"/>
    </row>
    <row r="54647" spans="1:1" x14ac:dyDescent="0.55000000000000004">
      <c r="A54647" s="131"/>
    </row>
    <row r="54650" spans="1:1" x14ac:dyDescent="0.55000000000000004">
      <c r="A54650" s="131"/>
    </row>
    <row r="54651" spans="1:1" x14ac:dyDescent="0.55000000000000004">
      <c r="A54651" s="131"/>
    </row>
    <row r="54654" spans="1:1" x14ac:dyDescent="0.55000000000000004">
      <c r="A54654" s="131"/>
    </row>
    <row r="54655" spans="1:1" x14ac:dyDescent="0.55000000000000004">
      <c r="A54655" s="131"/>
    </row>
    <row r="54658" spans="1:1" x14ac:dyDescent="0.55000000000000004">
      <c r="A54658" s="131"/>
    </row>
    <row r="54659" spans="1:1" x14ac:dyDescent="0.55000000000000004">
      <c r="A54659" s="131"/>
    </row>
    <row r="54662" spans="1:1" x14ac:dyDescent="0.55000000000000004">
      <c r="A54662" s="131"/>
    </row>
    <row r="54663" spans="1:1" x14ac:dyDescent="0.55000000000000004">
      <c r="A54663" s="131"/>
    </row>
    <row r="54666" spans="1:1" x14ac:dyDescent="0.55000000000000004">
      <c r="A54666" s="131"/>
    </row>
    <row r="54667" spans="1:1" x14ac:dyDescent="0.55000000000000004">
      <c r="A54667" s="131"/>
    </row>
    <row r="54670" spans="1:1" x14ac:dyDescent="0.55000000000000004">
      <c r="A54670" s="131"/>
    </row>
    <row r="54671" spans="1:1" x14ac:dyDescent="0.55000000000000004">
      <c r="A54671" s="131"/>
    </row>
    <row r="54674" spans="1:1" x14ac:dyDescent="0.55000000000000004">
      <c r="A54674" s="131"/>
    </row>
    <row r="54675" spans="1:1" x14ac:dyDescent="0.55000000000000004">
      <c r="A54675" s="131"/>
    </row>
    <row r="54678" spans="1:1" x14ac:dyDescent="0.55000000000000004">
      <c r="A54678" s="131"/>
    </row>
    <row r="54679" spans="1:1" x14ac:dyDescent="0.55000000000000004">
      <c r="A54679" s="131"/>
    </row>
    <row r="54682" spans="1:1" x14ac:dyDescent="0.55000000000000004">
      <c r="A54682" s="131"/>
    </row>
    <row r="54683" spans="1:1" x14ac:dyDescent="0.55000000000000004">
      <c r="A54683" s="131"/>
    </row>
    <row r="54686" spans="1:1" x14ac:dyDescent="0.55000000000000004">
      <c r="A54686" s="131"/>
    </row>
    <row r="54687" spans="1:1" x14ac:dyDescent="0.55000000000000004">
      <c r="A54687" s="131"/>
    </row>
    <row r="54690" spans="1:1" x14ac:dyDescent="0.55000000000000004">
      <c r="A54690" s="131"/>
    </row>
    <row r="54691" spans="1:1" x14ac:dyDescent="0.55000000000000004">
      <c r="A54691" s="131"/>
    </row>
    <row r="54694" spans="1:1" x14ac:dyDescent="0.55000000000000004">
      <c r="A54694" s="131"/>
    </row>
    <row r="54695" spans="1:1" x14ac:dyDescent="0.55000000000000004">
      <c r="A54695" s="131"/>
    </row>
    <row r="54698" spans="1:1" x14ac:dyDescent="0.55000000000000004">
      <c r="A54698" s="131"/>
    </row>
    <row r="54699" spans="1:1" x14ac:dyDescent="0.55000000000000004">
      <c r="A54699" s="131"/>
    </row>
    <row r="54702" spans="1:1" x14ac:dyDescent="0.55000000000000004">
      <c r="A54702" s="131"/>
    </row>
    <row r="54703" spans="1:1" x14ac:dyDescent="0.55000000000000004">
      <c r="A54703" s="131"/>
    </row>
    <row r="54706" spans="1:1" x14ac:dyDescent="0.55000000000000004">
      <c r="A54706" s="131"/>
    </row>
    <row r="54707" spans="1:1" x14ac:dyDescent="0.55000000000000004">
      <c r="A54707" s="131"/>
    </row>
    <row r="54710" spans="1:1" x14ac:dyDescent="0.55000000000000004">
      <c r="A54710" s="131"/>
    </row>
    <row r="54711" spans="1:1" x14ac:dyDescent="0.55000000000000004">
      <c r="A54711" s="131"/>
    </row>
    <row r="54714" spans="1:1" x14ac:dyDescent="0.55000000000000004">
      <c r="A54714" s="131"/>
    </row>
    <row r="54715" spans="1:1" x14ac:dyDescent="0.55000000000000004">
      <c r="A54715" s="131"/>
    </row>
    <row r="54718" spans="1:1" x14ac:dyDescent="0.55000000000000004">
      <c r="A54718" s="131"/>
    </row>
    <row r="54719" spans="1:1" x14ac:dyDescent="0.55000000000000004">
      <c r="A54719" s="131"/>
    </row>
    <row r="54722" spans="1:1" x14ac:dyDescent="0.55000000000000004">
      <c r="A54722" s="131"/>
    </row>
    <row r="54723" spans="1:1" x14ac:dyDescent="0.55000000000000004">
      <c r="A54723" s="131"/>
    </row>
    <row r="54726" spans="1:1" x14ac:dyDescent="0.55000000000000004">
      <c r="A54726" s="131"/>
    </row>
    <row r="54727" spans="1:1" x14ac:dyDescent="0.55000000000000004">
      <c r="A54727" s="131"/>
    </row>
    <row r="54730" spans="1:1" x14ac:dyDescent="0.55000000000000004">
      <c r="A54730" s="131"/>
    </row>
    <row r="54731" spans="1:1" x14ac:dyDescent="0.55000000000000004">
      <c r="A54731" s="131"/>
    </row>
    <row r="54734" spans="1:1" x14ac:dyDescent="0.55000000000000004">
      <c r="A54734" s="131"/>
    </row>
    <row r="54735" spans="1:1" x14ac:dyDescent="0.55000000000000004">
      <c r="A54735" s="131"/>
    </row>
    <row r="54738" spans="1:1" x14ac:dyDescent="0.55000000000000004">
      <c r="A54738" s="131"/>
    </row>
    <row r="54739" spans="1:1" x14ac:dyDescent="0.55000000000000004">
      <c r="A54739" s="131"/>
    </row>
    <row r="54742" spans="1:1" x14ac:dyDescent="0.55000000000000004">
      <c r="A54742" s="131"/>
    </row>
    <row r="54743" spans="1:1" x14ac:dyDescent="0.55000000000000004">
      <c r="A54743" s="131"/>
    </row>
    <row r="54746" spans="1:1" x14ac:dyDescent="0.55000000000000004">
      <c r="A54746" s="131"/>
    </row>
    <row r="54747" spans="1:1" x14ac:dyDescent="0.55000000000000004">
      <c r="A54747" s="131"/>
    </row>
    <row r="54750" spans="1:1" x14ac:dyDescent="0.55000000000000004">
      <c r="A54750" s="131"/>
    </row>
    <row r="54751" spans="1:1" x14ac:dyDescent="0.55000000000000004">
      <c r="A54751" s="131"/>
    </row>
    <row r="54754" spans="1:1" x14ac:dyDescent="0.55000000000000004">
      <c r="A54754" s="131"/>
    </row>
    <row r="54755" spans="1:1" x14ac:dyDescent="0.55000000000000004">
      <c r="A54755" s="131"/>
    </row>
    <row r="54758" spans="1:1" x14ac:dyDescent="0.55000000000000004">
      <c r="A54758" s="131"/>
    </row>
    <row r="54759" spans="1:1" x14ac:dyDescent="0.55000000000000004">
      <c r="A54759" s="131"/>
    </row>
    <row r="54762" spans="1:1" x14ac:dyDescent="0.55000000000000004">
      <c r="A54762" s="131"/>
    </row>
    <row r="54763" spans="1:1" x14ac:dyDescent="0.55000000000000004">
      <c r="A54763" s="131"/>
    </row>
    <row r="54766" spans="1:1" x14ac:dyDescent="0.55000000000000004">
      <c r="A54766" s="131"/>
    </row>
    <row r="54767" spans="1:1" x14ac:dyDescent="0.55000000000000004">
      <c r="A54767" s="131"/>
    </row>
    <row r="54770" spans="1:1" x14ac:dyDescent="0.55000000000000004">
      <c r="A54770" s="131"/>
    </row>
    <row r="54771" spans="1:1" x14ac:dyDescent="0.55000000000000004">
      <c r="A54771" s="131"/>
    </row>
    <row r="54774" spans="1:1" x14ac:dyDescent="0.55000000000000004">
      <c r="A54774" s="131"/>
    </row>
    <row r="54775" spans="1:1" x14ac:dyDescent="0.55000000000000004">
      <c r="A54775" s="131"/>
    </row>
    <row r="54778" spans="1:1" x14ac:dyDescent="0.55000000000000004">
      <c r="A54778" s="131"/>
    </row>
    <row r="54779" spans="1:1" x14ac:dyDescent="0.55000000000000004">
      <c r="A54779" s="131"/>
    </row>
    <row r="54782" spans="1:1" x14ac:dyDescent="0.55000000000000004">
      <c r="A54782" s="131"/>
    </row>
    <row r="54783" spans="1:1" x14ac:dyDescent="0.55000000000000004">
      <c r="A54783" s="131"/>
    </row>
    <row r="54786" spans="1:1" x14ac:dyDescent="0.55000000000000004">
      <c r="A54786" s="131"/>
    </row>
    <row r="54787" spans="1:1" x14ac:dyDescent="0.55000000000000004">
      <c r="A54787" s="131"/>
    </row>
    <row r="54790" spans="1:1" x14ac:dyDescent="0.55000000000000004">
      <c r="A54790" s="131"/>
    </row>
    <row r="54791" spans="1:1" x14ac:dyDescent="0.55000000000000004">
      <c r="A54791" s="131"/>
    </row>
    <row r="54794" spans="1:1" x14ac:dyDescent="0.55000000000000004">
      <c r="A54794" s="131"/>
    </row>
    <row r="54795" spans="1:1" x14ac:dyDescent="0.55000000000000004">
      <c r="A54795" s="131"/>
    </row>
    <row r="54798" spans="1:1" x14ac:dyDescent="0.55000000000000004">
      <c r="A54798" s="131"/>
    </row>
    <row r="54799" spans="1:1" x14ac:dyDescent="0.55000000000000004">
      <c r="A54799" s="131"/>
    </row>
    <row r="54802" spans="1:1" x14ac:dyDescent="0.55000000000000004">
      <c r="A54802" s="131"/>
    </row>
    <row r="54803" spans="1:1" x14ac:dyDescent="0.55000000000000004">
      <c r="A54803" s="131"/>
    </row>
    <row r="54806" spans="1:1" x14ac:dyDescent="0.55000000000000004">
      <c r="A54806" s="131"/>
    </row>
    <row r="54807" spans="1:1" x14ac:dyDescent="0.55000000000000004">
      <c r="A54807" s="131"/>
    </row>
    <row r="54810" spans="1:1" x14ac:dyDescent="0.55000000000000004">
      <c r="A54810" s="131"/>
    </row>
    <row r="54811" spans="1:1" x14ac:dyDescent="0.55000000000000004">
      <c r="A54811" s="131"/>
    </row>
    <row r="54814" spans="1:1" x14ac:dyDescent="0.55000000000000004">
      <c r="A54814" s="131"/>
    </row>
    <row r="54815" spans="1:1" x14ac:dyDescent="0.55000000000000004">
      <c r="A54815" s="131"/>
    </row>
    <row r="54818" spans="1:1" x14ac:dyDescent="0.55000000000000004">
      <c r="A54818" s="131"/>
    </row>
    <row r="54819" spans="1:1" x14ac:dyDescent="0.55000000000000004">
      <c r="A54819" s="131"/>
    </row>
    <row r="54822" spans="1:1" x14ac:dyDescent="0.55000000000000004">
      <c r="A54822" s="131"/>
    </row>
    <row r="54823" spans="1:1" x14ac:dyDescent="0.55000000000000004">
      <c r="A54823" s="131"/>
    </row>
    <row r="54826" spans="1:1" x14ac:dyDescent="0.55000000000000004">
      <c r="A54826" s="131"/>
    </row>
    <row r="54827" spans="1:1" x14ac:dyDescent="0.55000000000000004">
      <c r="A54827" s="131"/>
    </row>
    <row r="54830" spans="1:1" x14ac:dyDescent="0.55000000000000004">
      <c r="A54830" s="131"/>
    </row>
    <row r="54831" spans="1:1" x14ac:dyDescent="0.55000000000000004">
      <c r="A54831" s="131"/>
    </row>
    <row r="54834" spans="1:1" x14ac:dyDescent="0.55000000000000004">
      <c r="A54834" s="131"/>
    </row>
    <row r="54835" spans="1:1" x14ac:dyDescent="0.55000000000000004">
      <c r="A54835" s="131"/>
    </row>
    <row r="54838" spans="1:1" x14ac:dyDescent="0.55000000000000004">
      <c r="A54838" s="131"/>
    </row>
    <row r="54839" spans="1:1" x14ac:dyDescent="0.55000000000000004">
      <c r="A54839" s="131"/>
    </row>
    <row r="54842" spans="1:1" x14ac:dyDescent="0.55000000000000004">
      <c r="A54842" s="131"/>
    </row>
    <row r="54843" spans="1:1" x14ac:dyDescent="0.55000000000000004">
      <c r="A54843" s="131"/>
    </row>
    <row r="54846" spans="1:1" x14ac:dyDescent="0.55000000000000004">
      <c r="A54846" s="131"/>
    </row>
    <row r="54847" spans="1:1" x14ac:dyDescent="0.55000000000000004">
      <c r="A54847" s="131"/>
    </row>
    <row r="54850" spans="1:1" x14ac:dyDescent="0.55000000000000004">
      <c r="A54850" s="131"/>
    </row>
    <row r="54851" spans="1:1" x14ac:dyDescent="0.55000000000000004">
      <c r="A54851" s="131"/>
    </row>
    <row r="54854" spans="1:1" x14ac:dyDescent="0.55000000000000004">
      <c r="A54854" s="131"/>
    </row>
    <row r="54855" spans="1:1" x14ac:dyDescent="0.55000000000000004">
      <c r="A54855" s="131"/>
    </row>
    <row r="54858" spans="1:1" x14ac:dyDescent="0.55000000000000004">
      <c r="A54858" s="131"/>
    </row>
    <row r="54859" spans="1:1" x14ac:dyDescent="0.55000000000000004">
      <c r="A54859" s="131"/>
    </row>
    <row r="54862" spans="1:1" x14ac:dyDescent="0.55000000000000004">
      <c r="A54862" s="131"/>
    </row>
    <row r="54863" spans="1:1" x14ac:dyDescent="0.55000000000000004">
      <c r="A54863" s="131"/>
    </row>
    <row r="54866" spans="1:1" x14ac:dyDescent="0.55000000000000004">
      <c r="A54866" s="131"/>
    </row>
    <row r="54867" spans="1:1" x14ac:dyDescent="0.55000000000000004">
      <c r="A54867" s="131"/>
    </row>
    <row r="54870" spans="1:1" x14ac:dyDescent="0.55000000000000004">
      <c r="A54870" s="131"/>
    </row>
    <row r="54871" spans="1:1" x14ac:dyDescent="0.55000000000000004">
      <c r="A54871" s="131"/>
    </row>
    <row r="54874" spans="1:1" x14ac:dyDescent="0.55000000000000004">
      <c r="A54874" s="131"/>
    </row>
    <row r="54875" spans="1:1" x14ac:dyDescent="0.55000000000000004">
      <c r="A54875" s="131"/>
    </row>
    <row r="54878" spans="1:1" x14ac:dyDescent="0.55000000000000004">
      <c r="A54878" s="131"/>
    </row>
    <row r="54879" spans="1:1" x14ac:dyDescent="0.55000000000000004">
      <c r="A54879" s="131"/>
    </row>
    <row r="54882" spans="1:1" x14ac:dyDescent="0.55000000000000004">
      <c r="A54882" s="131"/>
    </row>
    <row r="54883" spans="1:1" x14ac:dyDescent="0.55000000000000004">
      <c r="A54883" s="131"/>
    </row>
    <row r="54886" spans="1:1" x14ac:dyDescent="0.55000000000000004">
      <c r="A54886" s="131"/>
    </row>
    <row r="54887" spans="1:1" x14ac:dyDescent="0.55000000000000004">
      <c r="A54887" s="131"/>
    </row>
    <row r="54890" spans="1:1" x14ac:dyDescent="0.55000000000000004">
      <c r="A54890" s="131"/>
    </row>
    <row r="54891" spans="1:1" x14ac:dyDescent="0.55000000000000004">
      <c r="A54891" s="131"/>
    </row>
    <row r="54894" spans="1:1" x14ac:dyDescent="0.55000000000000004">
      <c r="A54894" s="131"/>
    </row>
    <row r="54895" spans="1:1" x14ac:dyDescent="0.55000000000000004">
      <c r="A54895" s="131"/>
    </row>
    <row r="54898" spans="1:1" x14ac:dyDescent="0.55000000000000004">
      <c r="A54898" s="131"/>
    </row>
    <row r="54899" spans="1:1" x14ac:dyDescent="0.55000000000000004">
      <c r="A54899" s="131"/>
    </row>
    <row r="54902" spans="1:1" x14ac:dyDescent="0.55000000000000004">
      <c r="A54902" s="131"/>
    </row>
    <row r="54903" spans="1:1" x14ac:dyDescent="0.55000000000000004">
      <c r="A54903" s="131"/>
    </row>
    <row r="54906" spans="1:1" x14ac:dyDescent="0.55000000000000004">
      <c r="A54906" s="131"/>
    </row>
    <row r="54907" spans="1:1" x14ac:dyDescent="0.55000000000000004">
      <c r="A54907" s="131"/>
    </row>
    <row r="54910" spans="1:1" x14ac:dyDescent="0.55000000000000004">
      <c r="A54910" s="131"/>
    </row>
    <row r="54911" spans="1:1" x14ac:dyDescent="0.55000000000000004">
      <c r="A54911" s="131"/>
    </row>
    <row r="54914" spans="1:1" x14ac:dyDescent="0.55000000000000004">
      <c r="A54914" s="131"/>
    </row>
    <row r="54915" spans="1:1" x14ac:dyDescent="0.55000000000000004">
      <c r="A54915" s="131"/>
    </row>
    <row r="54918" spans="1:1" x14ac:dyDescent="0.55000000000000004">
      <c r="A54918" s="131"/>
    </row>
    <row r="54919" spans="1:1" x14ac:dyDescent="0.55000000000000004">
      <c r="A54919" s="131"/>
    </row>
    <row r="54922" spans="1:1" x14ac:dyDescent="0.55000000000000004">
      <c r="A54922" s="131"/>
    </row>
    <row r="54923" spans="1:1" x14ac:dyDescent="0.55000000000000004">
      <c r="A54923" s="131"/>
    </row>
    <row r="54926" spans="1:1" x14ac:dyDescent="0.55000000000000004">
      <c r="A54926" s="131"/>
    </row>
    <row r="54927" spans="1:1" x14ac:dyDescent="0.55000000000000004">
      <c r="A54927" s="131"/>
    </row>
    <row r="54930" spans="1:1" x14ac:dyDescent="0.55000000000000004">
      <c r="A54930" s="131"/>
    </row>
    <row r="54931" spans="1:1" x14ac:dyDescent="0.55000000000000004">
      <c r="A54931" s="131"/>
    </row>
    <row r="54934" spans="1:1" x14ac:dyDescent="0.55000000000000004">
      <c r="A54934" s="131"/>
    </row>
    <row r="54935" spans="1:1" x14ac:dyDescent="0.55000000000000004">
      <c r="A54935" s="131"/>
    </row>
    <row r="54938" spans="1:1" x14ac:dyDescent="0.55000000000000004">
      <c r="A54938" s="131"/>
    </row>
    <row r="54939" spans="1:1" x14ac:dyDescent="0.55000000000000004">
      <c r="A54939" s="131"/>
    </row>
    <row r="54942" spans="1:1" x14ac:dyDescent="0.55000000000000004">
      <c r="A54942" s="131"/>
    </row>
    <row r="54943" spans="1:1" x14ac:dyDescent="0.55000000000000004">
      <c r="A54943" s="131"/>
    </row>
    <row r="54946" spans="1:1" x14ac:dyDescent="0.55000000000000004">
      <c r="A54946" s="131"/>
    </row>
    <row r="54947" spans="1:1" x14ac:dyDescent="0.55000000000000004">
      <c r="A54947" s="131"/>
    </row>
    <row r="54950" spans="1:1" x14ac:dyDescent="0.55000000000000004">
      <c r="A54950" s="131"/>
    </row>
    <row r="54951" spans="1:1" x14ac:dyDescent="0.55000000000000004">
      <c r="A54951" s="131"/>
    </row>
    <row r="54954" spans="1:1" x14ac:dyDescent="0.55000000000000004">
      <c r="A54954" s="131"/>
    </row>
    <row r="54955" spans="1:1" x14ac:dyDescent="0.55000000000000004">
      <c r="A54955" s="131"/>
    </row>
    <row r="54958" spans="1:1" x14ac:dyDescent="0.55000000000000004">
      <c r="A54958" s="131"/>
    </row>
    <row r="54959" spans="1:1" x14ac:dyDescent="0.55000000000000004">
      <c r="A54959" s="131"/>
    </row>
    <row r="54962" spans="1:1" x14ac:dyDescent="0.55000000000000004">
      <c r="A54962" s="131"/>
    </row>
    <row r="54963" spans="1:1" x14ac:dyDescent="0.55000000000000004">
      <c r="A54963" s="131"/>
    </row>
    <row r="54966" spans="1:1" x14ac:dyDescent="0.55000000000000004">
      <c r="A54966" s="131"/>
    </row>
    <row r="54967" spans="1:1" x14ac:dyDescent="0.55000000000000004">
      <c r="A54967" s="131"/>
    </row>
    <row r="54970" spans="1:1" x14ac:dyDescent="0.55000000000000004">
      <c r="A54970" s="131"/>
    </row>
    <row r="54971" spans="1:1" x14ac:dyDescent="0.55000000000000004">
      <c r="A54971" s="131"/>
    </row>
    <row r="54974" spans="1:1" x14ac:dyDescent="0.55000000000000004">
      <c r="A54974" s="131"/>
    </row>
    <row r="54975" spans="1:1" x14ac:dyDescent="0.55000000000000004">
      <c r="A54975" s="131"/>
    </row>
    <row r="54978" spans="1:1" x14ac:dyDescent="0.55000000000000004">
      <c r="A54978" s="131"/>
    </row>
    <row r="54979" spans="1:1" x14ac:dyDescent="0.55000000000000004">
      <c r="A54979" s="131"/>
    </row>
    <row r="54982" spans="1:1" x14ac:dyDescent="0.55000000000000004">
      <c r="A54982" s="131"/>
    </row>
    <row r="54983" spans="1:1" x14ac:dyDescent="0.55000000000000004">
      <c r="A54983" s="131"/>
    </row>
    <row r="54986" spans="1:1" x14ac:dyDescent="0.55000000000000004">
      <c r="A54986" s="131"/>
    </row>
    <row r="54987" spans="1:1" x14ac:dyDescent="0.55000000000000004">
      <c r="A54987" s="131"/>
    </row>
    <row r="54990" spans="1:1" x14ac:dyDescent="0.55000000000000004">
      <c r="A54990" s="131"/>
    </row>
    <row r="54991" spans="1:1" x14ac:dyDescent="0.55000000000000004">
      <c r="A54991" s="131"/>
    </row>
    <row r="54994" spans="1:1" x14ac:dyDescent="0.55000000000000004">
      <c r="A54994" s="131"/>
    </row>
    <row r="54995" spans="1:1" x14ac:dyDescent="0.55000000000000004">
      <c r="A54995" s="131"/>
    </row>
    <row r="54998" spans="1:1" x14ac:dyDescent="0.55000000000000004">
      <c r="A54998" s="131"/>
    </row>
    <row r="54999" spans="1:1" x14ac:dyDescent="0.55000000000000004">
      <c r="A54999" s="131"/>
    </row>
    <row r="55002" spans="1:1" x14ac:dyDescent="0.55000000000000004">
      <c r="A55002" s="131"/>
    </row>
    <row r="55003" spans="1:1" x14ac:dyDescent="0.55000000000000004">
      <c r="A55003" s="131"/>
    </row>
    <row r="55006" spans="1:1" x14ac:dyDescent="0.55000000000000004">
      <c r="A55006" s="131"/>
    </row>
    <row r="55007" spans="1:1" x14ac:dyDescent="0.55000000000000004">
      <c r="A55007" s="131"/>
    </row>
    <row r="55010" spans="1:1" x14ac:dyDescent="0.55000000000000004">
      <c r="A55010" s="131"/>
    </row>
    <row r="55011" spans="1:1" x14ac:dyDescent="0.55000000000000004">
      <c r="A55011" s="131"/>
    </row>
    <row r="55014" spans="1:1" x14ac:dyDescent="0.55000000000000004">
      <c r="A55014" s="131"/>
    </row>
    <row r="55015" spans="1:1" x14ac:dyDescent="0.55000000000000004">
      <c r="A55015" s="131"/>
    </row>
    <row r="55018" spans="1:1" x14ac:dyDescent="0.55000000000000004">
      <c r="A55018" s="131"/>
    </row>
    <row r="55019" spans="1:1" x14ac:dyDescent="0.55000000000000004">
      <c r="A55019" s="131"/>
    </row>
    <row r="55022" spans="1:1" x14ac:dyDescent="0.55000000000000004">
      <c r="A55022" s="131"/>
    </row>
    <row r="55023" spans="1:1" x14ac:dyDescent="0.55000000000000004">
      <c r="A55023" s="131"/>
    </row>
    <row r="55026" spans="1:1" x14ac:dyDescent="0.55000000000000004">
      <c r="A55026" s="131"/>
    </row>
    <row r="55027" spans="1:1" x14ac:dyDescent="0.55000000000000004">
      <c r="A55027" s="131"/>
    </row>
    <row r="55030" spans="1:1" x14ac:dyDescent="0.55000000000000004">
      <c r="A55030" s="131"/>
    </row>
    <row r="55031" spans="1:1" x14ac:dyDescent="0.55000000000000004">
      <c r="A55031" s="131"/>
    </row>
    <row r="55034" spans="1:1" x14ac:dyDescent="0.55000000000000004">
      <c r="A55034" s="131"/>
    </row>
    <row r="55035" spans="1:1" x14ac:dyDescent="0.55000000000000004">
      <c r="A55035" s="131"/>
    </row>
    <row r="55038" spans="1:1" x14ac:dyDescent="0.55000000000000004">
      <c r="A55038" s="131"/>
    </row>
    <row r="55039" spans="1:1" x14ac:dyDescent="0.55000000000000004">
      <c r="A55039" s="131"/>
    </row>
    <row r="55042" spans="1:1" x14ac:dyDescent="0.55000000000000004">
      <c r="A55042" s="131"/>
    </row>
    <row r="55043" spans="1:1" x14ac:dyDescent="0.55000000000000004">
      <c r="A55043" s="131"/>
    </row>
    <row r="55046" spans="1:1" x14ac:dyDescent="0.55000000000000004">
      <c r="A55046" s="131"/>
    </row>
    <row r="55047" spans="1:1" x14ac:dyDescent="0.55000000000000004">
      <c r="A55047" s="131"/>
    </row>
    <row r="55050" spans="1:1" x14ac:dyDescent="0.55000000000000004">
      <c r="A55050" s="131"/>
    </row>
    <row r="55051" spans="1:1" x14ac:dyDescent="0.55000000000000004">
      <c r="A55051" s="131"/>
    </row>
    <row r="55054" spans="1:1" x14ac:dyDescent="0.55000000000000004">
      <c r="A55054" s="131"/>
    </row>
    <row r="55055" spans="1:1" x14ac:dyDescent="0.55000000000000004">
      <c r="A55055" s="131"/>
    </row>
    <row r="55058" spans="1:1" x14ac:dyDescent="0.55000000000000004">
      <c r="A55058" s="131"/>
    </row>
    <row r="55059" spans="1:1" x14ac:dyDescent="0.55000000000000004">
      <c r="A55059" s="131"/>
    </row>
    <row r="55062" spans="1:1" x14ac:dyDescent="0.55000000000000004">
      <c r="A55062" s="131"/>
    </row>
    <row r="55063" spans="1:1" x14ac:dyDescent="0.55000000000000004">
      <c r="A55063" s="131"/>
    </row>
    <row r="55066" spans="1:1" x14ac:dyDescent="0.55000000000000004">
      <c r="A55066" s="131"/>
    </row>
    <row r="55067" spans="1:1" x14ac:dyDescent="0.55000000000000004">
      <c r="A55067" s="131"/>
    </row>
    <row r="55070" spans="1:1" x14ac:dyDescent="0.55000000000000004">
      <c r="A55070" s="131"/>
    </row>
    <row r="55071" spans="1:1" x14ac:dyDescent="0.55000000000000004">
      <c r="A55071" s="131"/>
    </row>
    <row r="55074" spans="1:1" x14ac:dyDescent="0.55000000000000004">
      <c r="A55074" s="131"/>
    </row>
    <row r="55075" spans="1:1" x14ac:dyDescent="0.55000000000000004">
      <c r="A55075" s="131"/>
    </row>
    <row r="55078" spans="1:1" x14ac:dyDescent="0.55000000000000004">
      <c r="A55078" s="131"/>
    </row>
    <row r="55079" spans="1:1" x14ac:dyDescent="0.55000000000000004">
      <c r="A55079" s="131"/>
    </row>
    <row r="55082" spans="1:1" x14ac:dyDescent="0.55000000000000004">
      <c r="A55082" s="131"/>
    </row>
    <row r="55083" spans="1:1" x14ac:dyDescent="0.55000000000000004">
      <c r="A55083" s="131"/>
    </row>
    <row r="55086" spans="1:1" x14ac:dyDescent="0.55000000000000004">
      <c r="A55086" s="131"/>
    </row>
    <row r="55087" spans="1:1" x14ac:dyDescent="0.55000000000000004">
      <c r="A55087" s="131"/>
    </row>
    <row r="55090" spans="1:1" x14ac:dyDescent="0.55000000000000004">
      <c r="A55090" s="131"/>
    </row>
    <row r="55091" spans="1:1" x14ac:dyDescent="0.55000000000000004">
      <c r="A55091" s="131"/>
    </row>
    <row r="55094" spans="1:1" x14ac:dyDescent="0.55000000000000004">
      <c r="A55094" s="131"/>
    </row>
    <row r="55095" spans="1:1" x14ac:dyDescent="0.55000000000000004">
      <c r="A55095" s="131"/>
    </row>
    <row r="55098" spans="1:1" x14ac:dyDescent="0.55000000000000004">
      <c r="A55098" s="131"/>
    </row>
    <row r="55099" spans="1:1" x14ac:dyDescent="0.55000000000000004">
      <c r="A55099" s="131"/>
    </row>
    <row r="55102" spans="1:1" x14ac:dyDescent="0.55000000000000004">
      <c r="A55102" s="131"/>
    </row>
    <row r="55103" spans="1:1" x14ac:dyDescent="0.55000000000000004">
      <c r="A55103" s="131"/>
    </row>
    <row r="55106" spans="1:1" x14ac:dyDescent="0.55000000000000004">
      <c r="A55106" s="131"/>
    </row>
    <row r="55107" spans="1:1" x14ac:dyDescent="0.55000000000000004">
      <c r="A55107" s="131"/>
    </row>
    <row r="55110" spans="1:1" x14ac:dyDescent="0.55000000000000004">
      <c r="A55110" s="131"/>
    </row>
    <row r="55111" spans="1:1" x14ac:dyDescent="0.55000000000000004">
      <c r="A55111" s="131"/>
    </row>
    <row r="55114" spans="1:1" x14ac:dyDescent="0.55000000000000004">
      <c r="A55114" s="131"/>
    </row>
    <row r="55115" spans="1:1" x14ac:dyDescent="0.55000000000000004">
      <c r="A55115" s="131"/>
    </row>
    <row r="55118" spans="1:1" x14ac:dyDescent="0.55000000000000004">
      <c r="A55118" s="131"/>
    </row>
    <row r="55119" spans="1:1" x14ac:dyDescent="0.55000000000000004">
      <c r="A55119" s="131"/>
    </row>
    <row r="55122" spans="1:1" x14ac:dyDescent="0.55000000000000004">
      <c r="A55122" s="131"/>
    </row>
    <row r="55123" spans="1:1" x14ac:dyDescent="0.55000000000000004">
      <c r="A55123" s="131"/>
    </row>
    <row r="55126" spans="1:1" x14ac:dyDescent="0.55000000000000004">
      <c r="A55126" s="131"/>
    </row>
    <row r="55127" spans="1:1" x14ac:dyDescent="0.55000000000000004">
      <c r="A55127" s="131"/>
    </row>
    <row r="55130" spans="1:1" x14ac:dyDescent="0.55000000000000004">
      <c r="A55130" s="131"/>
    </row>
    <row r="55131" spans="1:1" x14ac:dyDescent="0.55000000000000004">
      <c r="A55131" s="131"/>
    </row>
    <row r="55134" spans="1:1" x14ac:dyDescent="0.55000000000000004">
      <c r="A55134" s="131"/>
    </row>
    <row r="55135" spans="1:1" x14ac:dyDescent="0.55000000000000004">
      <c r="A55135" s="131"/>
    </row>
    <row r="55138" spans="1:1" x14ac:dyDescent="0.55000000000000004">
      <c r="A55138" s="131"/>
    </row>
    <row r="55139" spans="1:1" x14ac:dyDescent="0.55000000000000004">
      <c r="A55139" s="131"/>
    </row>
    <row r="55142" spans="1:1" x14ac:dyDescent="0.55000000000000004">
      <c r="A55142" s="131"/>
    </row>
    <row r="55143" spans="1:1" x14ac:dyDescent="0.55000000000000004">
      <c r="A55143" s="131"/>
    </row>
    <row r="55146" spans="1:1" x14ac:dyDescent="0.55000000000000004">
      <c r="A55146" s="131"/>
    </row>
    <row r="55147" spans="1:1" x14ac:dyDescent="0.55000000000000004">
      <c r="A55147" s="131"/>
    </row>
    <row r="55150" spans="1:1" x14ac:dyDescent="0.55000000000000004">
      <c r="A55150" s="131"/>
    </row>
    <row r="55151" spans="1:1" x14ac:dyDescent="0.55000000000000004">
      <c r="A55151" s="131"/>
    </row>
    <row r="55154" spans="1:1" x14ac:dyDescent="0.55000000000000004">
      <c r="A55154" s="131"/>
    </row>
    <row r="55155" spans="1:1" x14ac:dyDescent="0.55000000000000004">
      <c r="A55155" s="131"/>
    </row>
    <row r="55158" spans="1:1" x14ac:dyDescent="0.55000000000000004">
      <c r="A55158" s="131"/>
    </row>
    <row r="55159" spans="1:1" x14ac:dyDescent="0.55000000000000004">
      <c r="A55159" s="131"/>
    </row>
    <row r="55162" spans="1:1" x14ac:dyDescent="0.55000000000000004">
      <c r="A55162" s="131"/>
    </row>
    <row r="55163" spans="1:1" x14ac:dyDescent="0.55000000000000004">
      <c r="A55163" s="131"/>
    </row>
    <row r="55166" spans="1:1" x14ac:dyDescent="0.55000000000000004">
      <c r="A55166" s="131"/>
    </row>
    <row r="55167" spans="1:1" x14ac:dyDescent="0.55000000000000004">
      <c r="A55167" s="131"/>
    </row>
    <row r="55170" spans="1:1" x14ac:dyDescent="0.55000000000000004">
      <c r="A55170" s="131"/>
    </row>
    <row r="55171" spans="1:1" x14ac:dyDescent="0.55000000000000004">
      <c r="A55171" s="131"/>
    </row>
    <row r="55174" spans="1:1" x14ac:dyDescent="0.55000000000000004">
      <c r="A55174" s="131"/>
    </row>
    <row r="55175" spans="1:1" x14ac:dyDescent="0.55000000000000004">
      <c r="A55175" s="131"/>
    </row>
    <row r="55178" spans="1:1" x14ac:dyDescent="0.55000000000000004">
      <c r="A55178" s="131"/>
    </row>
    <row r="55179" spans="1:1" x14ac:dyDescent="0.55000000000000004">
      <c r="A55179" s="131"/>
    </row>
    <row r="55182" spans="1:1" x14ac:dyDescent="0.55000000000000004">
      <c r="A55182" s="131"/>
    </row>
    <row r="55183" spans="1:1" x14ac:dyDescent="0.55000000000000004">
      <c r="A55183" s="131"/>
    </row>
    <row r="55186" spans="1:1" x14ac:dyDescent="0.55000000000000004">
      <c r="A55186" s="131"/>
    </row>
    <row r="55187" spans="1:1" x14ac:dyDescent="0.55000000000000004">
      <c r="A55187" s="131"/>
    </row>
    <row r="55190" spans="1:1" x14ac:dyDescent="0.55000000000000004">
      <c r="A55190" s="131"/>
    </row>
    <row r="55191" spans="1:1" x14ac:dyDescent="0.55000000000000004">
      <c r="A55191" s="131"/>
    </row>
    <row r="55194" spans="1:1" x14ac:dyDescent="0.55000000000000004">
      <c r="A55194" s="131"/>
    </row>
    <row r="55195" spans="1:1" x14ac:dyDescent="0.55000000000000004">
      <c r="A55195" s="131"/>
    </row>
    <row r="55198" spans="1:1" x14ac:dyDescent="0.55000000000000004">
      <c r="A55198" s="131"/>
    </row>
    <row r="55199" spans="1:1" x14ac:dyDescent="0.55000000000000004">
      <c r="A55199" s="131"/>
    </row>
    <row r="55202" spans="1:1" x14ac:dyDescent="0.55000000000000004">
      <c r="A55202" s="131"/>
    </row>
    <row r="55203" spans="1:1" x14ac:dyDescent="0.55000000000000004">
      <c r="A55203" s="131"/>
    </row>
    <row r="55206" spans="1:1" x14ac:dyDescent="0.55000000000000004">
      <c r="A55206" s="131"/>
    </row>
    <row r="55207" spans="1:1" x14ac:dyDescent="0.55000000000000004">
      <c r="A55207" s="131"/>
    </row>
    <row r="55210" spans="1:1" x14ac:dyDescent="0.55000000000000004">
      <c r="A55210" s="131"/>
    </row>
    <row r="55211" spans="1:1" x14ac:dyDescent="0.55000000000000004">
      <c r="A55211" s="131"/>
    </row>
    <row r="55214" spans="1:1" x14ac:dyDescent="0.55000000000000004">
      <c r="A55214" s="131"/>
    </row>
    <row r="55215" spans="1:1" x14ac:dyDescent="0.55000000000000004">
      <c r="A55215" s="131"/>
    </row>
    <row r="55218" spans="1:1" x14ac:dyDescent="0.55000000000000004">
      <c r="A55218" s="131"/>
    </row>
    <row r="55219" spans="1:1" x14ac:dyDescent="0.55000000000000004">
      <c r="A55219" s="131"/>
    </row>
    <row r="55222" spans="1:1" x14ac:dyDescent="0.55000000000000004">
      <c r="A55222" s="131"/>
    </row>
    <row r="55223" spans="1:1" x14ac:dyDescent="0.55000000000000004">
      <c r="A55223" s="131"/>
    </row>
    <row r="55226" spans="1:1" x14ac:dyDescent="0.55000000000000004">
      <c r="A55226" s="131"/>
    </row>
    <row r="55227" spans="1:1" x14ac:dyDescent="0.55000000000000004">
      <c r="A55227" s="131"/>
    </row>
    <row r="55230" spans="1:1" x14ac:dyDescent="0.55000000000000004">
      <c r="A55230" s="131"/>
    </row>
    <row r="55231" spans="1:1" x14ac:dyDescent="0.55000000000000004">
      <c r="A55231" s="131"/>
    </row>
    <row r="55234" spans="1:1" x14ac:dyDescent="0.55000000000000004">
      <c r="A55234" s="131"/>
    </row>
    <row r="55235" spans="1:1" x14ac:dyDescent="0.55000000000000004">
      <c r="A55235" s="131"/>
    </row>
    <row r="55238" spans="1:1" x14ac:dyDescent="0.55000000000000004">
      <c r="A55238" s="131"/>
    </row>
    <row r="55239" spans="1:1" x14ac:dyDescent="0.55000000000000004">
      <c r="A55239" s="131"/>
    </row>
    <row r="55242" spans="1:1" x14ac:dyDescent="0.55000000000000004">
      <c r="A55242" s="131"/>
    </row>
    <row r="55243" spans="1:1" x14ac:dyDescent="0.55000000000000004">
      <c r="A55243" s="131"/>
    </row>
    <row r="55246" spans="1:1" x14ac:dyDescent="0.55000000000000004">
      <c r="A55246" s="131"/>
    </row>
    <row r="55247" spans="1:1" x14ac:dyDescent="0.55000000000000004">
      <c r="A55247" s="131"/>
    </row>
    <row r="55250" spans="1:1" x14ac:dyDescent="0.55000000000000004">
      <c r="A55250" s="131"/>
    </row>
    <row r="55251" spans="1:1" x14ac:dyDescent="0.55000000000000004">
      <c r="A55251" s="131"/>
    </row>
    <row r="55254" spans="1:1" x14ac:dyDescent="0.55000000000000004">
      <c r="A55254" s="131"/>
    </row>
    <row r="55255" spans="1:1" x14ac:dyDescent="0.55000000000000004">
      <c r="A55255" s="131"/>
    </row>
    <row r="55258" spans="1:1" x14ac:dyDescent="0.55000000000000004">
      <c r="A55258" s="131"/>
    </row>
    <row r="55259" spans="1:1" x14ac:dyDescent="0.55000000000000004">
      <c r="A55259" s="131"/>
    </row>
    <row r="55262" spans="1:1" x14ac:dyDescent="0.55000000000000004">
      <c r="A55262" s="131"/>
    </row>
    <row r="55263" spans="1:1" x14ac:dyDescent="0.55000000000000004">
      <c r="A55263" s="131"/>
    </row>
    <row r="55266" spans="1:1" x14ac:dyDescent="0.55000000000000004">
      <c r="A55266" s="131"/>
    </row>
    <row r="55267" spans="1:1" x14ac:dyDescent="0.55000000000000004">
      <c r="A55267" s="131"/>
    </row>
    <row r="55270" spans="1:1" x14ac:dyDescent="0.55000000000000004">
      <c r="A55270" s="131"/>
    </row>
    <row r="55271" spans="1:1" x14ac:dyDescent="0.55000000000000004">
      <c r="A55271" s="131"/>
    </row>
    <row r="55274" spans="1:1" x14ac:dyDescent="0.55000000000000004">
      <c r="A55274" s="131"/>
    </row>
    <row r="55275" spans="1:1" x14ac:dyDescent="0.55000000000000004">
      <c r="A55275" s="131"/>
    </row>
    <row r="55278" spans="1:1" x14ac:dyDescent="0.55000000000000004">
      <c r="A55278" s="131"/>
    </row>
    <row r="55279" spans="1:1" x14ac:dyDescent="0.55000000000000004">
      <c r="A55279" s="131"/>
    </row>
    <row r="55282" spans="1:1" x14ac:dyDescent="0.55000000000000004">
      <c r="A55282" s="131"/>
    </row>
    <row r="55283" spans="1:1" x14ac:dyDescent="0.55000000000000004">
      <c r="A55283" s="131"/>
    </row>
    <row r="55286" spans="1:1" x14ac:dyDescent="0.55000000000000004">
      <c r="A55286" s="131"/>
    </row>
    <row r="55287" spans="1:1" x14ac:dyDescent="0.55000000000000004">
      <c r="A55287" s="131"/>
    </row>
    <row r="55290" spans="1:1" x14ac:dyDescent="0.55000000000000004">
      <c r="A55290" s="131"/>
    </row>
    <row r="55291" spans="1:1" x14ac:dyDescent="0.55000000000000004">
      <c r="A55291" s="131"/>
    </row>
    <row r="55294" spans="1:1" x14ac:dyDescent="0.55000000000000004">
      <c r="A55294" s="131"/>
    </row>
    <row r="55295" spans="1:1" x14ac:dyDescent="0.55000000000000004">
      <c r="A55295" s="131"/>
    </row>
    <row r="55298" spans="1:1" x14ac:dyDescent="0.55000000000000004">
      <c r="A55298" s="131"/>
    </row>
    <row r="55299" spans="1:1" x14ac:dyDescent="0.55000000000000004">
      <c r="A55299" s="131"/>
    </row>
    <row r="55302" spans="1:1" x14ac:dyDescent="0.55000000000000004">
      <c r="A55302" s="131"/>
    </row>
    <row r="55303" spans="1:1" x14ac:dyDescent="0.55000000000000004">
      <c r="A55303" s="131"/>
    </row>
    <row r="55306" spans="1:1" x14ac:dyDescent="0.55000000000000004">
      <c r="A55306" s="131"/>
    </row>
    <row r="55307" spans="1:1" x14ac:dyDescent="0.55000000000000004">
      <c r="A55307" s="131"/>
    </row>
    <row r="55310" spans="1:1" x14ac:dyDescent="0.55000000000000004">
      <c r="A55310" s="131"/>
    </row>
    <row r="55311" spans="1:1" x14ac:dyDescent="0.55000000000000004">
      <c r="A55311" s="131"/>
    </row>
    <row r="55314" spans="1:1" x14ac:dyDescent="0.55000000000000004">
      <c r="A55314" s="131"/>
    </row>
    <row r="55315" spans="1:1" x14ac:dyDescent="0.55000000000000004">
      <c r="A55315" s="131"/>
    </row>
    <row r="55318" spans="1:1" x14ac:dyDescent="0.55000000000000004">
      <c r="A55318" s="131"/>
    </row>
    <row r="55319" spans="1:1" x14ac:dyDescent="0.55000000000000004">
      <c r="A55319" s="131"/>
    </row>
    <row r="55322" spans="1:1" x14ac:dyDescent="0.55000000000000004">
      <c r="A55322" s="131"/>
    </row>
    <row r="55323" spans="1:1" x14ac:dyDescent="0.55000000000000004">
      <c r="A55323" s="131"/>
    </row>
    <row r="55326" spans="1:1" x14ac:dyDescent="0.55000000000000004">
      <c r="A55326" s="131"/>
    </row>
    <row r="55327" spans="1:1" x14ac:dyDescent="0.55000000000000004">
      <c r="A55327" s="131"/>
    </row>
    <row r="55330" spans="1:1" x14ac:dyDescent="0.55000000000000004">
      <c r="A55330" s="131"/>
    </row>
    <row r="55331" spans="1:1" x14ac:dyDescent="0.55000000000000004">
      <c r="A55331" s="131"/>
    </row>
    <row r="55334" spans="1:1" x14ac:dyDescent="0.55000000000000004">
      <c r="A55334" s="131"/>
    </row>
    <row r="55335" spans="1:1" x14ac:dyDescent="0.55000000000000004">
      <c r="A55335" s="131"/>
    </row>
    <row r="55338" spans="1:1" x14ac:dyDescent="0.55000000000000004">
      <c r="A55338" s="131"/>
    </row>
    <row r="55339" spans="1:1" x14ac:dyDescent="0.55000000000000004">
      <c r="A55339" s="131"/>
    </row>
    <row r="55342" spans="1:1" x14ac:dyDescent="0.55000000000000004">
      <c r="A55342" s="131"/>
    </row>
    <row r="55343" spans="1:1" x14ac:dyDescent="0.55000000000000004">
      <c r="A55343" s="131"/>
    </row>
    <row r="55346" spans="1:1" x14ac:dyDescent="0.55000000000000004">
      <c r="A55346" s="131"/>
    </row>
    <row r="55347" spans="1:1" x14ac:dyDescent="0.55000000000000004">
      <c r="A55347" s="131"/>
    </row>
    <row r="55350" spans="1:1" x14ac:dyDescent="0.55000000000000004">
      <c r="A55350" s="131"/>
    </row>
    <row r="55351" spans="1:1" x14ac:dyDescent="0.55000000000000004">
      <c r="A55351" s="131"/>
    </row>
    <row r="55354" spans="1:1" x14ac:dyDescent="0.55000000000000004">
      <c r="A55354" s="131"/>
    </row>
    <row r="55355" spans="1:1" x14ac:dyDescent="0.55000000000000004">
      <c r="A55355" s="131"/>
    </row>
    <row r="55358" spans="1:1" x14ac:dyDescent="0.55000000000000004">
      <c r="A55358" s="131"/>
    </row>
    <row r="55359" spans="1:1" x14ac:dyDescent="0.55000000000000004">
      <c r="A55359" s="131"/>
    </row>
    <row r="55362" spans="1:1" x14ac:dyDescent="0.55000000000000004">
      <c r="A55362" s="131"/>
    </row>
    <row r="55363" spans="1:1" x14ac:dyDescent="0.55000000000000004">
      <c r="A55363" s="131"/>
    </row>
    <row r="55366" spans="1:1" x14ac:dyDescent="0.55000000000000004">
      <c r="A55366" s="131"/>
    </row>
    <row r="55367" spans="1:1" x14ac:dyDescent="0.55000000000000004">
      <c r="A55367" s="131"/>
    </row>
    <row r="55370" spans="1:1" x14ac:dyDescent="0.55000000000000004">
      <c r="A55370" s="131"/>
    </row>
    <row r="55371" spans="1:1" x14ac:dyDescent="0.55000000000000004">
      <c r="A55371" s="131"/>
    </row>
    <row r="55374" spans="1:1" x14ac:dyDescent="0.55000000000000004">
      <c r="A55374" s="131"/>
    </row>
    <row r="55375" spans="1:1" x14ac:dyDescent="0.55000000000000004">
      <c r="A55375" s="131"/>
    </row>
    <row r="55378" spans="1:1" x14ac:dyDescent="0.55000000000000004">
      <c r="A55378" s="131"/>
    </row>
    <row r="55379" spans="1:1" x14ac:dyDescent="0.55000000000000004">
      <c r="A55379" s="131"/>
    </row>
    <row r="55382" spans="1:1" x14ac:dyDescent="0.55000000000000004">
      <c r="A55382" s="131"/>
    </row>
    <row r="55383" spans="1:1" x14ac:dyDescent="0.55000000000000004">
      <c r="A55383" s="131"/>
    </row>
    <row r="55386" spans="1:1" x14ac:dyDescent="0.55000000000000004">
      <c r="A55386" s="131"/>
    </row>
    <row r="55387" spans="1:1" x14ac:dyDescent="0.55000000000000004">
      <c r="A55387" s="131"/>
    </row>
    <row r="55390" spans="1:1" x14ac:dyDescent="0.55000000000000004">
      <c r="A55390" s="131"/>
    </row>
    <row r="55391" spans="1:1" x14ac:dyDescent="0.55000000000000004">
      <c r="A55391" s="131"/>
    </row>
    <row r="55394" spans="1:1" x14ac:dyDescent="0.55000000000000004">
      <c r="A55394" s="131"/>
    </row>
    <row r="55395" spans="1:1" x14ac:dyDescent="0.55000000000000004">
      <c r="A55395" s="131"/>
    </row>
    <row r="55398" spans="1:1" x14ac:dyDescent="0.55000000000000004">
      <c r="A55398" s="131"/>
    </row>
    <row r="55399" spans="1:1" x14ac:dyDescent="0.55000000000000004">
      <c r="A55399" s="131"/>
    </row>
    <row r="55402" spans="1:1" x14ac:dyDescent="0.55000000000000004">
      <c r="A55402" s="131"/>
    </row>
    <row r="55403" spans="1:1" x14ac:dyDescent="0.55000000000000004">
      <c r="A55403" s="131"/>
    </row>
    <row r="55406" spans="1:1" x14ac:dyDescent="0.55000000000000004">
      <c r="A55406" s="131"/>
    </row>
    <row r="55407" spans="1:1" x14ac:dyDescent="0.55000000000000004">
      <c r="A55407" s="131"/>
    </row>
    <row r="55410" spans="1:1" x14ac:dyDescent="0.55000000000000004">
      <c r="A55410" s="131"/>
    </row>
    <row r="55411" spans="1:1" x14ac:dyDescent="0.55000000000000004">
      <c r="A55411" s="131"/>
    </row>
    <row r="55414" spans="1:1" x14ac:dyDescent="0.55000000000000004">
      <c r="A55414" s="131"/>
    </row>
    <row r="55415" spans="1:1" x14ac:dyDescent="0.55000000000000004">
      <c r="A55415" s="131"/>
    </row>
    <row r="55418" spans="1:1" x14ac:dyDescent="0.55000000000000004">
      <c r="A55418" s="131"/>
    </row>
    <row r="55419" spans="1:1" x14ac:dyDescent="0.55000000000000004">
      <c r="A55419" s="131"/>
    </row>
    <row r="55422" spans="1:1" x14ac:dyDescent="0.55000000000000004">
      <c r="A55422" s="131"/>
    </row>
    <row r="55423" spans="1:1" x14ac:dyDescent="0.55000000000000004">
      <c r="A55423" s="131"/>
    </row>
    <row r="55426" spans="1:1" x14ac:dyDescent="0.55000000000000004">
      <c r="A55426" s="131"/>
    </row>
    <row r="55427" spans="1:1" x14ac:dyDescent="0.55000000000000004">
      <c r="A55427" s="131"/>
    </row>
    <row r="55430" spans="1:1" x14ac:dyDescent="0.55000000000000004">
      <c r="A55430" s="131"/>
    </row>
    <row r="55431" spans="1:1" x14ac:dyDescent="0.55000000000000004">
      <c r="A55431" s="131"/>
    </row>
    <row r="55434" spans="1:1" x14ac:dyDescent="0.55000000000000004">
      <c r="A55434" s="131"/>
    </row>
    <row r="55435" spans="1:1" x14ac:dyDescent="0.55000000000000004">
      <c r="A55435" s="131"/>
    </row>
    <row r="55438" spans="1:1" x14ac:dyDescent="0.55000000000000004">
      <c r="A55438" s="131"/>
    </row>
    <row r="55439" spans="1:1" x14ac:dyDescent="0.55000000000000004">
      <c r="A55439" s="131"/>
    </row>
    <row r="55442" spans="1:1" x14ac:dyDescent="0.55000000000000004">
      <c r="A55442" s="131"/>
    </row>
    <row r="55443" spans="1:1" x14ac:dyDescent="0.55000000000000004">
      <c r="A55443" s="131"/>
    </row>
    <row r="55446" spans="1:1" x14ac:dyDescent="0.55000000000000004">
      <c r="A55446" s="131"/>
    </row>
    <row r="55447" spans="1:1" x14ac:dyDescent="0.55000000000000004">
      <c r="A55447" s="131"/>
    </row>
    <row r="55450" spans="1:1" x14ac:dyDescent="0.55000000000000004">
      <c r="A55450" s="131"/>
    </row>
    <row r="55451" spans="1:1" x14ac:dyDescent="0.55000000000000004">
      <c r="A55451" s="131"/>
    </row>
    <row r="55454" spans="1:1" x14ac:dyDescent="0.55000000000000004">
      <c r="A55454" s="131"/>
    </row>
    <row r="55455" spans="1:1" x14ac:dyDescent="0.55000000000000004">
      <c r="A55455" s="131"/>
    </row>
    <row r="55458" spans="1:1" x14ac:dyDescent="0.55000000000000004">
      <c r="A55458" s="131"/>
    </row>
    <row r="55459" spans="1:1" x14ac:dyDescent="0.55000000000000004">
      <c r="A55459" s="131"/>
    </row>
    <row r="55462" spans="1:1" x14ac:dyDescent="0.55000000000000004">
      <c r="A55462" s="131"/>
    </row>
    <row r="55463" spans="1:1" x14ac:dyDescent="0.55000000000000004">
      <c r="A55463" s="131"/>
    </row>
    <row r="55466" spans="1:1" x14ac:dyDescent="0.55000000000000004">
      <c r="A55466" s="131"/>
    </row>
    <row r="55467" spans="1:1" x14ac:dyDescent="0.55000000000000004">
      <c r="A55467" s="131"/>
    </row>
    <row r="55470" spans="1:1" x14ac:dyDescent="0.55000000000000004">
      <c r="A55470" s="131"/>
    </row>
    <row r="55471" spans="1:1" x14ac:dyDescent="0.55000000000000004">
      <c r="A55471" s="131"/>
    </row>
    <row r="55474" spans="1:1" x14ac:dyDescent="0.55000000000000004">
      <c r="A55474" s="131"/>
    </row>
    <row r="55475" spans="1:1" x14ac:dyDescent="0.55000000000000004">
      <c r="A55475" s="131"/>
    </row>
    <row r="55478" spans="1:1" x14ac:dyDescent="0.55000000000000004">
      <c r="A55478" s="131"/>
    </row>
    <row r="55479" spans="1:1" x14ac:dyDescent="0.55000000000000004">
      <c r="A55479" s="131"/>
    </row>
    <row r="55482" spans="1:1" x14ac:dyDescent="0.55000000000000004">
      <c r="A55482" s="131"/>
    </row>
    <row r="55483" spans="1:1" x14ac:dyDescent="0.55000000000000004">
      <c r="A55483" s="131"/>
    </row>
    <row r="55486" spans="1:1" x14ac:dyDescent="0.55000000000000004">
      <c r="A55486" s="131"/>
    </row>
    <row r="55487" spans="1:1" x14ac:dyDescent="0.55000000000000004">
      <c r="A55487" s="131"/>
    </row>
    <row r="55490" spans="1:1" x14ac:dyDescent="0.55000000000000004">
      <c r="A55490" s="131"/>
    </row>
    <row r="55491" spans="1:1" x14ac:dyDescent="0.55000000000000004">
      <c r="A55491" s="131"/>
    </row>
    <row r="55494" spans="1:1" x14ac:dyDescent="0.55000000000000004">
      <c r="A55494" s="131"/>
    </row>
    <row r="55495" spans="1:1" x14ac:dyDescent="0.55000000000000004">
      <c r="A55495" s="131"/>
    </row>
    <row r="55498" spans="1:1" x14ac:dyDescent="0.55000000000000004">
      <c r="A55498" s="131"/>
    </row>
    <row r="55499" spans="1:1" x14ac:dyDescent="0.55000000000000004">
      <c r="A55499" s="131"/>
    </row>
    <row r="55502" spans="1:1" x14ac:dyDescent="0.55000000000000004">
      <c r="A55502" s="131"/>
    </row>
    <row r="55503" spans="1:1" x14ac:dyDescent="0.55000000000000004">
      <c r="A55503" s="131"/>
    </row>
    <row r="55506" spans="1:1" x14ac:dyDescent="0.55000000000000004">
      <c r="A55506" s="131"/>
    </row>
    <row r="55507" spans="1:1" x14ac:dyDescent="0.55000000000000004">
      <c r="A55507" s="131"/>
    </row>
    <row r="55510" spans="1:1" x14ac:dyDescent="0.55000000000000004">
      <c r="A55510" s="131"/>
    </row>
    <row r="55511" spans="1:1" x14ac:dyDescent="0.55000000000000004">
      <c r="A55511" s="131"/>
    </row>
    <row r="55514" spans="1:1" x14ac:dyDescent="0.55000000000000004">
      <c r="A55514" s="131"/>
    </row>
    <row r="55515" spans="1:1" x14ac:dyDescent="0.55000000000000004">
      <c r="A55515" s="131"/>
    </row>
    <row r="55518" spans="1:1" x14ac:dyDescent="0.55000000000000004">
      <c r="A55518" s="131"/>
    </row>
    <row r="55519" spans="1:1" x14ac:dyDescent="0.55000000000000004">
      <c r="A55519" s="131"/>
    </row>
    <row r="55522" spans="1:1" x14ac:dyDescent="0.55000000000000004">
      <c r="A55522" s="131"/>
    </row>
    <row r="55523" spans="1:1" x14ac:dyDescent="0.55000000000000004">
      <c r="A55523" s="131"/>
    </row>
    <row r="55526" spans="1:1" x14ac:dyDescent="0.55000000000000004">
      <c r="A55526" s="131"/>
    </row>
    <row r="55527" spans="1:1" x14ac:dyDescent="0.55000000000000004">
      <c r="A55527" s="131"/>
    </row>
    <row r="55530" spans="1:1" x14ac:dyDescent="0.55000000000000004">
      <c r="A55530" s="131"/>
    </row>
    <row r="55531" spans="1:1" x14ac:dyDescent="0.55000000000000004">
      <c r="A55531" s="131"/>
    </row>
    <row r="55534" spans="1:1" x14ac:dyDescent="0.55000000000000004">
      <c r="A55534" s="131"/>
    </row>
    <row r="55535" spans="1:1" x14ac:dyDescent="0.55000000000000004">
      <c r="A55535" s="131"/>
    </row>
    <row r="55538" spans="1:1" x14ac:dyDescent="0.55000000000000004">
      <c r="A55538" s="131"/>
    </row>
    <row r="55539" spans="1:1" x14ac:dyDescent="0.55000000000000004">
      <c r="A55539" s="131"/>
    </row>
    <row r="55542" spans="1:1" x14ac:dyDescent="0.55000000000000004">
      <c r="A55542" s="131"/>
    </row>
    <row r="55543" spans="1:1" x14ac:dyDescent="0.55000000000000004">
      <c r="A55543" s="131"/>
    </row>
    <row r="55546" spans="1:1" x14ac:dyDescent="0.55000000000000004">
      <c r="A55546" s="131"/>
    </row>
    <row r="55547" spans="1:1" x14ac:dyDescent="0.55000000000000004">
      <c r="A55547" s="131"/>
    </row>
    <row r="55550" spans="1:1" x14ac:dyDescent="0.55000000000000004">
      <c r="A55550" s="131"/>
    </row>
    <row r="55551" spans="1:1" x14ac:dyDescent="0.55000000000000004">
      <c r="A55551" s="131"/>
    </row>
    <row r="55554" spans="1:1" x14ac:dyDescent="0.55000000000000004">
      <c r="A55554" s="131"/>
    </row>
    <row r="55555" spans="1:1" x14ac:dyDescent="0.55000000000000004">
      <c r="A55555" s="131"/>
    </row>
    <row r="55558" spans="1:1" x14ac:dyDescent="0.55000000000000004">
      <c r="A55558" s="131"/>
    </row>
    <row r="55559" spans="1:1" x14ac:dyDescent="0.55000000000000004">
      <c r="A55559" s="131"/>
    </row>
    <row r="55562" spans="1:1" x14ac:dyDescent="0.55000000000000004">
      <c r="A55562" s="131"/>
    </row>
    <row r="55563" spans="1:1" x14ac:dyDescent="0.55000000000000004">
      <c r="A55563" s="131"/>
    </row>
    <row r="55566" spans="1:1" x14ac:dyDescent="0.55000000000000004">
      <c r="A55566" s="131"/>
    </row>
    <row r="55567" spans="1:1" x14ac:dyDescent="0.55000000000000004">
      <c r="A55567" s="131"/>
    </row>
    <row r="55570" spans="1:1" x14ac:dyDescent="0.55000000000000004">
      <c r="A55570" s="131"/>
    </row>
    <row r="55571" spans="1:1" x14ac:dyDescent="0.55000000000000004">
      <c r="A55571" s="131"/>
    </row>
    <row r="55574" spans="1:1" x14ac:dyDescent="0.55000000000000004">
      <c r="A55574" s="131"/>
    </row>
    <row r="55575" spans="1:1" x14ac:dyDescent="0.55000000000000004">
      <c r="A55575" s="131"/>
    </row>
    <row r="55578" spans="1:1" x14ac:dyDescent="0.55000000000000004">
      <c r="A55578" s="131"/>
    </row>
    <row r="55579" spans="1:1" x14ac:dyDescent="0.55000000000000004">
      <c r="A55579" s="131"/>
    </row>
    <row r="55582" spans="1:1" x14ac:dyDescent="0.55000000000000004">
      <c r="A55582" s="131"/>
    </row>
    <row r="55583" spans="1:1" x14ac:dyDescent="0.55000000000000004">
      <c r="A55583" s="131"/>
    </row>
    <row r="55586" spans="1:1" x14ac:dyDescent="0.55000000000000004">
      <c r="A55586" s="131"/>
    </row>
    <row r="55587" spans="1:1" x14ac:dyDescent="0.55000000000000004">
      <c r="A55587" s="131"/>
    </row>
    <row r="55590" spans="1:1" x14ac:dyDescent="0.55000000000000004">
      <c r="A55590" s="131"/>
    </row>
    <row r="55591" spans="1:1" x14ac:dyDescent="0.55000000000000004">
      <c r="A55591" s="131"/>
    </row>
    <row r="55594" spans="1:1" x14ac:dyDescent="0.55000000000000004">
      <c r="A55594" s="131"/>
    </row>
    <row r="55595" spans="1:1" x14ac:dyDescent="0.55000000000000004">
      <c r="A55595" s="131"/>
    </row>
    <row r="55598" spans="1:1" x14ac:dyDescent="0.55000000000000004">
      <c r="A55598" s="131"/>
    </row>
    <row r="55599" spans="1:1" x14ac:dyDescent="0.55000000000000004">
      <c r="A55599" s="131"/>
    </row>
    <row r="55602" spans="1:1" x14ac:dyDescent="0.55000000000000004">
      <c r="A55602" s="131"/>
    </row>
    <row r="55603" spans="1:1" x14ac:dyDescent="0.55000000000000004">
      <c r="A55603" s="131"/>
    </row>
    <row r="55606" spans="1:1" x14ac:dyDescent="0.55000000000000004">
      <c r="A55606" s="131"/>
    </row>
    <row r="55607" spans="1:1" x14ac:dyDescent="0.55000000000000004">
      <c r="A55607" s="131"/>
    </row>
    <row r="55610" spans="1:1" x14ac:dyDescent="0.55000000000000004">
      <c r="A55610" s="131"/>
    </row>
    <row r="55611" spans="1:1" x14ac:dyDescent="0.55000000000000004">
      <c r="A55611" s="131"/>
    </row>
    <row r="55614" spans="1:1" x14ac:dyDescent="0.55000000000000004">
      <c r="A55614" s="131"/>
    </row>
    <row r="55615" spans="1:1" x14ac:dyDescent="0.55000000000000004">
      <c r="A55615" s="131"/>
    </row>
    <row r="55618" spans="1:1" x14ac:dyDescent="0.55000000000000004">
      <c r="A55618" s="131"/>
    </row>
    <row r="55619" spans="1:1" x14ac:dyDescent="0.55000000000000004">
      <c r="A55619" s="131"/>
    </row>
    <row r="55622" spans="1:1" x14ac:dyDescent="0.55000000000000004">
      <c r="A55622" s="131"/>
    </row>
    <row r="55623" spans="1:1" x14ac:dyDescent="0.55000000000000004">
      <c r="A55623" s="131"/>
    </row>
    <row r="55626" spans="1:1" x14ac:dyDescent="0.55000000000000004">
      <c r="A55626" s="131"/>
    </row>
    <row r="55627" spans="1:1" x14ac:dyDescent="0.55000000000000004">
      <c r="A55627" s="131"/>
    </row>
    <row r="55630" spans="1:1" x14ac:dyDescent="0.55000000000000004">
      <c r="A55630" s="131"/>
    </row>
    <row r="55631" spans="1:1" x14ac:dyDescent="0.55000000000000004">
      <c r="A55631" s="131"/>
    </row>
    <row r="55634" spans="1:1" x14ac:dyDescent="0.55000000000000004">
      <c r="A55634" s="131"/>
    </row>
    <row r="55635" spans="1:1" x14ac:dyDescent="0.55000000000000004">
      <c r="A55635" s="131"/>
    </row>
    <row r="55638" spans="1:1" x14ac:dyDescent="0.55000000000000004">
      <c r="A55638" s="131"/>
    </row>
    <row r="55639" spans="1:1" x14ac:dyDescent="0.55000000000000004">
      <c r="A55639" s="131"/>
    </row>
    <row r="55642" spans="1:1" x14ac:dyDescent="0.55000000000000004">
      <c r="A55642" s="131"/>
    </row>
    <row r="55643" spans="1:1" x14ac:dyDescent="0.55000000000000004">
      <c r="A55643" s="131"/>
    </row>
    <row r="55646" spans="1:1" x14ac:dyDescent="0.55000000000000004">
      <c r="A55646" s="131"/>
    </row>
    <row r="55647" spans="1:1" x14ac:dyDescent="0.55000000000000004">
      <c r="A55647" s="131"/>
    </row>
    <row r="55650" spans="1:1" x14ac:dyDescent="0.55000000000000004">
      <c r="A55650" s="131"/>
    </row>
    <row r="55651" spans="1:1" x14ac:dyDescent="0.55000000000000004">
      <c r="A55651" s="131"/>
    </row>
    <row r="55654" spans="1:1" x14ac:dyDescent="0.55000000000000004">
      <c r="A55654" s="131"/>
    </row>
    <row r="55655" spans="1:1" x14ac:dyDescent="0.55000000000000004">
      <c r="A55655" s="131"/>
    </row>
    <row r="55658" spans="1:1" x14ac:dyDescent="0.55000000000000004">
      <c r="A55658" s="131"/>
    </row>
    <row r="55659" spans="1:1" x14ac:dyDescent="0.55000000000000004">
      <c r="A55659" s="131"/>
    </row>
    <row r="55662" spans="1:1" x14ac:dyDescent="0.55000000000000004">
      <c r="A55662" s="131"/>
    </row>
    <row r="55663" spans="1:1" x14ac:dyDescent="0.55000000000000004">
      <c r="A55663" s="131"/>
    </row>
    <row r="55666" spans="1:1" x14ac:dyDescent="0.55000000000000004">
      <c r="A55666" s="131"/>
    </row>
    <row r="55667" spans="1:1" x14ac:dyDescent="0.55000000000000004">
      <c r="A55667" s="131"/>
    </row>
    <row r="55670" spans="1:1" x14ac:dyDescent="0.55000000000000004">
      <c r="A55670" s="131"/>
    </row>
    <row r="55671" spans="1:1" x14ac:dyDescent="0.55000000000000004">
      <c r="A55671" s="131"/>
    </row>
    <row r="55674" spans="1:1" x14ac:dyDescent="0.55000000000000004">
      <c r="A55674" s="131"/>
    </row>
    <row r="55675" spans="1:1" x14ac:dyDescent="0.55000000000000004">
      <c r="A55675" s="131"/>
    </row>
    <row r="55678" spans="1:1" x14ac:dyDescent="0.55000000000000004">
      <c r="A55678" s="131"/>
    </row>
    <row r="55679" spans="1:1" x14ac:dyDescent="0.55000000000000004">
      <c r="A55679" s="131"/>
    </row>
    <row r="55682" spans="1:1" x14ac:dyDescent="0.55000000000000004">
      <c r="A55682" s="131"/>
    </row>
    <row r="55683" spans="1:1" x14ac:dyDescent="0.55000000000000004">
      <c r="A55683" s="131"/>
    </row>
    <row r="55686" spans="1:1" x14ac:dyDescent="0.55000000000000004">
      <c r="A55686" s="131"/>
    </row>
    <row r="55687" spans="1:1" x14ac:dyDescent="0.55000000000000004">
      <c r="A55687" s="131"/>
    </row>
    <row r="55690" spans="1:1" x14ac:dyDescent="0.55000000000000004">
      <c r="A55690" s="131"/>
    </row>
    <row r="55691" spans="1:1" x14ac:dyDescent="0.55000000000000004">
      <c r="A55691" s="131"/>
    </row>
    <row r="55694" spans="1:1" x14ac:dyDescent="0.55000000000000004">
      <c r="A55694" s="131"/>
    </row>
    <row r="55695" spans="1:1" x14ac:dyDescent="0.55000000000000004">
      <c r="A55695" s="131"/>
    </row>
    <row r="55698" spans="1:1" x14ac:dyDescent="0.55000000000000004">
      <c r="A55698" s="131"/>
    </row>
    <row r="55699" spans="1:1" x14ac:dyDescent="0.55000000000000004">
      <c r="A55699" s="131"/>
    </row>
    <row r="55702" spans="1:1" x14ac:dyDescent="0.55000000000000004">
      <c r="A55702" s="131"/>
    </row>
    <row r="55703" spans="1:1" x14ac:dyDescent="0.55000000000000004">
      <c r="A55703" s="131"/>
    </row>
    <row r="55706" spans="1:1" x14ac:dyDescent="0.55000000000000004">
      <c r="A55706" s="131"/>
    </row>
    <row r="55707" spans="1:1" x14ac:dyDescent="0.55000000000000004">
      <c r="A55707" s="131"/>
    </row>
    <row r="55710" spans="1:1" x14ac:dyDescent="0.55000000000000004">
      <c r="A55710" s="131"/>
    </row>
    <row r="55711" spans="1:1" x14ac:dyDescent="0.55000000000000004">
      <c r="A55711" s="131"/>
    </row>
    <row r="55714" spans="1:1" x14ac:dyDescent="0.55000000000000004">
      <c r="A55714" s="131"/>
    </row>
    <row r="55715" spans="1:1" x14ac:dyDescent="0.55000000000000004">
      <c r="A55715" s="131"/>
    </row>
    <row r="55718" spans="1:1" x14ac:dyDescent="0.55000000000000004">
      <c r="A55718" s="131"/>
    </row>
    <row r="55719" spans="1:1" x14ac:dyDescent="0.55000000000000004">
      <c r="A55719" s="131"/>
    </row>
    <row r="55722" spans="1:1" x14ac:dyDescent="0.55000000000000004">
      <c r="A55722" s="131"/>
    </row>
    <row r="55723" spans="1:1" x14ac:dyDescent="0.55000000000000004">
      <c r="A55723" s="131"/>
    </row>
    <row r="55726" spans="1:1" x14ac:dyDescent="0.55000000000000004">
      <c r="A55726" s="131"/>
    </row>
    <row r="55727" spans="1:1" x14ac:dyDescent="0.55000000000000004">
      <c r="A55727" s="131"/>
    </row>
    <row r="55730" spans="1:1" x14ac:dyDescent="0.55000000000000004">
      <c r="A55730" s="131"/>
    </row>
    <row r="55731" spans="1:1" x14ac:dyDescent="0.55000000000000004">
      <c r="A55731" s="131"/>
    </row>
    <row r="55734" spans="1:1" x14ac:dyDescent="0.55000000000000004">
      <c r="A55734" s="131"/>
    </row>
    <row r="55735" spans="1:1" x14ac:dyDescent="0.55000000000000004">
      <c r="A55735" s="131"/>
    </row>
    <row r="55738" spans="1:1" x14ac:dyDescent="0.55000000000000004">
      <c r="A55738" s="131"/>
    </row>
    <row r="55739" spans="1:1" x14ac:dyDescent="0.55000000000000004">
      <c r="A55739" s="131"/>
    </row>
    <row r="55742" spans="1:1" x14ac:dyDescent="0.55000000000000004">
      <c r="A55742" s="131"/>
    </row>
    <row r="55743" spans="1:1" x14ac:dyDescent="0.55000000000000004">
      <c r="A55743" s="131"/>
    </row>
    <row r="55746" spans="1:1" x14ac:dyDescent="0.55000000000000004">
      <c r="A55746" s="131"/>
    </row>
    <row r="55747" spans="1:1" x14ac:dyDescent="0.55000000000000004">
      <c r="A55747" s="131"/>
    </row>
    <row r="55750" spans="1:1" x14ac:dyDescent="0.55000000000000004">
      <c r="A55750" s="131"/>
    </row>
    <row r="55751" spans="1:1" x14ac:dyDescent="0.55000000000000004">
      <c r="A55751" s="131"/>
    </row>
    <row r="55754" spans="1:1" x14ac:dyDescent="0.55000000000000004">
      <c r="A55754" s="131"/>
    </row>
    <row r="55755" spans="1:1" x14ac:dyDescent="0.55000000000000004">
      <c r="A55755" s="131"/>
    </row>
    <row r="55758" spans="1:1" x14ac:dyDescent="0.55000000000000004">
      <c r="A55758" s="131"/>
    </row>
    <row r="55759" spans="1:1" x14ac:dyDescent="0.55000000000000004">
      <c r="A55759" s="131"/>
    </row>
    <row r="55762" spans="1:1" x14ac:dyDescent="0.55000000000000004">
      <c r="A55762" s="131"/>
    </row>
    <row r="55763" spans="1:1" x14ac:dyDescent="0.55000000000000004">
      <c r="A55763" s="131"/>
    </row>
    <row r="55766" spans="1:1" x14ac:dyDescent="0.55000000000000004">
      <c r="A55766" s="131"/>
    </row>
    <row r="55767" spans="1:1" x14ac:dyDescent="0.55000000000000004">
      <c r="A55767" s="131"/>
    </row>
    <row r="55770" spans="1:1" x14ac:dyDescent="0.55000000000000004">
      <c r="A55770" s="131"/>
    </row>
    <row r="55771" spans="1:1" x14ac:dyDescent="0.55000000000000004">
      <c r="A55771" s="131"/>
    </row>
    <row r="55774" spans="1:1" x14ac:dyDescent="0.55000000000000004">
      <c r="A55774" s="131"/>
    </row>
    <row r="55775" spans="1:1" x14ac:dyDescent="0.55000000000000004">
      <c r="A55775" s="131"/>
    </row>
    <row r="55778" spans="1:1" x14ac:dyDescent="0.55000000000000004">
      <c r="A55778" s="131"/>
    </row>
    <row r="55779" spans="1:1" x14ac:dyDescent="0.55000000000000004">
      <c r="A55779" s="131"/>
    </row>
    <row r="55782" spans="1:1" x14ac:dyDescent="0.55000000000000004">
      <c r="A55782" s="131"/>
    </row>
    <row r="55783" spans="1:1" x14ac:dyDescent="0.55000000000000004">
      <c r="A55783" s="131"/>
    </row>
    <row r="55786" spans="1:1" x14ac:dyDescent="0.55000000000000004">
      <c r="A55786" s="131"/>
    </row>
    <row r="55787" spans="1:1" x14ac:dyDescent="0.55000000000000004">
      <c r="A55787" s="131"/>
    </row>
    <row r="55790" spans="1:1" x14ac:dyDescent="0.55000000000000004">
      <c r="A55790" s="131"/>
    </row>
    <row r="55791" spans="1:1" x14ac:dyDescent="0.55000000000000004">
      <c r="A55791" s="131"/>
    </row>
    <row r="55794" spans="1:1" x14ac:dyDescent="0.55000000000000004">
      <c r="A55794" s="131"/>
    </row>
    <row r="55795" spans="1:1" x14ac:dyDescent="0.55000000000000004">
      <c r="A55795" s="131"/>
    </row>
    <row r="55798" spans="1:1" x14ac:dyDescent="0.55000000000000004">
      <c r="A55798" s="131"/>
    </row>
    <row r="55799" spans="1:1" x14ac:dyDescent="0.55000000000000004">
      <c r="A55799" s="131"/>
    </row>
    <row r="55802" spans="1:1" x14ac:dyDescent="0.55000000000000004">
      <c r="A55802" s="131"/>
    </row>
    <row r="55803" spans="1:1" x14ac:dyDescent="0.55000000000000004">
      <c r="A55803" s="131"/>
    </row>
    <row r="55806" spans="1:1" x14ac:dyDescent="0.55000000000000004">
      <c r="A55806" s="131"/>
    </row>
    <row r="55807" spans="1:1" x14ac:dyDescent="0.55000000000000004">
      <c r="A55807" s="131"/>
    </row>
    <row r="55810" spans="1:1" x14ac:dyDescent="0.55000000000000004">
      <c r="A55810" s="131"/>
    </row>
    <row r="55811" spans="1:1" x14ac:dyDescent="0.55000000000000004">
      <c r="A55811" s="131"/>
    </row>
    <row r="55814" spans="1:1" x14ac:dyDescent="0.55000000000000004">
      <c r="A55814" s="131"/>
    </row>
    <row r="55815" spans="1:1" x14ac:dyDescent="0.55000000000000004">
      <c r="A55815" s="131"/>
    </row>
    <row r="55818" spans="1:1" x14ac:dyDescent="0.55000000000000004">
      <c r="A55818" s="131"/>
    </row>
    <row r="55819" spans="1:1" x14ac:dyDescent="0.55000000000000004">
      <c r="A55819" s="131"/>
    </row>
    <row r="55822" spans="1:1" x14ac:dyDescent="0.55000000000000004">
      <c r="A55822" s="131"/>
    </row>
    <row r="55823" spans="1:1" x14ac:dyDescent="0.55000000000000004">
      <c r="A55823" s="131"/>
    </row>
    <row r="55826" spans="1:1" x14ac:dyDescent="0.55000000000000004">
      <c r="A55826" s="131"/>
    </row>
    <row r="55827" spans="1:1" x14ac:dyDescent="0.55000000000000004">
      <c r="A55827" s="131"/>
    </row>
    <row r="55830" spans="1:1" x14ac:dyDescent="0.55000000000000004">
      <c r="A55830" s="131"/>
    </row>
    <row r="55831" spans="1:1" x14ac:dyDescent="0.55000000000000004">
      <c r="A55831" s="131"/>
    </row>
    <row r="55834" spans="1:1" x14ac:dyDescent="0.55000000000000004">
      <c r="A55834" s="131"/>
    </row>
    <row r="55835" spans="1:1" x14ac:dyDescent="0.55000000000000004">
      <c r="A55835" s="131"/>
    </row>
    <row r="55838" spans="1:1" x14ac:dyDescent="0.55000000000000004">
      <c r="A55838" s="131"/>
    </row>
    <row r="55839" spans="1:1" x14ac:dyDescent="0.55000000000000004">
      <c r="A55839" s="131"/>
    </row>
    <row r="55842" spans="1:1" x14ac:dyDescent="0.55000000000000004">
      <c r="A55842" s="131"/>
    </row>
    <row r="55843" spans="1:1" x14ac:dyDescent="0.55000000000000004">
      <c r="A55843" s="131"/>
    </row>
    <row r="55846" spans="1:1" x14ac:dyDescent="0.55000000000000004">
      <c r="A55846" s="131"/>
    </row>
    <row r="55847" spans="1:1" x14ac:dyDescent="0.55000000000000004">
      <c r="A55847" s="131"/>
    </row>
    <row r="55850" spans="1:1" x14ac:dyDescent="0.55000000000000004">
      <c r="A55850" s="131"/>
    </row>
    <row r="55851" spans="1:1" x14ac:dyDescent="0.55000000000000004">
      <c r="A55851" s="131"/>
    </row>
    <row r="55854" spans="1:1" x14ac:dyDescent="0.55000000000000004">
      <c r="A55854" s="131"/>
    </row>
    <row r="55855" spans="1:1" x14ac:dyDescent="0.55000000000000004">
      <c r="A55855" s="131"/>
    </row>
    <row r="55858" spans="1:1" x14ac:dyDescent="0.55000000000000004">
      <c r="A55858" s="131"/>
    </row>
    <row r="55859" spans="1:1" x14ac:dyDescent="0.55000000000000004">
      <c r="A55859" s="131"/>
    </row>
    <row r="55862" spans="1:1" x14ac:dyDescent="0.55000000000000004">
      <c r="A55862" s="131"/>
    </row>
    <row r="55863" spans="1:1" x14ac:dyDescent="0.55000000000000004">
      <c r="A55863" s="131"/>
    </row>
    <row r="55866" spans="1:1" x14ac:dyDescent="0.55000000000000004">
      <c r="A55866" s="131"/>
    </row>
    <row r="55867" spans="1:1" x14ac:dyDescent="0.55000000000000004">
      <c r="A55867" s="131"/>
    </row>
    <row r="55870" spans="1:1" x14ac:dyDescent="0.55000000000000004">
      <c r="A55870" s="131"/>
    </row>
    <row r="55871" spans="1:1" x14ac:dyDescent="0.55000000000000004">
      <c r="A55871" s="131"/>
    </row>
    <row r="55874" spans="1:1" x14ac:dyDescent="0.55000000000000004">
      <c r="A55874" s="131"/>
    </row>
    <row r="55875" spans="1:1" x14ac:dyDescent="0.55000000000000004">
      <c r="A55875" s="131"/>
    </row>
    <row r="55878" spans="1:1" x14ac:dyDescent="0.55000000000000004">
      <c r="A55878" s="131"/>
    </row>
    <row r="55879" spans="1:1" x14ac:dyDescent="0.55000000000000004">
      <c r="A55879" s="131"/>
    </row>
    <row r="55882" spans="1:1" x14ac:dyDescent="0.55000000000000004">
      <c r="A55882" s="131"/>
    </row>
    <row r="55883" spans="1:1" x14ac:dyDescent="0.55000000000000004">
      <c r="A55883" s="131"/>
    </row>
    <row r="55886" spans="1:1" x14ac:dyDescent="0.55000000000000004">
      <c r="A55886" s="131"/>
    </row>
    <row r="55887" spans="1:1" x14ac:dyDescent="0.55000000000000004">
      <c r="A55887" s="131"/>
    </row>
    <row r="55890" spans="1:1" x14ac:dyDescent="0.55000000000000004">
      <c r="A55890" s="131"/>
    </row>
    <row r="55891" spans="1:1" x14ac:dyDescent="0.55000000000000004">
      <c r="A55891" s="131"/>
    </row>
    <row r="55894" spans="1:1" x14ac:dyDescent="0.55000000000000004">
      <c r="A55894" s="131"/>
    </row>
    <row r="55895" spans="1:1" x14ac:dyDescent="0.55000000000000004">
      <c r="A55895" s="131"/>
    </row>
    <row r="55898" spans="1:1" x14ac:dyDescent="0.55000000000000004">
      <c r="A55898" s="131"/>
    </row>
    <row r="55899" spans="1:1" x14ac:dyDescent="0.55000000000000004">
      <c r="A55899" s="131"/>
    </row>
    <row r="55902" spans="1:1" x14ac:dyDescent="0.55000000000000004">
      <c r="A55902" s="131"/>
    </row>
    <row r="55903" spans="1:1" x14ac:dyDescent="0.55000000000000004">
      <c r="A55903" s="131"/>
    </row>
    <row r="55906" spans="1:1" x14ac:dyDescent="0.55000000000000004">
      <c r="A55906" s="131"/>
    </row>
    <row r="55907" spans="1:1" x14ac:dyDescent="0.55000000000000004">
      <c r="A55907" s="131"/>
    </row>
    <row r="55910" spans="1:1" x14ac:dyDescent="0.55000000000000004">
      <c r="A55910" s="131"/>
    </row>
    <row r="55911" spans="1:1" x14ac:dyDescent="0.55000000000000004">
      <c r="A55911" s="131"/>
    </row>
    <row r="55914" spans="1:1" x14ac:dyDescent="0.55000000000000004">
      <c r="A55914" s="131"/>
    </row>
    <row r="55915" spans="1:1" x14ac:dyDescent="0.55000000000000004">
      <c r="A55915" s="131"/>
    </row>
    <row r="55918" spans="1:1" x14ac:dyDescent="0.55000000000000004">
      <c r="A55918" s="131"/>
    </row>
    <row r="55919" spans="1:1" x14ac:dyDescent="0.55000000000000004">
      <c r="A55919" s="131"/>
    </row>
    <row r="55922" spans="1:1" x14ac:dyDescent="0.55000000000000004">
      <c r="A55922" s="131"/>
    </row>
    <row r="55923" spans="1:1" x14ac:dyDescent="0.55000000000000004">
      <c r="A55923" s="131"/>
    </row>
    <row r="55926" spans="1:1" x14ac:dyDescent="0.55000000000000004">
      <c r="A55926" s="131"/>
    </row>
    <row r="55927" spans="1:1" x14ac:dyDescent="0.55000000000000004">
      <c r="A55927" s="131"/>
    </row>
    <row r="55930" spans="1:1" x14ac:dyDescent="0.55000000000000004">
      <c r="A55930" s="131"/>
    </row>
    <row r="55931" spans="1:1" x14ac:dyDescent="0.55000000000000004">
      <c r="A55931" s="131"/>
    </row>
    <row r="55934" spans="1:1" x14ac:dyDescent="0.55000000000000004">
      <c r="A55934" s="131"/>
    </row>
    <row r="55935" spans="1:1" x14ac:dyDescent="0.55000000000000004">
      <c r="A55935" s="131"/>
    </row>
    <row r="55938" spans="1:1" x14ac:dyDescent="0.55000000000000004">
      <c r="A55938" s="131"/>
    </row>
    <row r="55939" spans="1:1" x14ac:dyDescent="0.55000000000000004">
      <c r="A55939" s="131"/>
    </row>
    <row r="55942" spans="1:1" x14ac:dyDescent="0.55000000000000004">
      <c r="A55942" s="131"/>
    </row>
    <row r="55943" spans="1:1" x14ac:dyDescent="0.55000000000000004">
      <c r="A55943" s="131"/>
    </row>
    <row r="55946" spans="1:1" x14ac:dyDescent="0.55000000000000004">
      <c r="A55946" s="131"/>
    </row>
    <row r="55947" spans="1:1" x14ac:dyDescent="0.55000000000000004">
      <c r="A55947" s="131"/>
    </row>
    <row r="55950" spans="1:1" x14ac:dyDescent="0.55000000000000004">
      <c r="A55950" s="131"/>
    </row>
    <row r="55951" spans="1:1" x14ac:dyDescent="0.55000000000000004">
      <c r="A55951" s="131"/>
    </row>
    <row r="55954" spans="1:1" x14ac:dyDescent="0.55000000000000004">
      <c r="A55954" s="131"/>
    </row>
    <row r="55955" spans="1:1" x14ac:dyDescent="0.55000000000000004">
      <c r="A55955" s="131"/>
    </row>
    <row r="55958" spans="1:1" x14ac:dyDescent="0.55000000000000004">
      <c r="A55958" s="131"/>
    </row>
    <row r="55959" spans="1:1" x14ac:dyDescent="0.55000000000000004">
      <c r="A55959" s="131"/>
    </row>
    <row r="55962" spans="1:1" x14ac:dyDescent="0.55000000000000004">
      <c r="A55962" s="131"/>
    </row>
    <row r="55963" spans="1:1" x14ac:dyDescent="0.55000000000000004">
      <c r="A55963" s="131"/>
    </row>
    <row r="55966" spans="1:1" x14ac:dyDescent="0.55000000000000004">
      <c r="A55966" s="131"/>
    </row>
    <row r="55967" spans="1:1" x14ac:dyDescent="0.55000000000000004">
      <c r="A55967" s="131"/>
    </row>
    <row r="55970" spans="1:1" x14ac:dyDescent="0.55000000000000004">
      <c r="A55970" s="131"/>
    </row>
    <row r="55971" spans="1:1" x14ac:dyDescent="0.55000000000000004">
      <c r="A55971" s="131"/>
    </row>
    <row r="55974" spans="1:1" x14ac:dyDescent="0.55000000000000004">
      <c r="A55974" s="131"/>
    </row>
    <row r="55975" spans="1:1" x14ac:dyDescent="0.55000000000000004">
      <c r="A55975" s="131"/>
    </row>
    <row r="55978" spans="1:1" x14ac:dyDescent="0.55000000000000004">
      <c r="A55978" s="131"/>
    </row>
    <row r="55979" spans="1:1" x14ac:dyDescent="0.55000000000000004">
      <c r="A55979" s="131"/>
    </row>
    <row r="55982" spans="1:1" x14ac:dyDescent="0.55000000000000004">
      <c r="A55982" s="131"/>
    </row>
    <row r="55983" spans="1:1" x14ac:dyDescent="0.55000000000000004">
      <c r="A55983" s="131"/>
    </row>
    <row r="55986" spans="1:1" x14ac:dyDescent="0.55000000000000004">
      <c r="A55986" s="131"/>
    </row>
    <row r="55987" spans="1:1" x14ac:dyDescent="0.55000000000000004">
      <c r="A55987" s="131"/>
    </row>
    <row r="55990" spans="1:1" x14ac:dyDescent="0.55000000000000004">
      <c r="A55990" s="131"/>
    </row>
    <row r="55991" spans="1:1" x14ac:dyDescent="0.55000000000000004">
      <c r="A55991" s="131"/>
    </row>
    <row r="55994" spans="1:1" x14ac:dyDescent="0.55000000000000004">
      <c r="A55994" s="131"/>
    </row>
    <row r="55995" spans="1:1" x14ac:dyDescent="0.55000000000000004">
      <c r="A55995" s="131"/>
    </row>
    <row r="55998" spans="1:1" x14ac:dyDescent="0.55000000000000004">
      <c r="A55998" s="131"/>
    </row>
    <row r="55999" spans="1:1" x14ac:dyDescent="0.55000000000000004">
      <c r="A55999" s="131"/>
    </row>
    <row r="56002" spans="1:1" x14ac:dyDescent="0.55000000000000004">
      <c r="A56002" s="131"/>
    </row>
    <row r="56003" spans="1:1" x14ac:dyDescent="0.55000000000000004">
      <c r="A56003" s="131"/>
    </row>
    <row r="56006" spans="1:1" x14ac:dyDescent="0.55000000000000004">
      <c r="A56006" s="131"/>
    </row>
    <row r="56007" spans="1:1" x14ac:dyDescent="0.55000000000000004">
      <c r="A56007" s="131"/>
    </row>
    <row r="56010" spans="1:1" x14ac:dyDescent="0.55000000000000004">
      <c r="A56010" s="131"/>
    </row>
    <row r="56011" spans="1:1" x14ac:dyDescent="0.55000000000000004">
      <c r="A56011" s="131"/>
    </row>
    <row r="56014" spans="1:1" x14ac:dyDescent="0.55000000000000004">
      <c r="A56014" s="131"/>
    </row>
    <row r="56015" spans="1:1" x14ac:dyDescent="0.55000000000000004">
      <c r="A56015" s="131"/>
    </row>
    <row r="56018" spans="1:1" x14ac:dyDescent="0.55000000000000004">
      <c r="A56018" s="131"/>
    </row>
    <row r="56019" spans="1:1" x14ac:dyDescent="0.55000000000000004">
      <c r="A56019" s="131"/>
    </row>
    <row r="56022" spans="1:1" x14ac:dyDescent="0.55000000000000004">
      <c r="A56022" s="131"/>
    </row>
    <row r="56023" spans="1:1" x14ac:dyDescent="0.55000000000000004">
      <c r="A56023" s="131"/>
    </row>
    <row r="56026" spans="1:1" x14ac:dyDescent="0.55000000000000004">
      <c r="A56026" s="131"/>
    </row>
    <row r="56027" spans="1:1" x14ac:dyDescent="0.55000000000000004">
      <c r="A56027" s="131"/>
    </row>
    <row r="56030" spans="1:1" x14ac:dyDescent="0.55000000000000004">
      <c r="A56030" s="131"/>
    </row>
    <row r="56031" spans="1:1" x14ac:dyDescent="0.55000000000000004">
      <c r="A56031" s="131"/>
    </row>
    <row r="56034" spans="1:1" x14ac:dyDescent="0.55000000000000004">
      <c r="A56034" s="131"/>
    </row>
    <row r="56035" spans="1:1" x14ac:dyDescent="0.55000000000000004">
      <c r="A56035" s="131"/>
    </row>
    <row r="56038" spans="1:1" x14ac:dyDescent="0.55000000000000004">
      <c r="A56038" s="131"/>
    </row>
    <row r="56039" spans="1:1" x14ac:dyDescent="0.55000000000000004">
      <c r="A56039" s="131"/>
    </row>
    <row r="56042" spans="1:1" x14ac:dyDescent="0.55000000000000004">
      <c r="A56042" s="131"/>
    </row>
    <row r="56043" spans="1:1" x14ac:dyDescent="0.55000000000000004">
      <c r="A56043" s="131"/>
    </row>
    <row r="56046" spans="1:1" x14ac:dyDescent="0.55000000000000004">
      <c r="A56046" s="131"/>
    </row>
    <row r="56047" spans="1:1" x14ac:dyDescent="0.55000000000000004">
      <c r="A56047" s="131"/>
    </row>
    <row r="56050" spans="1:1" x14ac:dyDescent="0.55000000000000004">
      <c r="A56050" s="131"/>
    </row>
    <row r="56051" spans="1:1" x14ac:dyDescent="0.55000000000000004">
      <c r="A56051" s="131"/>
    </row>
    <row r="56054" spans="1:1" x14ac:dyDescent="0.55000000000000004">
      <c r="A56054" s="131"/>
    </row>
    <row r="56055" spans="1:1" x14ac:dyDescent="0.55000000000000004">
      <c r="A56055" s="131"/>
    </row>
    <row r="56058" spans="1:1" x14ac:dyDescent="0.55000000000000004">
      <c r="A56058" s="131"/>
    </row>
    <row r="56059" spans="1:1" x14ac:dyDescent="0.55000000000000004">
      <c r="A56059" s="131"/>
    </row>
    <row r="56062" spans="1:1" x14ac:dyDescent="0.55000000000000004">
      <c r="A56062" s="131"/>
    </row>
    <row r="56063" spans="1:1" x14ac:dyDescent="0.55000000000000004">
      <c r="A56063" s="131"/>
    </row>
    <row r="56066" spans="1:1" x14ac:dyDescent="0.55000000000000004">
      <c r="A56066" s="131"/>
    </row>
    <row r="56067" spans="1:1" x14ac:dyDescent="0.55000000000000004">
      <c r="A56067" s="131"/>
    </row>
    <row r="56070" spans="1:1" x14ac:dyDescent="0.55000000000000004">
      <c r="A56070" s="131"/>
    </row>
    <row r="56071" spans="1:1" x14ac:dyDescent="0.55000000000000004">
      <c r="A56071" s="131"/>
    </row>
    <row r="56074" spans="1:1" x14ac:dyDescent="0.55000000000000004">
      <c r="A56074" s="131"/>
    </row>
    <row r="56075" spans="1:1" x14ac:dyDescent="0.55000000000000004">
      <c r="A56075" s="131"/>
    </row>
    <row r="56078" spans="1:1" x14ac:dyDescent="0.55000000000000004">
      <c r="A56078" s="131"/>
    </row>
    <row r="56079" spans="1:1" x14ac:dyDescent="0.55000000000000004">
      <c r="A56079" s="131"/>
    </row>
    <row r="56082" spans="1:1" x14ac:dyDescent="0.55000000000000004">
      <c r="A56082" s="131"/>
    </row>
    <row r="56083" spans="1:1" x14ac:dyDescent="0.55000000000000004">
      <c r="A56083" s="131"/>
    </row>
    <row r="56086" spans="1:1" x14ac:dyDescent="0.55000000000000004">
      <c r="A56086" s="131"/>
    </row>
    <row r="56087" spans="1:1" x14ac:dyDescent="0.55000000000000004">
      <c r="A56087" s="131"/>
    </row>
    <row r="56090" spans="1:1" x14ac:dyDescent="0.55000000000000004">
      <c r="A56090" s="131"/>
    </row>
    <row r="56091" spans="1:1" x14ac:dyDescent="0.55000000000000004">
      <c r="A56091" s="131"/>
    </row>
    <row r="56094" spans="1:1" x14ac:dyDescent="0.55000000000000004">
      <c r="A56094" s="131"/>
    </row>
    <row r="56095" spans="1:1" x14ac:dyDescent="0.55000000000000004">
      <c r="A56095" s="131"/>
    </row>
    <row r="56098" spans="1:1" x14ac:dyDescent="0.55000000000000004">
      <c r="A56098" s="131"/>
    </row>
    <row r="56099" spans="1:1" x14ac:dyDescent="0.55000000000000004">
      <c r="A56099" s="131"/>
    </row>
    <row r="56102" spans="1:1" x14ac:dyDescent="0.55000000000000004">
      <c r="A56102" s="131"/>
    </row>
    <row r="56103" spans="1:1" x14ac:dyDescent="0.55000000000000004">
      <c r="A56103" s="131"/>
    </row>
    <row r="56106" spans="1:1" x14ac:dyDescent="0.55000000000000004">
      <c r="A56106" s="131"/>
    </row>
    <row r="56107" spans="1:1" x14ac:dyDescent="0.55000000000000004">
      <c r="A56107" s="131"/>
    </row>
    <row r="56110" spans="1:1" x14ac:dyDescent="0.55000000000000004">
      <c r="A56110" s="131"/>
    </row>
    <row r="56111" spans="1:1" x14ac:dyDescent="0.55000000000000004">
      <c r="A56111" s="131"/>
    </row>
    <row r="56114" spans="1:1" x14ac:dyDescent="0.55000000000000004">
      <c r="A56114" s="131"/>
    </row>
    <row r="56115" spans="1:1" x14ac:dyDescent="0.55000000000000004">
      <c r="A56115" s="131"/>
    </row>
    <row r="56118" spans="1:1" x14ac:dyDescent="0.55000000000000004">
      <c r="A56118" s="131"/>
    </row>
    <row r="56119" spans="1:1" x14ac:dyDescent="0.55000000000000004">
      <c r="A56119" s="131"/>
    </row>
    <row r="56122" spans="1:1" x14ac:dyDescent="0.55000000000000004">
      <c r="A56122" s="131"/>
    </row>
    <row r="56123" spans="1:1" x14ac:dyDescent="0.55000000000000004">
      <c r="A56123" s="131"/>
    </row>
    <row r="56126" spans="1:1" x14ac:dyDescent="0.55000000000000004">
      <c r="A56126" s="131"/>
    </row>
    <row r="56127" spans="1:1" x14ac:dyDescent="0.55000000000000004">
      <c r="A56127" s="131"/>
    </row>
    <row r="56130" spans="1:1" x14ac:dyDescent="0.55000000000000004">
      <c r="A56130" s="131"/>
    </row>
    <row r="56131" spans="1:1" x14ac:dyDescent="0.55000000000000004">
      <c r="A56131" s="131"/>
    </row>
    <row r="56134" spans="1:1" x14ac:dyDescent="0.55000000000000004">
      <c r="A56134" s="131"/>
    </row>
    <row r="56135" spans="1:1" x14ac:dyDescent="0.55000000000000004">
      <c r="A56135" s="131"/>
    </row>
    <row r="56138" spans="1:1" x14ac:dyDescent="0.55000000000000004">
      <c r="A56138" s="131"/>
    </row>
    <row r="56139" spans="1:1" x14ac:dyDescent="0.55000000000000004">
      <c r="A56139" s="131"/>
    </row>
    <row r="56142" spans="1:1" x14ac:dyDescent="0.55000000000000004">
      <c r="A56142" s="131"/>
    </row>
    <row r="56143" spans="1:1" x14ac:dyDescent="0.55000000000000004">
      <c r="A56143" s="131"/>
    </row>
    <row r="56146" spans="1:1" x14ac:dyDescent="0.55000000000000004">
      <c r="A56146" s="131"/>
    </row>
    <row r="56147" spans="1:1" x14ac:dyDescent="0.55000000000000004">
      <c r="A56147" s="131"/>
    </row>
    <row r="56150" spans="1:1" x14ac:dyDescent="0.55000000000000004">
      <c r="A56150" s="131"/>
    </row>
    <row r="56151" spans="1:1" x14ac:dyDescent="0.55000000000000004">
      <c r="A56151" s="131"/>
    </row>
    <row r="56154" spans="1:1" x14ac:dyDescent="0.55000000000000004">
      <c r="A56154" s="131"/>
    </row>
    <row r="56155" spans="1:1" x14ac:dyDescent="0.55000000000000004">
      <c r="A56155" s="131"/>
    </row>
    <row r="56158" spans="1:1" x14ac:dyDescent="0.55000000000000004">
      <c r="A56158" s="131"/>
    </row>
    <row r="56159" spans="1:1" x14ac:dyDescent="0.55000000000000004">
      <c r="A56159" s="131"/>
    </row>
    <row r="56162" spans="1:1" x14ac:dyDescent="0.55000000000000004">
      <c r="A56162" s="131"/>
    </row>
    <row r="56163" spans="1:1" x14ac:dyDescent="0.55000000000000004">
      <c r="A56163" s="131"/>
    </row>
    <row r="56166" spans="1:1" x14ac:dyDescent="0.55000000000000004">
      <c r="A56166" s="131"/>
    </row>
    <row r="56167" spans="1:1" x14ac:dyDescent="0.55000000000000004">
      <c r="A56167" s="131"/>
    </row>
    <row r="56170" spans="1:1" x14ac:dyDescent="0.55000000000000004">
      <c r="A56170" s="131"/>
    </row>
    <row r="56171" spans="1:1" x14ac:dyDescent="0.55000000000000004">
      <c r="A56171" s="131"/>
    </row>
    <row r="56174" spans="1:1" x14ac:dyDescent="0.55000000000000004">
      <c r="A56174" s="131"/>
    </row>
    <row r="56175" spans="1:1" x14ac:dyDescent="0.55000000000000004">
      <c r="A56175" s="131"/>
    </row>
    <row r="56178" spans="1:1" x14ac:dyDescent="0.55000000000000004">
      <c r="A56178" s="131"/>
    </row>
    <row r="56179" spans="1:1" x14ac:dyDescent="0.55000000000000004">
      <c r="A56179" s="131"/>
    </row>
    <row r="56182" spans="1:1" x14ac:dyDescent="0.55000000000000004">
      <c r="A56182" s="131"/>
    </row>
    <row r="56183" spans="1:1" x14ac:dyDescent="0.55000000000000004">
      <c r="A56183" s="131"/>
    </row>
    <row r="56186" spans="1:1" x14ac:dyDescent="0.55000000000000004">
      <c r="A56186" s="131"/>
    </row>
    <row r="56187" spans="1:1" x14ac:dyDescent="0.55000000000000004">
      <c r="A56187" s="131"/>
    </row>
    <row r="56190" spans="1:1" x14ac:dyDescent="0.55000000000000004">
      <c r="A56190" s="131"/>
    </row>
    <row r="56191" spans="1:1" x14ac:dyDescent="0.55000000000000004">
      <c r="A56191" s="131"/>
    </row>
    <row r="56194" spans="1:1" x14ac:dyDescent="0.55000000000000004">
      <c r="A56194" s="131"/>
    </row>
    <row r="56195" spans="1:1" x14ac:dyDescent="0.55000000000000004">
      <c r="A56195" s="131"/>
    </row>
    <row r="56198" spans="1:1" x14ac:dyDescent="0.55000000000000004">
      <c r="A56198" s="131"/>
    </row>
    <row r="56199" spans="1:1" x14ac:dyDescent="0.55000000000000004">
      <c r="A56199" s="131"/>
    </row>
    <row r="56202" spans="1:1" x14ac:dyDescent="0.55000000000000004">
      <c r="A56202" s="131"/>
    </row>
    <row r="56203" spans="1:1" x14ac:dyDescent="0.55000000000000004">
      <c r="A56203" s="131"/>
    </row>
    <row r="56206" spans="1:1" x14ac:dyDescent="0.55000000000000004">
      <c r="A56206" s="131"/>
    </row>
    <row r="56207" spans="1:1" x14ac:dyDescent="0.55000000000000004">
      <c r="A56207" s="131"/>
    </row>
    <row r="56210" spans="1:1" x14ac:dyDescent="0.55000000000000004">
      <c r="A56210" s="131"/>
    </row>
    <row r="56211" spans="1:1" x14ac:dyDescent="0.55000000000000004">
      <c r="A56211" s="131"/>
    </row>
    <row r="56214" spans="1:1" x14ac:dyDescent="0.55000000000000004">
      <c r="A56214" s="131"/>
    </row>
    <row r="56215" spans="1:1" x14ac:dyDescent="0.55000000000000004">
      <c r="A56215" s="131"/>
    </row>
    <row r="56218" spans="1:1" x14ac:dyDescent="0.55000000000000004">
      <c r="A56218" s="131"/>
    </row>
    <row r="56219" spans="1:1" x14ac:dyDescent="0.55000000000000004">
      <c r="A56219" s="131"/>
    </row>
    <row r="56222" spans="1:1" x14ac:dyDescent="0.55000000000000004">
      <c r="A56222" s="131"/>
    </row>
    <row r="56223" spans="1:1" x14ac:dyDescent="0.55000000000000004">
      <c r="A56223" s="131"/>
    </row>
    <row r="56226" spans="1:1" x14ac:dyDescent="0.55000000000000004">
      <c r="A56226" s="131"/>
    </row>
    <row r="56227" spans="1:1" x14ac:dyDescent="0.55000000000000004">
      <c r="A56227" s="131"/>
    </row>
    <row r="56230" spans="1:1" x14ac:dyDescent="0.55000000000000004">
      <c r="A56230" s="131"/>
    </row>
    <row r="56231" spans="1:1" x14ac:dyDescent="0.55000000000000004">
      <c r="A56231" s="131"/>
    </row>
    <row r="56234" spans="1:1" x14ac:dyDescent="0.55000000000000004">
      <c r="A56234" s="131"/>
    </row>
    <row r="56235" spans="1:1" x14ac:dyDescent="0.55000000000000004">
      <c r="A56235" s="131"/>
    </row>
    <row r="56238" spans="1:1" x14ac:dyDescent="0.55000000000000004">
      <c r="A56238" s="131"/>
    </row>
    <row r="56239" spans="1:1" x14ac:dyDescent="0.55000000000000004">
      <c r="A56239" s="131"/>
    </row>
    <row r="56242" spans="1:1" x14ac:dyDescent="0.55000000000000004">
      <c r="A56242" s="131"/>
    </row>
    <row r="56243" spans="1:1" x14ac:dyDescent="0.55000000000000004">
      <c r="A56243" s="131"/>
    </row>
    <row r="56246" spans="1:1" x14ac:dyDescent="0.55000000000000004">
      <c r="A56246" s="131"/>
    </row>
    <row r="56247" spans="1:1" x14ac:dyDescent="0.55000000000000004">
      <c r="A56247" s="131"/>
    </row>
    <row r="56250" spans="1:1" x14ac:dyDescent="0.55000000000000004">
      <c r="A56250" s="131"/>
    </row>
    <row r="56251" spans="1:1" x14ac:dyDescent="0.55000000000000004">
      <c r="A56251" s="131"/>
    </row>
    <row r="56254" spans="1:1" x14ac:dyDescent="0.55000000000000004">
      <c r="A56254" s="131"/>
    </row>
    <row r="56255" spans="1:1" x14ac:dyDescent="0.55000000000000004">
      <c r="A56255" s="131"/>
    </row>
    <row r="56258" spans="1:1" x14ac:dyDescent="0.55000000000000004">
      <c r="A56258" s="131"/>
    </row>
    <row r="56259" spans="1:1" x14ac:dyDescent="0.55000000000000004">
      <c r="A56259" s="131"/>
    </row>
    <row r="56262" spans="1:1" x14ac:dyDescent="0.55000000000000004">
      <c r="A56262" s="131"/>
    </row>
    <row r="56263" spans="1:1" x14ac:dyDescent="0.55000000000000004">
      <c r="A56263" s="131"/>
    </row>
    <row r="56266" spans="1:1" x14ac:dyDescent="0.55000000000000004">
      <c r="A56266" s="131"/>
    </row>
    <row r="56267" spans="1:1" x14ac:dyDescent="0.55000000000000004">
      <c r="A56267" s="131"/>
    </row>
    <row r="56270" spans="1:1" x14ac:dyDescent="0.55000000000000004">
      <c r="A56270" s="131"/>
    </row>
    <row r="56271" spans="1:1" x14ac:dyDescent="0.55000000000000004">
      <c r="A56271" s="131"/>
    </row>
    <row r="56274" spans="1:1" x14ac:dyDescent="0.55000000000000004">
      <c r="A56274" s="131"/>
    </row>
    <row r="56275" spans="1:1" x14ac:dyDescent="0.55000000000000004">
      <c r="A56275" s="131"/>
    </row>
    <row r="56278" spans="1:1" x14ac:dyDescent="0.55000000000000004">
      <c r="A56278" s="131"/>
    </row>
    <row r="56279" spans="1:1" x14ac:dyDescent="0.55000000000000004">
      <c r="A56279" s="131"/>
    </row>
    <row r="56282" spans="1:1" x14ac:dyDescent="0.55000000000000004">
      <c r="A56282" s="131"/>
    </row>
    <row r="56283" spans="1:1" x14ac:dyDescent="0.55000000000000004">
      <c r="A56283" s="131"/>
    </row>
    <row r="56286" spans="1:1" x14ac:dyDescent="0.55000000000000004">
      <c r="A56286" s="131"/>
    </row>
    <row r="56287" spans="1:1" x14ac:dyDescent="0.55000000000000004">
      <c r="A56287" s="131"/>
    </row>
    <row r="56290" spans="1:1" x14ac:dyDescent="0.55000000000000004">
      <c r="A56290" s="131"/>
    </row>
    <row r="56291" spans="1:1" x14ac:dyDescent="0.55000000000000004">
      <c r="A56291" s="131"/>
    </row>
    <row r="56294" spans="1:1" x14ac:dyDescent="0.55000000000000004">
      <c r="A56294" s="131"/>
    </row>
    <row r="56295" spans="1:1" x14ac:dyDescent="0.55000000000000004">
      <c r="A56295" s="131"/>
    </row>
    <row r="56298" spans="1:1" x14ac:dyDescent="0.55000000000000004">
      <c r="A56298" s="131"/>
    </row>
    <row r="56299" spans="1:1" x14ac:dyDescent="0.55000000000000004">
      <c r="A56299" s="131"/>
    </row>
    <row r="56302" spans="1:1" x14ac:dyDescent="0.55000000000000004">
      <c r="A56302" s="131"/>
    </row>
    <row r="56303" spans="1:1" x14ac:dyDescent="0.55000000000000004">
      <c r="A56303" s="131"/>
    </row>
    <row r="56306" spans="1:1" x14ac:dyDescent="0.55000000000000004">
      <c r="A56306" s="131"/>
    </row>
    <row r="56307" spans="1:1" x14ac:dyDescent="0.55000000000000004">
      <c r="A56307" s="131"/>
    </row>
    <row r="56310" spans="1:1" x14ac:dyDescent="0.55000000000000004">
      <c r="A56310" s="131"/>
    </row>
    <row r="56311" spans="1:1" x14ac:dyDescent="0.55000000000000004">
      <c r="A56311" s="131"/>
    </row>
    <row r="56314" spans="1:1" x14ac:dyDescent="0.55000000000000004">
      <c r="A56314" s="131"/>
    </row>
    <row r="56315" spans="1:1" x14ac:dyDescent="0.55000000000000004">
      <c r="A56315" s="131"/>
    </row>
    <row r="56318" spans="1:1" x14ac:dyDescent="0.55000000000000004">
      <c r="A56318" s="131"/>
    </row>
    <row r="56319" spans="1:1" x14ac:dyDescent="0.55000000000000004">
      <c r="A56319" s="131"/>
    </row>
    <row r="56322" spans="1:1" x14ac:dyDescent="0.55000000000000004">
      <c r="A56322" s="131"/>
    </row>
    <row r="56323" spans="1:1" x14ac:dyDescent="0.55000000000000004">
      <c r="A56323" s="131"/>
    </row>
    <row r="56326" spans="1:1" x14ac:dyDescent="0.55000000000000004">
      <c r="A56326" s="131"/>
    </row>
    <row r="56327" spans="1:1" x14ac:dyDescent="0.55000000000000004">
      <c r="A56327" s="131"/>
    </row>
    <row r="56330" spans="1:1" x14ac:dyDescent="0.55000000000000004">
      <c r="A56330" s="131"/>
    </row>
    <row r="56331" spans="1:1" x14ac:dyDescent="0.55000000000000004">
      <c r="A56331" s="131"/>
    </row>
    <row r="56334" spans="1:1" x14ac:dyDescent="0.55000000000000004">
      <c r="A56334" s="131"/>
    </row>
    <row r="56335" spans="1:1" x14ac:dyDescent="0.55000000000000004">
      <c r="A56335" s="131"/>
    </row>
    <row r="56338" spans="1:1" x14ac:dyDescent="0.55000000000000004">
      <c r="A56338" s="131"/>
    </row>
    <row r="56339" spans="1:1" x14ac:dyDescent="0.55000000000000004">
      <c r="A56339" s="131"/>
    </row>
    <row r="56342" spans="1:1" x14ac:dyDescent="0.55000000000000004">
      <c r="A56342" s="131"/>
    </row>
    <row r="56343" spans="1:1" x14ac:dyDescent="0.55000000000000004">
      <c r="A56343" s="131"/>
    </row>
    <row r="56346" spans="1:1" x14ac:dyDescent="0.55000000000000004">
      <c r="A56346" s="131"/>
    </row>
    <row r="56347" spans="1:1" x14ac:dyDescent="0.55000000000000004">
      <c r="A56347" s="131"/>
    </row>
    <row r="56350" spans="1:1" x14ac:dyDescent="0.55000000000000004">
      <c r="A56350" s="131"/>
    </row>
    <row r="56351" spans="1:1" x14ac:dyDescent="0.55000000000000004">
      <c r="A56351" s="131"/>
    </row>
    <row r="56354" spans="1:1" x14ac:dyDescent="0.55000000000000004">
      <c r="A56354" s="131"/>
    </row>
    <row r="56355" spans="1:1" x14ac:dyDescent="0.55000000000000004">
      <c r="A56355" s="131"/>
    </row>
    <row r="56358" spans="1:1" x14ac:dyDescent="0.55000000000000004">
      <c r="A56358" s="131"/>
    </row>
    <row r="56359" spans="1:1" x14ac:dyDescent="0.55000000000000004">
      <c r="A56359" s="131"/>
    </row>
    <row r="56362" spans="1:1" x14ac:dyDescent="0.55000000000000004">
      <c r="A56362" s="131"/>
    </row>
    <row r="56363" spans="1:1" x14ac:dyDescent="0.55000000000000004">
      <c r="A56363" s="131"/>
    </row>
    <row r="56366" spans="1:1" x14ac:dyDescent="0.55000000000000004">
      <c r="A56366" s="131"/>
    </row>
    <row r="56367" spans="1:1" x14ac:dyDescent="0.55000000000000004">
      <c r="A56367" s="131"/>
    </row>
    <row r="56370" spans="1:1" x14ac:dyDescent="0.55000000000000004">
      <c r="A56370" s="131"/>
    </row>
    <row r="56371" spans="1:1" x14ac:dyDescent="0.55000000000000004">
      <c r="A56371" s="131"/>
    </row>
    <row r="56374" spans="1:1" x14ac:dyDescent="0.55000000000000004">
      <c r="A56374" s="131"/>
    </row>
    <row r="56375" spans="1:1" x14ac:dyDescent="0.55000000000000004">
      <c r="A56375" s="131"/>
    </row>
    <row r="56378" spans="1:1" x14ac:dyDescent="0.55000000000000004">
      <c r="A56378" s="131"/>
    </row>
    <row r="56379" spans="1:1" x14ac:dyDescent="0.55000000000000004">
      <c r="A56379" s="131"/>
    </row>
    <row r="56382" spans="1:1" x14ac:dyDescent="0.55000000000000004">
      <c r="A56382" s="131"/>
    </row>
    <row r="56383" spans="1:1" x14ac:dyDescent="0.55000000000000004">
      <c r="A56383" s="131"/>
    </row>
    <row r="56386" spans="1:1" x14ac:dyDescent="0.55000000000000004">
      <c r="A56386" s="131"/>
    </row>
    <row r="56387" spans="1:1" x14ac:dyDescent="0.55000000000000004">
      <c r="A56387" s="131"/>
    </row>
    <row r="56390" spans="1:1" x14ac:dyDescent="0.55000000000000004">
      <c r="A56390" s="131"/>
    </row>
    <row r="56391" spans="1:1" x14ac:dyDescent="0.55000000000000004">
      <c r="A56391" s="131"/>
    </row>
    <row r="56394" spans="1:1" x14ac:dyDescent="0.55000000000000004">
      <c r="A56394" s="131"/>
    </row>
    <row r="56395" spans="1:1" x14ac:dyDescent="0.55000000000000004">
      <c r="A56395" s="131"/>
    </row>
    <row r="56398" spans="1:1" x14ac:dyDescent="0.55000000000000004">
      <c r="A56398" s="131"/>
    </row>
    <row r="56399" spans="1:1" x14ac:dyDescent="0.55000000000000004">
      <c r="A56399" s="131"/>
    </row>
    <row r="56402" spans="1:1" x14ac:dyDescent="0.55000000000000004">
      <c r="A56402" s="131"/>
    </row>
    <row r="56403" spans="1:1" x14ac:dyDescent="0.55000000000000004">
      <c r="A56403" s="131"/>
    </row>
    <row r="56406" spans="1:1" x14ac:dyDescent="0.55000000000000004">
      <c r="A56406" s="131"/>
    </row>
    <row r="56407" spans="1:1" x14ac:dyDescent="0.55000000000000004">
      <c r="A56407" s="131"/>
    </row>
    <row r="56410" spans="1:1" x14ac:dyDescent="0.55000000000000004">
      <c r="A56410" s="131"/>
    </row>
    <row r="56411" spans="1:1" x14ac:dyDescent="0.55000000000000004">
      <c r="A56411" s="131"/>
    </row>
    <row r="56414" spans="1:1" x14ac:dyDescent="0.55000000000000004">
      <c r="A56414" s="131"/>
    </row>
    <row r="56415" spans="1:1" x14ac:dyDescent="0.55000000000000004">
      <c r="A56415" s="131"/>
    </row>
    <row r="56418" spans="1:1" x14ac:dyDescent="0.55000000000000004">
      <c r="A56418" s="131"/>
    </row>
    <row r="56419" spans="1:1" x14ac:dyDescent="0.55000000000000004">
      <c r="A56419" s="131"/>
    </row>
    <row r="56422" spans="1:1" x14ac:dyDescent="0.55000000000000004">
      <c r="A56422" s="131"/>
    </row>
    <row r="56423" spans="1:1" x14ac:dyDescent="0.55000000000000004">
      <c r="A56423" s="131"/>
    </row>
    <row r="56426" spans="1:1" x14ac:dyDescent="0.55000000000000004">
      <c r="A56426" s="131"/>
    </row>
    <row r="56427" spans="1:1" x14ac:dyDescent="0.55000000000000004">
      <c r="A56427" s="131"/>
    </row>
    <row r="56430" spans="1:1" x14ac:dyDescent="0.55000000000000004">
      <c r="A56430" s="131"/>
    </row>
    <row r="56431" spans="1:1" x14ac:dyDescent="0.55000000000000004">
      <c r="A56431" s="131"/>
    </row>
    <row r="56434" spans="1:1" x14ac:dyDescent="0.55000000000000004">
      <c r="A56434" s="131"/>
    </row>
    <row r="56435" spans="1:1" x14ac:dyDescent="0.55000000000000004">
      <c r="A56435" s="131"/>
    </row>
    <row r="56438" spans="1:1" x14ac:dyDescent="0.55000000000000004">
      <c r="A56438" s="131"/>
    </row>
    <row r="56439" spans="1:1" x14ac:dyDescent="0.55000000000000004">
      <c r="A56439" s="131"/>
    </row>
    <row r="56442" spans="1:1" x14ac:dyDescent="0.55000000000000004">
      <c r="A56442" s="131"/>
    </row>
    <row r="56443" spans="1:1" x14ac:dyDescent="0.55000000000000004">
      <c r="A56443" s="131"/>
    </row>
    <row r="56446" spans="1:1" x14ac:dyDescent="0.55000000000000004">
      <c r="A56446" s="131"/>
    </row>
    <row r="56447" spans="1:1" x14ac:dyDescent="0.55000000000000004">
      <c r="A56447" s="131"/>
    </row>
    <row r="56450" spans="1:1" x14ac:dyDescent="0.55000000000000004">
      <c r="A56450" s="131"/>
    </row>
    <row r="56451" spans="1:1" x14ac:dyDescent="0.55000000000000004">
      <c r="A56451" s="131"/>
    </row>
    <row r="56454" spans="1:1" x14ac:dyDescent="0.55000000000000004">
      <c r="A56454" s="131"/>
    </row>
    <row r="56455" spans="1:1" x14ac:dyDescent="0.55000000000000004">
      <c r="A56455" s="131"/>
    </row>
    <row r="56458" spans="1:1" x14ac:dyDescent="0.55000000000000004">
      <c r="A56458" s="131"/>
    </row>
    <row r="56459" spans="1:1" x14ac:dyDescent="0.55000000000000004">
      <c r="A56459" s="131"/>
    </row>
    <row r="56462" spans="1:1" x14ac:dyDescent="0.55000000000000004">
      <c r="A56462" s="131"/>
    </row>
    <row r="56463" spans="1:1" x14ac:dyDescent="0.55000000000000004">
      <c r="A56463" s="131"/>
    </row>
    <row r="56466" spans="1:1" x14ac:dyDescent="0.55000000000000004">
      <c r="A56466" s="131"/>
    </row>
    <row r="56467" spans="1:1" x14ac:dyDescent="0.55000000000000004">
      <c r="A56467" s="131"/>
    </row>
    <row r="56470" spans="1:1" x14ac:dyDescent="0.55000000000000004">
      <c r="A56470" s="131"/>
    </row>
    <row r="56471" spans="1:1" x14ac:dyDescent="0.55000000000000004">
      <c r="A56471" s="131"/>
    </row>
    <row r="56474" spans="1:1" x14ac:dyDescent="0.55000000000000004">
      <c r="A56474" s="131"/>
    </row>
    <row r="56475" spans="1:1" x14ac:dyDescent="0.55000000000000004">
      <c r="A56475" s="131"/>
    </row>
    <row r="56478" spans="1:1" x14ac:dyDescent="0.55000000000000004">
      <c r="A56478" s="131"/>
    </row>
    <row r="56479" spans="1:1" x14ac:dyDescent="0.55000000000000004">
      <c r="A56479" s="131"/>
    </row>
    <row r="56482" spans="1:1" x14ac:dyDescent="0.55000000000000004">
      <c r="A56482" s="131"/>
    </row>
    <row r="56483" spans="1:1" x14ac:dyDescent="0.55000000000000004">
      <c r="A56483" s="131"/>
    </row>
    <row r="56486" spans="1:1" x14ac:dyDescent="0.55000000000000004">
      <c r="A56486" s="131"/>
    </row>
    <row r="56487" spans="1:1" x14ac:dyDescent="0.55000000000000004">
      <c r="A56487" s="131"/>
    </row>
    <row r="56490" spans="1:1" x14ac:dyDescent="0.55000000000000004">
      <c r="A56490" s="131"/>
    </row>
    <row r="56491" spans="1:1" x14ac:dyDescent="0.55000000000000004">
      <c r="A56491" s="131"/>
    </row>
    <row r="56494" spans="1:1" x14ac:dyDescent="0.55000000000000004">
      <c r="A56494" s="131"/>
    </row>
    <row r="56495" spans="1:1" x14ac:dyDescent="0.55000000000000004">
      <c r="A56495" s="131"/>
    </row>
    <row r="56498" spans="1:1" x14ac:dyDescent="0.55000000000000004">
      <c r="A56498" s="131"/>
    </row>
    <row r="56499" spans="1:1" x14ac:dyDescent="0.55000000000000004">
      <c r="A56499" s="131"/>
    </row>
    <row r="56502" spans="1:1" x14ac:dyDescent="0.55000000000000004">
      <c r="A56502" s="131"/>
    </row>
    <row r="56503" spans="1:1" x14ac:dyDescent="0.55000000000000004">
      <c r="A56503" s="131"/>
    </row>
    <row r="56506" spans="1:1" x14ac:dyDescent="0.55000000000000004">
      <c r="A56506" s="131"/>
    </row>
    <row r="56507" spans="1:1" x14ac:dyDescent="0.55000000000000004">
      <c r="A56507" s="131"/>
    </row>
    <row r="56510" spans="1:1" x14ac:dyDescent="0.55000000000000004">
      <c r="A56510" s="131"/>
    </row>
    <row r="56511" spans="1:1" x14ac:dyDescent="0.55000000000000004">
      <c r="A56511" s="131"/>
    </row>
    <row r="56514" spans="1:1" x14ac:dyDescent="0.55000000000000004">
      <c r="A56514" s="131"/>
    </row>
    <row r="56515" spans="1:1" x14ac:dyDescent="0.55000000000000004">
      <c r="A56515" s="131"/>
    </row>
    <row r="56518" spans="1:1" x14ac:dyDescent="0.55000000000000004">
      <c r="A56518" s="131"/>
    </row>
    <row r="56519" spans="1:1" x14ac:dyDescent="0.55000000000000004">
      <c r="A56519" s="131"/>
    </row>
    <row r="56522" spans="1:1" x14ac:dyDescent="0.55000000000000004">
      <c r="A56522" s="131"/>
    </row>
    <row r="56523" spans="1:1" x14ac:dyDescent="0.55000000000000004">
      <c r="A56523" s="131"/>
    </row>
    <row r="56526" spans="1:1" x14ac:dyDescent="0.55000000000000004">
      <c r="A56526" s="131"/>
    </row>
    <row r="56527" spans="1:1" x14ac:dyDescent="0.55000000000000004">
      <c r="A56527" s="131"/>
    </row>
    <row r="56530" spans="1:1" x14ac:dyDescent="0.55000000000000004">
      <c r="A56530" s="131"/>
    </row>
    <row r="56531" spans="1:1" x14ac:dyDescent="0.55000000000000004">
      <c r="A56531" s="131"/>
    </row>
    <row r="56534" spans="1:1" x14ac:dyDescent="0.55000000000000004">
      <c r="A56534" s="131"/>
    </row>
    <row r="56535" spans="1:1" x14ac:dyDescent="0.55000000000000004">
      <c r="A56535" s="131"/>
    </row>
    <row r="56538" spans="1:1" x14ac:dyDescent="0.55000000000000004">
      <c r="A56538" s="131"/>
    </row>
    <row r="56539" spans="1:1" x14ac:dyDescent="0.55000000000000004">
      <c r="A56539" s="131"/>
    </row>
    <row r="56542" spans="1:1" x14ac:dyDescent="0.55000000000000004">
      <c r="A56542" s="131"/>
    </row>
    <row r="56543" spans="1:1" x14ac:dyDescent="0.55000000000000004">
      <c r="A56543" s="131"/>
    </row>
    <row r="56546" spans="1:1" x14ac:dyDescent="0.55000000000000004">
      <c r="A56546" s="131"/>
    </row>
    <row r="56547" spans="1:1" x14ac:dyDescent="0.55000000000000004">
      <c r="A56547" s="131"/>
    </row>
    <row r="56550" spans="1:1" x14ac:dyDescent="0.55000000000000004">
      <c r="A56550" s="131"/>
    </row>
    <row r="56551" spans="1:1" x14ac:dyDescent="0.55000000000000004">
      <c r="A56551" s="131"/>
    </row>
    <row r="56554" spans="1:1" x14ac:dyDescent="0.55000000000000004">
      <c r="A56554" s="131"/>
    </row>
    <row r="56555" spans="1:1" x14ac:dyDescent="0.55000000000000004">
      <c r="A56555" s="131"/>
    </row>
    <row r="56558" spans="1:1" x14ac:dyDescent="0.55000000000000004">
      <c r="A56558" s="131"/>
    </row>
    <row r="56559" spans="1:1" x14ac:dyDescent="0.55000000000000004">
      <c r="A56559" s="131"/>
    </row>
    <row r="56562" spans="1:1" x14ac:dyDescent="0.55000000000000004">
      <c r="A56562" s="131"/>
    </row>
    <row r="56563" spans="1:1" x14ac:dyDescent="0.55000000000000004">
      <c r="A56563" s="131"/>
    </row>
    <row r="56566" spans="1:1" x14ac:dyDescent="0.55000000000000004">
      <c r="A56566" s="131"/>
    </row>
    <row r="56567" spans="1:1" x14ac:dyDescent="0.55000000000000004">
      <c r="A56567" s="131"/>
    </row>
    <row r="56570" spans="1:1" x14ac:dyDescent="0.55000000000000004">
      <c r="A56570" s="131"/>
    </row>
    <row r="56571" spans="1:1" x14ac:dyDescent="0.55000000000000004">
      <c r="A56571" s="131"/>
    </row>
    <row r="56574" spans="1:1" x14ac:dyDescent="0.55000000000000004">
      <c r="A56574" s="131"/>
    </row>
    <row r="56575" spans="1:1" x14ac:dyDescent="0.55000000000000004">
      <c r="A56575" s="131"/>
    </row>
    <row r="56578" spans="1:1" x14ac:dyDescent="0.55000000000000004">
      <c r="A56578" s="131"/>
    </row>
    <row r="56579" spans="1:1" x14ac:dyDescent="0.55000000000000004">
      <c r="A56579" s="131"/>
    </row>
    <row r="56582" spans="1:1" x14ac:dyDescent="0.55000000000000004">
      <c r="A56582" s="131"/>
    </row>
    <row r="56583" spans="1:1" x14ac:dyDescent="0.55000000000000004">
      <c r="A56583" s="131"/>
    </row>
    <row r="56586" spans="1:1" x14ac:dyDescent="0.55000000000000004">
      <c r="A56586" s="131"/>
    </row>
    <row r="56587" spans="1:1" x14ac:dyDescent="0.55000000000000004">
      <c r="A56587" s="131"/>
    </row>
    <row r="56590" spans="1:1" x14ac:dyDescent="0.55000000000000004">
      <c r="A56590" s="131"/>
    </row>
    <row r="56591" spans="1:1" x14ac:dyDescent="0.55000000000000004">
      <c r="A56591" s="131"/>
    </row>
    <row r="56594" spans="1:1" x14ac:dyDescent="0.55000000000000004">
      <c r="A56594" s="131"/>
    </row>
    <row r="56595" spans="1:1" x14ac:dyDescent="0.55000000000000004">
      <c r="A56595" s="131"/>
    </row>
    <row r="56598" spans="1:1" x14ac:dyDescent="0.55000000000000004">
      <c r="A56598" s="131"/>
    </row>
    <row r="56599" spans="1:1" x14ac:dyDescent="0.55000000000000004">
      <c r="A56599" s="131"/>
    </row>
    <row r="56602" spans="1:1" x14ac:dyDescent="0.55000000000000004">
      <c r="A56602" s="131"/>
    </row>
    <row r="56603" spans="1:1" x14ac:dyDescent="0.55000000000000004">
      <c r="A56603" s="131"/>
    </row>
    <row r="56606" spans="1:1" x14ac:dyDescent="0.55000000000000004">
      <c r="A56606" s="131"/>
    </row>
    <row r="56607" spans="1:1" x14ac:dyDescent="0.55000000000000004">
      <c r="A56607" s="131"/>
    </row>
    <row r="56610" spans="1:1" x14ac:dyDescent="0.55000000000000004">
      <c r="A56610" s="131"/>
    </row>
    <row r="56611" spans="1:1" x14ac:dyDescent="0.55000000000000004">
      <c r="A56611" s="131"/>
    </row>
    <row r="56614" spans="1:1" x14ac:dyDescent="0.55000000000000004">
      <c r="A56614" s="131"/>
    </row>
    <row r="56615" spans="1:1" x14ac:dyDescent="0.55000000000000004">
      <c r="A56615" s="131"/>
    </row>
    <row r="56618" spans="1:1" x14ac:dyDescent="0.55000000000000004">
      <c r="A56618" s="131"/>
    </row>
    <row r="56619" spans="1:1" x14ac:dyDescent="0.55000000000000004">
      <c r="A56619" s="131"/>
    </row>
    <row r="56622" spans="1:1" x14ac:dyDescent="0.55000000000000004">
      <c r="A56622" s="131"/>
    </row>
    <row r="56623" spans="1:1" x14ac:dyDescent="0.55000000000000004">
      <c r="A56623" s="131"/>
    </row>
    <row r="56626" spans="1:1" x14ac:dyDescent="0.55000000000000004">
      <c r="A56626" s="131"/>
    </row>
    <row r="56627" spans="1:1" x14ac:dyDescent="0.55000000000000004">
      <c r="A56627" s="131"/>
    </row>
    <row r="56630" spans="1:1" x14ac:dyDescent="0.55000000000000004">
      <c r="A56630" s="131"/>
    </row>
    <row r="56631" spans="1:1" x14ac:dyDescent="0.55000000000000004">
      <c r="A56631" s="131"/>
    </row>
    <row r="56634" spans="1:1" x14ac:dyDescent="0.55000000000000004">
      <c r="A56634" s="131"/>
    </row>
    <row r="56635" spans="1:1" x14ac:dyDescent="0.55000000000000004">
      <c r="A56635" s="131"/>
    </row>
    <row r="56638" spans="1:1" x14ac:dyDescent="0.55000000000000004">
      <c r="A56638" s="131"/>
    </row>
    <row r="56639" spans="1:1" x14ac:dyDescent="0.55000000000000004">
      <c r="A56639" s="131"/>
    </row>
    <row r="56642" spans="1:1" x14ac:dyDescent="0.55000000000000004">
      <c r="A56642" s="131"/>
    </row>
    <row r="56643" spans="1:1" x14ac:dyDescent="0.55000000000000004">
      <c r="A56643" s="131"/>
    </row>
    <row r="56646" spans="1:1" x14ac:dyDescent="0.55000000000000004">
      <c r="A56646" s="131"/>
    </row>
    <row r="56647" spans="1:1" x14ac:dyDescent="0.55000000000000004">
      <c r="A56647" s="131"/>
    </row>
    <row r="56650" spans="1:1" x14ac:dyDescent="0.55000000000000004">
      <c r="A56650" s="131"/>
    </row>
    <row r="56651" spans="1:1" x14ac:dyDescent="0.55000000000000004">
      <c r="A56651" s="131"/>
    </row>
    <row r="56654" spans="1:1" x14ac:dyDescent="0.55000000000000004">
      <c r="A56654" s="131"/>
    </row>
    <row r="56655" spans="1:1" x14ac:dyDescent="0.55000000000000004">
      <c r="A56655" s="131"/>
    </row>
    <row r="56658" spans="1:1" x14ac:dyDescent="0.55000000000000004">
      <c r="A56658" s="131"/>
    </row>
    <row r="56659" spans="1:1" x14ac:dyDescent="0.55000000000000004">
      <c r="A56659" s="131"/>
    </row>
    <row r="56662" spans="1:1" x14ac:dyDescent="0.55000000000000004">
      <c r="A56662" s="131"/>
    </row>
    <row r="56663" spans="1:1" x14ac:dyDescent="0.55000000000000004">
      <c r="A56663" s="131"/>
    </row>
    <row r="56666" spans="1:1" x14ac:dyDescent="0.55000000000000004">
      <c r="A56666" s="131"/>
    </row>
    <row r="56667" spans="1:1" x14ac:dyDescent="0.55000000000000004">
      <c r="A56667" s="131"/>
    </row>
    <row r="56670" spans="1:1" x14ac:dyDescent="0.55000000000000004">
      <c r="A56670" s="131"/>
    </row>
    <row r="56671" spans="1:1" x14ac:dyDescent="0.55000000000000004">
      <c r="A56671" s="131"/>
    </row>
    <row r="56674" spans="1:1" x14ac:dyDescent="0.55000000000000004">
      <c r="A56674" s="131"/>
    </row>
    <row r="56675" spans="1:1" x14ac:dyDescent="0.55000000000000004">
      <c r="A56675" s="131"/>
    </row>
    <row r="56678" spans="1:1" x14ac:dyDescent="0.55000000000000004">
      <c r="A56678" s="131"/>
    </row>
    <row r="56679" spans="1:1" x14ac:dyDescent="0.55000000000000004">
      <c r="A56679" s="131"/>
    </row>
    <row r="56682" spans="1:1" x14ac:dyDescent="0.55000000000000004">
      <c r="A56682" s="131"/>
    </row>
    <row r="56683" spans="1:1" x14ac:dyDescent="0.55000000000000004">
      <c r="A56683" s="131"/>
    </row>
    <row r="56686" spans="1:1" x14ac:dyDescent="0.55000000000000004">
      <c r="A56686" s="131"/>
    </row>
    <row r="56687" spans="1:1" x14ac:dyDescent="0.55000000000000004">
      <c r="A56687" s="131"/>
    </row>
    <row r="56690" spans="1:1" x14ac:dyDescent="0.55000000000000004">
      <c r="A56690" s="131"/>
    </row>
    <row r="56691" spans="1:1" x14ac:dyDescent="0.55000000000000004">
      <c r="A56691" s="131"/>
    </row>
    <row r="56694" spans="1:1" x14ac:dyDescent="0.55000000000000004">
      <c r="A56694" s="131"/>
    </row>
    <row r="56695" spans="1:1" x14ac:dyDescent="0.55000000000000004">
      <c r="A56695" s="131"/>
    </row>
    <row r="56698" spans="1:1" x14ac:dyDescent="0.55000000000000004">
      <c r="A56698" s="131"/>
    </row>
    <row r="56699" spans="1:1" x14ac:dyDescent="0.55000000000000004">
      <c r="A56699" s="131"/>
    </row>
    <row r="56702" spans="1:1" x14ac:dyDescent="0.55000000000000004">
      <c r="A56702" s="131"/>
    </row>
    <row r="56703" spans="1:1" x14ac:dyDescent="0.55000000000000004">
      <c r="A56703" s="131"/>
    </row>
    <row r="56706" spans="1:1" x14ac:dyDescent="0.55000000000000004">
      <c r="A56706" s="131"/>
    </row>
    <row r="56707" spans="1:1" x14ac:dyDescent="0.55000000000000004">
      <c r="A56707" s="131"/>
    </row>
    <row r="56710" spans="1:1" x14ac:dyDescent="0.55000000000000004">
      <c r="A56710" s="131"/>
    </row>
    <row r="56711" spans="1:1" x14ac:dyDescent="0.55000000000000004">
      <c r="A56711" s="131"/>
    </row>
    <row r="56714" spans="1:1" x14ac:dyDescent="0.55000000000000004">
      <c r="A56714" s="131"/>
    </row>
    <row r="56715" spans="1:1" x14ac:dyDescent="0.55000000000000004">
      <c r="A56715" s="131"/>
    </row>
    <row r="56718" spans="1:1" x14ac:dyDescent="0.55000000000000004">
      <c r="A56718" s="131"/>
    </row>
    <row r="56719" spans="1:1" x14ac:dyDescent="0.55000000000000004">
      <c r="A56719" s="131"/>
    </row>
    <row r="56722" spans="1:1" x14ac:dyDescent="0.55000000000000004">
      <c r="A56722" s="131"/>
    </row>
    <row r="56723" spans="1:1" x14ac:dyDescent="0.55000000000000004">
      <c r="A56723" s="131"/>
    </row>
    <row r="56726" spans="1:1" x14ac:dyDescent="0.55000000000000004">
      <c r="A56726" s="131"/>
    </row>
    <row r="56727" spans="1:1" x14ac:dyDescent="0.55000000000000004">
      <c r="A56727" s="131"/>
    </row>
    <row r="56730" spans="1:1" x14ac:dyDescent="0.55000000000000004">
      <c r="A56730" s="131"/>
    </row>
    <row r="56731" spans="1:1" x14ac:dyDescent="0.55000000000000004">
      <c r="A56731" s="131"/>
    </row>
    <row r="56734" spans="1:1" x14ac:dyDescent="0.55000000000000004">
      <c r="A56734" s="131"/>
    </row>
    <row r="56735" spans="1:1" x14ac:dyDescent="0.55000000000000004">
      <c r="A56735" s="131"/>
    </row>
    <row r="56738" spans="1:1" x14ac:dyDescent="0.55000000000000004">
      <c r="A56738" s="131"/>
    </row>
    <row r="56739" spans="1:1" x14ac:dyDescent="0.55000000000000004">
      <c r="A56739" s="131"/>
    </row>
    <row r="56742" spans="1:1" x14ac:dyDescent="0.55000000000000004">
      <c r="A56742" s="131"/>
    </row>
    <row r="56743" spans="1:1" x14ac:dyDescent="0.55000000000000004">
      <c r="A56743" s="131"/>
    </row>
    <row r="56746" spans="1:1" x14ac:dyDescent="0.55000000000000004">
      <c r="A56746" s="131"/>
    </row>
    <row r="56747" spans="1:1" x14ac:dyDescent="0.55000000000000004">
      <c r="A56747" s="131"/>
    </row>
    <row r="56750" spans="1:1" x14ac:dyDescent="0.55000000000000004">
      <c r="A56750" s="131"/>
    </row>
    <row r="56751" spans="1:1" x14ac:dyDescent="0.55000000000000004">
      <c r="A56751" s="131"/>
    </row>
    <row r="56754" spans="1:1" x14ac:dyDescent="0.55000000000000004">
      <c r="A56754" s="131"/>
    </row>
    <row r="56755" spans="1:1" x14ac:dyDescent="0.55000000000000004">
      <c r="A56755" s="131"/>
    </row>
    <row r="56758" spans="1:1" x14ac:dyDescent="0.55000000000000004">
      <c r="A56758" s="131"/>
    </row>
    <row r="56759" spans="1:1" x14ac:dyDescent="0.55000000000000004">
      <c r="A56759" s="131"/>
    </row>
    <row r="56762" spans="1:1" x14ac:dyDescent="0.55000000000000004">
      <c r="A56762" s="131"/>
    </row>
    <row r="56763" spans="1:1" x14ac:dyDescent="0.55000000000000004">
      <c r="A56763" s="131"/>
    </row>
    <row r="56766" spans="1:1" x14ac:dyDescent="0.55000000000000004">
      <c r="A56766" s="131"/>
    </row>
    <row r="56767" spans="1:1" x14ac:dyDescent="0.55000000000000004">
      <c r="A56767" s="131"/>
    </row>
    <row r="56770" spans="1:1" x14ac:dyDescent="0.55000000000000004">
      <c r="A56770" s="131"/>
    </row>
    <row r="56771" spans="1:1" x14ac:dyDescent="0.55000000000000004">
      <c r="A56771" s="131"/>
    </row>
    <row r="56774" spans="1:1" x14ac:dyDescent="0.55000000000000004">
      <c r="A56774" s="131"/>
    </row>
    <row r="56775" spans="1:1" x14ac:dyDescent="0.55000000000000004">
      <c r="A56775" s="131"/>
    </row>
    <row r="56778" spans="1:1" x14ac:dyDescent="0.55000000000000004">
      <c r="A56778" s="131"/>
    </row>
    <row r="56779" spans="1:1" x14ac:dyDescent="0.55000000000000004">
      <c r="A56779" s="131"/>
    </row>
    <row r="56782" spans="1:1" x14ac:dyDescent="0.55000000000000004">
      <c r="A56782" s="131"/>
    </row>
    <row r="56783" spans="1:1" x14ac:dyDescent="0.55000000000000004">
      <c r="A56783" s="131"/>
    </row>
    <row r="56786" spans="1:1" x14ac:dyDescent="0.55000000000000004">
      <c r="A56786" s="131"/>
    </row>
    <row r="56787" spans="1:1" x14ac:dyDescent="0.55000000000000004">
      <c r="A56787" s="131"/>
    </row>
    <row r="56790" spans="1:1" x14ac:dyDescent="0.55000000000000004">
      <c r="A56790" s="131"/>
    </row>
    <row r="56791" spans="1:1" x14ac:dyDescent="0.55000000000000004">
      <c r="A56791" s="131"/>
    </row>
    <row r="56794" spans="1:1" x14ac:dyDescent="0.55000000000000004">
      <c r="A56794" s="131"/>
    </row>
    <row r="56795" spans="1:1" x14ac:dyDescent="0.55000000000000004">
      <c r="A56795" s="131"/>
    </row>
    <row r="56798" spans="1:1" x14ac:dyDescent="0.55000000000000004">
      <c r="A56798" s="131"/>
    </row>
    <row r="56799" spans="1:1" x14ac:dyDescent="0.55000000000000004">
      <c r="A56799" s="131"/>
    </row>
    <row r="56802" spans="1:1" x14ac:dyDescent="0.55000000000000004">
      <c r="A56802" s="131"/>
    </row>
    <row r="56803" spans="1:1" x14ac:dyDescent="0.55000000000000004">
      <c r="A56803" s="131"/>
    </row>
    <row r="56806" spans="1:1" x14ac:dyDescent="0.55000000000000004">
      <c r="A56806" s="131"/>
    </row>
    <row r="56807" spans="1:1" x14ac:dyDescent="0.55000000000000004">
      <c r="A56807" s="131"/>
    </row>
    <row r="56810" spans="1:1" x14ac:dyDescent="0.55000000000000004">
      <c r="A56810" s="131"/>
    </row>
    <row r="56811" spans="1:1" x14ac:dyDescent="0.55000000000000004">
      <c r="A56811" s="131"/>
    </row>
    <row r="56814" spans="1:1" x14ac:dyDescent="0.55000000000000004">
      <c r="A56814" s="131"/>
    </row>
    <row r="56815" spans="1:1" x14ac:dyDescent="0.55000000000000004">
      <c r="A56815" s="131"/>
    </row>
    <row r="56818" spans="1:1" x14ac:dyDescent="0.55000000000000004">
      <c r="A56818" s="131"/>
    </row>
    <row r="56819" spans="1:1" x14ac:dyDescent="0.55000000000000004">
      <c r="A56819" s="131"/>
    </row>
    <row r="56822" spans="1:1" x14ac:dyDescent="0.55000000000000004">
      <c r="A56822" s="131"/>
    </row>
    <row r="56823" spans="1:1" x14ac:dyDescent="0.55000000000000004">
      <c r="A56823" s="131"/>
    </row>
    <row r="56826" spans="1:1" x14ac:dyDescent="0.55000000000000004">
      <c r="A56826" s="131"/>
    </row>
    <row r="56827" spans="1:1" x14ac:dyDescent="0.55000000000000004">
      <c r="A56827" s="131"/>
    </row>
    <row r="56830" spans="1:1" x14ac:dyDescent="0.55000000000000004">
      <c r="A56830" s="131"/>
    </row>
    <row r="56831" spans="1:1" x14ac:dyDescent="0.55000000000000004">
      <c r="A56831" s="131"/>
    </row>
    <row r="56834" spans="1:1" x14ac:dyDescent="0.55000000000000004">
      <c r="A56834" s="131"/>
    </row>
    <row r="56835" spans="1:1" x14ac:dyDescent="0.55000000000000004">
      <c r="A56835" s="131"/>
    </row>
    <row r="56838" spans="1:1" x14ac:dyDescent="0.55000000000000004">
      <c r="A56838" s="131"/>
    </row>
    <row r="56839" spans="1:1" x14ac:dyDescent="0.55000000000000004">
      <c r="A56839" s="131"/>
    </row>
    <row r="56842" spans="1:1" x14ac:dyDescent="0.55000000000000004">
      <c r="A56842" s="131"/>
    </row>
    <row r="56843" spans="1:1" x14ac:dyDescent="0.55000000000000004">
      <c r="A56843" s="131"/>
    </row>
    <row r="56846" spans="1:1" x14ac:dyDescent="0.55000000000000004">
      <c r="A56846" s="131"/>
    </row>
    <row r="56847" spans="1:1" x14ac:dyDescent="0.55000000000000004">
      <c r="A56847" s="131"/>
    </row>
    <row r="56850" spans="1:1" x14ac:dyDescent="0.55000000000000004">
      <c r="A56850" s="131"/>
    </row>
    <row r="56851" spans="1:1" x14ac:dyDescent="0.55000000000000004">
      <c r="A56851" s="131"/>
    </row>
    <row r="56854" spans="1:1" x14ac:dyDescent="0.55000000000000004">
      <c r="A56854" s="131"/>
    </row>
    <row r="56855" spans="1:1" x14ac:dyDescent="0.55000000000000004">
      <c r="A56855" s="131"/>
    </row>
    <row r="56858" spans="1:1" x14ac:dyDescent="0.55000000000000004">
      <c r="A56858" s="131"/>
    </row>
    <row r="56859" spans="1:1" x14ac:dyDescent="0.55000000000000004">
      <c r="A56859" s="131"/>
    </row>
    <row r="56862" spans="1:1" x14ac:dyDescent="0.55000000000000004">
      <c r="A56862" s="131"/>
    </row>
    <row r="56863" spans="1:1" x14ac:dyDescent="0.55000000000000004">
      <c r="A56863" s="131"/>
    </row>
    <row r="56866" spans="1:1" x14ac:dyDescent="0.55000000000000004">
      <c r="A56866" s="131"/>
    </row>
    <row r="56867" spans="1:1" x14ac:dyDescent="0.55000000000000004">
      <c r="A56867" s="131"/>
    </row>
    <row r="56870" spans="1:1" x14ac:dyDescent="0.55000000000000004">
      <c r="A56870" s="131"/>
    </row>
    <row r="56871" spans="1:1" x14ac:dyDescent="0.55000000000000004">
      <c r="A56871" s="131"/>
    </row>
    <row r="56874" spans="1:1" x14ac:dyDescent="0.55000000000000004">
      <c r="A56874" s="131"/>
    </row>
    <row r="56875" spans="1:1" x14ac:dyDescent="0.55000000000000004">
      <c r="A56875" s="131"/>
    </row>
    <row r="56878" spans="1:1" x14ac:dyDescent="0.55000000000000004">
      <c r="A56878" s="131"/>
    </row>
    <row r="56879" spans="1:1" x14ac:dyDescent="0.55000000000000004">
      <c r="A56879" s="131"/>
    </row>
    <row r="56882" spans="1:1" x14ac:dyDescent="0.55000000000000004">
      <c r="A56882" s="131"/>
    </row>
    <row r="56883" spans="1:1" x14ac:dyDescent="0.55000000000000004">
      <c r="A56883" s="131"/>
    </row>
    <row r="56886" spans="1:1" x14ac:dyDescent="0.55000000000000004">
      <c r="A56886" s="131"/>
    </row>
    <row r="56887" spans="1:1" x14ac:dyDescent="0.55000000000000004">
      <c r="A56887" s="131"/>
    </row>
    <row r="56890" spans="1:1" x14ac:dyDescent="0.55000000000000004">
      <c r="A56890" s="131"/>
    </row>
    <row r="56891" spans="1:1" x14ac:dyDescent="0.55000000000000004">
      <c r="A56891" s="131"/>
    </row>
    <row r="56894" spans="1:1" x14ac:dyDescent="0.55000000000000004">
      <c r="A56894" s="131"/>
    </row>
    <row r="56895" spans="1:1" x14ac:dyDescent="0.55000000000000004">
      <c r="A56895" s="131"/>
    </row>
    <row r="56898" spans="1:1" x14ac:dyDescent="0.55000000000000004">
      <c r="A56898" s="131"/>
    </row>
    <row r="56899" spans="1:1" x14ac:dyDescent="0.55000000000000004">
      <c r="A56899" s="131"/>
    </row>
    <row r="56902" spans="1:1" x14ac:dyDescent="0.55000000000000004">
      <c r="A56902" s="131"/>
    </row>
    <row r="56903" spans="1:1" x14ac:dyDescent="0.55000000000000004">
      <c r="A56903" s="131"/>
    </row>
    <row r="56906" spans="1:1" x14ac:dyDescent="0.55000000000000004">
      <c r="A56906" s="131"/>
    </row>
    <row r="56907" spans="1:1" x14ac:dyDescent="0.55000000000000004">
      <c r="A56907" s="131"/>
    </row>
    <row r="56910" spans="1:1" x14ac:dyDescent="0.55000000000000004">
      <c r="A56910" s="131"/>
    </row>
    <row r="56911" spans="1:1" x14ac:dyDescent="0.55000000000000004">
      <c r="A56911" s="131"/>
    </row>
    <row r="56914" spans="1:1" x14ac:dyDescent="0.55000000000000004">
      <c r="A56914" s="131"/>
    </row>
    <row r="56915" spans="1:1" x14ac:dyDescent="0.55000000000000004">
      <c r="A56915" s="131"/>
    </row>
    <row r="56918" spans="1:1" x14ac:dyDescent="0.55000000000000004">
      <c r="A56918" s="131"/>
    </row>
    <row r="56919" spans="1:1" x14ac:dyDescent="0.55000000000000004">
      <c r="A56919" s="131"/>
    </row>
    <row r="56922" spans="1:1" x14ac:dyDescent="0.55000000000000004">
      <c r="A56922" s="131"/>
    </row>
    <row r="56923" spans="1:1" x14ac:dyDescent="0.55000000000000004">
      <c r="A56923" s="131"/>
    </row>
    <row r="56926" spans="1:1" x14ac:dyDescent="0.55000000000000004">
      <c r="A56926" s="131"/>
    </row>
    <row r="56927" spans="1:1" x14ac:dyDescent="0.55000000000000004">
      <c r="A56927" s="131"/>
    </row>
    <row r="56930" spans="1:1" x14ac:dyDescent="0.55000000000000004">
      <c r="A56930" s="131"/>
    </row>
    <row r="56931" spans="1:1" x14ac:dyDescent="0.55000000000000004">
      <c r="A56931" s="131"/>
    </row>
    <row r="56934" spans="1:1" x14ac:dyDescent="0.55000000000000004">
      <c r="A56934" s="131"/>
    </row>
    <row r="56935" spans="1:1" x14ac:dyDescent="0.55000000000000004">
      <c r="A56935" s="131"/>
    </row>
    <row r="56938" spans="1:1" x14ac:dyDescent="0.55000000000000004">
      <c r="A56938" s="131"/>
    </row>
    <row r="56939" spans="1:1" x14ac:dyDescent="0.55000000000000004">
      <c r="A56939" s="131"/>
    </row>
    <row r="56942" spans="1:1" x14ac:dyDescent="0.55000000000000004">
      <c r="A56942" s="131"/>
    </row>
    <row r="56943" spans="1:1" x14ac:dyDescent="0.55000000000000004">
      <c r="A56943" s="131"/>
    </row>
    <row r="56946" spans="1:1" x14ac:dyDescent="0.55000000000000004">
      <c r="A56946" s="131"/>
    </row>
    <row r="56947" spans="1:1" x14ac:dyDescent="0.55000000000000004">
      <c r="A56947" s="131"/>
    </row>
    <row r="56950" spans="1:1" x14ac:dyDescent="0.55000000000000004">
      <c r="A56950" s="131"/>
    </row>
    <row r="56951" spans="1:1" x14ac:dyDescent="0.55000000000000004">
      <c r="A56951" s="131"/>
    </row>
    <row r="56954" spans="1:1" x14ac:dyDescent="0.55000000000000004">
      <c r="A56954" s="131"/>
    </row>
    <row r="56955" spans="1:1" x14ac:dyDescent="0.55000000000000004">
      <c r="A56955" s="131"/>
    </row>
    <row r="56958" spans="1:1" x14ac:dyDescent="0.55000000000000004">
      <c r="A56958" s="131"/>
    </row>
    <row r="56959" spans="1:1" x14ac:dyDescent="0.55000000000000004">
      <c r="A56959" s="131"/>
    </row>
    <row r="56962" spans="1:1" x14ac:dyDescent="0.55000000000000004">
      <c r="A56962" s="131"/>
    </row>
    <row r="56963" spans="1:1" x14ac:dyDescent="0.55000000000000004">
      <c r="A56963" s="131"/>
    </row>
    <row r="56966" spans="1:1" x14ac:dyDescent="0.55000000000000004">
      <c r="A56966" s="131"/>
    </row>
    <row r="56967" spans="1:1" x14ac:dyDescent="0.55000000000000004">
      <c r="A56967" s="131"/>
    </row>
    <row r="56970" spans="1:1" x14ac:dyDescent="0.55000000000000004">
      <c r="A56970" s="131"/>
    </row>
    <row r="56971" spans="1:1" x14ac:dyDescent="0.55000000000000004">
      <c r="A56971" s="131"/>
    </row>
    <row r="56974" spans="1:1" x14ac:dyDescent="0.55000000000000004">
      <c r="A56974" s="131"/>
    </row>
    <row r="56975" spans="1:1" x14ac:dyDescent="0.55000000000000004">
      <c r="A56975" s="131"/>
    </row>
    <row r="56978" spans="1:1" x14ac:dyDescent="0.55000000000000004">
      <c r="A56978" s="131"/>
    </row>
    <row r="56979" spans="1:1" x14ac:dyDescent="0.55000000000000004">
      <c r="A56979" s="131"/>
    </row>
    <row r="56982" spans="1:1" x14ac:dyDescent="0.55000000000000004">
      <c r="A56982" s="131"/>
    </row>
    <row r="56983" spans="1:1" x14ac:dyDescent="0.55000000000000004">
      <c r="A56983" s="131"/>
    </row>
    <row r="56986" spans="1:1" x14ac:dyDescent="0.55000000000000004">
      <c r="A56986" s="131"/>
    </row>
    <row r="56987" spans="1:1" x14ac:dyDescent="0.55000000000000004">
      <c r="A56987" s="131"/>
    </row>
    <row r="56990" spans="1:1" x14ac:dyDescent="0.55000000000000004">
      <c r="A56990" s="131"/>
    </row>
    <row r="56991" spans="1:1" x14ac:dyDescent="0.55000000000000004">
      <c r="A56991" s="131"/>
    </row>
    <row r="56994" spans="1:1" x14ac:dyDescent="0.55000000000000004">
      <c r="A56994" s="131"/>
    </row>
    <row r="56995" spans="1:1" x14ac:dyDescent="0.55000000000000004">
      <c r="A56995" s="131"/>
    </row>
    <row r="56998" spans="1:1" x14ac:dyDescent="0.55000000000000004">
      <c r="A56998" s="131"/>
    </row>
    <row r="56999" spans="1:1" x14ac:dyDescent="0.55000000000000004">
      <c r="A56999" s="131"/>
    </row>
    <row r="57002" spans="1:1" x14ac:dyDescent="0.55000000000000004">
      <c r="A57002" s="131"/>
    </row>
    <row r="57003" spans="1:1" x14ac:dyDescent="0.55000000000000004">
      <c r="A57003" s="131"/>
    </row>
    <row r="57006" spans="1:1" x14ac:dyDescent="0.55000000000000004">
      <c r="A57006" s="131"/>
    </row>
    <row r="57007" spans="1:1" x14ac:dyDescent="0.55000000000000004">
      <c r="A57007" s="131"/>
    </row>
    <row r="57010" spans="1:1" x14ac:dyDescent="0.55000000000000004">
      <c r="A57010" s="131"/>
    </row>
    <row r="57011" spans="1:1" x14ac:dyDescent="0.55000000000000004">
      <c r="A57011" s="131"/>
    </row>
    <row r="57014" spans="1:1" x14ac:dyDescent="0.55000000000000004">
      <c r="A57014" s="131"/>
    </row>
    <row r="57015" spans="1:1" x14ac:dyDescent="0.55000000000000004">
      <c r="A57015" s="131"/>
    </row>
    <row r="57018" spans="1:1" x14ac:dyDescent="0.55000000000000004">
      <c r="A57018" s="131"/>
    </row>
    <row r="57019" spans="1:1" x14ac:dyDescent="0.55000000000000004">
      <c r="A57019" s="131"/>
    </row>
    <row r="57022" spans="1:1" x14ac:dyDescent="0.55000000000000004">
      <c r="A57022" s="131"/>
    </row>
    <row r="57023" spans="1:1" x14ac:dyDescent="0.55000000000000004">
      <c r="A57023" s="131"/>
    </row>
    <row r="57026" spans="1:1" x14ac:dyDescent="0.55000000000000004">
      <c r="A57026" s="131"/>
    </row>
    <row r="57027" spans="1:1" x14ac:dyDescent="0.55000000000000004">
      <c r="A57027" s="131"/>
    </row>
    <row r="57030" spans="1:1" x14ac:dyDescent="0.55000000000000004">
      <c r="A57030" s="131"/>
    </row>
    <row r="57031" spans="1:1" x14ac:dyDescent="0.55000000000000004">
      <c r="A57031" s="131"/>
    </row>
    <row r="57034" spans="1:1" x14ac:dyDescent="0.55000000000000004">
      <c r="A57034" s="131"/>
    </row>
    <row r="57035" spans="1:1" x14ac:dyDescent="0.55000000000000004">
      <c r="A57035" s="131"/>
    </row>
    <row r="57038" spans="1:1" x14ac:dyDescent="0.55000000000000004">
      <c r="A57038" s="131"/>
    </row>
    <row r="57039" spans="1:1" x14ac:dyDescent="0.55000000000000004">
      <c r="A57039" s="131"/>
    </row>
    <row r="57042" spans="1:1" x14ac:dyDescent="0.55000000000000004">
      <c r="A57042" s="131"/>
    </row>
    <row r="57043" spans="1:1" x14ac:dyDescent="0.55000000000000004">
      <c r="A57043" s="131"/>
    </row>
    <row r="57046" spans="1:1" x14ac:dyDescent="0.55000000000000004">
      <c r="A57046" s="131"/>
    </row>
    <row r="57047" spans="1:1" x14ac:dyDescent="0.55000000000000004">
      <c r="A57047" s="131"/>
    </row>
    <row r="57050" spans="1:1" x14ac:dyDescent="0.55000000000000004">
      <c r="A57050" s="131"/>
    </row>
    <row r="57051" spans="1:1" x14ac:dyDescent="0.55000000000000004">
      <c r="A57051" s="131"/>
    </row>
    <row r="57054" spans="1:1" x14ac:dyDescent="0.55000000000000004">
      <c r="A57054" s="131"/>
    </row>
    <row r="57055" spans="1:1" x14ac:dyDescent="0.55000000000000004">
      <c r="A57055" s="131"/>
    </row>
    <row r="57058" spans="1:1" x14ac:dyDescent="0.55000000000000004">
      <c r="A57058" s="131"/>
    </row>
    <row r="57059" spans="1:1" x14ac:dyDescent="0.55000000000000004">
      <c r="A57059" s="131"/>
    </row>
    <row r="57062" spans="1:1" x14ac:dyDescent="0.55000000000000004">
      <c r="A57062" s="131"/>
    </row>
    <row r="57063" spans="1:1" x14ac:dyDescent="0.55000000000000004">
      <c r="A57063" s="131"/>
    </row>
    <row r="57066" spans="1:1" x14ac:dyDescent="0.55000000000000004">
      <c r="A57066" s="131"/>
    </row>
    <row r="57067" spans="1:1" x14ac:dyDescent="0.55000000000000004">
      <c r="A57067" s="131"/>
    </row>
    <row r="57070" spans="1:1" x14ac:dyDescent="0.55000000000000004">
      <c r="A57070" s="131"/>
    </row>
    <row r="57071" spans="1:1" x14ac:dyDescent="0.55000000000000004">
      <c r="A57071" s="131"/>
    </row>
    <row r="57074" spans="1:1" x14ac:dyDescent="0.55000000000000004">
      <c r="A57074" s="131"/>
    </row>
    <row r="57075" spans="1:1" x14ac:dyDescent="0.55000000000000004">
      <c r="A57075" s="131"/>
    </row>
    <row r="57078" spans="1:1" x14ac:dyDescent="0.55000000000000004">
      <c r="A57078" s="131"/>
    </row>
    <row r="57079" spans="1:1" x14ac:dyDescent="0.55000000000000004">
      <c r="A57079" s="131"/>
    </row>
    <row r="57082" spans="1:1" x14ac:dyDescent="0.55000000000000004">
      <c r="A57082" s="131"/>
    </row>
    <row r="57083" spans="1:1" x14ac:dyDescent="0.55000000000000004">
      <c r="A57083" s="131"/>
    </row>
    <row r="57086" spans="1:1" x14ac:dyDescent="0.55000000000000004">
      <c r="A57086" s="131"/>
    </row>
    <row r="57087" spans="1:1" x14ac:dyDescent="0.55000000000000004">
      <c r="A57087" s="131"/>
    </row>
    <row r="57090" spans="1:1" x14ac:dyDescent="0.55000000000000004">
      <c r="A57090" s="131"/>
    </row>
    <row r="57091" spans="1:1" x14ac:dyDescent="0.55000000000000004">
      <c r="A57091" s="131"/>
    </row>
    <row r="57094" spans="1:1" x14ac:dyDescent="0.55000000000000004">
      <c r="A57094" s="131"/>
    </row>
    <row r="57095" spans="1:1" x14ac:dyDescent="0.55000000000000004">
      <c r="A57095" s="131"/>
    </row>
    <row r="57098" spans="1:1" x14ac:dyDescent="0.55000000000000004">
      <c r="A57098" s="131"/>
    </row>
    <row r="57099" spans="1:1" x14ac:dyDescent="0.55000000000000004">
      <c r="A57099" s="131"/>
    </row>
    <row r="57102" spans="1:1" x14ac:dyDescent="0.55000000000000004">
      <c r="A57102" s="131"/>
    </row>
    <row r="57103" spans="1:1" x14ac:dyDescent="0.55000000000000004">
      <c r="A57103" s="131"/>
    </row>
    <row r="57106" spans="1:1" x14ac:dyDescent="0.55000000000000004">
      <c r="A57106" s="131"/>
    </row>
    <row r="57107" spans="1:1" x14ac:dyDescent="0.55000000000000004">
      <c r="A57107" s="131"/>
    </row>
    <row r="57110" spans="1:1" x14ac:dyDescent="0.55000000000000004">
      <c r="A57110" s="131"/>
    </row>
    <row r="57111" spans="1:1" x14ac:dyDescent="0.55000000000000004">
      <c r="A57111" s="131"/>
    </row>
    <row r="57114" spans="1:1" x14ac:dyDescent="0.55000000000000004">
      <c r="A57114" s="131"/>
    </row>
    <row r="57115" spans="1:1" x14ac:dyDescent="0.55000000000000004">
      <c r="A57115" s="131"/>
    </row>
    <row r="57118" spans="1:1" x14ac:dyDescent="0.55000000000000004">
      <c r="A57118" s="131"/>
    </row>
    <row r="57119" spans="1:1" x14ac:dyDescent="0.55000000000000004">
      <c r="A57119" s="131"/>
    </row>
    <row r="57122" spans="1:1" x14ac:dyDescent="0.55000000000000004">
      <c r="A57122" s="131"/>
    </row>
    <row r="57123" spans="1:1" x14ac:dyDescent="0.55000000000000004">
      <c r="A57123" s="131"/>
    </row>
    <row r="57126" spans="1:1" x14ac:dyDescent="0.55000000000000004">
      <c r="A57126" s="131"/>
    </row>
    <row r="57127" spans="1:1" x14ac:dyDescent="0.55000000000000004">
      <c r="A57127" s="131"/>
    </row>
    <row r="57130" spans="1:1" x14ac:dyDescent="0.55000000000000004">
      <c r="A57130" s="131"/>
    </row>
    <row r="57131" spans="1:1" x14ac:dyDescent="0.55000000000000004">
      <c r="A57131" s="131"/>
    </row>
    <row r="57134" spans="1:1" x14ac:dyDescent="0.55000000000000004">
      <c r="A57134" s="131"/>
    </row>
    <row r="57135" spans="1:1" x14ac:dyDescent="0.55000000000000004">
      <c r="A57135" s="131"/>
    </row>
    <row r="57138" spans="1:1" x14ac:dyDescent="0.55000000000000004">
      <c r="A57138" s="131"/>
    </row>
    <row r="57139" spans="1:1" x14ac:dyDescent="0.55000000000000004">
      <c r="A57139" s="131"/>
    </row>
    <row r="57142" spans="1:1" x14ac:dyDescent="0.55000000000000004">
      <c r="A57142" s="131"/>
    </row>
    <row r="57143" spans="1:1" x14ac:dyDescent="0.55000000000000004">
      <c r="A57143" s="131"/>
    </row>
    <row r="57146" spans="1:1" x14ac:dyDescent="0.55000000000000004">
      <c r="A57146" s="131"/>
    </row>
    <row r="57147" spans="1:1" x14ac:dyDescent="0.55000000000000004">
      <c r="A57147" s="131"/>
    </row>
    <row r="57150" spans="1:1" x14ac:dyDescent="0.55000000000000004">
      <c r="A57150" s="131"/>
    </row>
    <row r="57151" spans="1:1" x14ac:dyDescent="0.55000000000000004">
      <c r="A57151" s="131"/>
    </row>
    <row r="57154" spans="1:1" x14ac:dyDescent="0.55000000000000004">
      <c r="A57154" s="131"/>
    </row>
    <row r="57155" spans="1:1" x14ac:dyDescent="0.55000000000000004">
      <c r="A57155" s="131"/>
    </row>
    <row r="57158" spans="1:1" x14ac:dyDescent="0.55000000000000004">
      <c r="A57158" s="131"/>
    </row>
    <row r="57159" spans="1:1" x14ac:dyDescent="0.55000000000000004">
      <c r="A57159" s="131"/>
    </row>
    <row r="57162" spans="1:1" x14ac:dyDescent="0.55000000000000004">
      <c r="A57162" s="131"/>
    </row>
    <row r="57163" spans="1:1" x14ac:dyDescent="0.55000000000000004">
      <c r="A57163" s="131"/>
    </row>
    <row r="57166" spans="1:1" x14ac:dyDescent="0.55000000000000004">
      <c r="A57166" s="131"/>
    </row>
    <row r="57167" spans="1:1" x14ac:dyDescent="0.55000000000000004">
      <c r="A57167" s="131"/>
    </row>
    <row r="57170" spans="1:1" x14ac:dyDescent="0.55000000000000004">
      <c r="A57170" s="131"/>
    </row>
    <row r="57171" spans="1:1" x14ac:dyDescent="0.55000000000000004">
      <c r="A57171" s="131"/>
    </row>
    <row r="57174" spans="1:1" x14ac:dyDescent="0.55000000000000004">
      <c r="A57174" s="131"/>
    </row>
    <row r="57175" spans="1:1" x14ac:dyDescent="0.55000000000000004">
      <c r="A57175" s="131"/>
    </row>
    <row r="57178" spans="1:1" x14ac:dyDescent="0.55000000000000004">
      <c r="A57178" s="131"/>
    </row>
    <row r="57179" spans="1:1" x14ac:dyDescent="0.55000000000000004">
      <c r="A57179" s="131"/>
    </row>
    <row r="57182" spans="1:1" x14ac:dyDescent="0.55000000000000004">
      <c r="A57182" s="131"/>
    </row>
    <row r="57183" spans="1:1" x14ac:dyDescent="0.55000000000000004">
      <c r="A57183" s="131"/>
    </row>
    <row r="57186" spans="1:1" x14ac:dyDescent="0.55000000000000004">
      <c r="A57186" s="131"/>
    </row>
    <row r="57187" spans="1:1" x14ac:dyDescent="0.55000000000000004">
      <c r="A57187" s="131"/>
    </row>
    <row r="57190" spans="1:1" x14ac:dyDescent="0.55000000000000004">
      <c r="A57190" s="131"/>
    </row>
    <row r="57191" spans="1:1" x14ac:dyDescent="0.55000000000000004">
      <c r="A57191" s="131"/>
    </row>
    <row r="57194" spans="1:1" x14ac:dyDescent="0.55000000000000004">
      <c r="A57194" s="131"/>
    </row>
    <row r="57195" spans="1:1" x14ac:dyDescent="0.55000000000000004">
      <c r="A57195" s="131"/>
    </row>
    <row r="57198" spans="1:1" x14ac:dyDescent="0.55000000000000004">
      <c r="A57198" s="131"/>
    </row>
    <row r="57199" spans="1:1" x14ac:dyDescent="0.55000000000000004">
      <c r="A57199" s="131"/>
    </row>
    <row r="57202" spans="1:1" x14ac:dyDescent="0.55000000000000004">
      <c r="A57202" s="131"/>
    </row>
    <row r="57203" spans="1:1" x14ac:dyDescent="0.55000000000000004">
      <c r="A57203" s="131"/>
    </row>
    <row r="57206" spans="1:1" x14ac:dyDescent="0.55000000000000004">
      <c r="A57206" s="131"/>
    </row>
    <row r="57207" spans="1:1" x14ac:dyDescent="0.55000000000000004">
      <c r="A57207" s="131"/>
    </row>
    <row r="57210" spans="1:1" x14ac:dyDescent="0.55000000000000004">
      <c r="A57210" s="131"/>
    </row>
    <row r="57211" spans="1:1" x14ac:dyDescent="0.55000000000000004">
      <c r="A57211" s="131"/>
    </row>
    <row r="57214" spans="1:1" x14ac:dyDescent="0.55000000000000004">
      <c r="A57214" s="131"/>
    </row>
    <row r="57215" spans="1:1" x14ac:dyDescent="0.55000000000000004">
      <c r="A57215" s="131"/>
    </row>
    <row r="57218" spans="1:1" x14ac:dyDescent="0.55000000000000004">
      <c r="A57218" s="131"/>
    </row>
    <row r="57219" spans="1:1" x14ac:dyDescent="0.55000000000000004">
      <c r="A57219" s="131"/>
    </row>
    <row r="57222" spans="1:1" x14ac:dyDescent="0.55000000000000004">
      <c r="A57222" s="131"/>
    </row>
    <row r="57223" spans="1:1" x14ac:dyDescent="0.55000000000000004">
      <c r="A57223" s="131"/>
    </row>
    <row r="57226" spans="1:1" x14ac:dyDescent="0.55000000000000004">
      <c r="A57226" s="131"/>
    </row>
    <row r="57227" spans="1:1" x14ac:dyDescent="0.55000000000000004">
      <c r="A57227" s="131"/>
    </row>
    <row r="57230" spans="1:1" x14ac:dyDescent="0.55000000000000004">
      <c r="A57230" s="131"/>
    </row>
    <row r="57231" spans="1:1" x14ac:dyDescent="0.55000000000000004">
      <c r="A57231" s="131"/>
    </row>
    <row r="57234" spans="1:1" x14ac:dyDescent="0.55000000000000004">
      <c r="A57234" s="131"/>
    </row>
    <row r="57235" spans="1:1" x14ac:dyDescent="0.55000000000000004">
      <c r="A57235" s="131"/>
    </row>
    <row r="57238" spans="1:1" x14ac:dyDescent="0.55000000000000004">
      <c r="A57238" s="131"/>
    </row>
    <row r="57239" spans="1:1" x14ac:dyDescent="0.55000000000000004">
      <c r="A57239" s="131"/>
    </row>
    <row r="57242" spans="1:1" x14ac:dyDescent="0.55000000000000004">
      <c r="A57242" s="131"/>
    </row>
    <row r="57243" spans="1:1" x14ac:dyDescent="0.55000000000000004">
      <c r="A57243" s="131"/>
    </row>
    <row r="57246" spans="1:1" x14ac:dyDescent="0.55000000000000004">
      <c r="A57246" s="131"/>
    </row>
    <row r="57247" spans="1:1" x14ac:dyDescent="0.55000000000000004">
      <c r="A57247" s="131"/>
    </row>
    <row r="57250" spans="1:1" x14ac:dyDescent="0.55000000000000004">
      <c r="A57250" s="131"/>
    </row>
    <row r="57251" spans="1:1" x14ac:dyDescent="0.55000000000000004">
      <c r="A57251" s="131"/>
    </row>
    <row r="57254" spans="1:1" x14ac:dyDescent="0.55000000000000004">
      <c r="A57254" s="131"/>
    </row>
    <row r="57255" spans="1:1" x14ac:dyDescent="0.55000000000000004">
      <c r="A57255" s="131"/>
    </row>
    <row r="57258" spans="1:1" x14ac:dyDescent="0.55000000000000004">
      <c r="A57258" s="131"/>
    </row>
    <row r="57259" spans="1:1" x14ac:dyDescent="0.55000000000000004">
      <c r="A57259" s="131"/>
    </row>
    <row r="57262" spans="1:1" x14ac:dyDescent="0.55000000000000004">
      <c r="A57262" s="131"/>
    </row>
    <row r="57263" spans="1:1" x14ac:dyDescent="0.55000000000000004">
      <c r="A57263" s="131"/>
    </row>
    <row r="57266" spans="1:1" x14ac:dyDescent="0.55000000000000004">
      <c r="A57266" s="131"/>
    </row>
    <row r="57267" spans="1:1" x14ac:dyDescent="0.55000000000000004">
      <c r="A57267" s="131"/>
    </row>
    <row r="57270" spans="1:1" x14ac:dyDescent="0.55000000000000004">
      <c r="A57270" s="131"/>
    </row>
    <row r="57271" spans="1:1" x14ac:dyDescent="0.55000000000000004">
      <c r="A57271" s="131"/>
    </row>
    <row r="57274" spans="1:1" x14ac:dyDescent="0.55000000000000004">
      <c r="A57274" s="131"/>
    </row>
    <row r="57275" spans="1:1" x14ac:dyDescent="0.55000000000000004">
      <c r="A57275" s="131"/>
    </row>
    <row r="57278" spans="1:1" x14ac:dyDescent="0.55000000000000004">
      <c r="A57278" s="131"/>
    </row>
    <row r="57279" spans="1:1" x14ac:dyDescent="0.55000000000000004">
      <c r="A57279" s="131"/>
    </row>
    <row r="57282" spans="1:1" x14ac:dyDescent="0.55000000000000004">
      <c r="A57282" s="131"/>
    </row>
    <row r="57283" spans="1:1" x14ac:dyDescent="0.55000000000000004">
      <c r="A57283" s="131"/>
    </row>
    <row r="57286" spans="1:1" x14ac:dyDescent="0.55000000000000004">
      <c r="A57286" s="131"/>
    </row>
    <row r="57287" spans="1:1" x14ac:dyDescent="0.55000000000000004">
      <c r="A57287" s="131"/>
    </row>
    <row r="57290" spans="1:1" x14ac:dyDescent="0.55000000000000004">
      <c r="A57290" s="131"/>
    </row>
    <row r="57291" spans="1:1" x14ac:dyDescent="0.55000000000000004">
      <c r="A57291" s="131"/>
    </row>
    <row r="57294" spans="1:1" x14ac:dyDescent="0.55000000000000004">
      <c r="A57294" s="131"/>
    </row>
    <row r="57295" spans="1:1" x14ac:dyDescent="0.55000000000000004">
      <c r="A57295" s="131"/>
    </row>
    <row r="57298" spans="1:1" x14ac:dyDescent="0.55000000000000004">
      <c r="A57298" s="131"/>
    </row>
    <row r="57299" spans="1:1" x14ac:dyDescent="0.55000000000000004">
      <c r="A57299" s="131"/>
    </row>
    <row r="57302" spans="1:1" x14ac:dyDescent="0.55000000000000004">
      <c r="A57302" s="131"/>
    </row>
    <row r="57303" spans="1:1" x14ac:dyDescent="0.55000000000000004">
      <c r="A57303" s="131"/>
    </row>
    <row r="57306" spans="1:1" x14ac:dyDescent="0.55000000000000004">
      <c r="A57306" s="131"/>
    </row>
    <row r="57307" spans="1:1" x14ac:dyDescent="0.55000000000000004">
      <c r="A57307" s="131"/>
    </row>
    <row r="57310" spans="1:1" x14ac:dyDescent="0.55000000000000004">
      <c r="A57310" s="131"/>
    </row>
    <row r="57311" spans="1:1" x14ac:dyDescent="0.55000000000000004">
      <c r="A57311" s="131"/>
    </row>
    <row r="57314" spans="1:1" x14ac:dyDescent="0.55000000000000004">
      <c r="A57314" s="131"/>
    </row>
    <row r="57315" spans="1:1" x14ac:dyDescent="0.55000000000000004">
      <c r="A57315" s="131"/>
    </row>
    <row r="57318" spans="1:1" x14ac:dyDescent="0.55000000000000004">
      <c r="A57318" s="131"/>
    </row>
    <row r="57319" spans="1:1" x14ac:dyDescent="0.55000000000000004">
      <c r="A57319" s="131"/>
    </row>
    <row r="57322" spans="1:1" x14ac:dyDescent="0.55000000000000004">
      <c r="A57322" s="131"/>
    </row>
    <row r="57323" spans="1:1" x14ac:dyDescent="0.55000000000000004">
      <c r="A57323" s="131"/>
    </row>
    <row r="57326" spans="1:1" x14ac:dyDescent="0.55000000000000004">
      <c r="A57326" s="131"/>
    </row>
    <row r="57327" spans="1:1" x14ac:dyDescent="0.55000000000000004">
      <c r="A57327" s="131"/>
    </row>
    <row r="57330" spans="1:1" x14ac:dyDescent="0.55000000000000004">
      <c r="A57330" s="131"/>
    </row>
    <row r="57331" spans="1:1" x14ac:dyDescent="0.55000000000000004">
      <c r="A57331" s="131"/>
    </row>
    <row r="57334" spans="1:1" x14ac:dyDescent="0.55000000000000004">
      <c r="A57334" s="131"/>
    </row>
    <row r="57335" spans="1:1" x14ac:dyDescent="0.55000000000000004">
      <c r="A57335" s="131"/>
    </row>
    <row r="57338" spans="1:1" x14ac:dyDescent="0.55000000000000004">
      <c r="A57338" s="131"/>
    </row>
    <row r="57339" spans="1:1" x14ac:dyDescent="0.55000000000000004">
      <c r="A57339" s="131"/>
    </row>
    <row r="57342" spans="1:1" x14ac:dyDescent="0.55000000000000004">
      <c r="A57342" s="131"/>
    </row>
    <row r="57343" spans="1:1" x14ac:dyDescent="0.55000000000000004">
      <c r="A57343" s="131"/>
    </row>
    <row r="57346" spans="1:1" x14ac:dyDescent="0.55000000000000004">
      <c r="A57346" s="131"/>
    </row>
    <row r="57347" spans="1:1" x14ac:dyDescent="0.55000000000000004">
      <c r="A57347" s="131"/>
    </row>
    <row r="57350" spans="1:1" x14ac:dyDescent="0.55000000000000004">
      <c r="A57350" s="131"/>
    </row>
    <row r="57351" spans="1:1" x14ac:dyDescent="0.55000000000000004">
      <c r="A57351" s="131"/>
    </row>
    <row r="57354" spans="1:1" x14ac:dyDescent="0.55000000000000004">
      <c r="A57354" s="131"/>
    </row>
    <row r="57355" spans="1:1" x14ac:dyDescent="0.55000000000000004">
      <c r="A57355" s="131"/>
    </row>
    <row r="57358" spans="1:1" x14ac:dyDescent="0.55000000000000004">
      <c r="A57358" s="131"/>
    </row>
    <row r="57359" spans="1:1" x14ac:dyDescent="0.55000000000000004">
      <c r="A57359" s="131"/>
    </row>
    <row r="57362" spans="1:1" x14ac:dyDescent="0.55000000000000004">
      <c r="A57362" s="131"/>
    </row>
    <row r="57363" spans="1:1" x14ac:dyDescent="0.55000000000000004">
      <c r="A57363" s="131"/>
    </row>
    <row r="57366" spans="1:1" x14ac:dyDescent="0.55000000000000004">
      <c r="A57366" s="131"/>
    </row>
    <row r="57367" spans="1:1" x14ac:dyDescent="0.55000000000000004">
      <c r="A57367" s="131"/>
    </row>
    <row r="57370" spans="1:1" x14ac:dyDescent="0.55000000000000004">
      <c r="A57370" s="131"/>
    </row>
    <row r="57371" spans="1:1" x14ac:dyDescent="0.55000000000000004">
      <c r="A57371" s="131"/>
    </row>
    <row r="57374" spans="1:1" x14ac:dyDescent="0.55000000000000004">
      <c r="A57374" s="131"/>
    </row>
    <row r="57375" spans="1:1" x14ac:dyDescent="0.55000000000000004">
      <c r="A57375" s="131"/>
    </row>
    <row r="57378" spans="1:1" x14ac:dyDescent="0.55000000000000004">
      <c r="A57378" s="131"/>
    </row>
    <row r="57379" spans="1:1" x14ac:dyDescent="0.55000000000000004">
      <c r="A57379" s="131"/>
    </row>
    <row r="57382" spans="1:1" x14ac:dyDescent="0.55000000000000004">
      <c r="A57382" s="131"/>
    </row>
    <row r="57383" spans="1:1" x14ac:dyDescent="0.55000000000000004">
      <c r="A57383" s="131"/>
    </row>
    <row r="57386" spans="1:1" x14ac:dyDescent="0.55000000000000004">
      <c r="A57386" s="131"/>
    </row>
    <row r="57387" spans="1:1" x14ac:dyDescent="0.55000000000000004">
      <c r="A57387" s="131"/>
    </row>
    <row r="57390" spans="1:1" x14ac:dyDescent="0.55000000000000004">
      <c r="A57390" s="131"/>
    </row>
    <row r="57391" spans="1:1" x14ac:dyDescent="0.55000000000000004">
      <c r="A57391" s="131"/>
    </row>
    <row r="57394" spans="1:1" x14ac:dyDescent="0.55000000000000004">
      <c r="A57394" s="131"/>
    </row>
    <row r="57395" spans="1:1" x14ac:dyDescent="0.55000000000000004">
      <c r="A57395" s="131"/>
    </row>
    <row r="57398" spans="1:1" x14ac:dyDescent="0.55000000000000004">
      <c r="A57398" s="131"/>
    </row>
    <row r="57399" spans="1:1" x14ac:dyDescent="0.55000000000000004">
      <c r="A57399" s="131"/>
    </row>
    <row r="57402" spans="1:1" x14ac:dyDescent="0.55000000000000004">
      <c r="A57402" s="131"/>
    </row>
    <row r="57403" spans="1:1" x14ac:dyDescent="0.55000000000000004">
      <c r="A57403" s="131"/>
    </row>
    <row r="57406" spans="1:1" x14ac:dyDescent="0.55000000000000004">
      <c r="A57406" s="131"/>
    </row>
    <row r="57407" spans="1:1" x14ac:dyDescent="0.55000000000000004">
      <c r="A57407" s="131"/>
    </row>
    <row r="57410" spans="1:1" x14ac:dyDescent="0.55000000000000004">
      <c r="A57410" s="131"/>
    </row>
    <row r="57411" spans="1:1" x14ac:dyDescent="0.55000000000000004">
      <c r="A57411" s="131"/>
    </row>
    <row r="57414" spans="1:1" x14ac:dyDescent="0.55000000000000004">
      <c r="A57414" s="131"/>
    </row>
    <row r="57415" spans="1:1" x14ac:dyDescent="0.55000000000000004">
      <c r="A57415" s="131"/>
    </row>
    <row r="57418" spans="1:1" x14ac:dyDescent="0.55000000000000004">
      <c r="A57418" s="131"/>
    </row>
    <row r="57419" spans="1:1" x14ac:dyDescent="0.55000000000000004">
      <c r="A57419" s="131"/>
    </row>
    <row r="57422" spans="1:1" x14ac:dyDescent="0.55000000000000004">
      <c r="A57422" s="131"/>
    </row>
    <row r="57423" spans="1:1" x14ac:dyDescent="0.55000000000000004">
      <c r="A57423" s="131"/>
    </row>
    <row r="57426" spans="1:1" x14ac:dyDescent="0.55000000000000004">
      <c r="A57426" s="131"/>
    </row>
    <row r="57427" spans="1:1" x14ac:dyDescent="0.55000000000000004">
      <c r="A57427" s="131"/>
    </row>
    <row r="57430" spans="1:1" x14ac:dyDescent="0.55000000000000004">
      <c r="A57430" s="131"/>
    </row>
    <row r="57431" spans="1:1" x14ac:dyDescent="0.55000000000000004">
      <c r="A57431" s="131"/>
    </row>
    <row r="57434" spans="1:1" x14ac:dyDescent="0.55000000000000004">
      <c r="A57434" s="131"/>
    </row>
    <row r="57435" spans="1:1" x14ac:dyDescent="0.55000000000000004">
      <c r="A57435" s="131"/>
    </row>
    <row r="57438" spans="1:1" x14ac:dyDescent="0.55000000000000004">
      <c r="A57438" s="131"/>
    </row>
    <row r="57439" spans="1:1" x14ac:dyDescent="0.55000000000000004">
      <c r="A57439" s="131"/>
    </row>
    <row r="57442" spans="1:1" x14ac:dyDescent="0.55000000000000004">
      <c r="A57442" s="131"/>
    </row>
    <row r="57443" spans="1:1" x14ac:dyDescent="0.55000000000000004">
      <c r="A57443" s="131"/>
    </row>
    <row r="57446" spans="1:1" x14ac:dyDescent="0.55000000000000004">
      <c r="A57446" s="131"/>
    </row>
    <row r="57447" spans="1:1" x14ac:dyDescent="0.55000000000000004">
      <c r="A57447" s="131"/>
    </row>
    <row r="57450" spans="1:1" x14ac:dyDescent="0.55000000000000004">
      <c r="A57450" s="131"/>
    </row>
    <row r="57451" spans="1:1" x14ac:dyDescent="0.55000000000000004">
      <c r="A57451" s="131"/>
    </row>
    <row r="57454" spans="1:1" x14ac:dyDescent="0.55000000000000004">
      <c r="A57454" s="131"/>
    </row>
    <row r="57455" spans="1:1" x14ac:dyDescent="0.55000000000000004">
      <c r="A57455" s="131"/>
    </row>
    <row r="57458" spans="1:1" x14ac:dyDescent="0.55000000000000004">
      <c r="A57458" s="131"/>
    </row>
    <row r="57459" spans="1:1" x14ac:dyDescent="0.55000000000000004">
      <c r="A57459" s="131"/>
    </row>
    <row r="57462" spans="1:1" x14ac:dyDescent="0.55000000000000004">
      <c r="A57462" s="131"/>
    </row>
    <row r="57463" spans="1:1" x14ac:dyDescent="0.55000000000000004">
      <c r="A57463" s="131"/>
    </row>
    <row r="57466" spans="1:1" x14ac:dyDescent="0.55000000000000004">
      <c r="A57466" s="131"/>
    </row>
    <row r="57467" spans="1:1" x14ac:dyDescent="0.55000000000000004">
      <c r="A57467" s="131"/>
    </row>
    <row r="57470" spans="1:1" x14ac:dyDescent="0.55000000000000004">
      <c r="A57470" s="131"/>
    </row>
    <row r="57471" spans="1:1" x14ac:dyDescent="0.55000000000000004">
      <c r="A57471" s="131"/>
    </row>
    <row r="57474" spans="1:1" x14ac:dyDescent="0.55000000000000004">
      <c r="A57474" s="131"/>
    </row>
    <row r="57475" spans="1:1" x14ac:dyDescent="0.55000000000000004">
      <c r="A57475" s="131"/>
    </row>
    <row r="57478" spans="1:1" x14ac:dyDescent="0.55000000000000004">
      <c r="A57478" s="131"/>
    </row>
    <row r="57479" spans="1:1" x14ac:dyDescent="0.55000000000000004">
      <c r="A57479" s="131"/>
    </row>
    <row r="57482" spans="1:1" x14ac:dyDescent="0.55000000000000004">
      <c r="A57482" s="131"/>
    </row>
    <row r="57483" spans="1:1" x14ac:dyDescent="0.55000000000000004">
      <c r="A57483" s="131"/>
    </row>
    <row r="57486" spans="1:1" x14ac:dyDescent="0.55000000000000004">
      <c r="A57486" s="131"/>
    </row>
    <row r="57487" spans="1:1" x14ac:dyDescent="0.55000000000000004">
      <c r="A57487" s="131"/>
    </row>
    <row r="57490" spans="1:1" x14ac:dyDescent="0.55000000000000004">
      <c r="A57490" s="131"/>
    </row>
    <row r="57491" spans="1:1" x14ac:dyDescent="0.55000000000000004">
      <c r="A57491" s="131"/>
    </row>
    <row r="57494" spans="1:1" x14ac:dyDescent="0.55000000000000004">
      <c r="A57494" s="131"/>
    </row>
    <row r="57495" spans="1:1" x14ac:dyDescent="0.55000000000000004">
      <c r="A57495" s="131"/>
    </row>
    <row r="57498" spans="1:1" x14ac:dyDescent="0.55000000000000004">
      <c r="A57498" s="131"/>
    </row>
    <row r="57499" spans="1:1" x14ac:dyDescent="0.55000000000000004">
      <c r="A57499" s="131"/>
    </row>
    <row r="57502" spans="1:1" x14ac:dyDescent="0.55000000000000004">
      <c r="A57502" s="131"/>
    </row>
    <row r="57503" spans="1:1" x14ac:dyDescent="0.55000000000000004">
      <c r="A57503" s="131"/>
    </row>
    <row r="57506" spans="1:1" x14ac:dyDescent="0.55000000000000004">
      <c r="A57506" s="131"/>
    </row>
    <row r="57507" spans="1:1" x14ac:dyDescent="0.55000000000000004">
      <c r="A57507" s="131"/>
    </row>
    <row r="57510" spans="1:1" x14ac:dyDescent="0.55000000000000004">
      <c r="A57510" s="131"/>
    </row>
    <row r="57511" spans="1:1" x14ac:dyDescent="0.55000000000000004">
      <c r="A57511" s="131"/>
    </row>
    <row r="57514" spans="1:1" x14ac:dyDescent="0.55000000000000004">
      <c r="A57514" s="131"/>
    </row>
    <row r="57515" spans="1:1" x14ac:dyDescent="0.55000000000000004">
      <c r="A57515" s="131"/>
    </row>
    <row r="57518" spans="1:1" x14ac:dyDescent="0.55000000000000004">
      <c r="A57518" s="131"/>
    </row>
    <row r="57519" spans="1:1" x14ac:dyDescent="0.55000000000000004">
      <c r="A57519" s="131"/>
    </row>
    <row r="57522" spans="1:1" x14ac:dyDescent="0.55000000000000004">
      <c r="A57522" s="131"/>
    </row>
    <row r="57523" spans="1:1" x14ac:dyDescent="0.55000000000000004">
      <c r="A57523" s="131"/>
    </row>
    <row r="57526" spans="1:1" x14ac:dyDescent="0.55000000000000004">
      <c r="A57526" s="131"/>
    </row>
    <row r="57527" spans="1:1" x14ac:dyDescent="0.55000000000000004">
      <c r="A57527" s="131"/>
    </row>
    <row r="57530" spans="1:1" x14ac:dyDescent="0.55000000000000004">
      <c r="A57530" s="131"/>
    </row>
    <row r="57531" spans="1:1" x14ac:dyDescent="0.55000000000000004">
      <c r="A57531" s="131"/>
    </row>
    <row r="57534" spans="1:1" x14ac:dyDescent="0.55000000000000004">
      <c r="A57534" s="131"/>
    </row>
    <row r="57535" spans="1:1" x14ac:dyDescent="0.55000000000000004">
      <c r="A57535" s="131"/>
    </row>
    <row r="57538" spans="1:1" x14ac:dyDescent="0.55000000000000004">
      <c r="A57538" s="131"/>
    </row>
    <row r="57539" spans="1:1" x14ac:dyDescent="0.55000000000000004">
      <c r="A57539" s="131"/>
    </row>
    <row r="57542" spans="1:1" x14ac:dyDescent="0.55000000000000004">
      <c r="A57542" s="131"/>
    </row>
    <row r="57543" spans="1:1" x14ac:dyDescent="0.55000000000000004">
      <c r="A57543" s="131"/>
    </row>
    <row r="57546" spans="1:1" x14ac:dyDescent="0.55000000000000004">
      <c r="A57546" s="131"/>
    </row>
    <row r="57547" spans="1:1" x14ac:dyDescent="0.55000000000000004">
      <c r="A57547" s="131"/>
    </row>
    <row r="57550" spans="1:1" x14ac:dyDescent="0.55000000000000004">
      <c r="A57550" s="131"/>
    </row>
    <row r="57551" spans="1:1" x14ac:dyDescent="0.55000000000000004">
      <c r="A57551" s="131"/>
    </row>
    <row r="57554" spans="1:1" x14ac:dyDescent="0.55000000000000004">
      <c r="A57554" s="131"/>
    </row>
    <row r="57555" spans="1:1" x14ac:dyDescent="0.55000000000000004">
      <c r="A57555" s="131"/>
    </row>
    <row r="57558" spans="1:1" x14ac:dyDescent="0.55000000000000004">
      <c r="A57558" s="131"/>
    </row>
    <row r="57559" spans="1:1" x14ac:dyDescent="0.55000000000000004">
      <c r="A57559" s="131"/>
    </row>
    <row r="57562" spans="1:1" x14ac:dyDescent="0.55000000000000004">
      <c r="A57562" s="131"/>
    </row>
    <row r="57563" spans="1:1" x14ac:dyDescent="0.55000000000000004">
      <c r="A57563" s="131"/>
    </row>
    <row r="57566" spans="1:1" x14ac:dyDescent="0.55000000000000004">
      <c r="A57566" s="131"/>
    </row>
    <row r="57567" spans="1:1" x14ac:dyDescent="0.55000000000000004">
      <c r="A57567" s="131"/>
    </row>
    <row r="57570" spans="1:1" x14ac:dyDescent="0.55000000000000004">
      <c r="A57570" s="131"/>
    </row>
    <row r="57571" spans="1:1" x14ac:dyDescent="0.55000000000000004">
      <c r="A57571" s="131"/>
    </row>
    <row r="57574" spans="1:1" x14ac:dyDescent="0.55000000000000004">
      <c r="A57574" s="131"/>
    </row>
    <row r="57575" spans="1:1" x14ac:dyDescent="0.55000000000000004">
      <c r="A57575" s="131"/>
    </row>
    <row r="57578" spans="1:1" x14ac:dyDescent="0.55000000000000004">
      <c r="A57578" s="131"/>
    </row>
    <row r="57579" spans="1:1" x14ac:dyDescent="0.55000000000000004">
      <c r="A57579" s="131"/>
    </row>
    <row r="57582" spans="1:1" x14ac:dyDescent="0.55000000000000004">
      <c r="A57582" s="131"/>
    </row>
    <row r="57583" spans="1:1" x14ac:dyDescent="0.55000000000000004">
      <c r="A57583" s="131"/>
    </row>
    <row r="57586" spans="1:1" x14ac:dyDescent="0.55000000000000004">
      <c r="A57586" s="131"/>
    </row>
    <row r="57587" spans="1:1" x14ac:dyDescent="0.55000000000000004">
      <c r="A57587" s="131"/>
    </row>
    <row r="57590" spans="1:1" x14ac:dyDescent="0.55000000000000004">
      <c r="A57590" s="131"/>
    </row>
    <row r="57591" spans="1:1" x14ac:dyDescent="0.55000000000000004">
      <c r="A57591" s="131"/>
    </row>
    <row r="57594" spans="1:1" x14ac:dyDescent="0.55000000000000004">
      <c r="A57594" s="131"/>
    </row>
    <row r="57595" spans="1:1" x14ac:dyDescent="0.55000000000000004">
      <c r="A57595" s="131"/>
    </row>
    <row r="57598" spans="1:1" x14ac:dyDescent="0.55000000000000004">
      <c r="A57598" s="131"/>
    </row>
    <row r="57599" spans="1:1" x14ac:dyDescent="0.55000000000000004">
      <c r="A57599" s="131"/>
    </row>
    <row r="57602" spans="1:1" x14ac:dyDescent="0.55000000000000004">
      <c r="A57602" s="131"/>
    </row>
    <row r="57603" spans="1:1" x14ac:dyDescent="0.55000000000000004">
      <c r="A57603" s="131"/>
    </row>
    <row r="57606" spans="1:1" x14ac:dyDescent="0.55000000000000004">
      <c r="A57606" s="131"/>
    </row>
    <row r="57607" spans="1:1" x14ac:dyDescent="0.55000000000000004">
      <c r="A57607" s="131"/>
    </row>
    <row r="57610" spans="1:1" x14ac:dyDescent="0.55000000000000004">
      <c r="A57610" s="131"/>
    </row>
    <row r="57611" spans="1:1" x14ac:dyDescent="0.55000000000000004">
      <c r="A57611" s="131"/>
    </row>
    <row r="57614" spans="1:1" x14ac:dyDescent="0.55000000000000004">
      <c r="A57614" s="131"/>
    </row>
    <row r="57615" spans="1:1" x14ac:dyDescent="0.55000000000000004">
      <c r="A57615" s="131"/>
    </row>
    <row r="57618" spans="1:1" x14ac:dyDescent="0.55000000000000004">
      <c r="A57618" s="131"/>
    </row>
    <row r="57619" spans="1:1" x14ac:dyDescent="0.55000000000000004">
      <c r="A57619" s="131"/>
    </row>
    <row r="57622" spans="1:1" x14ac:dyDescent="0.55000000000000004">
      <c r="A57622" s="131"/>
    </row>
    <row r="57623" spans="1:1" x14ac:dyDescent="0.55000000000000004">
      <c r="A57623" s="131"/>
    </row>
    <row r="57626" spans="1:1" x14ac:dyDescent="0.55000000000000004">
      <c r="A57626" s="131"/>
    </row>
    <row r="57627" spans="1:1" x14ac:dyDescent="0.55000000000000004">
      <c r="A57627" s="131"/>
    </row>
    <row r="57630" spans="1:1" x14ac:dyDescent="0.55000000000000004">
      <c r="A57630" s="131"/>
    </row>
    <row r="57631" spans="1:1" x14ac:dyDescent="0.55000000000000004">
      <c r="A57631" s="131"/>
    </row>
    <row r="57634" spans="1:1" x14ac:dyDescent="0.55000000000000004">
      <c r="A57634" s="131"/>
    </row>
    <row r="57635" spans="1:1" x14ac:dyDescent="0.55000000000000004">
      <c r="A57635" s="131"/>
    </row>
    <row r="57638" spans="1:1" x14ac:dyDescent="0.55000000000000004">
      <c r="A57638" s="131"/>
    </row>
    <row r="57639" spans="1:1" x14ac:dyDescent="0.55000000000000004">
      <c r="A57639" s="131"/>
    </row>
    <row r="57642" spans="1:1" x14ac:dyDescent="0.55000000000000004">
      <c r="A57642" s="131"/>
    </row>
    <row r="57643" spans="1:1" x14ac:dyDescent="0.55000000000000004">
      <c r="A57643" s="131"/>
    </row>
    <row r="57646" spans="1:1" x14ac:dyDescent="0.55000000000000004">
      <c r="A57646" s="131"/>
    </row>
    <row r="57647" spans="1:1" x14ac:dyDescent="0.55000000000000004">
      <c r="A57647" s="131"/>
    </row>
    <row r="57650" spans="1:1" x14ac:dyDescent="0.55000000000000004">
      <c r="A57650" s="131"/>
    </row>
    <row r="57651" spans="1:1" x14ac:dyDescent="0.55000000000000004">
      <c r="A57651" s="131"/>
    </row>
    <row r="57654" spans="1:1" x14ac:dyDescent="0.55000000000000004">
      <c r="A57654" s="131"/>
    </row>
    <row r="57655" spans="1:1" x14ac:dyDescent="0.55000000000000004">
      <c r="A57655" s="131"/>
    </row>
    <row r="57658" spans="1:1" x14ac:dyDescent="0.55000000000000004">
      <c r="A57658" s="131"/>
    </row>
    <row r="57659" spans="1:1" x14ac:dyDescent="0.55000000000000004">
      <c r="A57659" s="131"/>
    </row>
    <row r="57662" spans="1:1" x14ac:dyDescent="0.55000000000000004">
      <c r="A57662" s="131"/>
    </row>
    <row r="57663" spans="1:1" x14ac:dyDescent="0.55000000000000004">
      <c r="A57663" s="131"/>
    </row>
    <row r="57666" spans="1:1" x14ac:dyDescent="0.55000000000000004">
      <c r="A57666" s="131"/>
    </row>
    <row r="57667" spans="1:1" x14ac:dyDescent="0.55000000000000004">
      <c r="A57667" s="131"/>
    </row>
    <row r="57670" spans="1:1" x14ac:dyDescent="0.55000000000000004">
      <c r="A57670" s="131"/>
    </row>
    <row r="57671" spans="1:1" x14ac:dyDescent="0.55000000000000004">
      <c r="A57671" s="131"/>
    </row>
    <row r="57674" spans="1:1" x14ac:dyDescent="0.55000000000000004">
      <c r="A57674" s="131"/>
    </row>
    <row r="57675" spans="1:1" x14ac:dyDescent="0.55000000000000004">
      <c r="A57675" s="131"/>
    </row>
    <row r="57678" spans="1:1" x14ac:dyDescent="0.55000000000000004">
      <c r="A57678" s="131"/>
    </row>
    <row r="57679" spans="1:1" x14ac:dyDescent="0.55000000000000004">
      <c r="A57679" s="131"/>
    </row>
    <row r="57682" spans="1:1" x14ac:dyDescent="0.55000000000000004">
      <c r="A57682" s="131"/>
    </row>
    <row r="57683" spans="1:1" x14ac:dyDescent="0.55000000000000004">
      <c r="A57683" s="131"/>
    </row>
    <row r="57686" spans="1:1" x14ac:dyDescent="0.55000000000000004">
      <c r="A57686" s="131"/>
    </row>
    <row r="57687" spans="1:1" x14ac:dyDescent="0.55000000000000004">
      <c r="A57687" s="131"/>
    </row>
    <row r="57690" spans="1:1" x14ac:dyDescent="0.55000000000000004">
      <c r="A57690" s="131"/>
    </row>
    <row r="57691" spans="1:1" x14ac:dyDescent="0.55000000000000004">
      <c r="A57691" s="131"/>
    </row>
    <row r="57694" spans="1:1" x14ac:dyDescent="0.55000000000000004">
      <c r="A57694" s="131"/>
    </row>
    <row r="57695" spans="1:1" x14ac:dyDescent="0.55000000000000004">
      <c r="A57695" s="131"/>
    </row>
    <row r="57698" spans="1:1" x14ac:dyDescent="0.55000000000000004">
      <c r="A57698" s="131"/>
    </row>
    <row r="57699" spans="1:1" x14ac:dyDescent="0.55000000000000004">
      <c r="A57699" s="131"/>
    </row>
    <row r="57702" spans="1:1" x14ac:dyDescent="0.55000000000000004">
      <c r="A57702" s="131"/>
    </row>
    <row r="57703" spans="1:1" x14ac:dyDescent="0.55000000000000004">
      <c r="A57703" s="131"/>
    </row>
    <row r="57706" spans="1:1" x14ac:dyDescent="0.55000000000000004">
      <c r="A57706" s="131"/>
    </row>
    <row r="57707" spans="1:1" x14ac:dyDescent="0.55000000000000004">
      <c r="A57707" s="131"/>
    </row>
    <row r="57710" spans="1:1" x14ac:dyDescent="0.55000000000000004">
      <c r="A57710" s="131"/>
    </row>
    <row r="57711" spans="1:1" x14ac:dyDescent="0.55000000000000004">
      <c r="A57711" s="131"/>
    </row>
    <row r="57714" spans="1:1" x14ac:dyDescent="0.55000000000000004">
      <c r="A57714" s="131"/>
    </row>
    <row r="57715" spans="1:1" x14ac:dyDescent="0.55000000000000004">
      <c r="A57715" s="131"/>
    </row>
    <row r="57718" spans="1:1" x14ac:dyDescent="0.55000000000000004">
      <c r="A57718" s="131"/>
    </row>
    <row r="57719" spans="1:1" x14ac:dyDescent="0.55000000000000004">
      <c r="A57719" s="131"/>
    </row>
    <row r="57722" spans="1:1" x14ac:dyDescent="0.55000000000000004">
      <c r="A57722" s="131"/>
    </row>
    <row r="57723" spans="1:1" x14ac:dyDescent="0.55000000000000004">
      <c r="A57723" s="131"/>
    </row>
    <row r="57726" spans="1:1" x14ac:dyDescent="0.55000000000000004">
      <c r="A57726" s="131"/>
    </row>
    <row r="57727" spans="1:1" x14ac:dyDescent="0.55000000000000004">
      <c r="A57727" s="131"/>
    </row>
    <row r="57730" spans="1:1" x14ac:dyDescent="0.55000000000000004">
      <c r="A57730" s="131"/>
    </row>
    <row r="57731" spans="1:1" x14ac:dyDescent="0.55000000000000004">
      <c r="A57731" s="131"/>
    </row>
    <row r="57734" spans="1:1" x14ac:dyDescent="0.55000000000000004">
      <c r="A57734" s="131"/>
    </row>
    <row r="57735" spans="1:1" x14ac:dyDescent="0.55000000000000004">
      <c r="A57735" s="131"/>
    </row>
    <row r="57738" spans="1:1" x14ac:dyDescent="0.55000000000000004">
      <c r="A57738" s="131"/>
    </row>
    <row r="57739" spans="1:1" x14ac:dyDescent="0.55000000000000004">
      <c r="A57739" s="131"/>
    </row>
    <row r="57742" spans="1:1" x14ac:dyDescent="0.55000000000000004">
      <c r="A57742" s="131"/>
    </row>
    <row r="57743" spans="1:1" x14ac:dyDescent="0.55000000000000004">
      <c r="A57743" s="131"/>
    </row>
    <row r="57746" spans="1:1" x14ac:dyDescent="0.55000000000000004">
      <c r="A57746" s="131"/>
    </row>
    <row r="57747" spans="1:1" x14ac:dyDescent="0.55000000000000004">
      <c r="A57747" s="131"/>
    </row>
    <row r="57750" spans="1:1" x14ac:dyDescent="0.55000000000000004">
      <c r="A57750" s="131"/>
    </row>
    <row r="57751" spans="1:1" x14ac:dyDescent="0.55000000000000004">
      <c r="A57751" s="131"/>
    </row>
    <row r="57754" spans="1:1" x14ac:dyDescent="0.55000000000000004">
      <c r="A57754" s="131"/>
    </row>
    <row r="57755" spans="1:1" x14ac:dyDescent="0.55000000000000004">
      <c r="A57755" s="131"/>
    </row>
    <row r="57758" spans="1:1" x14ac:dyDescent="0.55000000000000004">
      <c r="A57758" s="131"/>
    </row>
    <row r="57759" spans="1:1" x14ac:dyDescent="0.55000000000000004">
      <c r="A57759" s="131"/>
    </row>
    <row r="57762" spans="1:1" x14ac:dyDescent="0.55000000000000004">
      <c r="A57762" s="131"/>
    </row>
    <row r="57763" spans="1:1" x14ac:dyDescent="0.55000000000000004">
      <c r="A57763" s="131"/>
    </row>
    <row r="57766" spans="1:1" x14ac:dyDescent="0.55000000000000004">
      <c r="A57766" s="131"/>
    </row>
    <row r="57767" spans="1:1" x14ac:dyDescent="0.55000000000000004">
      <c r="A57767" s="131"/>
    </row>
    <row r="57770" spans="1:1" x14ac:dyDescent="0.55000000000000004">
      <c r="A57770" s="131"/>
    </row>
    <row r="57771" spans="1:1" x14ac:dyDescent="0.55000000000000004">
      <c r="A57771" s="131"/>
    </row>
    <row r="57774" spans="1:1" x14ac:dyDescent="0.55000000000000004">
      <c r="A57774" s="131"/>
    </row>
    <row r="57775" spans="1:1" x14ac:dyDescent="0.55000000000000004">
      <c r="A57775" s="131"/>
    </row>
    <row r="57778" spans="1:1" x14ac:dyDescent="0.55000000000000004">
      <c r="A57778" s="131"/>
    </row>
    <row r="57779" spans="1:1" x14ac:dyDescent="0.55000000000000004">
      <c r="A57779" s="131"/>
    </row>
    <row r="57782" spans="1:1" x14ac:dyDescent="0.55000000000000004">
      <c r="A57782" s="131"/>
    </row>
    <row r="57783" spans="1:1" x14ac:dyDescent="0.55000000000000004">
      <c r="A57783" s="131"/>
    </row>
    <row r="57786" spans="1:1" x14ac:dyDescent="0.55000000000000004">
      <c r="A57786" s="131"/>
    </row>
    <row r="57787" spans="1:1" x14ac:dyDescent="0.55000000000000004">
      <c r="A57787" s="131"/>
    </row>
    <row r="57790" spans="1:1" x14ac:dyDescent="0.55000000000000004">
      <c r="A57790" s="131"/>
    </row>
    <row r="57791" spans="1:1" x14ac:dyDescent="0.55000000000000004">
      <c r="A57791" s="131"/>
    </row>
    <row r="57794" spans="1:1" x14ac:dyDescent="0.55000000000000004">
      <c r="A57794" s="131"/>
    </row>
    <row r="57795" spans="1:1" x14ac:dyDescent="0.55000000000000004">
      <c r="A57795" s="131"/>
    </row>
    <row r="57798" spans="1:1" x14ac:dyDescent="0.55000000000000004">
      <c r="A57798" s="131"/>
    </row>
    <row r="57799" spans="1:1" x14ac:dyDescent="0.55000000000000004">
      <c r="A57799" s="131"/>
    </row>
    <row r="57802" spans="1:1" x14ac:dyDescent="0.55000000000000004">
      <c r="A57802" s="131"/>
    </row>
    <row r="57803" spans="1:1" x14ac:dyDescent="0.55000000000000004">
      <c r="A57803" s="131"/>
    </row>
    <row r="57806" spans="1:1" x14ac:dyDescent="0.55000000000000004">
      <c r="A57806" s="131"/>
    </row>
    <row r="57807" spans="1:1" x14ac:dyDescent="0.55000000000000004">
      <c r="A57807" s="131"/>
    </row>
    <row r="57810" spans="1:1" x14ac:dyDescent="0.55000000000000004">
      <c r="A57810" s="131"/>
    </row>
    <row r="57811" spans="1:1" x14ac:dyDescent="0.55000000000000004">
      <c r="A57811" s="131"/>
    </row>
    <row r="57814" spans="1:1" x14ac:dyDescent="0.55000000000000004">
      <c r="A57814" s="131"/>
    </row>
    <row r="57815" spans="1:1" x14ac:dyDescent="0.55000000000000004">
      <c r="A57815" s="131"/>
    </row>
    <row r="57818" spans="1:1" x14ac:dyDescent="0.55000000000000004">
      <c r="A57818" s="131"/>
    </row>
    <row r="57819" spans="1:1" x14ac:dyDescent="0.55000000000000004">
      <c r="A57819" s="131"/>
    </row>
    <row r="57822" spans="1:1" x14ac:dyDescent="0.55000000000000004">
      <c r="A57822" s="131"/>
    </row>
    <row r="57823" spans="1:1" x14ac:dyDescent="0.55000000000000004">
      <c r="A57823" s="131"/>
    </row>
    <row r="57826" spans="1:1" x14ac:dyDescent="0.55000000000000004">
      <c r="A57826" s="131"/>
    </row>
    <row r="57827" spans="1:1" x14ac:dyDescent="0.55000000000000004">
      <c r="A57827" s="131"/>
    </row>
    <row r="57830" spans="1:1" x14ac:dyDescent="0.55000000000000004">
      <c r="A57830" s="131"/>
    </row>
    <row r="57831" spans="1:1" x14ac:dyDescent="0.55000000000000004">
      <c r="A57831" s="131"/>
    </row>
    <row r="57834" spans="1:1" x14ac:dyDescent="0.55000000000000004">
      <c r="A57834" s="131"/>
    </row>
    <row r="57835" spans="1:1" x14ac:dyDescent="0.55000000000000004">
      <c r="A57835" s="131"/>
    </row>
    <row r="57838" spans="1:1" x14ac:dyDescent="0.55000000000000004">
      <c r="A57838" s="131"/>
    </row>
    <row r="57839" spans="1:1" x14ac:dyDescent="0.55000000000000004">
      <c r="A57839" s="131"/>
    </row>
    <row r="57842" spans="1:1" x14ac:dyDescent="0.55000000000000004">
      <c r="A57842" s="131"/>
    </row>
    <row r="57843" spans="1:1" x14ac:dyDescent="0.55000000000000004">
      <c r="A57843" s="131"/>
    </row>
    <row r="57846" spans="1:1" x14ac:dyDescent="0.55000000000000004">
      <c r="A57846" s="131"/>
    </row>
    <row r="57847" spans="1:1" x14ac:dyDescent="0.55000000000000004">
      <c r="A57847" s="131"/>
    </row>
    <row r="57850" spans="1:1" x14ac:dyDescent="0.55000000000000004">
      <c r="A57850" s="131"/>
    </row>
    <row r="57851" spans="1:1" x14ac:dyDescent="0.55000000000000004">
      <c r="A57851" s="131"/>
    </row>
    <row r="57854" spans="1:1" x14ac:dyDescent="0.55000000000000004">
      <c r="A57854" s="131"/>
    </row>
    <row r="57855" spans="1:1" x14ac:dyDescent="0.55000000000000004">
      <c r="A57855" s="131"/>
    </row>
    <row r="57858" spans="1:1" x14ac:dyDescent="0.55000000000000004">
      <c r="A57858" s="131"/>
    </row>
    <row r="57859" spans="1:1" x14ac:dyDescent="0.55000000000000004">
      <c r="A57859" s="131"/>
    </row>
    <row r="57862" spans="1:1" x14ac:dyDescent="0.55000000000000004">
      <c r="A57862" s="131"/>
    </row>
    <row r="57863" spans="1:1" x14ac:dyDescent="0.55000000000000004">
      <c r="A57863" s="131"/>
    </row>
    <row r="57866" spans="1:1" x14ac:dyDescent="0.55000000000000004">
      <c r="A57866" s="131"/>
    </row>
    <row r="57867" spans="1:1" x14ac:dyDescent="0.55000000000000004">
      <c r="A57867" s="131"/>
    </row>
    <row r="57870" spans="1:1" x14ac:dyDescent="0.55000000000000004">
      <c r="A57870" s="131"/>
    </row>
    <row r="57871" spans="1:1" x14ac:dyDescent="0.55000000000000004">
      <c r="A57871" s="131"/>
    </row>
    <row r="57874" spans="1:1" x14ac:dyDescent="0.55000000000000004">
      <c r="A57874" s="131"/>
    </row>
    <row r="57875" spans="1:1" x14ac:dyDescent="0.55000000000000004">
      <c r="A57875" s="131"/>
    </row>
    <row r="57878" spans="1:1" x14ac:dyDescent="0.55000000000000004">
      <c r="A57878" s="131"/>
    </row>
    <row r="57879" spans="1:1" x14ac:dyDescent="0.55000000000000004">
      <c r="A57879" s="131"/>
    </row>
    <row r="57882" spans="1:1" x14ac:dyDescent="0.55000000000000004">
      <c r="A57882" s="131"/>
    </row>
    <row r="57883" spans="1:1" x14ac:dyDescent="0.55000000000000004">
      <c r="A57883" s="131"/>
    </row>
    <row r="57886" spans="1:1" x14ac:dyDescent="0.55000000000000004">
      <c r="A57886" s="131"/>
    </row>
    <row r="57887" spans="1:1" x14ac:dyDescent="0.55000000000000004">
      <c r="A57887" s="131"/>
    </row>
    <row r="57890" spans="1:1" x14ac:dyDescent="0.55000000000000004">
      <c r="A57890" s="131"/>
    </row>
    <row r="57891" spans="1:1" x14ac:dyDescent="0.55000000000000004">
      <c r="A57891" s="131"/>
    </row>
    <row r="57894" spans="1:1" x14ac:dyDescent="0.55000000000000004">
      <c r="A57894" s="131"/>
    </row>
    <row r="57895" spans="1:1" x14ac:dyDescent="0.55000000000000004">
      <c r="A57895" s="131"/>
    </row>
    <row r="57898" spans="1:1" x14ac:dyDescent="0.55000000000000004">
      <c r="A57898" s="131"/>
    </row>
    <row r="57899" spans="1:1" x14ac:dyDescent="0.55000000000000004">
      <c r="A57899" s="131"/>
    </row>
    <row r="57902" spans="1:1" x14ac:dyDescent="0.55000000000000004">
      <c r="A57902" s="131"/>
    </row>
    <row r="57903" spans="1:1" x14ac:dyDescent="0.55000000000000004">
      <c r="A57903" s="131"/>
    </row>
    <row r="57906" spans="1:1" x14ac:dyDescent="0.55000000000000004">
      <c r="A57906" s="131"/>
    </row>
    <row r="57907" spans="1:1" x14ac:dyDescent="0.55000000000000004">
      <c r="A57907" s="131"/>
    </row>
    <row r="57910" spans="1:1" x14ac:dyDescent="0.55000000000000004">
      <c r="A57910" s="131"/>
    </row>
    <row r="57911" spans="1:1" x14ac:dyDescent="0.55000000000000004">
      <c r="A57911" s="131"/>
    </row>
    <row r="57914" spans="1:1" x14ac:dyDescent="0.55000000000000004">
      <c r="A57914" s="131"/>
    </row>
    <row r="57915" spans="1:1" x14ac:dyDescent="0.55000000000000004">
      <c r="A57915" s="131"/>
    </row>
    <row r="57918" spans="1:1" x14ac:dyDescent="0.55000000000000004">
      <c r="A57918" s="131"/>
    </row>
    <row r="57919" spans="1:1" x14ac:dyDescent="0.55000000000000004">
      <c r="A57919" s="131"/>
    </row>
    <row r="57922" spans="1:1" x14ac:dyDescent="0.55000000000000004">
      <c r="A57922" s="131"/>
    </row>
    <row r="57923" spans="1:1" x14ac:dyDescent="0.55000000000000004">
      <c r="A57923" s="131"/>
    </row>
    <row r="57926" spans="1:1" x14ac:dyDescent="0.55000000000000004">
      <c r="A57926" s="131"/>
    </row>
    <row r="57927" spans="1:1" x14ac:dyDescent="0.55000000000000004">
      <c r="A57927" s="131"/>
    </row>
    <row r="57930" spans="1:1" x14ac:dyDescent="0.55000000000000004">
      <c r="A57930" s="131"/>
    </row>
    <row r="57931" spans="1:1" x14ac:dyDescent="0.55000000000000004">
      <c r="A57931" s="131"/>
    </row>
    <row r="57934" spans="1:1" x14ac:dyDescent="0.55000000000000004">
      <c r="A57934" s="131"/>
    </row>
    <row r="57935" spans="1:1" x14ac:dyDescent="0.55000000000000004">
      <c r="A57935" s="131"/>
    </row>
    <row r="57938" spans="1:1" x14ac:dyDescent="0.55000000000000004">
      <c r="A57938" s="131"/>
    </row>
    <row r="57939" spans="1:1" x14ac:dyDescent="0.55000000000000004">
      <c r="A57939" s="131"/>
    </row>
    <row r="57942" spans="1:1" x14ac:dyDescent="0.55000000000000004">
      <c r="A57942" s="131"/>
    </row>
    <row r="57943" spans="1:1" x14ac:dyDescent="0.55000000000000004">
      <c r="A57943" s="131"/>
    </row>
    <row r="57946" spans="1:1" x14ac:dyDescent="0.55000000000000004">
      <c r="A57946" s="131"/>
    </row>
    <row r="57947" spans="1:1" x14ac:dyDescent="0.55000000000000004">
      <c r="A57947" s="131"/>
    </row>
    <row r="57950" spans="1:1" x14ac:dyDescent="0.55000000000000004">
      <c r="A57950" s="131"/>
    </row>
    <row r="57951" spans="1:1" x14ac:dyDescent="0.55000000000000004">
      <c r="A57951" s="131"/>
    </row>
    <row r="57954" spans="1:1" x14ac:dyDescent="0.55000000000000004">
      <c r="A57954" s="131"/>
    </row>
    <row r="57955" spans="1:1" x14ac:dyDescent="0.55000000000000004">
      <c r="A57955" s="131"/>
    </row>
    <row r="57958" spans="1:1" x14ac:dyDescent="0.55000000000000004">
      <c r="A57958" s="131"/>
    </row>
    <row r="57959" spans="1:1" x14ac:dyDescent="0.55000000000000004">
      <c r="A57959" s="131"/>
    </row>
    <row r="57962" spans="1:1" x14ac:dyDescent="0.55000000000000004">
      <c r="A57962" s="131"/>
    </row>
    <row r="57963" spans="1:1" x14ac:dyDescent="0.55000000000000004">
      <c r="A57963" s="131"/>
    </row>
    <row r="57966" spans="1:1" x14ac:dyDescent="0.55000000000000004">
      <c r="A57966" s="131"/>
    </row>
    <row r="57967" spans="1:1" x14ac:dyDescent="0.55000000000000004">
      <c r="A57967" s="131"/>
    </row>
    <row r="57970" spans="1:1" x14ac:dyDescent="0.55000000000000004">
      <c r="A57970" s="131"/>
    </row>
    <row r="57971" spans="1:1" x14ac:dyDescent="0.55000000000000004">
      <c r="A57971" s="131"/>
    </row>
    <row r="57974" spans="1:1" x14ac:dyDescent="0.55000000000000004">
      <c r="A57974" s="131"/>
    </row>
    <row r="57975" spans="1:1" x14ac:dyDescent="0.55000000000000004">
      <c r="A57975" s="131"/>
    </row>
    <row r="57978" spans="1:1" x14ac:dyDescent="0.55000000000000004">
      <c r="A57978" s="131"/>
    </row>
    <row r="57979" spans="1:1" x14ac:dyDescent="0.55000000000000004">
      <c r="A57979" s="131"/>
    </row>
    <row r="57982" spans="1:1" x14ac:dyDescent="0.55000000000000004">
      <c r="A57982" s="131"/>
    </row>
    <row r="57983" spans="1:1" x14ac:dyDescent="0.55000000000000004">
      <c r="A57983" s="131"/>
    </row>
    <row r="57986" spans="1:1" x14ac:dyDescent="0.55000000000000004">
      <c r="A57986" s="131"/>
    </row>
    <row r="57987" spans="1:1" x14ac:dyDescent="0.55000000000000004">
      <c r="A57987" s="131"/>
    </row>
    <row r="57990" spans="1:1" x14ac:dyDescent="0.55000000000000004">
      <c r="A57990" s="131"/>
    </row>
    <row r="57991" spans="1:1" x14ac:dyDescent="0.55000000000000004">
      <c r="A57991" s="131"/>
    </row>
    <row r="57994" spans="1:1" x14ac:dyDescent="0.55000000000000004">
      <c r="A57994" s="131"/>
    </row>
    <row r="57995" spans="1:1" x14ac:dyDescent="0.55000000000000004">
      <c r="A57995" s="131"/>
    </row>
    <row r="57998" spans="1:1" x14ac:dyDescent="0.55000000000000004">
      <c r="A57998" s="131"/>
    </row>
    <row r="57999" spans="1:1" x14ac:dyDescent="0.55000000000000004">
      <c r="A57999" s="131"/>
    </row>
    <row r="58002" spans="1:1" x14ac:dyDescent="0.55000000000000004">
      <c r="A58002" s="131"/>
    </row>
    <row r="58003" spans="1:1" x14ac:dyDescent="0.55000000000000004">
      <c r="A58003" s="131"/>
    </row>
    <row r="58006" spans="1:1" x14ac:dyDescent="0.55000000000000004">
      <c r="A58006" s="131"/>
    </row>
    <row r="58007" spans="1:1" x14ac:dyDescent="0.55000000000000004">
      <c r="A58007" s="131"/>
    </row>
    <row r="58010" spans="1:1" x14ac:dyDescent="0.55000000000000004">
      <c r="A58010" s="131"/>
    </row>
    <row r="58011" spans="1:1" x14ac:dyDescent="0.55000000000000004">
      <c r="A58011" s="131"/>
    </row>
    <row r="58014" spans="1:1" x14ac:dyDescent="0.55000000000000004">
      <c r="A58014" s="131"/>
    </row>
    <row r="58015" spans="1:1" x14ac:dyDescent="0.55000000000000004">
      <c r="A58015" s="131"/>
    </row>
    <row r="58018" spans="1:1" x14ac:dyDescent="0.55000000000000004">
      <c r="A58018" s="131"/>
    </row>
    <row r="58019" spans="1:1" x14ac:dyDescent="0.55000000000000004">
      <c r="A58019" s="131"/>
    </row>
    <row r="58022" spans="1:1" x14ac:dyDescent="0.55000000000000004">
      <c r="A58022" s="131"/>
    </row>
    <row r="58023" spans="1:1" x14ac:dyDescent="0.55000000000000004">
      <c r="A58023" s="131"/>
    </row>
    <row r="58026" spans="1:1" x14ac:dyDescent="0.55000000000000004">
      <c r="A58026" s="131"/>
    </row>
    <row r="58027" spans="1:1" x14ac:dyDescent="0.55000000000000004">
      <c r="A58027" s="131"/>
    </row>
    <row r="58030" spans="1:1" x14ac:dyDescent="0.55000000000000004">
      <c r="A58030" s="131"/>
    </row>
    <row r="58031" spans="1:1" x14ac:dyDescent="0.55000000000000004">
      <c r="A58031" s="131"/>
    </row>
    <row r="58034" spans="1:1" x14ac:dyDescent="0.55000000000000004">
      <c r="A58034" s="131"/>
    </row>
    <row r="58035" spans="1:1" x14ac:dyDescent="0.55000000000000004">
      <c r="A58035" s="131"/>
    </row>
    <row r="58038" spans="1:1" x14ac:dyDescent="0.55000000000000004">
      <c r="A58038" s="131"/>
    </row>
    <row r="58039" spans="1:1" x14ac:dyDescent="0.55000000000000004">
      <c r="A58039" s="131"/>
    </row>
    <row r="58042" spans="1:1" x14ac:dyDescent="0.55000000000000004">
      <c r="A58042" s="131"/>
    </row>
    <row r="58043" spans="1:1" x14ac:dyDescent="0.55000000000000004">
      <c r="A58043" s="131"/>
    </row>
    <row r="58046" spans="1:1" x14ac:dyDescent="0.55000000000000004">
      <c r="A58046" s="131"/>
    </row>
    <row r="58047" spans="1:1" x14ac:dyDescent="0.55000000000000004">
      <c r="A58047" s="131"/>
    </row>
    <row r="58050" spans="1:1" x14ac:dyDescent="0.55000000000000004">
      <c r="A58050" s="131"/>
    </row>
    <row r="58051" spans="1:1" x14ac:dyDescent="0.55000000000000004">
      <c r="A58051" s="131"/>
    </row>
    <row r="58054" spans="1:1" x14ac:dyDescent="0.55000000000000004">
      <c r="A58054" s="131"/>
    </row>
    <row r="58055" spans="1:1" x14ac:dyDescent="0.55000000000000004">
      <c r="A58055" s="131"/>
    </row>
    <row r="58058" spans="1:1" x14ac:dyDescent="0.55000000000000004">
      <c r="A58058" s="131"/>
    </row>
    <row r="58059" spans="1:1" x14ac:dyDescent="0.55000000000000004">
      <c r="A58059" s="131"/>
    </row>
    <row r="58062" spans="1:1" x14ac:dyDescent="0.55000000000000004">
      <c r="A58062" s="131"/>
    </row>
    <row r="58063" spans="1:1" x14ac:dyDescent="0.55000000000000004">
      <c r="A58063" s="131"/>
    </row>
    <row r="58066" spans="1:1" x14ac:dyDescent="0.55000000000000004">
      <c r="A58066" s="131"/>
    </row>
    <row r="58067" spans="1:1" x14ac:dyDescent="0.55000000000000004">
      <c r="A58067" s="131"/>
    </row>
    <row r="58070" spans="1:1" x14ac:dyDescent="0.55000000000000004">
      <c r="A58070" s="131"/>
    </row>
    <row r="58071" spans="1:1" x14ac:dyDescent="0.55000000000000004">
      <c r="A58071" s="131"/>
    </row>
    <row r="58074" spans="1:1" x14ac:dyDescent="0.55000000000000004">
      <c r="A58074" s="131"/>
    </row>
    <row r="58075" spans="1:1" x14ac:dyDescent="0.55000000000000004">
      <c r="A58075" s="131"/>
    </row>
    <row r="58078" spans="1:1" x14ac:dyDescent="0.55000000000000004">
      <c r="A58078" s="131"/>
    </row>
    <row r="58079" spans="1:1" x14ac:dyDescent="0.55000000000000004">
      <c r="A58079" s="131"/>
    </row>
    <row r="58082" spans="1:1" x14ac:dyDescent="0.55000000000000004">
      <c r="A58082" s="131"/>
    </row>
    <row r="58083" spans="1:1" x14ac:dyDescent="0.55000000000000004">
      <c r="A58083" s="131"/>
    </row>
    <row r="58086" spans="1:1" x14ac:dyDescent="0.55000000000000004">
      <c r="A58086" s="131"/>
    </row>
    <row r="58087" spans="1:1" x14ac:dyDescent="0.55000000000000004">
      <c r="A58087" s="131"/>
    </row>
    <row r="58090" spans="1:1" x14ac:dyDescent="0.55000000000000004">
      <c r="A58090" s="131"/>
    </row>
    <row r="58091" spans="1:1" x14ac:dyDescent="0.55000000000000004">
      <c r="A58091" s="131"/>
    </row>
    <row r="58094" spans="1:1" x14ac:dyDescent="0.55000000000000004">
      <c r="A58094" s="131"/>
    </row>
    <row r="58095" spans="1:1" x14ac:dyDescent="0.55000000000000004">
      <c r="A58095" s="131"/>
    </row>
    <row r="58098" spans="1:1" x14ac:dyDescent="0.55000000000000004">
      <c r="A58098" s="131"/>
    </row>
    <row r="58099" spans="1:1" x14ac:dyDescent="0.55000000000000004">
      <c r="A58099" s="131"/>
    </row>
    <row r="58102" spans="1:1" x14ac:dyDescent="0.55000000000000004">
      <c r="A58102" s="131"/>
    </row>
    <row r="58103" spans="1:1" x14ac:dyDescent="0.55000000000000004">
      <c r="A58103" s="131"/>
    </row>
    <row r="58106" spans="1:1" x14ac:dyDescent="0.55000000000000004">
      <c r="A58106" s="131"/>
    </row>
    <row r="58107" spans="1:1" x14ac:dyDescent="0.55000000000000004">
      <c r="A58107" s="131"/>
    </row>
    <row r="58110" spans="1:1" x14ac:dyDescent="0.55000000000000004">
      <c r="A58110" s="131"/>
    </row>
    <row r="58111" spans="1:1" x14ac:dyDescent="0.55000000000000004">
      <c r="A58111" s="131"/>
    </row>
    <row r="58114" spans="1:1" x14ac:dyDescent="0.55000000000000004">
      <c r="A58114" s="131"/>
    </row>
    <row r="58115" spans="1:1" x14ac:dyDescent="0.55000000000000004">
      <c r="A58115" s="131"/>
    </row>
    <row r="58118" spans="1:1" x14ac:dyDescent="0.55000000000000004">
      <c r="A58118" s="131"/>
    </row>
    <row r="58119" spans="1:1" x14ac:dyDescent="0.55000000000000004">
      <c r="A58119" s="131"/>
    </row>
    <row r="58122" spans="1:1" x14ac:dyDescent="0.55000000000000004">
      <c r="A58122" s="131"/>
    </row>
    <row r="58123" spans="1:1" x14ac:dyDescent="0.55000000000000004">
      <c r="A58123" s="131"/>
    </row>
    <row r="58126" spans="1:1" x14ac:dyDescent="0.55000000000000004">
      <c r="A58126" s="131"/>
    </row>
    <row r="58127" spans="1:1" x14ac:dyDescent="0.55000000000000004">
      <c r="A58127" s="131"/>
    </row>
    <row r="58130" spans="1:1" x14ac:dyDescent="0.55000000000000004">
      <c r="A58130" s="131"/>
    </row>
    <row r="58131" spans="1:1" x14ac:dyDescent="0.55000000000000004">
      <c r="A58131" s="131"/>
    </row>
    <row r="58134" spans="1:1" x14ac:dyDescent="0.55000000000000004">
      <c r="A58134" s="131"/>
    </row>
    <row r="58135" spans="1:1" x14ac:dyDescent="0.55000000000000004">
      <c r="A58135" s="131"/>
    </row>
    <row r="58138" spans="1:1" x14ac:dyDescent="0.55000000000000004">
      <c r="A58138" s="131"/>
    </row>
    <row r="58139" spans="1:1" x14ac:dyDescent="0.55000000000000004">
      <c r="A58139" s="131"/>
    </row>
    <row r="58142" spans="1:1" x14ac:dyDescent="0.55000000000000004">
      <c r="A58142" s="131"/>
    </row>
    <row r="58143" spans="1:1" x14ac:dyDescent="0.55000000000000004">
      <c r="A58143" s="131"/>
    </row>
    <row r="58146" spans="1:1" x14ac:dyDescent="0.55000000000000004">
      <c r="A58146" s="131"/>
    </row>
    <row r="58147" spans="1:1" x14ac:dyDescent="0.55000000000000004">
      <c r="A58147" s="131"/>
    </row>
    <row r="58150" spans="1:1" x14ac:dyDescent="0.55000000000000004">
      <c r="A58150" s="131"/>
    </row>
    <row r="58151" spans="1:1" x14ac:dyDescent="0.55000000000000004">
      <c r="A58151" s="131"/>
    </row>
    <row r="58154" spans="1:1" x14ac:dyDescent="0.55000000000000004">
      <c r="A58154" s="131"/>
    </row>
    <row r="58155" spans="1:1" x14ac:dyDescent="0.55000000000000004">
      <c r="A58155" s="131"/>
    </row>
    <row r="58158" spans="1:1" x14ac:dyDescent="0.55000000000000004">
      <c r="A58158" s="131"/>
    </row>
    <row r="58159" spans="1:1" x14ac:dyDescent="0.55000000000000004">
      <c r="A58159" s="131"/>
    </row>
    <row r="58162" spans="1:1" x14ac:dyDescent="0.55000000000000004">
      <c r="A58162" s="131"/>
    </row>
    <row r="58163" spans="1:1" x14ac:dyDescent="0.55000000000000004">
      <c r="A58163" s="131"/>
    </row>
    <row r="58166" spans="1:1" x14ac:dyDescent="0.55000000000000004">
      <c r="A58166" s="131"/>
    </row>
    <row r="58167" spans="1:1" x14ac:dyDescent="0.55000000000000004">
      <c r="A58167" s="131"/>
    </row>
    <row r="58170" spans="1:1" x14ac:dyDescent="0.55000000000000004">
      <c r="A58170" s="131"/>
    </row>
    <row r="58171" spans="1:1" x14ac:dyDescent="0.55000000000000004">
      <c r="A58171" s="131"/>
    </row>
    <row r="58174" spans="1:1" x14ac:dyDescent="0.55000000000000004">
      <c r="A58174" s="131"/>
    </row>
    <row r="58175" spans="1:1" x14ac:dyDescent="0.55000000000000004">
      <c r="A58175" s="131"/>
    </row>
    <row r="58178" spans="1:1" x14ac:dyDescent="0.55000000000000004">
      <c r="A58178" s="131"/>
    </row>
    <row r="58179" spans="1:1" x14ac:dyDescent="0.55000000000000004">
      <c r="A58179" s="131"/>
    </row>
    <row r="58182" spans="1:1" x14ac:dyDescent="0.55000000000000004">
      <c r="A58182" s="131"/>
    </row>
    <row r="58183" spans="1:1" x14ac:dyDescent="0.55000000000000004">
      <c r="A58183" s="131"/>
    </row>
    <row r="58186" spans="1:1" x14ac:dyDescent="0.55000000000000004">
      <c r="A58186" s="131"/>
    </row>
    <row r="58187" spans="1:1" x14ac:dyDescent="0.55000000000000004">
      <c r="A58187" s="131"/>
    </row>
    <row r="58190" spans="1:1" x14ac:dyDescent="0.55000000000000004">
      <c r="A58190" s="131"/>
    </row>
    <row r="58191" spans="1:1" x14ac:dyDescent="0.55000000000000004">
      <c r="A58191" s="131"/>
    </row>
    <row r="58194" spans="1:1" x14ac:dyDescent="0.55000000000000004">
      <c r="A58194" s="131"/>
    </row>
    <row r="58195" spans="1:1" x14ac:dyDescent="0.55000000000000004">
      <c r="A58195" s="131"/>
    </row>
    <row r="58198" spans="1:1" x14ac:dyDescent="0.55000000000000004">
      <c r="A58198" s="131"/>
    </row>
    <row r="58199" spans="1:1" x14ac:dyDescent="0.55000000000000004">
      <c r="A58199" s="131"/>
    </row>
    <row r="58202" spans="1:1" x14ac:dyDescent="0.55000000000000004">
      <c r="A58202" s="131"/>
    </row>
    <row r="58203" spans="1:1" x14ac:dyDescent="0.55000000000000004">
      <c r="A58203" s="131"/>
    </row>
    <row r="58206" spans="1:1" x14ac:dyDescent="0.55000000000000004">
      <c r="A58206" s="131"/>
    </row>
    <row r="58207" spans="1:1" x14ac:dyDescent="0.55000000000000004">
      <c r="A58207" s="131"/>
    </row>
    <row r="58210" spans="1:1" x14ac:dyDescent="0.55000000000000004">
      <c r="A58210" s="131"/>
    </row>
    <row r="58211" spans="1:1" x14ac:dyDescent="0.55000000000000004">
      <c r="A58211" s="131"/>
    </row>
    <row r="58214" spans="1:1" x14ac:dyDescent="0.55000000000000004">
      <c r="A58214" s="131"/>
    </row>
    <row r="58215" spans="1:1" x14ac:dyDescent="0.55000000000000004">
      <c r="A58215" s="131"/>
    </row>
    <row r="58218" spans="1:1" x14ac:dyDescent="0.55000000000000004">
      <c r="A58218" s="131"/>
    </row>
    <row r="58219" spans="1:1" x14ac:dyDescent="0.55000000000000004">
      <c r="A58219" s="131"/>
    </row>
    <row r="58222" spans="1:1" x14ac:dyDescent="0.55000000000000004">
      <c r="A58222" s="131"/>
    </row>
    <row r="58223" spans="1:1" x14ac:dyDescent="0.55000000000000004">
      <c r="A58223" s="131"/>
    </row>
    <row r="58226" spans="1:1" x14ac:dyDescent="0.55000000000000004">
      <c r="A58226" s="131"/>
    </row>
    <row r="58227" spans="1:1" x14ac:dyDescent="0.55000000000000004">
      <c r="A58227" s="131"/>
    </row>
    <row r="58230" spans="1:1" x14ac:dyDescent="0.55000000000000004">
      <c r="A58230" s="131"/>
    </row>
    <row r="58231" spans="1:1" x14ac:dyDescent="0.55000000000000004">
      <c r="A58231" s="131"/>
    </row>
    <row r="58234" spans="1:1" x14ac:dyDescent="0.55000000000000004">
      <c r="A58234" s="131"/>
    </row>
    <row r="58235" spans="1:1" x14ac:dyDescent="0.55000000000000004">
      <c r="A58235" s="131"/>
    </row>
    <row r="58238" spans="1:1" x14ac:dyDescent="0.55000000000000004">
      <c r="A58238" s="131"/>
    </row>
    <row r="58239" spans="1:1" x14ac:dyDescent="0.55000000000000004">
      <c r="A58239" s="131"/>
    </row>
    <row r="58242" spans="1:1" x14ac:dyDescent="0.55000000000000004">
      <c r="A58242" s="131"/>
    </row>
    <row r="58243" spans="1:1" x14ac:dyDescent="0.55000000000000004">
      <c r="A58243" s="131"/>
    </row>
    <row r="58246" spans="1:1" x14ac:dyDescent="0.55000000000000004">
      <c r="A58246" s="131"/>
    </row>
    <row r="58247" spans="1:1" x14ac:dyDescent="0.55000000000000004">
      <c r="A58247" s="131"/>
    </row>
    <row r="58250" spans="1:1" x14ac:dyDescent="0.55000000000000004">
      <c r="A58250" s="131"/>
    </row>
    <row r="58251" spans="1:1" x14ac:dyDescent="0.55000000000000004">
      <c r="A58251" s="131"/>
    </row>
    <row r="58254" spans="1:1" x14ac:dyDescent="0.55000000000000004">
      <c r="A58254" s="131"/>
    </row>
    <row r="58255" spans="1:1" x14ac:dyDescent="0.55000000000000004">
      <c r="A58255" s="131"/>
    </row>
    <row r="58258" spans="1:1" x14ac:dyDescent="0.55000000000000004">
      <c r="A58258" s="131"/>
    </row>
    <row r="58259" spans="1:1" x14ac:dyDescent="0.55000000000000004">
      <c r="A58259" s="131"/>
    </row>
    <row r="58262" spans="1:1" x14ac:dyDescent="0.55000000000000004">
      <c r="A58262" s="131"/>
    </row>
    <row r="58263" spans="1:1" x14ac:dyDescent="0.55000000000000004">
      <c r="A58263" s="131"/>
    </row>
    <row r="58266" spans="1:1" x14ac:dyDescent="0.55000000000000004">
      <c r="A58266" s="131"/>
    </row>
    <row r="58267" spans="1:1" x14ac:dyDescent="0.55000000000000004">
      <c r="A58267" s="131"/>
    </row>
    <row r="58270" spans="1:1" x14ac:dyDescent="0.55000000000000004">
      <c r="A58270" s="131"/>
    </row>
    <row r="58271" spans="1:1" x14ac:dyDescent="0.55000000000000004">
      <c r="A58271" s="131"/>
    </row>
    <row r="58274" spans="1:1" x14ac:dyDescent="0.55000000000000004">
      <c r="A58274" s="131"/>
    </row>
    <row r="58275" spans="1:1" x14ac:dyDescent="0.55000000000000004">
      <c r="A58275" s="131"/>
    </row>
    <row r="58278" spans="1:1" x14ac:dyDescent="0.55000000000000004">
      <c r="A58278" s="131"/>
    </row>
    <row r="58279" spans="1:1" x14ac:dyDescent="0.55000000000000004">
      <c r="A58279" s="131"/>
    </row>
    <row r="58282" spans="1:1" x14ac:dyDescent="0.55000000000000004">
      <c r="A58282" s="131"/>
    </row>
    <row r="58283" spans="1:1" x14ac:dyDescent="0.55000000000000004">
      <c r="A58283" s="131"/>
    </row>
    <row r="58286" spans="1:1" x14ac:dyDescent="0.55000000000000004">
      <c r="A58286" s="131"/>
    </row>
    <row r="58287" spans="1:1" x14ac:dyDescent="0.55000000000000004">
      <c r="A58287" s="131"/>
    </row>
    <row r="58290" spans="1:1" x14ac:dyDescent="0.55000000000000004">
      <c r="A58290" s="131"/>
    </row>
    <row r="58291" spans="1:1" x14ac:dyDescent="0.55000000000000004">
      <c r="A58291" s="131"/>
    </row>
    <row r="58294" spans="1:1" x14ac:dyDescent="0.55000000000000004">
      <c r="A58294" s="131"/>
    </row>
    <row r="58295" spans="1:1" x14ac:dyDescent="0.55000000000000004">
      <c r="A58295" s="131"/>
    </row>
    <row r="58298" spans="1:1" x14ac:dyDescent="0.55000000000000004">
      <c r="A58298" s="131"/>
    </row>
    <row r="58299" spans="1:1" x14ac:dyDescent="0.55000000000000004">
      <c r="A58299" s="131"/>
    </row>
    <row r="58302" spans="1:1" x14ac:dyDescent="0.55000000000000004">
      <c r="A58302" s="131"/>
    </row>
    <row r="58303" spans="1:1" x14ac:dyDescent="0.55000000000000004">
      <c r="A58303" s="131"/>
    </row>
    <row r="58306" spans="1:1" x14ac:dyDescent="0.55000000000000004">
      <c r="A58306" s="131"/>
    </row>
    <row r="58307" spans="1:1" x14ac:dyDescent="0.55000000000000004">
      <c r="A58307" s="131"/>
    </row>
    <row r="58310" spans="1:1" x14ac:dyDescent="0.55000000000000004">
      <c r="A58310" s="131"/>
    </row>
    <row r="58311" spans="1:1" x14ac:dyDescent="0.55000000000000004">
      <c r="A58311" s="131"/>
    </row>
    <row r="58314" spans="1:1" x14ac:dyDescent="0.55000000000000004">
      <c r="A58314" s="131"/>
    </row>
    <row r="58315" spans="1:1" x14ac:dyDescent="0.55000000000000004">
      <c r="A58315" s="131"/>
    </row>
    <row r="58318" spans="1:1" x14ac:dyDescent="0.55000000000000004">
      <c r="A58318" s="131"/>
    </row>
    <row r="58319" spans="1:1" x14ac:dyDescent="0.55000000000000004">
      <c r="A58319" s="131"/>
    </row>
    <row r="58322" spans="1:1" x14ac:dyDescent="0.55000000000000004">
      <c r="A58322" s="131"/>
    </row>
    <row r="58323" spans="1:1" x14ac:dyDescent="0.55000000000000004">
      <c r="A58323" s="131"/>
    </row>
    <row r="58326" spans="1:1" x14ac:dyDescent="0.55000000000000004">
      <c r="A58326" s="131"/>
    </row>
    <row r="58327" spans="1:1" x14ac:dyDescent="0.55000000000000004">
      <c r="A58327" s="131"/>
    </row>
    <row r="58330" spans="1:1" x14ac:dyDescent="0.55000000000000004">
      <c r="A58330" s="131"/>
    </row>
    <row r="58331" spans="1:1" x14ac:dyDescent="0.55000000000000004">
      <c r="A58331" s="131"/>
    </row>
    <row r="58334" spans="1:1" x14ac:dyDescent="0.55000000000000004">
      <c r="A58334" s="131"/>
    </row>
    <row r="58335" spans="1:1" x14ac:dyDescent="0.55000000000000004">
      <c r="A58335" s="131"/>
    </row>
    <row r="58338" spans="1:1" x14ac:dyDescent="0.55000000000000004">
      <c r="A58338" s="131"/>
    </row>
    <row r="58339" spans="1:1" x14ac:dyDescent="0.55000000000000004">
      <c r="A58339" s="131"/>
    </row>
    <row r="58342" spans="1:1" x14ac:dyDescent="0.55000000000000004">
      <c r="A58342" s="131"/>
    </row>
    <row r="58343" spans="1:1" x14ac:dyDescent="0.55000000000000004">
      <c r="A58343" s="131"/>
    </row>
    <row r="58346" spans="1:1" x14ac:dyDescent="0.55000000000000004">
      <c r="A58346" s="131"/>
    </row>
    <row r="58347" spans="1:1" x14ac:dyDescent="0.55000000000000004">
      <c r="A58347" s="131"/>
    </row>
    <row r="58350" spans="1:1" x14ac:dyDescent="0.55000000000000004">
      <c r="A58350" s="131"/>
    </row>
    <row r="58351" spans="1:1" x14ac:dyDescent="0.55000000000000004">
      <c r="A58351" s="131"/>
    </row>
    <row r="58354" spans="1:1" x14ac:dyDescent="0.55000000000000004">
      <c r="A58354" s="131"/>
    </row>
    <row r="58355" spans="1:1" x14ac:dyDescent="0.55000000000000004">
      <c r="A58355" s="131"/>
    </row>
    <row r="58358" spans="1:1" x14ac:dyDescent="0.55000000000000004">
      <c r="A58358" s="131"/>
    </row>
    <row r="58359" spans="1:1" x14ac:dyDescent="0.55000000000000004">
      <c r="A58359" s="131"/>
    </row>
    <row r="58362" spans="1:1" x14ac:dyDescent="0.55000000000000004">
      <c r="A58362" s="131"/>
    </row>
    <row r="58363" spans="1:1" x14ac:dyDescent="0.55000000000000004">
      <c r="A58363" s="131"/>
    </row>
    <row r="58366" spans="1:1" x14ac:dyDescent="0.55000000000000004">
      <c r="A58366" s="131"/>
    </row>
    <row r="58367" spans="1:1" x14ac:dyDescent="0.55000000000000004">
      <c r="A58367" s="131"/>
    </row>
    <row r="58370" spans="1:1" x14ac:dyDescent="0.55000000000000004">
      <c r="A58370" s="131"/>
    </row>
    <row r="58371" spans="1:1" x14ac:dyDescent="0.55000000000000004">
      <c r="A58371" s="131"/>
    </row>
    <row r="58374" spans="1:1" x14ac:dyDescent="0.55000000000000004">
      <c r="A58374" s="131"/>
    </row>
    <row r="58375" spans="1:1" x14ac:dyDescent="0.55000000000000004">
      <c r="A58375" s="131"/>
    </row>
    <row r="58378" spans="1:1" x14ac:dyDescent="0.55000000000000004">
      <c r="A58378" s="131"/>
    </row>
    <row r="58379" spans="1:1" x14ac:dyDescent="0.55000000000000004">
      <c r="A58379" s="131"/>
    </row>
    <row r="58382" spans="1:1" x14ac:dyDescent="0.55000000000000004">
      <c r="A58382" s="131"/>
    </row>
    <row r="58383" spans="1:1" x14ac:dyDescent="0.55000000000000004">
      <c r="A58383" s="131"/>
    </row>
    <row r="58386" spans="1:1" x14ac:dyDescent="0.55000000000000004">
      <c r="A58386" s="131"/>
    </row>
    <row r="58387" spans="1:1" x14ac:dyDescent="0.55000000000000004">
      <c r="A58387" s="131"/>
    </row>
    <row r="58390" spans="1:1" x14ac:dyDescent="0.55000000000000004">
      <c r="A58390" s="131"/>
    </row>
    <row r="58391" spans="1:1" x14ac:dyDescent="0.55000000000000004">
      <c r="A58391" s="131"/>
    </row>
    <row r="58394" spans="1:1" x14ac:dyDescent="0.55000000000000004">
      <c r="A58394" s="131"/>
    </row>
    <row r="58395" spans="1:1" x14ac:dyDescent="0.55000000000000004">
      <c r="A58395" s="131"/>
    </row>
    <row r="58398" spans="1:1" x14ac:dyDescent="0.55000000000000004">
      <c r="A58398" s="131"/>
    </row>
    <row r="58399" spans="1:1" x14ac:dyDescent="0.55000000000000004">
      <c r="A58399" s="131"/>
    </row>
    <row r="58402" spans="1:1" x14ac:dyDescent="0.55000000000000004">
      <c r="A58402" s="131"/>
    </row>
    <row r="58403" spans="1:1" x14ac:dyDescent="0.55000000000000004">
      <c r="A58403" s="131"/>
    </row>
    <row r="58406" spans="1:1" x14ac:dyDescent="0.55000000000000004">
      <c r="A58406" s="131"/>
    </row>
    <row r="58407" spans="1:1" x14ac:dyDescent="0.55000000000000004">
      <c r="A58407" s="131"/>
    </row>
    <row r="58410" spans="1:1" x14ac:dyDescent="0.55000000000000004">
      <c r="A58410" s="131"/>
    </row>
    <row r="58411" spans="1:1" x14ac:dyDescent="0.55000000000000004">
      <c r="A58411" s="131"/>
    </row>
    <row r="58414" spans="1:1" x14ac:dyDescent="0.55000000000000004">
      <c r="A58414" s="131"/>
    </row>
    <row r="58415" spans="1:1" x14ac:dyDescent="0.55000000000000004">
      <c r="A58415" s="131"/>
    </row>
    <row r="58418" spans="1:1" x14ac:dyDescent="0.55000000000000004">
      <c r="A58418" s="131"/>
    </row>
    <row r="58419" spans="1:1" x14ac:dyDescent="0.55000000000000004">
      <c r="A58419" s="131"/>
    </row>
    <row r="58422" spans="1:1" x14ac:dyDescent="0.55000000000000004">
      <c r="A58422" s="131"/>
    </row>
    <row r="58423" spans="1:1" x14ac:dyDescent="0.55000000000000004">
      <c r="A58423" s="131"/>
    </row>
    <row r="58426" spans="1:1" x14ac:dyDescent="0.55000000000000004">
      <c r="A58426" s="131"/>
    </row>
    <row r="58427" spans="1:1" x14ac:dyDescent="0.55000000000000004">
      <c r="A58427" s="131"/>
    </row>
    <row r="58430" spans="1:1" x14ac:dyDescent="0.55000000000000004">
      <c r="A58430" s="131"/>
    </row>
    <row r="58431" spans="1:1" x14ac:dyDescent="0.55000000000000004">
      <c r="A58431" s="131"/>
    </row>
    <row r="58434" spans="1:1" x14ac:dyDescent="0.55000000000000004">
      <c r="A58434" s="131"/>
    </row>
    <row r="58435" spans="1:1" x14ac:dyDescent="0.55000000000000004">
      <c r="A58435" s="131"/>
    </row>
    <row r="58438" spans="1:1" x14ac:dyDescent="0.55000000000000004">
      <c r="A58438" s="131"/>
    </row>
    <row r="58439" spans="1:1" x14ac:dyDescent="0.55000000000000004">
      <c r="A58439" s="131"/>
    </row>
    <row r="58442" spans="1:1" x14ac:dyDescent="0.55000000000000004">
      <c r="A58442" s="131"/>
    </row>
    <row r="58443" spans="1:1" x14ac:dyDescent="0.55000000000000004">
      <c r="A58443" s="131"/>
    </row>
    <row r="58446" spans="1:1" x14ac:dyDescent="0.55000000000000004">
      <c r="A58446" s="131"/>
    </row>
    <row r="58447" spans="1:1" x14ac:dyDescent="0.55000000000000004">
      <c r="A58447" s="131"/>
    </row>
    <row r="58450" spans="1:1" x14ac:dyDescent="0.55000000000000004">
      <c r="A58450" s="131"/>
    </row>
    <row r="58451" spans="1:1" x14ac:dyDescent="0.55000000000000004">
      <c r="A58451" s="131"/>
    </row>
    <row r="58454" spans="1:1" x14ac:dyDescent="0.55000000000000004">
      <c r="A58454" s="131"/>
    </row>
    <row r="58455" spans="1:1" x14ac:dyDescent="0.55000000000000004">
      <c r="A58455" s="131"/>
    </row>
    <row r="58458" spans="1:1" x14ac:dyDescent="0.55000000000000004">
      <c r="A58458" s="131"/>
    </row>
    <row r="58459" spans="1:1" x14ac:dyDescent="0.55000000000000004">
      <c r="A58459" s="131"/>
    </row>
    <row r="58462" spans="1:1" x14ac:dyDescent="0.55000000000000004">
      <c r="A58462" s="131"/>
    </row>
    <row r="58463" spans="1:1" x14ac:dyDescent="0.55000000000000004">
      <c r="A58463" s="131"/>
    </row>
    <row r="58466" spans="1:1" x14ac:dyDescent="0.55000000000000004">
      <c r="A58466" s="131"/>
    </row>
    <row r="58467" spans="1:1" x14ac:dyDescent="0.55000000000000004">
      <c r="A58467" s="131"/>
    </row>
    <row r="58470" spans="1:1" x14ac:dyDescent="0.55000000000000004">
      <c r="A58470" s="131"/>
    </row>
    <row r="58471" spans="1:1" x14ac:dyDescent="0.55000000000000004">
      <c r="A58471" s="131"/>
    </row>
    <row r="58474" spans="1:1" x14ac:dyDescent="0.55000000000000004">
      <c r="A58474" s="131"/>
    </row>
    <row r="58475" spans="1:1" x14ac:dyDescent="0.55000000000000004">
      <c r="A58475" s="131"/>
    </row>
    <row r="58478" spans="1:1" x14ac:dyDescent="0.55000000000000004">
      <c r="A58478" s="131"/>
    </row>
    <row r="58479" spans="1:1" x14ac:dyDescent="0.55000000000000004">
      <c r="A58479" s="131"/>
    </row>
    <row r="58482" spans="1:1" x14ac:dyDescent="0.55000000000000004">
      <c r="A58482" s="131"/>
    </row>
    <row r="58483" spans="1:1" x14ac:dyDescent="0.55000000000000004">
      <c r="A58483" s="131"/>
    </row>
    <row r="58486" spans="1:1" x14ac:dyDescent="0.55000000000000004">
      <c r="A58486" s="131"/>
    </row>
    <row r="58487" spans="1:1" x14ac:dyDescent="0.55000000000000004">
      <c r="A58487" s="131"/>
    </row>
    <row r="58490" spans="1:1" x14ac:dyDescent="0.55000000000000004">
      <c r="A58490" s="131"/>
    </row>
    <row r="58491" spans="1:1" x14ac:dyDescent="0.55000000000000004">
      <c r="A58491" s="131"/>
    </row>
    <row r="58494" spans="1:1" x14ac:dyDescent="0.55000000000000004">
      <c r="A58494" s="131"/>
    </row>
    <row r="58495" spans="1:1" x14ac:dyDescent="0.55000000000000004">
      <c r="A58495" s="131"/>
    </row>
    <row r="58498" spans="1:1" x14ac:dyDescent="0.55000000000000004">
      <c r="A58498" s="131"/>
    </row>
    <row r="58499" spans="1:1" x14ac:dyDescent="0.55000000000000004">
      <c r="A58499" s="131"/>
    </row>
    <row r="58502" spans="1:1" x14ac:dyDescent="0.55000000000000004">
      <c r="A58502" s="131"/>
    </row>
    <row r="58503" spans="1:1" x14ac:dyDescent="0.55000000000000004">
      <c r="A58503" s="131"/>
    </row>
    <row r="58506" spans="1:1" x14ac:dyDescent="0.55000000000000004">
      <c r="A58506" s="131"/>
    </row>
    <row r="58507" spans="1:1" x14ac:dyDescent="0.55000000000000004">
      <c r="A58507" s="131"/>
    </row>
    <row r="58510" spans="1:1" x14ac:dyDescent="0.55000000000000004">
      <c r="A58510" s="131"/>
    </row>
    <row r="58511" spans="1:1" x14ac:dyDescent="0.55000000000000004">
      <c r="A58511" s="131"/>
    </row>
    <row r="58514" spans="1:1" x14ac:dyDescent="0.55000000000000004">
      <c r="A58514" s="131"/>
    </row>
    <row r="58515" spans="1:1" x14ac:dyDescent="0.55000000000000004">
      <c r="A58515" s="131"/>
    </row>
    <row r="58518" spans="1:1" x14ac:dyDescent="0.55000000000000004">
      <c r="A58518" s="131"/>
    </row>
    <row r="58519" spans="1:1" x14ac:dyDescent="0.55000000000000004">
      <c r="A58519" s="131"/>
    </row>
    <row r="58522" spans="1:1" x14ac:dyDescent="0.55000000000000004">
      <c r="A58522" s="131"/>
    </row>
    <row r="58523" spans="1:1" x14ac:dyDescent="0.55000000000000004">
      <c r="A58523" s="131"/>
    </row>
    <row r="58526" spans="1:1" x14ac:dyDescent="0.55000000000000004">
      <c r="A58526" s="131"/>
    </row>
    <row r="58527" spans="1:1" x14ac:dyDescent="0.55000000000000004">
      <c r="A58527" s="131"/>
    </row>
    <row r="58530" spans="1:1" x14ac:dyDescent="0.55000000000000004">
      <c r="A58530" s="131"/>
    </row>
    <row r="58531" spans="1:1" x14ac:dyDescent="0.55000000000000004">
      <c r="A58531" s="131"/>
    </row>
    <row r="58534" spans="1:1" x14ac:dyDescent="0.55000000000000004">
      <c r="A58534" s="131"/>
    </row>
    <row r="58535" spans="1:1" x14ac:dyDescent="0.55000000000000004">
      <c r="A58535" s="131"/>
    </row>
    <row r="58538" spans="1:1" x14ac:dyDescent="0.55000000000000004">
      <c r="A58538" s="131"/>
    </row>
    <row r="58539" spans="1:1" x14ac:dyDescent="0.55000000000000004">
      <c r="A58539" s="131"/>
    </row>
    <row r="58542" spans="1:1" x14ac:dyDescent="0.55000000000000004">
      <c r="A58542" s="131"/>
    </row>
    <row r="58543" spans="1:1" x14ac:dyDescent="0.55000000000000004">
      <c r="A58543" s="131"/>
    </row>
    <row r="58546" spans="1:1" x14ac:dyDescent="0.55000000000000004">
      <c r="A58546" s="131"/>
    </row>
    <row r="58547" spans="1:1" x14ac:dyDescent="0.55000000000000004">
      <c r="A58547" s="131"/>
    </row>
    <row r="58550" spans="1:1" x14ac:dyDescent="0.55000000000000004">
      <c r="A58550" s="131"/>
    </row>
    <row r="58551" spans="1:1" x14ac:dyDescent="0.55000000000000004">
      <c r="A58551" s="131"/>
    </row>
    <row r="58554" spans="1:1" x14ac:dyDescent="0.55000000000000004">
      <c r="A58554" s="131"/>
    </row>
    <row r="58555" spans="1:1" x14ac:dyDescent="0.55000000000000004">
      <c r="A58555" s="131"/>
    </row>
    <row r="58558" spans="1:1" x14ac:dyDescent="0.55000000000000004">
      <c r="A58558" s="131"/>
    </row>
    <row r="58559" spans="1:1" x14ac:dyDescent="0.55000000000000004">
      <c r="A58559" s="131"/>
    </row>
    <row r="58562" spans="1:1" x14ac:dyDescent="0.55000000000000004">
      <c r="A58562" s="131"/>
    </row>
    <row r="58563" spans="1:1" x14ac:dyDescent="0.55000000000000004">
      <c r="A58563" s="131"/>
    </row>
    <row r="58566" spans="1:1" x14ac:dyDescent="0.55000000000000004">
      <c r="A58566" s="131"/>
    </row>
    <row r="58567" spans="1:1" x14ac:dyDescent="0.55000000000000004">
      <c r="A58567" s="131"/>
    </row>
    <row r="58570" spans="1:1" x14ac:dyDescent="0.55000000000000004">
      <c r="A58570" s="131"/>
    </row>
    <row r="58571" spans="1:1" x14ac:dyDescent="0.55000000000000004">
      <c r="A58571" s="131"/>
    </row>
    <row r="58574" spans="1:1" x14ac:dyDescent="0.55000000000000004">
      <c r="A58574" s="131"/>
    </row>
    <row r="58575" spans="1:1" x14ac:dyDescent="0.55000000000000004">
      <c r="A58575" s="131"/>
    </row>
    <row r="58578" spans="1:1" x14ac:dyDescent="0.55000000000000004">
      <c r="A58578" s="131"/>
    </row>
    <row r="58579" spans="1:1" x14ac:dyDescent="0.55000000000000004">
      <c r="A58579" s="131"/>
    </row>
    <row r="58582" spans="1:1" x14ac:dyDescent="0.55000000000000004">
      <c r="A58582" s="131"/>
    </row>
    <row r="58583" spans="1:1" x14ac:dyDescent="0.55000000000000004">
      <c r="A58583" s="131"/>
    </row>
    <row r="58586" spans="1:1" x14ac:dyDescent="0.55000000000000004">
      <c r="A58586" s="131"/>
    </row>
    <row r="58587" spans="1:1" x14ac:dyDescent="0.55000000000000004">
      <c r="A58587" s="131"/>
    </row>
    <row r="58590" spans="1:1" x14ac:dyDescent="0.55000000000000004">
      <c r="A58590" s="131"/>
    </row>
    <row r="58591" spans="1:1" x14ac:dyDescent="0.55000000000000004">
      <c r="A58591" s="131"/>
    </row>
    <row r="58594" spans="1:1" x14ac:dyDescent="0.55000000000000004">
      <c r="A58594" s="131"/>
    </row>
    <row r="58595" spans="1:1" x14ac:dyDescent="0.55000000000000004">
      <c r="A58595" s="131"/>
    </row>
    <row r="58598" spans="1:1" x14ac:dyDescent="0.55000000000000004">
      <c r="A58598" s="131"/>
    </row>
    <row r="58599" spans="1:1" x14ac:dyDescent="0.55000000000000004">
      <c r="A58599" s="131"/>
    </row>
    <row r="58602" spans="1:1" x14ac:dyDescent="0.55000000000000004">
      <c r="A58602" s="131"/>
    </row>
    <row r="58603" spans="1:1" x14ac:dyDescent="0.55000000000000004">
      <c r="A58603" s="131"/>
    </row>
    <row r="58606" spans="1:1" x14ac:dyDescent="0.55000000000000004">
      <c r="A58606" s="131"/>
    </row>
    <row r="58607" spans="1:1" x14ac:dyDescent="0.55000000000000004">
      <c r="A58607" s="131"/>
    </row>
    <row r="58610" spans="1:1" x14ac:dyDescent="0.55000000000000004">
      <c r="A58610" s="131"/>
    </row>
    <row r="58611" spans="1:1" x14ac:dyDescent="0.55000000000000004">
      <c r="A58611" s="131"/>
    </row>
    <row r="58614" spans="1:1" x14ac:dyDescent="0.55000000000000004">
      <c r="A58614" s="131"/>
    </row>
    <row r="58615" spans="1:1" x14ac:dyDescent="0.55000000000000004">
      <c r="A58615" s="131"/>
    </row>
    <row r="58618" spans="1:1" x14ac:dyDescent="0.55000000000000004">
      <c r="A58618" s="131"/>
    </row>
    <row r="58619" spans="1:1" x14ac:dyDescent="0.55000000000000004">
      <c r="A58619" s="131"/>
    </row>
    <row r="58622" spans="1:1" x14ac:dyDescent="0.55000000000000004">
      <c r="A58622" s="131"/>
    </row>
    <row r="58623" spans="1:1" x14ac:dyDescent="0.55000000000000004">
      <c r="A58623" s="131"/>
    </row>
    <row r="58626" spans="1:1" x14ac:dyDescent="0.55000000000000004">
      <c r="A58626" s="131"/>
    </row>
    <row r="58627" spans="1:1" x14ac:dyDescent="0.55000000000000004">
      <c r="A58627" s="131"/>
    </row>
    <row r="58630" spans="1:1" x14ac:dyDescent="0.55000000000000004">
      <c r="A58630" s="131"/>
    </row>
    <row r="58631" spans="1:1" x14ac:dyDescent="0.55000000000000004">
      <c r="A58631" s="131"/>
    </row>
    <row r="58634" spans="1:1" x14ac:dyDescent="0.55000000000000004">
      <c r="A58634" s="131"/>
    </row>
    <row r="58635" spans="1:1" x14ac:dyDescent="0.55000000000000004">
      <c r="A58635" s="131"/>
    </row>
    <row r="58638" spans="1:1" x14ac:dyDescent="0.55000000000000004">
      <c r="A58638" s="131"/>
    </row>
    <row r="58639" spans="1:1" x14ac:dyDescent="0.55000000000000004">
      <c r="A58639" s="131"/>
    </row>
    <row r="58642" spans="1:1" x14ac:dyDescent="0.55000000000000004">
      <c r="A58642" s="131"/>
    </row>
    <row r="58643" spans="1:1" x14ac:dyDescent="0.55000000000000004">
      <c r="A58643" s="131"/>
    </row>
    <row r="58646" spans="1:1" x14ac:dyDescent="0.55000000000000004">
      <c r="A58646" s="131"/>
    </row>
    <row r="58647" spans="1:1" x14ac:dyDescent="0.55000000000000004">
      <c r="A58647" s="131"/>
    </row>
    <row r="58650" spans="1:1" x14ac:dyDescent="0.55000000000000004">
      <c r="A58650" s="131"/>
    </row>
    <row r="58651" spans="1:1" x14ac:dyDescent="0.55000000000000004">
      <c r="A58651" s="131"/>
    </row>
    <row r="58654" spans="1:1" x14ac:dyDescent="0.55000000000000004">
      <c r="A58654" s="131"/>
    </row>
    <row r="58655" spans="1:1" x14ac:dyDescent="0.55000000000000004">
      <c r="A58655" s="131"/>
    </row>
    <row r="58658" spans="1:1" x14ac:dyDescent="0.55000000000000004">
      <c r="A58658" s="131"/>
    </row>
    <row r="58659" spans="1:1" x14ac:dyDescent="0.55000000000000004">
      <c r="A58659" s="131"/>
    </row>
    <row r="58662" spans="1:1" x14ac:dyDescent="0.55000000000000004">
      <c r="A58662" s="131"/>
    </row>
    <row r="58663" spans="1:1" x14ac:dyDescent="0.55000000000000004">
      <c r="A58663" s="131"/>
    </row>
    <row r="58666" spans="1:1" x14ac:dyDescent="0.55000000000000004">
      <c r="A58666" s="131"/>
    </row>
    <row r="58667" spans="1:1" x14ac:dyDescent="0.55000000000000004">
      <c r="A58667" s="131"/>
    </row>
    <row r="58670" spans="1:1" x14ac:dyDescent="0.55000000000000004">
      <c r="A58670" s="131"/>
    </row>
    <row r="58671" spans="1:1" x14ac:dyDescent="0.55000000000000004">
      <c r="A58671" s="131"/>
    </row>
    <row r="58674" spans="1:1" x14ac:dyDescent="0.55000000000000004">
      <c r="A58674" s="131"/>
    </row>
    <row r="58675" spans="1:1" x14ac:dyDescent="0.55000000000000004">
      <c r="A58675" s="131"/>
    </row>
    <row r="58678" spans="1:1" x14ac:dyDescent="0.55000000000000004">
      <c r="A58678" s="131"/>
    </row>
    <row r="58679" spans="1:1" x14ac:dyDescent="0.55000000000000004">
      <c r="A58679" s="131"/>
    </row>
    <row r="58682" spans="1:1" x14ac:dyDescent="0.55000000000000004">
      <c r="A58682" s="131"/>
    </row>
    <row r="58683" spans="1:1" x14ac:dyDescent="0.55000000000000004">
      <c r="A58683" s="131"/>
    </row>
    <row r="58686" spans="1:1" x14ac:dyDescent="0.55000000000000004">
      <c r="A58686" s="131"/>
    </row>
    <row r="58687" spans="1:1" x14ac:dyDescent="0.55000000000000004">
      <c r="A58687" s="131"/>
    </row>
    <row r="58690" spans="1:1" x14ac:dyDescent="0.55000000000000004">
      <c r="A58690" s="131"/>
    </row>
    <row r="58691" spans="1:1" x14ac:dyDescent="0.55000000000000004">
      <c r="A58691" s="131"/>
    </row>
    <row r="58694" spans="1:1" x14ac:dyDescent="0.55000000000000004">
      <c r="A58694" s="131"/>
    </row>
    <row r="58695" spans="1:1" x14ac:dyDescent="0.55000000000000004">
      <c r="A58695" s="131"/>
    </row>
    <row r="58698" spans="1:1" x14ac:dyDescent="0.55000000000000004">
      <c r="A58698" s="131"/>
    </row>
    <row r="58699" spans="1:1" x14ac:dyDescent="0.55000000000000004">
      <c r="A58699" s="131"/>
    </row>
    <row r="58702" spans="1:1" x14ac:dyDescent="0.55000000000000004">
      <c r="A58702" s="131"/>
    </row>
    <row r="58703" spans="1:1" x14ac:dyDescent="0.55000000000000004">
      <c r="A58703" s="131"/>
    </row>
    <row r="58706" spans="1:1" x14ac:dyDescent="0.55000000000000004">
      <c r="A58706" s="131"/>
    </row>
    <row r="58707" spans="1:1" x14ac:dyDescent="0.55000000000000004">
      <c r="A58707" s="131"/>
    </row>
    <row r="58710" spans="1:1" x14ac:dyDescent="0.55000000000000004">
      <c r="A58710" s="131"/>
    </row>
    <row r="58711" spans="1:1" x14ac:dyDescent="0.55000000000000004">
      <c r="A58711" s="131"/>
    </row>
    <row r="58714" spans="1:1" x14ac:dyDescent="0.55000000000000004">
      <c r="A58714" s="131"/>
    </row>
    <row r="58715" spans="1:1" x14ac:dyDescent="0.55000000000000004">
      <c r="A58715" s="131"/>
    </row>
    <row r="58718" spans="1:1" x14ac:dyDescent="0.55000000000000004">
      <c r="A58718" s="131"/>
    </row>
    <row r="58719" spans="1:1" x14ac:dyDescent="0.55000000000000004">
      <c r="A58719" s="131"/>
    </row>
    <row r="58722" spans="1:1" x14ac:dyDescent="0.55000000000000004">
      <c r="A58722" s="131"/>
    </row>
    <row r="58723" spans="1:1" x14ac:dyDescent="0.55000000000000004">
      <c r="A58723" s="131"/>
    </row>
    <row r="58726" spans="1:1" x14ac:dyDescent="0.55000000000000004">
      <c r="A58726" s="131"/>
    </row>
    <row r="58727" spans="1:1" x14ac:dyDescent="0.55000000000000004">
      <c r="A58727" s="131"/>
    </row>
    <row r="58730" spans="1:1" x14ac:dyDescent="0.55000000000000004">
      <c r="A58730" s="131"/>
    </row>
    <row r="58731" spans="1:1" x14ac:dyDescent="0.55000000000000004">
      <c r="A58731" s="131"/>
    </row>
    <row r="58734" spans="1:1" x14ac:dyDescent="0.55000000000000004">
      <c r="A58734" s="131"/>
    </row>
    <row r="58735" spans="1:1" x14ac:dyDescent="0.55000000000000004">
      <c r="A58735" s="131"/>
    </row>
    <row r="58738" spans="1:1" x14ac:dyDescent="0.55000000000000004">
      <c r="A58738" s="131"/>
    </row>
    <row r="58739" spans="1:1" x14ac:dyDescent="0.55000000000000004">
      <c r="A58739" s="131"/>
    </row>
    <row r="58742" spans="1:1" x14ac:dyDescent="0.55000000000000004">
      <c r="A58742" s="131"/>
    </row>
    <row r="58743" spans="1:1" x14ac:dyDescent="0.55000000000000004">
      <c r="A58743" s="131"/>
    </row>
    <row r="58746" spans="1:1" x14ac:dyDescent="0.55000000000000004">
      <c r="A58746" s="131"/>
    </row>
    <row r="58747" spans="1:1" x14ac:dyDescent="0.55000000000000004">
      <c r="A58747" s="131"/>
    </row>
    <row r="58750" spans="1:1" x14ac:dyDescent="0.55000000000000004">
      <c r="A58750" s="131"/>
    </row>
    <row r="58751" spans="1:1" x14ac:dyDescent="0.55000000000000004">
      <c r="A58751" s="131"/>
    </row>
    <row r="58754" spans="1:1" x14ac:dyDescent="0.55000000000000004">
      <c r="A58754" s="131"/>
    </row>
    <row r="58755" spans="1:1" x14ac:dyDescent="0.55000000000000004">
      <c r="A58755" s="131"/>
    </row>
    <row r="58758" spans="1:1" x14ac:dyDescent="0.55000000000000004">
      <c r="A58758" s="131"/>
    </row>
    <row r="58759" spans="1:1" x14ac:dyDescent="0.55000000000000004">
      <c r="A58759" s="131"/>
    </row>
    <row r="58762" spans="1:1" x14ac:dyDescent="0.55000000000000004">
      <c r="A58762" s="131"/>
    </row>
    <row r="58763" spans="1:1" x14ac:dyDescent="0.55000000000000004">
      <c r="A58763" s="131"/>
    </row>
    <row r="58766" spans="1:1" x14ac:dyDescent="0.55000000000000004">
      <c r="A58766" s="131"/>
    </row>
    <row r="58767" spans="1:1" x14ac:dyDescent="0.55000000000000004">
      <c r="A58767" s="131"/>
    </row>
    <row r="58770" spans="1:1" x14ac:dyDescent="0.55000000000000004">
      <c r="A58770" s="131"/>
    </row>
    <row r="58771" spans="1:1" x14ac:dyDescent="0.55000000000000004">
      <c r="A58771" s="131"/>
    </row>
    <row r="58774" spans="1:1" x14ac:dyDescent="0.55000000000000004">
      <c r="A58774" s="131"/>
    </row>
    <row r="58775" spans="1:1" x14ac:dyDescent="0.55000000000000004">
      <c r="A58775" s="131"/>
    </row>
    <row r="58778" spans="1:1" x14ac:dyDescent="0.55000000000000004">
      <c r="A58778" s="131"/>
    </row>
    <row r="58779" spans="1:1" x14ac:dyDescent="0.55000000000000004">
      <c r="A58779" s="131"/>
    </row>
    <row r="58782" spans="1:1" x14ac:dyDescent="0.55000000000000004">
      <c r="A58782" s="131"/>
    </row>
    <row r="58783" spans="1:1" x14ac:dyDescent="0.55000000000000004">
      <c r="A58783" s="131"/>
    </row>
    <row r="58786" spans="1:1" x14ac:dyDescent="0.55000000000000004">
      <c r="A58786" s="131"/>
    </row>
    <row r="58787" spans="1:1" x14ac:dyDescent="0.55000000000000004">
      <c r="A58787" s="131"/>
    </row>
    <row r="58790" spans="1:1" x14ac:dyDescent="0.55000000000000004">
      <c r="A58790" s="131"/>
    </row>
    <row r="58791" spans="1:1" x14ac:dyDescent="0.55000000000000004">
      <c r="A58791" s="131"/>
    </row>
    <row r="58794" spans="1:1" x14ac:dyDescent="0.55000000000000004">
      <c r="A58794" s="131"/>
    </row>
    <row r="58795" spans="1:1" x14ac:dyDescent="0.55000000000000004">
      <c r="A58795" s="131"/>
    </row>
    <row r="58798" spans="1:1" x14ac:dyDescent="0.55000000000000004">
      <c r="A58798" s="131"/>
    </row>
    <row r="58799" spans="1:1" x14ac:dyDescent="0.55000000000000004">
      <c r="A58799" s="131"/>
    </row>
    <row r="58802" spans="1:1" x14ac:dyDescent="0.55000000000000004">
      <c r="A58802" s="131"/>
    </row>
    <row r="58803" spans="1:1" x14ac:dyDescent="0.55000000000000004">
      <c r="A58803" s="131"/>
    </row>
    <row r="58806" spans="1:1" x14ac:dyDescent="0.55000000000000004">
      <c r="A58806" s="131"/>
    </row>
    <row r="58807" spans="1:1" x14ac:dyDescent="0.55000000000000004">
      <c r="A58807" s="131"/>
    </row>
    <row r="58810" spans="1:1" x14ac:dyDescent="0.55000000000000004">
      <c r="A58810" s="131"/>
    </row>
    <row r="58811" spans="1:1" x14ac:dyDescent="0.55000000000000004">
      <c r="A58811" s="131"/>
    </row>
    <row r="58814" spans="1:1" x14ac:dyDescent="0.55000000000000004">
      <c r="A58814" s="131"/>
    </row>
    <row r="58815" spans="1:1" x14ac:dyDescent="0.55000000000000004">
      <c r="A58815" s="131"/>
    </row>
    <row r="58818" spans="1:1" x14ac:dyDescent="0.55000000000000004">
      <c r="A58818" s="131"/>
    </row>
    <row r="58819" spans="1:1" x14ac:dyDescent="0.55000000000000004">
      <c r="A58819" s="131"/>
    </row>
    <row r="58822" spans="1:1" x14ac:dyDescent="0.55000000000000004">
      <c r="A58822" s="131"/>
    </row>
    <row r="58823" spans="1:1" x14ac:dyDescent="0.55000000000000004">
      <c r="A58823" s="131"/>
    </row>
    <row r="58826" spans="1:1" x14ac:dyDescent="0.55000000000000004">
      <c r="A58826" s="131"/>
    </row>
    <row r="58827" spans="1:1" x14ac:dyDescent="0.55000000000000004">
      <c r="A58827" s="131"/>
    </row>
    <row r="58830" spans="1:1" x14ac:dyDescent="0.55000000000000004">
      <c r="A58830" s="131"/>
    </row>
    <row r="58831" spans="1:1" x14ac:dyDescent="0.55000000000000004">
      <c r="A58831" s="131"/>
    </row>
    <row r="58834" spans="1:1" x14ac:dyDescent="0.55000000000000004">
      <c r="A58834" s="131"/>
    </row>
    <row r="58835" spans="1:1" x14ac:dyDescent="0.55000000000000004">
      <c r="A58835" s="131"/>
    </row>
    <row r="58838" spans="1:1" x14ac:dyDescent="0.55000000000000004">
      <c r="A58838" s="131"/>
    </row>
    <row r="58839" spans="1:1" x14ac:dyDescent="0.55000000000000004">
      <c r="A58839" s="131"/>
    </row>
    <row r="58842" spans="1:1" x14ac:dyDescent="0.55000000000000004">
      <c r="A58842" s="131"/>
    </row>
    <row r="58843" spans="1:1" x14ac:dyDescent="0.55000000000000004">
      <c r="A58843" s="131"/>
    </row>
    <row r="58846" spans="1:1" x14ac:dyDescent="0.55000000000000004">
      <c r="A58846" s="131"/>
    </row>
    <row r="58847" spans="1:1" x14ac:dyDescent="0.55000000000000004">
      <c r="A58847" s="131"/>
    </row>
    <row r="58850" spans="1:1" x14ac:dyDescent="0.55000000000000004">
      <c r="A58850" s="131"/>
    </row>
    <row r="58851" spans="1:1" x14ac:dyDescent="0.55000000000000004">
      <c r="A58851" s="131"/>
    </row>
    <row r="58854" spans="1:1" x14ac:dyDescent="0.55000000000000004">
      <c r="A58854" s="131"/>
    </row>
    <row r="58855" spans="1:1" x14ac:dyDescent="0.55000000000000004">
      <c r="A58855" s="131"/>
    </row>
    <row r="58858" spans="1:1" x14ac:dyDescent="0.55000000000000004">
      <c r="A58858" s="131"/>
    </row>
    <row r="58859" spans="1:1" x14ac:dyDescent="0.55000000000000004">
      <c r="A58859" s="131"/>
    </row>
    <row r="58862" spans="1:1" x14ac:dyDescent="0.55000000000000004">
      <c r="A58862" s="131"/>
    </row>
    <row r="58863" spans="1:1" x14ac:dyDescent="0.55000000000000004">
      <c r="A58863" s="131"/>
    </row>
    <row r="58866" spans="1:1" x14ac:dyDescent="0.55000000000000004">
      <c r="A58866" s="131"/>
    </row>
    <row r="58867" spans="1:1" x14ac:dyDescent="0.55000000000000004">
      <c r="A58867" s="131"/>
    </row>
    <row r="58870" spans="1:1" x14ac:dyDescent="0.55000000000000004">
      <c r="A58870" s="131"/>
    </row>
    <row r="58871" spans="1:1" x14ac:dyDescent="0.55000000000000004">
      <c r="A58871" s="131"/>
    </row>
    <row r="58874" spans="1:1" x14ac:dyDescent="0.55000000000000004">
      <c r="A58874" s="131"/>
    </row>
    <row r="58875" spans="1:1" x14ac:dyDescent="0.55000000000000004">
      <c r="A58875" s="131"/>
    </row>
    <row r="58878" spans="1:1" x14ac:dyDescent="0.55000000000000004">
      <c r="A58878" s="131"/>
    </row>
    <row r="58879" spans="1:1" x14ac:dyDescent="0.55000000000000004">
      <c r="A58879" s="131"/>
    </row>
    <row r="58882" spans="1:1" x14ac:dyDescent="0.55000000000000004">
      <c r="A58882" s="131"/>
    </row>
    <row r="58883" spans="1:1" x14ac:dyDescent="0.55000000000000004">
      <c r="A58883" s="131"/>
    </row>
    <row r="58886" spans="1:1" x14ac:dyDescent="0.55000000000000004">
      <c r="A58886" s="131"/>
    </row>
    <row r="58887" spans="1:1" x14ac:dyDescent="0.55000000000000004">
      <c r="A58887" s="131"/>
    </row>
    <row r="58890" spans="1:1" x14ac:dyDescent="0.55000000000000004">
      <c r="A58890" s="131"/>
    </row>
    <row r="58891" spans="1:1" x14ac:dyDescent="0.55000000000000004">
      <c r="A58891" s="131"/>
    </row>
    <row r="58894" spans="1:1" x14ac:dyDescent="0.55000000000000004">
      <c r="A58894" s="131"/>
    </row>
    <row r="58895" spans="1:1" x14ac:dyDescent="0.55000000000000004">
      <c r="A58895" s="131"/>
    </row>
    <row r="58898" spans="1:1" x14ac:dyDescent="0.55000000000000004">
      <c r="A58898" s="131"/>
    </row>
    <row r="58899" spans="1:1" x14ac:dyDescent="0.55000000000000004">
      <c r="A58899" s="131"/>
    </row>
    <row r="58902" spans="1:1" x14ac:dyDescent="0.55000000000000004">
      <c r="A58902" s="131"/>
    </row>
    <row r="58903" spans="1:1" x14ac:dyDescent="0.55000000000000004">
      <c r="A58903" s="131"/>
    </row>
    <row r="58906" spans="1:1" x14ac:dyDescent="0.55000000000000004">
      <c r="A58906" s="131"/>
    </row>
    <row r="58907" spans="1:1" x14ac:dyDescent="0.55000000000000004">
      <c r="A58907" s="131"/>
    </row>
    <row r="58910" spans="1:1" x14ac:dyDescent="0.55000000000000004">
      <c r="A58910" s="131"/>
    </row>
    <row r="58911" spans="1:1" x14ac:dyDescent="0.55000000000000004">
      <c r="A58911" s="131"/>
    </row>
    <row r="58914" spans="1:1" x14ac:dyDescent="0.55000000000000004">
      <c r="A58914" s="131"/>
    </row>
    <row r="58915" spans="1:1" x14ac:dyDescent="0.55000000000000004">
      <c r="A58915" s="131"/>
    </row>
    <row r="58918" spans="1:1" x14ac:dyDescent="0.55000000000000004">
      <c r="A58918" s="131"/>
    </row>
    <row r="58919" spans="1:1" x14ac:dyDescent="0.55000000000000004">
      <c r="A58919" s="131"/>
    </row>
    <row r="58922" spans="1:1" x14ac:dyDescent="0.55000000000000004">
      <c r="A58922" s="131"/>
    </row>
    <row r="58923" spans="1:1" x14ac:dyDescent="0.55000000000000004">
      <c r="A58923" s="131"/>
    </row>
    <row r="58926" spans="1:1" x14ac:dyDescent="0.55000000000000004">
      <c r="A58926" s="131"/>
    </row>
    <row r="58927" spans="1:1" x14ac:dyDescent="0.55000000000000004">
      <c r="A58927" s="131"/>
    </row>
    <row r="58930" spans="1:1" x14ac:dyDescent="0.55000000000000004">
      <c r="A58930" s="131"/>
    </row>
    <row r="58931" spans="1:1" x14ac:dyDescent="0.55000000000000004">
      <c r="A58931" s="131"/>
    </row>
    <row r="58934" spans="1:1" x14ac:dyDescent="0.55000000000000004">
      <c r="A58934" s="131"/>
    </row>
    <row r="58935" spans="1:1" x14ac:dyDescent="0.55000000000000004">
      <c r="A58935" s="131"/>
    </row>
    <row r="58938" spans="1:1" x14ac:dyDescent="0.55000000000000004">
      <c r="A58938" s="131"/>
    </row>
    <row r="58939" spans="1:1" x14ac:dyDescent="0.55000000000000004">
      <c r="A58939" s="131"/>
    </row>
    <row r="58942" spans="1:1" x14ac:dyDescent="0.55000000000000004">
      <c r="A58942" s="131"/>
    </row>
    <row r="58943" spans="1:1" x14ac:dyDescent="0.55000000000000004">
      <c r="A58943" s="131"/>
    </row>
    <row r="58946" spans="1:1" x14ac:dyDescent="0.55000000000000004">
      <c r="A58946" s="131"/>
    </row>
    <row r="58947" spans="1:1" x14ac:dyDescent="0.55000000000000004">
      <c r="A58947" s="131"/>
    </row>
    <row r="58950" spans="1:1" x14ac:dyDescent="0.55000000000000004">
      <c r="A58950" s="131"/>
    </row>
    <row r="58951" spans="1:1" x14ac:dyDescent="0.55000000000000004">
      <c r="A58951" s="131"/>
    </row>
    <row r="58954" spans="1:1" x14ac:dyDescent="0.55000000000000004">
      <c r="A58954" s="131"/>
    </row>
    <row r="58955" spans="1:1" x14ac:dyDescent="0.55000000000000004">
      <c r="A58955" s="131"/>
    </row>
    <row r="58958" spans="1:1" x14ac:dyDescent="0.55000000000000004">
      <c r="A58958" s="131"/>
    </row>
    <row r="58959" spans="1:1" x14ac:dyDescent="0.55000000000000004">
      <c r="A58959" s="131"/>
    </row>
    <row r="58962" spans="1:1" x14ac:dyDescent="0.55000000000000004">
      <c r="A58962" s="131"/>
    </row>
    <row r="58963" spans="1:1" x14ac:dyDescent="0.55000000000000004">
      <c r="A58963" s="131"/>
    </row>
    <row r="58966" spans="1:1" x14ac:dyDescent="0.55000000000000004">
      <c r="A58966" s="131"/>
    </row>
    <row r="58967" spans="1:1" x14ac:dyDescent="0.55000000000000004">
      <c r="A58967" s="131"/>
    </row>
    <row r="58970" spans="1:1" x14ac:dyDescent="0.55000000000000004">
      <c r="A58970" s="131"/>
    </row>
    <row r="58971" spans="1:1" x14ac:dyDescent="0.55000000000000004">
      <c r="A58971" s="131"/>
    </row>
    <row r="58974" spans="1:1" x14ac:dyDescent="0.55000000000000004">
      <c r="A58974" s="131"/>
    </row>
    <row r="58975" spans="1:1" x14ac:dyDescent="0.55000000000000004">
      <c r="A58975" s="131"/>
    </row>
    <row r="58978" spans="1:1" x14ac:dyDescent="0.55000000000000004">
      <c r="A58978" s="131"/>
    </row>
    <row r="58979" spans="1:1" x14ac:dyDescent="0.55000000000000004">
      <c r="A58979" s="131"/>
    </row>
    <row r="58982" spans="1:1" x14ac:dyDescent="0.55000000000000004">
      <c r="A58982" s="131"/>
    </row>
    <row r="58983" spans="1:1" x14ac:dyDescent="0.55000000000000004">
      <c r="A58983" s="131"/>
    </row>
    <row r="58986" spans="1:1" x14ac:dyDescent="0.55000000000000004">
      <c r="A58986" s="131"/>
    </row>
    <row r="58987" spans="1:1" x14ac:dyDescent="0.55000000000000004">
      <c r="A58987" s="131"/>
    </row>
    <row r="58990" spans="1:1" x14ac:dyDescent="0.55000000000000004">
      <c r="A58990" s="131"/>
    </row>
    <row r="58991" spans="1:1" x14ac:dyDescent="0.55000000000000004">
      <c r="A58991" s="131"/>
    </row>
    <row r="58994" spans="1:1" x14ac:dyDescent="0.55000000000000004">
      <c r="A58994" s="131"/>
    </row>
    <row r="58995" spans="1:1" x14ac:dyDescent="0.55000000000000004">
      <c r="A58995" s="131"/>
    </row>
    <row r="58998" spans="1:1" x14ac:dyDescent="0.55000000000000004">
      <c r="A58998" s="131"/>
    </row>
    <row r="58999" spans="1:1" x14ac:dyDescent="0.55000000000000004">
      <c r="A58999" s="131"/>
    </row>
    <row r="59002" spans="1:1" x14ac:dyDescent="0.55000000000000004">
      <c r="A59002" s="131"/>
    </row>
    <row r="59003" spans="1:1" x14ac:dyDescent="0.55000000000000004">
      <c r="A59003" s="131"/>
    </row>
    <row r="59006" spans="1:1" x14ac:dyDescent="0.55000000000000004">
      <c r="A59006" s="131"/>
    </row>
    <row r="59007" spans="1:1" x14ac:dyDescent="0.55000000000000004">
      <c r="A59007" s="131"/>
    </row>
    <row r="59010" spans="1:1" x14ac:dyDescent="0.55000000000000004">
      <c r="A59010" s="131"/>
    </row>
    <row r="59011" spans="1:1" x14ac:dyDescent="0.55000000000000004">
      <c r="A59011" s="131"/>
    </row>
    <row r="59014" spans="1:1" x14ac:dyDescent="0.55000000000000004">
      <c r="A59014" s="131"/>
    </row>
    <row r="59015" spans="1:1" x14ac:dyDescent="0.55000000000000004">
      <c r="A59015" s="131"/>
    </row>
    <row r="59018" spans="1:1" x14ac:dyDescent="0.55000000000000004">
      <c r="A59018" s="131"/>
    </row>
    <row r="59019" spans="1:1" x14ac:dyDescent="0.55000000000000004">
      <c r="A59019" s="131"/>
    </row>
    <row r="59022" spans="1:1" x14ac:dyDescent="0.55000000000000004">
      <c r="A59022" s="131"/>
    </row>
    <row r="59023" spans="1:1" x14ac:dyDescent="0.55000000000000004">
      <c r="A59023" s="131"/>
    </row>
    <row r="59026" spans="1:1" x14ac:dyDescent="0.55000000000000004">
      <c r="A59026" s="131"/>
    </row>
    <row r="59027" spans="1:1" x14ac:dyDescent="0.55000000000000004">
      <c r="A59027" s="131"/>
    </row>
    <row r="59030" spans="1:1" x14ac:dyDescent="0.55000000000000004">
      <c r="A59030" s="131"/>
    </row>
    <row r="59031" spans="1:1" x14ac:dyDescent="0.55000000000000004">
      <c r="A59031" s="131"/>
    </row>
    <row r="59034" spans="1:1" x14ac:dyDescent="0.55000000000000004">
      <c r="A59034" s="131"/>
    </row>
    <row r="59035" spans="1:1" x14ac:dyDescent="0.55000000000000004">
      <c r="A59035" s="131"/>
    </row>
    <row r="59038" spans="1:1" x14ac:dyDescent="0.55000000000000004">
      <c r="A59038" s="131"/>
    </row>
    <row r="59039" spans="1:1" x14ac:dyDescent="0.55000000000000004">
      <c r="A59039" s="131"/>
    </row>
    <row r="59042" spans="1:1" x14ac:dyDescent="0.55000000000000004">
      <c r="A59042" s="131"/>
    </row>
    <row r="59043" spans="1:1" x14ac:dyDescent="0.55000000000000004">
      <c r="A59043" s="131"/>
    </row>
    <row r="59046" spans="1:1" x14ac:dyDescent="0.55000000000000004">
      <c r="A59046" s="131"/>
    </row>
    <row r="59047" spans="1:1" x14ac:dyDescent="0.55000000000000004">
      <c r="A59047" s="131"/>
    </row>
    <row r="59050" spans="1:1" x14ac:dyDescent="0.55000000000000004">
      <c r="A59050" s="131"/>
    </row>
    <row r="59051" spans="1:1" x14ac:dyDescent="0.55000000000000004">
      <c r="A59051" s="131"/>
    </row>
    <row r="59054" spans="1:1" x14ac:dyDescent="0.55000000000000004">
      <c r="A59054" s="131"/>
    </row>
    <row r="59055" spans="1:1" x14ac:dyDescent="0.55000000000000004">
      <c r="A59055" s="131"/>
    </row>
    <row r="59058" spans="1:1" x14ac:dyDescent="0.55000000000000004">
      <c r="A59058" s="131"/>
    </row>
    <row r="59059" spans="1:1" x14ac:dyDescent="0.55000000000000004">
      <c r="A59059" s="131"/>
    </row>
    <row r="59062" spans="1:1" x14ac:dyDescent="0.55000000000000004">
      <c r="A59062" s="131"/>
    </row>
    <row r="59063" spans="1:1" x14ac:dyDescent="0.55000000000000004">
      <c r="A59063" s="131"/>
    </row>
    <row r="59066" spans="1:1" x14ac:dyDescent="0.55000000000000004">
      <c r="A59066" s="131"/>
    </row>
    <row r="59067" spans="1:1" x14ac:dyDescent="0.55000000000000004">
      <c r="A59067" s="131"/>
    </row>
    <row r="59070" spans="1:1" x14ac:dyDescent="0.55000000000000004">
      <c r="A59070" s="131"/>
    </row>
    <row r="59071" spans="1:1" x14ac:dyDescent="0.55000000000000004">
      <c r="A59071" s="131"/>
    </row>
    <row r="59074" spans="1:1" x14ac:dyDescent="0.55000000000000004">
      <c r="A59074" s="131"/>
    </row>
    <row r="59075" spans="1:1" x14ac:dyDescent="0.55000000000000004">
      <c r="A59075" s="131"/>
    </row>
    <row r="59078" spans="1:1" x14ac:dyDescent="0.55000000000000004">
      <c r="A59078" s="131"/>
    </row>
    <row r="59079" spans="1:1" x14ac:dyDescent="0.55000000000000004">
      <c r="A59079" s="131"/>
    </row>
    <row r="59082" spans="1:1" x14ac:dyDescent="0.55000000000000004">
      <c r="A59082" s="131"/>
    </row>
    <row r="59083" spans="1:1" x14ac:dyDescent="0.55000000000000004">
      <c r="A59083" s="131"/>
    </row>
    <row r="59086" spans="1:1" x14ac:dyDescent="0.55000000000000004">
      <c r="A59086" s="131"/>
    </row>
    <row r="59087" spans="1:1" x14ac:dyDescent="0.55000000000000004">
      <c r="A59087" s="131"/>
    </row>
    <row r="59090" spans="1:1" x14ac:dyDescent="0.55000000000000004">
      <c r="A59090" s="131"/>
    </row>
    <row r="59091" spans="1:1" x14ac:dyDescent="0.55000000000000004">
      <c r="A59091" s="131"/>
    </row>
    <row r="59094" spans="1:1" x14ac:dyDescent="0.55000000000000004">
      <c r="A59094" s="131"/>
    </row>
    <row r="59095" spans="1:1" x14ac:dyDescent="0.55000000000000004">
      <c r="A59095" s="131"/>
    </row>
    <row r="59098" spans="1:1" x14ac:dyDescent="0.55000000000000004">
      <c r="A59098" s="131"/>
    </row>
    <row r="59099" spans="1:1" x14ac:dyDescent="0.55000000000000004">
      <c r="A59099" s="131"/>
    </row>
    <row r="59102" spans="1:1" x14ac:dyDescent="0.55000000000000004">
      <c r="A59102" s="131"/>
    </row>
    <row r="59103" spans="1:1" x14ac:dyDescent="0.55000000000000004">
      <c r="A59103" s="131"/>
    </row>
    <row r="59106" spans="1:1" x14ac:dyDescent="0.55000000000000004">
      <c r="A59106" s="131"/>
    </row>
    <row r="59107" spans="1:1" x14ac:dyDescent="0.55000000000000004">
      <c r="A59107" s="131"/>
    </row>
    <row r="59110" spans="1:1" x14ac:dyDescent="0.55000000000000004">
      <c r="A59110" s="131"/>
    </row>
    <row r="59111" spans="1:1" x14ac:dyDescent="0.55000000000000004">
      <c r="A59111" s="131"/>
    </row>
    <row r="59114" spans="1:1" x14ac:dyDescent="0.55000000000000004">
      <c r="A59114" s="131"/>
    </row>
    <row r="59115" spans="1:1" x14ac:dyDescent="0.55000000000000004">
      <c r="A59115" s="131"/>
    </row>
    <row r="59118" spans="1:1" x14ac:dyDescent="0.55000000000000004">
      <c r="A59118" s="131"/>
    </row>
    <row r="59119" spans="1:1" x14ac:dyDescent="0.55000000000000004">
      <c r="A59119" s="131"/>
    </row>
    <row r="59122" spans="1:1" x14ac:dyDescent="0.55000000000000004">
      <c r="A59122" s="131"/>
    </row>
    <row r="59123" spans="1:1" x14ac:dyDescent="0.55000000000000004">
      <c r="A59123" s="131"/>
    </row>
    <row r="59126" spans="1:1" x14ac:dyDescent="0.55000000000000004">
      <c r="A59126" s="131"/>
    </row>
    <row r="59127" spans="1:1" x14ac:dyDescent="0.55000000000000004">
      <c r="A59127" s="131"/>
    </row>
    <row r="59130" spans="1:1" x14ac:dyDescent="0.55000000000000004">
      <c r="A59130" s="131"/>
    </row>
    <row r="59131" spans="1:1" x14ac:dyDescent="0.55000000000000004">
      <c r="A59131" s="131"/>
    </row>
    <row r="59134" spans="1:1" x14ac:dyDescent="0.55000000000000004">
      <c r="A59134" s="131"/>
    </row>
    <row r="59135" spans="1:1" x14ac:dyDescent="0.55000000000000004">
      <c r="A59135" s="131"/>
    </row>
    <row r="59138" spans="1:1" x14ac:dyDescent="0.55000000000000004">
      <c r="A59138" s="131"/>
    </row>
    <row r="59139" spans="1:1" x14ac:dyDescent="0.55000000000000004">
      <c r="A59139" s="131"/>
    </row>
    <row r="59142" spans="1:1" x14ac:dyDescent="0.55000000000000004">
      <c r="A59142" s="131"/>
    </row>
    <row r="59143" spans="1:1" x14ac:dyDescent="0.55000000000000004">
      <c r="A59143" s="131"/>
    </row>
    <row r="59146" spans="1:1" x14ac:dyDescent="0.55000000000000004">
      <c r="A59146" s="131"/>
    </row>
    <row r="59147" spans="1:1" x14ac:dyDescent="0.55000000000000004">
      <c r="A59147" s="131"/>
    </row>
    <row r="59150" spans="1:1" x14ac:dyDescent="0.55000000000000004">
      <c r="A59150" s="131"/>
    </row>
    <row r="59151" spans="1:1" x14ac:dyDescent="0.55000000000000004">
      <c r="A59151" s="131"/>
    </row>
    <row r="59154" spans="1:1" x14ac:dyDescent="0.55000000000000004">
      <c r="A59154" s="131"/>
    </row>
    <row r="59155" spans="1:1" x14ac:dyDescent="0.55000000000000004">
      <c r="A59155" s="131"/>
    </row>
    <row r="59158" spans="1:1" x14ac:dyDescent="0.55000000000000004">
      <c r="A59158" s="131"/>
    </row>
    <row r="59159" spans="1:1" x14ac:dyDescent="0.55000000000000004">
      <c r="A59159" s="131"/>
    </row>
    <row r="59162" spans="1:1" x14ac:dyDescent="0.55000000000000004">
      <c r="A59162" s="131"/>
    </row>
    <row r="59163" spans="1:1" x14ac:dyDescent="0.55000000000000004">
      <c r="A59163" s="131"/>
    </row>
    <row r="59166" spans="1:1" x14ac:dyDescent="0.55000000000000004">
      <c r="A59166" s="131"/>
    </row>
    <row r="59167" spans="1:1" x14ac:dyDescent="0.55000000000000004">
      <c r="A59167" s="131"/>
    </row>
    <row r="59170" spans="1:1" x14ac:dyDescent="0.55000000000000004">
      <c r="A59170" s="131"/>
    </row>
    <row r="59171" spans="1:1" x14ac:dyDescent="0.55000000000000004">
      <c r="A59171" s="131"/>
    </row>
    <row r="59174" spans="1:1" x14ac:dyDescent="0.55000000000000004">
      <c r="A59174" s="131"/>
    </row>
    <row r="59175" spans="1:1" x14ac:dyDescent="0.55000000000000004">
      <c r="A59175" s="131"/>
    </row>
    <row r="59178" spans="1:1" x14ac:dyDescent="0.55000000000000004">
      <c r="A59178" s="131"/>
    </row>
    <row r="59179" spans="1:1" x14ac:dyDescent="0.55000000000000004">
      <c r="A59179" s="131"/>
    </row>
    <row r="59182" spans="1:1" x14ac:dyDescent="0.55000000000000004">
      <c r="A59182" s="131"/>
    </row>
    <row r="59183" spans="1:1" x14ac:dyDescent="0.55000000000000004">
      <c r="A59183" s="131"/>
    </row>
    <row r="59186" spans="1:1" x14ac:dyDescent="0.55000000000000004">
      <c r="A59186" s="131"/>
    </row>
    <row r="59187" spans="1:1" x14ac:dyDescent="0.55000000000000004">
      <c r="A59187" s="131"/>
    </row>
    <row r="59190" spans="1:1" x14ac:dyDescent="0.55000000000000004">
      <c r="A59190" s="131"/>
    </row>
    <row r="59191" spans="1:1" x14ac:dyDescent="0.55000000000000004">
      <c r="A59191" s="131"/>
    </row>
    <row r="59194" spans="1:1" x14ac:dyDescent="0.55000000000000004">
      <c r="A59194" s="131"/>
    </row>
    <row r="59195" spans="1:1" x14ac:dyDescent="0.55000000000000004">
      <c r="A59195" s="131"/>
    </row>
    <row r="59198" spans="1:1" x14ac:dyDescent="0.55000000000000004">
      <c r="A59198" s="131"/>
    </row>
    <row r="59199" spans="1:1" x14ac:dyDescent="0.55000000000000004">
      <c r="A59199" s="131"/>
    </row>
    <row r="59202" spans="1:1" x14ac:dyDescent="0.55000000000000004">
      <c r="A59202" s="131"/>
    </row>
    <row r="59203" spans="1:1" x14ac:dyDescent="0.55000000000000004">
      <c r="A59203" s="131"/>
    </row>
    <row r="59206" spans="1:1" x14ac:dyDescent="0.55000000000000004">
      <c r="A59206" s="131"/>
    </row>
    <row r="59207" spans="1:1" x14ac:dyDescent="0.55000000000000004">
      <c r="A59207" s="131"/>
    </row>
    <row r="59210" spans="1:1" x14ac:dyDescent="0.55000000000000004">
      <c r="A59210" s="131"/>
    </row>
    <row r="59211" spans="1:1" x14ac:dyDescent="0.55000000000000004">
      <c r="A59211" s="131"/>
    </row>
    <row r="59214" spans="1:1" x14ac:dyDescent="0.55000000000000004">
      <c r="A59214" s="131"/>
    </row>
    <row r="59215" spans="1:1" x14ac:dyDescent="0.55000000000000004">
      <c r="A59215" s="131"/>
    </row>
    <row r="59218" spans="1:1" x14ac:dyDescent="0.55000000000000004">
      <c r="A59218" s="131"/>
    </row>
    <row r="59219" spans="1:1" x14ac:dyDescent="0.55000000000000004">
      <c r="A59219" s="131"/>
    </row>
    <row r="59222" spans="1:1" x14ac:dyDescent="0.55000000000000004">
      <c r="A59222" s="131"/>
    </row>
    <row r="59223" spans="1:1" x14ac:dyDescent="0.55000000000000004">
      <c r="A59223" s="131"/>
    </row>
    <row r="59226" spans="1:1" x14ac:dyDescent="0.55000000000000004">
      <c r="A59226" s="131"/>
    </row>
    <row r="59227" spans="1:1" x14ac:dyDescent="0.55000000000000004">
      <c r="A59227" s="131"/>
    </row>
    <row r="59230" spans="1:1" x14ac:dyDescent="0.55000000000000004">
      <c r="A59230" s="131"/>
    </row>
    <row r="59231" spans="1:1" x14ac:dyDescent="0.55000000000000004">
      <c r="A59231" s="131"/>
    </row>
    <row r="59234" spans="1:1" x14ac:dyDescent="0.55000000000000004">
      <c r="A59234" s="131"/>
    </row>
    <row r="59235" spans="1:1" x14ac:dyDescent="0.55000000000000004">
      <c r="A59235" s="131"/>
    </row>
    <row r="59238" spans="1:1" x14ac:dyDescent="0.55000000000000004">
      <c r="A59238" s="131"/>
    </row>
    <row r="59239" spans="1:1" x14ac:dyDescent="0.55000000000000004">
      <c r="A59239" s="131"/>
    </row>
    <row r="59242" spans="1:1" x14ac:dyDescent="0.55000000000000004">
      <c r="A59242" s="131"/>
    </row>
    <row r="59243" spans="1:1" x14ac:dyDescent="0.55000000000000004">
      <c r="A59243" s="131"/>
    </row>
    <row r="59246" spans="1:1" x14ac:dyDescent="0.55000000000000004">
      <c r="A59246" s="131"/>
    </row>
    <row r="59247" spans="1:1" x14ac:dyDescent="0.55000000000000004">
      <c r="A59247" s="131"/>
    </row>
    <row r="59250" spans="1:1" x14ac:dyDescent="0.55000000000000004">
      <c r="A59250" s="131"/>
    </row>
    <row r="59251" spans="1:1" x14ac:dyDescent="0.55000000000000004">
      <c r="A59251" s="131"/>
    </row>
    <row r="59254" spans="1:1" x14ac:dyDescent="0.55000000000000004">
      <c r="A59254" s="131"/>
    </row>
    <row r="59255" spans="1:1" x14ac:dyDescent="0.55000000000000004">
      <c r="A59255" s="131"/>
    </row>
    <row r="59258" spans="1:1" x14ac:dyDescent="0.55000000000000004">
      <c r="A59258" s="131"/>
    </row>
    <row r="59259" spans="1:1" x14ac:dyDescent="0.55000000000000004">
      <c r="A59259" s="131"/>
    </row>
    <row r="59262" spans="1:1" x14ac:dyDescent="0.55000000000000004">
      <c r="A59262" s="131"/>
    </row>
    <row r="59263" spans="1:1" x14ac:dyDescent="0.55000000000000004">
      <c r="A59263" s="131"/>
    </row>
    <row r="59266" spans="1:1" x14ac:dyDescent="0.55000000000000004">
      <c r="A59266" s="131"/>
    </row>
    <row r="59267" spans="1:1" x14ac:dyDescent="0.55000000000000004">
      <c r="A59267" s="131"/>
    </row>
    <row r="59270" spans="1:1" x14ac:dyDescent="0.55000000000000004">
      <c r="A59270" s="131"/>
    </row>
    <row r="59271" spans="1:1" x14ac:dyDescent="0.55000000000000004">
      <c r="A59271" s="131"/>
    </row>
    <row r="59274" spans="1:1" x14ac:dyDescent="0.55000000000000004">
      <c r="A59274" s="131"/>
    </row>
    <row r="59275" spans="1:1" x14ac:dyDescent="0.55000000000000004">
      <c r="A59275" s="131"/>
    </row>
    <row r="59278" spans="1:1" x14ac:dyDescent="0.55000000000000004">
      <c r="A59278" s="131"/>
    </row>
    <row r="59279" spans="1:1" x14ac:dyDescent="0.55000000000000004">
      <c r="A59279" s="131"/>
    </row>
    <row r="59282" spans="1:1" x14ac:dyDescent="0.55000000000000004">
      <c r="A59282" s="131"/>
    </row>
    <row r="59283" spans="1:1" x14ac:dyDescent="0.55000000000000004">
      <c r="A59283" s="131"/>
    </row>
    <row r="59286" spans="1:1" x14ac:dyDescent="0.55000000000000004">
      <c r="A59286" s="131"/>
    </row>
    <row r="59287" spans="1:1" x14ac:dyDescent="0.55000000000000004">
      <c r="A59287" s="131"/>
    </row>
    <row r="59290" spans="1:1" x14ac:dyDescent="0.55000000000000004">
      <c r="A59290" s="131"/>
    </row>
    <row r="59291" spans="1:1" x14ac:dyDescent="0.55000000000000004">
      <c r="A59291" s="131"/>
    </row>
    <row r="59294" spans="1:1" x14ac:dyDescent="0.55000000000000004">
      <c r="A59294" s="131"/>
    </row>
    <row r="59295" spans="1:1" x14ac:dyDescent="0.55000000000000004">
      <c r="A59295" s="131"/>
    </row>
    <row r="59298" spans="1:1" x14ac:dyDescent="0.55000000000000004">
      <c r="A59298" s="131"/>
    </row>
    <row r="59299" spans="1:1" x14ac:dyDescent="0.55000000000000004">
      <c r="A59299" s="131"/>
    </row>
    <row r="59302" spans="1:1" x14ac:dyDescent="0.55000000000000004">
      <c r="A59302" s="131"/>
    </row>
    <row r="59303" spans="1:1" x14ac:dyDescent="0.55000000000000004">
      <c r="A59303" s="131"/>
    </row>
    <row r="59306" spans="1:1" x14ac:dyDescent="0.55000000000000004">
      <c r="A59306" s="131"/>
    </row>
    <row r="59307" spans="1:1" x14ac:dyDescent="0.55000000000000004">
      <c r="A59307" s="131"/>
    </row>
    <row r="59310" spans="1:1" x14ac:dyDescent="0.55000000000000004">
      <c r="A59310" s="131"/>
    </row>
    <row r="59311" spans="1:1" x14ac:dyDescent="0.55000000000000004">
      <c r="A59311" s="131"/>
    </row>
    <row r="59314" spans="1:1" x14ac:dyDescent="0.55000000000000004">
      <c r="A59314" s="131"/>
    </row>
    <row r="59315" spans="1:1" x14ac:dyDescent="0.55000000000000004">
      <c r="A59315" s="131"/>
    </row>
    <row r="59318" spans="1:1" x14ac:dyDescent="0.55000000000000004">
      <c r="A59318" s="131"/>
    </row>
    <row r="59319" spans="1:1" x14ac:dyDescent="0.55000000000000004">
      <c r="A59319" s="131"/>
    </row>
    <row r="59322" spans="1:1" x14ac:dyDescent="0.55000000000000004">
      <c r="A59322" s="131"/>
    </row>
    <row r="59323" spans="1:1" x14ac:dyDescent="0.55000000000000004">
      <c r="A59323" s="131"/>
    </row>
    <row r="59326" spans="1:1" x14ac:dyDescent="0.55000000000000004">
      <c r="A59326" s="131"/>
    </row>
    <row r="59327" spans="1:1" x14ac:dyDescent="0.55000000000000004">
      <c r="A59327" s="131"/>
    </row>
    <row r="59330" spans="1:1" x14ac:dyDescent="0.55000000000000004">
      <c r="A59330" s="131"/>
    </row>
    <row r="59331" spans="1:1" x14ac:dyDescent="0.55000000000000004">
      <c r="A59331" s="131"/>
    </row>
    <row r="59334" spans="1:1" x14ac:dyDescent="0.55000000000000004">
      <c r="A59334" s="131"/>
    </row>
    <row r="59335" spans="1:1" x14ac:dyDescent="0.55000000000000004">
      <c r="A59335" s="131"/>
    </row>
    <row r="59338" spans="1:1" x14ac:dyDescent="0.55000000000000004">
      <c r="A59338" s="131"/>
    </row>
    <row r="59339" spans="1:1" x14ac:dyDescent="0.55000000000000004">
      <c r="A59339" s="131"/>
    </row>
    <row r="59342" spans="1:1" x14ac:dyDescent="0.55000000000000004">
      <c r="A59342" s="131"/>
    </row>
    <row r="59343" spans="1:1" x14ac:dyDescent="0.55000000000000004">
      <c r="A59343" s="131"/>
    </row>
    <row r="59346" spans="1:1" x14ac:dyDescent="0.55000000000000004">
      <c r="A59346" s="131"/>
    </row>
    <row r="59347" spans="1:1" x14ac:dyDescent="0.55000000000000004">
      <c r="A59347" s="131"/>
    </row>
    <row r="59350" spans="1:1" x14ac:dyDescent="0.55000000000000004">
      <c r="A59350" s="131"/>
    </row>
    <row r="59351" spans="1:1" x14ac:dyDescent="0.55000000000000004">
      <c r="A59351" s="131"/>
    </row>
    <row r="59354" spans="1:1" x14ac:dyDescent="0.55000000000000004">
      <c r="A59354" s="131"/>
    </row>
    <row r="59355" spans="1:1" x14ac:dyDescent="0.55000000000000004">
      <c r="A59355" s="131"/>
    </row>
    <row r="59358" spans="1:1" x14ac:dyDescent="0.55000000000000004">
      <c r="A59358" s="131"/>
    </row>
    <row r="59359" spans="1:1" x14ac:dyDescent="0.55000000000000004">
      <c r="A59359" s="131"/>
    </row>
    <row r="59362" spans="1:1" x14ac:dyDescent="0.55000000000000004">
      <c r="A59362" s="131"/>
    </row>
    <row r="59363" spans="1:1" x14ac:dyDescent="0.55000000000000004">
      <c r="A59363" s="131"/>
    </row>
    <row r="59366" spans="1:1" x14ac:dyDescent="0.55000000000000004">
      <c r="A59366" s="131"/>
    </row>
    <row r="59367" spans="1:1" x14ac:dyDescent="0.55000000000000004">
      <c r="A59367" s="131"/>
    </row>
    <row r="59370" spans="1:1" x14ac:dyDescent="0.55000000000000004">
      <c r="A59370" s="131"/>
    </row>
    <row r="59371" spans="1:1" x14ac:dyDescent="0.55000000000000004">
      <c r="A59371" s="131"/>
    </row>
    <row r="59374" spans="1:1" x14ac:dyDescent="0.55000000000000004">
      <c r="A59374" s="131"/>
    </row>
    <row r="59375" spans="1:1" x14ac:dyDescent="0.55000000000000004">
      <c r="A59375" s="131"/>
    </row>
    <row r="59378" spans="1:1" x14ac:dyDescent="0.55000000000000004">
      <c r="A59378" s="131"/>
    </row>
    <row r="59379" spans="1:1" x14ac:dyDescent="0.55000000000000004">
      <c r="A59379" s="131"/>
    </row>
    <row r="59382" spans="1:1" x14ac:dyDescent="0.55000000000000004">
      <c r="A59382" s="131"/>
    </row>
    <row r="59383" spans="1:1" x14ac:dyDescent="0.55000000000000004">
      <c r="A59383" s="131"/>
    </row>
    <row r="59386" spans="1:1" x14ac:dyDescent="0.55000000000000004">
      <c r="A59386" s="131"/>
    </row>
    <row r="59387" spans="1:1" x14ac:dyDescent="0.55000000000000004">
      <c r="A59387" s="131"/>
    </row>
    <row r="59390" spans="1:1" x14ac:dyDescent="0.55000000000000004">
      <c r="A59390" s="131"/>
    </row>
    <row r="59391" spans="1:1" x14ac:dyDescent="0.55000000000000004">
      <c r="A59391" s="131"/>
    </row>
    <row r="59394" spans="1:1" x14ac:dyDescent="0.55000000000000004">
      <c r="A59394" s="131"/>
    </row>
    <row r="59395" spans="1:1" x14ac:dyDescent="0.55000000000000004">
      <c r="A59395" s="131"/>
    </row>
    <row r="59398" spans="1:1" x14ac:dyDescent="0.55000000000000004">
      <c r="A59398" s="131"/>
    </row>
    <row r="59399" spans="1:1" x14ac:dyDescent="0.55000000000000004">
      <c r="A59399" s="131"/>
    </row>
    <row r="59402" spans="1:1" x14ac:dyDescent="0.55000000000000004">
      <c r="A59402" s="131"/>
    </row>
    <row r="59403" spans="1:1" x14ac:dyDescent="0.55000000000000004">
      <c r="A59403" s="131"/>
    </row>
    <row r="59406" spans="1:1" x14ac:dyDescent="0.55000000000000004">
      <c r="A59406" s="131"/>
    </row>
    <row r="59407" spans="1:1" x14ac:dyDescent="0.55000000000000004">
      <c r="A59407" s="131"/>
    </row>
    <row r="59410" spans="1:1" x14ac:dyDescent="0.55000000000000004">
      <c r="A59410" s="131"/>
    </row>
    <row r="59411" spans="1:1" x14ac:dyDescent="0.55000000000000004">
      <c r="A59411" s="131"/>
    </row>
    <row r="59414" spans="1:1" x14ac:dyDescent="0.55000000000000004">
      <c r="A59414" s="131"/>
    </row>
    <row r="59415" spans="1:1" x14ac:dyDescent="0.55000000000000004">
      <c r="A59415" s="131"/>
    </row>
    <row r="59418" spans="1:1" x14ac:dyDescent="0.55000000000000004">
      <c r="A59418" s="131"/>
    </row>
    <row r="59419" spans="1:1" x14ac:dyDescent="0.55000000000000004">
      <c r="A59419" s="131"/>
    </row>
    <row r="59422" spans="1:1" x14ac:dyDescent="0.55000000000000004">
      <c r="A59422" s="131"/>
    </row>
    <row r="59423" spans="1:1" x14ac:dyDescent="0.55000000000000004">
      <c r="A59423" s="131"/>
    </row>
    <row r="59426" spans="1:1" x14ac:dyDescent="0.55000000000000004">
      <c r="A59426" s="131"/>
    </row>
    <row r="59427" spans="1:1" x14ac:dyDescent="0.55000000000000004">
      <c r="A59427" s="131"/>
    </row>
    <row r="59430" spans="1:1" x14ac:dyDescent="0.55000000000000004">
      <c r="A59430" s="131"/>
    </row>
    <row r="59431" spans="1:1" x14ac:dyDescent="0.55000000000000004">
      <c r="A59431" s="131"/>
    </row>
    <row r="59434" spans="1:1" x14ac:dyDescent="0.55000000000000004">
      <c r="A59434" s="131"/>
    </row>
    <row r="59435" spans="1:1" x14ac:dyDescent="0.55000000000000004">
      <c r="A59435" s="131"/>
    </row>
    <row r="59438" spans="1:1" x14ac:dyDescent="0.55000000000000004">
      <c r="A59438" s="131"/>
    </row>
    <row r="59439" spans="1:1" x14ac:dyDescent="0.55000000000000004">
      <c r="A59439" s="131"/>
    </row>
    <row r="59442" spans="1:1" x14ac:dyDescent="0.55000000000000004">
      <c r="A59442" s="131"/>
    </row>
    <row r="59443" spans="1:1" x14ac:dyDescent="0.55000000000000004">
      <c r="A59443" s="131"/>
    </row>
    <row r="59446" spans="1:1" x14ac:dyDescent="0.55000000000000004">
      <c r="A59446" s="131"/>
    </row>
    <row r="59447" spans="1:1" x14ac:dyDescent="0.55000000000000004">
      <c r="A59447" s="131"/>
    </row>
    <row r="59450" spans="1:1" x14ac:dyDescent="0.55000000000000004">
      <c r="A59450" s="131"/>
    </row>
    <row r="59451" spans="1:1" x14ac:dyDescent="0.55000000000000004">
      <c r="A59451" s="131"/>
    </row>
    <row r="59454" spans="1:1" x14ac:dyDescent="0.55000000000000004">
      <c r="A59454" s="131"/>
    </row>
    <row r="59455" spans="1:1" x14ac:dyDescent="0.55000000000000004">
      <c r="A59455" s="131"/>
    </row>
    <row r="59458" spans="1:1" x14ac:dyDescent="0.55000000000000004">
      <c r="A59458" s="131"/>
    </row>
    <row r="59459" spans="1:1" x14ac:dyDescent="0.55000000000000004">
      <c r="A59459" s="131"/>
    </row>
    <row r="59462" spans="1:1" x14ac:dyDescent="0.55000000000000004">
      <c r="A59462" s="131"/>
    </row>
    <row r="59463" spans="1:1" x14ac:dyDescent="0.55000000000000004">
      <c r="A59463" s="131"/>
    </row>
    <row r="59466" spans="1:1" x14ac:dyDescent="0.55000000000000004">
      <c r="A59466" s="131"/>
    </row>
    <row r="59467" spans="1:1" x14ac:dyDescent="0.55000000000000004">
      <c r="A59467" s="131"/>
    </row>
    <row r="59470" spans="1:1" x14ac:dyDescent="0.55000000000000004">
      <c r="A59470" s="131"/>
    </row>
    <row r="59471" spans="1:1" x14ac:dyDescent="0.55000000000000004">
      <c r="A59471" s="131"/>
    </row>
    <row r="59474" spans="1:1" x14ac:dyDescent="0.55000000000000004">
      <c r="A59474" s="131"/>
    </row>
    <row r="59475" spans="1:1" x14ac:dyDescent="0.55000000000000004">
      <c r="A59475" s="131"/>
    </row>
    <row r="59478" spans="1:1" x14ac:dyDescent="0.55000000000000004">
      <c r="A59478" s="131"/>
    </row>
    <row r="59479" spans="1:1" x14ac:dyDescent="0.55000000000000004">
      <c r="A59479" s="131"/>
    </row>
    <row r="59482" spans="1:1" x14ac:dyDescent="0.55000000000000004">
      <c r="A59482" s="131"/>
    </row>
    <row r="59483" spans="1:1" x14ac:dyDescent="0.55000000000000004">
      <c r="A59483" s="131"/>
    </row>
    <row r="59486" spans="1:1" x14ac:dyDescent="0.55000000000000004">
      <c r="A59486" s="131"/>
    </row>
    <row r="59487" spans="1:1" x14ac:dyDescent="0.55000000000000004">
      <c r="A59487" s="131"/>
    </row>
    <row r="59490" spans="1:1" x14ac:dyDescent="0.55000000000000004">
      <c r="A59490" s="131"/>
    </row>
    <row r="59491" spans="1:1" x14ac:dyDescent="0.55000000000000004">
      <c r="A59491" s="131"/>
    </row>
    <row r="59494" spans="1:1" x14ac:dyDescent="0.55000000000000004">
      <c r="A59494" s="131"/>
    </row>
    <row r="59495" spans="1:1" x14ac:dyDescent="0.55000000000000004">
      <c r="A59495" s="131"/>
    </row>
    <row r="59498" spans="1:1" x14ac:dyDescent="0.55000000000000004">
      <c r="A59498" s="131"/>
    </row>
    <row r="59499" spans="1:1" x14ac:dyDescent="0.55000000000000004">
      <c r="A59499" s="131"/>
    </row>
    <row r="59502" spans="1:1" x14ac:dyDescent="0.55000000000000004">
      <c r="A59502" s="131"/>
    </row>
    <row r="59503" spans="1:1" x14ac:dyDescent="0.55000000000000004">
      <c r="A59503" s="131"/>
    </row>
    <row r="59506" spans="1:1" x14ac:dyDescent="0.55000000000000004">
      <c r="A59506" s="131"/>
    </row>
    <row r="59507" spans="1:1" x14ac:dyDescent="0.55000000000000004">
      <c r="A59507" s="131"/>
    </row>
    <row r="59510" spans="1:1" x14ac:dyDescent="0.55000000000000004">
      <c r="A59510" s="131"/>
    </row>
    <row r="59511" spans="1:1" x14ac:dyDescent="0.55000000000000004">
      <c r="A59511" s="131"/>
    </row>
    <row r="59514" spans="1:1" x14ac:dyDescent="0.55000000000000004">
      <c r="A59514" s="131"/>
    </row>
    <row r="59515" spans="1:1" x14ac:dyDescent="0.55000000000000004">
      <c r="A59515" s="131"/>
    </row>
    <row r="59518" spans="1:1" x14ac:dyDescent="0.55000000000000004">
      <c r="A59518" s="131"/>
    </row>
    <row r="59519" spans="1:1" x14ac:dyDescent="0.55000000000000004">
      <c r="A59519" s="131"/>
    </row>
    <row r="59522" spans="1:1" x14ac:dyDescent="0.55000000000000004">
      <c r="A59522" s="131"/>
    </row>
    <row r="59523" spans="1:1" x14ac:dyDescent="0.55000000000000004">
      <c r="A59523" s="131"/>
    </row>
    <row r="59526" spans="1:1" x14ac:dyDescent="0.55000000000000004">
      <c r="A59526" s="131"/>
    </row>
    <row r="59527" spans="1:1" x14ac:dyDescent="0.55000000000000004">
      <c r="A59527" s="131"/>
    </row>
    <row r="59530" spans="1:1" x14ac:dyDescent="0.55000000000000004">
      <c r="A59530" s="131"/>
    </row>
    <row r="59531" spans="1:1" x14ac:dyDescent="0.55000000000000004">
      <c r="A59531" s="131"/>
    </row>
    <row r="59534" spans="1:1" x14ac:dyDescent="0.55000000000000004">
      <c r="A59534" s="131"/>
    </row>
    <row r="59535" spans="1:1" x14ac:dyDescent="0.55000000000000004">
      <c r="A59535" s="131"/>
    </row>
    <row r="59538" spans="1:1" x14ac:dyDescent="0.55000000000000004">
      <c r="A59538" s="131"/>
    </row>
    <row r="59539" spans="1:1" x14ac:dyDescent="0.55000000000000004">
      <c r="A59539" s="131"/>
    </row>
    <row r="59542" spans="1:1" x14ac:dyDescent="0.55000000000000004">
      <c r="A59542" s="131"/>
    </row>
    <row r="59543" spans="1:1" x14ac:dyDescent="0.55000000000000004">
      <c r="A59543" s="131"/>
    </row>
    <row r="59546" spans="1:1" x14ac:dyDescent="0.55000000000000004">
      <c r="A59546" s="131"/>
    </row>
    <row r="59547" spans="1:1" x14ac:dyDescent="0.55000000000000004">
      <c r="A59547" s="131"/>
    </row>
    <row r="59550" spans="1:1" x14ac:dyDescent="0.55000000000000004">
      <c r="A59550" s="131"/>
    </row>
    <row r="59551" spans="1:1" x14ac:dyDescent="0.55000000000000004">
      <c r="A59551" s="131"/>
    </row>
    <row r="59554" spans="1:1" x14ac:dyDescent="0.55000000000000004">
      <c r="A59554" s="131"/>
    </row>
    <row r="59555" spans="1:1" x14ac:dyDescent="0.55000000000000004">
      <c r="A59555" s="131"/>
    </row>
    <row r="59558" spans="1:1" x14ac:dyDescent="0.55000000000000004">
      <c r="A59558" s="131"/>
    </row>
    <row r="59559" spans="1:1" x14ac:dyDescent="0.55000000000000004">
      <c r="A59559" s="131"/>
    </row>
    <row r="59562" spans="1:1" x14ac:dyDescent="0.55000000000000004">
      <c r="A59562" s="131"/>
    </row>
    <row r="59563" spans="1:1" x14ac:dyDescent="0.55000000000000004">
      <c r="A59563" s="131"/>
    </row>
    <row r="59566" spans="1:1" x14ac:dyDescent="0.55000000000000004">
      <c r="A59566" s="131"/>
    </row>
    <row r="59567" spans="1:1" x14ac:dyDescent="0.55000000000000004">
      <c r="A59567" s="131"/>
    </row>
    <row r="59570" spans="1:1" x14ac:dyDescent="0.55000000000000004">
      <c r="A59570" s="131"/>
    </row>
    <row r="59571" spans="1:1" x14ac:dyDescent="0.55000000000000004">
      <c r="A59571" s="131"/>
    </row>
    <row r="59574" spans="1:1" x14ac:dyDescent="0.55000000000000004">
      <c r="A59574" s="131"/>
    </row>
    <row r="59575" spans="1:1" x14ac:dyDescent="0.55000000000000004">
      <c r="A59575" s="131"/>
    </row>
    <row r="59578" spans="1:1" x14ac:dyDescent="0.55000000000000004">
      <c r="A59578" s="131"/>
    </row>
    <row r="59579" spans="1:1" x14ac:dyDescent="0.55000000000000004">
      <c r="A59579" s="131"/>
    </row>
    <row r="59582" spans="1:1" x14ac:dyDescent="0.55000000000000004">
      <c r="A59582" s="131"/>
    </row>
    <row r="59583" spans="1:1" x14ac:dyDescent="0.55000000000000004">
      <c r="A59583" s="131"/>
    </row>
    <row r="59586" spans="1:1" x14ac:dyDescent="0.55000000000000004">
      <c r="A59586" s="131"/>
    </row>
    <row r="59587" spans="1:1" x14ac:dyDescent="0.55000000000000004">
      <c r="A59587" s="131"/>
    </row>
    <row r="59590" spans="1:1" x14ac:dyDescent="0.55000000000000004">
      <c r="A59590" s="131"/>
    </row>
    <row r="59591" spans="1:1" x14ac:dyDescent="0.55000000000000004">
      <c r="A59591" s="131"/>
    </row>
    <row r="59594" spans="1:1" x14ac:dyDescent="0.55000000000000004">
      <c r="A59594" s="131"/>
    </row>
    <row r="59595" spans="1:1" x14ac:dyDescent="0.55000000000000004">
      <c r="A59595" s="131"/>
    </row>
    <row r="59598" spans="1:1" x14ac:dyDescent="0.55000000000000004">
      <c r="A59598" s="131"/>
    </row>
    <row r="59599" spans="1:1" x14ac:dyDescent="0.55000000000000004">
      <c r="A59599" s="131"/>
    </row>
    <row r="59602" spans="1:1" x14ac:dyDescent="0.55000000000000004">
      <c r="A59602" s="131"/>
    </row>
    <row r="59603" spans="1:1" x14ac:dyDescent="0.55000000000000004">
      <c r="A59603" s="131"/>
    </row>
    <row r="59606" spans="1:1" x14ac:dyDescent="0.55000000000000004">
      <c r="A59606" s="131"/>
    </row>
    <row r="59607" spans="1:1" x14ac:dyDescent="0.55000000000000004">
      <c r="A59607" s="131"/>
    </row>
    <row r="59610" spans="1:1" x14ac:dyDescent="0.55000000000000004">
      <c r="A59610" s="131"/>
    </row>
    <row r="59611" spans="1:1" x14ac:dyDescent="0.55000000000000004">
      <c r="A59611" s="131"/>
    </row>
    <row r="59614" spans="1:1" x14ac:dyDescent="0.55000000000000004">
      <c r="A59614" s="131"/>
    </row>
    <row r="59615" spans="1:1" x14ac:dyDescent="0.55000000000000004">
      <c r="A59615" s="131"/>
    </row>
    <row r="59618" spans="1:1" x14ac:dyDescent="0.55000000000000004">
      <c r="A59618" s="131"/>
    </row>
    <row r="59619" spans="1:1" x14ac:dyDescent="0.55000000000000004">
      <c r="A59619" s="131"/>
    </row>
    <row r="59622" spans="1:1" x14ac:dyDescent="0.55000000000000004">
      <c r="A59622" s="131"/>
    </row>
    <row r="59623" spans="1:1" x14ac:dyDescent="0.55000000000000004">
      <c r="A59623" s="131"/>
    </row>
    <row r="59626" spans="1:1" x14ac:dyDescent="0.55000000000000004">
      <c r="A59626" s="131"/>
    </row>
    <row r="59627" spans="1:1" x14ac:dyDescent="0.55000000000000004">
      <c r="A59627" s="131"/>
    </row>
    <row r="59630" spans="1:1" x14ac:dyDescent="0.55000000000000004">
      <c r="A59630" s="131"/>
    </row>
    <row r="59631" spans="1:1" x14ac:dyDescent="0.55000000000000004">
      <c r="A59631" s="131"/>
    </row>
    <row r="59634" spans="1:1" x14ac:dyDescent="0.55000000000000004">
      <c r="A59634" s="131"/>
    </row>
    <row r="59635" spans="1:1" x14ac:dyDescent="0.55000000000000004">
      <c r="A59635" s="131"/>
    </row>
    <row r="59638" spans="1:1" x14ac:dyDescent="0.55000000000000004">
      <c r="A59638" s="131"/>
    </row>
    <row r="59639" spans="1:1" x14ac:dyDescent="0.55000000000000004">
      <c r="A59639" s="131"/>
    </row>
    <row r="59642" spans="1:1" x14ac:dyDescent="0.55000000000000004">
      <c r="A59642" s="131"/>
    </row>
    <row r="59643" spans="1:1" x14ac:dyDescent="0.55000000000000004">
      <c r="A59643" s="131"/>
    </row>
    <row r="59646" spans="1:1" x14ac:dyDescent="0.55000000000000004">
      <c r="A59646" s="131"/>
    </row>
    <row r="59647" spans="1:1" x14ac:dyDescent="0.55000000000000004">
      <c r="A59647" s="131"/>
    </row>
    <row r="59650" spans="1:1" x14ac:dyDescent="0.55000000000000004">
      <c r="A59650" s="131"/>
    </row>
    <row r="59651" spans="1:1" x14ac:dyDescent="0.55000000000000004">
      <c r="A59651" s="131"/>
    </row>
    <row r="59654" spans="1:1" x14ac:dyDescent="0.55000000000000004">
      <c r="A59654" s="131"/>
    </row>
    <row r="59655" spans="1:1" x14ac:dyDescent="0.55000000000000004">
      <c r="A59655" s="131"/>
    </row>
    <row r="59658" spans="1:1" x14ac:dyDescent="0.55000000000000004">
      <c r="A59658" s="131"/>
    </row>
    <row r="59659" spans="1:1" x14ac:dyDescent="0.55000000000000004">
      <c r="A59659" s="131"/>
    </row>
    <row r="59662" spans="1:1" x14ac:dyDescent="0.55000000000000004">
      <c r="A59662" s="131"/>
    </row>
    <row r="59663" spans="1:1" x14ac:dyDescent="0.55000000000000004">
      <c r="A59663" s="131"/>
    </row>
    <row r="59666" spans="1:1" x14ac:dyDescent="0.55000000000000004">
      <c r="A59666" s="131"/>
    </row>
    <row r="59667" spans="1:1" x14ac:dyDescent="0.55000000000000004">
      <c r="A59667" s="131"/>
    </row>
    <row r="59670" spans="1:1" x14ac:dyDescent="0.55000000000000004">
      <c r="A59670" s="131"/>
    </row>
    <row r="59671" spans="1:1" x14ac:dyDescent="0.55000000000000004">
      <c r="A59671" s="131"/>
    </row>
    <row r="59674" spans="1:1" x14ac:dyDescent="0.55000000000000004">
      <c r="A59674" s="131"/>
    </row>
    <row r="59675" spans="1:1" x14ac:dyDescent="0.55000000000000004">
      <c r="A59675" s="131"/>
    </row>
    <row r="59678" spans="1:1" x14ac:dyDescent="0.55000000000000004">
      <c r="A59678" s="131"/>
    </row>
    <row r="59679" spans="1:1" x14ac:dyDescent="0.55000000000000004">
      <c r="A59679" s="131"/>
    </row>
    <row r="59682" spans="1:1" x14ac:dyDescent="0.55000000000000004">
      <c r="A59682" s="131"/>
    </row>
    <row r="59683" spans="1:1" x14ac:dyDescent="0.55000000000000004">
      <c r="A59683" s="131"/>
    </row>
    <row r="59686" spans="1:1" x14ac:dyDescent="0.55000000000000004">
      <c r="A59686" s="131"/>
    </row>
    <row r="59687" spans="1:1" x14ac:dyDescent="0.55000000000000004">
      <c r="A59687" s="131"/>
    </row>
    <row r="59690" spans="1:1" x14ac:dyDescent="0.55000000000000004">
      <c r="A59690" s="131"/>
    </row>
    <row r="59691" spans="1:1" x14ac:dyDescent="0.55000000000000004">
      <c r="A59691" s="131"/>
    </row>
    <row r="59694" spans="1:1" x14ac:dyDescent="0.55000000000000004">
      <c r="A59694" s="131"/>
    </row>
    <row r="59695" spans="1:1" x14ac:dyDescent="0.55000000000000004">
      <c r="A59695" s="131"/>
    </row>
    <row r="59698" spans="1:1" x14ac:dyDescent="0.55000000000000004">
      <c r="A59698" s="131"/>
    </row>
    <row r="59699" spans="1:1" x14ac:dyDescent="0.55000000000000004">
      <c r="A59699" s="131"/>
    </row>
    <row r="59702" spans="1:1" x14ac:dyDescent="0.55000000000000004">
      <c r="A59702" s="131"/>
    </row>
    <row r="59703" spans="1:1" x14ac:dyDescent="0.55000000000000004">
      <c r="A59703" s="131"/>
    </row>
    <row r="59706" spans="1:1" x14ac:dyDescent="0.55000000000000004">
      <c r="A59706" s="131"/>
    </row>
    <row r="59707" spans="1:1" x14ac:dyDescent="0.55000000000000004">
      <c r="A59707" s="131"/>
    </row>
    <row r="59710" spans="1:1" x14ac:dyDescent="0.55000000000000004">
      <c r="A59710" s="131"/>
    </row>
    <row r="59711" spans="1:1" x14ac:dyDescent="0.55000000000000004">
      <c r="A59711" s="131"/>
    </row>
    <row r="59714" spans="1:1" x14ac:dyDescent="0.55000000000000004">
      <c r="A59714" s="131"/>
    </row>
    <row r="59715" spans="1:1" x14ac:dyDescent="0.55000000000000004">
      <c r="A59715" s="131"/>
    </row>
    <row r="59718" spans="1:1" x14ac:dyDescent="0.55000000000000004">
      <c r="A59718" s="131"/>
    </row>
    <row r="59719" spans="1:1" x14ac:dyDescent="0.55000000000000004">
      <c r="A59719" s="131"/>
    </row>
    <row r="59722" spans="1:1" x14ac:dyDescent="0.55000000000000004">
      <c r="A59722" s="131"/>
    </row>
    <row r="59723" spans="1:1" x14ac:dyDescent="0.55000000000000004">
      <c r="A59723" s="131"/>
    </row>
    <row r="59726" spans="1:1" x14ac:dyDescent="0.55000000000000004">
      <c r="A59726" s="131"/>
    </row>
    <row r="59727" spans="1:1" x14ac:dyDescent="0.55000000000000004">
      <c r="A59727" s="131"/>
    </row>
    <row r="59730" spans="1:1" x14ac:dyDescent="0.55000000000000004">
      <c r="A59730" s="131"/>
    </row>
    <row r="59731" spans="1:1" x14ac:dyDescent="0.55000000000000004">
      <c r="A59731" s="131"/>
    </row>
    <row r="59734" spans="1:1" x14ac:dyDescent="0.55000000000000004">
      <c r="A59734" s="131"/>
    </row>
    <row r="59735" spans="1:1" x14ac:dyDescent="0.55000000000000004">
      <c r="A59735" s="131"/>
    </row>
    <row r="59738" spans="1:1" x14ac:dyDescent="0.55000000000000004">
      <c r="A59738" s="131"/>
    </row>
    <row r="59739" spans="1:1" x14ac:dyDescent="0.55000000000000004">
      <c r="A59739" s="131"/>
    </row>
    <row r="59742" spans="1:1" x14ac:dyDescent="0.55000000000000004">
      <c r="A59742" s="131"/>
    </row>
    <row r="59743" spans="1:1" x14ac:dyDescent="0.55000000000000004">
      <c r="A59743" s="131"/>
    </row>
    <row r="59746" spans="1:1" x14ac:dyDescent="0.55000000000000004">
      <c r="A59746" s="131"/>
    </row>
    <row r="59747" spans="1:1" x14ac:dyDescent="0.55000000000000004">
      <c r="A59747" s="131"/>
    </row>
    <row r="59750" spans="1:1" x14ac:dyDescent="0.55000000000000004">
      <c r="A59750" s="131"/>
    </row>
    <row r="59751" spans="1:1" x14ac:dyDescent="0.55000000000000004">
      <c r="A59751" s="131"/>
    </row>
    <row r="59754" spans="1:1" x14ac:dyDescent="0.55000000000000004">
      <c r="A59754" s="131"/>
    </row>
    <row r="59755" spans="1:1" x14ac:dyDescent="0.55000000000000004">
      <c r="A59755" s="131"/>
    </row>
    <row r="59758" spans="1:1" x14ac:dyDescent="0.55000000000000004">
      <c r="A59758" s="131"/>
    </row>
    <row r="59759" spans="1:1" x14ac:dyDescent="0.55000000000000004">
      <c r="A59759" s="131"/>
    </row>
    <row r="59762" spans="1:1" x14ac:dyDescent="0.55000000000000004">
      <c r="A59762" s="131"/>
    </row>
    <row r="59763" spans="1:1" x14ac:dyDescent="0.55000000000000004">
      <c r="A59763" s="131"/>
    </row>
    <row r="59766" spans="1:1" x14ac:dyDescent="0.55000000000000004">
      <c r="A59766" s="131"/>
    </row>
    <row r="59767" spans="1:1" x14ac:dyDescent="0.55000000000000004">
      <c r="A59767" s="131"/>
    </row>
    <row r="59770" spans="1:1" x14ac:dyDescent="0.55000000000000004">
      <c r="A59770" s="131"/>
    </row>
    <row r="59771" spans="1:1" x14ac:dyDescent="0.55000000000000004">
      <c r="A59771" s="131"/>
    </row>
    <row r="59774" spans="1:1" x14ac:dyDescent="0.55000000000000004">
      <c r="A59774" s="131"/>
    </row>
    <row r="59775" spans="1:1" x14ac:dyDescent="0.55000000000000004">
      <c r="A59775" s="131"/>
    </row>
    <row r="59778" spans="1:1" x14ac:dyDescent="0.55000000000000004">
      <c r="A59778" s="131"/>
    </row>
    <row r="59779" spans="1:1" x14ac:dyDescent="0.55000000000000004">
      <c r="A59779" s="131"/>
    </row>
    <row r="59782" spans="1:1" x14ac:dyDescent="0.55000000000000004">
      <c r="A59782" s="131"/>
    </row>
    <row r="59783" spans="1:1" x14ac:dyDescent="0.55000000000000004">
      <c r="A59783" s="131"/>
    </row>
    <row r="59786" spans="1:1" x14ac:dyDescent="0.55000000000000004">
      <c r="A59786" s="131"/>
    </row>
    <row r="59787" spans="1:1" x14ac:dyDescent="0.55000000000000004">
      <c r="A59787" s="131"/>
    </row>
    <row r="59790" spans="1:1" x14ac:dyDescent="0.55000000000000004">
      <c r="A59790" s="131"/>
    </row>
    <row r="59791" spans="1:1" x14ac:dyDescent="0.55000000000000004">
      <c r="A59791" s="131"/>
    </row>
    <row r="59794" spans="1:1" x14ac:dyDescent="0.55000000000000004">
      <c r="A59794" s="131"/>
    </row>
    <row r="59795" spans="1:1" x14ac:dyDescent="0.55000000000000004">
      <c r="A59795" s="131"/>
    </row>
    <row r="59798" spans="1:1" x14ac:dyDescent="0.55000000000000004">
      <c r="A59798" s="131"/>
    </row>
    <row r="59799" spans="1:1" x14ac:dyDescent="0.55000000000000004">
      <c r="A59799" s="131"/>
    </row>
    <row r="59802" spans="1:1" x14ac:dyDescent="0.55000000000000004">
      <c r="A59802" s="131"/>
    </row>
    <row r="59803" spans="1:1" x14ac:dyDescent="0.55000000000000004">
      <c r="A59803" s="131"/>
    </row>
    <row r="59806" spans="1:1" x14ac:dyDescent="0.55000000000000004">
      <c r="A59806" s="131"/>
    </row>
    <row r="59807" spans="1:1" x14ac:dyDescent="0.55000000000000004">
      <c r="A59807" s="131"/>
    </row>
    <row r="59810" spans="1:1" x14ac:dyDescent="0.55000000000000004">
      <c r="A59810" s="131"/>
    </row>
    <row r="59811" spans="1:1" x14ac:dyDescent="0.55000000000000004">
      <c r="A59811" s="131"/>
    </row>
    <row r="59814" spans="1:1" x14ac:dyDescent="0.55000000000000004">
      <c r="A59814" s="131"/>
    </row>
    <row r="59815" spans="1:1" x14ac:dyDescent="0.55000000000000004">
      <c r="A59815" s="131"/>
    </row>
    <row r="59818" spans="1:1" x14ac:dyDescent="0.55000000000000004">
      <c r="A59818" s="131"/>
    </row>
    <row r="59819" spans="1:1" x14ac:dyDescent="0.55000000000000004">
      <c r="A59819" s="131"/>
    </row>
    <row r="59822" spans="1:1" x14ac:dyDescent="0.55000000000000004">
      <c r="A59822" s="131"/>
    </row>
    <row r="59823" spans="1:1" x14ac:dyDescent="0.55000000000000004">
      <c r="A59823" s="131"/>
    </row>
    <row r="59826" spans="1:1" x14ac:dyDescent="0.55000000000000004">
      <c r="A59826" s="131"/>
    </row>
    <row r="59827" spans="1:1" x14ac:dyDescent="0.55000000000000004">
      <c r="A59827" s="131"/>
    </row>
    <row r="59830" spans="1:1" x14ac:dyDescent="0.55000000000000004">
      <c r="A59830" s="131"/>
    </row>
    <row r="59831" spans="1:1" x14ac:dyDescent="0.55000000000000004">
      <c r="A59831" s="131"/>
    </row>
    <row r="59834" spans="1:1" x14ac:dyDescent="0.55000000000000004">
      <c r="A59834" s="131"/>
    </row>
    <row r="59835" spans="1:1" x14ac:dyDescent="0.55000000000000004">
      <c r="A59835" s="131"/>
    </row>
    <row r="59838" spans="1:1" x14ac:dyDescent="0.55000000000000004">
      <c r="A59838" s="131"/>
    </row>
    <row r="59839" spans="1:1" x14ac:dyDescent="0.55000000000000004">
      <c r="A59839" s="131"/>
    </row>
    <row r="59842" spans="1:1" x14ac:dyDescent="0.55000000000000004">
      <c r="A59842" s="131"/>
    </row>
    <row r="59843" spans="1:1" x14ac:dyDescent="0.55000000000000004">
      <c r="A59843" s="131"/>
    </row>
    <row r="59846" spans="1:1" x14ac:dyDescent="0.55000000000000004">
      <c r="A59846" s="131"/>
    </row>
    <row r="59847" spans="1:1" x14ac:dyDescent="0.55000000000000004">
      <c r="A59847" s="131"/>
    </row>
    <row r="59850" spans="1:1" x14ac:dyDescent="0.55000000000000004">
      <c r="A59850" s="131"/>
    </row>
    <row r="59851" spans="1:1" x14ac:dyDescent="0.55000000000000004">
      <c r="A59851" s="131"/>
    </row>
    <row r="59854" spans="1:1" x14ac:dyDescent="0.55000000000000004">
      <c r="A59854" s="131"/>
    </row>
    <row r="59855" spans="1:1" x14ac:dyDescent="0.55000000000000004">
      <c r="A59855" s="131"/>
    </row>
    <row r="59858" spans="1:1" x14ac:dyDescent="0.55000000000000004">
      <c r="A59858" s="131"/>
    </row>
    <row r="59859" spans="1:1" x14ac:dyDescent="0.55000000000000004">
      <c r="A59859" s="131"/>
    </row>
    <row r="59862" spans="1:1" x14ac:dyDescent="0.55000000000000004">
      <c r="A59862" s="131"/>
    </row>
    <row r="59863" spans="1:1" x14ac:dyDescent="0.55000000000000004">
      <c r="A59863" s="131"/>
    </row>
    <row r="59866" spans="1:1" x14ac:dyDescent="0.55000000000000004">
      <c r="A59866" s="131"/>
    </row>
    <row r="59867" spans="1:1" x14ac:dyDescent="0.55000000000000004">
      <c r="A59867" s="131"/>
    </row>
    <row r="59870" spans="1:1" x14ac:dyDescent="0.55000000000000004">
      <c r="A59870" s="131"/>
    </row>
    <row r="59871" spans="1:1" x14ac:dyDescent="0.55000000000000004">
      <c r="A59871" s="131"/>
    </row>
    <row r="59874" spans="1:1" x14ac:dyDescent="0.55000000000000004">
      <c r="A59874" s="131"/>
    </row>
    <row r="59875" spans="1:1" x14ac:dyDescent="0.55000000000000004">
      <c r="A59875" s="131"/>
    </row>
    <row r="59878" spans="1:1" x14ac:dyDescent="0.55000000000000004">
      <c r="A59878" s="131"/>
    </row>
    <row r="59879" spans="1:1" x14ac:dyDescent="0.55000000000000004">
      <c r="A59879" s="131"/>
    </row>
    <row r="59882" spans="1:1" x14ac:dyDescent="0.55000000000000004">
      <c r="A59882" s="131"/>
    </row>
    <row r="59883" spans="1:1" x14ac:dyDescent="0.55000000000000004">
      <c r="A59883" s="131"/>
    </row>
    <row r="59886" spans="1:1" x14ac:dyDescent="0.55000000000000004">
      <c r="A59886" s="131"/>
    </row>
    <row r="59887" spans="1:1" x14ac:dyDescent="0.55000000000000004">
      <c r="A59887" s="131"/>
    </row>
    <row r="59890" spans="1:1" x14ac:dyDescent="0.55000000000000004">
      <c r="A59890" s="131"/>
    </row>
    <row r="59891" spans="1:1" x14ac:dyDescent="0.55000000000000004">
      <c r="A59891" s="131"/>
    </row>
    <row r="59894" spans="1:1" x14ac:dyDescent="0.55000000000000004">
      <c r="A59894" s="131"/>
    </row>
    <row r="59895" spans="1:1" x14ac:dyDescent="0.55000000000000004">
      <c r="A59895" s="131"/>
    </row>
    <row r="59898" spans="1:1" x14ac:dyDescent="0.55000000000000004">
      <c r="A59898" s="131"/>
    </row>
    <row r="59899" spans="1:1" x14ac:dyDescent="0.55000000000000004">
      <c r="A59899" s="131"/>
    </row>
    <row r="59902" spans="1:1" x14ac:dyDescent="0.55000000000000004">
      <c r="A59902" s="131"/>
    </row>
    <row r="59903" spans="1:1" x14ac:dyDescent="0.55000000000000004">
      <c r="A59903" s="131"/>
    </row>
    <row r="59906" spans="1:1" x14ac:dyDescent="0.55000000000000004">
      <c r="A59906" s="131"/>
    </row>
    <row r="59907" spans="1:1" x14ac:dyDescent="0.55000000000000004">
      <c r="A59907" s="131"/>
    </row>
    <row r="59910" spans="1:1" x14ac:dyDescent="0.55000000000000004">
      <c r="A59910" s="131"/>
    </row>
    <row r="59911" spans="1:1" x14ac:dyDescent="0.55000000000000004">
      <c r="A59911" s="131"/>
    </row>
    <row r="59914" spans="1:1" x14ac:dyDescent="0.55000000000000004">
      <c r="A59914" s="131"/>
    </row>
    <row r="59915" spans="1:1" x14ac:dyDescent="0.55000000000000004">
      <c r="A59915" s="131"/>
    </row>
    <row r="59918" spans="1:1" x14ac:dyDescent="0.55000000000000004">
      <c r="A59918" s="131"/>
    </row>
    <row r="59919" spans="1:1" x14ac:dyDescent="0.55000000000000004">
      <c r="A59919" s="131"/>
    </row>
    <row r="59922" spans="1:1" x14ac:dyDescent="0.55000000000000004">
      <c r="A59922" s="131"/>
    </row>
    <row r="59923" spans="1:1" x14ac:dyDescent="0.55000000000000004">
      <c r="A59923" s="131"/>
    </row>
    <row r="59926" spans="1:1" x14ac:dyDescent="0.55000000000000004">
      <c r="A59926" s="131"/>
    </row>
    <row r="59927" spans="1:1" x14ac:dyDescent="0.55000000000000004">
      <c r="A59927" s="131"/>
    </row>
    <row r="59930" spans="1:1" x14ac:dyDescent="0.55000000000000004">
      <c r="A59930" s="131"/>
    </row>
    <row r="59931" spans="1:1" x14ac:dyDescent="0.55000000000000004">
      <c r="A59931" s="131"/>
    </row>
    <row r="59934" spans="1:1" x14ac:dyDescent="0.55000000000000004">
      <c r="A59934" s="131"/>
    </row>
    <row r="59935" spans="1:1" x14ac:dyDescent="0.55000000000000004">
      <c r="A59935" s="131"/>
    </row>
    <row r="59938" spans="1:1" x14ac:dyDescent="0.55000000000000004">
      <c r="A59938" s="131"/>
    </row>
    <row r="59939" spans="1:1" x14ac:dyDescent="0.55000000000000004">
      <c r="A59939" s="131"/>
    </row>
    <row r="59942" spans="1:1" x14ac:dyDescent="0.55000000000000004">
      <c r="A59942" s="131"/>
    </row>
    <row r="59943" spans="1:1" x14ac:dyDescent="0.55000000000000004">
      <c r="A59943" s="131"/>
    </row>
    <row r="59946" spans="1:1" x14ac:dyDescent="0.55000000000000004">
      <c r="A59946" s="131"/>
    </row>
    <row r="59947" spans="1:1" x14ac:dyDescent="0.55000000000000004">
      <c r="A59947" s="131"/>
    </row>
    <row r="59950" spans="1:1" x14ac:dyDescent="0.55000000000000004">
      <c r="A59950" s="131"/>
    </row>
    <row r="59951" spans="1:1" x14ac:dyDescent="0.55000000000000004">
      <c r="A59951" s="131"/>
    </row>
    <row r="59954" spans="1:1" x14ac:dyDescent="0.55000000000000004">
      <c r="A59954" s="131"/>
    </row>
    <row r="59955" spans="1:1" x14ac:dyDescent="0.55000000000000004">
      <c r="A59955" s="131"/>
    </row>
    <row r="59958" spans="1:1" x14ac:dyDescent="0.55000000000000004">
      <c r="A59958" s="131"/>
    </row>
    <row r="59959" spans="1:1" x14ac:dyDescent="0.55000000000000004">
      <c r="A59959" s="131"/>
    </row>
    <row r="59962" spans="1:1" x14ac:dyDescent="0.55000000000000004">
      <c r="A59962" s="131"/>
    </row>
    <row r="59963" spans="1:1" x14ac:dyDescent="0.55000000000000004">
      <c r="A59963" s="131"/>
    </row>
    <row r="59966" spans="1:1" x14ac:dyDescent="0.55000000000000004">
      <c r="A59966" s="131"/>
    </row>
    <row r="59967" spans="1:1" x14ac:dyDescent="0.55000000000000004">
      <c r="A59967" s="131"/>
    </row>
    <row r="59970" spans="1:1" x14ac:dyDescent="0.55000000000000004">
      <c r="A59970" s="131"/>
    </row>
    <row r="59971" spans="1:1" x14ac:dyDescent="0.55000000000000004">
      <c r="A59971" s="131"/>
    </row>
    <row r="59974" spans="1:1" x14ac:dyDescent="0.55000000000000004">
      <c r="A59974" s="131"/>
    </row>
    <row r="59975" spans="1:1" x14ac:dyDescent="0.55000000000000004">
      <c r="A59975" s="131"/>
    </row>
    <row r="59978" spans="1:1" x14ac:dyDescent="0.55000000000000004">
      <c r="A59978" s="131"/>
    </row>
    <row r="59979" spans="1:1" x14ac:dyDescent="0.55000000000000004">
      <c r="A59979" s="131"/>
    </row>
    <row r="59982" spans="1:1" x14ac:dyDescent="0.55000000000000004">
      <c r="A59982" s="131"/>
    </row>
    <row r="59983" spans="1:1" x14ac:dyDescent="0.55000000000000004">
      <c r="A59983" s="131"/>
    </row>
    <row r="59986" spans="1:1" x14ac:dyDescent="0.55000000000000004">
      <c r="A59986" s="131"/>
    </row>
    <row r="59987" spans="1:1" x14ac:dyDescent="0.55000000000000004">
      <c r="A59987" s="131"/>
    </row>
    <row r="59990" spans="1:1" x14ac:dyDescent="0.55000000000000004">
      <c r="A59990" s="131"/>
    </row>
    <row r="59991" spans="1:1" x14ac:dyDescent="0.55000000000000004">
      <c r="A59991" s="131"/>
    </row>
    <row r="59994" spans="1:1" x14ac:dyDescent="0.55000000000000004">
      <c r="A59994" s="131"/>
    </row>
    <row r="59995" spans="1:1" x14ac:dyDescent="0.55000000000000004">
      <c r="A59995" s="131"/>
    </row>
    <row r="59998" spans="1:1" x14ac:dyDescent="0.55000000000000004">
      <c r="A59998" s="131"/>
    </row>
    <row r="59999" spans="1:1" x14ac:dyDescent="0.55000000000000004">
      <c r="A59999" s="131"/>
    </row>
    <row r="60002" spans="1:1" x14ac:dyDescent="0.55000000000000004">
      <c r="A60002" s="131"/>
    </row>
    <row r="60003" spans="1:1" x14ac:dyDescent="0.55000000000000004">
      <c r="A60003" s="131"/>
    </row>
    <row r="60006" spans="1:1" x14ac:dyDescent="0.55000000000000004">
      <c r="A60006" s="131"/>
    </row>
    <row r="60007" spans="1:1" x14ac:dyDescent="0.55000000000000004">
      <c r="A60007" s="131"/>
    </row>
    <row r="60010" spans="1:1" x14ac:dyDescent="0.55000000000000004">
      <c r="A60010" s="131"/>
    </row>
    <row r="60011" spans="1:1" x14ac:dyDescent="0.55000000000000004">
      <c r="A60011" s="131"/>
    </row>
    <row r="60014" spans="1:1" x14ac:dyDescent="0.55000000000000004">
      <c r="A60014" s="131"/>
    </row>
    <row r="60015" spans="1:1" x14ac:dyDescent="0.55000000000000004">
      <c r="A60015" s="131"/>
    </row>
    <row r="60018" spans="1:1" x14ac:dyDescent="0.55000000000000004">
      <c r="A60018" s="131"/>
    </row>
    <row r="60019" spans="1:1" x14ac:dyDescent="0.55000000000000004">
      <c r="A60019" s="131"/>
    </row>
    <row r="60022" spans="1:1" x14ac:dyDescent="0.55000000000000004">
      <c r="A60022" s="131"/>
    </row>
    <row r="60023" spans="1:1" x14ac:dyDescent="0.55000000000000004">
      <c r="A60023" s="131"/>
    </row>
    <row r="60026" spans="1:1" x14ac:dyDescent="0.55000000000000004">
      <c r="A60026" s="131"/>
    </row>
    <row r="60027" spans="1:1" x14ac:dyDescent="0.55000000000000004">
      <c r="A60027" s="131"/>
    </row>
    <row r="60030" spans="1:1" x14ac:dyDescent="0.55000000000000004">
      <c r="A60030" s="131"/>
    </row>
    <row r="60031" spans="1:1" x14ac:dyDescent="0.55000000000000004">
      <c r="A60031" s="131"/>
    </row>
    <row r="60034" spans="1:1" x14ac:dyDescent="0.55000000000000004">
      <c r="A60034" s="131"/>
    </row>
    <row r="60035" spans="1:1" x14ac:dyDescent="0.55000000000000004">
      <c r="A60035" s="131"/>
    </row>
    <row r="60038" spans="1:1" x14ac:dyDescent="0.55000000000000004">
      <c r="A60038" s="131"/>
    </row>
    <row r="60039" spans="1:1" x14ac:dyDescent="0.55000000000000004">
      <c r="A60039" s="131"/>
    </row>
    <row r="60042" spans="1:1" x14ac:dyDescent="0.55000000000000004">
      <c r="A60042" s="131"/>
    </row>
    <row r="60043" spans="1:1" x14ac:dyDescent="0.55000000000000004">
      <c r="A60043" s="131"/>
    </row>
    <row r="60046" spans="1:1" x14ac:dyDescent="0.55000000000000004">
      <c r="A60046" s="131"/>
    </row>
    <row r="60047" spans="1:1" x14ac:dyDescent="0.55000000000000004">
      <c r="A60047" s="131"/>
    </row>
    <row r="60050" spans="1:1" x14ac:dyDescent="0.55000000000000004">
      <c r="A60050" s="131"/>
    </row>
    <row r="60051" spans="1:1" x14ac:dyDescent="0.55000000000000004">
      <c r="A60051" s="131"/>
    </row>
    <row r="60054" spans="1:1" x14ac:dyDescent="0.55000000000000004">
      <c r="A60054" s="131"/>
    </row>
    <row r="60055" spans="1:1" x14ac:dyDescent="0.55000000000000004">
      <c r="A60055" s="131"/>
    </row>
    <row r="60058" spans="1:1" x14ac:dyDescent="0.55000000000000004">
      <c r="A60058" s="131"/>
    </row>
    <row r="60059" spans="1:1" x14ac:dyDescent="0.55000000000000004">
      <c r="A60059" s="131"/>
    </row>
    <row r="60062" spans="1:1" x14ac:dyDescent="0.55000000000000004">
      <c r="A60062" s="131"/>
    </row>
    <row r="60063" spans="1:1" x14ac:dyDescent="0.55000000000000004">
      <c r="A60063" s="131"/>
    </row>
    <row r="60066" spans="1:1" x14ac:dyDescent="0.55000000000000004">
      <c r="A60066" s="131"/>
    </row>
    <row r="60067" spans="1:1" x14ac:dyDescent="0.55000000000000004">
      <c r="A60067" s="131"/>
    </row>
    <row r="60070" spans="1:1" x14ac:dyDescent="0.55000000000000004">
      <c r="A60070" s="131"/>
    </row>
    <row r="60071" spans="1:1" x14ac:dyDescent="0.55000000000000004">
      <c r="A60071" s="131"/>
    </row>
    <row r="60074" spans="1:1" x14ac:dyDescent="0.55000000000000004">
      <c r="A60074" s="131"/>
    </row>
    <row r="60075" spans="1:1" x14ac:dyDescent="0.55000000000000004">
      <c r="A60075" s="131"/>
    </row>
    <row r="60078" spans="1:1" x14ac:dyDescent="0.55000000000000004">
      <c r="A60078" s="131"/>
    </row>
    <row r="60079" spans="1:1" x14ac:dyDescent="0.55000000000000004">
      <c r="A60079" s="131"/>
    </row>
    <row r="60082" spans="1:1" x14ac:dyDescent="0.55000000000000004">
      <c r="A60082" s="131"/>
    </row>
    <row r="60083" spans="1:1" x14ac:dyDescent="0.55000000000000004">
      <c r="A60083" s="131"/>
    </row>
    <row r="60086" spans="1:1" x14ac:dyDescent="0.55000000000000004">
      <c r="A60086" s="131"/>
    </row>
    <row r="60087" spans="1:1" x14ac:dyDescent="0.55000000000000004">
      <c r="A60087" s="131"/>
    </row>
    <row r="60090" spans="1:1" x14ac:dyDescent="0.55000000000000004">
      <c r="A60090" s="131"/>
    </row>
    <row r="60091" spans="1:1" x14ac:dyDescent="0.55000000000000004">
      <c r="A60091" s="131"/>
    </row>
    <row r="60094" spans="1:1" x14ac:dyDescent="0.55000000000000004">
      <c r="A60094" s="131"/>
    </row>
    <row r="60095" spans="1:1" x14ac:dyDescent="0.55000000000000004">
      <c r="A60095" s="131"/>
    </row>
    <row r="60098" spans="1:1" x14ac:dyDescent="0.55000000000000004">
      <c r="A60098" s="131"/>
    </row>
    <row r="60099" spans="1:1" x14ac:dyDescent="0.55000000000000004">
      <c r="A60099" s="131"/>
    </row>
    <row r="60102" spans="1:1" x14ac:dyDescent="0.55000000000000004">
      <c r="A60102" s="131"/>
    </row>
    <row r="60103" spans="1:1" x14ac:dyDescent="0.55000000000000004">
      <c r="A60103" s="131"/>
    </row>
    <row r="60106" spans="1:1" x14ac:dyDescent="0.55000000000000004">
      <c r="A60106" s="131"/>
    </row>
    <row r="60107" spans="1:1" x14ac:dyDescent="0.55000000000000004">
      <c r="A60107" s="131"/>
    </row>
    <row r="60110" spans="1:1" x14ac:dyDescent="0.55000000000000004">
      <c r="A60110" s="131"/>
    </row>
    <row r="60111" spans="1:1" x14ac:dyDescent="0.55000000000000004">
      <c r="A60111" s="131"/>
    </row>
    <row r="60114" spans="1:1" x14ac:dyDescent="0.55000000000000004">
      <c r="A60114" s="131"/>
    </row>
    <row r="60115" spans="1:1" x14ac:dyDescent="0.55000000000000004">
      <c r="A60115" s="131"/>
    </row>
    <row r="60118" spans="1:1" x14ac:dyDescent="0.55000000000000004">
      <c r="A60118" s="131"/>
    </row>
    <row r="60119" spans="1:1" x14ac:dyDescent="0.55000000000000004">
      <c r="A60119" s="131"/>
    </row>
    <row r="60122" spans="1:1" x14ac:dyDescent="0.55000000000000004">
      <c r="A60122" s="131"/>
    </row>
    <row r="60123" spans="1:1" x14ac:dyDescent="0.55000000000000004">
      <c r="A60123" s="131"/>
    </row>
    <row r="60126" spans="1:1" x14ac:dyDescent="0.55000000000000004">
      <c r="A60126" s="131"/>
    </row>
    <row r="60127" spans="1:1" x14ac:dyDescent="0.55000000000000004">
      <c r="A60127" s="131"/>
    </row>
    <row r="60130" spans="1:1" x14ac:dyDescent="0.55000000000000004">
      <c r="A60130" s="131"/>
    </row>
    <row r="60131" spans="1:1" x14ac:dyDescent="0.55000000000000004">
      <c r="A60131" s="131"/>
    </row>
    <row r="60134" spans="1:1" x14ac:dyDescent="0.55000000000000004">
      <c r="A60134" s="131"/>
    </row>
    <row r="60135" spans="1:1" x14ac:dyDescent="0.55000000000000004">
      <c r="A60135" s="131"/>
    </row>
    <row r="60138" spans="1:1" x14ac:dyDescent="0.55000000000000004">
      <c r="A60138" s="131"/>
    </row>
    <row r="60139" spans="1:1" x14ac:dyDescent="0.55000000000000004">
      <c r="A60139" s="131"/>
    </row>
    <row r="60142" spans="1:1" x14ac:dyDescent="0.55000000000000004">
      <c r="A60142" s="131"/>
    </row>
    <row r="60143" spans="1:1" x14ac:dyDescent="0.55000000000000004">
      <c r="A60143" s="131"/>
    </row>
    <row r="60146" spans="1:1" x14ac:dyDescent="0.55000000000000004">
      <c r="A60146" s="131"/>
    </row>
    <row r="60147" spans="1:1" x14ac:dyDescent="0.55000000000000004">
      <c r="A60147" s="131"/>
    </row>
    <row r="60150" spans="1:1" x14ac:dyDescent="0.55000000000000004">
      <c r="A60150" s="131"/>
    </row>
    <row r="60151" spans="1:1" x14ac:dyDescent="0.55000000000000004">
      <c r="A60151" s="131"/>
    </row>
    <row r="60154" spans="1:1" x14ac:dyDescent="0.55000000000000004">
      <c r="A60154" s="131"/>
    </row>
    <row r="60155" spans="1:1" x14ac:dyDescent="0.55000000000000004">
      <c r="A60155" s="131"/>
    </row>
    <row r="60158" spans="1:1" x14ac:dyDescent="0.55000000000000004">
      <c r="A60158" s="131"/>
    </row>
    <row r="60159" spans="1:1" x14ac:dyDescent="0.55000000000000004">
      <c r="A60159" s="131"/>
    </row>
    <row r="60162" spans="1:1" x14ac:dyDescent="0.55000000000000004">
      <c r="A60162" s="131"/>
    </row>
    <row r="60163" spans="1:1" x14ac:dyDescent="0.55000000000000004">
      <c r="A60163" s="131"/>
    </row>
    <row r="60166" spans="1:1" x14ac:dyDescent="0.55000000000000004">
      <c r="A60166" s="131"/>
    </row>
    <row r="60167" spans="1:1" x14ac:dyDescent="0.55000000000000004">
      <c r="A60167" s="131"/>
    </row>
    <row r="60170" spans="1:1" x14ac:dyDescent="0.55000000000000004">
      <c r="A60170" s="131"/>
    </row>
    <row r="60171" spans="1:1" x14ac:dyDescent="0.55000000000000004">
      <c r="A60171" s="131"/>
    </row>
    <row r="60174" spans="1:1" x14ac:dyDescent="0.55000000000000004">
      <c r="A60174" s="131"/>
    </row>
    <row r="60175" spans="1:1" x14ac:dyDescent="0.55000000000000004">
      <c r="A60175" s="131"/>
    </row>
    <row r="60178" spans="1:1" x14ac:dyDescent="0.55000000000000004">
      <c r="A60178" s="131"/>
    </row>
    <row r="60179" spans="1:1" x14ac:dyDescent="0.55000000000000004">
      <c r="A60179" s="131"/>
    </row>
    <row r="60182" spans="1:1" x14ac:dyDescent="0.55000000000000004">
      <c r="A60182" s="131"/>
    </row>
    <row r="60183" spans="1:1" x14ac:dyDescent="0.55000000000000004">
      <c r="A60183" s="131"/>
    </row>
    <row r="60186" spans="1:1" x14ac:dyDescent="0.55000000000000004">
      <c r="A60186" s="131"/>
    </row>
    <row r="60187" spans="1:1" x14ac:dyDescent="0.55000000000000004">
      <c r="A60187" s="131"/>
    </row>
    <row r="60190" spans="1:1" x14ac:dyDescent="0.55000000000000004">
      <c r="A60190" s="131"/>
    </row>
    <row r="60191" spans="1:1" x14ac:dyDescent="0.55000000000000004">
      <c r="A60191" s="131"/>
    </row>
    <row r="60194" spans="1:1" x14ac:dyDescent="0.55000000000000004">
      <c r="A60194" s="131"/>
    </row>
    <row r="60195" spans="1:1" x14ac:dyDescent="0.55000000000000004">
      <c r="A60195" s="131"/>
    </row>
    <row r="60198" spans="1:1" x14ac:dyDescent="0.55000000000000004">
      <c r="A60198" s="131"/>
    </row>
    <row r="60199" spans="1:1" x14ac:dyDescent="0.55000000000000004">
      <c r="A60199" s="131"/>
    </row>
    <row r="60202" spans="1:1" x14ac:dyDescent="0.55000000000000004">
      <c r="A60202" s="131"/>
    </row>
    <row r="60203" spans="1:1" x14ac:dyDescent="0.55000000000000004">
      <c r="A60203" s="131"/>
    </row>
    <row r="60206" spans="1:1" x14ac:dyDescent="0.55000000000000004">
      <c r="A60206" s="131"/>
    </row>
    <row r="60207" spans="1:1" x14ac:dyDescent="0.55000000000000004">
      <c r="A60207" s="131"/>
    </row>
    <row r="60210" spans="1:1" x14ac:dyDescent="0.55000000000000004">
      <c r="A60210" s="131"/>
    </row>
    <row r="60211" spans="1:1" x14ac:dyDescent="0.55000000000000004">
      <c r="A60211" s="131"/>
    </row>
    <row r="60214" spans="1:1" x14ac:dyDescent="0.55000000000000004">
      <c r="A60214" s="131"/>
    </row>
    <row r="60215" spans="1:1" x14ac:dyDescent="0.55000000000000004">
      <c r="A60215" s="131"/>
    </row>
    <row r="60218" spans="1:1" x14ac:dyDescent="0.55000000000000004">
      <c r="A60218" s="131"/>
    </row>
    <row r="60219" spans="1:1" x14ac:dyDescent="0.55000000000000004">
      <c r="A60219" s="131"/>
    </row>
    <row r="60222" spans="1:1" x14ac:dyDescent="0.55000000000000004">
      <c r="A60222" s="131"/>
    </row>
    <row r="60223" spans="1:1" x14ac:dyDescent="0.55000000000000004">
      <c r="A60223" s="131"/>
    </row>
    <row r="60226" spans="1:1" x14ac:dyDescent="0.55000000000000004">
      <c r="A60226" s="131"/>
    </row>
    <row r="60227" spans="1:1" x14ac:dyDescent="0.55000000000000004">
      <c r="A60227" s="131"/>
    </row>
    <row r="60230" spans="1:1" x14ac:dyDescent="0.55000000000000004">
      <c r="A60230" s="131"/>
    </row>
    <row r="60231" spans="1:1" x14ac:dyDescent="0.55000000000000004">
      <c r="A60231" s="131"/>
    </row>
    <row r="60234" spans="1:1" x14ac:dyDescent="0.55000000000000004">
      <c r="A60234" s="131"/>
    </row>
    <row r="60235" spans="1:1" x14ac:dyDescent="0.55000000000000004">
      <c r="A60235" s="131"/>
    </row>
    <row r="60238" spans="1:1" x14ac:dyDescent="0.55000000000000004">
      <c r="A60238" s="131"/>
    </row>
    <row r="60239" spans="1:1" x14ac:dyDescent="0.55000000000000004">
      <c r="A60239" s="131"/>
    </row>
    <row r="60242" spans="1:1" x14ac:dyDescent="0.55000000000000004">
      <c r="A60242" s="131"/>
    </row>
    <row r="60243" spans="1:1" x14ac:dyDescent="0.55000000000000004">
      <c r="A60243" s="131"/>
    </row>
    <row r="60246" spans="1:1" x14ac:dyDescent="0.55000000000000004">
      <c r="A60246" s="131"/>
    </row>
    <row r="60247" spans="1:1" x14ac:dyDescent="0.55000000000000004">
      <c r="A60247" s="131"/>
    </row>
    <row r="60250" spans="1:1" x14ac:dyDescent="0.55000000000000004">
      <c r="A60250" s="131"/>
    </row>
    <row r="60251" spans="1:1" x14ac:dyDescent="0.55000000000000004">
      <c r="A60251" s="131"/>
    </row>
    <row r="60254" spans="1:1" x14ac:dyDescent="0.55000000000000004">
      <c r="A60254" s="131"/>
    </row>
    <row r="60255" spans="1:1" x14ac:dyDescent="0.55000000000000004">
      <c r="A60255" s="131"/>
    </row>
    <row r="60258" spans="1:1" x14ac:dyDescent="0.55000000000000004">
      <c r="A60258" s="131"/>
    </row>
    <row r="60259" spans="1:1" x14ac:dyDescent="0.55000000000000004">
      <c r="A60259" s="131"/>
    </row>
    <row r="60262" spans="1:1" x14ac:dyDescent="0.55000000000000004">
      <c r="A60262" s="131"/>
    </row>
    <row r="60263" spans="1:1" x14ac:dyDescent="0.55000000000000004">
      <c r="A60263" s="131"/>
    </row>
    <row r="60266" spans="1:1" x14ac:dyDescent="0.55000000000000004">
      <c r="A60266" s="131"/>
    </row>
    <row r="60267" spans="1:1" x14ac:dyDescent="0.55000000000000004">
      <c r="A60267" s="131"/>
    </row>
    <row r="60270" spans="1:1" x14ac:dyDescent="0.55000000000000004">
      <c r="A60270" s="131"/>
    </row>
    <row r="60271" spans="1:1" x14ac:dyDescent="0.55000000000000004">
      <c r="A60271" s="131"/>
    </row>
    <row r="60274" spans="1:1" x14ac:dyDescent="0.55000000000000004">
      <c r="A60274" s="131"/>
    </row>
    <row r="60275" spans="1:1" x14ac:dyDescent="0.55000000000000004">
      <c r="A60275" s="131"/>
    </row>
    <row r="60278" spans="1:1" x14ac:dyDescent="0.55000000000000004">
      <c r="A60278" s="131"/>
    </row>
    <row r="60279" spans="1:1" x14ac:dyDescent="0.55000000000000004">
      <c r="A60279" s="131"/>
    </row>
    <row r="60282" spans="1:1" x14ac:dyDescent="0.55000000000000004">
      <c r="A60282" s="131"/>
    </row>
    <row r="60283" spans="1:1" x14ac:dyDescent="0.55000000000000004">
      <c r="A60283" s="131"/>
    </row>
    <row r="60286" spans="1:1" x14ac:dyDescent="0.55000000000000004">
      <c r="A60286" s="131"/>
    </row>
    <row r="60287" spans="1:1" x14ac:dyDescent="0.55000000000000004">
      <c r="A60287" s="131"/>
    </row>
    <row r="60290" spans="1:1" x14ac:dyDescent="0.55000000000000004">
      <c r="A60290" s="131"/>
    </row>
    <row r="60291" spans="1:1" x14ac:dyDescent="0.55000000000000004">
      <c r="A60291" s="131"/>
    </row>
    <row r="60294" spans="1:1" x14ac:dyDescent="0.55000000000000004">
      <c r="A60294" s="131"/>
    </row>
    <row r="60295" spans="1:1" x14ac:dyDescent="0.55000000000000004">
      <c r="A60295" s="131"/>
    </row>
    <row r="60298" spans="1:1" x14ac:dyDescent="0.55000000000000004">
      <c r="A60298" s="131"/>
    </row>
    <row r="60299" spans="1:1" x14ac:dyDescent="0.55000000000000004">
      <c r="A60299" s="131"/>
    </row>
    <row r="60302" spans="1:1" x14ac:dyDescent="0.55000000000000004">
      <c r="A60302" s="131"/>
    </row>
    <row r="60303" spans="1:1" x14ac:dyDescent="0.55000000000000004">
      <c r="A60303" s="131"/>
    </row>
    <row r="60306" spans="1:1" x14ac:dyDescent="0.55000000000000004">
      <c r="A60306" s="131"/>
    </row>
    <row r="60307" spans="1:1" x14ac:dyDescent="0.55000000000000004">
      <c r="A60307" s="131"/>
    </row>
    <row r="60310" spans="1:1" x14ac:dyDescent="0.55000000000000004">
      <c r="A60310" s="131"/>
    </row>
    <row r="60311" spans="1:1" x14ac:dyDescent="0.55000000000000004">
      <c r="A60311" s="131"/>
    </row>
    <row r="60314" spans="1:1" x14ac:dyDescent="0.55000000000000004">
      <c r="A60314" s="131"/>
    </row>
    <row r="60315" spans="1:1" x14ac:dyDescent="0.55000000000000004">
      <c r="A60315" s="131"/>
    </row>
    <row r="60318" spans="1:1" x14ac:dyDescent="0.55000000000000004">
      <c r="A60318" s="131"/>
    </row>
    <row r="60319" spans="1:1" x14ac:dyDescent="0.55000000000000004">
      <c r="A60319" s="131"/>
    </row>
    <row r="60322" spans="1:1" x14ac:dyDescent="0.55000000000000004">
      <c r="A60322" s="131"/>
    </row>
    <row r="60323" spans="1:1" x14ac:dyDescent="0.55000000000000004">
      <c r="A60323" s="131"/>
    </row>
    <row r="60326" spans="1:1" x14ac:dyDescent="0.55000000000000004">
      <c r="A60326" s="131"/>
    </row>
    <row r="60327" spans="1:1" x14ac:dyDescent="0.55000000000000004">
      <c r="A60327" s="131"/>
    </row>
    <row r="60330" spans="1:1" x14ac:dyDescent="0.55000000000000004">
      <c r="A60330" s="131"/>
    </row>
    <row r="60331" spans="1:1" x14ac:dyDescent="0.55000000000000004">
      <c r="A60331" s="131"/>
    </row>
    <row r="60334" spans="1:1" x14ac:dyDescent="0.55000000000000004">
      <c r="A60334" s="131"/>
    </row>
    <row r="60335" spans="1:1" x14ac:dyDescent="0.55000000000000004">
      <c r="A60335" s="131"/>
    </row>
    <row r="60338" spans="1:1" x14ac:dyDescent="0.55000000000000004">
      <c r="A60338" s="131"/>
    </row>
    <row r="60339" spans="1:1" x14ac:dyDescent="0.55000000000000004">
      <c r="A60339" s="131"/>
    </row>
    <row r="60342" spans="1:1" x14ac:dyDescent="0.55000000000000004">
      <c r="A60342" s="131"/>
    </row>
    <row r="60343" spans="1:1" x14ac:dyDescent="0.55000000000000004">
      <c r="A60343" s="131"/>
    </row>
    <row r="60346" spans="1:1" x14ac:dyDescent="0.55000000000000004">
      <c r="A60346" s="131"/>
    </row>
    <row r="60347" spans="1:1" x14ac:dyDescent="0.55000000000000004">
      <c r="A60347" s="131"/>
    </row>
    <row r="60350" spans="1:1" x14ac:dyDescent="0.55000000000000004">
      <c r="A60350" s="131"/>
    </row>
    <row r="60351" spans="1:1" x14ac:dyDescent="0.55000000000000004">
      <c r="A60351" s="131"/>
    </row>
    <row r="60354" spans="1:1" x14ac:dyDescent="0.55000000000000004">
      <c r="A60354" s="131"/>
    </row>
    <row r="60355" spans="1:1" x14ac:dyDescent="0.55000000000000004">
      <c r="A60355" s="131"/>
    </row>
    <row r="60358" spans="1:1" x14ac:dyDescent="0.55000000000000004">
      <c r="A60358" s="131"/>
    </row>
    <row r="60359" spans="1:1" x14ac:dyDescent="0.55000000000000004">
      <c r="A60359" s="131"/>
    </row>
    <row r="60362" spans="1:1" x14ac:dyDescent="0.55000000000000004">
      <c r="A60362" s="131"/>
    </row>
    <row r="60363" spans="1:1" x14ac:dyDescent="0.55000000000000004">
      <c r="A60363" s="131"/>
    </row>
    <row r="60366" spans="1:1" x14ac:dyDescent="0.55000000000000004">
      <c r="A60366" s="131"/>
    </row>
    <row r="60367" spans="1:1" x14ac:dyDescent="0.55000000000000004">
      <c r="A60367" s="131"/>
    </row>
    <row r="60370" spans="1:1" x14ac:dyDescent="0.55000000000000004">
      <c r="A60370" s="131"/>
    </row>
    <row r="60371" spans="1:1" x14ac:dyDescent="0.55000000000000004">
      <c r="A60371" s="131"/>
    </row>
    <row r="60374" spans="1:1" x14ac:dyDescent="0.55000000000000004">
      <c r="A60374" s="131"/>
    </row>
    <row r="60375" spans="1:1" x14ac:dyDescent="0.55000000000000004">
      <c r="A60375" s="131"/>
    </row>
    <row r="60378" spans="1:1" x14ac:dyDescent="0.55000000000000004">
      <c r="A60378" s="131"/>
    </row>
    <row r="60379" spans="1:1" x14ac:dyDescent="0.55000000000000004">
      <c r="A60379" s="131"/>
    </row>
    <row r="60382" spans="1:1" x14ac:dyDescent="0.55000000000000004">
      <c r="A60382" s="131"/>
    </row>
    <row r="60383" spans="1:1" x14ac:dyDescent="0.55000000000000004">
      <c r="A60383" s="131"/>
    </row>
    <row r="60386" spans="1:1" x14ac:dyDescent="0.55000000000000004">
      <c r="A60386" s="131"/>
    </row>
    <row r="60387" spans="1:1" x14ac:dyDescent="0.55000000000000004">
      <c r="A60387" s="131"/>
    </row>
    <row r="60390" spans="1:1" x14ac:dyDescent="0.55000000000000004">
      <c r="A60390" s="131"/>
    </row>
    <row r="60391" spans="1:1" x14ac:dyDescent="0.55000000000000004">
      <c r="A60391" s="131"/>
    </row>
    <row r="60394" spans="1:1" x14ac:dyDescent="0.55000000000000004">
      <c r="A60394" s="131"/>
    </row>
    <row r="60395" spans="1:1" x14ac:dyDescent="0.55000000000000004">
      <c r="A60395" s="131"/>
    </row>
    <row r="60398" spans="1:1" x14ac:dyDescent="0.55000000000000004">
      <c r="A60398" s="131"/>
    </row>
    <row r="60399" spans="1:1" x14ac:dyDescent="0.55000000000000004">
      <c r="A60399" s="131"/>
    </row>
    <row r="60402" spans="1:1" x14ac:dyDescent="0.55000000000000004">
      <c r="A60402" s="131"/>
    </row>
    <row r="60403" spans="1:1" x14ac:dyDescent="0.55000000000000004">
      <c r="A60403" s="131"/>
    </row>
    <row r="60406" spans="1:1" x14ac:dyDescent="0.55000000000000004">
      <c r="A60406" s="131"/>
    </row>
    <row r="60407" spans="1:1" x14ac:dyDescent="0.55000000000000004">
      <c r="A60407" s="131"/>
    </row>
    <row r="60410" spans="1:1" x14ac:dyDescent="0.55000000000000004">
      <c r="A60410" s="131"/>
    </row>
    <row r="60411" spans="1:1" x14ac:dyDescent="0.55000000000000004">
      <c r="A60411" s="131"/>
    </row>
    <row r="60414" spans="1:1" x14ac:dyDescent="0.55000000000000004">
      <c r="A60414" s="131"/>
    </row>
    <row r="60415" spans="1:1" x14ac:dyDescent="0.55000000000000004">
      <c r="A60415" s="131"/>
    </row>
    <row r="60418" spans="1:1" x14ac:dyDescent="0.55000000000000004">
      <c r="A60418" s="131"/>
    </row>
    <row r="60419" spans="1:1" x14ac:dyDescent="0.55000000000000004">
      <c r="A60419" s="131"/>
    </row>
    <row r="60422" spans="1:1" x14ac:dyDescent="0.55000000000000004">
      <c r="A60422" s="131"/>
    </row>
    <row r="60423" spans="1:1" x14ac:dyDescent="0.55000000000000004">
      <c r="A60423" s="131"/>
    </row>
    <row r="60426" spans="1:1" x14ac:dyDescent="0.55000000000000004">
      <c r="A60426" s="131"/>
    </row>
    <row r="60427" spans="1:1" x14ac:dyDescent="0.55000000000000004">
      <c r="A60427" s="131"/>
    </row>
    <row r="60430" spans="1:1" x14ac:dyDescent="0.55000000000000004">
      <c r="A60430" s="131"/>
    </row>
    <row r="60431" spans="1:1" x14ac:dyDescent="0.55000000000000004">
      <c r="A60431" s="131"/>
    </row>
    <row r="60434" spans="1:1" x14ac:dyDescent="0.55000000000000004">
      <c r="A60434" s="131"/>
    </row>
    <row r="60435" spans="1:1" x14ac:dyDescent="0.55000000000000004">
      <c r="A60435" s="131"/>
    </row>
    <row r="60438" spans="1:1" x14ac:dyDescent="0.55000000000000004">
      <c r="A60438" s="131"/>
    </row>
    <row r="60439" spans="1:1" x14ac:dyDescent="0.55000000000000004">
      <c r="A60439" s="131"/>
    </row>
    <row r="60442" spans="1:1" x14ac:dyDescent="0.55000000000000004">
      <c r="A60442" s="131"/>
    </row>
    <row r="60443" spans="1:1" x14ac:dyDescent="0.55000000000000004">
      <c r="A60443" s="131"/>
    </row>
    <row r="60446" spans="1:1" x14ac:dyDescent="0.55000000000000004">
      <c r="A60446" s="131"/>
    </row>
    <row r="60447" spans="1:1" x14ac:dyDescent="0.55000000000000004">
      <c r="A60447" s="131"/>
    </row>
    <row r="60450" spans="1:1" x14ac:dyDescent="0.55000000000000004">
      <c r="A60450" s="131"/>
    </row>
    <row r="60451" spans="1:1" x14ac:dyDescent="0.55000000000000004">
      <c r="A60451" s="131"/>
    </row>
    <row r="60454" spans="1:1" x14ac:dyDescent="0.55000000000000004">
      <c r="A60454" s="131"/>
    </row>
    <row r="60455" spans="1:1" x14ac:dyDescent="0.55000000000000004">
      <c r="A60455" s="131"/>
    </row>
    <row r="60458" spans="1:1" x14ac:dyDescent="0.55000000000000004">
      <c r="A60458" s="131"/>
    </row>
    <row r="60459" spans="1:1" x14ac:dyDescent="0.55000000000000004">
      <c r="A60459" s="131"/>
    </row>
    <row r="60462" spans="1:1" x14ac:dyDescent="0.55000000000000004">
      <c r="A60462" s="131"/>
    </row>
    <row r="60463" spans="1:1" x14ac:dyDescent="0.55000000000000004">
      <c r="A60463" s="131"/>
    </row>
    <row r="60466" spans="1:1" x14ac:dyDescent="0.55000000000000004">
      <c r="A60466" s="131"/>
    </row>
    <row r="60467" spans="1:1" x14ac:dyDescent="0.55000000000000004">
      <c r="A60467" s="131"/>
    </row>
    <row r="60470" spans="1:1" x14ac:dyDescent="0.55000000000000004">
      <c r="A60470" s="131"/>
    </row>
    <row r="60471" spans="1:1" x14ac:dyDescent="0.55000000000000004">
      <c r="A60471" s="131"/>
    </row>
    <row r="60474" spans="1:1" x14ac:dyDescent="0.55000000000000004">
      <c r="A60474" s="131"/>
    </row>
    <row r="60475" spans="1:1" x14ac:dyDescent="0.55000000000000004">
      <c r="A60475" s="131"/>
    </row>
    <row r="60478" spans="1:1" x14ac:dyDescent="0.55000000000000004">
      <c r="A60478" s="131"/>
    </row>
    <row r="60479" spans="1:1" x14ac:dyDescent="0.55000000000000004">
      <c r="A60479" s="131"/>
    </row>
    <row r="60482" spans="1:1" x14ac:dyDescent="0.55000000000000004">
      <c r="A60482" s="131"/>
    </row>
    <row r="60483" spans="1:1" x14ac:dyDescent="0.55000000000000004">
      <c r="A60483" s="131"/>
    </row>
    <row r="60486" spans="1:1" x14ac:dyDescent="0.55000000000000004">
      <c r="A60486" s="131"/>
    </row>
    <row r="60487" spans="1:1" x14ac:dyDescent="0.55000000000000004">
      <c r="A60487" s="131"/>
    </row>
    <row r="60490" spans="1:1" x14ac:dyDescent="0.55000000000000004">
      <c r="A60490" s="131"/>
    </row>
    <row r="60491" spans="1:1" x14ac:dyDescent="0.55000000000000004">
      <c r="A60491" s="131"/>
    </row>
    <row r="60494" spans="1:1" x14ac:dyDescent="0.55000000000000004">
      <c r="A60494" s="131"/>
    </row>
    <row r="60495" spans="1:1" x14ac:dyDescent="0.55000000000000004">
      <c r="A60495" s="131"/>
    </row>
    <row r="60498" spans="1:1" x14ac:dyDescent="0.55000000000000004">
      <c r="A60498" s="131"/>
    </row>
    <row r="60499" spans="1:1" x14ac:dyDescent="0.55000000000000004">
      <c r="A60499" s="131"/>
    </row>
    <row r="60502" spans="1:1" x14ac:dyDescent="0.55000000000000004">
      <c r="A60502" s="131"/>
    </row>
    <row r="60503" spans="1:1" x14ac:dyDescent="0.55000000000000004">
      <c r="A60503" s="131"/>
    </row>
    <row r="60506" spans="1:1" x14ac:dyDescent="0.55000000000000004">
      <c r="A60506" s="131"/>
    </row>
    <row r="60507" spans="1:1" x14ac:dyDescent="0.55000000000000004">
      <c r="A60507" s="131"/>
    </row>
    <row r="60510" spans="1:1" x14ac:dyDescent="0.55000000000000004">
      <c r="A60510" s="131"/>
    </row>
    <row r="60511" spans="1:1" x14ac:dyDescent="0.55000000000000004">
      <c r="A60511" s="131"/>
    </row>
    <row r="60514" spans="1:1" x14ac:dyDescent="0.55000000000000004">
      <c r="A60514" s="131"/>
    </row>
    <row r="60515" spans="1:1" x14ac:dyDescent="0.55000000000000004">
      <c r="A60515" s="131"/>
    </row>
    <row r="60518" spans="1:1" x14ac:dyDescent="0.55000000000000004">
      <c r="A60518" s="131"/>
    </row>
    <row r="60519" spans="1:1" x14ac:dyDescent="0.55000000000000004">
      <c r="A60519" s="131"/>
    </row>
    <row r="60522" spans="1:1" x14ac:dyDescent="0.55000000000000004">
      <c r="A60522" s="131"/>
    </row>
    <row r="60523" spans="1:1" x14ac:dyDescent="0.55000000000000004">
      <c r="A60523" s="131"/>
    </row>
    <row r="60526" spans="1:1" x14ac:dyDescent="0.55000000000000004">
      <c r="A60526" s="131"/>
    </row>
    <row r="60527" spans="1:1" x14ac:dyDescent="0.55000000000000004">
      <c r="A60527" s="131"/>
    </row>
    <row r="60530" spans="1:1" x14ac:dyDescent="0.55000000000000004">
      <c r="A60530" s="131"/>
    </row>
    <row r="60531" spans="1:1" x14ac:dyDescent="0.55000000000000004">
      <c r="A60531" s="131"/>
    </row>
    <row r="60534" spans="1:1" x14ac:dyDescent="0.55000000000000004">
      <c r="A60534" s="131"/>
    </row>
    <row r="60535" spans="1:1" x14ac:dyDescent="0.55000000000000004">
      <c r="A60535" s="131"/>
    </row>
    <row r="60538" spans="1:1" x14ac:dyDescent="0.55000000000000004">
      <c r="A60538" s="131"/>
    </row>
    <row r="60539" spans="1:1" x14ac:dyDescent="0.55000000000000004">
      <c r="A60539" s="131"/>
    </row>
    <row r="60542" spans="1:1" x14ac:dyDescent="0.55000000000000004">
      <c r="A60542" s="131"/>
    </row>
    <row r="60543" spans="1:1" x14ac:dyDescent="0.55000000000000004">
      <c r="A60543" s="131"/>
    </row>
    <row r="60546" spans="1:1" x14ac:dyDescent="0.55000000000000004">
      <c r="A60546" s="131"/>
    </row>
    <row r="60547" spans="1:1" x14ac:dyDescent="0.55000000000000004">
      <c r="A60547" s="131"/>
    </row>
    <row r="60550" spans="1:1" x14ac:dyDescent="0.55000000000000004">
      <c r="A60550" s="131"/>
    </row>
    <row r="60551" spans="1:1" x14ac:dyDescent="0.55000000000000004">
      <c r="A60551" s="131"/>
    </row>
    <row r="60554" spans="1:1" x14ac:dyDescent="0.55000000000000004">
      <c r="A60554" s="131"/>
    </row>
    <row r="60555" spans="1:1" x14ac:dyDescent="0.55000000000000004">
      <c r="A60555" s="131"/>
    </row>
    <row r="60558" spans="1:1" x14ac:dyDescent="0.55000000000000004">
      <c r="A60558" s="131"/>
    </row>
    <row r="60559" spans="1:1" x14ac:dyDescent="0.55000000000000004">
      <c r="A60559" s="131"/>
    </row>
    <row r="60562" spans="1:1" x14ac:dyDescent="0.55000000000000004">
      <c r="A60562" s="131"/>
    </row>
    <row r="60563" spans="1:1" x14ac:dyDescent="0.55000000000000004">
      <c r="A60563" s="131"/>
    </row>
    <row r="60566" spans="1:1" x14ac:dyDescent="0.55000000000000004">
      <c r="A60566" s="131"/>
    </row>
    <row r="60567" spans="1:1" x14ac:dyDescent="0.55000000000000004">
      <c r="A60567" s="131"/>
    </row>
    <row r="60570" spans="1:1" x14ac:dyDescent="0.55000000000000004">
      <c r="A60570" s="131"/>
    </row>
    <row r="60571" spans="1:1" x14ac:dyDescent="0.55000000000000004">
      <c r="A60571" s="131"/>
    </row>
    <row r="60574" spans="1:1" x14ac:dyDescent="0.55000000000000004">
      <c r="A60574" s="131"/>
    </row>
    <row r="60575" spans="1:1" x14ac:dyDescent="0.55000000000000004">
      <c r="A60575" s="131"/>
    </row>
    <row r="60578" spans="1:1" x14ac:dyDescent="0.55000000000000004">
      <c r="A60578" s="131"/>
    </row>
    <row r="60579" spans="1:1" x14ac:dyDescent="0.55000000000000004">
      <c r="A60579" s="131"/>
    </row>
    <row r="60582" spans="1:1" x14ac:dyDescent="0.55000000000000004">
      <c r="A60582" s="131"/>
    </row>
    <row r="60583" spans="1:1" x14ac:dyDescent="0.55000000000000004">
      <c r="A60583" s="131"/>
    </row>
    <row r="60586" spans="1:1" x14ac:dyDescent="0.55000000000000004">
      <c r="A60586" s="131"/>
    </row>
    <row r="60587" spans="1:1" x14ac:dyDescent="0.55000000000000004">
      <c r="A60587" s="131"/>
    </row>
    <row r="60590" spans="1:1" x14ac:dyDescent="0.55000000000000004">
      <c r="A60590" s="131"/>
    </row>
    <row r="60591" spans="1:1" x14ac:dyDescent="0.55000000000000004">
      <c r="A60591" s="131"/>
    </row>
    <row r="60594" spans="1:1" x14ac:dyDescent="0.55000000000000004">
      <c r="A60594" s="131"/>
    </row>
    <row r="60595" spans="1:1" x14ac:dyDescent="0.55000000000000004">
      <c r="A60595" s="131"/>
    </row>
    <row r="60598" spans="1:1" x14ac:dyDescent="0.55000000000000004">
      <c r="A60598" s="131"/>
    </row>
    <row r="60599" spans="1:1" x14ac:dyDescent="0.55000000000000004">
      <c r="A60599" s="131"/>
    </row>
    <row r="60602" spans="1:1" x14ac:dyDescent="0.55000000000000004">
      <c r="A60602" s="131"/>
    </row>
    <row r="60603" spans="1:1" x14ac:dyDescent="0.55000000000000004">
      <c r="A60603" s="131"/>
    </row>
    <row r="60606" spans="1:1" x14ac:dyDescent="0.55000000000000004">
      <c r="A60606" s="131"/>
    </row>
    <row r="60607" spans="1:1" x14ac:dyDescent="0.55000000000000004">
      <c r="A60607" s="131"/>
    </row>
    <row r="60610" spans="1:1" x14ac:dyDescent="0.55000000000000004">
      <c r="A60610" s="131"/>
    </row>
    <row r="60611" spans="1:1" x14ac:dyDescent="0.55000000000000004">
      <c r="A60611" s="131"/>
    </row>
    <row r="60614" spans="1:1" x14ac:dyDescent="0.55000000000000004">
      <c r="A60614" s="131"/>
    </row>
    <row r="60615" spans="1:1" x14ac:dyDescent="0.55000000000000004">
      <c r="A60615" s="131"/>
    </row>
    <row r="60618" spans="1:1" x14ac:dyDescent="0.55000000000000004">
      <c r="A60618" s="131"/>
    </row>
    <row r="60619" spans="1:1" x14ac:dyDescent="0.55000000000000004">
      <c r="A60619" s="131"/>
    </row>
    <row r="60622" spans="1:1" x14ac:dyDescent="0.55000000000000004">
      <c r="A60622" s="131"/>
    </row>
    <row r="60623" spans="1:1" x14ac:dyDescent="0.55000000000000004">
      <c r="A60623" s="131"/>
    </row>
    <row r="60626" spans="1:1" x14ac:dyDescent="0.55000000000000004">
      <c r="A60626" s="131"/>
    </row>
    <row r="60627" spans="1:1" x14ac:dyDescent="0.55000000000000004">
      <c r="A60627" s="131"/>
    </row>
    <row r="60630" spans="1:1" x14ac:dyDescent="0.55000000000000004">
      <c r="A60630" s="131"/>
    </row>
    <row r="60631" spans="1:1" x14ac:dyDescent="0.55000000000000004">
      <c r="A60631" s="131"/>
    </row>
    <row r="60634" spans="1:1" x14ac:dyDescent="0.55000000000000004">
      <c r="A60634" s="131"/>
    </row>
    <row r="60635" spans="1:1" x14ac:dyDescent="0.55000000000000004">
      <c r="A60635" s="131"/>
    </row>
    <row r="60638" spans="1:1" x14ac:dyDescent="0.55000000000000004">
      <c r="A60638" s="131"/>
    </row>
    <row r="60639" spans="1:1" x14ac:dyDescent="0.55000000000000004">
      <c r="A60639" s="131"/>
    </row>
    <row r="60642" spans="1:1" x14ac:dyDescent="0.55000000000000004">
      <c r="A60642" s="131"/>
    </row>
    <row r="60643" spans="1:1" x14ac:dyDescent="0.55000000000000004">
      <c r="A60643" s="131"/>
    </row>
    <row r="60646" spans="1:1" x14ac:dyDescent="0.55000000000000004">
      <c r="A60646" s="131"/>
    </row>
    <row r="60647" spans="1:1" x14ac:dyDescent="0.55000000000000004">
      <c r="A60647" s="131"/>
    </row>
    <row r="60650" spans="1:1" x14ac:dyDescent="0.55000000000000004">
      <c r="A60650" s="131"/>
    </row>
    <row r="60651" spans="1:1" x14ac:dyDescent="0.55000000000000004">
      <c r="A60651" s="131"/>
    </row>
    <row r="60654" spans="1:1" x14ac:dyDescent="0.55000000000000004">
      <c r="A60654" s="131"/>
    </row>
    <row r="60655" spans="1:1" x14ac:dyDescent="0.55000000000000004">
      <c r="A60655" s="131"/>
    </row>
    <row r="60658" spans="1:1" x14ac:dyDescent="0.55000000000000004">
      <c r="A60658" s="131"/>
    </row>
    <row r="60659" spans="1:1" x14ac:dyDescent="0.55000000000000004">
      <c r="A60659" s="131"/>
    </row>
    <row r="60662" spans="1:1" x14ac:dyDescent="0.55000000000000004">
      <c r="A60662" s="131"/>
    </row>
    <row r="60663" spans="1:1" x14ac:dyDescent="0.55000000000000004">
      <c r="A60663" s="131"/>
    </row>
    <row r="60666" spans="1:1" x14ac:dyDescent="0.55000000000000004">
      <c r="A60666" s="131"/>
    </row>
    <row r="60667" spans="1:1" x14ac:dyDescent="0.55000000000000004">
      <c r="A60667" s="131"/>
    </row>
    <row r="60670" spans="1:1" x14ac:dyDescent="0.55000000000000004">
      <c r="A60670" s="131"/>
    </row>
    <row r="60671" spans="1:1" x14ac:dyDescent="0.55000000000000004">
      <c r="A60671" s="131"/>
    </row>
    <row r="60674" spans="1:1" x14ac:dyDescent="0.55000000000000004">
      <c r="A60674" s="131"/>
    </row>
    <row r="60675" spans="1:1" x14ac:dyDescent="0.55000000000000004">
      <c r="A60675" s="131"/>
    </row>
    <row r="60678" spans="1:1" x14ac:dyDescent="0.55000000000000004">
      <c r="A60678" s="131"/>
    </row>
    <row r="60679" spans="1:1" x14ac:dyDescent="0.55000000000000004">
      <c r="A60679" s="131"/>
    </row>
    <row r="60682" spans="1:1" x14ac:dyDescent="0.55000000000000004">
      <c r="A60682" s="131"/>
    </row>
    <row r="60683" spans="1:1" x14ac:dyDescent="0.55000000000000004">
      <c r="A60683" s="131"/>
    </row>
    <row r="60686" spans="1:1" x14ac:dyDescent="0.55000000000000004">
      <c r="A60686" s="131"/>
    </row>
    <row r="60687" spans="1:1" x14ac:dyDescent="0.55000000000000004">
      <c r="A60687" s="131"/>
    </row>
    <row r="60690" spans="1:1" x14ac:dyDescent="0.55000000000000004">
      <c r="A60690" s="131"/>
    </row>
    <row r="60691" spans="1:1" x14ac:dyDescent="0.55000000000000004">
      <c r="A60691" s="131"/>
    </row>
    <row r="60694" spans="1:1" x14ac:dyDescent="0.55000000000000004">
      <c r="A60694" s="131"/>
    </row>
    <row r="60695" spans="1:1" x14ac:dyDescent="0.55000000000000004">
      <c r="A60695" s="131"/>
    </row>
    <row r="60698" spans="1:1" x14ac:dyDescent="0.55000000000000004">
      <c r="A60698" s="131"/>
    </row>
    <row r="60699" spans="1:1" x14ac:dyDescent="0.55000000000000004">
      <c r="A60699" s="131"/>
    </row>
    <row r="60702" spans="1:1" x14ac:dyDescent="0.55000000000000004">
      <c r="A60702" s="131"/>
    </row>
    <row r="60703" spans="1:1" x14ac:dyDescent="0.55000000000000004">
      <c r="A60703" s="131"/>
    </row>
    <row r="60706" spans="1:1" x14ac:dyDescent="0.55000000000000004">
      <c r="A60706" s="131"/>
    </row>
    <row r="60707" spans="1:1" x14ac:dyDescent="0.55000000000000004">
      <c r="A60707" s="131"/>
    </row>
    <row r="60710" spans="1:1" x14ac:dyDescent="0.55000000000000004">
      <c r="A60710" s="131"/>
    </row>
    <row r="60711" spans="1:1" x14ac:dyDescent="0.55000000000000004">
      <c r="A60711" s="131"/>
    </row>
    <row r="60714" spans="1:1" x14ac:dyDescent="0.55000000000000004">
      <c r="A60714" s="131"/>
    </row>
    <row r="60715" spans="1:1" x14ac:dyDescent="0.55000000000000004">
      <c r="A60715" s="131"/>
    </row>
    <row r="60718" spans="1:1" x14ac:dyDescent="0.55000000000000004">
      <c r="A60718" s="131"/>
    </row>
    <row r="60719" spans="1:1" x14ac:dyDescent="0.55000000000000004">
      <c r="A60719" s="131"/>
    </row>
    <row r="60722" spans="1:1" x14ac:dyDescent="0.55000000000000004">
      <c r="A60722" s="131"/>
    </row>
    <row r="60723" spans="1:1" x14ac:dyDescent="0.55000000000000004">
      <c r="A60723" s="131"/>
    </row>
    <row r="60726" spans="1:1" x14ac:dyDescent="0.55000000000000004">
      <c r="A60726" s="131"/>
    </row>
    <row r="60727" spans="1:1" x14ac:dyDescent="0.55000000000000004">
      <c r="A60727" s="131"/>
    </row>
    <row r="60730" spans="1:1" x14ac:dyDescent="0.55000000000000004">
      <c r="A60730" s="131"/>
    </row>
    <row r="60731" spans="1:1" x14ac:dyDescent="0.55000000000000004">
      <c r="A60731" s="131"/>
    </row>
    <row r="60734" spans="1:1" x14ac:dyDescent="0.55000000000000004">
      <c r="A60734" s="131"/>
    </row>
    <row r="60735" spans="1:1" x14ac:dyDescent="0.55000000000000004">
      <c r="A60735" s="131"/>
    </row>
    <row r="60738" spans="1:1" x14ac:dyDescent="0.55000000000000004">
      <c r="A60738" s="131"/>
    </row>
    <row r="60739" spans="1:1" x14ac:dyDescent="0.55000000000000004">
      <c r="A60739" s="131"/>
    </row>
    <row r="60742" spans="1:1" x14ac:dyDescent="0.55000000000000004">
      <c r="A60742" s="131"/>
    </row>
    <row r="60743" spans="1:1" x14ac:dyDescent="0.55000000000000004">
      <c r="A60743" s="131"/>
    </row>
    <row r="60746" spans="1:1" x14ac:dyDescent="0.55000000000000004">
      <c r="A60746" s="131"/>
    </row>
    <row r="60747" spans="1:1" x14ac:dyDescent="0.55000000000000004">
      <c r="A60747" s="131"/>
    </row>
    <row r="60750" spans="1:1" x14ac:dyDescent="0.55000000000000004">
      <c r="A60750" s="131"/>
    </row>
    <row r="60751" spans="1:1" x14ac:dyDescent="0.55000000000000004">
      <c r="A60751" s="131"/>
    </row>
    <row r="60754" spans="1:1" x14ac:dyDescent="0.55000000000000004">
      <c r="A60754" s="131"/>
    </row>
    <row r="60755" spans="1:1" x14ac:dyDescent="0.55000000000000004">
      <c r="A60755" s="131"/>
    </row>
    <row r="60758" spans="1:1" x14ac:dyDescent="0.55000000000000004">
      <c r="A60758" s="131"/>
    </row>
    <row r="60759" spans="1:1" x14ac:dyDescent="0.55000000000000004">
      <c r="A60759" s="131"/>
    </row>
    <row r="60762" spans="1:1" x14ac:dyDescent="0.55000000000000004">
      <c r="A60762" s="131"/>
    </row>
    <row r="60763" spans="1:1" x14ac:dyDescent="0.55000000000000004">
      <c r="A60763" s="131"/>
    </row>
    <row r="60766" spans="1:1" x14ac:dyDescent="0.55000000000000004">
      <c r="A60766" s="131"/>
    </row>
    <row r="60767" spans="1:1" x14ac:dyDescent="0.55000000000000004">
      <c r="A60767" s="131"/>
    </row>
    <row r="60770" spans="1:1" x14ac:dyDescent="0.55000000000000004">
      <c r="A60770" s="131"/>
    </row>
    <row r="60771" spans="1:1" x14ac:dyDescent="0.55000000000000004">
      <c r="A60771" s="131"/>
    </row>
    <row r="60774" spans="1:1" x14ac:dyDescent="0.55000000000000004">
      <c r="A60774" s="131"/>
    </row>
    <row r="60775" spans="1:1" x14ac:dyDescent="0.55000000000000004">
      <c r="A60775" s="131"/>
    </row>
    <row r="60778" spans="1:1" x14ac:dyDescent="0.55000000000000004">
      <c r="A60778" s="131"/>
    </row>
    <row r="60779" spans="1:1" x14ac:dyDescent="0.55000000000000004">
      <c r="A60779" s="131"/>
    </row>
    <row r="60782" spans="1:1" x14ac:dyDescent="0.55000000000000004">
      <c r="A60782" s="131"/>
    </row>
    <row r="60783" spans="1:1" x14ac:dyDescent="0.55000000000000004">
      <c r="A60783" s="131"/>
    </row>
    <row r="60786" spans="1:1" x14ac:dyDescent="0.55000000000000004">
      <c r="A60786" s="131"/>
    </row>
    <row r="60787" spans="1:1" x14ac:dyDescent="0.55000000000000004">
      <c r="A60787" s="131"/>
    </row>
    <row r="60790" spans="1:1" x14ac:dyDescent="0.55000000000000004">
      <c r="A60790" s="131"/>
    </row>
    <row r="60791" spans="1:1" x14ac:dyDescent="0.55000000000000004">
      <c r="A60791" s="131"/>
    </row>
    <row r="60794" spans="1:1" x14ac:dyDescent="0.55000000000000004">
      <c r="A60794" s="131"/>
    </row>
    <row r="60795" spans="1:1" x14ac:dyDescent="0.55000000000000004">
      <c r="A60795" s="131"/>
    </row>
    <row r="60798" spans="1:1" x14ac:dyDescent="0.55000000000000004">
      <c r="A60798" s="131"/>
    </row>
    <row r="60799" spans="1:1" x14ac:dyDescent="0.55000000000000004">
      <c r="A60799" s="131"/>
    </row>
    <row r="60802" spans="1:1" x14ac:dyDescent="0.55000000000000004">
      <c r="A60802" s="131"/>
    </row>
    <row r="60803" spans="1:1" x14ac:dyDescent="0.55000000000000004">
      <c r="A60803" s="131"/>
    </row>
    <row r="60806" spans="1:1" x14ac:dyDescent="0.55000000000000004">
      <c r="A60806" s="131"/>
    </row>
    <row r="60807" spans="1:1" x14ac:dyDescent="0.55000000000000004">
      <c r="A60807" s="131"/>
    </row>
    <row r="60810" spans="1:1" x14ac:dyDescent="0.55000000000000004">
      <c r="A60810" s="131"/>
    </row>
    <row r="60811" spans="1:1" x14ac:dyDescent="0.55000000000000004">
      <c r="A60811" s="131"/>
    </row>
    <row r="60814" spans="1:1" x14ac:dyDescent="0.55000000000000004">
      <c r="A60814" s="131"/>
    </row>
    <row r="60815" spans="1:1" x14ac:dyDescent="0.55000000000000004">
      <c r="A60815" s="131"/>
    </row>
    <row r="60818" spans="1:1" x14ac:dyDescent="0.55000000000000004">
      <c r="A60818" s="131"/>
    </row>
    <row r="60819" spans="1:1" x14ac:dyDescent="0.55000000000000004">
      <c r="A60819" s="131"/>
    </row>
    <row r="60822" spans="1:1" x14ac:dyDescent="0.55000000000000004">
      <c r="A60822" s="131"/>
    </row>
    <row r="60823" spans="1:1" x14ac:dyDescent="0.55000000000000004">
      <c r="A60823" s="131"/>
    </row>
    <row r="60826" spans="1:1" x14ac:dyDescent="0.55000000000000004">
      <c r="A60826" s="131"/>
    </row>
    <row r="60827" spans="1:1" x14ac:dyDescent="0.55000000000000004">
      <c r="A60827" s="131"/>
    </row>
    <row r="60830" spans="1:1" x14ac:dyDescent="0.55000000000000004">
      <c r="A60830" s="131"/>
    </row>
    <row r="60831" spans="1:1" x14ac:dyDescent="0.55000000000000004">
      <c r="A60831" s="131"/>
    </row>
    <row r="60834" spans="1:1" x14ac:dyDescent="0.55000000000000004">
      <c r="A60834" s="131"/>
    </row>
    <row r="60835" spans="1:1" x14ac:dyDescent="0.55000000000000004">
      <c r="A60835" s="131"/>
    </row>
    <row r="60838" spans="1:1" x14ac:dyDescent="0.55000000000000004">
      <c r="A60838" s="131"/>
    </row>
    <row r="60839" spans="1:1" x14ac:dyDescent="0.55000000000000004">
      <c r="A60839" s="131"/>
    </row>
    <row r="60842" spans="1:1" x14ac:dyDescent="0.55000000000000004">
      <c r="A60842" s="131"/>
    </row>
    <row r="60843" spans="1:1" x14ac:dyDescent="0.55000000000000004">
      <c r="A60843" s="131"/>
    </row>
    <row r="60846" spans="1:1" x14ac:dyDescent="0.55000000000000004">
      <c r="A60846" s="131"/>
    </row>
    <row r="60847" spans="1:1" x14ac:dyDescent="0.55000000000000004">
      <c r="A60847" s="131"/>
    </row>
    <row r="60850" spans="1:1" x14ac:dyDescent="0.55000000000000004">
      <c r="A60850" s="131"/>
    </row>
    <row r="60851" spans="1:1" x14ac:dyDescent="0.55000000000000004">
      <c r="A60851" s="131"/>
    </row>
    <row r="60854" spans="1:1" x14ac:dyDescent="0.55000000000000004">
      <c r="A60854" s="131"/>
    </row>
    <row r="60855" spans="1:1" x14ac:dyDescent="0.55000000000000004">
      <c r="A60855" s="131"/>
    </row>
    <row r="60858" spans="1:1" x14ac:dyDescent="0.55000000000000004">
      <c r="A60858" s="131"/>
    </row>
    <row r="60859" spans="1:1" x14ac:dyDescent="0.55000000000000004">
      <c r="A60859" s="131"/>
    </row>
    <row r="60862" spans="1:1" x14ac:dyDescent="0.55000000000000004">
      <c r="A60862" s="131"/>
    </row>
    <row r="60863" spans="1:1" x14ac:dyDescent="0.55000000000000004">
      <c r="A60863" s="131"/>
    </row>
    <row r="60866" spans="1:1" x14ac:dyDescent="0.55000000000000004">
      <c r="A60866" s="131"/>
    </row>
    <row r="60867" spans="1:1" x14ac:dyDescent="0.55000000000000004">
      <c r="A60867" s="131"/>
    </row>
    <row r="60870" spans="1:1" x14ac:dyDescent="0.55000000000000004">
      <c r="A60870" s="131"/>
    </row>
    <row r="60871" spans="1:1" x14ac:dyDescent="0.55000000000000004">
      <c r="A60871" s="131"/>
    </row>
    <row r="60874" spans="1:1" x14ac:dyDescent="0.55000000000000004">
      <c r="A60874" s="131"/>
    </row>
    <row r="60875" spans="1:1" x14ac:dyDescent="0.55000000000000004">
      <c r="A60875" s="131"/>
    </row>
    <row r="60878" spans="1:1" x14ac:dyDescent="0.55000000000000004">
      <c r="A60878" s="131"/>
    </row>
    <row r="60879" spans="1:1" x14ac:dyDescent="0.55000000000000004">
      <c r="A60879" s="131"/>
    </row>
    <row r="60882" spans="1:1" x14ac:dyDescent="0.55000000000000004">
      <c r="A60882" s="131"/>
    </row>
    <row r="60883" spans="1:1" x14ac:dyDescent="0.55000000000000004">
      <c r="A60883" s="131"/>
    </row>
    <row r="60886" spans="1:1" x14ac:dyDescent="0.55000000000000004">
      <c r="A60886" s="131"/>
    </row>
    <row r="60887" spans="1:1" x14ac:dyDescent="0.55000000000000004">
      <c r="A60887" s="131"/>
    </row>
    <row r="60890" spans="1:1" x14ac:dyDescent="0.55000000000000004">
      <c r="A60890" s="131"/>
    </row>
    <row r="60891" spans="1:1" x14ac:dyDescent="0.55000000000000004">
      <c r="A60891" s="131"/>
    </row>
    <row r="60894" spans="1:1" x14ac:dyDescent="0.55000000000000004">
      <c r="A60894" s="131"/>
    </row>
    <row r="60895" spans="1:1" x14ac:dyDescent="0.55000000000000004">
      <c r="A60895" s="131"/>
    </row>
    <row r="60898" spans="1:1" x14ac:dyDescent="0.55000000000000004">
      <c r="A60898" s="131"/>
    </row>
    <row r="60899" spans="1:1" x14ac:dyDescent="0.55000000000000004">
      <c r="A60899" s="131"/>
    </row>
    <row r="60902" spans="1:1" x14ac:dyDescent="0.55000000000000004">
      <c r="A60902" s="131"/>
    </row>
    <row r="60903" spans="1:1" x14ac:dyDescent="0.55000000000000004">
      <c r="A60903" s="131"/>
    </row>
    <row r="60906" spans="1:1" x14ac:dyDescent="0.55000000000000004">
      <c r="A60906" s="131"/>
    </row>
    <row r="60907" spans="1:1" x14ac:dyDescent="0.55000000000000004">
      <c r="A60907" s="131"/>
    </row>
    <row r="60910" spans="1:1" x14ac:dyDescent="0.55000000000000004">
      <c r="A60910" s="131"/>
    </row>
    <row r="60911" spans="1:1" x14ac:dyDescent="0.55000000000000004">
      <c r="A60911" s="131"/>
    </row>
    <row r="60914" spans="1:1" x14ac:dyDescent="0.55000000000000004">
      <c r="A60914" s="131"/>
    </row>
    <row r="60915" spans="1:1" x14ac:dyDescent="0.55000000000000004">
      <c r="A60915" s="131"/>
    </row>
    <row r="60918" spans="1:1" x14ac:dyDescent="0.55000000000000004">
      <c r="A60918" s="131"/>
    </row>
    <row r="60919" spans="1:1" x14ac:dyDescent="0.55000000000000004">
      <c r="A60919" s="131"/>
    </row>
    <row r="60922" spans="1:1" x14ac:dyDescent="0.55000000000000004">
      <c r="A60922" s="131"/>
    </row>
    <row r="60923" spans="1:1" x14ac:dyDescent="0.55000000000000004">
      <c r="A60923" s="131"/>
    </row>
    <row r="60926" spans="1:1" x14ac:dyDescent="0.55000000000000004">
      <c r="A60926" s="131"/>
    </row>
    <row r="60927" spans="1:1" x14ac:dyDescent="0.55000000000000004">
      <c r="A60927" s="131"/>
    </row>
    <row r="60930" spans="1:1" x14ac:dyDescent="0.55000000000000004">
      <c r="A60930" s="131"/>
    </row>
    <row r="60931" spans="1:1" x14ac:dyDescent="0.55000000000000004">
      <c r="A60931" s="131"/>
    </row>
    <row r="60934" spans="1:1" x14ac:dyDescent="0.55000000000000004">
      <c r="A60934" s="131"/>
    </row>
    <row r="60935" spans="1:1" x14ac:dyDescent="0.55000000000000004">
      <c r="A60935" s="131"/>
    </row>
    <row r="60938" spans="1:1" x14ac:dyDescent="0.55000000000000004">
      <c r="A60938" s="131"/>
    </row>
    <row r="60939" spans="1:1" x14ac:dyDescent="0.55000000000000004">
      <c r="A60939" s="131"/>
    </row>
    <row r="60942" spans="1:1" x14ac:dyDescent="0.55000000000000004">
      <c r="A60942" s="131"/>
    </row>
    <row r="60943" spans="1:1" x14ac:dyDescent="0.55000000000000004">
      <c r="A60943" s="131"/>
    </row>
    <row r="60946" spans="1:1" x14ac:dyDescent="0.55000000000000004">
      <c r="A60946" s="131"/>
    </row>
    <row r="60947" spans="1:1" x14ac:dyDescent="0.55000000000000004">
      <c r="A60947" s="131"/>
    </row>
    <row r="60950" spans="1:1" x14ac:dyDescent="0.55000000000000004">
      <c r="A60950" s="131"/>
    </row>
    <row r="60951" spans="1:1" x14ac:dyDescent="0.55000000000000004">
      <c r="A60951" s="131"/>
    </row>
    <row r="60954" spans="1:1" x14ac:dyDescent="0.55000000000000004">
      <c r="A60954" s="131"/>
    </row>
    <row r="60955" spans="1:1" x14ac:dyDescent="0.55000000000000004">
      <c r="A60955" s="131"/>
    </row>
    <row r="60958" spans="1:1" x14ac:dyDescent="0.55000000000000004">
      <c r="A60958" s="131"/>
    </row>
    <row r="60959" spans="1:1" x14ac:dyDescent="0.55000000000000004">
      <c r="A60959" s="131"/>
    </row>
    <row r="60962" spans="1:1" x14ac:dyDescent="0.55000000000000004">
      <c r="A60962" s="131"/>
    </row>
    <row r="60963" spans="1:1" x14ac:dyDescent="0.55000000000000004">
      <c r="A60963" s="131"/>
    </row>
    <row r="60966" spans="1:1" x14ac:dyDescent="0.55000000000000004">
      <c r="A60966" s="131"/>
    </row>
    <row r="60967" spans="1:1" x14ac:dyDescent="0.55000000000000004">
      <c r="A60967" s="131"/>
    </row>
    <row r="60970" spans="1:1" x14ac:dyDescent="0.55000000000000004">
      <c r="A60970" s="131"/>
    </row>
    <row r="60971" spans="1:1" x14ac:dyDescent="0.55000000000000004">
      <c r="A60971" s="131"/>
    </row>
    <row r="60974" spans="1:1" x14ac:dyDescent="0.55000000000000004">
      <c r="A60974" s="131"/>
    </row>
    <row r="60975" spans="1:1" x14ac:dyDescent="0.55000000000000004">
      <c r="A60975" s="131"/>
    </row>
    <row r="60978" spans="1:1" x14ac:dyDescent="0.55000000000000004">
      <c r="A60978" s="131"/>
    </row>
    <row r="60979" spans="1:1" x14ac:dyDescent="0.55000000000000004">
      <c r="A60979" s="131"/>
    </row>
    <row r="60982" spans="1:1" x14ac:dyDescent="0.55000000000000004">
      <c r="A60982" s="131"/>
    </row>
    <row r="60983" spans="1:1" x14ac:dyDescent="0.55000000000000004">
      <c r="A60983" s="131"/>
    </row>
    <row r="60986" spans="1:1" x14ac:dyDescent="0.55000000000000004">
      <c r="A60986" s="131"/>
    </row>
    <row r="60987" spans="1:1" x14ac:dyDescent="0.55000000000000004">
      <c r="A60987" s="131"/>
    </row>
    <row r="60990" spans="1:1" x14ac:dyDescent="0.55000000000000004">
      <c r="A60990" s="131"/>
    </row>
    <row r="60991" spans="1:1" x14ac:dyDescent="0.55000000000000004">
      <c r="A60991" s="131"/>
    </row>
    <row r="60994" spans="1:1" x14ac:dyDescent="0.55000000000000004">
      <c r="A60994" s="131"/>
    </row>
    <row r="60995" spans="1:1" x14ac:dyDescent="0.55000000000000004">
      <c r="A60995" s="131"/>
    </row>
    <row r="60998" spans="1:1" x14ac:dyDescent="0.55000000000000004">
      <c r="A60998" s="131"/>
    </row>
    <row r="60999" spans="1:1" x14ac:dyDescent="0.55000000000000004">
      <c r="A60999" s="131"/>
    </row>
    <row r="61002" spans="1:1" x14ac:dyDescent="0.55000000000000004">
      <c r="A61002" s="131"/>
    </row>
    <row r="61003" spans="1:1" x14ac:dyDescent="0.55000000000000004">
      <c r="A61003" s="131"/>
    </row>
    <row r="61006" spans="1:1" x14ac:dyDescent="0.55000000000000004">
      <c r="A61006" s="131"/>
    </row>
    <row r="61007" spans="1:1" x14ac:dyDescent="0.55000000000000004">
      <c r="A61007" s="131"/>
    </row>
    <row r="61010" spans="1:1" x14ac:dyDescent="0.55000000000000004">
      <c r="A61010" s="131"/>
    </row>
    <row r="61011" spans="1:1" x14ac:dyDescent="0.55000000000000004">
      <c r="A61011" s="131"/>
    </row>
    <row r="61014" spans="1:1" x14ac:dyDescent="0.55000000000000004">
      <c r="A61014" s="131"/>
    </row>
    <row r="61015" spans="1:1" x14ac:dyDescent="0.55000000000000004">
      <c r="A61015" s="131"/>
    </row>
    <row r="61018" spans="1:1" x14ac:dyDescent="0.55000000000000004">
      <c r="A61018" s="131"/>
    </row>
    <row r="61019" spans="1:1" x14ac:dyDescent="0.55000000000000004">
      <c r="A61019" s="131"/>
    </row>
    <row r="61022" spans="1:1" x14ac:dyDescent="0.55000000000000004">
      <c r="A61022" s="131"/>
    </row>
    <row r="61023" spans="1:1" x14ac:dyDescent="0.55000000000000004">
      <c r="A61023" s="131"/>
    </row>
    <row r="61026" spans="1:1" x14ac:dyDescent="0.55000000000000004">
      <c r="A61026" s="131"/>
    </row>
    <row r="61027" spans="1:1" x14ac:dyDescent="0.55000000000000004">
      <c r="A61027" s="131"/>
    </row>
    <row r="61030" spans="1:1" x14ac:dyDescent="0.55000000000000004">
      <c r="A61030" s="131"/>
    </row>
    <row r="61031" spans="1:1" x14ac:dyDescent="0.55000000000000004">
      <c r="A61031" s="131"/>
    </row>
    <row r="61034" spans="1:1" x14ac:dyDescent="0.55000000000000004">
      <c r="A61034" s="131"/>
    </row>
    <row r="61035" spans="1:1" x14ac:dyDescent="0.55000000000000004">
      <c r="A61035" s="131"/>
    </row>
    <row r="61038" spans="1:1" x14ac:dyDescent="0.55000000000000004">
      <c r="A61038" s="131"/>
    </row>
    <row r="61039" spans="1:1" x14ac:dyDescent="0.55000000000000004">
      <c r="A61039" s="131"/>
    </row>
    <row r="61042" spans="1:1" x14ac:dyDescent="0.55000000000000004">
      <c r="A61042" s="131"/>
    </row>
    <row r="61043" spans="1:1" x14ac:dyDescent="0.55000000000000004">
      <c r="A61043" s="131"/>
    </row>
    <row r="61046" spans="1:1" x14ac:dyDescent="0.55000000000000004">
      <c r="A61046" s="131"/>
    </row>
    <row r="61047" spans="1:1" x14ac:dyDescent="0.55000000000000004">
      <c r="A61047" s="131"/>
    </row>
    <row r="61050" spans="1:1" x14ac:dyDescent="0.55000000000000004">
      <c r="A61050" s="131"/>
    </row>
    <row r="61051" spans="1:1" x14ac:dyDescent="0.55000000000000004">
      <c r="A61051" s="131"/>
    </row>
    <row r="61054" spans="1:1" x14ac:dyDescent="0.55000000000000004">
      <c r="A61054" s="131"/>
    </row>
    <row r="61055" spans="1:1" x14ac:dyDescent="0.55000000000000004">
      <c r="A61055" s="131"/>
    </row>
    <row r="61058" spans="1:1" x14ac:dyDescent="0.55000000000000004">
      <c r="A61058" s="131"/>
    </row>
    <row r="61059" spans="1:1" x14ac:dyDescent="0.55000000000000004">
      <c r="A61059" s="131"/>
    </row>
    <row r="61062" spans="1:1" x14ac:dyDescent="0.55000000000000004">
      <c r="A61062" s="131"/>
    </row>
    <row r="61063" spans="1:1" x14ac:dyDescent="0.55000000000000004">
      <c r="A61063" s="131"/>
    </row>
    <row r="61066" spans="1:1" x14ac:dyDescent="0.55000000000000004">
      <c r="A61066" s="131"/>
    </row>
    <row r="61067" spans="1:1" x14ac:dyDescent="0.55000000000000004">
      <c r="A61067" s="131"/>
    </row>
    <row r="61070" spans="1:1" x14ac:dyDescent="0.55000000000000004">
      <c r="A61070" s="131"/>
    </row>
    <row r="61071" spans="1:1" x14ac:dyDescent="0.55000000000000004">
      <c r="A61071" s="131"/>
    </row>
    <row r="61074" spans="1:1" x14ac:dyDescent="0.55000000000000004">
      <c r="A61074" s="131"/>
    </row>
    <row r="61075" spans="1:1" x14ac:dyDescent="0.55000000000000004">
      <c r="A61075" s="131"/>
    </row>
    <row r="61078" spans="1:1" x14ac:dyDescent="0.55000000000000004">
      <c r="A61078" s="131"/>
    </row>
    <row r="61079" spans="1:1" x14ac:dyDescent="0.55000000000000004">
      <c r="A61079" s="131"/>
    </row>
    <row r="61082" spans="1:1" x14ac:dyDescent="0.55000000000000004">
      <c r="A61082" s="131"/>
    </row>
    <row r="61083" spans="1:1" x14ac:dyDescent="0.55000000000000004">
      <c r="A61083" s="131"/>
    </row>
    <row r="61086" spans="1:1" x14ac:dyDescent="0.55000000000000004">
      <c r="A61086" s="131"/>
    </row>
    <row r="61087" spans="1:1" x14ac:dyDescent="0.55000000000000004">
      <c r="A61087" s="131"/>
    </row>
    <row r="61090" spans="1:1" x14ac:dyDescent="0.55000000000000004">
      <c r="A61090" s="131"/>
    </row>
    <row r="61091" spans="1:1" x14ac:dyDescent="0.55000000000000004">
      <c r="A61091" s="131"/>
    </row>
    <row r="61094" spans="1:1" x14ac:dyDescent="0.55000000000000004">
      <c r="A61094" s="131"/>
    </row>
    <row r="61095" spans="1:1" x14ac:dyDescent="0.55000000000000004">
      <c r="A61095" s="131"/>
    </row>
    <row r="61098" spans="1:1" x14ac:dyDescent="0.55000000000000004">
      <c r="A61098" s="131"/>
    </row>
    <row r="61099" spans="1:1" x14ac:dyDescent="0.55000000000000004">
      <c r="A61099" s="131"/>
    </row>
    <row r="61102" spans="1:1" x14ac:dyDescent="0.55000000000000004">
      <c r="A61102" s="131"/>
    </row>
    <row r="61103" spans="1:1" x14ac:dyDescent="0.55000000000000004">
      <c r="A61103" s="131"/>
    </row>
    <row r="61106" spans="1:1" x14ac:dyDescent="0.55000000000000004">
      <c r="A61106" s="131"/>
    </row>
    <row r="61107" spans="1:1" x14ac:dyDescent="0.55000000000000004">
      <c r="A61107" s="131"/>
    </row>
    <row r="61110" spans="1:1" x14ac:dyDescent="0.55000000000000004">
      <c r="A61110" s="131"/>
    </row>
    <row r="61111" spans="1:1" x14ac:dyDescent="0.55000000000000004">
      <c r="A61111" s="131"/>
    </row>
    <row r="61114" spans="1:1" x14ac:dyDescent="0.55000000000000004">
      <c r="A61114" s="131"/>
    </row>
    <row r="61115" spans="1:1" x14ac:dyDescent="0.55000000000000004">
      <c r="A61115" s="131"/>
    </row>
    <row r="61118" spans="1:1" x14ac:dyDescent="0.55000000000000004">
      <c r="A61118" s="131"/>
    </row>
    <row r="61119" spans="1:1" x14ac:dyDescent="0.55000000000000004">
      <c r="A61119" s="131"/>
    </row>
    <row r="61122" spans="1:1" x14ac:dyDescent="0.55000000000000004">
      <c r="A61122" s="131"/>
    </row>
    <row r="61123" spans="1:1" x14ac:dyDescent="0.55000000000000004">
      <c r="A61123" s="131"/>
    </row>
    <row r="61126" spans="1:1" x14ac:dyDescent="0.55000000000000004">
      <c r="A61126" s="131"/>
    </row>
    <row r="61127" spans="1:1" x14ac:dyDescent="0.55000000000000004">
      <c r="A61127" s="131"/>
    </row>
    <row r="61130" spans="1:1" x14ac:dyDescent="0.55000000000000004">
      <c r="A61130" s="131"/>
    </row>
    <row r="61131" spans="1:1" x14ac:dyDescent="0.55000000000000004">
      <c r="A61131" s="131"/>
    </row>
    <row r="61134" spans="1:1" x14ac:dyDescent="0.55000000000000004">
      <c r="A61134" s="131"/>
    </row>
    <row r="61135" spans="1:1" x14ac:dyDescent="0.55000000000000004">
      <c r="A61135" s="131"/>
    </row>
    <row r="61138" spans="1:1" x14ac:dyDescent="0.55000000000000004">
      <c r="A61138" s="131"/>
    </row>
    <row r="61139" spans="1:1" x14ac:dyDescent="0.55000000000000004">
      <c r="A61139" s="131"/>
    </row>
    <row r="61142" spans="1:1" x14ac:dyDescent="0.55000000000000004">
      <c r="A61142" s="131"/>
    </row>
    <row r="61143" spans="1:1" x14ac:dyDescent="0.55000000000000004">
      <c r="A61143" s="131"/>
    </row>
    <row r="61146" spans="1:1" x14ac:dyDescent="0.55000000000000004">
      <c r="A61146" s="131"/>
    </row>
    <row r="61147" spans="1:1" x14ac:dyDescent="0.55000000000000004">
      <c r="A61147" s="131"/>
    </row>
    <row r="61150" spans="1:1" x14ac:dyDescent="0.55000000000000004">
      <c r="A61150" s="131"/>
    </row>
    <row r="61151" spans="1:1" x14ac:dyDescent="0.55000000000000004">
      <c r="A61151" s="131"/>
    </row>
    <row r="61154" spans="1:1" x14ac:dyDescent="0.55000000000000004">
      <c r="A61154" s="131"/>
    </row>
    <row r="61155" spans="1:1" x14ac:dyDescent="0.55000000000000004">
      <c r="A61155" s="131"/>
    </row>
    <row r="61158" spans="1:1" x14ac:dyDescent="0.55000000000000004">
      <c r="A61158" s="131"/>
    </row>
    <row r="61159" spans="1:1" x14ac:dyDescent="0.55000000000000004">
      <c r="A61159" s="131"/>
    </row>
    <row r="61162" spans="1:1" x14ac:dyDescent="0.55000000000000004">
      <c r="A61162" s="131"/>
    </row>
    <row r="61163" spans="1:1" x14ac:dyDescent="0.55000000000000004">
      <c r="A61163" s="131"/>
    </row>
    <row r="61166" spans="1:1" x14ac:dyDescent="0.55000000000000004">
      <c r="A61166" s="131"/>
    </row>
    <row r="61167" spans="1:1" x14ac:dyDescent="0.55000000000000004">
      <c r="A61167" s="131"/>
    </row>
    <row r="61170" spans="1:1" x14ac:dyDescent="0.55000000000000004">
      <c r="A61170" s="131"/>
    </row>
    <row r="61171" spans="1:1" x14ac:dyDescent="0.55000000000000004">
      <c r="A61171" s="131"/>
    </row>
    <row r="61174" spans="1:1" x14ac:dyDescent="0.55000000000000004">
      <c r="A61174" s="131"/>
    </row>
    <row r="61175" spans="1:1" x14ac:dyDescent="0.55000000000000004">
      <c r="A61175" s="131"/>
    </row>
    <row r="61178" spans="1:1" x14ac:dyDescent="0.55000000000000004">
      <c r="A61178" s="131"/>
    </row>
    <row r="61179" spans="1:1" x14ac:dyDescent="0.55000000000000004">
      <c r="A61179" s="131"/>
    </row>
    <row r="61182" spans="1:1" x14ac:dyDescent="0.55000000000000004">
      <c r="A61182" s="131"/>
    </row>
    <row r="61183" spans="1:1" x14ac:dyDescent="0.55000000000000004">
      <c r="A61183" s="131"/>
    </row>
    <row r="61186" spans="1:1" x14ac:dyDescent="0.55000000000000004">
      <c r="A61186" s="131"/>
    </row>
    <row r="61187" spans="1:1" x14ac:dyDescent="0.55000000000000004">
      <c r="A61187" s="131"/>
    </row>
    <row r="61190" spans="1:1" x14ac:dyDescent="0.55000000000000004">
      <c r="A61190" s="131"/>
    </row>
    <row r="61191" spans="1:1" x14ac:dyDescent="0.55000000000000004">
      <c r="A61191" s="131"/>
    </row>
    <row r="61194" spans="1:1" x14ac:dyDescent="0.55000000000000004">
      <c r="A61194" s="131"/>
    </row>
    <row r="61195" spans="1:1" x14ac:dyDescent="0.55000000000000004">
      <c r="A61195" s="131"/>
    </row>
    <row r="61198" spans="1:1" x14ac:dyDescent="0.55000000000000004">
      <c r="A61198" s="131"/>
    </row>
    <row r="61199" spans="1:1" x14ac:dyDescent="0.55000000000000004">
      <c r="A61199" s="131"/>
    </row>
    <row r="61202" spans="1:1" x14ac:dyDescent="0.55000000000000004">
      <c r="A61202" s="131"/>
    </row>
    <row r="61203" spans="1:1" x14ac:dyDescent="0.55000000000000004">
      <c r="A61203" s="131"/>
    </row>
    <row r="61206" spans="1:1" x14ac:dyDescent="0.55000000000000004">
      <c r="A61206" s="131"/>
    </row>
    <row r="61207" spans="1:1" x14ac:dyDescent="0.55000000000000004">
      <c r="A61207" s="131"/>
    </row>
    <row r="61210" spans="1:1" x14ac:dyDescent="0.55000000000000004">
      <c r="A61210" s="131"/>
    </row>
    <row r="61211" spans="1:1" x14ac:dyDescent="0.55000000000000004">
      <c r="A61211" s="131"/>
    </row>
    <row r="61214" spans="1:1" x14ac:dyDescent="0.55000000000000004">
      <c r="A61214" s="131"/>
    </row>
    <row r="61215" spans="1:1" x14ac:dyDescent="0.55000000000000004">
      <c r="A61215" s="131"/>
    </row>
    <row r="61218" spans="1:1" x14ac:dyDescent="0.55000000000000004">
      <c r="A61218" s="131"/>
    </row>
    <row r="61219" spans="1:1" x14ac:dyDescent="0.55000000000000004">
      <c r="A61219" s="131"/>
    </row>
    <row r="61222" spans="1:1" x14ac:dyDescent="0.55000000000000004">
      <c r="A61222" s="131"/>
    </row>
    <row r="61223" spans="1:1" x14ac:dyDescent="0.55000000000000004">
      <c r="A61223" s="131"/>
    </row>
    <row r="61226" spans="1:1" x14ac:dyDescent="0.55000000000000004">
      <c r="A61226" s="131"/>
    </row>
    <row r="61227" spans="1:1" x14ac:dyDescent="0.55000000000000004">
      <c r="A61227" s="131"/>
    </row>
    <row r="61230" spans="1:1" x14ac:dyDescent="0.55000000000000004">
      <c r="A61230" s="131"/>
    </row>
    <row r="61231" spans="1:1" x14ac:dyDescent="0.55000000000000004">
      <c r="A61231" s="131"/>
    </row>
    <row r="61234" spans="1:1" x14ac:dyDescent="0.55000000000000004">
      <c r="A61234" s="131"/>
    </row>
    <row r="61235" spans="1:1" x14ac:dyDescent="0.55000000000000004">
      <c r="A61235" s="131"/>
    </row>
    <row r="61238" spans="1:1" x14ac:dyDescent="0.55000000000000004">
      <c r="A61238" s="131"/>
    </row>
    <row r="61239" spans="1:1" x14ac:dyDescent="0.55000000000000004">
      <c r="A61239" s="131"/>
    </row>
    <row r="61242" spans="1:1" x14ac:dyDescent="0.55000000000000004">
      <c r="A61242" s="131"/>
    </row>
    <row r="61243" spans="1:1" x14ac:dyDescent="0.55000000000000004">
      <c r="A61243" s="131"/>
    </row>
    <row r="61246" spans="1:1" x14ac:dyDescent="0.55000000000000004">
      <c r="A61246" s="131"/>
    </row>
    <row r="61247" spans="1:1" x14ac:dyDescent="0.55000000000000004">
      <c r="A61247" s="131"/>
    </row>
    <row r="61250" spans="1:1" x14ac:dyDescent="0.55000000000000004">
      <c r="A61250" s="131"/>
    </row>
    <row r="61251" spans="1:1" x14ac:dyDescent="0.55000000000000004">
      <c r="A61251" s="131"/>
    </row>
    <row r="61254" spans="1:1" x14ac:dyDescent="0.55000000000000004">
      <c r="A61254" s="131"/>
    </row>
    <row r="61255" spans="1:1" x14ac:dyDescent="0.55000000000000004">
      <c r="A61255" s="131"/>
    </row>
    <row r="61258" spans="1:1" x14ac:dyDescent="0.55000000000000004">
      <c r="A61258" s="131"/>
    </row>
    <row r="61259" spans="1:1" x14ac:dyDescent="0.55000000000000004">
      <c r="A61259" s="131"/>
    </row>
    <row r="61262" spans="1:1" x14ac:dyDescent="0.55000000000000004">
      <c r="A61262" s="131"/>
    </row>
    <row r="61263" spans="1:1" x14ac:dyDescent="0.55000000000000004">
      <c r="A61263" s="131"/>
    </row>
    <row r="61266" spans="1:1" x14ac:dyDescent="0.55000000000000004">
      <c r="A61266" s="131"/>
    </row>
    <row r="61267" spans="1:1" x14ac:dyDescent="0.55000000000000004">
      <c r="A61267" s="131"/>
    </row>
    <row r="61270" spans="1:1" x14ac:dyDescent="0.55000000000000004">
      <c r="A61270" s="131"/>
    </row>
    <row r="61271" spans="1:1" x14ac:dyDescent="0.55000000000000004">
      <c r="A61271" s="131"/>
    </row>
    <row r="61274" spans="1:1" x14ac:dyDescent="0.55000000000000004">
      <c r="A61274" s="131"/>
    </row>
    <row r="61275" spans="1:1" x14ac:dyDescent="0.55000000000000004">
      <c r="A61275" s="131"/>
    </row>
    <row r="61278" spans="1:1" x14ac:dyDescent="0.55000000000000004">
      <c r="A61278" s="131"/>
    </row>
    <row r="61279" spans="1:1" x14ac:dyDescent="0.55000000000000004">
      <c r="A61279" s="131"/>
    </row>
    <row r="61282" spans="1:1" x14ac:dyDescent="0.55000000000000004">
      <c r="A61282" s="131"/>
    </row>
    <row r="61283" spans="1:1" x14ac:dyDescent="0.55000000000000004">
      <c r="A61283" s="131"/>
    </row>
    <row r="61286" spans="1:1" x14ac:dyDescent="0.55000000000000004">
      <c r="A61286" s="131"/>
    </row>
    <row r="61287" spans="1:1" x14ac:dyDescent="0.55000000000000004">
      <c r="A61287" s="131"/>
    </row>
    <row r="61290" spans="1:1" x14ac:dyDescent="0.55000000000000004">
      <c r="A61290" s="131"/>
    </row>
    <row r="61291" spans="1:1" x14ac:dyDescent="0.55000000000000004">
      <c r="A61291" s="131"/>
    </row>
    <row r="61294" spans="1:1" x14ac:dyDescent="0.55000000000000004">
      <c r="A61294" s="131"/>
    </row>
    <row r="61295" spans="1:1" x14ac:dyDescent="0.55000000000000004">
      <c r="A61295" s="131"/>
    </row>
    <row r="61298" spans="1:1" x14ac:dyDescent="0.55000000000000004">
      <c r="A61298" s="131"/>
    </row>
    <row r="61299" spans="1:1" x14ac:dyDescent="0.55000000000000004">
      <c r="A61299" s="131"/>
    </row>
    <row r="61302" spans="1:1" x14ac:dyDescent="0.55000000000000004">
      <c r="A61302" s="131"/>
    </row>
    <row r="61303" spans="1:1" x14ac:dyDescent="0.55000000000000004">
      <c r="A61303" s="131"/>
    </row>
    <row r="61306" spans="1:1" x14ac:dyDescent="0.55000000000000004">
      <c r="A61306" s="131"/>
    </row>
    <row r="61307" spans="1:1" x14ac:dyDescent="0.55000000000000004">
      <c r="A61307" s="131"/>
    </row>
    <row r="61310" spans="1:1" x14ac:dyDescent="0.55000000000000004">
      <c r="A61310" s="131"/>
    </row>
    <row r="61311" spans="1:1" x14ac:dyDescent="0.55000000000000004">
      <c r="A61311" s="131"/>
    </row>
    <row r="61314" spans="1:1" x14ac:dyDescent="0.55000000000000004">
      <c r="A61314" s="131"/>
    </row>
    <row r="61315" spans="1:1" x14ac:dyDescent="0.55000000000000004">
      <c r="A61315" s="131"/>
    </row>
    <row r="61318" spans="1:1" x14ac:dyDescent="0.55000000000000004">
      <c r="A61318" s="131"/>
    </row>
    <row r="61319" spans="1:1" x14ac:dyDescent="0.55000000000000004">
      <c r="A61319" s="131"/>
    </row>
    <row r="61322" spans="1:1" x14ac:dyDescent="0.55000000000000004">
      <c r="A61322" s="131"/>
    </row>
    <row r="61323" spans="1:1" x14ac:dyDescent="0.55000000000000004">
      <c r="A61323" s="131"/>
    </row>
    <row r="61326" spans="1:1" x14ac:dyDescent="0.55000000000000004">
      <c r="A61326" s="131"/>
    </row>
    <row r="61327" spans="1:1" x14ac:dyDescent="0.55000000000000004">
      <c r="A61327" s="131"/>
    </row>
    <row r="61330" spans="1:1" x14ac:dyDescent="0.55000000000000004">
      <c r="A61330" s="131"/>
    </row>
    <row r="61331" spans="1:1" x14ac:dyDescent="0.55000000000000004">
      <c r="A61331" s="131"/>
    </row>
    <row r="61334" spans="1:1" x14ac:dyDescent="0.55000000000000004">
      <c r="A61334" s="131"/>
    </row>
    <row r="61335" spans="1:1" x14ac:dyDescent="0.55000000000000004">
      <c r="A61335" s="131"/>
    </row>
    <row r="61338" spans="1:1" x14ac:dyDescent="0.55000000000000004">
      <c r="A61338" s="131"/>
    </row>
    <row r="61339" spans="1:1" x14ac:dyDescent="0.55000000000000004">
      <c r="A61339" s="131"/>
    </row>
    <row r="61342" spans="1:1" x14ac:dyDescent="0.55000000000000004">
      <c r="A61342" s="131"/>
    </row>
    <row r="61343" spans="1:1" x14ac:dyDescent="0.55000000000000004">
      <c r="A61343" s="131"/>
    </row>
    <row r="61346" spans="1:1" x14ac:dyDescent="0.55000000000000004">
      <c r="A61346" s="131"/>
    </row>
    <row r="61347" spans="1:1" x14ac:dyDescent="0.55000000000000004">
      <c r="A61347" s="131"/>
    </row>
    <row r="61350" spans="1:1" x14ac:dyDescent="0.55000000000000004">
      <c r="A61350" s="131"/>
    </row>
    <row r="61351" spans="1:1" x14ac:dyDescent="0.55000000000000004">
      <c r="A61351" s="131"/>
    </row>
    <row r="61354" spans="1:1" x14ac:dyDescent="0.55000000000000004">
      <c r="A61354" s="131"/>
    </row>
    <row r="61355" spans="1:1" x14ac:dyDescent="0.55000000000000004">
      <c r="A61355" s="131"/>
    </row>
    <row r="61358" spans="1:1" x14ac:dyDescent="0.55000000000000004">
      <c r="A61358" s="131"/>
    </row>
    <row r="61359" spans="1:1" x14ac:dyDescent="0.55000000000000004">
      <c r="A61359" s="131"/>
    </row>
    <row r="61362" spans="1:1" x14ac:dyDescent="0.55000000000000004">
      <c r="A61362" s="131"/>
    </row>
    <row r="61363" spans="1:1" x14ac:dyDescent="0.55000000000000004">
      <c r="A61363" s="131"/>
    </row>
    <row r="61366" spans="1:1" x14ac:dyDescent="0.55000000000000004">
      <c r="A61366" s="131"/>
    </row>
    <row r="61367" spans="1:1" x14ac:dyDescent="0.55000000000000004">
      <c r="A61367" s="131"/>
    </row>
    <row r="61370" spans="1:1" x14ac:dyDescent="0.55000000000000004">
      <c r="A61370" s="131"/>
    </row>
    <row r="61371" spans="1:1" x14ac:dyDescent="0.55000000000000004">
      <c r="A61371" s="131"/>
    </row>
    <row r="61374" spans="1:1" x14ac:dyDescent="0.55000000000000004">
      <c r="A61374" s="131"/>
    </row>
    <row r="61375" spans="1:1" x14ac:dyDescent="0.55000000000000004">
      <c r="A61375" s="131"/>
    </row>
    <row r="61378" spans="1:1" x14ac:dyDescent="0.55000000000000004">
      <c r="A61378" s="131"/>
    </row>
    <row r="61379" spans="1:1" x14ac:dyDescent="0.55000000000000004">
      <c r="A61379" s="131"/>
    </row>
    <row r="61382" spans="1:1" x14ac:dyDescent="0.55000000000000004">
      <c r="A61382" s="131"/>
    </row>
    <row r="61383" spans="1:1" x14ac:dyDescent="0.55000000000000004">
      <c r="A61383" s="131"/>
    </row>
    <row r="61386" spans="1:1" x14ac:dyDescent="0.55000000000000004">
      <c r="A61386" s="131"/>
    </row>
    <row r="61387" spans="1:1" x14ac:dyDescent="0.55000000000000004">
      <c r="A61387" s="131"/>
    </row>
    <row r="61390" spans="1:1" x14ac:dyDescent="0.55000000000000004">
      <c r="A61390" s="131"/>
    </row>
    <row r="61391" spans="1:1" x14ac:dyDescent="0.55000000000000004">
      <c r="A61391" s="131"/>
    </row>
    <row r="61394" spans="1:1" x14ac:dyDescent="0.55000000000000004">
      <c r="A61394" s="131"/>
    </row>
    <row r="61395" spans="1:1" x14ac:dyDescent="0.55000000000000004">
      <c r="A61395" s="131"/>
    </row>
    <row r="61398" spans="1:1" x14ac:dyDescent="0.55000000000000004">
      <c r="A61398" s="131"/>
    </row>
    <row r="61399" spans="1:1" x14ac:dyDescent="0.55000000000000004">
      <c r="A61399" s="131"/>
    </row>
    <row r="61402" spans="1:1" x14ac:dyDescent="0.55000000000000004">
      <c r="A61402" s="131"/>
    </row>
    <row r="61403" spans="1:1" x14ac:dyDescent="0.55000000000000004">
      <c r="A61403" s="131"/>
    </row>
    <row r="61406" spans="1:1" x14ac:dyDescent="0.55000000000000004">
      <c r="A61406" s="131"/>
    </row>
    <row r="61407" spans="1:1" x14ac:dyDescent="0.55000000000000004">
      <c r="A61407" s="131"/>
    </row>
    <row r="61410" spans="1:1" x14ac:dyDescent="0.55000000000000004">
      <c r="A61410" s="131"/>
    </row>
    <row r="61411" spans="1:1" x14ac:dyDescent="0.55000000000000004">
      <c r="A61411" s="131"/>
    </row>
    <row r="61414" spans="1:1" x14ac:dyDescent="0.55000000000000004">
      <c r="A61414" s="131"/>
    </row>
    <row r="61415" spans="1:1" x14ac:dyDescent="0.55000000000000004">
      <c r="A61415" s="131"/>
    </row>
    <row r="61418" spans="1:1" x14ac:dyDescent="0.55000000000000004">
      <c r="A61418" s="131"/>
    </row>
    <row r="61419" spans="1:1" x14ac:dyDescent="0.55000000000000004">
      <c r="A61419" s="131"/>
    </row>
    <row r="61422" spans="1:1" x14ac:dyDescent="0.55000000000000004">
      <c r="A61422" s="131"/>
    </row>
    <row r="61423" spans="1:1" x14ac:dyDescent="0.55000000000000004">
      <c r="A61423" s="131"/>
    </row>
    <row r="61426" spans="1:1" x14ac:dyDescent="0.55000000000000004">
      <c r="A61426" s="131"/>
    </row>
    <row r="61427" spans="1:1" x14ac:dyDescent="0.55000000000000004">
      <c r="A61427" s="131"/>
    </row>
    <row r="61430" spans="1:1" x14ac:dyDescent="0.55000000000000004">
      <c r="A61430" s="131"/>
    </row>
    <row r="61431" spans="1:1" x14ac:dyDescent="0.55000000000000004">
      <c r="A61431" s="131"/>
    </row>
    <row r="61434" spans="1:1" x14ac:dyDescent="0.55000000000000004">
      <c r="A61434" s="131"/>
    </row>
    <row r="61435" spans="1:1" x14ac:dyDescent="0.55000000000000004">
      <c r="A61435" s="131"/>
    </row>
    <row r="61438" spans="1:1" x14ac:dyDescent="0.55000000000000004">
      <c r="A61438" s="131"/>
    </row>
    <row r="61439" spans="1:1" x14ac:dyDescent="0.55000000000000004">
      <c r="A61439" s="131"/>
    </row>
    <row r="61442" spans="1:1" x14ac:dyDescent="0.55000000000000004">
      <c r="A61442" s="131"/>
    </row>
    <row r="61443" spans="1:1" x14ac:dyDescent="0.55000000000000004">
      <c r="A61443" s="131"/>
    </row>
    <row r="61446" spans="1:1" x14ac:dyDescent="0.55000000000000004">
      <c r="A61446" s="131"/>
    </row>
    <row r="61447" spans="1:1" x14ac:dyDescent="0.55000000000000004">
      <c r="A61447" s="131"/>
    </row>
    <row r="61450" spans="1:1" x14ac:dyDescent="0.55000000000000004">
      <c r="A61450" s="131"/>
    </row>
    <row r="61451" spans="1:1" x14ac:dyDescent="0.55000000000000004">
      <c r="A61451" s="131"/>
    </row>
    <row r="61454" spans="1:1" x14ac:dyDescent="0.55000000000000004">
      <c r="A61454" s="131"/>
    </row>
    <row r="61455" spans="1:1" x14ac:dyDescent="0.55000000000000004">
      <c r="A61455" s="131"/>
    </row>
    <row r="61458" spans="1:1" x14ac:dyDescent="0.55000000000000004">
      <c r="A61458" s="131"/>
    </row>
    <row r="61459" spans="1:1" x14ac:dyDescent="0.55000000000000004">
      <c r="A61459" s="131"/>
    </row>
    <row r="61462" spans="1:1" x14ac:dyDescent="0.55000000000000004">
      <c r="A61462" s="131"/>
    </row>
    <row r="61463" spans="1:1" x14ac:dyDescent="0.55000000000000004">
      <c r="A61463" s="131"/>
    </row>
    <row r="61466" spans="1:1" x14ac:dyDescent="0.55000000000000004">
      <c r="A61466" s="131"/>
    </row>
    <row r="61467" spans="1:1" x14ac:dyDescent="0.55000000000000004">
      <c r="A61467" s="131"/>
    </row>
    <row r="61470" spans="1:1" x14ac:dyDescent="0.55000000000000004">
      <c r="A61470" s="131"/>
    </row>
    <row r="61471" spans="1:1" x14ac:dyDescent="0.55000000000000004">
      <c r="A61471" s="131"/>
    </row>
    <row r="61474" spans="1:1" x14ac:dyDescent="0.55000000000000004">
      <c r="A61474" s="131"/>
    </row>
    <row r="61475" spans="1:1" x14ac:dyDescent="0.55000000000000004">
      <c r="A61475" s="131"/>
    </row>
    <row r="61478" spans="1:1" x14ac:dyDescent="0.55000000000000004">
      <c r="A61478" s="131"/>
    </row>
    <row r="61479" spans="1:1" x14ac:dyDescent="0.55000000000000004">
      <c r="A61479" s="131"/>
    </row>
    <row r="61482" spans="1:1" x14ac:dyDescent="0.55000000000000004">
      <c r="A61482" s="131"/>
    </row>
    <row r="61483" spans="1:1" x14ac:dyDescent="0.55000000000000004">
      <c r="A61483" s="131"/>
    </row>
    <row r="61486" spans="1:1" x14ac:dyDescent="0.55000000000000004">
      <c r="A61486" s="131"/>
    </row>
    <row r="61487" spans="1:1" x14ac:dyDescent="0.55000000000000004">
      <c r="A61487" s="131"/>
    </row>
    <row r="61490" spans="1:1" x14ac:dyDescent="0.55000000000000004">
      <c r="A61490" s="131"/>
    </row>
    <row r="61491" spans="1:1" x14ac:dyDescent="0.55000000000000004">
      <c r="A61491" s="131"/>
    </row>
    <row r="61494" spans="1:1" x14ac:dyDescent="0.55000000000000004">
      <c r="A61494" s="131"/>
    </row>
    <row r="61495" spans="1:1" x14ac:dyDescent="0.55000000000000004">
      <c r="A61495" s="131"/>
    </row>
    <row r="61498" spans="1:1" x14ac:dyDescent="0.55000000000000004">
      <c r="A61498" s="131"/>
    </row>
    <row r="61499" spans="1:1" x14ac:dyDescent="0.55000000000000004">
      <c r="A61499" s="131"/>
    </row>
    <row r="61502" spans="1:1" x14ac:dyDescent="0.55000000000000004">
      <c r="A61502" s="131"/>
    </row>
    <row r="61503" spans="1:1" x14ac:dyDescent="0.55000000000000004">
      <c r="A61503" s="131"/>
    </row>
    <row r="61506" spans="1:1" x14ac:dyDescent="0.55000000000000004">
      <c r="A61506" s="131"/>
    </row>
    <row r="61507" spans="1:1" x14ac:dyDescent="0.55000000000000004">
      <c r="A61507" s="131"/>
    </row>
    <row r="61510" spans="1:1" x14ac:dyDescent="0.55000000000000004">
      <c r="A61510" s="131"/>
    </row>
    <row r="61511" spans="1:1" x14ac:dyDescent="0.55000000000000004">
      <c r="A61511" s="131"/>
    </row>
    <row r="61514" spans="1:1" x14ac:dyDescent="0.55000000000000004">
      <c r="A61514" s="131"/>
    </row>
    <row r="61515" spans="1:1" x14ac:dyDescent="0.55000000000000004">
      <c r="A61515" s="131"/>
    </row>
    <row r="61518" spans="1:1" x14ac:dyDescent="0.55000000000000004">
      <c r="A61518" s="131"/>
    </row>
    <row r="61519" spans="1:1" x14ac:dyDescent="0.55000000000000004">
      <c r="A61519" s="131"/>
    </row>
    <row r="61522" spans="1:1" x14ac:dyDescent="0.55000000000000004">
      <c r="A61522" s="131"/>
    </row>
    <row r="61523" spans="1:1" x14ac:dyDescent="0.55000000000000004">
      <c r="A61523" s="131"/>
    </row>
    <row r="61526" spans="1:1" x14ac:dyDescent="0.55000000000000004">
      <c r="A61526" s="131"/>
    </row>
    <row r="61527" spans="1:1" x14ac:dyDescent="0.55000000000000004">
      <c r="A61527" s="131"/>
    </row>
    <row r="61530" spans="1:1" x14ac:dyDescent="0.55000000000000004">
      <c r="A61530" s="131"/>
    </row>
    <row r="61531" spans="1:1" x14ac:dyDescent="0.55000000000000004">
      <c r="A61531" s="131"/>
    </row>
    <row r="61534" spans="1:1" x14ac:dyDescent="0.55000000000000004">
      <c r="A61534" s="131"/>
    </row>
    <row r="61535" spans="1:1" x14ac:dyDescent="0.55000000000000004">
      <c r="A61535" s="131"/>
    </row>
    <row r="61538" spans="1:1" x14ac:dyDescent="0.55000000000000004">
      <c r="A61538" s="131"/>
    </row>
    <row r="61539" spans="1:1" x14ac:dyDescent="0.55000000000000004">
      <c r="A61539" s="131"/>
    </row>
    <row r="61542" spans="1:1" x14ac:dyDescent="0.55000000000000004">
      <c r="A61542" s="131"/>
    </row>
    <row r="61543" spans="1:1" x14ac:dyDescent="0.55000000000000004">
      <c r="A61543" s="131"/>
    </row>
    <row r="61546" spans="1:1" x14ac:dyDescent="0.55000000000000004">
      <c r="A61546" s="131"/>
    </row>
    <row r="61547" spans="1:1" x14ac:dyDescent="0.55000000000000004">
      <c r="A61547" s="131"/>
    </row>
    <row r="61550" spans="1:1" x14ac:dyDescent="0.55000000000000004">
      <c r="A61550" s="131"/>
    </row>
    <row r="61551" spans="1:1" x14ac:dyDescent="0.55000000000000004">
      <c r="A61551" s="131"/>
    </row>
    <row r="61554" spans="1:1" x14ac:dyDescent="0.55000000000000004">
      <c r="A61554" s="131"/>
    </row>
    <row r="61555" spans="1:1" x14ac:dyDescent="0.55000000000000004">
      <c r="A61555" s="131"/>
    </row>
    <row r="61558" spans="1:1" x14ac:dyDescent="0.55000000000000004">
      <c r="A61558" s="131"/>
    </row>
    <row r="61559" spans="1:1" x14ac:dyDescent="0.55000000000000004">
      <c r="A61559" s="131"/>
    </row>
    <row r="61562" spans="1:1" x14ac:dyDescent="0.55000000000000004">
      <c r="A61562" s="131"/>
    </row>
    <row r="61563" spans="1:1" x14ac:dyDescent="0.55000000000000004">
      <c r="A61563" s="131"/>
    </row>
    <row r="61566" spans="1:1" x14ac:dyDescent="0.55000000000000004">
      <c r="A61566" s="131"/>
    </row>
    <row r="61567" spans="1:1" x14ac:dyDescent="0.55000000000000004">
      <c r="A61567" s="131"/>
    </row>
    <row r="61570" spans="1:1" x14ac:dyDescent="0.55000000000000004">
      <c r="A61570" s="131"/>
    </row>
    <row r="61571" spans="1:1" x14ac:dyDescent="0.55000000000000004">
      <c r="A61571" s="131"/>
    </row>
    <row r="61574" spans="1:1" x14ac:dyDescent="0.55000000000000004">
      <c r="A61574" s="131"/>
    </row>
    <row r="61575" spans="1:1" x14ac:dyDescent="0.55000000000000004">
      <c r="A61575" s="131"/>
    </row>
    <row r="61578" spans="1:1" x14ac:dyDescent="0.55000000000000004">
      <c r="A61578" s="131"/>
    </row>
    <row r="61579" spans="1:1" x14ac:dyDescent="0.55000000000000004">
      <c r="A61579" s="131"/>
    </row>
    <row r="61582" spans="1:1" x14ac:dyDescent="0.55000000000000004">
      <c r="A61582" s="131"/>
    </row>
    <row r="61583" spans="1:1" x14ac:dyDescent="0.55000000000000004">
      <c r="A61583" s="131"/>
    </row>
    <row r="61586" spans="1:1" x14ac:dyDescent="0.55000000000000004">
      <c r="A61586" s="131"/>
    </row>
    <row r="61587" spans="1:1" x14ac:dyDescent="0.55000000000000004">
      <c r="A61587" s="131"/>
    </row>
    <row r="61590" spans="1:1" x14ac:dyDescent="0.55000000000000004">
      <c r="A61590" s="131"/>
    </row>
    <row r="61591" spans="1:1" x14ac:dyDescent="0.55000000000000004">
      <c r="A61591" s="131"/>
    </row>
    <row r="61594" spans="1:1" x14ac:dyDescent="0.55000000000000004">
      <c r="A61594" s="131"/>
    </row>
    <row r="61595" spans="1:1" x14ac:dyDescent="0.55000000000000004">
      <c r="A61595" s="131"/>
    </row>
    <row r="61598" spans="1:1" x14ac:dyDescent="0.55000000000000004">
      <c r="A61598" s="131"/>
    </row>
    <row r="61599" spans="1:1" x14ac:dyDescent="0.55000000000000004">
      <c r="A61599" s="131"/>
    </row>
    <row r="61602" spans="1:1" x14ac:dyDescent="0.55000000000000004">
      <c r="A61602" s="131"/>
    </row>
    <row r="61603" spans="1:1" x14ac:dyDescent="0.55000000000000004">
      <c r="A61603" s="131"/>
    </row>
    <row r="61606" spans="1:1" x14ac:dyDescent="0.55000000000000004">
      <c r="A61606" s="131"/>
    </row>
    <row r="61607" spans="1:1" x14ac:dyDescent="0.55000000000000004">
      <c r="A61607" s="131"/>
    </row>
    <row r="61610" spans="1:1" x14ac:dyDescent="0.55000000000000004">
      <c r="A61610" s="131"/>
    </row>
    <row r="61611" spans="1:1" x14ac:dyDescent="0.55000000000000004">
      <c r="A61611" s="131"/>
    </row>
    <row r="61614" spans="1:1" x14ac:dyDescent="0.55000000000000004">
      <c r="A61614" s="131"/>
    </row>
    <row r="61615" spans="1:1" x14ac:dyDescent="0.55000000000000004">
      <c r="A61615" s="131"/>
    </row>
    <row r="61618" spans="1:1" x14ac:dyDescent="0.55000000000000004">
      <c r="A61618" s="131"/>
    </row>
    <row r="61619" spans="1:1" x14ac:dyDescent="0.55000000000000004">
      <c r="A61619" s="131"/>
    </row>
    <row r="61622" spans="1:1" x14ac:dyDescent="0.55000000000000004">
      <c r="A61622" s="131"/>
    </row>
    <row r="61623" spans="1:1" x14ac:dyDescent="0.55000000000000004">
      <c r="A61623" s="131"/>
    </row>
    <row r="61626" spans="1:1" x14ac:dyDescent="0.55000000000000004">
      <c r="A61626" s="131"/>
    </row>
    <row r="61627" spans="1:1" x14ac:dyDescent="0.55000000000000004">
      <c r="A61627" s="131"/>
    </row>
    <row r="61630" spans="1:1" x14ac:dyDescent="0.55000000000000004">
      <c r="A61630" s="131"/>
    </row>
    <row r="61631" spans="1:1" x14ac:dyDescent="0.55000000000000004">
      <c r="A61631" s="131"/>
    </row>
    <row r="61634" spans="1:1" x14ac:dyDescent="0.55000000000000004">
      <c r="A61634" s="131"/>
    </row>
    <row r="61635" spans="1:1" x14ac:dyDescent="0.55000000000000004">
      <c r="A61635" s="131"/>
    </row>
    <row r="61638" spans="1:1" x14ac:dyDescent="0.55000000000000004">
      <c r="A61638" s="131"/>
    </row>
    <row r="61639" spans="1:1" x14ac:dyDescent="0.55000000000000004">
      <c r="A61639" s="131"/>
    </row>
    <row r="61642" spans="1:1" x14ac:dyDescent="0.55000000000000004">
      <c r="A61642" s="131"/>
    </row>
    <row r="61643" spans="1:1" x14ac:dyDescent="0.55000000000000004">
      <c r="A61643" s="131"/>
    </row>
    <row r="61646" spans="1:1" x14ac:dyDescent="0.55000000000000004">
      <c r="A61646" s="131"/>
    </row>
    <row r="61647" spans="1:1" x14ac:dyDescent="0.55000000000000004">
      <c r="A61647" s="131"/>
    </row>
    <row r="61650" spans="1:1" x14ac:dyDescent="0.55000000000000004">
      <c r="A61650" s="131"/>
    </row>
    <row r="61651" spans="1:1" x14ac:dyDescent="0.55000000000000004">
      <c r="A61651" s="131"/>
    </row>
    <row r="61654" spans="1:1" x14ac:dyDescent="0.55000000000000004">
      <c r="A61654" s="131"/>
    </row>
    <row r="61655" spans="1:1" x14ac:dyDescent="0.55000000000000004">
      <c r="A61655" s="131"/>
    </row>
    <row r="61658" spans="1:1" x14ac:dyDescent="0.55000000000000004">
      <c r="A61658" s="131"/>
    </row>
    <row r="61659" spans="1:1" x14ac:dyDescent="0.55000000000000004">
      <c r="A61659" s="131"/>
    </row>
    <row r="61662" spans="1:1" x14ac:dyDescent="0.55000000000000004">
      <c r="A61662" s="131"/>
    </row>
    <row r="61663" spans="1:1" x14ac:dyDescent="0.55000000000000004">
      <c r="A61663" s="131"/>
    </row>
    <row r="61666" spans="1:1" x14ac:dyDescent="0.55000000000000004">
      <c r="A61666" s="131"/>
    </row>
    <row r="61667" spans="1:1" x14ac:dyDescent="0.55000000000000004">
      <c r="A61667" s="131"/>
    </row>
    <row r="61670" spans="1:1" x14ac:dyDescent="0.55000000000000004">
      <c r="A61670" s="131"/>
    </row>
    <row r="61671" spans="1:1" x14ac:dyDescent="0.55000000000000004">
      <c r="A61671" s="131"/>
    </row>
    <row r="61674" spans="1:1" x14ac:dyDescent="0.55000000000000004">
      <c r="A61674" s="131"/>
    </row>
    <row r="61675" spans="1:1" x14ac:dyDescent="0.55000000000000004">
      <c r="A61675" s="131"/>
    </row>
    <row r="61678" spans="1:1" x14ac:dyDescent="0.55000000000000004">
      <c r="A61678" s="131"/>
    </row>
    <row r="61679" spans="1:1" x14ac:dyDescent="0.55000000000000004">
      <c r="A61679" s="131"/>
    </row>
    <row r="61682" spans="1:1" x14ac:dyDescent="0.55000000000000004">
      <c r="A61682" s="131"/>
    </row>
    <row r="61683" spans="1:1" x14ac:dyDescent="0.55000000000000004">
      <c r="A61683" s="131"/>
    </row>
    <row r="61686" spans="1:1" x14ac:dyDescent="0.55000000000000004">
      <c r="A61686" s="131"/>
    </row>
    <row r="61687" spans="1:1" x14ac:dyDescent="0.55000000000000004">
      <c r="A61687" s="131"/>
    </row>
    <row r="61690" spans="1:1" x14ac:dyDescent="0.55000000000000004">
      <c r="A61690" s="131"/>
    </row>
    <row r="61691" spans="1:1" x14ac:dyDescent="0.55000000000000004">
      <c r="A61691" s="131"/>
    </row>
    <row r="61694" spans="1:1" x14ac:dyDescent="0.55000000000000004">
      <c r="A61694" s="131"/>
    </row>
    <row r="61695" spans="1:1" x14ac:dyDescent="0.55000000000000004">
      <c r="A61695" s="131"/>
    </row>
    <row r="61698" spans="1:1" x14ac:dyDescent="0.55000000000000004">
      <c r="A61698" s="131"/>
    </row>
    <row r="61699" spans="1:1" x14ac:dyDescent="0.55000000000000004">
      <c r="A61699" s="131"/>
    </row>
    <row r="61702" spans="1:1" x14ac:dyDescent="0.55000000000000004">
      <c r="A61702" s="131"/>
    </row>
    <row r="61703" spans="1:1" x14ac:dyDescent="0.55000000000000004">
      <c r="A61703" s="131"/>
    </row>
    <row r="61706" spans="1:1" x14ac:dyDescent="0.55000000000000004">
      <c r="A61706" s="131"/>
    </row>
    <row r="61707" spans="1:1" x14ac:dyDescent="0.55000000000000004">
      <c r="A61707" s="131"/>
    </row>
    <row r="61710" spans="1:1" x14ac:dyDescent="0.55000000000000004">
      <c r="A61710" s="131"/>
    </row>
    <row r="61711" spans="1:1" x14ac:dyDescent="0.55000000000000004">
      <c r="A61711" s="131"/>
    </row>
    <row r="61714" spans="1:1" x14ac:dyDescent="0.55000000000000004">
      <c r="A61714" s="131"/>
    </row>
    <row r="61715" spans="1:1" x14ac:dyDescent="0.55000000000000004">
      <c r="A61715" s="131"/>
    </row>
    <row r="61718" spans="1:1" x14ac:dyDescent="0.55000000000000004">
      <c r="A61718" s="131"/>
    </row>
    <row r="61719" spans="1:1" x14ac:dyDescent="0.55000000000000004">
      <c r="A61719" s="131"/>
    </row>
    <row r="61722" spans="1:1" x14ac:dyDescent="0.55000000000000004">
      <c r="A61722" s="131"/>
    </row>
    <row r="61723" spans="1:1" x14ac:dyDescent="0.55000000000000004">
      <c r="A61723" s="131"/>
    </row>
    <row r="61726" spans="1:1" x14ac:dyDescent="0.55000000000000004">
      <c r="A61726" s="131"/>
    </row>
    <row r="61727" spans="1:1" x14ac:dyDescent="0.55000000000000004">
      <c r="A61727" s="131"/>
    </row>
    <row r="61730" spans="1:1" x14ac:dyDescent="0.55000000000000004">
      <c r="A61730" s="131"/>
    </row>
    <row r="61731" spans="1:1" x14ac:dyDescent="0.55000000000000004">
      <c r="A61731" s="131"/>
    </row>
    <row r="61734" spans="1:1" x14ac:dyDescent="0.55000000000000004">
      <c r="A61734" s="131"/>
    </row>
    <row r="61735" spans="1:1" x14ac:dyDescent="0.55000000000000004">
      <c r="A61735" s="131"/>
    </row>
    <row r="61738" spans="1:1" x14ac:dyDescent="0.55000000000000004">
      <c r="A61738" s="131"/>
    </row>
    <row r="61739" spans="1:1" x14ac:dyDescent="0.55000000000000004">
      <c r="A61739" s="131"/>
    </row>
    <row r="61742" spans="1:1" x14ac:dyDescent="0.55000000000000004">
      <c r="A61742" s="131"/>
    </row>
    <row r="61743" spans="1:1" x14ac:dyDescent="0.55000000000000004">
      <c r="A61743" s="131"/>
    </row>
    <row r="61746" spans="1:1" x14ac:dyDescent="0.55000000000000004">
      <c r="A61746" s="131"/>
    </row>
    <row r="61747" spans="1:1" x14ac:dyDescent="0.55000000000000004">
      <c r="A61747" s="131"/>
    </row>
    <row r="61750" spans="1:1" x14ac:dyDescent="0.55000000000000004">
      <c r="A61750" s="131"/>
    </row>
    <row r="61751" spans="1:1" x14ac:dyDescent="0.55000000000000004">
      <c r="A61751" s="131"/>
    </row>
    <row r="61754" spans="1:1" x14ac:dyDescent="0.55000000000000004">
      <c r="A61754" s="131"/>
    </row>
    <row r="61755" spans="1:1" x14ac:dyDescent="0.55000000000000004">
      <c r="A61755" s="131"/>
    </row>
    <row r="61758" spans="1:1" x14ac:dyDescent="0.55000000000000004">
      <c r="A61758" s="131"/>
    </row>
    <row r="61759" spans="1:1" x14ac:dyDescent="0.55000000000000004">
      <c r="A61759" s="131"/>
    </row>
    <row r="61762" spans="1:1" x14ac:dyDescent="0.55000000000000004">
      <c r="A61762" s="131"/>
    </row>
    <row r="61763" spans="1:1" x14ac:dyDescent="0.55000000000000004">
      <c r="A61763" s="131"/>
    </row>
    <row r="61766" spans="1:1" x14ac:dyDescent="0.55000000000000004">
      <c r="A61766" s="131"/>
    </row>
    <row r="61767" spans="1:1" x14ac:dyDescent="0.55000000000000004">
      <c r="A61767" s="131"/>
    </row>
    <row r="61770" spans="1:1" x14ac:dyDescent="0.55000000000000004">
      <c r="A61770" s="131"/>
    </row>
    <row r="61771" spans="1:1" x14ac:dyDescent="0.55000000000000004">
      <c r="A61771" s="131"/>
    </row>
    <row r="61774" spans="1:1" x14ac:dyDescent="0.55000000000000004">
      <c r="A61774" s="131"/>
    </row>
    <row r="61775" spans="1:1" x14ac:dyDescent="0.55000000000000004">
      <c r="A61775" s="131"/>
    </row>
    <row r="61778" spans="1:1" x14ac:dyDescent="0.55000000000000004">
      <c r="A61778" s="131"/>
    </row>
    <row r="61779" spans="1:1" x14ac:dyDescent="0.55000000000000004">
      <c r="A61779" s="131"/>
    </row>
    <row r="61782" spans="1:1" x14ac:dyDescent="0.55000000000000004">
      <c r="A61782" s="131"/>
    </row>
    <row r="61783" spans="1:1" x14ac:dyDescent="0.55000000000000004">
      <c r="A61783" s="131"/>
    </row>
    <row r="61786" spans="1:1" x14ac:dyDescent="0.55000000000000004">
      <c r="A61786" s="131"/>
    </row>
    <row r="61787" spans="1:1" x14ac:dyDescent="0.55000000000000004">
      <c r="A61787" s="131"/>
    </row>
    <row r="61790" spans="1:1" x14ac:dyDescent="0.55000000000000004">
      <c r="A61790" s="131"/>
    </row>
    <row r="61791" spans="1:1" x14ac:dyDescent="0.55000000000000004">
      <c r="A61791" s="131"/>
    </row>
    <row r="61794" spans="1:1" x14ac:dyDescent="0.55000000000000004">
      <c r="A61794" s="131"/>
    </row>
    <row r="61795" spans="1:1" x14ac:dyDescent="0.55000000000000004">
      <c r="A61795" s="131"/>
    </row>
    <row r="61798" spans="1:1" x14ac:dyDescent="0.55000000000000004">
      <c r="A61798" s="131"/>
    </row>
    <row r="61799" spans="1:1" x14ac:dyDescent="0.55000000000000004">
      <c r="A61799" s="131"/>
    </row>
    <row r="61802" spans="1:1" x14ac:dyDescent="0.55000000000000004">
      <c r="A61802" s="131"/>
    </row>
    <row r="61803" spans="1:1" x14ac:dyDescent="0.55000000000000004">
      <c r="A61803" s="131"/>
    </row>
    <row r="61806" spans="1:1" x14ac:dyDescent="0.55000000000000004">
      <c r="A61806" s="131"/>
    </row>
    <row r="61807" spans="1:1" x14ac:dyDescent="0.55000000000000004">
      <c r="A61807" s="131"/>
    </row>
    <row r="61810" spans="1:1" x14ac:dyDescent="0.55000000000000004">
      <c r="A61810" s="131"/>
    </row>
    <row r="61811" spans="1:1" x14ac:dyDescent="0.55000000000000004">
      <c r="A61811" s="131"/>
    </row>
    <row r="61814" spans="1:1" x14ac:dyDescent="0.55000000000000004">
      <c r="A61814" s="131"/>
    </row>
    <row r="61815" spans="1:1" x14ac:dyDescent="0.55000000000000004">
      <c r="A61815" s="131"/>
    </row>
    <row r="61818" spans="1:1" x14ac:dyDescent="0.55000000000000004">
      <c r="A61818" s="131"/>
    </row>
    <row r="61819" spans="1:1" x14ac:dyDescent="0.55000000000000004">
      <c r="A61819" s="131"/>
    </row>
    <row r="61822" spans="1:1" x14ac:dyDescent="0.55000000000000004">
      <c r="A61822" s="131"/>
    </row>
    <row r="61823" spans="1:1" x14ac:dyDescent="0.55000000000000004">
      <c r="A61823" s="131"/>
    </row>
    <row r="61826" spans="1:1" x14ac:dyDescent="0.55000000000000004">
      <c r="A61826" s="131"/>
    </row>
    <row r="61827" spans="1:1" x14ac:dyDescent="0.55000000000000004">
      <c r="A61827" s="131"/>
    </row>
    <row r="61830" spans="1:1" x14ac:dyDescent="0.55000000000000004">
      <c r="A61830" s="131"/>
    </row>
    <row r="61831" spans="1:1" x14ac:dyDescent="0.55000000000000004">
      <c r="A61831" s="131"/>
    </row>
    <row r="61834" spans="1:1" x14ac:dyDescent="0.55000000000000004">
      <c r="A61834" s="131"/>
    </row>
    <row r="61835" spans="1:1" x14ac:dyDescent="0.55000000000000004">
      <c r="A61835" s="131"/>
    </row>
    <row r="61838" spans="1:1" x14ac:dyDescent="0.55000000000000004">
      <c r="A61838" s="131"/>
    </row>
    <row r="61839" spans="1:1" x14ac:dyDescent="0.55000000000000004">
      <c r="A61839" s="131"/>
    </row>
    <row r="61842" spans="1:1" x14ac:dyDescent="0.55000000000000004">
      <c r="A61842" s="131"/>
    </row>
    <row r="61843" spans="1:1" x14ac:dyDescent="0.55000000000000004">
      <c r="A61843" s="131"/>
    </row>
    <row r="61846" spans="1:1" x14ac:dyDescent="0.55000000000000004">
      <c r="A61846" s="131"/>
    </row>
    <row r="61847" spans="1:1" x14ac:dyDescent="0.55000000000000004">
      <c r="A61847" s="131"/>
    </row>
    <row r="61850" spans="1:1" x14ac:dyDescent="0.55000000000000004">
      <c r="A61850" s="131"/>
    </row>
    <row r="61851" spans="1:1" x14ac:dyDescent="0.55000000000000004">
      <c r="A61851" s="131"/>
    </row>
    <row r="61854" spans="1:1" x14ac:dyDescent="0.55000000000000004">
      <c r="A61854" s="131"/>
    </row>
    <row r="61855" spans="1:1" x14ac:dyDescent="0.55000000000000004">
      <c r="A61855" s="131"/>
    </row>
    <row r="61858" spans="1:1" x14ac:dyDescent="0.55000000000000004">
      <c r="A61858" s="131"/>
    </row>
    <row r="61859" spans="1:1" x14ac:dyDescent="0.55000000000000004">
      <c r="A61859" s="131"/>
    </row>
    <row r="61862" spans="1:1" x14ac:dyDescent="0.55000000000000004">
      <c r="A61862" s="131"/>
    </row>
    <row r="61863" spans="1:1" x14ac:dyDescent="0.55000000000000004">
      <c r="A61863" s="131"/>
    </row>
    <row r="61866" spans="1:1" x14ac:dyDescent="0.55000000000000004">
      <c r="A61866" s="131"/>
    </row>
    <row r="61867" spans="1:1" x14ac:dyDescent="0.55000000000000004">
      <c r="A61867" s="131"/>
    </row>
    <row r="61870" spans="1:1" x14ac:dyDescent="0.55000000000000004">
      <c r="A61870" s="131"/>
    </row>
    <row r="61871" spans="1:1" x14ac:dyDescent="0.55000000000000004">
      <c r="A61871" s="131"/>
    </row>
    <row r="61874" spans="1:1" x14ac:dyDescent="0.55000000000000004">
      <c r="A61874" s="131"/>
    </row>
    <row r="61875" spans="1:1" x14ac:dyDescent="0.55000000000000004">
      <c r="A61875" s="131"/>
    </row>
    <row r="61878" spans="1:1" x14ac:dyDescent="0.55000000000000004">
      <c r="A61878" s="131"/>
    </row>
    <row r="61879" spans="1:1" x14ac:dyDescent="0.55000000000000004">
      <c r="A61879" s="131"/>
    </row>
    <row r="61882" spans="1:1" x14ac:dyDescent="0.55000000000000004">
      <c r="A61882" s="131"/>
    </row>
    <row r="61883" spans="1:1" x14ac:dyDescent="0.55000000000000004">
      <c r="A61883" s="131"/>
    </row>
    <row r="61886" spans="1:1" x14ac:dyDescent="0.55000000000000004">
      <c r="A61886" s="131"/>
    </row>
    <row r="61887" spans="1:1" x14ac:dyDescent="0.55000000000000004">
      <c r="A61887" s="131"/>
    </row>
    <row r="61890" spans="1:1" x14ac:dyDescent="0.55000000000000004">
      <c r="A61890" s="131"/>
    </row>
    <row r="61891" spans="1:1" x14ac:dyDescent="0.55000000000000004">
      <c r="A61891" s="131"/>
    </row>
    <row r="61894" spans="1:1" x14ac:dyDescent="0.55000000000000004">
      <c r="A61894" s="131"/>
    </row>
    <row r="61895" spans="1:1" x14ac:dyDescent="0.55000000000000004">
      <c r="A61895" s="131"/>
    </row>
    <row r="61898" spans="1:1" x14ac:dyDescent="0.55000000000000004">
      <c r="A61898" s="131"/>
    </row>
    <row r="61899" spans="1:1" x14ac:dyDescent="0.55000000000000004">
      <c r="A61899" s="131"/>
    </row>
    <row r="61902" spans="1:1" x14ac:dyDescent="0.55000000000000004">
      <c r="A61902" s="131"/>
    </row>
    <row r="61903" spans="1:1" x14ac:dyDescent="0.55000000000000004">
      <c r="A61903" s="131"/>
    </row>
    <row r="61906" spans="1:1" x14ac:dyDescent="0.55000000000000004">
      <c r="A61906" s="131"/>
    </row>
    <row r="61907" spans="1:1" x14ac:dyDescent="0.55000000000000004">
      <c r="A61907" s="131"/>
    </row>
    <row r="61910" spans="1:1" x14ac:dyDescent="0.55000000000000004">
      <c r="A61910" s="131"/>
    </row>
    <row r="61911" spans="1:1" x14ac:dyDescent="0.55000000000000004">
      <c r="A61911" s="131"/>
    </row>
    <row r="61914" spans="1:1" x14ac:dyDescent="0.55000000000000004">
      <c r="A61914" s="131"/>
    </row>
    <row r="61915" spans="1:1" x14ac:dyDescent="0.55000000000000004">
      <c r="A61915" s="131"/>
    </row>
    <row r="61918" spans="1:1" x14ac:dyDescent="0.55000000000000004">
      <c r="A61918" s="131"/>
    </row>
    <row r="61919" spans="1:1" x14ac:dyDescent="0.55000000000000004">
      <c r="A61919" s="131"/>
    </row>
    <row r="61922" spans="1:1" x14ac:dyDescent="0.55000000000000004">
      <c r="A61922" s="131"/>
    </row>
    <row r="61923" spans="1:1" x14ac:dyDescent="0.55000000000000004">
      <c r="A61923" s="131"/>
    </row>
    <row r="61926" spans="1:1" x14ac:dyDescent="0.55000000000000004">
      <c r="A61926" s="131"/>
    </row>
    <row r="61927" spans="1:1" x14ac:dyDescent="0.55000000000000004">
      <c r="A61927" s="131"/>
    </row>
    <row r="61930" spans="1:1" x14ac:dyDescent="0.55000000000000004">
      <c r="A61930" s="131"/>
    </row>
    <row r="61931" spans="1:1" x14ac:dyDescent="0.55000000000000004">
      <c r="A61931" s="131"/>
    </row>
    <row r="61934" spans="1:1" x14ac:dyDescent="0.55000000000000004">
      <c r="A61934" s="131"/>
    </row>
    <row r="61935" spans="1:1" x14ac:dyDescent="0.55000000000000004">
      <c r="A61935" s="131"/>
    </row>
    <row r="61938" spans="1:1" x14ac:dyDescent="0.55000000000000004">
      <c r="A61938" s="131"/>
    </row>
    <row r="61939" spans="1:1" x14ac:dyDescent="0.55000000000000004">
      <c r="A61939" s="131"/>
    </row>
    <row r="61942" spans="1:1" x14ac:dyDescent="0.55000000000000004">
      <c r="A61942" s="131"/>
    </row>
    <row r="61943" spans="1:1" x14ac:dyDescent="0.55000000000000004">
      <c r="A61943" s="131"/>
    </row>
    <row r="61946" spans="1:1" x14ac:dyDescent="0.55000000000000004">
      <c r="A61946" s="131"/>
    </row>
    <row r="61947" spans="1:1" x14ac:dyDescent="0.55000000000000004">
      <c r="A61947" s="131"/>
    </row>
    <row r="61950" spans="1:1" x14ac:dyDescent="0.55000000000000004">
      <c r="A61950" s="131"/>
    </row>
    <row r="61951" spans="1:1" x14ac:dyDescent="0.55000000000000004">
      <c r="A61951" s="131"/>
    </row>
    <row r="61954" spans="1:1" x14ac:dyDescent="0.55000000000000004">
      <c r="A61954" s="131"/>
    </row>
    <row r="61955" spans="1:1" x14ac:dyDescent="0.55000000000000004">
      <c r="A61955" s="131"/>
    </row>
    <row r="61958" spans="1:1" x14ac:dyDescent="0.55000000000000004">
      <c r="A61958" s="131"/>
    </row>
    <row r="61959" spans="1:1" x14ac:dyDescent="0.55000000000000004">
      <c r="A61959" s="131"/>
    </row>
    <row r="61962" spans="1:1" x14ac:dyDescent="0.55000000000000004">
      <c r="A61962" s="131"/>
    </row>
    <row r="61963" spans="1:1" x14ac:dyDescent="0.55000000000000004">
      <c r="A61963" s="131"/>
    </row>
    <row r="61966" spans="1:1" x14ac:dyDescent="0.55000000000000004">
      <c r="A61966" s="131"/>
    </row>
    <row r="61967" spans="1:1" x14ac:dyDescent="0.55000000000000004">
      <c r="A61967" s="131"/>
    </row>
    <row r="61970" spans="1:1" x14ac:dyDescent="0.55000000000000004">
      <c r="A61970" s="131"/>
    </row>
    <row r="61971" spans="1:1" x14ac:dyDescent="0.55000000000000004">
      <c r="A61971" s="131"/>
    </row>
    <row r="61974" spans="1:1" x14ac:dyDescent="0.55000000000000004">
      <c r="A61974" s="131"/>
    </row>
    <row r="61975" spans="1:1" x14ac:dyDescent="0.55000000000000004">
      <c r="A61975" s="131"/>
    </row>
    <row r="61978" spans="1:1" x14ac:dyDescent="0.55000000000000004">
      <c r="A61978" s="131"/>
    </row>
    <row r="61979" spans="1:1" x14ac:dyDescent="0.55000000000000004">
      <c r="A61979" s="131"/>
    </row>
    <row r="61982" spans="1:1" x14ac:dyDescent="0.55000000000000004">
      <c r="A61982" s="131"/>
    </row>
    <row r="61983" spans="1:1" x14ac:dyDescent="0.55000000000000004">
      <c r="A61983" s="131"/>
    </row>
    <row r="61986" spans="1:1" x14ac:dyDescent="0.55000000000000004">
      <c r="A61986" s="131"/>
    </row>
    <row r="61987" spans="1:1" x14ac:dyDescent="0.55000000000000004">
      <c r="A61987" s="131"/>
    </row>
    <row r="61990" spans="1:1" x14ac:dyDescent="0.55000000000000004">
      <c r="A61990" s="131"/>
    </row>
    <row r="61991" spans="1:1" x14ac:dyDescent="0.55000000000000004">
      <c r="A61991" s="131"/>
    </row>
    <row r="61994" spans="1:1" x14ac:dyDescent="0.55000000000000004">
      <c r="A61994" s="131"/>
    </row>
    <row r="61995" spans="1:1" x14ac:dyDescent="0.55000000000000004">
      <c r="A61995" s="131"/>
    </row>
    <row r="61998" spans="1:1" x14ac:dyDescent="0.55000000000000004">
      <c r="A61998" s="131"/>
    </row>
    <row r="61999" spans="1:1" x14ac:dyDescent="0.55000000000000004">
      <c r="A61999" s="131"/>
    </row>
    <row r="62002" spans="1:1" x14ac:dyDescent="0.55000000000000004">
      <c r="A62002" s="131"/>
    </row>
    <row r="62003" spans="1:1" x14ac:dyDescent="0.55000000000000004">
      <c r="A62003" s="131"/>
    </row>
    <row r="62006" spans="1:1" x14ac:dyDescent="0.55000000000000004">
      <c r="A62006" s="131"/>
    </row>
    <row r="62007" spans="1:1" x14ac:dyDescent="0.55000000000000004">
      <c r="A62007" s="131"/>
    </row>
    <row r="62010" spans="1:1" x14ac:dyDescent="0.55000000000000004">
      <c r="A62010" s="131"/>
    </row>
    <row r="62011" spans="1:1" x14ac:dyDescent="0.55000000000000004">
      <c r="A62011" s="131"/>
    </row>
    <row r="62014" spans="1:1" x14ac:dyDescent="0.55000000000000004">
      <c r="A62014" s="131"/>
    </row>
    <row r="62015" spans="1:1" x14ac:dyDescent="0.55000000000000004">
      <c r="A62015" s="131"/>
    </row>
    <row r="62018" spans="1:1" x14ac:dyDescent="0.55000000000000004">
      <c r="A62018" s="131"/>
    </row>
    <row r="62019" spans="1:1" x14ac:dyDescent="0.55000000000000004">
      <c r="A62019" s="131"/>
    </row>
    <row r="62022" spans="1:1" x14ac:dyDescent="0.55000000000000004">
      <c r="A62022" s="131"/>
    </row>
    <row r="62023" spans="1:1" x14ac:dyDescent="0.55000000000000004">
      <c r="A62023" s="131"/>
    </row>
    <row r="62026" spans="1:1" x14ac:dyDescent="0.55000000000000004">
      <c r="A62026" s="131"/>
    </row>
    <row r="62027" spans="1:1" x14ac:dyDescent="0.55000000000000004">
      <c r="A62027" s="131"/>
    </row>
    <row r="62030" spans="1:1" x14ac:dyDescent="0.55000000000000004">
      <c r="A62030" s="131"/>
    </row>
    <row r="62031" spans="1:1" x14ac:dyDescent="0.55000000000000004">
      <c r="A62031" s="131"/>
    </row>
    <row r="62034" spans="1:1" x14ac:dyDescent="0.55000000000000004">
      <c r="A62034" s="131"/>
    </row>
    <row r="62035" spans="1:1" x14ac:dyDescent="0.55000000000000004">
      <c r="A62035" s="131"/>
    </row>
    <row r="62038" spans="1:1" x14ac:dyDescent="0.55000000000000004">
      <c r="A62038" s="131"/>
    </row>
    <row r="62039" spans="1:1" x14ac:dyDescent="0.55000000000000004">
      <c r="A62039" s="131"/>
    </row>
    <row r="62042" spans="1:1" x14ac:dyDescent="0.55000000000000004">
      <c r="A62042" s="131"/>
    </row>
    <row r="62043" spans="1:1" x14ac:dyDescent="0.55000000000000004">
      <c r="A62043" s="131"/>
    </row>
    <row r="62046" spans="1:1" x14ac:dyDescent="0.55000000000000004">
      <c r="A62046" s="131"/>
    </row>
    <row r="62047" spans="1:1" x14ac:dyDescent="0.55000000000000004">
      <c r="A62047" s="131"/>
    </row>
    <row r="62050" spans="1:1" x14ac:dyDescent="0.55000000000000004">
      <c r="A62050" s="131"/>
    </row>
    <row r="62051" spans="1:1" x14ac:dyDescent="0.55000000000000004">
      <c r="A62051" s="131"/>
    </row>
    <row r="62054" spans="1:1" x14ac:dyDescent="0.55000000000000004">
      <c r="A62054" s="131"/>
    </row>
    <row r="62055" spans="1:1" x14ac:dyDescent="0.55000000000000004">
      <c r="A62055" s="131"/>
    </row>
    <row r="62058" spans="1:1" x14ac:dyDescent="0.55000000000000004">
      <c r="A62058" s="131"/>
    </row>
    <row r="62059" spans="1:1" x14ac:dyDescent="0.55000000000000004">
      <c r="A62059" s="131"/>
    </row>
    <row r="62062" spans="1:1" x14ac:dyDescent="0.55000000000000004">
      <c r="A62062" s="131"/>
    </row>
    <row r="62063" spans="1:1" x14ac:dyDescent="0.55000000000000004">
      <c r="A62063" s="131"/>
    </row>
    <row r="62066" spans="1:1" x14ac:dyDescent="0.55000000000000004">
      <c r="A62066" s="131"/>
    </row>
    <row r="62067" spans="1:1" x14ac:dyDescent="0.55000000000000004">
      <c r="A62067" s="131"/>
    </row>
    <row r="62070" spans="1:1" x14ac:dyDescent="0.55000000000000004">
      <c r="A62070" s="131"/>
    </row>
    <row r="62071" spans="1:1" x14ac:dyDescent="0.55000000000000004">
      <c r="A62071" s="131"/>
    </row>
    <row r="62074" spans="1:1" x14ac:dyDescent="0.55000000000000004">
      <c r="A62074" s="131"/>
    </row>
    <row r="62075" spans="1:1" x14ac:dyDescent="0.55000000000000004">
      <c r="A62075" s="131"/>
    </row>
    <row r="62078" spans="1:1" x14ac:dyDescent="0.55000000000000004">
      <c r="A62078" s="131"/>
    </row>
    <row r="62079" spans="1:1" x14ac:dyDescent="0.55000000000000004">
      <c r="A62079" s="131"/>
    </row>
    <row r="62082" spans="1:1" x14ac:dyDescent="0.55000000000000004">
      <c r="A62082" s="131"/>
    </row>
    <row r="62083" spans="1:1" x14ac:dyDescent="0.55000000000000004">
      <c r="A62083" s="131"/>
    </row>
    <row r="62086" spans="1:1" x14ac:dyDescent="0.55000000000000004">
      <c r="A62086" s="131"/>
    </row>
    <row r="62087" spans="1:1" x14ac:dyDescent="0.55000000000000004">
      <c r="A62087" s="131"/>
    </row>
    <row r="62090" spans="1:1" x14ac:dyDescent="0.55000000000000004">
      <c r="A62090" s="131"/>
    </row>
    <row r="62091" spans="1:1" x14ac:dyDescent="0.55000000000000004">
      <c r="A62091" s="131"/>
    </row>
    <row r="62094" spans="1:1" x14ac:dyDescent="0.55000000000000004">
      <c r="A62094" s="131"/>
    </row>
    <row r="62095" spans="1:1" x14ac:dyDescent="0.55000000000000004">
      <c r="A62095" s="131"/>
    </row>
    <row r="62098" spans="1:1" x14ac:dyDescent="0.55000000000000004">
      <c r="A62098" s="131"/>
    </row>
    <row r="62099" spans="1:1" x14ac:dyDescent="0.55000000000000004">
      <c r="A62099" s="131"/>
    </row>
    <row r="62102" spans="1:1" x14ac:dyDescent="0.55000000000000004">
      <c r="A62102" s="131"/>
    </row>
    <row r="62103" spans="1:1" x14ac:dyDescent="0.55000000000000004">
      <c r="A62103" s="131"/>
    </row>
    <row r="62106" spans="1:1" x14ac:dyDescent="0.55000000000000004">
      <c r="A62106" s="131"/>
    </row>
    <row r="62107" spans="1:1" x14ac:dyDescent="0.55000000000000004">
      <c r="A62107" s="131"/>
    </row>
    <row r="62110" spans="1:1" x14ac:dyDescent="0.55000000000000004">
      <c r="A62110" s="131"/>
    </row>
    <row r="62111" spans="1:1" x14ac:dyDescent="0.55000000000000004">
      <c r="A62111" s="131"/>
    </row>
    <row r="62114" spans="1:1" x14ac:dyDescent="0.55000000000000004">
      <c r="A62114" s="131"/>
    </row>
    <row r="62115" spans="1:1" x14ac:dyDescent="0.55000000000000004">
      <c r="A62115" s="131"/>
    </row>
    <row r="62118" spans="1:1" x14ac:dyDescent="0.55000000000000004">
      <c r="A62118" s="131"/>
    </row>
    <row r="62119" spans="1:1" x14ac:dyDescent="0.55000000000000004">
      <c r="A62119" s="131"/>
    </row>
    <row r="62122" spans="1:1" x14ac:dyDescent="0.55000000000000004">
      <c r="A62122" s="131"/>
    </row>
    <row r="62123" spans="1:1" x14ac:dyDescent="0.55000000000000004">
      <c r="A62123" s="131"/>
    </row>
    <row r="62126" spans="1:1" x14ac:dyDescent="0.55000000000000004">
      <c r="A62126" s="131"/>
    </row>
    <row r="62127" spans="1:1" x14ac:dyDescent="0.55000000000000004">
      <c r="A62127" s="131"/>
    </row>
    <row r="62130" spans="1:1" x14ac:dyDescent="0.55000000000000004">
      <c r="A62130" s="131"/>
    </row>
    <row r="62131" spans="1:1" x14ac:dyDescent="0.55000000000000004">
      <c r="A62131" s="131"/>
    </row>
    <row r="62134" spans="1:1" x14ac:dyDescent="0.55000000000000004">
      <c r="A62134" s="131"/>
    </row>
    <row r="62135" spans="1:1" x14ac:dyDescent="0.55000000000000004">
      <c r="A62135" s="131"/>
    </row>
    <row r="62138" spans="1:1" x14ac:dyDescent="0.55000000000000004">
      <c r="A62138" s="131"/>
    </row>
    <row r="62139" spans="1:1" x14ac:dyDescent="0.55000000000000004">
      <c r="A62139" s="131"/>
    </row>
    <row r="62142" spans="1:1" x14ac:dyDescent="0.55000000000000004">
      <c r="A62142" s="131"/>
    </row>
    <row r="62143" spans="1:1" x14ac:dyDescent="0.55000000000000004">
      <c r="A62143" s="131"/>
    </row>
    <row r="62146" spans="1:1" x14ac:dyDescent="0.55000000000000004">
      <c r="A62146" s="131"/>
    </row>
    <row r="62147" spans="1:1" x14ac:dyDescent="0.55000000000000004">
      <c r="A62147" s="131"/>
    </row>
    <row r="62150" spans="1:1" x14ac:dyDescent="0.55000000000000004">
      <c r="A62150" s="131"/>
    </row>
    <row r="62151" spans="1:1" x14ac:dyDescent="0.55000000000000004">
      <c r="A62151" s="131"/>
    </row>
    <row r="62154" spans="1:1" x14ac:dyDescent="0.55000000000000004">
      <c r="A62154" s="131"/>
    </row>
    <row r="62155" spans="1:1" x14ac:dyDescent="0.55000000000000004">
      <c r="A62155" s="131"/>
    </row>
    <row r="62158" spans="1:1" x14ac:dyDescent="0.55000000000000004">
      <c r="A62158" s="131"/>
    </row>
    <row r="62159" spans="1:1" x14ac:dyDescent="0.55000000000000004">
      <c r="A62159" s="131"/>
    </row>
    <row r="62162" spans="1:1" x14ac:dyDescent="0.55000000000000004">
      <c r="A62162" s="131"/>
    </row>
    <row r="62163" spans="1:1" x14ac:dyDescent="0.55000000000000004">
      <c r="A62163" s="131"/>
    </row>
    <row r="62166" spans="1:1" x14ac:dyDescent="0.55000000000000004">
      <c r="A62166" s="131"/>
    </row>
    <row r="62167" spans="1:1" x14ac:dyDescent="0.55000000000000004">
      <c r="A62167" s="131"/>
    </row>
    <row r="62170" spans="1:1" x14ac:dyDescent="0.55000000000000004">
      <c r="A62170" s="131"/>
    </row>
    <row r="62171" spans="1:1" x14ac:dyDescent="0.55000000000000004">
      <c r="A62171" s="131"/>
    </row>
    <row r="62174" spans="1:1" x14ac:dyDescent="0.55000000000000004">
      <c r="A62174" s="131"/>
    </row>
    <row r="62175" spans="1:1" x14ac:dyDescent="0.55000000000000004">
      <c r="A62175" s="131"/>
    </row>
    <row r="62178" spans="1:1" x14ac:dyDescent="0.55000000000000004">
      <c r="A62178" s="131"/>
    </row>
    <row r="62179" spans="1:1" x14ac:dyDescent="0.55000000000000004">
      <c r="A62179" s="131"/>
    </row>
    <row r="62182" spans="1:1" x14ac:dyDescent="0.55000000000000004">
      <c r="A62182" s="131"/>
    </row>
    <row r="62183" spans="1:1" x14ac:dyDescent="0.55000000000000004">
      <c r="A62183" s="131"/>
    </row>
    <row r="62186" spans="1:1" x14ac:dyDescent="0.55000000000000004">
      <c r="A62186" s="131"/>
    </row>
    <row r="62187" spans="1:1" x14ac:dyDescent="0.55000000000000004">
      <c r="A62187" s="131"/>
    </row>
    <row r="62190" spans="1:1" x14ac:dyDescent="0.55000000000000004">
      <c r="A62190" s="131"/>
    </row>
    <row r="62191" spans="1:1" x14ac:dyDescent="0.55000000000000004">
      <c r="A62191" s="131"/>
    </row>
    <row r="62194" spans="1:1" x14ac:dyDescent="0.55000000000000004">
      <c r="A62194" s="131"/>
    </row>
    <row r="62195" spans="1:1" x14ac:dyDescent="0.55000000000000004">
      <c r="A62195" s="131"/>
    </row>
    <row r="62198" spans="1:1" x14ac:dyDescent="0.55000000000000004">
      <c r="A62198" s="131"/>
    </row>
    <row r="62199" spans="1:1" x14ac:dyDescent="0.55000000000000004">
      <c r="A62199" s="131"/>
    </row>
    <row r="62202" spans="1:1" x14ac:dyDescent="0.55000000000000004">
      <c r="A62202" s="131"/>
    </row>
    <row r="62203" spans="1:1" x14ac:dyDescent="0.55000000000000004">
      <c r="A62203" s="131"/>
    </row>
    <row r="62206" spans="1:1" x14ac:dyDescent="0.55000000000000004">
      <c r="A62206" s="131"/>
    </row>
    <row r="62207" spans="1:1" x14ac:dyDescent="0.55000000000000004">
      <c r="A62207" s="131"/>
    </row>
    <row r="62210" spans="1:1" x14ac:dyDescent="0.55000000000000004">
      <c r="A62210" s="131"/>
    </row>
    <row r="62211" spans="1:1" x14ac:dyDescent="0.55000000000000004">
      <c r="A62211" s="131"/>
    </row>
    <row r="62214" spans="1:1" x14ac:dyDescent="0.55000000000000004">
      <c r="A62214" s="131"/>
    </row>
    <row r="62215" spans="1:1" x14ac:dyDescent="0.55000000000000004">
      <c r="A62215" s="131"/>
    </row>
    <row r="62218" spans="1:1" x14ac:dyDescent="0.55000000000000004">
      <c r="A62218" s="131"/>
    </row>
    <row r="62219" spans="1:1" x14ac:dyDescent="0.55000000000000004">
      <c r="A62219" s="131"/>
    </row>
    <row r="62222" spans="1:1" x14ac:dyDescent="0.55000000000000004">
      <c r="A62222" s="131"/>
    </row>
    <row r="62223" spans="1:1" x14ac:dyDescent="0.55000000000000004">
      <c r="A62223" s="131"/>
    </row>
    <row r="62226" spans="1:1" x14ac:dyDescent="0.55000000000000004">
      <c r="A62226" s="131"/>
    </row>
    <row r="62227" spans="1:1" x14ac:dyDescent="0.55000000000000004">
      <c r="A62227" s="131"/>
    </row>
    <row r="62230" spans="1:1" x14ac:dyDescent="0.55000000000000004">
      <c r="A62230" s="131"/>
    </row>
    <row r="62231" spans="1:1" x14ac:dyDescent="0.55000000000000004">
      <c r="A62231" s="131"/>
    </row>
    <row r="62234" spans="1:1" x14ac:dyDescent="0.55000000000000004">
      <c r="A62234" s="131"/>
    </row>
    <row r="62235" spans="1:1" x14ac:dyDescent="0.55000000000000004">
      <c r="A62235" s="131"/>
    </row>
    <row r="62238" spans="1:1" x14ac:dyDescent="0.55000000000000004">
      <c r="A62238" s="131"/>
    </row>
    <row r="62239" spans="1:1" x14ac:dyDescent="0.55000000000000004">
      <c r="A62239" s="131"/>
    </row>
    <row r="62242" spans="1:1" x14ac:dyDescent="0.55000000000000004">
      <c r="A62242" s="131"/>
    </row>
    <row r="62243" spans="1:1" x14ac:dyDescent="0.55000000000000004">
      <c r="A62243" s="131"/>
    </row>
    <row r="62246" spans="1:1" x14ac:dyDescent="0.55000000000000004">
      <c r="A62246" s="131"/>
    </row>
    <row r="62247" spans="1:1" x14ac:dyDescent="0.55000000000000004">
      <c r="A62247" s="131"/>
    </row>
    <row r="62250" spans="1:1" x14ac:dyDescent="0.55000000000000004">
      <c r="A62250" s="131"/>
    </row>
    <row r="62251" spans="1:1" x14ac:dyDescent="0.55000000000000004">
      <c r="A62251" s="131"/>
    </row>
    <row r="62254" spans="1:1" x14ac:dyDescent="0.55000000000000004">
      <c r="A62254" s="131"/>
    </row>
    <row r="62255" spans="1:1" x14ac:dyDescent="0.55000000000000004">
      <c r="A62255" s="131"/>
    </row>
    <row r="62258" spans="1:1" x14ac:dyDescent="0.55000000000000004">
      <c r="A62258" s="131"/>
    </row>
    <row r="62259" spans="1:1" x14ac:dyDescent="0.55000000000000004">
      <c r="A62259" s="131"/>
    </row>
    <row r="62262" spans="1:1" x14ac:dyDescent="0.55000000000000004">
      <c r="A62262" s="131"/>
    </row>
    <row r="62263" spans="1:1" x14ac:dyDescent="0.55000000000000004">
      <c r="A62263" s="131"/>
    </row>
    <row r="62266" spans="1:1" x14ac:dyDescent="0.55000000000000004">
      <c r="A62266" s="131"/>
    </row>
    <row r="62267" spans="1:1" x14ac:dyDescent="0.55000000000000004">
      <c r="A62267" s="131"/>
    </row>
    <row r="62270" spans="1:1" x14ac:dyDescent="0.55000000000000004">
      <c r="A62270" s="131"/>
    </row>
    <row r="62271" spans="1:1" x14ac:dyDescent="0.55000000000000004">
      <c r="A62271" s="131"/>
    </row>
    <row r="62274" spans="1:1" x14ac:dyDescent="0.55000000000000004">
      <c r="A62274" s="131"/>
    </row>
    <row r="62275" spans="1:1" x14ac:dyDescent="0.55000000000000004">
      <c r="A62275" s="131"/>
    </row>
    <row r="62278" spans="1:1" x14ac:dyDescent="0.55000000000000004">
      <c r="A62278" s="131"/>
    </row>
    <row r="62279" spans="1:1" x14ac:dyDescent="0.55000000000000004">
      <c r="A62279" s="131"/>
    </row>
    <row r="62282" spans="1:1" x14ac:dyDescent="0.55000000000000004">
      <c r="A62282" s="131"/>
    </row>
    <row r="62283" spans="1:1" x14ac:dyDescent="0.55000000000000004">
      <c r="A62283" s="131"/>
    </row>
    <row r="62286" spans="1:1" x14ac:dyDescent="0.55000000000000004">
      <c r="A62286" s="131"/>
    </row>
    <row r="62287" spans="1:1" x14ac:dyDescent="0.55000000000000004">
      <c r="A62287" s="131"/>
    </row>
    <row r="62290" spans="1:1" x14ac:dyDescent="0.55000000000000004">
      <c r="A62290" s="131"/>
    </row>
    <row r="62291" spans="1:1" x14ac:dyDescent="0.55000000000000004">
      <c r="A62291" s="131"/>
    </row>
    <row r="62294" spans="1:1" x14ac:dyDescent="0.55000000000000004">
      <c r="A62294" s="131"/>
    </row>
    <row r="62295" spans="1:1" x14ac:dyDescent="0.55000000000000004">
      <c r="A62295" s="131"/>
    </row>
    <row r="62298" spans="1:1" x14ac:dyDescent="0.55000000000000004">
      <c r="A62298" s="131"/>
    </row>
    <row r="62299" spans="1:1" x14ac:dyDescent="0.55000000000000004">
      <c r="A62299" s="131"/>
    </row>
    <row r="62302" spans="1:1" x14ac:dyDescent="0.55000000000000004">
      <c r="A62302" s="131"/>
    </row>
    <row r="62303" spans="1:1" x14ac:dyDescent="0.55000000000000004">
      <c r="A62303" s="131"/>
    </row>
    <row r="62306" spans="1:1" x14ac:dyDescent="0.55000000000000004">
      <c r="A62306" s="131"/>
    </row>
    <row r="62307" spans="1:1" x14ac:dyDescent="0.55000000000000004">
      <c r="A62307" s="131"/>
    </row>
    <row r="62310" spans="1:1" x14ac:dyDescent="0.55000000000000004">
      <c r="A62310" s="131"/>
    </row>
    <row r="62311" spans="1:1" x14ac:dyDescent="0.55000000000000004">
      <c r="A62311" s="131"/>
    </row>
    <row r="62314" spans="1:1" x14ac:dyDescent="0.55000000000000004">
      <c r="A62314" s="131"/>
    </row>
    <row r="62315" spans="1:1" x14ac:dyDescent="0.55000000000000004">
      <c r="A62315" s="131"/>
    </row>
    <row r="62318" spans="1:1" x14ac:dyDescent="0.55000000000000004">
      <c r="A62318" s="131"/>
    </row>
    <row r="62319" spans="1:1" x14ac:dyDescent="0.55000000000000004">
      <c r="A62319" s="131"/>
    </row>
    <row r="62322" spans="1:1" x14ac:dyDescent="0.55000000000000004">
      <c r="A62322" s="131"/>
    </row>
    <row r="62323" spans="1:1" x14ac:dyDescent="0.55000000000000004">
      <c r="A62323" s="131"/>
    </row>
    <row r="62326" spans="1:1" x14ac:dyDescent="0.55000000000000004">
      <c r="A62326" s="131"/>
    </row>
    <row r="62327" spans="1:1" x14ac:dyDescent="0.55000000000000004">
      <c r="A62327" s="131"/>
    </row>
    <row r="62330" spans="1:1" x14ac:dyDescent="0.55000000000000004">
      <c r="A62330" s="131"/>
    </row>
    <row r="62331" spans="1:1" x14ac:dyDescent="0.55000000000000004">
      <c r="A62331" s="131"/>
    </row>
    <row r="62334" spans="1:1" x14ac:dyDescent="0.55000000000000004">
      <c r="A62334" s="131"/>
    </row>
    <row r="62335" spans="1:1" x14ac:dyDescent="0.55000000000000004">
      <c r="A62335" s="131"/>
    </row>
    <row r="62338" spans="1:1" x14ac:dyDescent="0.55000000000000004">
      <c r="A62338" s="131"/>
    </row>
    <row r="62339" spans="1:1" x14ac:dyDescent="0.55000000000000004">
      <c r="A62339" s="131"/>
    </row>
    <row r="62342" spans="1:1" x14ac:dyDescent="0.55000000000000004">
      <c r="A62342" s="131"/>
    </row>
    <row r="62343" spans="1:1" x14ac:dyDescent="0.55000000000000004">
      <c r="A62343" s="131"/>
    </row>
    <row r="62346" spans="1:1" x14ac:dyDescent="0.55000000000000004">
      <c r="A62346" s="131"/>
    </row>
    <row r="62347" spans="1:1" x14ac:dyDescent="0.55000000000000004">
      <c r="A62347" s="131"/>
    </row>
    <row r="62350" spans="1:1" x14ac:dyDescent="0.55000000000000004">
      <c r="A62350" s="131"/>
    </row>
    <row r="62351" spans="1:1" x14ac:dyDescent="0.55000000000000004">
      <c r="A62351" s="131"/>
    </row>
    <row r="62354" spans="1:1" x14ac:dyDescent="0.55000000000000004">
      <c r="A62354" s="131"/>
    </row>
    <row r="62355" spans="1:1" x14ac:dyDescent="0.55000000000000004">
      <c r="A62355" s="131"/>
    </row>
    <row r="62358" spans="1:1" x14ac:dyDescent="0.55000000000000004">
      <c r="A62358" s="131"/>
    </row>
    <row r="62359" spans="1:1" x14ac:dyDescent="0.55000000000000004">
      <c r="A62359" s="131"/>
    </row>
    <row r="62362" spans="1:1" x14ac:dyDescent="0.55000000000000004">
      <c r="A62362" s="131"/>
    </row>
    <row r="62363" spans="1:1" x14ac:dyDescent="0.55000000000000004">
      <c r="A62363" s="131"/>
    </row>
    <row r="62366" spans="1:1" x14ac:dyDescent="0.55000000000000004">
      <c r="A62366" s="131"/>
    </row>
    <row r="62367" spans="1:1" x14ac:dyDescent="0.55000000000000004">
      <c r="A62367" s="131"/>
    </row>
    <row r="62370" spans="1:1" x14ac:dyDescent="0.55000000000000004">
      <c r="A62370" s="131"/>
    </row>
    <row r="62371" spans="1:1" x14ac:dyDescent="0.55000000000000004">
      <c r="A62371" s="131"/>
    </row>
    <row r="62374" spans="1:1" x14ac:dyDescent="0.55000000000000004">
      <c r="A62374" s="131"/>
    </row>
    <row r="62375" spans="1:1" x14ac:dyDescent="0.55000000000000004">
      <c r="A62375" s="131"/>
    </row>
    <row r="62378" spans="1:1" x14ac:dyDescent="0.55000000000000004">
      <c r="A62378" s="131"/>
    </row>
    <row r="62379" spans="1:1" x14ac:dyDescent="0.55000000000000004">
      <c r="A62379" s="131"/>
    </row>
    <row r="62382" spans="1:1" x14ac:dyDescent="0.55000000000000004">
      <c r="A62382" s="131"/>
    </row>
    <row r="62383" spans="1:1" x14ac:dyDescent="0.55000000000000004">
      <c r="A62383" s="131"/>
    </row>
    <row r="62386" spans="1:1" x14ac:dyDescent="0.55000000000000004">
      <c r="A62386" s="131"/>
    </row>
    <row r="62387" spans="1:1" x14ac:dyDescent="0.55000000000000004">
      <c r="A62387" s="131"/>
    </row>
    <row r="62390" spans="1:1" x14ac:dyDescent="0.55000000000000004">
      <c r="A62390" s="131"/>
    </row>
    <row r="62391" spans="1:1" x14ac:dyDescent="0.55000000000000004">
      <c r="A62391" s="131"/>
    </row>
    <row r="62394" spans="1:1" x14ac:dyDescent="0.55000000000000004">
      <c r="A62394" s="131"/>
    </row>
    <row r="62395" spans="1:1" x14ac:dyDescent="0.55000000000000004">
      <c r="A62395" s="131"/>
    </row>
    <row r="62398" spans="1:1" x14ac:dyDescent="0.55000000000000004">
      <c r="A62398" s="131"/>
    </row>
    <row r="62399" spans="1:1" x14ac:dyDescent="0.55000000000000004">
      <c r="A62399" s="131"/>
    </row>
    <row r="62402" spans="1:1" x14ac:dyDescent="0.55000000000000004">
      <c r="A62402" s="131"/>
    </row>
    <row r="62403" spans="1:1" x14ac:dyDescent="0.55000000000000004">
      <c r="A62403" s="131"/>
    </row>
    <row r="62406" spans="1:1" x14ac:dyDescent="0.55000000000000004">
      <c r="A62406" s="131"/>
    </row>
    <row r="62407" spans="1:1" x14ac:dyDescent="0.55000000000000004">
      <c r="A62407" s="131"/>
    </row>
    <row r="62410" spans="1:1" x14ac:dyDescent="0.55000000000000004">
      <c r="A62410" s="131"/>
    </row>
    <row r="62411" spans="1:1" x14ac:dyDescent="0.55000000000000004">
      <c r="A62411" s="131"/>
    </row>
    <row r="62414" spans="1:1" x14ac:dyDescent="0.55000000000000004">
      <c r="A62414" s="131"/>
    </row>
    <row r="62415" spans="1:1" x14ac:dyDescent="0.55000000000000004">
      <c r="A62415" s="131"/>
    </row>
    <row r="62418" spans="1:1" x14ac:dyDescent="0.55000000000000004">
      <c r="A62418" s="131"/>
    </row>
    <row r="62419" spans="1:1" x14ac:dyDescent="0.55000000000000004">
      <c r="A62419" s="131"/>
    </row>
    <row r="62422" spans="1:1" x14ac:dyDescent="0.55000000000000004">
      <c r="A62422" s="131"/>
    </row>
    <row r="62423" spans="1:1" x14ac:dyDescent="0.55000000000000004">
      <c r="A62423" s="131"/>
    </row>
    <row r="62426" spans="1:1" x14ac:dyDescent="0.55000000000000004">
      <c r="A62426" s="131"/>
    </row>
    <row r="62427" spans="1:1" x14ac:dyDescent="0.55000000000000004">
      <c r="A62427" s="131"/>
    </row>
    <row r="62430" spans="1:1" x14ac:dyDescent="0.55000000000000004">
      <c r="A62430" s="131"/>
    </row>
    <row r="62431" spans="1:1" x14ac:dyDescent="0.55000000000000004">
      <c r="A62431" s="131"/>
    </row>
    <row r="62434" spans="1:1" x14ac:dyDescent="0.55000000000000004">
      <c r="A62434" s="131"/>
    </row>
    <row r="62435" spans="1:1" x14ac:dyDescent="0.55000000000000004">
      <c r="A62435" s="131"/>
    </row>
    <row r="62438" spans="1:1" x14ac:dyDescent="0.55000000000000004">
      <c r="A62438" s="131"/>
    </row>
    <row r="62439" spans="1:1" x14ac:dyDescent="0.55000000000000004">
      <c r="A62439" s="131"/>
    </row>
    <row r="62442" spans="1:1" x14ac:dyDescent="0.55000000000000004">
      <c r="A62442" s="131"/>
    </row>
    <row r="62443" spans="1:1" x14ac:dyDescent="0.55000000000000004">
      <c r="A62443" s="131"/>
    </row>
    <row r="62446" spans="1:1" x14ac:dyDescent="0.55000000000000004">
      <c r="A62446" s="131"/>
    </row>
    <row r="62447" spans="1:1" x14ac:dyDescent="0.55000000000000004">
      <c r="A62447" s="131"/>
    </row>
    <row r="62450" spans="1:1" x14ac:dyDescent="0.55000000000000004">
      <c r="A62450" s="131"/>
    </row>
    <row r="62451" spans="1:1" x14ac:dyDescent="0.55000000000000004">
      <c r="A62451" s="131"/>
    </row>
    <row r="62454" spans="1:1" x14ac:dyDescent="0.55000000000000004">
      <c r="A62454" s="131"/>
    </row>
    <row r="62455" spans="1:1" x14ac:dyDescent="0.55000000000000004">
      <c r="A62455" s="131"/>
    </row>
    <row r="62458" spans="1:1" x14ac:dyDescent="0.55000000000000004">
      <c r="A62458" s="131"/>
    </row>
    <row r="62459" spans="1:1" x14ac:dyDescent="0.55000000000000004">
      <c r="A62459" s="131"/>
    </row>
    <row r="62462" spans="1:1" x14ac:dyDescent="0.55000000000000004">
      <c r="A62462" s="131"/>
    </row>
    <row r="62463" spans="1:1" x14ac:dyDescent="0.55000000000000004">
      <c r="A62463" s="131"/>
    </row>
    <row r="62466" spans="1:1" x14ac:dyDescent="0.55000000000000004">
      <c r="A62466" s="131"/>
    </row>
    <row r="62467" spans="1:1" x14ac:dyDescent="0.55000000000000004">
      <c r="A62467" s="131"/>
    </row>
    <row r="62470" spans="1:1" x14ac:dyDescent="0.55000000000000004">
      <c r="A62470" s="131"/>
    </row>
    <row r="62471" spans="1:1" x14ac:dyDescent="0.55000000000000004">
      <c r="A62471" s="131"/>
    </row>
    <row r="62474" spans="1:1" x14ac:dyDescent="0.55000000000000004">
      <c r="A62474" s="131"/>
    </row>
    <row r="62475" spans="1:1" x14ac:dyDescent="0.55000000000000004">
      <c r="A62475" s="131"/>
    </row>
    <row r="62478" spans="1:1" x14ac:dyDescent="0.55000000000000004">
      <c r="A62478" s="131"/>
    </row>
    <row r="62479" spans="1:1" x14ac:dyDescent="0.55000000000000004">
      <c r="A62479" s="131"/>
    </row>
    <row r="62482" spans="1:1" x14ac:dyDescent="0.55000000000000004">
      <c r="A62482" s="131"/>
    </row>
    <row r="62483" spans="1:1" x14ac:dyDescent="0.55000000000000004">
      <c r="A62483" s="131"/>
    </row>
    <row r="62486" spans="1:1" x14ac:dyDescent="0.55000000000000004">
      <c r="A62486" s="131"/>
    </row>
    <row r="62487" spans="1:1" x14ac:dyDescent="0.55000000000000004">
      <c r="A62487" s="131"/>
    </row>
    <row r="62490" spans="1:1" x14ac:dyDescent="0.55000000000000004">
      <c r="A62490" s="131"/>
    </row>
    <row r="62491" spans="1:1" x14ac:dyDescent="0.55000000000000004">
      <c r="A62491" s="131"/>
    </row>
    <row r="62494" spans="1:1" x14ac:dyDescent="0.55000000000000004">
      <c r="A62494" s="131"/>
    </row>
    <row r="62495" spans="1:1" x14ac:dyDescent="0.55000000000000004">
      <c r="A62495" s="131"/>
    </row>
    <row r="62498" spans="1:1" x14ac:dyDescent="0.55000000000000004">
      <c r="A62498" s="131"/>
    </row>
    <row r="62499" spans="1:1" x14ac:dyDescent="0.55000000000000004">
      <c r="A62499" s="131"/>
    </row>
    <row r="62502" spans="1:1" x14ac:dyDescent="0.55000000000000004">
      <c r="A62502" s="131"/>
    </row>
    <row r="62503" spans="1:1" x14ac:dyDescent="0.55000000000000004">
      <c r="A62503" s="131"/>
    </row>
    <row r="62506" spans="1:1" x14ac:dyDescent="0.55000000000000004">
      <c r="A62506" s="131"/>
    </row>
    <row r="62507" spans="1:1" x14ac:dyDescent="0.55000000000000004">
      <c r="A62507" s="131"/>
    </row>
    <row r="62510" spans="1:1" x14ac:dyDescent="0.55000000000000004">
      <c r="A62510" s="131"/>
    </row>
    <row r="62511" spans="1:1" x14ac:dyDescent="0.55000000000000004">
      <c r="A62511" s="131"/>
    </row>
    <row r="62514" spans="1:1" x14ac:dyDescent="0.55000000000000004">
      <c r="A62514" s="131"/>
    </row>
    <row r="62515" spans="1:1" x14ac:dyDescent="0.55000000000000004">
      <c r="A62515" s="131"/>
    </row>
    <row r="62518" spans="1:1" x14ac:dyDescent="0.55000000000000004">
      <c r="A62518" s="131"/>
    </row>
    <row r="62519" spans="1:1" x14ac:dyDescent="0.55000000000000004">
      <c r="A62519" s="131"/>
    </row>
    <row r="62522" spans="1:1" x14ac:dyDescent="0.55000000000000004">
      <c r="A62522" s="131"/>
    </row>
    <row r="62523" spans="1:1" x14ac:dyDescent="0.55000000000000004">
      <c r="A62523" s="131"/>
    </row>
    <row r="62526" spans="1:1" x14ac:dyDescent="0.55000000000000004">
      <c r="A62526" s="131"/>
    </row>
    <row r="62527" spans="1:1" x14ac:dyDescent="0.55000000000000004">
      <c r="A62527" s="131"/>
    </row>
    <row r="62530" spans="1:1" x14ac:dyDescent="0.55000000000000004">
      <c r="A62530" s="131"/>
    </row>
    <row r="62531" spans="1:1" x14ac:dyDescent="0.55000000000000004">
      <c r="A62531" s="131"/>
    </row>
    <row r="62534" spans="1:1" x14ac:dyDescent="0.55000000000000004">
      <c r="A62534" s="131"/>
    </row>
    <row r="62535" spans="1:1" x14ac:dyDescent="0.55000000000000004">
      <c r="A62535" s="131"/>
    </row>
    <row r="62538" spans="1:1" x14ac:dyDescent="0.55000000000000004">
      <c r="A62538" s="131"/>
    </row>
    <row r="62539" spans="1:1" x14ac:dyDescent="0.55000000000000004">
      <c r="A62539" s="131"/>
    </row>
    <row r="62542" spans="1:1" x14ac:dyDescent="0.55000000000000004">
      <c r="A62542" s="131"/>
    </row>
    <row r="62543" spans="1:1" x14ac:dyDescent="0.55000000000000004">
      <c r="A62543" s="131"/>
    </row>
    <row r="62546" spans="1:1" x14ac:dyDescent="0.55000000000000004">
      <c r="A62546" s="131"/>
    </row>
    <row r="62547" spans="1:1" x14ac:dyDescent="0.55000000000000004">
      <c r="A62547" s="131"/>
    </row>
    <row r="62550" spans="1:1" x14ac:dyDescent="0.55000000000000004">
      <c r="A62550" s="131"/>
    </row>
    <row r="62551" spans="1:1" x14ac:dyDescent="0.55000000000000004">
      <c r="A62551" s="131"/>
    </row>
    <row r="62554" spans="1:1" x14ac:dyDescent="0.55000000000000004">
      <c r="A62554" s="131"/>
    </row>
    <row r="62555" spans="1:1" x14ac:dyDescent="0.55000000000000004">
      <c r="A62555" s="131"/>
    </row>
    <row r="62558" spans="1:1" x14ac:dyDescent="0.55000000000000004">
      <c r="A62558" s="131"/>
    </row>
    <row r="62559" spans="1:1" x14ac:dyDescent="0.55000000000000004">
      <c r="A62559" s="131"/>
    </row>
    <row r="62562" spans="1:1" x14ac:dyDescent="0.55000000000000004">
      <c r="A62562" s="131"/>
    </row>
    <row r="62563" spans="1:1" x14ac:dyDescent="0.55000000000000004">
      <c r="A62563" s="131"/>
    </row>
    <row r="62566" spans="1:1" x14ac:dyDescent="0.55000000000000004">
      <c r="A62566" s="131"/>
    </row>
    <row r="62567" spans="1:1" x14ac:dyDescent="0.55000000000000004">
      <c r="A62567" s="131"/>
    </row>
    <row r="62570" spans="1:1" x14ac:dyDescent="0.55000000000000004">
      <c r="A62570" s="131"/>
    </row>
    <row r="62571" spans="1:1" x14ac:dyDescent="0.55000000000000004">
      <c r="A62571" s="131"/>
    </row>
    <row r="62574" spans="1:1" x14ac:dyDescent="0.55000000000000004">
      <c r="A62574" s="131"/>
    </row>
    <row r="62575" spans="1:1" x14ac:dyDescent="0.55000000000000004">
      <c r="A62575" s="131"/>
    </row>
    <row r="62578" spans="1:1" x14ac:dyDescent="0.55000000000000004">
      <c r="A62578" s="131"/>
    </row>
    <row r="62579" spans="1:1" x14ac:dyDescent="0.55000000000000004">
      <c r="A62579" s="131"/>
    </row>
    <row r="62582" spans="1:1" x14ac:dyDescent="0.55000000000000004">
      <c r="A62582" s="131"/>
    </row>
    <row r="62583" spans="1:1" x14ac:dyDescent="0.55000000000000004">
      <c r="A62583" s="131"/>
    </row>
    <row r="62586" spans="1:1" x14ac:dyDescent="0.55000000000000004">
      <c r="A62586" s="131"/>
    </row>
    <row r="62587" spans="1:1" x14ac:dyDescent="0.55000000000000004">
      <c r="A62587" s="131"/>
    </row>
    <row r="62590" spans="1:1" x14ac:dyDescent="0.55000000000000004">
      <c r="A62590" s="131"/>
    </row>
    <row r="62591" spans="1:1" x14ac:dyDescent="0.55000000000000004">
      <c r="A62591" s="131"/>
    </row>
    <row r="62594" spans="1:1" x14ac:dyDescent="0.55000000000000004">
      <c r="A62594" s="131"/>
    </row>
    <row r="62595" spans="1:1" x14ac:dyDescent="0.55000000000000004">
      <c r="A62595" s="131"/>
    </row>
    <row r="62598" spans="1:1" x14ac:dyDescent="0.55000000000000004">
      <c r="A62598" s="131"/>
    </row>
    <row r="62599" spans="1:1" x14ac:dyDescent="0.55000000000000004">
      <c r="A62599" s="131"/>
    </row>
    <row r="62602" spans="1:1" x14ac:dyDescent="0.55000000000000004">
      <c r="A62602" s="131"/>
    </row>
    <row r="62603" spans="1:1" x14ac:dyDescent="0.55000000000000004">
      <c r="A62603" s="131"/>
    </row>
    <row r="62606" spans="1:1" x14ac:dyDescent="0.55000000000000004">
      <c r="A62606" s="131"/>
    </row>
    <row r="62607" spans="1:1" x14ac:dyDescent="0.55000000000000004">
      <c r="A62607" s="131"/>
    </row>
    <row r="62610" spans="1:1" x14ac:dyDescent="0.55000000000000004">
      <c r="A62610" s="131"/>
    </row>
    <row r="62611" spans="1:1" x14ac:dyDescent="0.55000000000000004">
      <c r="A62611" s="131"/>
    </row>
    <row r="62614" spans="1:1" x14ac:dyDescent="0.55000000000000004">
      <c r="A62614" s="131"/>
    </row>
    <row r="62615" spans="1:1" x14ac:dyDescent="0.55000000000000004">
      <c r="A62615" s="131"/>
    </row>
    <row r="62618" spans="1:1" x14ac:dyDescent="0.55000000000000004">
      <c r="A62618" s="131"/>
    </row>
    <row r="62619" spans="1:1" x14ac:dyDescent="0.55000000000000004">
      <c r="A62619" s="131"/>
    </row>
    <row r="62622" spans="1:1" x14ac:dyDescent="0.55000000000000004">
      <c r="A62622" s="131"/>
    </row>
    <row r="62623" spans="1:1" x14ac:dyDescent="0.55000000000000004">
      <c r="A62623" s="131"/>
    </row>
    <row r="62626" spans="1:1" x14ac:dyDescent="0.55000000000000004">
      <c r="A62626" s="131"/>
    </row>
    <row r="62627" spans="1:1" x14ac:dyDescent="0.55000000000000004">
      <c r="A62627" s="131"/>
    </row>
    <row r="62630" spans="1:1" x14ac:dyDescent="0.55000000000000004">
      <c r="A62630" s="131"/>
    </row>
    <row r="62631" spans="1:1" x14ac:dyDescent="0.55000000000000004">
      <c r="A62631" s="131"/>
    </row>
    <row r="62634" spans="1:1" x14ac:dyDescent="0.55000000000000004">
      <c r="A62634" s="131"/>
    </row>
    <row r="62635" spans="1:1" x14ac:dyDescent="0.55000000000000004">
      <c r="A62635" s="131"/>
    </row>
    <row r="62638" spans="1:1" x14ac:dyDescent="0.55000000000000004">
      <c r="A62638" s="131"/>
    </row>
    <row r="62639" spans="1:1" x14ac:dyDescent="0.55000000000000004">
      <c r="A62639" s="131"/>
    </row>
    <row r="62642" spans="1:1" x14ac:dyDescent="0.55000000000000004">
      <c r="A62642" s="131"/>
    </row>
    <row r="62643" spans="1:1" x14ac:dyDescent="0.55000000000000004">
      <c r="A62643" s="131"/>
    </row>
    <row r="62646" spans="1:1" x14ac:dyDescent="0.55000000000000004">
      <c r="A62646" s="131"/>
    </row>
    <row r="62647" spans="1:1" x14ac:dyDescent="0.55000000000000004">
      <c r="A62647" s="131"/>
    </row>
    <row r="62650" spans="1:1" x14ac:dyDescent="0.55000000000000004">
      <c r="A62650" s="131"/>
    </row>
    <row r="62651" spans="1:1" x14ac:dyDescent="0.55000000000000004">
      <c r="A62651" s="131"/>
    </row>
    <row r="62654" spans="1:1" x14ac:dyDescent="0.55000000000000004">
      <c r="A62654" s="131"/>
    </row>
    <row r="62655" spans="1:1" x14ac:dyDescent="0.55000000000000004">
      <c r="A62655" s="131"/>
    </row>
    <row r="62658" spans="1:1" x14ac:dyDescent="0.55000000000000004">
      <c r="A62658" s="131"/>
    </row>
    <row r="62659" spans="1:1" x14ac:dyDescent="0.55000000000000004">
      <c r="A62659" s="131"/>
    </row>
    <row r="62662" spans="1:1" x14ac:dyDescent="0.55000000000000004">
      <c r="A62662" s="131"/>
    </row>
    <row r="62663" spans="1:1" x14ac:dyDescent="0.55000000000000004">
      <c r="A62663" s="131"/>
    </row>
    <row r="62666" spans="1:1" x14ac:dyDescent="0.55000000000000004">
      <c r="A62666" s="131"/>
    </row>
    <row r="62667" spans="1:1" x14ac:dyDescent="0.55000000000000004">
      <c r="A62667" s="131"/>
    </row>
    <row r="62670" spans="1:1" x14ac:dyDescent="0.55000000000000004">
      <c r="A62670" s="131"/>
    </row>
    <row r="62671" spans="1:1" x14ac:dyDescent="0.55000000000000004">
      <c r="A62671" s="131"/>
    </row>
    <row r="62674" spans="1:1" x14ac:dyDescent="0.55000000000000004">
      <c r="A62674" s="131"/>
    </row>
    <row r="62675" spans="1:1" x14ac:dyDescent="0.55000000000000004">
      <c r="A62675" s="131"/>
    </row>
    <row r="62678" spans="1:1" x14ac:dyDescent="0.55000000000000004">
      <c r="A62678" s="131"/>
    </row>
    <row r="62679" spans="1:1" x14ac:dyDescent="0.55000000000000004">
      <c r="A62679" s="131"/>
    </row>
    <row r="62682" spans="1:1" x14ac:dyDescent="0.55000000000000004">
      <c r="A62682" s="131"/>
    </row>
    <row r="62683" spans="1:1" x14ac:dyDescent="0.55000000000000004">
      <c r="A62683" s="131"/>
    </row>
    <row r="62686" spans="1:1" x14ac:dyDescent="0.55000000000000004">
      <c r="A62686" s="131"/>
    </row>
    <row r="62687" spans="1:1" x14ac:dyDescent="0.55000000000000004">
      <c r="A62687" s="131"/>
    </row>
    <row r="62690" spans="1:1" x14ac:dyDescent="0.55000000000000004">
      <c r="A62690" s="131"/>
    </row>
    <row r="62691" spans="1:1" x14ac:dyDescent="0.55000000000000004">
      <c r="A62691" s="131"/>
    </row>
    <row r="62694" spans="1:1" x14ac:dyDescent="0.55000000000000004">
      <c r="A62694" s="131"/>
    </row>
    <row r="62695" spans="1:1" x14ac:dyDescent="0.55000000000000004">
      <c r="A62695" s="131"/>
    </row>
    <row r="62698" spans="1:1" x14ac:dyDescent="0.55000000000000004">
      <c r="A62698" s="131"/>
    </row>
    <row r="62699" spans="1:1" x14ac:dyDescent="0.55000000000000004">
      <c r="A62699" s="131"/>
    </row>
    <row r="62702" spans="1:1" x14ac:dyDescent="0.55000000000000004">
      <c r="A62702" s="131"/>
    </row>
    <row r="62703" spans="1:1" x14ac:dyDescent="0.55000000000000004">
      <c r="A62703" s="131"/>
    </row>
    <row r="62706" spans="1:1" x14ac:dyDescent="0.55000000000000004">
      <c r="A62706" s="131"/>
    </row>
    <row r="62707" spans="1:1" x14ac:dyDescent="0.55000000000000004">
      <c r="A62707" s="131"/>
    </row>
    <row r="62710" spans="1:1" x14ac:dyDescent="0.55000000000000004">
      <c r="A62710" s="131"/>
    </row>
    <row r="62711" spans="1:1" x14ac:dyDescent="0.55000000000000004">
      <c r="A62711" s="131"/>
    </row>
    <row r="62714" spans="1:1" x14ac:dyDescent="0.55000000000000004">
      <c r="A62714" s="131"/>
    </row>
    <row r="62715" spans="1:1" x14ac:dyDescent="0.55000000000000004">
      <c r="A62715" s="131"/>
    </row>
    <row r="62718" spans="1:1" x14ac:dyDescent="0.55000000000000004">
      <c r="A62718" s="131"/>
    </row>
    <row r="62719" spans="1:1" x14ac:dyDescent="0.55000000000000004">
      <c r="A62719" s="131"/>
    </row>
    <row r="62722" spans="1:1" x14ac:dyDescent="0.55000000000000004">
      <c r="A62722" s="131"/>
    </row>
    <row r="62723" spans="1:1" x14ac:dyDescent="0.55000000000000004">
      <c r="A62723" s="131"/>
    </row>
    <row r="62726" spans="1:1" x14ac:dyDescent="0.55000000000000004">
      <c r="A62726" s="131"/>
    </row>
    <row r="62727" spans="1:1" x14ac:dyDescent="0.55000000000000004">
      <c r="A62727" s="131"/>
    </row>
    <row r="62730" spans="1:1" x14ac:dyDescent="0.55000000000000004">
      <c r="A62730" s="131"/>
    </row>
    <row r="62731" spans="1:1" x14ac:dyDescent="0.55000000000000004">
      <c r="A62731" s="131"/>
    </row>
    <row r="62734" spans="1:1" x14ac:dyDescent="0.55000000000000004">
      <c r="A62734" s="131"/>
    </row>
    <row r="62735" spans="1:1" x14ac:dyDescent="0.55000000000000004">
      <c r="A62735" s="131"/>
    </row>
    <row r="62738" spans="1:1" x14ac:dyDescent="0.55000000000000004">
      <c r="A62738" s="131"/>
    </row>
    <row r="62739" spans="1:1" x14ac:dyDescent="0.55000000000000004">
      <c r="A62739" s="131"/>
    </row>
    <row r="62742" spans="1:1" x14ac:dyDescent="0.55000000000000004">
      <c r="A62742" s="131"/>
    </row>
    <row r="62743" spans="1:1" x14ac:dyDescent="0.55000000000000004">
      <c r="A62743" s="131"/>
    </row>
    <row r="62746" spans="1:1" x14ac:dyDescent="0.55000000000000004">
      <c r="A62746" s="131"/>
    </row>
    <row r="62747" spans="1:1" x14ac:dyDescent="0.55000000000000004">
      <c r="A62747" s="131"/>
    </row>
    <row r="62750" spans="1:1" x14ac:dyDescent="0.55000000000000004">
      <c r="A62750" s="131"/>
    </row>
    <row r="62751" spans="1:1" x14ac:dyDescent="0.55000000000000004">
      <c r="A62751" s="131"/>
    </row>
    <row r="62754" spans="1:1" x14ac:dyDescent="0.55000000000000004">
      <c r="A62754" s="131"/>
    </row>
    <row r="62755" spans="1:1" x14ac:dyDescent="0.55000000000000004">
      <c r="A62755" s="131"/>
    </row>
    <row r="62758" spans="1:1" x14ac:dyDescent="0.55000000000000004">
      <c r="A62758" s="131"/>
    </row>
    <row r="62759" spans="1:1" x14ac:dyDescent="0.55000000000000004">
      <c r="A62759" s="131"/>
    </row>
    <row r="62762" spans="1:1" x14ac:dyDescent="0.55000000000000004">
      <c r="A62762" s="131"/>
    </row>
    <row r="62763" spans="1:1" x14ac:dyDescent="0.55000000000000004">
      <c r="A62763" s="131"/>
    </row>
    <row r="62766" spans="1:1" x14ac:dyDescent="0.55000000000000004">
      <c r="A62766" s="131"/>
    </row>
    <row r="62767" spans="1:1" x14ac:dyDescent="0.55000000000000004">
      <c r="A62767" s="131"/>
    </row>
    <row r="62770" spans="1:1" x14ac:dyDescent="0.55000000000000004">
      <c r="A62770" s="131"/>
    </row>
    <row r="62771" spans="1:1" x14ac:dyDescent="0.55000000000000004">
      <c r="A62771" s="131"/>
    </row>
    <row r="62774" spans="1:1" x14ac:dyDescent="0.55000000000000004">
      <c r="A62774" s="131"/>
    </row>
    <row r="62775" spans="1:1" x14ac:dyDescent="0.55000000000000004">
      <c r="A62775" s="131"/>
    </row>
    <row r="62778" spans="1:1" x14ac:dyDescent="0.55000000000000004">
      <c r="A62778" s="131"/>
    </row>
    <row r="62779" spans="1:1" x14ac:dyDescent="0.55000000000000004">
      <c r="A62779" s="131"/>
    </row>
    <row r="62782" spans="1:1" x14ac:dyDescent="0.55000000000000004">
      <c r="A62782" s="131"/>
    </row>
    <row r="62783" spans="1:1" x14ac:dyDescent="0.55000000000000004">
      <c r="A62783" s="131"/>
    </row>
    <row r="62786" spans="1:1" x14ac:dyDescent="0.55000000000000004">
      <c r="A62786" s="131"/>
    </row>
    <row r="62787" spans="1:1" x14ac:dyDescent="0.55000000000000004">
      <c r="A62787" s="131"/>
    </row>
    <row r="62790" spans="1:1" x14ac:dyDescent="0.55000000000000004">
      <c r="A62790" s="131"/>
    </row>
    <row r="62791" spans="1:1" x14ac:dyDescent="0.55000000000000004">
      <c r="A62791" s="131"/>
    </row>
    <row r="62794" spans="1:1" x14ac:dyDescent="0.55000000000000004">
      <c r="A62794" s="131"/>
    </row>
    <row r="62795" spans="1:1" x14ac:dyDescent="0.55000000000000004">
      <c r="A62795" s="131"/>
    </row>
    <row r="62798" spans="1:1" x14ac:dyDescent="0.55000000000000004">
      <c r="A62798" s="131"/>
    </row>
    <row r="62799" spans="1:1" x14ac:dyDescent="0.55000000000000004">
      <c r="A62799" s="131"/>
    </row>
    <row r="62802" spans="1:1" x14ac:dyDescent="0.55000000000000004">
      <c r="A62802" s="131"/>
    </row>
    <row r="62803" spans="1:1" x14ac:dyDescent="0.55000000000000004">
      <c r="A62803" s="131"/>
    </row>
    <row r="62806" spans="1:1" x14ac:dyDescent="0.55000000000000004">
      <c r="A62806" s="131"/>
    </row>
    <row r="62807" spans="1:1" x14ac:dyDescent="0.55000000000000004">
      <c r="A62807" s="131"/>
    </row>
    <row r="62810" spans="1:1" x14ac:dyDescent="0.55000000000000004">
      <c r="A62810" s="131"/>
    </row>
    <row r="62811" spans="1:1" x14ac:dyDescent="0.55000000000000004">
      <c r="A62811" s="131"/>
    </row>
    <row r="62814" spans="1:1" x14ac:dyDescent="0.55000000000000004">
      <c r="A62814" s="131"/>
    </row>
    <row r="62815" spans="1:1" x14ac:dyDescent="0.55000000000000004">
      <c r="A62815" s="131"/>
    </row>
    <row r="62818" spans="1:1" x14ac:dyDescent="0.55000000000000004">
      <c r="A62818" s="131"/>
    </row>
    <row r="62819" spans="1:1" x14ac:dyDescent="0.55000000000000004">
      <c r="A62819" s="131"/>
    </row>
    <row r="62822" spans="1:1" x14ac:dyDescent="0.55000000000000004">
      <c r="A62822" s="131"/>
    </row>
    <row r="62823" spans="1:1" x14ac:dyDescent="0.55000000000000004">
      <c r="A62823" s="131"/>
    </row>
    <row r="62826" spans="1:1" x14ac:dyDescent="0.55000000000000004">
      <c r="A62826" s="131"/>
    </row>
    <row r="62827" spans="1:1" x14ac:dyDescent="0.55000000000000004">
      <c r="A62827" s="131"/>
    </row>
    <row r="62830" spans="1:1" x14ac:dyDescent="0.55000000000000004">
      <c r="A62830" s="131"/>
    </row>
    <row r="62831" spans="1:1" x14ac:dyDescent="0.55000000000000004">
      <c r="A62831" s="131"/>
    </row>
    <row r="62834" spans="1:1" x14ac:dyDescent="0.55000000000000004">
      <c r="A62834" s="131"/>
    </row>
    <row r="62835" spans="1:1" x14ac:dyDescent="0.55000000000000004">
      <c r="A62835" s="131"/>
    </row>
    <row r="62838" spans="1:1" x14ac:dyDescent="0.55000000000000004">
      <c r="A62838" s="131"/>
    </row>
    <row r="62839" spans="1:1" x14ac:dyDescent="0.55000000000000004">
      <c r="A62839" s="131"/>
    </row>
    <row r="62842" spans="1:1" x14ac:dyDescent="0.55000000000000004">
      <c r="A62842" s="131"/>
    </row>
    <row r="62843" spans="1:1" x14ac:dyDescent="0.55000000000000004">
      <c r="A62843" s="131"/>
    </row>
    <row r="62846" spans="1:1" x14ac:dyDescent="0.55000000000000004">
      <c r="A62846" s="131"/>
    </row>
    <row r="62847" spans="1:1" x14ac:dyDescent="0.55000000000000004">
      <c r="A62847" s="131"/>
    </row>
    <row r="62850" spans="1:1" x14ac:dyDescent="0.55000000000000004">
      <c r="A62850" s="131"/>
    </row>
    <row r="62851" spans="1:1" x14ac:dyDescent="0.55000000000000004">
      <c r="A62851" s="131"/>
    </row>
    <row r="62854" spans="1:1" x14ac:dyDescent="0.55000000000000004">
      <c r="A62854" s="131"/>
    </row>
    <row r="62855" spans="1:1" x14ac:dyDescent="0.55000000000000004">
      <c r="A62855" s="131"/>
    </row>
    <row r="62858" spans="1:1" x14ac:dyDescent="0.55000000000000004">
      <c r="A62858" s="131"/>
    </row>
    <row r="62859" spans="1:1" x14ac:dyDescent="0.55000000000000004">
      <c r="A62859" s="131"/>
    </row>
    <row r="62862" spans="1:1" x14ac:dyDescent="0.55000000000000004">
      <c r="A62862" s="131"/>
    </row>
    <row r="62863" spans="1:1" x14ac:dyDescent="0.55000000000000004">
      <c r="A62863" s="131"/>
    </row>
    <row r="62866" spans="1:1" x14ac:dyDescent="0.55000000000000004">
      <c r="A62866" s="131"/>
    </row>
    <row r="62867" spans="1:1" x14ac:dyDescent="0.55000000000000004">
      <c r="A62867" s="131"/>
    </row>
    <row r="62870" spans="1:1" x14ac:dyDescent="0.55000000000000004">
      <c r="A62870" s="131"/>
    </row>
    <row r="62871" spans="1:1" x14ac:dyDescent="0.55000000000000004">
      <c r="A62871" s="131"/>
    </row>
    <row r="62874" spans="1:1" x14ac:dyDescent="0.55000000000000004">
      <c r="A62874" s="131"/>
    </row>
    <row r="62875" spans="1:1" x14ac:dyDescent="0.55000000000000004">
      <c r="A62875" s="131"/>
    </row>
    <row r="62878" spans="1:1" x14ac:dyDescent="0.55000000000000004">
      <c r="A62878" s="131"/>
    </row>
    <row r="62879" spans="1:1" x14ac:dyDescent="0.55000000000000004">
      <c r="A62879" s="131"/>
    </row>
    <row r="62882" spans="1:1" x14ac:dyDescent="0.55000000000000004">
      <c r="A62882" s="131"/>
    </row>
    <row r="62883" spans="1:1" x14ac:dyDescent="0.55000000000000004">
      <c r="A62883" s="131"/>
    </row>
    <row r="62886" spans="1:1" x14ac:dyDescent="0.55000000000000004">
      <c r="A62886" s="131"/>
    </row>
    <row r="62887" spans="1:1" x14ac:dyDescent="0.55000000000000004">
      <c r="A62887" s="131"/>
    </row>
    <row r="62890" spans="1:1" x14ac:dyDescent="0.55000000000000004">
      <c r="A62890" s="131"/>
    </row>
    <row r="62891" spans="1:1" x14ac:dyDescent="0.55000000000000004">
      <c r="A62891" s="131"/>
    </row>
    <row r="62894" spans="1:1" x14ac:dyDescent="0.55000000000000004">
      <c r="A62894" s="131"/>
    </row>
    <row r="62895" spans="1:1" x14ac:dyDescent="0.55000000000000004">
      <c r="A62895" s="131"/>
    </row>
    <row r="62898" spans="1:1" x14ac:dyDescent="0.55000000000000004">
      <c r="A62898" s="131"/>
    </row>
    <row r="62899" spans="1:1" x14ac:dyDescent="0.55000000000000004">
      <c r="A62899" s="131"/>
    </row>
    <row r="62902" spans="1:1" x14ac:dyDescent="0.55000000000000004">
      <c r="A62902" s="131"/>
    </row>
    <row r="62903" spans="1:1" x14ac:dyDescent="0.55000000000000004">
      <c r="A62903" s="131"/>
    </row>
    <row r="62906" spans="1:1" x14ac:dyDescent="0.55000000000000004">
      <c r="A62906" s="131"/>
    </row>
    <row r="62907" spans="1:1" x14ac:dyDescent="0.55000000000000004">
      <c r="A62907" s="131"/>
    </row>
    <row r="62910" spans="1:1" x14ac:dyDescent="0.55000000000000004">
      <c r="A62910" s="131"/>
    </row>
    <row r="62911" spans="1:1" x14ac:dyDescent="0.55000000000000004">
      <c r="A62911" s="131"/>
    </row>
    <row r="62914" spans="1:1" x14ac:dyDescent="0.55000000000000004">
      <c r="A62914" s="131"/>
    </row>
    <row r="62915" spans="1:1" x14ac:dyDescent="0.55000000000000004">
      <c r="A62915" s="131"/>
    </row>
    <row r="62918" spans="1:1" x14ac:dyDescent="0.55000000000000004">
      <c r="A62918" s="131"/>
    </row>
    <row r="62919" spans="1:1" x14ac:dyDescent="0.55000000000000004">
      <c r="A62919" s="131"/>
    </row>
    <row r="62922" spans="1:1" x14ac:dyDescent="0.55000000000000004">
      <c r="A62922" s="131"/>
    </row>
    <row r="62923" spans="1:1" x14ac:dyDescent="0.55000000000000004">
      <c r="A62923" s="131"/>
    </row>
    <row r="62926" spans="1:1" x14ac:dyDescent="0.55000000000000004">
      <c r="A62926" s="131"/>
    </row>
    <row r="62927" spans="1:1" x14ac:dyDescent="0.55000000000000004">
      <c r="A62927" s="131"/>
    </row>
    <row r="62930" spans="1:1" x14ac:dyDescent="0.55000000000000004">
      <c r="A62930" s="131"/>
    </row>
    <row r="62931" spans="1:1" x14ac:dyDescent="0.55000000000000004">
      <c r="A62931" s="131"/>
    </row>
    <row r="62934" spans="1:1" x14ac:dyDescent="0.55000000000000004">
      <c r="A62934" s="131"/>
    </row>
    <row r="62935" spans="1:1" x14ac:dyDescent="0.55000000000000004">
      <c r="A62935" s="131"/>
    </row>
    <row r="62938" spans="1:1" x14ac:dyDescent="0.55000000000000004">
      <c r="A62938" s="131"/>
    </row>
    <row r="62939" spans="1:1" x14ac:dyDescent="0.55000000000000004">
      <c r="A62939" s="131"/>
    </row>
    <row r="62942" spans="1:1" x14ac:dyDescent="0.55000000000000004">
      <c r="A62942" s="131"/>
    </row>
    <row r="62943" spans="1:1" x14ac:dyDescent="0.55000000000000004">
      <c r="A62943" s="131"/>
    </row>
    <row r="62946" spans="1:1" x14ac:dyDescent="0.55000000000000004">
      <c r="A62946" s="131"/>
    </row>
    <row r="62947" spans="1:1" x14ac:dyDescent="0.55000000000000004">
      <c r="A62947" s="131"/>
    </row>
    <row r="62950" spans="1:1" x14ac:dyDescent="0.55000000000000004">
      <c r="A62950" s="131"/>
    </row>
    <row r="62951" spans="1:1" x14ac:dyDescent="0.55000000000000004">
      <c r="A62951" s="131"/>
    </row>
    <row r="62954" spans="1:1" x14ac:dyDescent="0.55000000000000004">
      <c r="A62954" s="131"/>
    </row>
    <row r="62955" spans="1:1" x14ac:dyDescent="0.55000000000000004">
      <c r="A62955" s="131"/>
    </row>
    <row r="62958" spans="1:1" x14ac:dyDescent="0.55000000000000004">
      <c r="A62958" s="131"/>
    </row>
    <row r="62959" spans="1:1" x14ac:dyDescent="0.55000000000000004">
      <c r="A62959" s="131"/>
    </row>
    <row r="62962" spans="1:1" x14ac:dyDescent="0.55000000000000004">
      <c r="A62962" s="131"/>
    </row>
    <row r="62963" spans="1:1" x14ac:dyDescent="0.55000000000000004">
      <c r="A62963" s="131"/>
    </row>
    <row r="62966" spans="1:1" x14ac:dyDescent="0.55000000000000004">
      <c r="A62966" s="131"/>
    </row>
    <row r="62967" spans="1:1" x14ac:dyDescent="0.55000000000000004">
      <c r="A62967" s="131"/>
    </row>
    <row r="62970" spans="1:1" x14ac:dyDescent="0.55000000000000004">
      <c r="A62970" s="131"/>
    </row>
    <row r="62971" spans="1:1" x14ac:dyDescent="0.55000000000000004">
      <c r="A62971" s="131"/>
    </row>
    <row r="62974" spans="1:1" x14ac:dyDescent="0.55000000000000004">
      <c r="A62974" s="131"/>
    </row>
    <row r="62975" spans="1:1" x14ac:dyDescent="0.55000000000000004">
      <c r="A62975" s="131"/>
    </row>
    <row r="62978" spans="1:1" x14ac:dyDescent="0.55000000000000004">
      <c r="A62978" s="131"/>
    </row>
    <row r="62979" spans="1:1" x14ac:dyDescent="0.55000000000000004">
      <c r="A62979" s="131"/>
    </row>
    <row r="62982" spans="1:1" x14ac:dyDescent="0.55000000000000004">
      <c r="A62982" s="131"/>
    </row>
    <row r="62983" spans="1:1" x14ac:dyDescent="0.55000000000000004">
      <c r="A62983" s="131"/>
    </row>
    <row r="62986" spans="1:1" x14ac:dyDescent="0.55000000000000004">
      <c r="A62986" s="131"/>
    </row>
    <row r="62987" spans="1:1" x14ac:dyDescent="0.55000000000000004">
      <c r="A62987" s="131"/>
    </row>
    <row r="62990" spans="1:1" x14ac:dyDescent="0.55000000000000004">
      <c r="A62990" s="131"/>
    </row>
    <row r="62991" spans="1:1" x14ac:dyDescent="0.55000000000000004">
      <c r="A62991" s="131"/>
    </row>
    <row r="62994" spans="1:1" x14ac:dyDescent="0.55000000000000004">
      <c r="A62994" s="131"/>
    </row>
    <row r="62995" spans="1:1" x14ac:dyDescent="0.55000000000000004">
      <c r="A62995" s="131"/>
    </row>
    <row r="62998" spans="1:1" x14ac:dyDescent="0.55000000000000004">
      <c r="A62998" s="131"/>
    </row>
    <row r="62999" spans="1:1" x14ac:dyDescent="0.55000000000000004">
      <c r="A62999" s="131"/>
    </row>
    <row r="63002" spans="1:1" x14ac:dyDescent="0.55000000000000004">
      <c r="A63002" s="131"/>
    </row>
    <row r="63003" spans="1:1" x14ac:dyDescent="0.55000000000000004">
      <c r="A63003" s="131"/>
    </row>
    <row r="63006" spans="1:1" x14ac:dyDescent="0.55000000000000004">
      <c r="A63006" s="131"/>
    </row>
    <row r="63007" spans="1:1" x14ac:dyDescent="0.55000000000000004">
      <c r="A63007" s="131"/>
    </row>
    <row r="63010" spans="1:1" x14ac:dyDescent="0.55000000000000004">
      <c r="A63010" s="131"/>
    </row>
    <row r="63011" spans="1:1" x14ac:dyDescent="0.55000000000000004">
      <c r="A63011" s="131"/>
    </row>
    <row r="63014" spans="1:1" x14ac:dyDescent="0.55000000000000004">
      <c r="A63014" s="131"/>
    </row>
    <row r="63015" spans="1:1" x14ac:dyDescent="0.55000000000000004">
      <c r="A63015" s="131"/>
    </row>
    <row r="63018" spans="1:1" x14ac:dyDescent="0.55000000000000004">
      <c r="A63018" s="131"/>
    </row>
    <row r="63019" spans="1:1" x14ac:dyDescent="0.55000000000000004">
      <c r="A63019" s="131"/>
    </row>
    <row r="63022" spans="1:1" x14ac:dyDescent="0.55000000000000004">
      <c r="A63022" s="131"/>
    </row>
    <row r="63023" spans="1:1" x14ac:dyDescent="0.55000000000000004">
      <c r="A63023" s="131"/>
    </row>
    <row r="63026" spans="1:1" x14ac:dyDescent="0.55000000000000004">
      <c r="A63026" s="131"/>
    </row>
    <row r="63027" spans="1:1" x14ac:dyDescent="0.55000000000000004">
      <c r="A63027" s="131"/>
    </row>
    <row r="63030" spans="1:1" x14ac:dyDescent="0.55000000000000004">
      <c r="A63030" s="131"/>
    </row>
    <row r="63031" spans="1:1" x14ac:dyDescent="0.55000000000000004">
      <c r="A63031" s="131"/>
    </row>
    <row r="63034" spans="1:1" x14ac:dyDescent="0.55000000000000004">
      <c r="A63034" s="131"/>
    </row>
    <row r="63035" spans="1:1" x14ac:dyDescent="0.55000000000000004">
      <c r="A63035" s="131"/>
    </row>
    <row r="63038" spans="1:1" x14ac:dyDescent="0.55000000000000004">
      <c r="A63038" s="131"/>
    </row>
    <row r="63039" spans="1:1" x14ac:dyDescent="0.55000000000000004">
      <c r="A63039" s="131"/>
    </row>
    <row r="63042" spans="1:1" x14ac:dyDescent="0.55000000000000004">
      <c r="A63042" s="131"/>
    </row>
    <row r="63043" spans="1:1" x14ac:dyDescent="0.55000000000000004">
      <c r="A63043" s="131"/>
    </row>
    <row r="63046" spans="1:1" x14ac:dyDescent="0.55000000000000004">
      <c r="A63046" s="131"/>
    </row>
    <row r="63047" spans="1:1" x14ac:dyDescent="0.55000000000000004">
      <c r="A63047" s="131"/>
    </row>
    <row r="63050" spans="1:1" x14ac:dyDescent="0.55000000000000004">
      <c r="A63050" s="131"/>
    </row>
    <row r="63051" spans="1:1" x14ac:dyDescent="0.55000000000000004">
      <c r="A63051" s="131"/>
    </row>
    <row r="63054" spans="1:1" x14ac:dyDescent="0.55000000000000004">
      <c r="A63054" s="131"/>
    </row>
    <row r="63055" spans="1:1" x14ac:dyDescent="0.55000000000000004">
      <c r="A63055" s="131"/>
    </row>
    <row r="63058" spans="1:1" x14ac:dyDescent="0.55000000000000004">
      <c r="A63058" s="131"/>
    </row>
    <row r="63059" spans="1:1" x14ac:dyDescent="0.55000000000000004">
      <c r="A63059" s="131"/>
    </row>
    <row r="63062" spans="1:1" x14ac:dyDescent="0.55000000000000004">
      <c r="A63062" s="131"/>
    </row>
    <row r="63063" spans="1:1" x14ac:dyDescent="0.55000000000000004">
      <c r="A63063" s="131"/>
    </row>
    <row r="63066" spans="1:1" x14ac:dyDescent="0.55000000000000004">
      <c r="A63066" s="131"/>
    </row>
    <row r="63067" spans="1:1" x14ac:dyDescent="0.55000000000000004">
      <c r="A63067" s="131"/>
    </row>
    <row r="63070" spans="1:1" x14ac:dyDescent="0.55000000000000004">
      <c r="A63070" s="131"/>
    </row>
    <row r="63071" spans="1:1" x14ac:dyDescent="0.55000000000000004">
      <c r="A63071" s="131"/>
    </row>
    <row r="63074" spans="1:1" x14ac:dyDescent="0.55000000000000004">
      <c r="A63074" s="131"/>
    </row>
    <row r="63075" spans="1:1" x14ac:dyDescent="0.55000000000000004">
      <c r="A63075" s="131"/>
    </row>
    <row r="63078" spans="1:1" x14ac:dyDescent="0.55000000000000004">
      <c r="A63078" s="131"/>
    </row>
    <row r="63079" spans="1:1" x14ac:dyDescent="0.55000000000000004">
      <c r="A63079" s="131"/>
    </row>
    <row r="63082" spans="1:1" x14ac:dyDescent="0.55000000000000004">
      <c r="A63082" s="131"/>
    </row>
    <row r="63083" spans="1:1" x14ac:dyDescent="0.55000000000000004">
      <c r="A63083" s="131"/>
    </row>
    <row r="63086" spans="1:1" x14ac:dyDescent="0.55000000000000004">
      <c r="A63086" s="131"/>
    </row>
    <row r="63087" spans="1:1" x14ac:dyDescent="0.55000000000000004">
      <c r="A63087" s="131"/>
    </row>
    <row r="63090" spans="1:1" x14ac:dyDescent="0.55000000000000004">
      <c r="A63090" s="131"/>
    </row>
    <row r="63091" spans="1:1" x14ac:dyDescent="0.55000000000000004">
      <c r="A63091" s="131"/>
    </row>
    <row r="63094" spans="1:1" x14ac:dyDescent="0.55000000000000004">
      <c r="A63094" s="131"/>
    </row>
    <row r="63095" spans="1:1" x14ac:dyDescent="0.55000000000000004">
      <c r="A63095" s="131"/>
    </row>
    <row r="63098" spans="1:1" x14ac:dyDescent="0.55000000000000004">
      <c r="A63098" s="131"/>
    </row>
    <row r="63099" spans="1:1" x14ac:dyDescent="0.55000000000000004">
      <c r="A63099" s="131"/>
    </row>
    <row r="63102" spans="1:1" x14ac:dyDescent="0.55000000000000004">
      <c r="A63102" s="131"/>
    </row>
    <row r="63103" spans="1:1" x14ac:dyDescent="0.55000000000000004">
      <c r="A63103" s="131"/>
    </row>
    <row r="63106" spans="1:1" x14ac:dyDescent="0.55000000000000004">
      <c r="A63106" s="131"/>
    </row>
    <row r="63107" spans="1:1" x14ac:dyDescent="0.55000000000000004">
      <c r="A63107" s="131"/>
    </row>
    <row r="63110" spans="1:1" x14ac:dyDescent="0.55000000000000004">
      <c r="A63110" s="131"/>
    </row>
    <row r="63111" spans="1:1" x14ac:dyDescent="0.55000000000000004">
      <c r="A63111" s="131"/>
    </row>
    <row r="63114" spans="1:1" x14ac:dyDescent="0.55000000000000004">
      <c r="A63114" s="131"/>
    </row>
    <row r="63115" spans="1:1" x14ac:dyDescent="0.55000000000000004">
      <c r="A63115" s="131"/>
    </row>
    <row r="63118" spans="1:1" x14ac:dyDescent="0.55000000000000004">
      <c r="A63118" s="131"/>
    </row>
    <row r="63119" spans="1:1" x14ac:dyDescent="0.55000000000000004">
      <c r="A63119" s="131"/>
    </row>
    <row r="63122" spans="1:1" x14ac:dyDescent="0.55000000000000004">
      <c r="A63122" s="131"/>
    </row>
    <row r="63123" spans="1:1" x14ac:dyDescent="0.55000000000000004">
      <c r="A63123" s="131"/>
    </row>
    <row r="63126" spans="1:1" x14ac:dyDescent="0.55000000000000004">
      <c r="A63126" s="131"/>
    </row>
    <row r="63127" spans="1:1" x14ac:dyDescent="0.55000000000000004">
      <c r="A63127" s="131"/>
    </row>
    <row r="63130" spans="1:1" x14ac:dyDescent="0.55000000000000004">
      <c r="A63130" s="131"/>
    </row>
    <row r="63131" spans="1:1" x14ac:dyDescent="0.55000000000000004">
      <c r="A63131" s="131"/>
    </row>
    <row r="63134" spans="1:1" x14ac:dyDescent="0.55000000000000004">
      <c r="A63134" s="131"/>
    </row>
    <row r="63135" spans="1:1" x14ac:dyDescent="0.55000000000000004">
      <c r="A63135" s="131"/>
    </row>
    <row r="63138" spans="1:1" x14ac:dyDescent="0.55000000000000004">
      <c r="A63138" s="131"/>
    </row>
    <row r="63139" spans="1:1" x14ac:dyDescent="0.55000000000000004">
      <c r="A63139" s="131"/>
    </row>
    <row r="63142" spans="1:1" x14ac:dyDescent="0.55000000000000004">
      <c r="A63142" s="131"/>
    </row>
    <row r="63143" spans="1:1" x14ac:dyDescent="0.55000000000000004">
      <c r="A63143" s="131"/>
    </row>
    <row r="63146" spans="1:1" x14ac:dyDescent="0.55000000000000004">
      <c r="A63146" s="131"/>
    </row>
    <row r="63147" spans="1:1" x14ac:dyDescent="0.55000000000000004">
      <c r="A63147" s="131"/>
    </row>
    <row r="63150" spans="1:1" x14ac:dyDescent="0.55000000000000004">
      <c r="A63150" s="131"/>
    </row>
    <row r="63151" spans="1:1" x14ac:dyDescent="0.55000000000000004">
      <c r="A63151" s="131"/>
    </row>
    <row r="63154" spans="1:1" x14ac:dyDescent="0.55000000000000004">
      <c r="A63154" s="131"/>
    </row>
    <row r="63155" spans="1:1" x14ac:dyDescent="0.55000000000000004">
      <c r="A63155" s="131"/>
    </row>
    <row r="63158" spans="1:1" x14ac:dyDescent="0.55000000000000004">
      <c r="A63158" s="131"/>
    </row>
    <row r="63159" spans="1:1" x14ac:dyDescent="0.55000000000000004">
      <c r="A63159" s="131"/>
    </row>
    <row r="63162" spans="1:1" x14ac:dyDescent="0.55000000000000004">
      <c r="A63162" s="131"/>
    </row>
    <row r="63163" spans="1:1" x14ac:dyDescent="0.55000000000000004">
      <c r="A63163" s="131"/>
    </row>
    <row r="63166" spans="1:1" x14ac:dyDescent="0.55000000000000004">
      <c r="A63166" s="131"/>
    </row>
    <row r="63167" spans="1:1" x14ac:dyDescent="0.55000000000000004">
      <c r="A63167" s="131"/>
    </row>
    <row r="63170" spans="1:1" x14ac:dyDescent="0.55000000000000004">
      <c r="A63170" s="131"/>
    </row>
    <row r="63171" spans="1:1" x14ac:dyDescent="0.55000000000000004">
      <c r="A63171" s="131"/>
    </row>
    <row r="63174" spans="1:1" x14ac:dyDescent="0.55000000000000004">
      <c r="A63174" s="131"/>
    </row>
    <row r="63175" spans="1:1" x14ac:dyDescent="0.55000000000000004">
      <c r="A63175" s="131"/>
    </row>
    <row r="63178" spans="1:1" x14ac:dyDescent="0.55000000000000004">
      <c r="A63178" s="131"/>
    </row>
    <row r="63179" spans="1:1" x14ac:dyDescent="0.55000000000000004">
      <c r="A63179" s="131"/>
    </row>
    <row r="63182" spans="1:1" x14ac:dyDescent="0.55000000000000004">
      <c r="A63182" s="131"/>
    </row>
    <row r="63183" spans="1:1" x14ac:dyDescent="0.55000000000000004">
      <c r="A63183" s="131"/>
    </row>
    <row r="63186" spans="1:1" x14ac:dyDescent="0.55000000000000004">
      <c r="A63186" s="131"/>
    </row>
    <row r="63187" spans="1:1" x14ac:dyDescent="0.55000000000000004">
      <c r="A63187" s="131"/>
    </row>
    <row r="63190" spans="1:1" x14ac:dyDescent="0.55000000000000004">
      <c r="A63190" s="131"/>
    </row>
    <row r="63191" spans="1:1" x14ac:dyDescent="0.55000000000000004">
      <c r="A63191" s="131"/>
    </row>
    <row r="63194" spans="1:1" x14ac:dyDescent="0.55000000000000004">
      <c r="A63194" s="131"/>
    </row>
    <row r="63195" spans="1:1" x14ac:dyDescent="0.55000000000000004">
      <c r="A63195" s="131"/>
    </row>
    <row r="63198" spans="1:1" x14ac:dyDescent="0.55000000000000004">
      <c r="A63198" s="131"/>
    </row>
    <row r="63199" spans="1:1" x14ac:dyDescent="0.55000000000000004">
      <c r="A63199" s="131"/>
    </row>
    <row r="63202" spans="1:1" x14ac:dyDescent="0.55000000000000004">
      <c r="A63202" s="131"/>
    </row>
    <row r="63203" spans="1:1" x14ac:dyDescent="0.55000000000000004">
      <c r="A63203" s="131"/>
    </row>
    <row r="63206" spans="1:1" x14ac:dyDescent="0.55000000000000004">
      <c r="A63206" s="131"/>
    </row>
    <row r="63207" spans="1:1" x14ac:dyDescent="0.55000000000000004">
      <c r="A63207" s="131"/>
    </row>
    <row r="63210" spans="1:1" x14ac:dyDescent="0.55000000000000004">
      <c r="A63210" s="131"/>
    </row>
    <row r="63211" spans="1:1" x14ac:dyDescent="0.55000000000000004">
      <c r="A63211" s="131"/>
    </row>
    <row r="63214" spans="1:1" x14ac:dyDescent="0.55000000000000004">
      <c r="A63214" s="131"/>
    </row>
    <row r="63215" spans="1:1" x14ac:dyDescent="0.55000000000000004">
      <c r="A63215" s="131"/>
    </row>
    <row r="63218" spans="1:1" x14ac:dyDescent="0.55000000000000004">
      <c r="A63218" s="131"/>
    </row>
    <row r="63219" spans="1:1" x14ac:dyDescent="0.55000000000000004">
      <c r="A63219" s="131"/>
    </row>
    <row r="63222" spans="1:1" x14ac:dyDescent="0.55000000000000004">
      <c r="A63222" s="131"/>
    </row>
    <row r="63223" spans="1:1" x14ac:dyDescent="0.55000000000000004">
      <c r="A63223" s="131"/>
    </row>
    <row r="63226" spans="1:1" x14ac:dyDescent="0.55000000000000004">
      <c r="A63226" s="131"/>
    </row>
    <row r="63227" spans="1:1" x14ac:dyDescent="0.55000000000000004">
      <c r="A63227" s="131"/>
    </row>
    <row r="63230" spans="1:1" x14ac:dyDescent="0.55000000000000004">
      <c r="A63230" s="131"/>
    </row>
    <row r="63231" spans="1:1" x14ac:dyDescent="0.55000000000000004">
      <c r="A63231" s="131"/>
    </row>
    <row r="63234" spans="1:1" x14ac:dyDescent="0.55000000000000004">
      <c r="A63234" s="131"/>
    </row>
    <row r="63235" spans="1:1" x14ac:dyDescent="0.55000000000000004">
      <c r="A63235" s="131"/>
    </row>
    <row r="63238" spans="1:1" x14ac:dyDescent="0.55000000000000004">
      <c r="A63238" s="131"/>
    </row>
    <row r="63239" spans="1:1" x14ac:dyDescent="0.55000000000000004">
      <c r="A63239" s="131"/>
    </row>
    <row r="63242" spans="1:1" x14ac:dyDescent="0.55000000000000004">
      <c r="A63242" s="131"/>
    </row>
    <row r="63243" spans="1:1" x14ac:dyDescent="0.55000000000000004">
      <c r="A63243" s="131"/>
    </row>
    <row r="63246" spans="1:1" x14ac:dyDescent="0.55000000000000004">
      <c r="A63246" s="131"/>
    </row>
    <row r="63247" spans="1:1" x14ac:dyDescent="0.55000000000000004">
      <c r="A63247" s="131"/>
    </row>
    <row r="63250" spans="1:1" x14ac:dyDescent="0.55000000000000004">
      <c r="A63250" s="131"/>
    </row>
    <row r="63251" spans="1:1" x14ac:dyDescent="0.55000000000000004">
      <c r="A63251" s="131"/>
    </row>
    <row r="63254" spans="1:1" x14ac:dyDescent="0.55000000000000004">
      <c r="A63254" s="131"/>
    </row>
    <row r="63255" spans="1:1" x14ac:dyDescent="0.55000000000000004">
      <c r="A63255" s="131"/>
    </row>
    <row r="63258" spans="1:1" x14ac:dyDescent="0.55000000000000004">
      <c r="A63258" s="131"/>
    </row>
    <row r="63259" spans="1:1" x14ac:dyDescent="0.55000000000000004">
      <c r="A63259" s="131"/>
    </row>
    <row r="63262" spans="1:1" x14ac:dyDescent="0.55000000000000004">
      <c r="A63262" s="131"/>
    </row>
    <row r="63263" spans="1:1" x14ac:dyDescent="0.55000000000000004">
      <c r="A63263" s="131"/>
    </row>
    <row r="63266" spans="1:1" x14ac:dyDescent="0.55000000000000004">
      <c r="A63266" s="131"/>
    </row>
    <row r="63267" spans="1:1" x14ac:dyDescent="0.55000000000000004">
      <c r="A63267" s="131"/>
    </row>
    <row r="63270" spans="1:1" x14ac:dyDescent="0.55000000000000004">
      <c r="A63270" s="131"/>
    </row>
    <row r="63271" spans="1:1" x14ac:dyDescent="0.55000000000000004">
      <c r="A63271" s="131"/>
    </row>
    <row r="63274" spans="1:1" x14ac:dyDescent="0.55000000000000004">
      <c r="A63274" s="131"/>
    </row>
    <row r="63275" spans="1:1" x14ac:dyDescent="0.55000000000000004">
      <c r="A63275" s="131"/>
    </row>
    <row r="63278" spans="1:1" x14ac:dyDescent="0.55000000000000004">
      <c r="A63278" s="131"/>
    </row>
    <row r="63279" spans="1:1" x14ac:dyDescent="0.55000000000000004">
      <c r="A63279" s="131"/>
    </row>
    <row r="63282" spans="1:1" x14ac:dyDescent="0.55000000000000004">
      <c r="A63282" s="131"/>
    </row>
    <row r="63283" spans="1:1" x14ac:dyDescent="0.55000000000000004">
      <c r="A63283" s="131"/>
    </row>
    <row r="63286" spans="1:1" x14ac:dyDescent="0.55000000000000004">
      <c r="A63286" s="131"/>
    </row>
    <row r="63287" spans="1:1" x14ac:dyDescent="0.55000000000000004">
      <c r="A63287" s="131"/>
    </row>
    <row r="63290" spans="1:1" x14ac:dyDescent="0.55000000000000004">
      <c r="A63290" s="131"/>
    </row>
    <row r="63291" spans="1:1" x14ac:dyDescent="0.55000000000000004">
      <c r="A63291" s="131"/>
    </row>
    <row r="63294" spans="1:1" x14ac:dyDescent="0.55000000000000004">
      <c r="A63294" s="131"/>
    </row>
    <row r="63295" spans="1:1" x14ac:dyDescent="0.55000000000000004">
      <c r="A63295" s="131"/>
    </row>
    <row r="63298" spans="1:1" x14ac:dyDescent="0.55000000000000004">
      <c r="A63298" s="131"/>
    </row>
    <row r="63299" spans="1:1" x14ac:dyDescent="0.55000000000000004">
      <c r="A63299" s="131"/>
    </row>
    <row r="63302" spans="1:1" x14ac:dyDescent="0.55000000000000004">
      <c r="A63302" s="131"/>
    </row>
    <row r="63303" spans="1:1" x14ac:dyDescent="0.55000000000000004">
      <c r="A63303" s="131"/>
    </row>
    <row r="63306" spans="1:1" x14ac:dyDescent="0.55000000000000004">
      <c r="A63306" s="131"/>
    </row>
    <row r="63307" spans="1:1" x14ac:dyDescent="0.55000000000000004">
      <c r="A63307" s="131"/>
    </row>
    <row r="63310" spans="1:1" x14ac:dyDescent="0.55000000000000004">
      <c r="A63310" s="131"/>
    </row>
    <row r="63311" spans="1:1" x14ac:dyDescent="0.55000000000000004">
      <c r="A63311" s="131"/>
    </row>
    <row r="63314" spans="1:1" x14ac:dyDescent="0.55000000000000004">
      <c r="A63314" s="131"/>
    </row>
    <row r="63315" spans="1:1" x14ac:dyDescent="0.55000000000000004">
      <c r="A63315" s="131"/>
    </row>
    <row r="63318" spans="1:1" x14ac:dyDescent="0.55000000000000004">
      <c r="A63318" s="131"/>
    </row>
    <row r="63319" spans="1:1" x14ac:dyDescent="0.55000000000000004">
      <c r="A63319" s="131"/>
    </row>
    <row r="63322" spans="1:1" x14ac:dyDescent="0.55000000000000004">
      <c r="A63322" s="131"/>
    </row>
    <row r="63323" spans="1:1" x14ac:dyDescent="0.55000000000000004">
      <c r="A63323" s="131"/>
    </row>
    <row r="63326" spans="1:1" x14ac:dyDescent="0.55000000000000004">
      <c r="A63326" s="131"/>
    </row>
    <row r="63327" spans="1:1" x14ac:dyDescent="0.55000000000000004">
      <c r="A63327" s="131"/>
    </row>
    <row r="63330" spans="1:1" x14ac:dyDescent="0.55000000000000004">
      <c r="A63330" s="131"/>
    </row>
    <row r="63331" spans="1:1" x14ac:dyDescent="0.55000000000000004">
      <c r="A63331" s="131"/>
    </row>
    <row r="63334" spans="1:1" x14ac:dyDescent="0.55000000000000004">
      <c r="A63334" s="131"/>
    </row>
    <row r="63335" spans="1:1" x14ac:dyDescent="0.55000000000000004">
      <c r="A63335" s="131"/>
    </row>
    <row r="63338" spans="1:1" x14ac:dyDescent="0.55000000000000004">
      <c r="A63338" s="131"/>
    </row>
    <row r="63339" spans="1:1" x14ac:dyDescent="0.55000000000000004">
      <c r="A63339" s="131"/>
    </row>
    <row r="63342" spans="1:1" x14ac:dyDescent="0.55000000000000004">
      <c r="A63342" s="131"/>
    </row>
    <row r="63343" spans="1:1" x14ac:dyDescent="0.55000000000000004">
      <c r="A63343" s="131"/>
    </row>
    <row r="63346" spans="1:1" x14ac:dyDescent="0.55000000000000004">
      <c r="A63346" s="131"/>
    </row>
    <row r="63347" spans="1:1" x14ac:dyDescent="0.55000000000000004">
      <c r="A63347" s="131"/>
    </row>
    <row r="63350" spans="1:1" x14ac:dyDescent="0.55000000000000004">
      <c r="A63350" s="131"/>
    </row>
    <row r="63351" spans="1:1" x14ac:dyDescent="0.55000000000000004">
      <c r="A63351" s="131"/>
    </row>
    <row r="63354" spans="1:1" x14ac:dyDescent="0.55000000000000004">
      <c r="A63354" s="131"/>
    </row>
    <row r="63355" spans="1:1" x14ac:dyDescent="0.55000000000000004">
      <c r="A63355" s="131"/>
    </row>
    <row r="63358" spans="1:1" x14ac:dyDescent="0.55000000000000004">
      <c r="A63358" s="131"/>
    </row>
    <row r="63359" spans="1:1" x14ac:dyDescent="0.55000000000000004">
      <c r="A63359" s="131"/>
    </row>
    <row r="63362" spans="1:1" x14ac:dyDescent="0.55000000000000004">
      <c r="A63362" s="131"/>
    </row>
    <row r="63363" spans="1:1" x14ac:dyDescent="0.55000000000000004">
      <c r="A63363" s="131"/>
    </row>
    <row r="63366" spans="1:1" x14ac:dyDescent="0.55000000000000004">
      <c r="A63366" s="131"/>
    </row>
    <row r="63367" spans="1:1" x14ac:dyDescent="0.55000000000000004">
      <c r="A63367" s="131"/>
    </row>
    <row r="63370" spans="1:1" x14ac:dyDescent="0.55000000000000004">
      <c r="A63370" s="131"/>
    </row>
    <row r="63371" spans="1:1" x14ac:dyDescent="0.55000000000000004">
      <c r="A63371" s="131"/>
    </row>
    <row r="63374" spans="1:1" x14ac:dyDescent="0.55000000000000004">
      <c r="A63374" s="131"/>
    </row>
    <row r="63375" spans="1:1" x14ac:dyDescent="0.55000000000000004">
      <c r="A63375" s="131"/>
    </row>
    <row r="63378" spans="1:1" x14ac:dyDescent="0.55000000000000004">
      <c r="A63378" s="131"/>
    </row>
    <row r="63379" spans="1:1" x14ac:dyDescent="0.55000000000000004">
      <c r="A63379" s="131"/>
    </row>
    <row r="63382" spans="1:1" x14ac:dyDescent="0.55000000000000004">
      <c r="A63382" s="131"/>
    </row>
    <row r="63383" spans="1:1" x14ac:dyDescent="0.55000000000000004">
      <c r="A63383" s="131"/>
    </row>
    <row r="63386" spans="1:1" x14ac:dyDescent="0.55000000000000004">
      <c r="A63386" s="131"/>
    </row>
    <row r="63387" spans="1:1" x14ac:dyDescent="0.55000000000000004">
      <c r="A63387" s="131"/>
    </row>
    <row r="63390" spans="1:1" x14ac:dyDescent="0.55000000000000004">
      <c r="A63390" s="131"/>
    </row>
    <row r="63391" spans="1:1" x14ac:dyDescent="0.55000000000000004">
      <c r="A63391" s="131"/>
    </row>
    <row r="63394" spans="1:1" x14ac:dyDescent="0.55000000000000004">
      <c r="A63394" s="131"/>
    </row>
    <row r="63395" spans="1:1" x14ac:dyDescent="0.55000000000000004">
      <c r="A63395" s="131"/>
    </row>
    <row r="63398" spans="1:1" x14ac:dyDescent="0.55000000000000004">
      <c r="A63398" s="131"/>
    </row>
    <row r="63399" spans="1:1" x14ac:dyDescent="0.55000000000000004">
      <c r="A63399" s="131"/>
    </row>
    <row r="63402" spans="1:1" x14ac:dyDescent="0.55000000000000004">
      <c r="A63402" s="131"/>
    </row>
    <row r="63403" spans="1:1" x14ac:dyDescent="0.55000000000000004">
      <c r="A63403" s="131"/>
    </row>
    <row r="63406" spans="1:1" x14ac:dyDescent="0.55000000000000004">
      <c r="A63406" s="131"/>
    </row>
    <row r="63407" spans="1:1" x14ac:dyDescent="0.55000000000000004">
      <c r="A63407" s="131"/>
    </row>
    <row r="63410" spans="1:1" x14ac:dyDescent="0.55000000000000004">
      <c r="A63410" s="131"/>
    </row>
    <row r="63411" spans="1:1" x14ac:dyDescent="0.55000000000000004">
      <c r="A63411" s="131"/>
    </row>
    <row r="63414" spans="1:1" x14ac:dyDescent="0.55000000000000004">
      <c r="A63414" s="131"/>
    </row>
    <row r="63415" spans="1:1" x14ac:dyDescent="0.55000000000000004">
      <c r="A63415" s="131"/>
    </row>
    <row r="63418" spans="1:1" x14ac:dyDescent="0.55000000000000004">
      <c r="A63418" s="131"/>
    </row>
    <row r="63419" spans="1:1" x14ac:dyDescent="0.55000000000000004">
      <c r="A63419" s="131"/>
    </row>
    <row r="63422" spans="1:1" x14ac:dyDescent="0.55000000000000004">
      <c r="A63422" s="131"/>
    </row>
    <row r="63423" spans="1:1" x14ac:dyDescent="0.55000000000000004">
      <c r="A63423" s="131"/>
    </row>
    <row r="63426" spans="1:1" x14ac:dyDescent="0.55000000000000004">
      <c r="A63426" s="131"/>
    </row>
    <row r="63427" spans="1:1" x14ac:dyDescent="0.55000000000000004">
      <c r="A63427" s="131"/>
    </row>
    <row r="63430" spans="1:1" x14ac:dyDescent="0.55000000000000004">
      <c r="A63430" s="131"/>
    </row>
    <row r="63431" spans="1:1" x14ac:dyDescent="0.55000000000000004">
      <c r="A63431" s="131"/>
    </row>
    <row r="63434" spans="1:1" x14ac:dyDescent="0.55000000000000004">
      <c r="A63434" s="131"/>
    </row>
    <row r="63435" spans="1:1" x14ac:dyDescent="0.55000000000000004">
      <c r="A63435" s="131"/>
    </row>
    <row r="63438" spans="1:1" x14ac:dyDescent="0.55000000000000004">
      <c r="A63438" s="131"/>
    </row>
    <row r="63439" spans="1:1" x14ac:dyDescent="0.55000000000000004">
      <c r="A63439" s="131"/>
    </row>
    <row r="63442" spans="1:1" x14ac:dyDescent="0.55000000000000004">
      <c r="A63442" s="131"/>
    </row>
    <row r="63443" spans="1:1" x14ac:dyDescent="0.55000000000000004">
      <c r="A63443" s="131"/>
    </row>
    <row r="63446" spans="1:1" x14ac:dyDescent="0.55000000000000004">
      <c r="A63446" s="131"/>
    </row>
    <row r="63447" spans="1:1" x14ac:dyDescent="0.55000000000000004">
      <c r="A63447" s="131"/>
    </row>
    <row r="63450" spans="1:1" x14ac:dyDescent="0.55000000000000004">
      <c r="A63450" s="131"/>
    </row>
    <row r="63451" spans="1:1" x14ac:dyDescent="0.55000000000000004">
      <c r="A63451" s="131"/>
    </row>
    <row r="63454" spans="1:1" x14ac:dyDescent="0.55000000000000004">
      <c r="A63454" s="131"/>
    </row>
    <row r="63455" spans="1:1" x14ac:dyDescent="0.55000000000000004">
      <c r="A63455" s="131"/>
    </row>
    <row r="63458" spans="1:1" x14ac:dyDescent="0.55000000000000004">
      <c r="A63458" s="131"/>
    </row>
    <row r="63459" spans="1:1" x14ac:dyDescent="0.55000000000000004">
      <c r="A63459" s="131"/>
    </row>
    <row r="63462" spans="1:1" x14ac:dyDescent="0.55000000000000004">
      <c r="A63462" s="131"/>
    </row>
    <row r="63463" spans="1:1" x14ac:dyDescent="0.55000000000000004">
      <c r="A63463" s="131"/>
    </row>
    <row r="63466" spans="1:1" x14ac:dyDescent="0.55000000000000004">
      <c r="A63466" s="131"/>
    </row>
    <row r="63467" spans="1:1" x14ac:dyDescent="0.55000000000000004">
      <c r="A63467" s="131"/>
    </row>
    <row r="63470" spans="1:1" x14ac:dyDescent="0.55000000000000004">
      <c r="A63470" s="131"/>
    </row>
    <row r="63471" spans="1:1" x14ac:dyDescent="0.55000000000000004">
      <c r="A63471" s="131"/>
    </row>
    <row r="63474" spans="1:1" x14ac:dyDescent="0.55000000000000004">
      <c r="A63474" s="131"/>
    </row>
    <row r="63475" spans="1:1" x14ac:dyDescent="0.55000000000000004">
      <c r="A63475" s="131"/>
    </row>
    <row r="63478" spans="1:1" x14ac:dyDescent="0.55000000000000004">
      <c r="A63478" s="131"/>
    </row>
    <row r="63479" spans="1:1" x14ac:dyDescent="0.55000000000000004">
      <c r="A63479" s="131"/>
    </row>
    <row r="63482" spans="1:1" x14ac:dyDescent="0.55000000000000004">
      <c r="A63482" s="131"/>
    </row>
    <row r="63483" spans="1:1" x14ac:dyDescent="0.55000000000000004">
      <c r="A63483" s="131"/>
    </row>
    <row r="63486" spans="1:1" x14ac:dyDescent="0.55000000000000004">
      <c r="A63486" s="131"/>
    </row>
    <row r="63487" spans="1:1" x14ac:dyDescent="0.55000000000000004">
      <c r="A63487" s="131"/>
    </row>
    <row r="63490" spans="1:1" x14ac:dyDescent="0.55000000000000004">
      <c r="A63490" s="131"/>
    </row>
    <row r="63491" spans="1:1" x14ac:dyDescent="0.55000000000000004">
      <c r="A63491" s="131"/>
    </row>
    <row r="63494" spans="1:1" x14ac:dyDescent="0.55000000000000004">
      <c r="A63494" s="131"/>
    </row>
    <row r="63495" spans="1:1" x14ac:dyDescent="0.55000000000000004">
      <c r="A63495" s="131"/>
    </row>
    <row r="63498" spans="1:1" x14ac:dyDescent="0.55000000000000004">
      <c r="A63498" s="131"/>
    </row>
    <row r="63499" spans="1:1" x14ac:dyDescent="0.55000000000000004">
      <c r="A63499" s="131"/>
    </row>
    <row r="63502" spans="1:1" x14ac:dyDescent="0.55000000000000004">
      <c r="A63502" s="131"/>
    </row>
    <row r="63503" spans="1:1" x14ac:dyDescent="0.55000000000000004">
      <c r="A63503" s="131"/>
    </row>
    <row r="63506" spans="1:1" x14ac:dyDescent="0.55000000000000004">
      <c r="A63506" s="131"/>
    </row>
    <row r="63507" spans="1:1" x14ac:dyDescent="0.55000000000000004">
      <c r="A63507" s="131"/>
    </row>
    <row r="63510" spans="1:1" x14ac:dyDescent="0.55000000000000004">
      <c r="A63510" s="131"/>
    </row>
    <row r="63511" spans="1:1" x14ac:dyDescent="0.55000000000000004">
      <c r="A63511" s="131"/>
    </row>
    <row r="63514" spans="1:1" x14ac:dyDescent="0.55000000000000004">
      <c r="A63514" s="131"/>
    </row>
    <row r="63515" spans="1:1" x14ac:dyDescent="0.55000000000000004">
      <c r="A63515" s="131"/>
    </row>
    <row r="63518" spans="1:1" x14ac:dyDescent="0.55000000000000004">
      <c r="A63518" s="131"/>
    </row>
    <row r="63519" spans="1:1" x14ac:dyDescent="0.55000000000000004">
      <c r="A63519" s="131"/>
    </row>
    <row r="63522" spans="1:1" x14ac:dyDescent="0.55000000000000004">
      <c r="A63522" s="131"/>
    </row>
    <row r="63523" spans="1:1" x14ac:dyDescent="0.55000000000000004">
      <c r="A63523" s="131"/>
    </row>
    <row r="63526" spans="1:1" x14ac:dyDescent="0.55000000000000004">
      <c r="A63526" s="131"/>
    </row>
    <row r="63527" spans="1:1" x14ac:dyDescent="0.55000000000000004">
      <c r="A63527" s="131"/>
    </row>
    <row r="63530" spans="1:1" x14ac:dyDescent="0.55000000000000004">
      <c r="A63530" s="131"/>
    </row>
    <row r="63531" spans="1:1" x14ac:dyDescent="0.55000000000000004">
      <c r="A63531" s="131"/>
    </row>
    <row r="63534" spans="1:1" x14ac:dyDescent="0.55000000000000004">
      <c r="A63534" s="131"/>
    </row>
    <row r="63535" spans="1:1" x14ac:dyDescent="0.55000000000000004">
      <c r="A63535" s="131"/>
    </row>
    <row r="63538" spans="1:1" x14ac:dyDescent="0.55000000000000004">
      <c r="A63538" s="131"/>
    </row>
    <row r="63539" spans="1:1" x14ac:dyDescent="0.55000000000000004">
      <c r="A63539" s="131"/>
    </row>
    <row r="63542" spans="1:1" x14ac:dyDescent="0.55000000000000004">
      <c r="A63542" s="131"/>
    </row>
    <row r="63543" spans="1:1" x14ac:dyDescent="0.55000000000000004">
      <c r="A63543" s="131"/>
    </row>
    <row r="63546" spans="1:1" x14ac:dyDescent="0.55000000000000004">
      <c r="A63546" s="131"/>
    </row>
    <row r="63547" spans="1:1" x14ac:dyDescent="0.55000000000000004">
      <c r="A63547" s="131"/>
    </row>
    <row r="63550" spans="1:1" x14ac:dyDescent="0.55000000000000004">
      <c r="A63550" s="131"/>
    </row>
    <row r="63551" spans="1:1" x14ac:dyDescent="0.55000000000000004">
      <c r="A63551" s="131"/>
    </row>
    <row r="63554" spans="1:1" x14ac:dyDescent="0.55000000000000004">
      <c r="A63554" s="131"/>
    </row>
    <row r="63555" spans="1:1" x14ac:dyDescent="0.55000000000000004">
      <c r="A63555" s="131"/>
    </row>
    <row r="63558" spans="1:1" x14ac:dyDescent="0.55000000000000004">
      <c r="A63558" s="131"/>
    </row>
    <row r="63559" spans="1:1" x14ac:dyDescent="0.55000000000000004">
      <c r="A63559" s="131"/>
    </row>
    <row r="63562" spans="1:1" x14ac:dyDescent="0.55000000000000004">
      <c r="A63562" s="131"/>
    </row>
    <row r="63563" spans="1:1" x14ac:dyDescent="0.55000000000000004">
      <c r="A63563" s="131"/>
    </row>
    <row r="63566" spans="1:1" x14ac:dyDescent="0.55000000000000004">
      <c r="A63566" s="131"/>
    </row>
    <row r="63567" spans="1:1" x14ac:dyDescent="0.55000000000000004">
      <c r="A63567" s="131"/>
    </row>
    <row r="63570" spans="1:1" x14ac:dyDescent="0.55000000000000004">
      <c r="A63570" s="131"/>
    </row>
    <row r="63571" spans="1:1" x14ac:dyDescent="0.55000000000000004">
      <c r="A63571" s="131"/>
    </row>
    <row r="63574" spans="1:1" x14ac:dyDescent="0.55000000000000004">
      <c r="A63574" s="131"/>
    </row>
    <row r="63575" spans="1:1" x14ac:dyDescent="0.55000000000000004">
      <c r="A63575" s="131"/>
    </row>
    <row r="63578" spans="1:1" x14ac:dyDescent="0.55000000000000004">
      <c r="A63578" s="131"/>
    </row>
    <row r="63579" spans="1:1" x14ac:dyDescent="0.55000000000000004">
      <c r="A63579" s="131"/>
    </row>
    <row r="63582" spans="1:1" x14ac:dyDescent="0.55000000000000004">
      <c r="A63582" s="131"/>
    </row>
    <row r="63583" spans="1:1" x14ac:dyDescent="0.55000000000000004">
      <c r="A63583" s="131"/>
    </row>
    <row r="63586" spans="1:1" x14ac:dyDescent="0.55000000000000004">
      <c r="A63586" s="131"/>
    </row>
    <row r="63587" spans="1:1" x14ac:dyDescent="0.55000000000000004">
      <c r="A63587" s="131"/>
    </row>
    <row r="63590" spans="1:1" x14ac:dyDescent="0.55000000000000004">
      <c r="A63590" s="131"/>
    </row>
    <row r="63591" spans="1:1" x14ac:dyDescent="0.55000000000000004">
      <c r="A63591" s="131"/>
    </row>
    <row r="63594" spans="1:1" x14ac:dyDescent="0.55000000000000004">
      <c r="A63594" s="131"/>
    </row>
    <row r="63595" spans="1:1" x14ac:dyDescent="0.55000000000000004">
      <c r="A63595" s="131"/>
    </row>
    <row r="63598" spans="1:1" x14ac:dyDescent="0.55000000000000004">
      <c r="A63598" s="131"/>
    </row>
    <row r="63599" spans="1:1" x14ac:dyDescent="0.55000000000000004">
      <c r="A63599" s="131"/>
    </row>
    <row r="63602" spans="1:1" x14ac:dyDescent="0.55000000000000004">
      <c r="A63602" s="131"/>
    </row>
    <row r="63603" spans="1:1" x14ac:dyDescent="0.55000000000000004">
      <c r="A63603" s="131"/>
    </row>
    <row r="63606" spans="1:1" x14ac:dyDescent="0.55000000000000004">
      <c r="A63606" s="131"/>
    </row>
    <row r="63607" spans="1:1" x14ac:dyDescent="0.55000000000000004">
      <c r="A63607" s="131"/>
    </row>
    <row r="63610" spans="1:1" x14ac:dyDescent="0.55000000000000004">
      <c r="A63610" s="131"/>
    </row>
    <row r="63611" spans="1:1" x14ac:dyDescent="0.55000000000000004">
      <c r="A63611" s="131"/>
    </row>
    <row r="63614" spans="1:1" x14ac:dyDescent="0.55000000000000004">
      <c r="A63614" s="131"/>
    </row>
    <row r="63615" spans="1:1" x14ac:dyDescent="0.55000000000000004">
      <c r="A63615" s="131"/>
    </row>
    <row r="63618" spans="1:1" x14ac:dyDescent="0.55000000000000004">
      <c r="A63618" s="131"/>
    </row>
    <row r="63619" spans="1:1" x14ac:dyDescent="0.55000000000000004">
      <c r="A63619" s="131"/>
    </row>
    <row r="63622" spans="1:1" x14ac:dyDescent="0.55000000000000004">
      <c r="A63622" s="131"/>
    </row>
    <row r="63623" spans="1:1" x14ac:dyDescent="0.55000000000000004">
      <c r="A63623" s="131"/>
    </row>
    <row r="63626" spans="1:1" x14ac:dyDescent="0.55000000000000004">
      <c r="A63626" s="131"/>
    </row>
    <row r="63627" spans="1:1" x14ac:dyDescent="0.55000000000000004">
      <c r="A63627" s="131"/>
    </row>
    <row r="63630" spans="1:1" x14ac:dyDescent="0.55000000000000004">
      <c r="A63630" s="131"/>
    </row>
    <row r="63631" spans="1:1" x14ac:dyDescent="0.55000000000000004">
      <c r="A63631" s="131"/>
    </row>
    <row r="63634" spans="1:1" x14ac:dyDescent="0.55000000000000004">
      <c r="A63634" s="131"/>
    </row>
    <row r="63635" spans="1:1" x14ac:dyDescent="0.55000000000000004">
      <c r="A63635" s="131"/>
    </row>
    <row r="63638" spans="1:1" x14ac:dyDescent="0.55000000000000004">
      <c r="A63638" s="131"/>
    </row>
    <row r="63639" spans="1:1" x14ac:dyDescent="0.55000000000000004">
      <c r="A63639" s="131"/>
    </row>
    <row r="63642" spans="1:1" x14ac:dyDescent="0.55000000000000004">
      <c r="A63642" s="131"/>
    </row>
    <row r="63643" spans="1:1" x14ac:dyDescent="0.55000000000000004">
      <c r="A63643" s="131"/>
    </row>
    <row r="63646" spans="1:1" x14ac:dyDescent="0.55000000000000004">
      <c r="A63646" s="131"/>
    </row>
    <row r="63647" spans="1:1" x14ac:dyDescent="0.55000000000000004">
      <c r="A63647" s="131"/>
    </row>
    <row r="63650" spans="1:1" x14ac:dyDescent="0.55000000000000004">
      <c r="A63650" s="131"/>
    </row>
    <row r="63651" spans="1:1" x14ac:dyDescent="0.55000000000000004">
      <c r="A63651" s="131"/>
    </row>
    <row r="63654" spans="1:1" x14ac:dyDescent="0.55000000000000004">
      <c r="A63654" s="131"/>
    </row>
    <row r="63655" spans="1:1" x14ac:dyDescent="0.55000000000000004">
      <c r="A63655" s="131"/>
    </row>
    <row r="63658" spans="1:1" x14ac:dyDescent="0.55000000000000004">
      <c r="A63658" s="131"/>
    </row>
    <row r="63659" spans="1:1" x14ac:dyDescent="0.55000000000000004">
      <c r="A63659" s="131"/>
    </row>
    <row r="63662" spans="1:1" x14ac:dyDescent="0.55000000000000004">
      <c r="A63662" s="131"/>
    </row>
    <row r="63663" spans="1:1" x14ac:dyDescent="0.55000000000000004">
      <c r="A63663" s="131"/>
    </row>
    <row r="63666" spans="1:1" x14ac:dyDescent="0.55000000000000004">
      <c r="A63666" s="131"/>
    </row>
    <row r="63667" spans="1:1" x14ac:dyDescent="0.55000000000000004">
      <c r="A63667" s="131"/>
    </row>
    <row r="63670" spans="1:1" x14ac:dyDescent="0.55000000000000004">
      <c r="A63670" s="131"/>
    </row>
    <row r="63671" spans="1:1" x14ac:dyDescent="0.55000000000000004">
      <c r="A63671" s="131"/>
    </row>
    <row r="63674" spans="1:1" x14ac:dyDescent="0.55000000000000004">
      <c r="A63674" s="131"/>
    </row>
    <row r="63675" spans="1:1" x14ac:dyDescent="0.55000000000000004">
      <c r="A63675" s="131"/>
    </row>
    <row r="63678" spans="1:1" x14ac:dyDescent="0.55000000000000004">
      <c r="A63678" s="131"/>
    </row>
    <row r="63679" spans="1:1" x14ac:dyDescent="0.55000000000000004">
      <c r="A63679" s="131"/>
    </row>
    <row r="63682" spans="1:1" x14ac:dyDescent="0.55000000000000004">
      <c r="A63682" s="131"/>
    </row>
    <row r="63683" spans="1:1" x14ac:dyDescent="0.55000000000000004">
      <c r="A63683" s="131"/>
    </row>
    <row r="63686" spans="1:1" x14ac:dyDescent="0.55000000000000004">
      <c r="A63686" s="131"/>
    </row>
    <row r="63687" spans="1:1" x14ac:dyDescent="0.55000000000000004">
      <c r="A63687" s="131"/>
    </row>
    <row r="63690" spans="1:1" x14ac:dyDescent="0.55000000000000004">
      <c r="A63690" s="131"/>
    </row>
    <row r="63691" spans="1:1" x14ac:dyDescent="0.55000000000000004">
      <c r="A63691" s="131"/>
    </row>
    <row r="63694" spans="1:1" x14ac:dyDescent="0.55000000000000004">
      <c r="A63694" s="131"/>
    </row>
    <row r="63695" spans="1:1" x14ac:dyDescent="0.55000000000000004">
      <c r="A63695" s="131"/>
    </row>
    <row r="63698" spans="1:1" x14ac:dyDescent="0.55000000000000004">
      <c r="A63698" s="131"/>
    </row>
    <row r="63699" spans="1:1" x14ac:dyDescent="0.55000000000000004">
      <c r="A63699" s="131"/>
    </row>
    <row r="63702" spans="1:1" x14ac:dyDescent="0.55000000000000004">
      <c r="A63702" s="131"/>
    </row>
    <row r="63703" spans="1:1" x14ac:dyDescent="0.55000000000000004">
      <c r="A63703" s="131"/>
    </row>
    <row r="63706" spans="1:1" x14ac:dyDescent="0.55000000000000004">
      <c r="A63706" s="131"/>
    </row>
    <row r="63707" spans="1:1" x14ac:dyDescent="0.55000000000000004">
      <c r="A63707" s="131"/>
    </row>
    <row r="63710" spans="1:1" x14ac:dyDescent="0.55000000000000004">
      <c r="A63710" s="131"/>
    </row>
    <row r="63711" spans="1:1" x14ac:dyDescent="0.55000000000000004">
      <c r="A63711" s="131"/>
    </row>
    <row r="63714" spans="1:1" x14ac:dyDescent="0.55000000000000004">
      <c r="A63714" s="131"/>
    </row>
    <row r="63715" spans="1:1" x14ac:dyDescent="0.55000000000000004">
      <c r="A63715" s="131"/>
    </row>
    <row r="63718" spans="1:1" x14ac:dyDescent="0.55000000000000004">
      <c r="A63718" s="131"/>
    </row>
    <row r="63719" spans="1:1" x14ac:dyDescent="0.55000000000000004">
      <c r="A63719" s="131"/>
    </row>
    <row r="63722" spans="1:1" x14ac:dyDescent="0.55000000000000004">
      <c r="A63722" s="131"/>
    </row>
    <row r="63723" spans="1:1" x14ac:dyDescent="0.55000000000000004">
      <c r="A63723" s="131"/>
    </row>
    <row r="63726" spans="1:1" x14ac:dyDescent="0.55000000000000004">
      <c r="A63726" s="131"/>
    </row>
    <row r="63727" spans="1:1" x14ac:dyDescent="0.55000000000000004">
      <c r="A63727" s="131"/>
    </row>
    <row r="63730" spans="1:1" x14ac:dyDescent="0.55000000000000004">
      <c r="A63730" s="131"/>
    </row>
    <row r="63731" spans="1:1" x14ac:dyDescent="0.55000000000000004">
      <c r="A63731" s="131"/>
    </row>
    <row r="63734" spans="1:1" x14ac:dyDescent="0.55000000000000004">
      <c r="A63734" s="131"/>
    </row>
    <row r="63735" spans="1:1" x14ac:dyDescent="0.55000000000000004">
      <c r="A63735" s="131"/>
    </row>
    <row r="63738" spans="1:1" x14ac:dyDescent="0.55000000000000004">
      <c r="A63738" s="131"/>
    </row>
    <row r="63739" spans="1:1" x14ac:dyDescent="0.55000000000000004">
      <c r="A63739" s="131"/>
    </row>
    <row r="63742" spans="1:1" x14ac:dyDescent="0.55000000000000004">
      <c r="A63742" s="131"/>
    </row>
    <row r="63743" spans="1:1" x14ac:dyDescent="0.55000000000000004">
      <c r="A63743" s="131"/>
    </row>
    <row r="63746" spans="1:1" x14ac:dyDescent="0.55000000000000004">
      <c r="A63746" s="131"/>
    </row>
    <row r="63747" spans="1:1" x14ac:dyDescent="0.55000000000000004">
      <c r="A63747" s="131"/>
    </row>
    <row r="63750" spans="1:1" x14ac:dyDescent="0.55000000000000004">
      <c r="A63750" s="131"/>
    </row>
    <row r="63751" spans="1:1" x14ac:dyDescent="0.55000000000000004">
      <c r="A63751" s="131"/>
    </row>
    <row r="63754" spans="1:1" x14ac:dyDescent="0.55000000000000004">
      <c r="A63754" s="131"/>
    </row>
    <row r="63755" spans="1:1" x14ac:dyDescent="0.55000000000000004">
      <c r="A63755" s="131"/>
    </row>
    <row r="63758" spans="1:1" x14ac:dyDescent="0.55000000000000004">
      <c r="A63758" s="131"/>
    </row>
    <row r="63759" spans="1:1" x14ac:dyDescent="0.55000000000000004">
      <c r="A63759" s="131"/>
    </row>
    <row r="63762" spans="1:1" x14ac:dyDescent="0.55000000000000004">
      <c r="A63762" s="131"/>
    </row>
    <row r="63763" spans="1:1" x14ac:dyDescent="0.55000000000000004">
      <c r="A63763" s="131"/>
    </row>
    <row r="63766" spans="1:1" x14ac:dyDescent="0.55000000000000004">
      <c r="A63766" s="131"/>
    </row>
    <row r="63767" spans="1:1" x14ac:dyDescent="0.55000000000000004">
      <c r="A63767" s="131"/>
    </row>
    <row r="63770" spans="1:1" x14ac:dyDescent="0.55000000000000004">
      <c r="A63770" s="131"/>
    </row>
    <row r="63771" spans="1:1" x14ac:dyDescent="0.55000000000000004">
      <c r="A63771" s="131"/>
    </row>
    <row r="63774" spans="1:1" x14ac:dyDescent="0.55000000000000004">
      <c r="A63774" s="131"/>
    </row>
    <row r="63775" spans="1:1" x14ac:dyDescent="0.55000000000000004">
      <c r="A63775" s="131"/>
    </row>
    <row r="63778" spans="1:1" x14ac:dyDescent="0.55000000000000004">
      <c r="A63778" s="131"/>
    </row>
    <row r="63779" spans="1:1" x14ac:dyDescent="0.55000000000000004">
      <c r="A63779" s="131"/>
    </row>
    <row r="63782" spans="1:1" x14ac:dyDescent="0.55000000000000004">
      <c r="A63782" s="131"/>
    </row>
    <row r="63783" spans="1:1" x14ac:dyDescent="0.55000000000000004">
      <c r="A63783" s="131"/>
    </row>
    <row r="63786" spans="1:1" x14ac:dyDescent="0.55000000000000004">
      <c r="A63786" s="131"/>
    </row>
    <row r="63787" spans="1:1" x14ac:dyDescent="0.55000000000000004">
      <c r="A63787" s="131"/>
    </row>
    <row r="63790" spans="1:1" x14ac:dyDescent="0.55000000000000004">
      <c r="A63790" s="131"/>
    </row>
    <row r="63791" spans="1:1" x14ac:dyDescent="0.55000000000000004">
      <c r="A63791" s="131"/>
    </row>
    <row r="63794" spans="1:1" x14ac:dyDescent="0.55000000000000004">
      <c r="A63794" s="131"/>
    </row>
    <row r="63795" spans="1:1" x14ac:dyDescent="0.55000000000000004">
      <c r="A63795" s="131"/>
    </row>
    <row r="63798" spans="1:1" x14ac:dyDescent="0.55000000000000004">
      <c r="A63798" s="131"/>
    </row>
    <row r="63799" spans="1:1" x14ac:dyDescent="0.55000000000000004">
      <c r="A63799" s="131"/>
    </row>
    <row r="63802" spans="1:1" x14ac:dyDescent="0.55000000000000004">
      <c r="A63802" s="131"/>
    </row>
    <row r="63803" spans="1:1" x14ac:dyDescent="0.55000000000000004">
      <c r="A63803" s="131"/>
    </row>
    <row r="63806" spans="1:1" x14ac:dyDescent="0.55000000000000004">
      <c r="A63806" s="131"/>
    </row>
    <row r="63807" spans="1:1" x14ac:dyDescent="0.55000000000000004">
      <c r="A63807" s="131"/>
    </row>
    <row r="63810" spans="1:1" x14ac:dyDescent="0.55000000000000004">
      <c r="A63810" s="131"/>
    </row>
    <row r="63811" spans="1:1" x14ac:dyDescent="0.55000000000000004">
      <c r="A63811" s="131"/>
    </row>
    <row r="63814" spans="1:1" x14ac:dyDescent="0.55000000000000004">
      <c r="A63814" s="131"/>
    </row>
    <row r="63815" spans="1:1" x14ac:dyDescent="0.55000000000000004">
      <c r="A63815" s="131"/>
    </row>
    <row r="63818" spans="1:1" x14ac:dyDescent="0.55000000000000004">
      <c r="A63818" s="131"/>
    </row>
    <row r="63819" spans="1:1" x14ac:dyDescent="0.55000000000000004">
      <c r="A63819" s="131"/>
    </row>
    <row r="63822" spans="1:1" x14ac:dyDescent="0.55000000000000004">
      <c r="A63822" s="131"/>
    </row>
    <row r="63823" spans="1:1" x14ac:dyDescent="0.55000000000000004">
      <c r="A63823" s="131"/>
    </row>
    <row r="63826" spans="1:1" x14ac:dyDescent="0.55000000000000004">
      <c r="A63826" s="131"/>
    </row>
    <row r="63827" spans="1:1" x14ac:dyDescent="0.55000000000000004">
      <c r="A63827" s="131"/>
    </row>
    <row r="63830" spans="1:1" x14ac:dyDescent="0.55000000000000004">
      <c r="A63830" s="131"/>
    </row>
    <row r="63831" spans="1:1" x14ac:dyDescent="0.55000000000000004">
      <c r="A63831" s="131"/>
    </row>
    <row r="63834" spans="1:1" x14ac:dyDescent="0.55000000000000004">
      <c r="A63834" s="131"/>
    </row>
    <row r="63835" spans="1:1" x14ac:dyDescent="0.55000000000000004">
      <c r="A63835" s="131"/>
    </row>
    <row r="63838" spans="1:1" x14ac:dyDescent="0.55000000000000004">
      <c r="A63838" s="131"/>
    </row>
    <row r="63839" spans="1:1" x14ac:dyDescent="0.55000000000000004">
      <c r="A63839" s="131"/>
    </row>
    <row r="63842" spans="1:1" x14ac:dyDescent="0.55000000000000004">
      <c r="A63842" s="131"/>
    </row>
    <row r="63843" spans="1:1" x14ac:dyDescent="0.55000000000000004">
      <c r="A63843" s="131"/>
    </row>
    <row r="63846" spans="1:1" x14ac:dyDescent="0.55000000000000004">
      <c r="A63846" s="131"/>
    </row>
    <row r="63847" spans="1:1" x14ac:dyDescent="0.55000000000000004">
      <c r="A63847" s="131"/>
    </row>
    <row r="63850" spans="1:1" x14ac:dyDescent="0.55000000000000004">
      <c r="A63850" s="131"/>
    </row>
    <row r="63851" spans="1:1" x14ac:dyDescent="0.55000000000000004">
      <c r="A63851" s="131"/>
    </row>
    <row r="63854" spans="1:1" x14ac:dyDescent="0.55000000000000004">
      <c r="A63854" s="131"/>
    </row>
    <row r="63855" spans="1:1" x14ac:dyDescent="0.55000000000000004">
      <c r="A63855" s="131"/>
    </row>
    <row r="63858" spans="1:1" x14ac:dyDescent="0.55000000000000004">
      <c r="A63858" s="131"/>
    </row>
    <row r="63859" spans="1:1" x14ac:dyDescent="0.55000000000000004">
      <c r="A63859" s="131"/>
    </row>
    <row r="63862" spans="1:1" x14ac:dyDescent="0.55000000000000004">
      <c r="A63862" s="131"/>
    </row>
    <row r="63863" spans="1:1" x14ac:dyDescent="0.55000000000000004">
      <c r="A63863" s="131"/>
    </row>
    <row r="63866" spans="1:1" x14ac:dyDescent="0.55000000000000004">
      <c r="A63866" s="131"/>
    </row>
    <row r="63867" spans="1:1" x14ac:dyDescent="0.55000000000000004">
      <c r="A63867" s="131"/>
    </row>
    <row r="63870" spans="1:1" x14ac:dyDescent="0.55000000000000004">
      <c r="A63870" s="131"/>
    </row>
    <row r="63871" spans="1:1" x14ac:dyDescent="0.55000000000000004">
      <c r="A63871" s="131"/>
    </row>
    <row r="63874" spans="1:1" x14ac:dyDescent="0.55000000000000004">
      <c r="A63874" s="131"/>
    </row>
    <row r="63875" spans="1:1" x14ac:dyDescent="0.55000000000000004">
      <c r="A63875" s="131"/>
    </row>
    <row r="63878" spans="1:1" x14ac:dyDescent="0.55000000000000004">
      <c r="A63878" s="131"/>
    </row>
    <row r="63879" spans="1:1" x14ac:dyDescent="0.55000000000000004">
      <c r="A63879" s="131"/>
    </row>
    <row r="63882" spans="1:1" x14ac:dyDescent="0.55000000000000004">
      <c r="A63882" s="131"/>
    </row>
    <row r="63883" spans="1:1" x14ac:dyDescent="0.55000000000000004">
      <c r="A63883" s="131"/>
    </row>
    <row r="63886" spans="1:1" x14ac:dyDescent="0.55000000000000004">
      <c r="A63886" s="131"/>
    </row>
    <row r="63887" spans="1:1" x14ac:dyDescent="0.55000000000000004">
      <c r="A63887" s="131"/>
    </row>
    <row r="63890" spans="1:1" x14ac:dyDescent="0.55000000000000004">
      <c r="A63890" s="131"/>
    </row>
    <row r="63891" spans="1:1" x14ac:dyDescent="0.55000000000000004">
      <c r="A63891" s="131"/>
    </row>
    <row r="63894" spans="1:1" x14ac:dyDescent="0.55000000000000004">
      <c r="A63894" s="131"/>
    </row>
    <row r="63895" spans="1:1" x14ac:dyDescent="0.55000000000000004">
      <c r="A63895" s="131"/>
    </row>
    <row r="63898" spans="1:1" x14ac:dyDescent="0.55000000000000004">
      <c r="A63898" s="131"/>
    </row>
    <row r="63899" spans="1:1" x14ac:dyDescent="0.55000000000000004">
      <c r="A63899" s="131"/>
    </row>
    <row r="63902" spans="1:1" x14ac:dyDescent="0.55000000000000004">
      <c r="A63902" s="131"/>
    </row>
    <row r="63903" spans="1:1" x14ac:dyDescent="0.55000000000000004">
      <c r="A63903" s="131"/>
    </row>
    <row r="63906" spans="1:1" x14ac:dyDescent="0.55000000000000004">
      <c r="A63906" s="131"/>
    </row>
    <row r="63907" spans="1:1" x14ac:dyDescent="0.55000000000000004">
      <c r="A63907" s="131"/>
    </row>
    <row r="63910" spans="1:1" x14ac:dyDescent="0.55000000000000004">
      <c r="A63910" s="131"/>
    </row>
    <row r="63911" spans="1:1" x14ac:dyDescent="0.55000000000000004">
      <c r="A63911" s="131"/>
    </row>
    <row r="63914" spans="1:1" x14ac:dyDescent="0.55000000000000004">
      <c r="A63914" s="131"/>
    </row>
    <row r="63915" spans="1:1" x14ac:dyDescent="0.55000000000000004">
      <c r="A63915" s="131"/>
    </row>
    <row r="63918" spans="1:1" x14ac:dyDescent="0.55000000000000004">
      <c r="A63918" s="131"/>
    </row>
    <row r="63919" spans="1:1" x14ac:dyDescent="0.55000000000000004">
      <c r="A63919" s="131"/>
    </row>
    <row r="63922" spans="1:1" x14ac:dyDescent="0.55000000000000004">
      <c r="A63922" s="131"/>
    </row>
    <row r="63923" spans="1:1" x14ac:dyDescent="0.55000000000000004">
      <c r="A63923" s="131"/>
    </row>
    <row r="63926" spans="1:1" x14ac:dyDescent="0.55000000000000004">
      <c r="A63926" s="131"/>
    </row>
    <row r="63927" spans="1:1" x14ac:dyDescent="0.55000000000000004">
      <c r="A63927" s="131"/>
    </row>
    <row r="63930" spans="1:1" x14ac:dyDescent="0.55000000000000004">
      <c r="A63930" s="131"/>
    </row>
    <row r="63931" spans="1:1" x14ac:dyDescent="0.55000000000000004">
      <c r="A63931" s="131"/>
    </row>
    <row r="63934" spans="1:1" x14ac:dyDescent="0.55000000000000004">
      <c r="A63934" s="131"/>
    </row>
    <row r="63935" spans="1:1" x14ac:dyDescent="0.55000000000000004">
      <c r="A63935" s="131"/>
    </row>
    <row r="63938" spans="1:1" x14ac:dyDescent="0.55000000000000004">
      <c r="A63938" s="131"/>
    </row>
    <row r="63939" spans="1:1" x14ac:dyDescent="0.55000000000000004">
      <c r="A63939" s="131"/>
    </row>
    <row r="63942" spans="1:1" x14ac:dyDescent="0.55000000000000004">
      <c r="A63942" s="131"/>
    </row>
    <row r="63943" spans="1:1" x14ac:dyDescent="0.55000000000000004">
      <c r="A63943" s="131"/>
    </row>
    <row r="63946" spans="1:1" x14ac:dyDescent="0.55000000000000004">
      <c r="A63946" s="131"/>
    </row>
    <row r="63947" spans="1:1" x14ac:dyDescent="0.55000000000000004">
      <c r="A63947" s="131"/>
    </row>
    <row r="63950" spans="1:1" x14ac:dyDescent="0.55000000000000004">
      <c r="A63950" s="131"/>
    </row>
    <row r="63951" spans="1:1" x14ac:dyDescent="0.55000000000000004">
      <c r="A63951" s="131"/>
    </row>
    <row r="63954" spans="1:1" x14ac:dyDescent="0.55000000000000004">
      <c r="A63954" s="131"/>
    </row>
    <row r="63955" spans="1:1" x14ac:dyDescent="0.55000000000000004">
      <c r="A63955" s="131"/>
    </row>
    <row r="63958" spans="1:1" x14ac:dyDescent="0.55000000000000004">
      <c r="A63958" s="131"/>
    </row>
    <row r="63959" spans="1:1" x14ac:dyDescent="0.55000000000000004">
      <c r="A63959" s="131"/>
    </row>
    <row r="63962" spans="1:1" x14ac:dyDescent="0.55000000000000004">
      <c r="A63962" s="131"/>
    </row>
    <row r="63963" spans="1:1" x14ac:dyDescent="0.55000000000000004">
      <c r="A63963" s="131"/>
    </row>
    <row r="63966" spans="1:1" x14ac:dyDescent="0.55000000000000004">
      <c r="A63966" s="131"/>
    </row>
    <row r="63967" spans="1:1" x14ac:dyDescent="0.55000000000000004">
      <c r="A63967" s="131"/>
    </row>
    <row r="63970" spans="1:1" x14ac:dyDescent="0.55000000000000004">
      <c r="A63970" s="131"/>
    </row>
    <row r="63971" spans="1:1" x14ac:dyDescent="0.55000000000000004">
      <c r="A63971" s="131"/>
    </row>
    <row r="63974" spans="1:1" x14ac:dyDescent="0.55000000000000004">
      <c r="A63974" s="131"/>
    </row>
    <row r="63975" spans="1:1" x14ac:dyDescent="0.55000000000000004">
      <c r="A63975" s="131"/>
    </row>
    <row r="63978" spans="1:1" x14ac:dyDescent="0.55000000000000004">
      <c r="A63978" s="131"/>
    </row>
    <row r="63979" spans="1:1" x14ac:dyDescent="0.55000000000000004">
      <c r="A63979" s="131"/>
    </row>
    <row r="63982" spans="1:1" x14ac:dyDescent="0.55000000000000004">
      <c r="A63982" s="131"/>
    </row>
    <row r="63983" spans="1:1" x14ac:dyDescent="0.55000000000000004">
      <c r="A63983" s="131"/>
    </row>
    <row r="63986" spans="1:1" x14ac:dyDescent="0.55000000000000004">
      <c r="A63986" s="131"/>
    </row>
    <row r="63987" spans="1:1" x14ac:dyDescent="0.55000000000000004">
      <c r="A63987" s="131"/>
    </row>
    <row r="63990" spans="1:1" x14ac:dyDescent="0.55000000000000004">
      <c r="A63990" s="131"/>
    </row>
    <row r="63991" spans="1:1" x14ac:dyDescent="0.55000000000000004">
      <c r="A63991" s="131"/>
    </row>
    <row r="63994" spans="1:1" x14ac:dyDescent="0.55000000000000004">
      <c r="A63994" s="131"/>
    </row>
    <row r="63995" spans="1:1" x14ac:dyDescent="0.55000000000000004">
      <c r="A63995" s="131"/>
    </row>
    <row r="63998" spans="1:1" x14ac:dyDescent="0.55000000000000004">
      <c r="A63998" s="131"/>
    </row>
    <row r="63999" spans="1:1" x14ac:dyDescent="0.55000000000000004">
      <c r="A63999" s="131"/>
    </row>
    <row r="64002" spans="1:1" x14ac:dyDescent="0.55000000000000004">
      <c r="A64002" s="131"/>
    </row>
    <row r="64003" spans="1:1" x14ac:dyDescent="0.55000000000000004">
      <c r="A64003" s="131"/>
    </row>
    <row r="64006" spans="1:1" x14ac:dyDescent="0.55000000000000004">
      <c r="A64006" s="131"/>
    </row>
    <row r="64007" spans="1:1" x14ac:dyDescent="0.55000000000000004">
      <c r="A64007" s="131"/>
    </row>
    <row r="64010" spans="1:1" x14ac:dyDescent="0.55000000000000004">
      <c r="A64010" s="131"/>
    </row>
    <row r="64011" spans="1:1" x14ac:dyDescent="0.55000000000000004">
      <c r="A64011" s="131"/>
    </row>
    <row r="64014" spans="1:1" x14ac:dyDescent="0.55000000000000004">
      <c r="A64014" s="131"/>
    </row>
    <row r="64015" spans="1:1" x14ac:dyDescent="0.55000000000000004">
      <c r="A64015" s="131"/>
    </row>
    <row r="64018" spans="1:1" x14ac:dyDescent="0.55000000000000004">
      <c r="A64018" s="131"/>
    </row>
    <row r="64019" spans="1:1" x14ac:dyDescent="0.55000000000000004">
      <c r="A64019" s="131"/>
    </row>
    <row r="64022" spans="1:1" x14ac:dyDescent="0.55000000000000004">
      <c r="A64022" s="131"/>
    </row>
    <row r="64023" spans="1:1" x14ac:dyDescent="0.55000000000000004">
      <c r="A64023" s="131"/>
    </row>
    <row r="64026" spans="1:1" x14ac:dyDescent="0.55000000000000004">
      <c r="A64026" s="131"/>
    </row>
    <row r="64027" spans="1:1" x14ac:dyDescent="0.55000000000000004">
      <c r="A64027" s="131"/>
    </row>
    <row r="64030" spans="1:1" x14ac:dyDescent="0.55000000000000004">
      <c r="A64030" s="131"/>
    </row>
    <row r="64031" spans="1:1" x14ac:dyDescent="0.55000000000000004">
      <c r="A64031" s="131"/>
    </row>
    <row r="64034" spans="1:1" x14ac:dyDescent="0.55000000000000004">
      <c r="A64034" s="131"/>
    </row>
    <row r="64035" spans="1:1" x14ac:dyDescent="0.55000000000000004">
      <c r="A64035" s="131"/>
    </row>
    <row r="64038" spans="1:1" x14ac:dyDescent="0.55000000000000004">
      <c r="A64038" s="131"/>
    </row>
    <row r="64039" spans="1:1" x14ac:dyDescent="0.55000000000000004">
      <c r="A64039" s="131"/>
    </row>
    <row r="64042" spans="1:1" x14ac:dyDescent="0.55000000000000004">
      <c r="A64042" s="131"/>
    </row>
    <row r="64043" spans="1:1" x14ac:dyDescent="0.55000000000000004">
      <c r="A64043" s="131"/>
    </row>
    <row r="64046" spans="1:1" x14ac:dyDescent="0.55000000000000004">
      <c r="A64046" s="131"/>
    </row>
    <row r="64047" spans="1:1" x14ac:dyDescent="0.55000000000000004">
      <c r="A64047" s="131"/>
    </row>
    <row r="64050" spans="1:1" x14ac:dyDescent="0.55000000000000004">
      <c r="A64050" s="131"/>
    </row>
    <row r="64051" spans="1:1" x14ac:dyDescent="0.55000000000000004">
      <c r="A64051" s="131"/>
    </row>
    <row r="64054" spans="1:1" x14ac:dyDescent="0.55000000000000004">
      <c r="A64054" s="131"/>
    </row>
    <row r="64055" spans="1:1" x14ac:dyDescent="0.55000000000000004">
      <c r="A64055" s="131"/>
    </row>
    <row r="64058" spans="1:1" x14ac:dyDescent="0.55000000000000004">
      <c r="A64058" s="131"/>
    </row>
    <row r="64059" spans="1:1" x14ac:dyDescent="0.55000000000000004">
      <c r="A64059" s="131"/>
    </row>
    <row r="64062" spans="1:1" x14ac:dyDescent="0.55000000000000004">
      <c r="A64062" s="131"/>
    </row>
    <row r="64063" spans="1:1" x14ac:dyDescent="0.55000000000000004">
      <c r="A64063" s="131"/>
    </row>
    <row r="64066" spans="1:1" x14ac:dyDescent="0.55000000000000004">
      <c r="A64066" s="131"/>
    </row>
    <row r="64067" spans="1:1" x14ac:dyDescent="0.55000000000000004">
      <c r="A64067" s="131"/>
    </row>
    <row r="64070" spans="1:1" x14ac:dyDescent="0.55000000000000004">
      <c r="A64070" s="131"/>
    </row>
    <row r="64071" spans="1:1" x14ac:dyDescent="0.55000000000000004">
      <c r="A64071" s="131"/>
    </row>
    <row r="64074" spans="1:1" x14ac:dyDescent="0.55000000000000004">
      <c r="A64074" s="131"/>
    </row>
    <row r="64075" spans="1:1" x14ac:dyDescent="0.55000000000000004">
      <c r="A64075" s="131"/>
    </row>
    <row r="64078" spans="1:1" x14ac:dyDescent="0.55000000000000004">
      <c r="A64078" s="131"/>
    </row>
    <row r="64079" spans="1:1" x14ac:dyDescent="0.55000000000000004">
      <c r="A64079" s="131"/>
    </row>
    <row r="64082" spans="1:1" x14ac:dyDescent="0.55000000000000004">
      <c r="A64082" s="131"/>
    </row>
    <row r="64083" spans="1:1" x14ac:dyDescent="0.55000000000000004">
      <c r="A64083" s="131"/>
    </row>
    <row r="64086" spans="1:1" x14ac:dyDescent="0.55000000000000004">
      <c r="A64086" s="131"/>
    </row>
    <row r="64087" spans="1:1" x14ac:dyDescent="0.55000000000000004">
      <c r="A64087" s="131"/>
    </row>
    <row r="64090" spans="1:1" x14ac:dyDescent="0.55000000000000004">
      <c r="A64090" s="131"/>
    </row>
    <row r="64091" spans="1:1" x14ac:dyDescent="0.55000000000000004">
      <c r="A64091" s="131"/>
    </row>
    <row r="64094" spans="1:1" x14ac:dyDescent="0.55000000000000004">
      <c r="A64094" s="131"/>
    </row>
    <row r="64095" spans="1:1" x14ac:dyDescent="0.55000000000000004">
      <c r="A64095" s="131"/>
    </row>
    <row r="64098" spans="1:1" x14ac:dyDescent="0.55000000000000004">
      <c r="A64098" s="131"/>
    </row>
    <row r="64099" spans="1:1" x14ac:dyDescent="0.55000000000000004">
      <c r="A64099" s="131"/>
    </row>
    <row r="64102" spans="1:1" x14ac:dyDescent="0.55000000000000004">
      <c r="A64102" s="131"/>
    </row>
    <row r="64103" spans="1:1" x14ac:dyDescent="0.55000000000000004">
      <c r="A64103" s="131"/>
    </row>
    <row r="64106" spans="1:1" x14ac:dyDescent="0.55000000000000004">
      <c r="A64106" s="131"/>
    </row>
    <row r="64107" spans="1:1" x14ac:dyDescent="0.55000000000000004">
      <c r="A64107" s="131"/>
    </row>
    <row r="64110" spans="1:1" x14ac:dyDescent="0.55000000000000004">
      <c r="A64110" s="131"/>
    </row>
    <row r="64111" spans="1:1" x14ac:dyDescent="0.55000000000000004">
      <c r="A64111" s="131"/>
    </row>
    <row r="64114" spans="1:1" x14ac:dyDescent="0.55000000000000004">
      <c r="A64114" s="131"/>
    </row>
    <row r="64115" spans="1:1" x14ac:dyDescent="0.55000000000000004">
      <c r="A64115" s="131"/>
    </row>
    <row r="64118" spans="1:1" x14ac:dyDescent="0.55000000000000004">
      <c r="A64118" s="131"/>
    </row>
    <row r="64119" spans="1:1" x14ac:dyDescent="0.55000000000000004">
      <c r="A64119" s="131"/>
    </row>
    <row r="64122" spans="1:1" x14ac:dyDescent="0.55000000000000004">
      <c r="A64122" s="131"/>
    </row>
    <row r="64123" spans="1:1" x14ac:dyDescent="0.55000000000000004">
      <c r="A64123" s="131"/>
    </row>
    <row r="64126" spans="1:1" x14ac:dyDescent="0.55000000000000004">
      <c r="A64126" s="131"/>
    </row>
    <row r="64127" spans="1:1" x14ac:dyDescent="0.55000000000000004">
      <c r="A64127" s="131"/>
    </row>
    <row r="64130" spans="1:1" x14ac:dyDescent="0.55000000000000004">
      <c r="A64130" s="131"/>
    </row>
    <row r="64131" spans="1:1" x14ac:dyDescent="0.55000000000000004">
      <c r="A64131" s="131"/>
    </row>
    <row r="64134" spans="1:1" x14ac:dyDescent="0.55000000000000004">
      <c r="A64134" s="131"/>
    </row>
    <row r="64135" spans="1:1" x14ac:dyDescent="0.55000000000000004">
      <c r="A64135" s="131"/>
    </row>
    <row r="64138" spans="1:1" x14ac:dyDescent="0.55000000000000004">
      <c r="A64138" s="131"/>
    </row>
    <row r="64139" spans="1:1" x14ac:dyDescent="0.55000000000000004">
      <c r="A64139" s="131"/>
    </row>
    <row r="64142" spans="1:1" x14ac:dyDescent="0.55000000000000004">
      <c r="A64142" s="131"/>
    </row>
    <row r="64143" spans="1:1" x14ac:dyDescent="0.55000000000000004">
      <c r="A64143" s="131"/>
    </row>
    <row r="64146" spans="1:1" x14ac:dyDescent="0.55000000000000004">
      <c r="A64146" s="131"/>
    </row>
    <row r="64147" spans="1:1" x14ac:dyDescent="0.55000000000000004">
      <c r="A64147" s="131"/>
    </row>
    <row r="64150" spans="1:1" x14ac:dyDescent="0.55000000000000004">
      <c r="A64150" s="131"/>
    </row>
    <row r="64151" spans="1:1" x14ac:dyDescent="0.55000000000000004">
      <c r="A64151" s="131"/>
    </row>
    <row r="64154" spans="1:1" x14ac:dyDescent="0.55000000000000004">
      <c r="A64154" s="131"/>
    </row>
    <row r="64155" spans="1:1" x14ac:dyDescent="0.55000000000000004">
      <c r="A64155" s="131"/>
    </row>
    <row r="64158" spans="1:1" x14ac:dyDescent="0.55000000000000004">
      <c r="A64158" s="131"/>
    </row>
    <row r="64159" spans="1:1" x14ac:dyDescent="0.55000000000000004">
      <c r="A64159" s="131"/>
    </row>
    <row r="64162" spans="1:1" x14ac:dyDescent="0.55000000000000004">
      <c r="A64162" s="131"/>
    </row>
    <row r="64163" spans="1:1" x14ac:dyDescent="0.55000000000000004">
      <c r="A64163" s="131"/>
    </row>
    <row r="64166" spans="1:1" x14ac:dyDescent="0.55000000000000004">
      <c r="A64166" s="131"/>
    </row>
    <row r="64167" spans="1:1" x14ac:dyDescent="0.55000000000000004">
      <c r="A64167" s="131"/>
    </row>
    <row r="64170" spans="1:1" x14ac:dyDescent="0.55000000000000004">
      <c r="A64170" s="131"/>
    </row>
    <row r="64171" spans="1:1" x14ac:dyDescent="0.55000000000000004">
      <c r="A64171" s="131"/>
    </row>
    <row r="64174" spans="1:1" x14ac:dyDescent="0.55000000000000004">
      <c r="A64174" s="131"/>
    </row>
    <row r="64175" spans="1:1" x14ac:dyDescent="0.55000000000000004">
      <c r="A64175" s="131"/>
    </row>
    <row r="64178" spans="1:1" x14ac:dyDescent="0.55000000000000004">
      <c r="A64178" s="131"/>
    </row>
    <row r="64179" spans="1:1" x14ac:dyDescent="0.55000000000000004">
      <c r="A64179" s="131"/>
    </row>
    <row r="64182" spans="1:1" x14ac:dyDescent="0.55000000000000004">
      <c r="A64182" s="131"/>
    </row>
    <row r="64183" spans="1:1" x14ac:dyDescent="0.55000000000000004">
      <c r="A64183" s="131"/>
    </row>
    <row r="64186" spans="1:1" x14ac:dyDescent="0.55000000000000004">
      <c r="A64186" s="131"/>
    </row>
    <row r="64187" spans="1:1" x14ac:dyDescent="0.55000000000000004">
      <c r="A64187" s="131"/>
    </row>
    <row r="64190" spans="1:1" x14ac:dyDescent="0.55000000000000004">
      <c r="A64190" s="131"/>
    </row>
    <row r="64191" spans="1:1" x14ac:dyDescent="0.55000000000000004">
      <c r="A64191" s="131"/>
    </row>
    <row r="64194" spans="1:1" x14ac:dyDescent="0.55000000000000004">
      <c r="A64194" s="131"/>
    </row>
    <row r="64195" spans="1:1" x14ac:dyDescent="0.55000000000000004">
      <c r="A64195" s="131"/>
    </row>
    <row r="64198" spans="1:1" x14ac:dyDescent="0.55000000000000004">
      <c r="A64198" s="131"/>
    </row>
    <row r="64199" spans="1:1" x14ac:dyDescent="0.55000000000000004">
      <c r="A64199" s="131"/>
    </row>
    <row r="64202" spans="1:1" x14ac:dyDescent="0.55000000000000004">
      <c r="A64202" s="131"/>
    </row>
    <row r="64203" spans="1:1" x14ac:dyDescent="0.55000000000000004">
      <c r="A64203" s="131"/>
    </row>
    <row r="64206" spans="1:1" x14ac:dyDescent="0.55000000000000004">
      <c r="A64206" s="131"/>
    </row>
    <row r="64207" spans="1:1" x14ac:dyDescent="0.55000000000000004">
      <c r="A64207" s="131"/>
    </row>
    <row r="64210" spans="1:1" x14ac:dyDescent="0.55000000000000004">
      <c r="A64210" s="131"/>
    </row>
    <row r="64211" spans="1:1" x14ac:dyDescent="0.55000000000000004">
      <c r="A64211" s="131"/>
    </row>
    <row r="64214" spans="1:1" x14ac:dyDescent="0.55000000000000004">
      <c r="A64214" s="131"/>
    </row>
    <row r="64215" spans="1:1" x14ac:dyDescent="0.55000000000000004">
      <c r="A64215" s="131"/>
    </row>
    <row r="64218" spans="1:1" x14ac:dyDescent="0.55000000000000004">
      <c r="A64218" s="131"/>
    </row>
    <row r="64219" spans="1:1" x14ac:dyDescent="0.55000000000000004">
      <c r="A64219" s="131"/>
    </row>
    <row r="64222" spans="1:1" x14ac:dyDescent="0.55000000000000004">
      <c r="A64222" s="131"/>
    </row>
    <row r="64223" spans="1:1" x14ac:dyDescent="0.55000000000000004">
      <c r="A64223" s="131"/>
    </row>
    <row r="64226" spans="1:1" x14ac:dyDescent="0.55000000000000004">
      <c r="A64226" s="131"/>
    </row>
    <row r="64227" spans="1:1" x14ac:dyDescent="0.55000000000000004">
      <c r="A64227" s="131"/>
    </row>
    <row r="64230" spans="1:1" x14ac:dyDescent="0.55000000000000004">
      <c r="A64230" s="131"/>
    </row>
    <row r="64231" spans="1:1" x14ac:dyDescent="0.55000000000000004">
      <c r="A64231" s="131"/>
    </row>
    <row r="64234" spans="1:1" x14ac:dyDescent="0.55000000000000004">
      <c r="A64234" s="131"/>
    </row>
    <row r="64235" spans="1:1" x14ac:dyDescent="0.55000000000000004">
      <c r="A64235" s="131"/>
    </row>
    <row r="64238" spans="1:1" x14ac:dyDescent="0.55000000000000004">
      <c r="A64238" s="131"/>
    </row>
    <row r="64239" spans="1:1" x14ac:dyDescent="0.55000000000000004">
      <c r="A64239" s="131"/>
    </row>
    <row r="64242" spans="1:1" x14ac:dyDescent="0.55000000000000004">
      <c r="A64242" s="131"/>
    </row>
    <row r="64243" spans="1:1" x14ac:dyDescent="0.55000000000000004">
      <c r="A64243" s="131"/>
    </row>
    <row r="64246" spans="1:1" x14ac:dyDescent="0.55000000000000004">
      <c r="A64246" s="131"/>
    </row>
    <row r="64247" spans="1:1" x14ac:dyDescent="0.55000000000000004">
      <c r="A64247" s="131"/>
    </row>
    <row r="64250" spans="1:1" x14ac:dyDescent="0.55000000000000004">
      <c r="A64250" s="131"/>
    </row>
    <row r="64251" spans="1:1" x14ac:dyDescent="0.55000000000000004">
      <c r="A64251" s="131"/>
    </row>
    <row r="64254" spans="1:1" x14ac:dyDescent="0.55000000000000004">
      <c r="A64254" s="131"/>
    </row>
    <row r="64255" spans="1:1" x14ac:dyDescent="0.55000000000000004">
      <c r="A64255" s="131"/>
    </row>
    <row r="64258" spans="1:1" x14ac:dyDescent="0.55000000000000004">
      <c r="A64258" s="131"/>
    </row>
    <row r="64259" spans="1:1" x14ac:dyDescent="0.55000000000000004">
      <c r="A64259" s="131"/>
    </row>
    <row r="64262" spans="1:1" x14ac:dyDescent="0.55000000000000004">
      <c r="A64262" s="131"/>
    </row>
    <row r="64263" spans="1:1" x14ac:dyDescent="0.55000000000000004">
      <c r="A64263" s="131"/>
    </row>
    <row r="64266" spans="1:1" x14ac:dyDescent="0.55000000000000004">
      <c r="A64266" s="131"/>
    </row>
    <row r="64267" spans="1:1" x14ac:dyDescent="0.55000000000000004">
      <c r="A64267" s="131"/>
    </row>
    <row r="64270" spans="1:1" x14ac:dyDescent="0.55000000000000004">
      <c r="A64270" s="131"/>
    </row>
    <row r="64271" spans="1:1" x14ac:dyDescent="0.55000000000000004">
      <c r="A64271" s="131"/>
    </row>
    <row r="64274" spans="1:1" x14ac:dyDescent="0.55000000000000004">
      <c r="A64274" s="131"/>
    </row>
    <row r="64275" spans="1:1" x14ac:dyDescent="0.55000000000000004">
      <c r="A64275" s="131"/>
    </row>
    <row r="64278" spans="1:1" x14ac:dyDescent="0.55000000000000004">
      <c r="A64278" s="131"/>
    </row>
    <row r="64279" spans="1:1" x14ac:dyDescent="0.55000000000000004">
      <c r="A64279" s="131"/>
    </row>
    <row r="64282" spans="1:1" x14ac:dyDescent="0.55000000000000004">
      <c r="A64282" s="131"/>
    </row>
    <row r="64283" spans="1:1" x14ac:dyDescent="0.55000000000000004">
      <c r="A64283" s="131"/>
    </row>
    <row r="64286" spans="1:1" x14ac:dyDescent="0.55000000000000004">
      <c r="A64286" s="131"/>
    </row>
    <row r="64287" spans="1:1" x14ac:dyDescent="0.55000000000000004">
      <c r="A64287" s="131"/>
    </row>
    <row r="64290" spans="1:1" x14ac:dyDescent="0.55000000000000004">
      <c r="A64290" s="131"/>
    </row>
    <row r="64291" spans="1:1" x14ac:dyDescent="0.55000000000000004">
      <c r="A64291" s="131"/>
    </row>
    <row r="64294" spans="1:1" x14ac:dyDescent="0.55000000000000004">
      <c r="A64294" s="131"/>
    </row>
    <row r="64295" spans="1:1" x14ac:dyDescent="0.55000000000000004">
      <c r="A64295" s="131"/>
    </row>
    <row r="64298" spans="1:1" x14ac:dyDescent="0.55000000000000004">
      <c r="A64298" s="131"/>
    </row>
    <row r="64299" spans="1:1" x14ac:dyDescent="0.55000000000000004">
      <c r="A64299" s="131"/>
    </row>
    <row r="64302" spans="1:1" x14ac:dyDescent="0.55000000000000004">
      <c r="A64302" s="131"/>
    </row>
    <row r="64303" spans="1:1" x14ac:dyDescent="0.55000000000000004">
      <c r="A64303" s="131"/>
    </row>
    <row r="64306" spans="1:1" x14ac:dyDescent="0.55000000000000004">
      <c r="A64306" s="131"/>
    </row>
    <row r="64307" spans="1:1" x14ac:dyDescent="0.55000000000000004">
      <c r="A64307" s="131"/>
    </row>
    <row r="64310" spans="1:1" x14ac:dyDescent="0.55000000000000004">
      <c r="A64310" s="131"/>
    </row>
    <row r="64311" spans="1:1" x14ac:dyDescent="0.55000000000000004">
      <c r="A64311" s="131"/>
    </row>
    <row r="64314" spans="1:1" x14ac:dyDescent="0.55000000000000004">
      <c r="A64314" s="131"/>
    </row>
    <row r="64315" spans="1:1" x14ac:dyDescent="0.55000000000000004">
      <c r="A64315" s="131"/>
    </row>
    <row r="64318" spans="1:1" x14ac:dyDescent="0.55000000000000004">
      <c r="A64318" s="131"/>
    </row>
    <row r="64319" spans="1:1" x14ac:dyDescent="0.55000000000000004">
      <c r="A64319" s="131"/>
    </row>
    <row r="64322" spans="1:1" x14ac:dyDescent="0.55000000000000004">
      <c r="A64322" s="131"/>
    </row>
    <row r="64323" spans="1:1" x14ac:dyDescent="0.55000000000000004">
      <c r="A64323" s="131"/>
    </row>
    <row r="64326" spans="1:1" x14ac:dyDescent="0.55000000000000004">
      <c r="A64326" s="131"/>
    </row>
    <row r="64327" spans="1:1" x14ac:dyDescent="0.55000000000000004">
      <c r="A64327" s="131"/>
    </row>
    <row r="64330" spans="1:1" x14ac:dyDescent="0.55000000000000004">
      <c r="A64330" s="131"/>
    </row>
    <row r="64331" spans="1:1" x14ac:dyDescent="0.55000000000000004">
      <c r="A64331" s="131"/>
    </row>
    <row r="64334" spans="1:1" x14ac:dyDescent="0.55000000000000004">
      <c r="A64334" s="131"/>
    </row>
    <row r="64335" spans="1:1" x14ac:dyDescent="0.55000000000000004">
      <c r="A64335" s="131"/>
    </row>
    <row r="64338" spans="1:1" x14ac:dyDescent="0.55000000000000004">
      <c r="A64338" s="131"/>
    </row>
    <row r="64339" spans="1:1" x14ac:dyDescent="0.55000000000000004">
      <c r="A64339" s="131"/>
    </row>
    <row r="64342" spans="1:1" x14ac:dyDescent="0.55000000000000004">
      <c r="A64342" s="131"/>
    </row>
    <row r="64343" spans="1:1" x14ac:dyDescent="0.55000000000000004">
      <c r="A64343" s="131"/>
    </row>
    <row r="64346" spans="1:1" x14ac:dyDescent="0.55000000000000004">
      <c r="A64346" s="131"/>
    </row>
    <row r="64347" spans="1:1" x14ac:dyDescent="0.55000000000000004">
      <c r="A64347" s="131"/>
    </row>
    <row r="64350" spans="1:1" x14ac:dyDescent="0.55000000000000004">
      <c r="A64350" s="131"/>
    </row>
    <row r="64351" spans="1:1" x14ac:dyDescent="0.55000000000000004">
      <c r="A64351" s="131"/>
    </row>
    <row r="64354" spans="1:1" x14ac:dyDescent="0.55000000000000004">
      <c r="A64354" s="131"/>
    </row>
    <row r="64355" spans="1:1" x14ac:dyDescent="0.55000000000000004">
      <c r="A64355" s="131"/>
    </row>
    <row r="64358" spans="1:1" x14ac:dyDescent="0.55000000000000004">
      <c r="A64358" s="131"/>
    </row>
    <row r="64359" spans="1:1" x14ac:dyDescent="0.55000000000000004">
      <c r="A64359" s="131"/>
    </row>
    <row r="64362" spans="1:1" x14ac:dyDescent="0.55000000000000004">
      <c r="A64362" s="131"/>
    </row>
    <row r="64363" spans="1:1" x14ac:dyDescent="0.55000000000000004">
      <c r="A64363" s="131"/>
    </row>
    <row r="64366" spans="1:1" x14ac:dyDescent="0.55000000000000004">
      <c r="A64366" s="131"/>
    </row>
    <row r="64367" spans="1:1" x14ac:dyDescent="0.55000000000000004">
      <c r="A64367" s="131"/>
    </row>
    <row r="64370" spans="1:1" x14ac:dyDescent="0.55000000000000004">
      <c r="A64370" s="131"/>
    </row>
    <row r="64371" spans="1:1" x14ac:dyDescent="0.55000000000000004">
      <c r="A64371" s="131"/>
    </row>
    <row r="64374" spans="1:1" x14ac:dyDescent="0.55000000000000004">
      <c r="A64374" s="131"/>
    </row>
    <row r="64375" spans="1:1" x14ac:dyDescent="0.55000000000000004">
      <c r="A64375" s="131"/>
    </row>
    <row r="64378" spans="1:1" x14ac:dyDescent="0.55000000000000004">
      <c r="A64378" s="131"/>
    </row>
    <row r="64379" spans="1:1" x14ac:dyDescent="0.55000000000000004">
      <c r="A64379" s="131"/>
    </row>
    <row r="64382" spans="1:1" x14ac:dyDescent="0.55000000000000004">
      <c r="A64382" s="131"/>
    </row>
    <row r="64383" spans="1:1" x14ac:dyDescent="0.55000000000000004">
      <c r="A64383" s="131"/>
    </row>
    <row r="64386" spans="1:1" x14ac:dyDescent="0.55000000000000004">
      <c r="A64386" s="131"/>
    </row>
    <row r="64387" spans="1:1" x14ac:dyDescent="0.55000000000000004">
      <c r="A64387" s="131"/>
    </row>
    <row r="64390" spans="1:1" x14ac:dyDescent="0.55000000000000004">
      <c r="A64390" s="131"/>
    </row>
    <row r="64391" spans="1:1" x14ac:dyDescent="0.55000000000000004">
      <c r="A64391" s="131"/>
    </row>
    <row r="64394" spans="1:1" x14ac:dyDescent="0.55000000000000004">
      <c r="A64394" s="131"/>
    </row>
    <row r="64395" spans="1:1" x14ac:dyDescent="0.55000000000000004">
      <c r="A64395" s="131"/>
    </row>
    <row r="64398" spans="1:1" x14ac:dyDescent="0.55000000000000004">
      <c r="A64398" s="131"/>
    </row>
    <row r="64399" spans="1:1" x14ac:dyDescent="0.55000000000000004">
      <c r="A64399" s="131"/>
    </row>
    <row r="64402" spans="1:1" x14ac:dyDescent="0.55000000000000004">
      <c r="A64402" s="131"/>
    </row>
    <row r="64403" spans="1:1" x14ac:dyDescent="0.55000000000000004">
      <c r="A64403" s="131"/>
    </row>
    <row r="64406" spans="1:1" x14ac:dyDescent="0.55000000000000004">
      <c r="A64406" s="131"/>
    </row>
    <row r="64407" spans="1:1" x14ac:dyDescent="0.55000000000000004">
      <c r="A64407" s="131"/>
    </row>
    <row r="64410" spans="1:1" x14ac:dyDescent="0.55000000000000004">
      <c r="A64410" s="131"/>
    </row>
    <row r="64411" spans="1:1" x14ac:dyDescent="0.55000000000000004">
      <c r="A64411" s="131"/>
    </row>
    <row r="64414" spans="1:1" x14ac:dyDescent="0.55000000000000004">
      <c r="A64414" s="131"/>
    </row>
    <row r="64415" spans="1:1" x14ac:dyDescent="0.55000000000000004">
      <c r="A64415" s="131"/>
    </row>
    <row r="64418" spans="1:1" x14ac:dyDescent="0.55000000000000004">
      <c r="A64418" s="131"/>
    </row>
    <row r="64419" spans="1:1" x14ac:dyDescent="0.55000000000000004">
      <c r="A64419" s="131"/>
    </row>
    <row r="64422" spans="1:1" x14ac:dyDescent="0.55000000000000004">
      <c r="A64422" s="131"/>
    </row>
    <row r="64423" spans="1:1" x14ac:dyDescent="0.55000000000000004">
      <c r="A64423" s="131"/>
    </row>
    <row r="64426" spans="1:1" x14ac:dyDescent="0.55000000000000004">
      <c r="A64426" s="131"/>
    </row>
    <row r="64427" spans="1:1" x14ac:dyDescent="0.55000000000000004">
      <c r="A64427" s="131"/>
    </row>
    <row r="64430" spans="1:1" x14ac:dyDescent="0.55000000000000004">
      <c r="A64430" s="131"/>
    </row>
    <row r="64431" spans="1:1" x14ac:dyDescent="0.55000000000000004">
      <c r="A64431" s="131"/>
    </row>
    <row r="64434" spans="1:1" x14ac:dyDescent="0.55000000000000004">
      <c r="A64434" s="131"/>
    </row>
    <row r="64435" spans="1:1" x14ac:dyDescent="0.55000000000000004">
      <c r="A64435" s="131"/>
    </row>
    <row r="64438" spans="1:1" x14ac:dyDescent="0.55000000000000004">
      <c r="A64438" s="131"/>
    </row>
    <row r="64439" spans="1:1" x14ac:dyDescent="0.55000000000000004">
      <c r="A64439" s="131"/>
    </row>
    <row r="64442" spans="1:1" x14ac:dyDescent="0.55000000000000004">
      <c r="A64442" s="131"/>
    </row>
    <row r="64443" spans="1:1" x14ac:dyDescent="0.55000000000000004">
      <c r="A64443" s="131"/>
    </row>
    <row r="64446" spans="1:1" x14ac:dyDescent="0.55000000000000004">
      <c r="A64446" s="131"/>
    </row>
    <row r="64447" spans="1:1" x14ac:dyDescent="0.55000000000000004">
      <c r="A64447" s="131"/>
    </row>
    <row r="64450" spans="1:1" x14ac:dyDescent="0.55000000000000004">
      <c r="A64450" s="131"/>
    </row>
    <row r="64451" spans="1:1" x14ac:dyDescent="0.55000000000000004">
      <c r="A64451" s="131"/>
    </row>
    <row r="64454" spans="1:1" x14ac:dyDescent="0.55000000000000004">
      <c r="A64454" s="131"/>
    </row>
    <row r="64455" spans="1:1" x14ac:dyDescent="0.55000000000000004">
      <c r="A64455" s="131"/>
    </row>
    <row r="64458" spans="1:1" x14ac:dyDescent="0.55000000000000004">
      <c r="A64458" s="131"/>
    </row>
    <row r="64459" spans="1:1" x14ac:dyDescent="0.55000000000000004">
      <c r="A64459" s="131"/>
    </row>
    <row r="64462" spans="1:1" x14ac:dyDescent="0.55000000000000004">
      <c r="A64462" s="131"/>
    </row>
    <row r="64463" spans="1:1" x14ac:dyDescent="0.55000000000000004">
      <c r="A64463" s="131"/>
    </row>
    <row r="64466" spans="1:1" x14ac:dyDescent="0.55000000000000004">
      <c r="A64466" s="131"/>
    </row>
    <row r="64467" spans="1:1" x14ac:dyDescent="0.55000000000000004">
      <c r="A64467" s="131"/>
    </row>
    <row r="64470" spans="1:1" x14ac:dyDescent="0.55000000000000004">
      <c r="A64470" s="131"/>
    </row>
    <row r="64471" spans="1:1" x14ac:dyDescent="0.55000000000000004">
      <c r="A64471" s="131"/>
    </row>
    <row r="64474" spans="1:1" x14ac:dyDescent="0.55000000000000004">
      <c r="A64474" s="131"/>
    </row>
    <row r="64475" spans="1:1" x14ac:dyDescent="0.55000000000000004">
      <c r="A64475" s="131"/>
    </row>
    <row r="64478" spans="1:1" x14ac:dyDescent="0.55000000000000004">
      <c r="A64478" s="131"/>
    </row>
    <row r="64479" spans="1:1" x14ac:dyDescent="0.55000000000000004">
      <c r="A64479" s="131"/>
    </row>
    <row r="64482" spans="1:1" x14ac:dyDescent="0.55000000000000004">
      <c r="A64482" s="131"/>
    </row>
    <row r="64483" spans="1:1" x14ac:dyDescent="0.55000000000000004">
      <c r="A64483" s="131"/>
    </row>
    <row r="64486" spans="1:1" x14ac:dyDescent="0.55000000000000004">
      <c r="A64486" s="131"/>
    </row>
    <row r="64487" spans="1:1" x14ac:dyDescent="0.55000000000000004">
      <c r="A64487" s="131"/>
    </row>
    <row r="64490" spans="1:1" x14ac:dyDescent="0.55000000000000004">
      <c r="A64490" s="131"/>
    </row>
    <row r="64491" spans="1:1" x14ac:dyDescent="0.55000000000000004">
      <c r="A64491" s="131"/>
    </row>
    <row r="64494" spans="1:1" x14ac:dyDescent="0.55000000000000004">
      <c r="A64494" s="131"/>
    </row>
    <row r="64495" spans="1:1" x14ac:dyDescent="0.55000000000000004">
      <c r="A64495" s="131"/>
    </row>
    <row r="64498" spans="1:1" x14ac:dyDescent="0.55000000000000004">
      <c r="A64498" s="131"/>
    </row>
    <row r="64499" spans="1:1" x14ac:dyDescent="0.55000000000000004">
      <c r="A64499" s="131"/>
    </row>
    <row r="64502" spans="1:1" x14ac:dyDescent="0.55000000000000004">
      <c r="A64502" s="131"/>
    </row>
    <row r="64503" spans="1:1" x14ac:dyDescent="0.55000000000000004">
      <c r="A64503" s="131"/>
    </row>
    <row r="64506" spans="1:1" x14ac:dyDescent="0.55000000000000004">
      <c r="A64506" s="131"/>
    </row>
    <row r="64507" spans="1:1" x14ac:dyDescent="0.55000000000000004">
      <c r="A64507" s="131"/>
    </row>
    <row r="64510" spans="1:1" x14ac:dyDescent="0.55000000000000004">
      <c r="A64510" s="131"/>
    </row>
    <row r="64511" spans="1:1" x14ac:dyDescent="0.55000000000000004">
      <c r="A64511" s="131"/>
    </row>
    <row r="64514" spans="1:1" x14ac:dyDescent="0.55000000000000004">
      <c r="A64514" s="131"/>
    </row>
    <row r="64515" spans="1:1" x14ac:dyDescent="0.55000000000000004">
      <c r="A64515" s="131"/>
    </row>
    <row r="64518" spans="1:1" x14ac:dyDescent="0.55000000000000004">
      <c r="A64518" s="131"/>
    </row>
    <row r="64519" spans="1:1" x14ac:dyDescent="0.55000000000000004">
      <c r="A64519" s="131"/>
    </row>
    <row r="64522" spans="1:1" x14ac:dyDescent="0.55000000000000004">
      <c r="A64522" s="131"/>
    </row>
    <row r="64523" spans="1:1" x14ac:dyDescent="0.55000000000000004">
      <c r="A64523" s="131"/>
    </row>
    <row r="64526" spans="1:1" x14ac:dyDescent="0.55000000000000004">
      <c r="A64526" s="131"/>
    </row>
    <row r="64527" spans="1:1" x14ac:dyDescent="0.55000000000000004">
      <c r="A64527" s="131"/>
    </row>
    <row r="64530" spans="1:1" x14ac:dyDescent="0.55000000000000004">
      <c r="A64530" s="131"/>
    </row>
    <row r="64531" spans="1:1" x14ac:dyDescent="0.55000000000000004">
      <c r="A64531" s="131"/>
    </row>
    <row r="64534" spans="1:1" x14ac:dyDescent="0.55000000000000004">
      <c r="A64534" s="131"/>
    </row>
    <row r="64535" spans="1:1" x14ac:dyDescent="0.55000000000000004">
      <c r="A64535" s="131"/>
    </row>
    <row r="64538" spans="1:1" x14ac:dyDescent="0.55000000000000004">
      <c r="A64538" s="131"/>
    </row>
    <row r="64539" spans="1:1" x14ac:dyDescent="0.55000000000000004">
      <c r="A64539" s="131"/>
    </row>
    <row r="64542" spans="1:1" x14ac:dyDescent="0.55000000000000004">
      <c r="A64542" s="131"/>
    </row>
    <row r="64543" spans="1:1" x14ac:dyDescent="0.55000000000000004">
      <c r="A64543" s="131"/>
    </row>
    <row r="64546" spans="1:1" x14ac:dyDescent="0.55000000000000004">
      <c r="A64546" s="131"/>
    </row>
    <row r="64547" spans="1:1" x14ac:dyDescent="0.55000000000000004">
      <c r="A64547" s="131"/>
    </row>
    <row r="64550" spans="1:1" x14ac:dyDescent="0.55000000000000004">
      <c r="A64550" s="131"/>
    </row>
    <row r="64551" spans="1:1" x14ac:dyDescent="0.55000000000000004">
      <c r="A64551" s="131"/>
    </row>
    <row r="64554" spans="1:1" x14ac:dyDescent="0.55000000000000004">
      <c r="A64554" s="131"/>
    </row>
    <row r="64555" spans="1:1" x14ac:dyDescent="0.55000000000000004">
      <c r="A64555" s="131"/>
    </row>
    <row r="64558" spans="1:1" x14ac:dyDescent="0.55000000000000004">
      <c r="A64558" s="131"/>
    </row>
    <row r="64559" spans="1:1" x14ac:dyDescent="0.55000000000000004">
      <c r="A64559" s="131"/>
    </row>
    <row r="64562" spans="1:1" x14ac:dyDescent="0.55000000000000004">
      <c r="A64562" s="131"/>
    </row>
    <row r="64563" spans="1:1" x14ac:dyDescent="0.55000000000000004">
      <c r="A64563" s="131"/>
    </row>
    <row r="64566" spans="1:1" x14ac:dyDescent="0.55000000000000004">
      <c r="A64566" s="131"/>
    </row>
    <row r="64567" spans="1:1" x14ac:dyDescent="0.55000000000000004">
      <c r="A64567" s="131"/>
    </row>
    <row r="64570" spans="1:1" x14ac:dyDescent="0.55000000000000004">
      <c r="A64570" s="131"/>
    </row>
    <row r="64571" spans="1:1" x14ac:dyDescent="0.55000000000000004">
      <c r="A64571" s="131"/>
    </row>
    <row r="64574" spans="1:1" x14ac:dyDescent="0.55000000000000004">
      <c r="A64574" s="131"/>
    </row>
    <row r="64575" spans="1:1" x14ac:dyDescent="0.55000000000000004">
      <c r="A64575" s="131"/>
    </row>
    <row r="64578" spans="1:1" x14ac:dyDescent="0.55000000000000004">
      <c r="A64578" s="131"/>
    </row>
    <row r="64579" spans="1:1" x14ac:dyDescent="0.55000000000000004">
      <c r="A64579" s="131"/>
    </row>
    <row r="64582" spans="1:1" x14ac:dyDescent="0.55000000000000004">
      <c r="A64582" s="131"/>
    </row>
    <row r="64583" spans="1:1" x14ac:dyDescent="0.55000000000000004">
      <c r="A64583" s="131"/>
    </row>
    <row r="64586" spans="1:1" x14ac:dyDescent="0.55000000000000004">
      <c r="A64586" s="131"/>
    </row>
    <row r="64587" spans="1:1" x14ac:dyDescent="0.55000000000000004">
      <c r="A64587" s="131"/>
    </row>
    <row r="64590" spans="1:1" x14ac:dyDescent="0.55000000000000004">
      <c r="A64590" s="131"/>
    </row>
    <row r="64591" spans="1:1" x14ac:dyDescent="0.55000000000000004">
      <c r="A64591" s="131"/>
    </row>
    <row r="64594" spans="1:1" x14ac:dyDescent="0.55000000000000004">
      <c r="A64594" s="131"/>
    </row>
    <row r="64595" spans="1:1" x14ac:dyDescent="0.55000000000000004">
      <c r="A64595" s="131"/>
    </row>
    <row r="64598" spans="1:1" x14ac:dyDescent="0.55000000000000004">
      <c r="A64598" s="131"/>
    </row>
    <row r="64599" spans="1:1" x14ac:dyDescent="0.55000000000000004">
      <c r="A64599" s="131"/>
    </row>
    <row r="64602" spans="1:1" x14ac:dyDescent="0.55000000000000004">
      <c r="A64602" s="131"/>
    </row>
    <row r="64603" spans="1:1" x14ac:dyDescent="0.55000000000000004">
      <c r="A64603" s="131"/>
    </row>
    <row r="64606" spans="1:1" x14ac:dyDescent="0.55000000000000004">
      <c r="A64606" s="131"/>
    </row>
    <row r="64607" spans="1:1" x14ac:dyDescent="0.55000000000000004">
      <c r="A64607" s="131"/>
    </row>
    <row r="64610" spans="1:1" x14ac:dyDescent="0.55000000000000004">
      <c r="A64610" s="131"/>
    </row>
    <row r="64611" spans="1:1" x14ac:dyDescent="0.55000000000000004">
      <c r="A64611" s="131"/>
    </row>
    <row r="64614" spans="1:1" x14ac:dyDescent="0.55000000000000004">
      <c r="A64614" s="131"/>
    </row>
    <row r="64615" spans="1:1" x14ac:dyDescent="0.55000000000000004">
      <c r="A64615" s="131"/>
    </row>
    <row r="64618" spans="1:1" x14ac:dyDescent="0.55000000000000004">
      <c r="A64618" s="131"/>
    </row>
    <row r="64619" spans="1:1" x14ac:dyDescent="0.55000000000000004">
      <c r="A64619" s="131"/>
    </row>
    <row r="64622" spans="1:1" x14ac:dyDescent="0.55000000000000004">
      <c r="A64622" s="131"/>
    </row>
    <row r="64623" spans="1:1" x14ac:dyDescent="0.55000000000000004">
      <c r="A64623" s="131"/>
    </row>
    <row r="64626" spans="1:1" x14ac:dyDescent="0.55000000000000004">
      <c r="A64626" s="131"/>
    </row>
    <row r="64627" spans="1:1" x14ac:dyDescent="0.55000000000000004">
      <c r="A64627" s="131"/>
    </row>
    <row r="64630" spans="1:1" x14ac:dyDescent="0.55000000000000004">
      <c r="A64630" s="131"/>
    </row>
    <row r="64631" spans="1:1" x14ac:dyDescent="0.55000000000000004">
      <c r="A64631" s="131"/>
    </row>
    <row r="64634" spans="1:1" x14ac:dyDescent="0.55000000000000004">
      <c r="A64634" s="131"/>
    </row>
    <row r="64635" spans="1:1" x14ac:dyDescent="0.55000000000000004">
      <c r="A64635" s="131"/>
    </row>
    <row r="64638" spans="1:1" x14ac:dyDescent="0.55000000000000004">
      <c r="A64638" s="131"/>
    </row>
    <row r="64639" spans="1:1" x14ac:dyDescent="0.55000000000000004">
      <c r="A64639" s="131"/>
    </row>
    <row r="64642" spans="1:1" x14ac:dyDescent="0.55000000000000004">
      <c r="A64642" s="131"/>
    </row>
    <row r="64643" spans="1:1" x14ac:dyDescent="0.55000000000000004">
      <c r="A64643" s="131"/>
    </row>
    <row r="64646" spans="1:1" x14ac:dyDescent="0.55000000000000004">
      <c r="A64646" s="131"/>
    </row>
    <row r="64647" spans="1:1" x14ac:dyDescent="0.55000000000000004">
      <c r="A64647" s="131"/>
    </row>
    <row r="64650" spans="1:1" x14ac:dyDescent="0.55000000000000004">
      <c r="A64650" s="131"/>
    </row>
    <row r="64651" spans="1:1" x14ac:dyDescent="0.55000000000000004">
      <c r="A64651" s="131"/>
    </row>
    <row r="64654" spans="1:1" x14ac:dyDescent="0.55000000000000004">
      <c r="A64654" s="131"/>
    </row>
    <row r="64655" spans="1:1" x14ac:dyDescent="0.55000000000000004">
      <c r="A64655" s="131"/>
    </row>
    <row r="64658" spans="1:1" x14ac:dyDescent="0.55000000000000004">
      <c r="A64658" s="131"/>
    </row>
    <row r="64659" spans="1:1" x14ac:dyDescent="0.55000000000000004">
      <c r="A64659" s="131"/>
    </row>
    <row r="64662" spans="1:1" x14ac:dyDescent="0.55000000000000004">
      <c r="A64662" s="131"/>
    </row>
    <row r="64663" spans="1:1" x14ac:dyDescent="0.55000000000000004">
      <c r="A64663" s="131"/>
    </row>
    <row r="64666" spans="1:1" x14ac:dyDescent="0.55000000000000004">
      <c r="A64666" s="131"/>
    </row>
    <row r="64667" spans="1:1" x14ac:dyDescent="0.55000000000000004">
      <c r="A64667" s="131"/>
    </row>
    <row r="64670" spans="1:1" x14ac:dyDescent="0.55000000000000004">
      <c r="A64670" s="131"/>
    </row>
    <row r="64671" spans="1:1" x14ac:dyDescent="0.55000000000000004">
      <c r="A64671" s="131"/>
    </row>
    <row r="64674" spans="1:1" x14ac:dyDescent="0.55000000000000004">
      <c r="A64674" s="131"/>
    </row>
    <row r="64675" spans="1:1" x14ac:dyDescent="0.55000000000000004">
      <c r="A64675" s="131"/>
    </row>
    <row r="64678" spans="1:1" x14ac:dyDescent="0.55000000000000004">
      <c r="A64678" s="131"/>
    </row>
    <row r="64679" spans="1:1" x14ac:dyDescent="0.55000000000000004">
      <c r="A64679" s="131"/>
    </row>
    <row r="64682" spans="1:1" x14ac:dyDescent="0.55000000000000004">
      <c r="A64682" s="131"/>
    </row>
    <row r="64683" spans="1:1" x14ac:dyDescent="0.55000000000000004">
      <c r="A64683" s="131"/>
    </row>
    <row r="64686" spans="1:1" x14ac:dyDescent="0.55000000000000004">
      <c r="A64686" s="131"/>
    </row>
    <row r="64687" spans="1:1" x14ac:dyDescent="0.55000000000000004">
      <c r="A64687" s="131"/>
    </row>
    <row r="64690" spans="1:1" x14ac:dyDescent="0.55000000000000004">
      <c r="A64690" s="131"/>
    </row>
    <row r="64691" spans="1:1" x14ac:dyDescent="0.55000000000000004">
      <c r="A64691" s="131"/>
    </row>
    <row r="64694" spans="1:1" x14ac:dyDescent="0.55000000000000004">
      <c r="A64694" s="131"/>
    </row>
    <row r="64695" spans="1:1" x14ac:dyDescent="0.55000000000000004">
      <c r="A64695" s="131"/>
    </row>
    <row r="64698" spans="1:1" x14ac:dyDescent="0.55000000000000004">
      <c r="A64698" s="131"/>
    </row>
    <row r="64699" spans="1:1" x14ac:dyDescent="0.55000000000000004">
      <c r="A64699" s="131"/>
    </row>
    <row r="64702" spans="1:1" x14ac:dyDescent="0.55000000000000004">
      <c r="A64702" s="131"/>
    </row>
    <row r="64703" spans="1:1" x14ac:dyDescent="0.55000000000000004">
      <c r="A64703" s="131"/>
    </row>
    <row r="64706" spans="1:1" x14ac:dyDescent="0.55000000000000004">
      <c r="A64706" s="131"/>
    </row>
    <row r="64707" spans="1:1" x14ac:dyDescent="0.55000000000000004">
      <c r="A64707" s="131"/>
    </row>
    <row r="64710" spans="1:1" x14ac:dyDescent="0.55000000000000004">
      <c r="A64710" s="131"/>
    </row>
    <row r="64711" spans="1:1" x14ac:dyDescent="0.55000000000000004">
      <c r="A64711" s="131"/>
    </row>
    <row r="64714" spans="1:1" x14ac:dyDescent="0.55000000000000004">
      <c r="A64714" s="131"/>
    </row>
    <row r="64715" spans="1:1" x14ac:dyDescent="0.55000000000000004">
      <c r="A64715" s="131"/>
    </row>
    <row r="64718" spans="1:1" x14ac:dyDescent="0.55000000000000004">
      <c r="A64718" s="131"/>
    </row>
    <row r="64719" spans="1:1" x14ac:dyDescent="0.55000000000000004">
      <c r="A64719" s="131"/>
    </row>
    <row r="64722" spans="1:1" x14ac:dyDescent="0.55000000000000004">
      <c r="A64722" s="131"/>
    </row>
    <row r="64723" spans="1:1" x14ac:dyDescent="0.55000000000000004">
      <c r="A64723" s="131"/>
    </row>
    <row r="64726" spans="1:1" x14ac:dyDescent="0.55000000000000004">
      <c r="A64726" s="131"/>
    </row>
    <row r="64727" spans="1:1" x14ac:dyDescent="0.55000000000000004">
      <c r="A64727" s="131"/>
    </row>
    <row r="64730" spans="1:1" x14ac:dyDescent="0.55000000000000004">
      <c r="A64730" s="131"/>
    </row>
    <row r="64731" spans="1:1" x14ac:dyDescent="0.55000000000000004">
      <c r="A64731" s="131"/>
    </row>
    <row r="64734" spans="1:1" x14ac:dyDescent="0.55000000000000004">
      <c r="A64734" s="131"/>
    </row>
    <row r="64735" spans="1:1" x14ac:dyDescent="0.55000000000000004">
      <c r="A64735" s="131"/>
    </row>
    <row r="64738" spans="1:1" x14ac:dyDescent="0.55000000000000004">
      <c r="A64738" s="131"/>
    </row>
    <row r="64739" spans="1:1" x14ac:dyDescent="0.55000000000000004">
      <c r="A64739" s="131"/>
    </row>
    <row r="64742" spans="1:1" x14ac:dyDescent="0.55000000000000004">
      <c r="A64742" s="131"/>
    </row>
    <row r="64743" spans="1:1" x14ac:dyDescent="0.55000000000000004">
      <c r="A64743" s="131"/>
    </row>
    <row r="64746" spans="1:1" x14ac:dyDescent="0.55000000000000004">
      <c r="A64746" s="131"/>
    </row>
    <row r="64747" spans="1:1" x14ac:dyDescent="0.55000000000000004">
      <c r="A64747" s="131"/>
    </row>
    <row r="64750" spans="1:1" x14ac:dyDescent="0.55000000000000004">
      <c r="A64750" s="131"/>
    </row>
    <row r="64751" spans="1:1" x14ac:dyDescent="0.55000000000000004">
      <c r="A64751" s="131"/>
    </row>
    <row r="64754" spans="1:1" x14ac:dyDescent="0.55000000000000004">
      <c r="A64754" s="131"/>
    </row>
    <row r="64755" spans="1:1" x14ac:dyDescent="0.55000000000000004">
      <c r="A64755" s="131"/>
    </row>
    <row r="64758" spans="1:1" x14ac:dyDescent="0.55000000000000004">
      <c r="A64758" s="131"/>
    </row>
    <row r="64759" spans="1:1" x14ac:dyDescent="0.55000000000000004">
      <c r="A64759" s="131"/>
    </row>
    <row r="64762" spans="1:1" x14ac:dyDescent="0.55000000000000004">
      <c r="A64762" s="131"/>
    </row>
    <row r="64763" spans="1:1" x14ac:dyDescent="0.55000000000000004">
      <c r="A64763" s="131"/>
    </row>
    <row r="64766" spans="1:1" x14ac:dyDescent="0.55000000000000004">
      <c r="A64766" s="131"/>
    </row>
    <row r="64767" spans="1:1" x14ac:dyDescent="0.55000000000000004">
      <c r="A64767" s="131"/>
    </row>
    <row r="64770" spans="1:1" x14ac:dyDescent="0.55000000000000004">
      <c r="A64770" s="131"/>
    </row>
    <row r="64771" spans="1:1" x14ac:dyDescent="0.55000000000000004">
      <c r="A64771" s="131"/>
    </row>
    <row r="64774" spans="1:1" x14ac:dyDescent="0.55000000000000004">
      <c r="A64774" s="131"/>
    </row>
    <row r="64775" spans="1:1" x14ac:dyDescent="0.55000000000000004">
      <c r="A64775" s="131"/>
    </row>
    <row r="64778" spans="1:1" x14ac:dyDescent="0.55000000000000004">
      <c r="A64778" s="131"/>
    </row>
    <row r="64779" spans="1:1" x14ac:dyDescent="0.55000000000000004">
      <c r="A64779" s="131"/>
    </row>
    <row r="64782" spans="1:1" x14ac:dyDescent="0.55000000000000004">
      <c r="A64782" s="131"/>
    </row>
    <row r="64783" spans="1:1" x14ac:dyDescent="0.55000000000000004">
      <c r="A64783" s="131"/>
    </row>
    <row r="64786" spans="1:1" x14ac:dyDescent="0.55000000000000004">
      <c r="A64786" s="131"/>
    </row>
    <row r="64787" spans="1:1" x14ac:dyDescent="0.55000000000000004">
      <c r="A64787" s="131"/>
    </row>
    <row r="64790" spans="1:1" x14ac:dyDescent="0.55000000000000004">
      <c r="A64790" s="131"/>
    </row>
    <row r="64791" spans="1:1" x14ac:dyDescent="0.55000000000000004">
      <c r="A64791" s="131"/>
    </row>
    <row r="64794" spans="1:1" x14ac:dyDescent="0.55000000000000004">
      <c r="A64794" s="131"/>
    </row>
    <row r="64795" spans="1:1" x14ac:dyDescent="0.55000000000000004">
      <c r="A64795" s="131"/>
    </row>
    <row r="64798" spans="1:1" x14ac:dyDescent="0.55000000000000004">
      <c r="A64798" s="131"/>
    </row>
    <row r="64799" spans="1:1" x14ac:dyDescent="0.55000000000000004">
      <c r="A64799" s="131"/>
    </row>
    <row r="64802" spans="1:1" x14ac:dyDescent="0.55000000000000004">
      <c r="A64802" s="131"/>
    </row>
    <row r="64803" spans="1:1" x14ac:dyDescent="0.55000000000000004">
      <c r="A64803" s="131"/>
    </row>
    <row r="64806" spans="1:1" x14ac:dyDescent="0.55000000000000004">
      <c r="A64806" s="131"/>
    </row>
    <row r="64807" spans="1:1" x14ac:dyDescent="0.55000000000000004">
      <c r="A64807" s="131"/>
    </row>
    <row r="64810" spans="1:1" x14ac:dyDescent="0.55000000000000004">
      <c r="A64810" s="131"/>
    </row>
    <row r="64811" spans="1:1" x14ac:dyDescent="0.55000000000000004">
      <c r="A64811" s="131"/>
    </row>
    <row r="64814" spans="1:1" x14ac:dyDescent="0.55000000000000004">
      <c r="A64814" s="131"/>
    </row>
    <row r="64815" spans="1:1" x14ac:dyDescent="0.55000000000000004">
      <c r="A64815" s="131"/>
    </row>
    <row r="64818" spans="1:1" x14ac:dyDescent="0.55000000000000004">
      <c r="A64818" s="131"/>
    </row>
    <row r="64819" spans="1:1" x14ac:dyDescent="0.55000000000000004">
      <c r="A64819" s="131"/>
    </row>
    <row r="64822" spans="1:1" x14ac:dyDescent="0.55000000000000004">
      <c r="A64822" s="131"/>
    </row>
    <row r="64823" spans="1:1" x14ac:dyDescent="0.55000000000000004">
      <c r="A64823" s="131"/>
    </row>
    <row r="64826" spans="1:1" x14ac:dyDescent="0.55000000000000004">
      <c r="A64826" s="131"/>
    </row>
    <row r="64827" spans="1:1" x14ac:dyDescent="0.55000000000000004">
      <c r="A64827" s="131"/>
    </row>
    <row r="64830" spans="1:1" x14ac:dyDescent="0.55000000000000004">
      <c r="A64830" s="131"/>
    </row>
    <row r="64831" spans="1:1" x14ac:dyDescent="0.55000000000000004">
      <c r="A64831" s="131"/>
    </row>
    <row r="64834" spans="1:1" x14ac:dyDescent="0.55000000000000004">
      <c r="A64834" s="131"/>
    </row>
    <row r="64835" spans="1:1" x14ac:dyDescent="0.55000000000000004">
      <c r="A64835" s="131"/>
    </row>
    <row r="64838" spans="1:1" x14ac:dyDescent="0.55000000000000004">
      <c r="A64838" s="131"/>
    </row>
    <row r="64839" spans="1:1" x14ac:dyDescent="0.55000000000000004">
      <c r="A64839" s="131"/>
    </row>
    <row r="64842" spans="1:1" x14ac:dyDescent="0.55000000000000004">
      <c r="A64842" s="131"/>
    </row>
    <row r="64843" spans="1:1" x14ac:dyDescent="0.55000000000000004">
      <c r="A64843" s="131"/>
    </row>
    <row r="64846" spans="1:1" x14ac:dyDescent="0.55000000000000004">
      <c r="A64846" s="131"/>
    </row>
    <row r="64847" spans="1:1" x14ac:dyDescent="0.55000000000000004">
      <c r="A64847" s="131"/>
    </row>
    <row r="64850" spans="1:1" x14ac:dyDescent="0.55000000000000004">
      <c r="A64850" s="131"/>
    </row>
    <row r="64851" spans="1:1" x14ac:dyDescent="0.55000000000000004">
      <c r="A64851" s="131"/>
    </row>
    <row r="64854" spans="1:1" x14ac:dyDescent="0.55000000000000004">
      <c r="A64854" s="131"/>
    </row>
    <row r="64855" spans="1:1" x14ac:dyDescent="0.55000000000000004">
      <c r="A64855" s="131"/>
    </row>
    <row r="64858" spans="1:1" x14ac:dyDescent="0.55000000000000004">
      <c r="A64858" s="131"/>
    </row>
    <row r="64859" spans="1:1" x14ac:dyDescent="0.55000000000000004">
      <c r="A64859" s="131"/>
    </row>
    <row r="64862" spans="1:1" x14ac:dyDescent="0.55000000000000004">
      <c r="A64862" s="131"/>
    </row>
    <row r="64863" spans="1:1" x14ac:dyDescent="0.55000000000000004">
      <c r="A64863" s="131"/>
    </row>
    <row r="64866" spans="1:1" x14ac:dyDescent="0.55000000000000004">
      <c r="A64866" s="131"/>
    </row>
    <row r="64867" spans="1:1" x14ac:dyDescent="0.55000000000000004">
      <c r="A64867" s="131"/>
    </row>
    <row r="64870" spans="1:1" x14ac:dyDescent="0.55000000000000004">
      <c r="A64870" s="131"/>
    </row>
    <row r="64871" spans="1:1" x14ac:dyDescent="0.55000000000000004">
      <c r="A64871" s="131"/>
    </row>
    <row r="64874" spans="1:1" x14ac:dyDescent="0.55000000000000004">
      <c r="A64874" s="131"/>
    </row>
    <row r="64875" spans="1:1" x14ac:dyDescent="0.55000000000000004">
      <c r="A64875" s="131"/>
    </row>
    <row r="64878" spans="1:1" x14ac:dyDescent="0.55000000000000004">
      <c r="A64878" s="131"/>
    </row>
    <row r="64879" spans="1:1" x14ac:dyDescent="0.55000000000000004">
      <c r="A64879" s="131"/>
    </row>
    <row r="64882" spans="1:1" x14ac:dyDescent="0.55000000000000004">
      <c r="A64882" s="131"/>
    </row>
    <row r="64883" spans="1:1" x14ac:dyDescent="0.55000000000000004">
      <c r="A64883" s="131"/>
    </row>
    <row r="64886" spans="1:1" x14ac:dyDescent="0.55000000000000004">
      <c r="A64886" s="131"/>
    </row>
    <row r="64887" spans="1:1" x14ac:dyDescent="0.55000000000000004">
      <c r="A64887" s="131"/>
    </row>
    <row r="64890" spans="1:1" x14ac:dyDescent="0.55000000000000004">
      <c r="A64890" s="131"/>
    </row>
    <row r="64891" spans="1:1" x14ac:dyDescent="0.55000000000000004">
      <c r="A64891" s="131"/>
    </row>
    <row r="64894" spans="1:1" x14ac:dyDescent="0.55000000000000004">
      <c r="A64894" s="131"/>
    </row>
    <row r="64895" spans="1:1" x14ac:dyDescent="0.55000000000000004">
      <c r="A64895" s="131"/>
    </row>
    <row r="64898" spans="1:1" x14ac:dyDescent="0.55000000000000004">
      <c r="A64898" s="131"/>
    </row>
    <row r="64899" spans="1:1" x14ac:dyDescent="0.55000000000000004">
      <c r="A64899" s="131"/>
    </row>
    <row r="64902" spans="1:1" x14ac:dyDescent="0.55000000000000004">
      <c r="A64902" s="131"/>
    </row>
    <row r="64903" spans="1:1" x14ac:dyDescent="0.55000000000000004">
      <c r="A64903" s="131"/>
    </row>
    <row r="64906" spans="1:1" x14ac:dyDescent="0.55000000000000004">
      <c r="A64906" s="131"/>
    </row>
    <row r="64907" spans="1:1" x14ac:dyDescent="0.55000000000000004">
      <c r="A64907" s="131"/>
    </row>
    <row r="64910" spans="1:1" x14ac:dyDescent="0.55000000000000004">
      <c r="A64910" s="131"/>
    </row>
    <row r="64911" spans="1:1" x14ac:dyDescent="0.55000000000000004">
      <c r="A64911" s="131"/>
    </row>
    <row r="64914" spans="1:1" x14ac:dyDescent="0.55000000000000004">
      <c r="A64914" s="131"/>
    </row>
    <row r="64915" spans="1:1" x14ac:dyDescent="0.55000000000000004">
      <c r="A64915" s="131"/>
    </row>
    <row r="64918" spans="1:1" x14ac:dyDescent="0.55000000000000004">
      <c r="A64918" s="131"/>
    </row>
    <row r="64919" spans="1:1" x14ac:dyDescent="0.55000000000000004">
      <c r="A64919" s="131"/>
    </row>
    <row r="64922" spans="1:1" x14ac:dyDescent="0.55000000000000004">
      <c r="A64922" s="131"/>
    </row>
    <row r="64923" spans="1:1" x14ac:dyDescent="0.55000000000000004">
      <c r="A64923" s="131"/>
    </row>
    <row r="64926" spans="1:1" x14ac:dyDescent="0.55000000000000004">
      <c r="A64926" s="131"/>
    </row>
    <row r="64927" spans="1:1" x14ac:dyDescent="0.55000000000000004">
      <c r="A64927" s="131"/>
    </row>
    <row r="64930" spans="1:1" x14ac:dyDescent="0.55000000000000004">
      <c r="A64930" s="131"/>
    </row>
    <row r="64931" spans="1:1" x14ac:dyDescent="0.55000000000000004">
      <c r="A64931" s="131"/>
    </row>
    <row r="64934" spans="1:1" x14ac:dyDescent="0.55000000000000004">
      <c r="A64934" s="131"/>
    </row>
    <row r="64935" spans="1:1" x14ac:dyDescent="0.55000000000000004">
      <c r="A64935" s="131"/>
    </row>
    <row r="64938" spans="1:1" x14ac:dyDescent="0.55000000000000004">
      <c r="A64938" s="131"/>
    </row>
    <row r="64939" spans="1:1" x14ac:dyDescent="0.55000000000000004">
      <c r="A64939" s="131"/>
    </row>
    <row r="64942" spans="1:1" x14ac:dyDescent="0.55000000000000004">
      <c r="A64942" s="131"/>
    </row>
    <row r="64943" spans="1:1" x14ac:dyDescent="0.55000000000000004">
      <c r="A64943" s="131"/>
    </row>
    <row r="64946" spans="1:1" x14ac:dyDescent="0.55000000000000004">
      <c r="A64946" s="131"/>
    </row>
    <row r="64947" spans="1:1" x14ac:dyDescent="0.55000000000000004">
      <c r="A64947" s="131"/>
    </row>
    <row r="64950" spans="1:1" x14ac:dyDescent="0.55000000000000004">
      <c r="A64950" s="131"/>
    </row>
    <row r="64951" spans="1:1" x14ac:dyDescent="0.55000000000000004">
      <c r="A64951" s="131"/>
    </row>
    <row r="64954" spans="1:1" x14ac:dyDescent="0.55000000000000004">
      <c r="A64954" s="131"/>
    </row>
    <row r="64955" spans="1:1" x14ac:dyDescent="0.55000000000000004">
      <c r="A64955" s="131"/>
    </row>
    <row r="64958" spans="1:1" x14ac:dyDescent="0.55000000000000004">
      <c r="A64958" s="131"/>
    </row>
    <row r="64959" spans="1:1" x14ac:dyDescent="0.55000000000000004">
      <c r="A64959" s="131"/>
    </row>
    <row r="64962" spans="1:1" x14ac:dyDescent="0.55000000000000004">
      <c r="A64962" s="131"/>
    </row>
    <row r="64963" spans="1:1" x14ac:dyDescent="0.55000000000000004">
      <c r="A64963" s="131"/>
    </row>
    <row r="64966" spans="1:1" x14ac:dyDescent="0.55000000000000004">
      <c r="A64966" s="131"/>
    </row>
    <row r="64967" spans="1:1" x14ac:dyDescent="0.55000000000000004">
      <c r="A64967" s="131"/>
    </row>
    <row r="64970" spans="1:1" x14ac:dyDescent="0.55000000000000004">
      <c r="A64970" s="131"/>
    </row>
    <row r="64971" spans="1:1" x14ac:dyDescent="0.55000000000000004">
      <c r="A64971" s="131"/>
    </row>
    <row r="64974" spans="1:1" x14ac:dyDescent="0.55000000000000004">
      <c r="A64974" s="131"/>
    </row>
    <row r="64975" spans="1:1" x14ac:dyDescent="0.55000000000000004">
      <c r="A64975" s="131"/>
    </row>
    <row r="64978" spans="1:1" x14ac:dyDescent="0.55000000000000004">
      <c r="A64978" s="131"/>
    </row>
    <row r="64979" spans="1:1" x14ac:dyDescent="0.55000000000000004">
      <c r="A64979" s="131"/>
    </row>
    <row r="64982" spans="1:1" x14ac:dyDescent="0.55000000000000004">
      <c r="A64982" s="131"/>
    </row>
    <row r="64983" spans="1:1" x14ac:dyDescent="0.55000000000000004">
      <c r="A64983" s="131"/>
    </row>
    <row r="64986" spans="1:1" x14ac:dyDescent="0.55000000000000004">
      <c r="A64986" s="131"/>
    </row>
    <row r="64987" spans="1:1" x14ac:dyDescent="0.55000000000000004">
      <c r="A64987" s="131"/>
    </row>
    <row r="64990" spans="1:1" x14ac:dyDescent="0.55000000000000004">
      <c r="A64990" s="131"/>
    </row>
    <row r="64991" spans="1:1" x14ac:dyDescent="0.55000000000000004">
      <c r="A64991" s="131"/>
    </row>
    <row r="64994" spans="1:1" x14ac:dyDescent="0.55000000000000004">
      <c r="A64994" s="131"/>
    </row>
    <row r="64995" spans="1:1" x14ac:dyDescent="0.55000000000000004">
      <c r="A64995" s="131"/>
    </row>
    <row r="64998" spans="1:1" x14ac:dyDescent="0.55000000000000004">
      <c r="A64998" s="131"/>
    </row>
    <row r="64999" spans="1:1" x14ac:dyDescent="0.55000000000000004">
      <c r="A64999" s="131"/>
    </row>
    <row r="65002" spans="1:1" x14ac:dyDescent="0.55000000000000004">
      <c r="A65002" s="131"/>
    </row>
    <row r="65003" spans="1:1" x14ac:dyDescent="0.55000000000000004">
      <c r="A65003" s="131"/>
    </row>
    <row r="65006" spans="1:1" x14ac:dyDescent="0.55000000000000004">
      <c r="A65006" s="131"/>
    </row>
    <row r="65007" spans="1:1" x14ac:dyDescent="0.55000000000000004">
      <c r="A65007" s="131"/>
    </row>
    <row r="65010" spans="1:1" x14ac:dyDescent="0.55000000000000004">
      <c r="A65010" s="131"/>
    </row>
    <row r="65011" spans="1:1" x14ac:dyDescent="0.55000000000000004">
      <c r="A65011" s="131"/>
    </row>
    <row r="65014" spans="1:1" x14ac:dyDescent="0.55000000000000004">
      <c r="A65014" s="131"/>
    </row>
    <row r="65015" spans="1:1" x14ac:dyDescent="0.55000000000000004">
      <c r="A65015" s="131"/>
    </row>
    <row r="65018" spans="1:1" x14ac:dyDescent="0.55000000000000004">
      <c r="A65018" s="131"/>
    </row>
    <row r="65019" spans="1:1" x14ac:dyDescent="0.55000000000000004">
      <c r="A65019" s="131"/>
    </row>
    <row r="65022" spans="1:1" x14ac:dyDescent="0.55000000000000004">
      <c r="A65022" s="131"/>
    </row>
    <row r="65023" spans="1:1" x14ac:dyDescent="0.55000000000000004">
      <c r="A65023" s="131"/>
    </row>
    <row r="65026" spans="1:1" x14ac:dyDescent="0.55000000000000004">
      <c r="A65026" s="131"/>
    </row>
    <row r="65027" spans="1:1" x14ac:dyDescent="0.55000000000000004">
      <c r="A65027" s="131"/>
    </row>
    <row r="65030" spans="1:1" x14ac:dyDescent="0.55000000000000004">
      <c r="A65030" s="131"/>
    </row>
    <row r="65031" spans="1:1" x14ac:dyDescent="0.55000000000000004">
      <c r="A65031" s="131"/>
    </row>
    <row r="65034" spans="1:1" x14ac:dyDescent="0.55000000000000004">
      <c r="A65034" s="131"/>
    </row>
    <row r="65035" spans="1:1" x14ac:dyDescent="0.55000000000000004">
      <c r="A65035" s="131"/>
    </row>
    <row r="65038" spans="1:1" x14ac:dyDescent="0.55000000000000004">
      <c r="A65038" s="131"/>
    </row>
    <row r="65039" spans="1:1" x14ac:dyDescent="0.55000000000000004">
      <c r="A65039" s="131"/>
    </row>
    <row r="65042" spans="1:1" x14ac:dyDescent="0.55000000000000004">
      <c r="A65042" s="131"/>
    </row>
    <row r="65043" spans="1:1" x14ac:dyDescent="0.55000000000000004">
      <c r="A65043" s="131"/>
    </row>
    <row r="65046" spans="1:1" x14ac:dyDescent="0.55000000000000004">
      <c r="A65046" s="131"/>
    </row>
    <row r="65047" spans="1:1" x14ac:dyDescent="0.55000000000000004">
      <c r="A65047" s="131"/>
    </row>
    <row r="65050" spans="1:1" x14ac:dyDescent="0.55000000000000004">
      <c r="A65050" s="131"/>
    </row>
    <row r="65051" spans="1:1" x14ac:dyDescent="0.55000000000000004">
      <c r="A65051" s="131"/>
    </row>
    <row r="65054" spans="1:1" x14ac:dyDescent="0.55000000000000004">
      <c r="A65054" s="131"/>
    </row>
    <row r="65055" spans="1:1" x14ac:dyDescent="0.55000000000000004">
      <c r="A65055" s="131"/>
    </row>
    <row r="65058" spans="1:1" x14ac:dyDescent="0.55000000000000004">
      <c r="A65058" s="131"/>
    </row>
    <row r="65059" spans="1:1" x14ac:dyDescent="0.55000000000000004">
      <c r="A65059" s="131"/>
    </row>
    <row r="65062" spans="1:1" x14ac:dyDescent="0.55000000000000004">
      <c r="A65062" s="131"/>
    </row>
    <row r="65063" spans="1:1" x14ac:dyDescent="0.55000000000000004">
      <c r="A65063" s="131"/>
    </row>
    <row r="65066" spans="1:1" x14ac:dyDescent="0.55000000000000004">
      <c r="A65066" s="131"/>
    </row>
    <row r="65067" spans="1:1" x14ac:dyDescent="0.55000000000000004">
      <c r="A65067" s="131"/>
    </row>
    <row r="65070" spans="1:1" x14ac:dyDescent="0.55000000000000004">
      <c r="A65070" s="131"/>
    </row>
    <row r="65071" spans="1:1" x14ac:dyDescent="0.55000000000000004">
      <c r="A65071" s="131"/>
    </row>
    <row r="65074" spans="1:1" x14ac:dyDescent="0.55000000000000004">
      <c r="A65074" s="131"/>
    </row>
    <row r="65075" spans="1:1" x14ac:dyDescent="0.55000000000000004">
      <c r="A65075" s="131"/>
    </row>
    <row r="65078" spans="1:1" x14ac:dyDescent="0.55000000000000004">
      <c r="A65078" s="131"/>
    </row>
    <row r="65079" spans="1:1" x14ac:dyDescent="0.55000000000000004">
      <c r="A65079" s="131"/>
    </row>
    <row r="65082" spans="1:1" x14ac:dyDescent="0.55000000000000004">
      <c r="A65082" s="131"/>
    </row>
    <row r="65083" spans="1:1" x14ac:dyDescent="0.55000000000000004">
      <c r="A65083" s="131"/>
    </row>
    <row r="65086" spans="1:1" x14ac:dyDescent="0.55000000000000004">
      <c r="A65086" s="131"/>
    </row>
    <row r="65087" spans="1:1" x14ac:dyDescent="0.55000000000000004">
      <c r="A65087" s="131"/>
    </row>
    <row r="65090" spans="1:1" x14ac:dyDescent="0.55000000000000004">
      <c r="A65090" s="131"/>
    </row>
    <row r="65091" spans="1:1" x14ac:dyDescent="0.55000000000000004">
      <c r="A65091" s="131"/>
    </row>
    <row r="65094" spans="1:1" x14ac:dyDescent="0.55000000000000004">
      <c r="A65094" s="131"/>
    </row>
    <row r="65095" spans="1:1" x14ac:dyDescent="0.55000000000000004">
      <c r="A65095" s="131"/>
    </row>
    <row r="65098" spans="1:1" x14ac:dyDescent="0.55000000000000004">
      <c r="A65098" s="131"/>
    </row>
    <row r="65099" spans="1:1" x14ac:dyDescent="0.55000000000000004">
      <c r="A65099" s="131"/>
    </row>
    <row r="65102" spans="1:1" x14ac:dyDescent="0.55000000000000004">
      <c r="A65102" s="131"/>
    </row>
    <row r="65103" spans="1:1" x14ac:dyDescent="0.55000000000000004">
      <c r="A65103" s="131"/>
    </row>
    <row r="65106" spans="1:1" x14ac:dyDescent="0.55000000000000004">
      <c r="A65106" s="131"/>
    </row>
    <row r="65107" spans="1:1" x14ac:dyDescent="0.55000000000000004">
      <c r="A65107" s="131"/>
    </row>
    <row r="65110" spans="1:1" x14ac:dyDescent="0.55000000000000004">
      <c r="A65110" s="131"/>
    </row>
    <row r="65111" spans="1:1" x14ac:dyDescent="0.55000000000000004">
      <c r="A65111" s="131"/>
    </row>
    <row r="65114" spans="1:1" x14ac:dyDescent="0.55000000000000004">
      <c r="A65114" s="131"/>
    </row>
    <row r="65115" spans="1:1" x14ac:dyDescent="0.55000000000000004">
      <c r="A65115" s="131"/>
    </row>
    <row r="65118" spans="1:1" x14ac:dyDescent="0.55000000000000004">
      <c r="A65118" s="131"/>
    </row>
    <row r="65119" spans="1:1" x14ac:dyDescent="0.55000000000000004">
      <c r="A65119" s="131"/>
    </row>
    <row r="65122" spans="1:1" x14ac:dyDescent="0.55000000000000004">
      <c r="A65122" s="131"/>
    </row>
    <row r="65123" spans="1:1" x14ac:dyDescent="0.55000000000000004">
      <c r="A65123" s="131"/>
    </row>
    <row r="65126" spans="1:1" x14ac:dyDescent="0.55000000000000004">
      <c r="A65126" s="131"/>
    </row>
    <row r="65127" spans="1:1" x14ac:dyDescent="0.55000000000000004">
      <c r="A65127" s="131"/>
    </row>
    <row r="65130" spans="1:1" x14ac:dyDescent="0.55000000000000004">
      <c r="A65130" s="131"/>
    </row>
    <row r="65131" spans="1:1" x14ac:dyDescent="0.55000000000000004">
      <c r="A65131" s="131"/>
    </row>
    <row r="65134" spans="1:1" x14ac:dyDescent="0.55000000000000004">
      <c r="A65134" s="131"/>
    </row>
    <row r="65135" spans="1:1" x14ac:dyDescent="0.55000000000000004">
      <c r="A65135" s="131"/>
    </row>
    <row r="65138" spans="1:1" x14ac:dyDescent="0.55000000000000004">
      <c r="A65138" s="131"/>
    </row>
    <row r="65139" spans="1:1" x14ac:dyDescent="0.55000000000000004">
      <c r="A65139" s="131"/>
    </row>
    <row r="65142" spans="1:1" x14ac:dyDescent="0.55000000000000004">
      <c r="A65142" s="131"/>
    </row>
    <row r="65143" spans="1:1" x14ac:dyDescent="0.55000000000000004">
      <c r="A65143" s="131"/>
    </row>
    <row r="65146" spans="1:1" x14ac:dyDescent="0.55000000000000004">
      <c r="A65146" s="131"/>
    </row>
    <row r="65147" spans="1:1" x14ac:dyDescent="0.55000000000000004">
      <c r="A65147" s="131"/>
    </row>
    <row r="65150" spans="1:1" x14ac:dyDescent="0.55000000000000004">
      <c r="A65150" s="131"/>
    </row>
    <row r="65151" spans="1:1" x14ac:dyDescent="0.55000000000000004">
      <c r="A65151" s="131"/>
    </row>
    <row r="65154" spans="1:1" x14ac:dyDescent="0.55000000000000004">
      <c r="A65154" s="131"/>
    </row>
    <row r="65155" spans="1:1" x14ac:dyDescent="0.55000000000000004">
      <c r="A65155" s="131"/>
    </row>
    <row r="65158" spans="1:1" x14ac:dyDescent="0.55000000000000004">
      <c r="A65158" s="131"/>
    </row>
    <row r="65159" spans="1:1" x14ac:dyDescent="0.55000000000000004">
      <c r="A65159" s="131"/>
    </row>
    <row r="65162" spans="1:1" x14ac:dyDescent="0.55000000000000004">
      <c r="A65162" s="131"/>
    </row>
    <row r="65163" spans="1:1" x14ac:dyDescent="0.55000000000000004">
      <c r="A65163" s="131"/>
    </row>
    <row r="65166" spans="1:1" x14ac:dyDescent="0.55000000000000004">
      <c r="A65166" s="131"/>
    </row>
    <row r="65167" spans="1:1" x14ac:dyDescent="0.55000000000000004">
      <c r="A65167" s="131"/>
    </row>
    <row r="65170" spans="1:1" x14ac:dyDescent="0.55000000000000004">
      <c r="A65170" s="131"/>
    </row>
    <row r="65171" spans="1:1" x14ac:dyDescent="0.55000000000000004">
      <c r="A65171" s="131"/>
    </row>
    <row r="65174" spans="1:1" x14ac:dyDescent="0.55000000000000004">
      <c r="A65174" s="131"/>
    </row>
    <row r="65175" spans="1:1" x14ac:dyDescent="0.55000000000000004">
      <c r="A65175" s="131"/>
    </row>
    <row r="65178" spans="1:1" x14ac:dyDescent="0.55000000000000004">
      <c r="A65178" s="131"/>
    </row>
    <row r="65179" spans="1:1" x14ac:dyDescent="0.55000000000000004">
      <c r="A65179" s="131"/>
    </row>
    <row r="65182" spans="1:1" x14ac:dyDescent="0.55000000000000004">
      <c r="A65182" s="131"/>
    </row>
    <row r="65183" spans="1:1" x14ac:dyDescent="0.55000000000000004">
      <c r="A65183" s="131"/>
    </row>
    <row r="65186" spans="1:1" x14ac:dyDescent="0.55000000000000004">
      <c r="A65186" s="131"/>
    </row>
    <row r="65187" spans="1:1" x14ac:dyDescent="0.55000000000000004">
      <c r="A65187" s="131"/>
    </row>
    <row r="65190" spans="1:1" x14ac:dyDescent="0.55000000000000004">
      <c r="A65190" s="131"/>
    </row>
    <row r="65191" spans="1:1" x14ac:dyDescent="0.55000000000000004">
      <c r="A65191" s="131"/>
    </row>
    <row r="65194" spans="1:1" x14ac:dyDescent="0.55000000000000004">
      <c r="A65194" s="131"/>
    </row>
    <row r="65195" spans="1:1" x14ac:dyDescent="0.55000000000000004">
      <c r="A65195" s="131"/>
    </row>
    <row r="65198" spans="1:1" x14ac:dyDescent="0.55000000000000004">
      <c r="A65198" s="131"/>
    </row>
    <row r="65199" spans="1:1" x14ac:dyDescent="0.55000000000000004">
      <c r="A65199" s="131"/>
    </row>
    <row r="65202" spans="1:1" x14ac:dyDescent="0.55000000000000004">
      <c r="A65202" s="131"/>
    </row>
    <row r="65203" spans="1:1" x14ac:dyDescent="0.55000000000000004">
      <c r="A65203" s="131"/>
    </row>
    <row r="65206" spans="1:1" x14ac:dyDescent="0.55000000000000004">
      <c r="A65206" s="131"/>
    </row>
    <row r="65207" spans="1:1" x14ac:dyDescent="0.55000000000000004">
      <c r="A65207" s="131"/>
    </row>
    <row r="65210" spans="1:1" x14ac:dyDescent="0.55000000000000004">
      <c r="A65210" s="131"/>
    </row>
    <row r="65211" spans="1:1" x14ac:dyDescent="0.55000000000000004">
      <c r="A65211" s="131"/>
    </row>
    <row r="65214" spans="1:1" x14ac:dyDescent="0.55000000000000004">
      <c r="A65214" s="131"/>
    </row>
    <row r="65215" spans="1:1" x14ac:dyDescent="0.55000000000000004">
      <c r="A65215" s="131"/>
    </row>
    <row r="65218" spans="1:1" x14ac:dyDescent="0.55000000000000004">
      <c r="A65218" s="131"/>
    </row>
    <row r="65219" spans="1:1" x14ac:dyDescent="0.55000000000000004">
      <c r="A65219" s="131"/>
    </row>
    <row r="65222" spans="1:1" x14ac:dyDescent="0.55000000000000004">
      <c r="A65222" s="131"/>
    </row>
    <row r="65223" spans="1:1" x14ac:dyDescent="0.55000000000000004">
      <c r="A65223" s="131"/>
    </row>
    <row r="65226" spans="1:1" x14ac:dyDescent="0.55000000000000004">
      <c r="A65226" s="131"/>
    </row>
    <row r="65227" spans="1:1" x14ac:dyDescent="0.55000000000000004">
      <c r="A65227" s="131"/>
    </row>
    <row r="65230" spans="1:1" x14ac:dyDescent="0.55000000000000004">
      <c r="A65230" s="131"/>
    </row>
    <row r="65231" spans="1:1" x14ac:dyDescent="0.55000000000000004">
      <c r="A65231" s="131"/>
    </row>
    <row r="65234" spans="1:1" x14ac:dyDescent="0.55000000000000004">
      <c r="A65234" s="131"/>
    </row>
    <row r="65235" spans="1:1" x14ac:dyDescent="0.55000000000000004">
      <c r="A65235" s="131"/>
    </row>
    <row r="65238" spans="1:1" x14ac:dyDescent="0.55000000000000004">
      <c r="A65238" s="131"/>
    </row>
    <row r="65239" spans="1:1" x14ac:dyDescent="0.55000000000000004">
      <c r="A65239" s="131"/>
    </row>
    <row r="65242" spans="1:1" x14ac:dyDescent="0.55000000000000004">
      <c r="A65242" s="131"/>
    </row>
    <row r="65243" spans="1:1" x14ac:dyDescent="0.55000000000000004">
      <c r="A65243" s="131"/>
    </row>
    <row r="65246" spans="1:1" x14ac:dyDescent="0.55000000000000004">
      <c r="A65246" s="131"/>
    </row>
    <row r="65247" spans="1:1" x14ac:dyDescent="0.55000000000000004">
      <c r="A65247" s="131"/>
    </row>
    <row r="65250" spans="1:1" x14ac:dyDescent="0.55000000000000004">
      <c r="A65250" s="131"/>
    </row>
    <row r="65251" spans="1:1" x14ac:dyDescent="0.55000000000000004">
      <c r="A65251" s="131"/>
    </row>
    <row r="65254" spans="1:1" x14ac:dyDescent="0.55000000000000004">
      <c r="A65254" s="131"/>
    </row>
    <row r="65255" spans="1:1" x14ac:dyDescent="0.55000000000000004">
      <c r="A65255" s="131"/>
    </row>
    <row r="65258" spans="1:1" x14ac:dyDescent="0.55000000000000004">
      <c r="A65258" s="131"/>
    </row>
    <row r="65259" spans="1:1" x14ac:dyDescent="0.55000000000000004">
      <c r="A65259" s="131"/>
    </row>
    <row r="65262" spans="1:1" x14ac:dyDescent="0.55000000000000004">
      <c r="A65262" s="131"/>
    </row>
    <row r="65263" spans="1:1" x14ac:dyDescent="0.55000000000000004">
      <c r="A65263" s="131"/>
    </row>
    <row r="65266" spans="1:1" x14ac:dyDescent="0.55000000000000004">
      <c r="A65266" s="131"/>
    </row>
    <row r="65267" spans="1:1" x14ac:dyDescent="0.55000000000000004">
      <c r="A65267" s="131"/>
    </row>
    <row r="65270" spans="1:1" x14ac:dyDescent="0.55000000000000004">
      <c r="A65270" s="131"/>
    </row>
    <row r="65271" spans="1:1" x14ac:dyDescent="0.55000000000000004">
      <c r="A65271" s="131"/>
    </row>
    <row r="65274" spans="1:1" x14ac:dyDescent="0.55000000000000004">
      <c r="A65274" s="131"/>
    </row>
    <row r="65275" spans="1:1" x14ac:dyDescent="0.55000000000000004">
      <c r="A65275" s="131"/>
    </row>
    <row r="65278" spans="1:1" x14ac:dyDescent="0.55000000000000004">
      <c r="A65278" s="131"/>
    </row>
    <row r="65279" spans="1:1" x14ac:dyDescent="0.55000000000000004">
      <c r="A65279" s="131"/>
    </row>
    <row r="65282" spans="1:1" x14ac:dyDescent="0.55000000000000004">
      <c r="A65282" s="131"/>
    </row>
    <row r="65283" spans="1:1" x14ac:dyDescent="0.55000000000000004">
      <c r="A65283" s="131"/>
    </row>
    <row r="65286" spans="1:1" x14ac:dyDescent="0.55000000000000004">
      <c r="A65286" s="131"/>
    </row>
    <row r="65287" spans="1:1" x14ac:dyDescent="0.55000000000000004">
      <c r="A65287" s="131"/>
    </row>
    <row r="65290" spans="1:1" x14ac:dyDescent="0.55000000000000004">
      <c r="A65290" s="131"/>
    </row>
    <row r="65291" spans="1:1" x14ac:dyDescent="0.55000000000000004">
      <c r="A65291" s="131"/>
    </row>
    <row r="65294" spans="1:1" x14ac:dyDescent="0.55000000000000004">
      <c r="A65294" s="131"/>
    </row>
    <row r="65295" spans="1:1" x14ac:dyDescent="0.55000000000000004">
      <c r="A65295" s="131"/>
    </row>
    <row r="65298" spans="1:1" x14ac:dyDescent="0.55000000000000004">
      <c r="A65298" s="131"/>
    </row>
    <row r="65299" spans="1:1" x14ac:dyDescent="0.55000000000000004">
      <c r="A65299" s="131"/>
    </row>
    <row r="65302" spans="1:1" x14ac:dyDescent="0.55000000000000004">
      <c r="A65302" s="131"/>
    </row>
    <row r="65303" spans="1:1" x14ac:dyDescent="0.55000000000000004">
      <c r="A65303" s="131"/>
    </row>
    <row r="65306" spans="1:1" x14ac:dyDescent="0.55000000000000004">
      <c r="A65306" s="131"/>
    </row>
    <row r="65307" spans="1:1" x14ac:dyDescent="0.55000000000000004">
      <c r="A65307" s="131"/>
    </row>
    <row r="65310" spans="1:1" x14ac:dyDescent="0.55000000000000004">
      <c r="A65310" s="131"/>
    </row>
    <row r="65311" spans="1:1" x14ac:dyDescent="0.55000000000000004">
      <c r="A65311" s="131"/>
    </row>
    <row r="65314" spans="1:1" x14ac:dyDescent="0.55000000000000004">
      <c r="A65314" s="131"/>
    </row>
    <row r="65315" spans="1:1" x14ac:dyDescent="0.55000000000000004">
      <c r="A65315" s="131"/>
    </row>
    <row r="65318" spans="1:1" x14ac:dyDescent="0.55000000000000004">
      <c r="A65318" s="131"/>
    </row>
    <row r="65319" spans="1:1" x14ac:dyDescent="0.55000000000000004">
      <c r="A65319" s="131"/>
    </row>
    <row r="65322" spans="1:1" x14ac:dyDescent="0.55000000000000004">
      <c r="A65322" s="131"/>
    </row>
    <row r="65323" spans="1:1" x14ac:dyDescent="0.55000000000000004">
      <c r="A65323" s="131"/>
    </row>
    <row r="65326" spans="1:1" x14ac:dyDescent="0.55000000000000004">
      <c r="A65326" s="131"/>
    </row>
    <row r="65327" spans="1:1" x14ac:dyDescent="0.55000000000000004">
      <c r="A65327" s="131"/>
    </row>
    <row r="65330" spans="1:1" x14ac:dyDescent="0.55000000000000004">
      <c r="A65330" s="131"/>
    </row>
    <row r="65331" spans="1:1" x14ac:dyDescent="0.55000000000000004">
      <c r="A65331" s="131"/>
    </row>
    <row r="65334" spans="1:1" x14ac:dyDescent="0.55000000000000004">
      <c r="A65334" s="131"/>
    </row>
    <row r="65335" spans="1:1" x14ac:dyDescent="0.55000000000000004">
      <c r="A65335" s="131"/>
    </row>
    <row r="65338" spans="1:1" x14ac:dyDescent="0.55000000000000004">
      <c r="A65338" s="131"/>
    </row>
    <row r="65339" spans="1:1" x14ac:dyDescent="0.55000000000000004">
      <c r="A65339" s="131"/>
    </row>
    <row r="65342" spans="1:1" x14ac:dyDescent="0.55000000000000004">
      <c r="A65342" s="131"/>
    </row>
    <row r="65343" spans="1:1" x14ac:dyDescent="0.55000000000000004">
      <c r="A65343" s="131"/>
    </row>
    <row r="65346" spans="1:1" x14ac:dyDescent="0.55000000000000004">
      <c r="A65346" s="131"/>
    </row>
    <row r="65347" spans="1:1" x14ac:dyDescent="0.55000000000000004">
      <c r="A65347" s="131"/>
    </row>
    <row r="65350" spans="1:1" x14ac:dyDescent="0.55000000000000004">
      <c r="A65350" s="131"/>
    </row>
    <row r="65351" spans="1:1" x14ac:dyDescent="0.55000000000000004">
      <c r="A65351" s="131"/>
    </row>
    <row r="65354" spans="1:1" x14ac:dyDescent="0.55000000000000004">
      <c r="A65354" s="131"/>
    </row>
    <row r="65355" spans="1:1" x14ac:dyDescent="0.55000000000000004">
      <c r="A65355" s="131"/>
    </row>
    <row r="65358" spans="1:1" x14ac:dyDescent="0.55000000000000004">
      <c r="A65358" s="131"/>
    </row>
    <row r="65359" spans="1:1" x14ac:dyDescent="0.55000000000000004">
      <c r="A65359" s="131"/>
    </row>
    <row r="65362" spans="1:1" x14ac:dyDescent="0.55000000000000004">
      <c r="A65362" s="131"/>
    </row>
    <row r="65363" spans="1:1" x14ac:dyDescent="0.55000000000000004">
      <c r="A65363" s="131"/>
    </row>
    <row r="65366" spans="1:1" x14ac:dyDescent="0.55000000000000004">
      <c r="A65366" s="131"/>
    </row>
    <row r="65367" spans="1:1" x14ac:dyDescent="0.55000000000000004">
      <c r="A65367" s="131"/>
    </row>
    <row r="65370" spans="1:1" x14ac:dyDescent="0.55000000000000004">
      <c r="A65370" s="131"/>
    </row>
    <row r="65371" spans="1:1" x14ac:dyDescent="0.55000000000000004">
      <c r="A65371" s="131"/>
    </row>
    <row r="65374" spans="1:1" x14ac:dyDescent="0.55000000000000004">
      <c r="A65374" s="131"/>
    </row>
    <row r="65375" spans="1:1" x14ac:dyDescent="0.55000000000000004">
      <c r="A65375" s="131"/>
    </row>
    <row r="65378" spans="1:1" x14ac:dyDescent="0.55000000000000004">
      <c r="A65378" s="131"/>
    </row>
    <row r="65379" spans="1:1" x14ac:dyDescent="0.55000000000000004">
      <c r="A65379" s="131"/>
    </row>
    <row r="65382" spans="1:1" x14ac:dyDescent="0.55000000000000004">
      <c r="A65382" s="131"/>
    </row>
    <row r="65383" spans="1:1" x14ac:dyDescent="0.55000000000000004">
      <c r="A65383" s="131"/>
    </row>
    <row r="65386" spans="1:1" x14ac:dyDescent="0.55000000000000004">
      <c r="A65386" s="131"/>
    </row>
    <row r="65387" spans="1:1" x14ac:dyDescent="0.55000000000000004">
      <c r="A65387" s="131"/>
    </row>
    <row r="65390" spans="1:1" x14ac:dyDescent="0.55000000000000004">
      <c r="A65390" s="131"/>
    </row>
    <row r="65391" spans="1:1" x14ac:dyDescent="0.55000000000000004">
      <c r="A65391" s="131"/>
    </row>
    <row r="65394" spans="1:1" x14ac:dyDescent="0.55000000000000004">
      <c r="A65394" s="131"/>
    </row>
    <row r="65395" spans="1:1" x14ac:dyDescent="0.55000000000000004">
      <c r="A65395" s="131"/>
    </row>
    <row r="65398" spans="1:1" x14ac:dyDescent="0.55000000000000004">
      <c r="A65398" s="131"/>
    </row>
    <row r="65399" spans="1:1" x14ac:dyDescent="0.55000000000000004">
      <c r="A65399" s="131"/>
    </row>
    <row r="65402" spans="1:1" x14ac:dyDescent="0.55000000000000004">
      <c r="A65402" s="131"/>
    </row>
    <row r="65403" spans="1:1" x14ac:dyDescent="0.55000000000000004">
      <c r="A65403" s="131"/>
    </row>
    <row r="65406" spans="1:1" x14ac:dyDescent="0.55000000000000004">
      <c r="A65406" s="131"/>
    </row>
    <row r="65407" spans="1:1" x14ac:dyDescent="0.55000000000000004">
      <c r="A65407" s="131"/>
    </row>
    <row r="65410" spans="1:1" x14ac:dyDescent="0.55000000000000004">
      <c r="A65410" s="131"/>
    </row>
    <row r="65411" spans="1:1" x14ac:dyDescent="0.55000000000000004">
      <c r="A65411" s="131"/>
    </row>
    <row r="65414" spans="1:1" x14ac:dyDescent="0.55000000000000004">
      <c r="A65414" s="131"/>
    </row>
    <row r="65415" spans="1:1" x14ac:dyDescent="0.55000000000000004">
      <c r="A65415" s="131"/>
    </row>
    <row r="65418" spans="1:1" x14ac:dyDescent="0.55000000000000004">
      <c r="A65418" s="131"/>
    </row>
    <row r="65419" spans="1:1" x14ac:dyDescent="0.55000000000000004">
      <c r="A65419" s="131"/>
    </row>
    <row r="65422" spans="1:1" x14ac:dyDescent="0.55000000000000004">
      <c r="A65422" s="131"/>
    </row>
    <row r="65423" spans="1:1" x14ac:dyDescent="0.55000000000000004">
      <c r="A65423" s="131"/>
    </row>
    <row r="65426" spans="1:1" x14ac:dyDescent="0.55000000000000004">
      <c r="A65426" s="131"/>
    </row>
    <row r="65427" spans="1:1" x14ac:dyDescent="0.55000000000000004">
      <c r="A65427" s="131"/>
    </row>
    <row r="65430" spans="1:1" x14ac:dyDescent="0.55000000000000004">
      <c r="A65430" s="131"/>
    </row>
    <row r="65431" spans="1:1" x14ac:dyDescent="0.55000000000000004">
      <c r="A65431" s="131"/>
    </row>
    <row r="65434" spans="1:1" x14ac:dyDescent="0.55000000000000004">
      <c r="A65434" s="131"/>
    </row>
    <row r="65435" spans="1:1" x14ac:dyDescent="0.55000000000000004">
      <c r="A65435" s="131"/>
    </row>
    <row r="65438" spans="1:1" x14ac:dyDescent="0.55000000000000004">
      <c r="A65438" s="131"/>
    </row>
    <row r="65439" spans="1:1" x14ac:dyDescent="0.55000000000000004">
      <c r="A65439" s="131"/>
    </row>
    <row r="65442" spans="1:1" x14ac:dyDescent="0.55000000000000004">
      <c r="A65442" s="131"/>
    </row>
    <row r="65443" spans="1:1" x14ac:dyDescent="0.55000000000000004">
      <c r="A65443" s="131"/>
    </row>
    <row r="65446" spans="1:1" x14ac:dyDescent="0.55000000000000004">
      <c r="A65446" s="131"/>
    </row>
    <row r="65447" spans="1:1" x14ac:dyDescent="0.55000000000000004">
      <c r="A65447" s="131"/>
    </row>
    <row r="65450" spans="1:1" x14ac:dyDescent="0.55000000000000004">
      <c r="A65450" s="131"/>
    </row>
    <row r="65451" spans="1:1" x14ac:dyDescent="0.55000000000000004">
      <c r="A65451" s="131"/>
    </row>
    <row r="65454" spans="1:1" x14ac:dyDescent="0.55000000000000004">
      <c r="A65454" s="131"/>
    </row>
    <row r="65455" spans="1:1" x14ac:dyDescent="0.55000000000000004">
      <c r="A65455" s="131"/>
    </row>
    <row r="65458" spans="1:1" x14ac:dyDescent="0.55000000000000004">
      <c r="A65458" s="131"/>
    </row>
    <row r="65459" spans="1:1" x14ac:dyDescent="0.55000000000000004">
      <c r="A65459" s="131"/>
    </row>
    <row r="65462" spans="1:1" x14ac:dyDescent="0.55000000000000004">
      <c r="A65462" s="131"/>
    </row>
    <row r="65463" spans="1:1" x14ac:dyDescent="0.55000000000000004">
      <c r="A65463" s="131"/>
    </row>
    <row r="65466" spans="1:1" x14ac:dyDescent="0.55000000000000004">
      <c r="A65466" s="131"/>
    </row>
    <row r="65467" spans="1:1" x14ac:dyDescent="0.55000000000000004">
      <c r="A65467" s="131"/>
    </row>
    <row r="65470" spans="1:1" x14ac:dyDescent="0.55000000000000004">
      <c r="A65470" s="131"/>
    </row>
    <row r="65471" spans="1:1" x14ac:dyDescent="0.55000000000000004">
      <c r="A65471" s="131"/>
    </row>
    <row r="65474" spans="1:1" x14ac:dyDescent="0.55000000000000004">
      <c r="A65474" s="131"/>
    </row>
    <row r="65475" spans="1:1" x14ac:dyDescent="0.55000000000000004">
      <c r="A65475" s="131"/>
    </row>
    <row r="65478" spans="1:1" x14ac:dyDescent="0.55000000000000004">
      <c r="A65478" s="131"/>
    </row>
    <row r="65479" spans="1:1" x14ac:dyDescent="0.55000000000000004">
      <c r="A65479" s="131"/>
    </row>
    <row r="65482" spans="1:1" x14ac:dyDescent="0.55000000000000004">
      <c r="A65482" s="131"/>
    </row>
    <row r="65483" spans="1:1" x14ac:dyDescent="0.55000000000000004">
      <c r="A65483" s="131"/>
    </row>
    <row r="65486" spans="1:1" x14ac:dyDescent="0.55000000000000004">
      <c r="A65486" s="131"/>
    </row>
    <row r="65487" spans="1:1" x14ac:dyDescent="0.55000000000000004">
      <c r="A65487" s="131"/>
    </row>
    <row r="65490" spans="1:1" x14ac:dyDescent="0.55000000000000004">
      <c r="A65490" s="131"/>
    </row>
    <row r="65491" spans="1:1" x14ac:dyDescent="0.55000000000000004">
      <c r="A65491" s="131"/>
    </row>
    <row r="65494" spans="1:1" x14ac:dyDescent="0.55000000000000004">
      <c r="A65494" s="131"/>
    </row>
    <row r="65495" spans="1:1" x14ac:dyDescent="0.55000000000000004">
      <c r="A65495" s="131"/>
    </row>
    <row r="65498" spans="1:1" x14ac:dyDescent="0.55000000000000004">
      <c r="A65498" s="131"/>
    </row>
    <row r="65499" spans="1:1" x14ac:dyDescent="0.55000000000000004">
      <c r="A65499" s="131"/>
    </row>
    <row r="65502" spans="1:1" x14ac:dyDescent="0.55000000000000004">
      <c r="A65502" s="131"/>
    </row>
    <row r="65503" spans="1:1" x14ac:dyDescent="0.55000000000000004">
      <c r="A65503" s="131"/>
    </row>
    <row r="65506" spans="1:1" x14ac:dyDescent="0.55000000000000004">
      <c r="A65506" s="131"/>
    </row>
    <row r="65507" spans="1:1" x14ac:dyDescent="0.55000000000000004">
      <c r="A65507" s="131"/>
    </row>
    <row r="65510" spans="1:1" x14ac:dyDescent="0.55000000000000004">
      <c r="A65510" s="131"/>
    </row>
    <row r="65511" spans="1:1" x14ac:dyDescent="0.55000000000000004">
      <c r="A65511" s="131"/>
    </row>
    <row r="65514" spans="1:1" x14ac:dyDescent="0.55000000000000004">
      <c r="A65514" s="131"/>
    </row>
    <row r="65515" spans="1:1" x14ac:dyDescent="0.55000000000000004">
      <c r="A65515" s="131"/>
    </row>
    <row r="65518" spans="1:1" x14ac:dyDescent="0.55000000000000004">
      <c r="A65518" s="131"/>
    </row>
    <row r="65519" spans="1:1" x14ac:dyDescent="0.55000000000000004">
      <c r="A65519" s="131"/>
    </row>
    <row r="65522" spans="1:1" x14ac:dyDescent="0.55000000000000004">
      <c r="A65522" s="131"/>
    </row>
    <row r="65523" spans="1:1" x14ac:dyDescent="0.55000000000000004">
      <c r="A65523" s="131"/>
    </row>
    <row r="65526" spans="1:1" x14ac:dyDescent="0.55000000000000004">
      <c r="A65526" s="131"/>
    </row>
    <row r="65527" spans="1:1" x14ac:dyDescent="0.55000000000000004">
      <c r="A65527" s="131"/>
    </row>
    <row r="65530" spans="1:1" x14ac:dyDescent="0.55000000000000004">
      <c r="A65530" s="131"/>
    </row>
    <row r="65531" spans="1:1" x14ac:dyDescent="0.55000000000000004">
      <c r="A65531" s="131"/>
    </row>
    <row r="65534" spans="1:1" x14ac:dyDescent="0.55000000000000004">
      <c r="A65534" s="131"/>
    </row>
    <row r="65535" spans="1:1" x14ac:dyDescent="0.55000000000000004">
      <c r="A65535" s="131"/>
    </row>
  </sheetData>
  <sheetProtection algorithmName="SHA-512" hashValue="f5QVzxe4+PDCLrRpdsqg0EAHEnHUNKB9rdA9PycXZUkn7QI0/13yH57crEnpGx7d3IsvyUHKW5R0COmUL/zVHg==" saltValue="BR4NfUW1dJL/zFwKX6Cq1Q==" spinCount="100000" sheet="1" objects="1" scenarios="1"/>
  <mergeCells count="6">
    <mergeCell ref="B82:D82"/>
    <mergeCell ref="C80:D80"/>
    <mergeCell ref="B3:C3"/>
    <mergeCell ref="B6:B8"/>
    <mergeCell ref="C6:C8"/>
    <mergeCell ref="D6:D8"/>
  </mergeCells>
  <hyperlinks>
    <hyperlink ref="B4" location="INDICE!A1" display="MENÚ PRINCIPAL" xr:uid="{00000000-0004-0000-0400-000000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B1:H81"/>
  <sheetViews>
    <sheetView windowProtection="1" showGridLines="0" zoomScale="80" zoomScaleNormal="80" workbookViewId="0">
      <pane xSplit="4" ySplit="8" topLeftCell="E9" activePane="bottomRight" state="frozen"/>
      <selection activeCell="F34" sqref="F34"/>
      <selection pane="topRight" activeCell="F34" sqref="F34"/>
      <selection pane="bottomLeft" activeCell="F34" sqref="F34"/>
      <selection pane="bottomRight" activeCell="C6" sqref="C6:C7"/>
    </sheetView>
  </sheetViews>
  <sheetFormatPr defaultColWidth="11.41796875" defaultRowHeight="14.4" x14ac:dyDescent="0.55000000000000004"/>
  <cols>
    <col min="1" max="1" width="2.26171875" style="158" customWidth="1"/>
    <col min="2" max="2" width="9" style="158" customWidth="1"/>
    <col min="3" max="3" width="10.68359375" style="158" customWidth="1"/>
    <col min="4" max="4" width="77.578125" style="158" customWidth="1"/>
    <col min="5" max="8" width="19.83984375" style="158" customWidth="1"/>
    <col min="9" max="16384" width="11.41796875" style="158"/>
  </cols>
  <sheetData>
    <row r="1" spans="2:8" ht="15.6" x14ac:dyDescent="0.55000000000000004">
      <c r="B1" s="403" t="s">
        <v>332</v>
      </c>
      <c r="C1" s="403"/>
      <c r="D1" s="403"/>
      <c r="E1" s="403"/>
    </row>
    <row r="2" spans="2:8" ht="15.6" x14ac:dyDescent="0.55000000000000004">
      <c r="B2" s="403" t="s">
        <v>331</v>
      </c>
      <c r="C2" s="403"/>
      <c r="D2" s="403"/>
      <c r="E2" s="403"/>
    </row>
    <row r="3" spans="2:8" ht="15.6" x14ac:dyDescent="0.6">
      <c r="B3" s="392" t="s">
        <v>348</v>
      </c>
      <c r="C3" s="392"/>
      <c r="D3" s="392"/>
      <c r="E3" s="392"/>
    </row>
    <row r="4" spans="2:8" ht="15.6" x14ac:dyDescent="0.6">
      <c r="B4" s="31" t="s">
        <v>82</v>
      </c>
      <c r="C4" s="3"/>
      <c r="D4" s="160"/>
      <c r="E4" s="160"/>
    </row>
    <row r="5" spans="2:8" ht="14.7" thickBot="1" x14ac:dyDescent="0.6"/>
    <row r="6" spans="2:8" ht="29.25" customHeight="1" thickBot="1" x14ac:dyDescent="0.6">
      <c r="B6" s="376" t="s">
        <v>71</v>
      </c>
      <c r="C6" s="408" t="s">
        <v>326</v>
      </c>
      <c r="D6" s="408" t="s">
        <v>327</v>
      </c>
      <c r="E6" s="406" t="s">
        <v>87</v>
      </c>
      <c r="F6" s="407"/>
      <c r="G6" s="404" t="s">
        <v>284</v>
      </c>
      <c r="H6" s="405"/>
    </row>
    <row r="7" spans="2:8" ht="14.7" thickBot="1" x14ac:dyDescent="0.6">
      <c r="B7" s="377"/>
      <c r="C7" s="409"/>
      <c r="D7" s="409"/>
      <c r="E7" s="284" t="s">
        <v>88</v>
      </c>
      <c r="F7" s="284" t="s">
        <v>89</v>
      </c>
      <c r="G7" s="284" t="s">
        <v>88</v>
      </c>
      <c r="H7" s="284" t="s">
        <v>89</v>
      </c>
    </row>
    <row r="8" spans="2:8" ht="15.75" hidden="1" customHeight="1" thickBot="1" x14ac:dyDescent="0.6">
      <c r="B8" s="285"/>
      <c r="C8" s="286"/>
      <c r="D8" s="286"/>
      <c r="E8" s="286"/>
      <c r="F8" s="286"/>
      <c r="G8" s="286"/>
      <c r="H8" s="286"/>
    </row>
    <row r="9" spans="2:8" x14ac:dyDescent="0.55000000000000004">
      <c r="B9" s="301">
        <v>1</v>
      </c>
      <c r="C9" s="298" t="s">
        <v>0</v>
      </c>
      <c r="D9" s="235" t="s">
        <v>110</v>
      </c>
      <c r="E9" s="247">
        <v>0.28956559999667952</v>
      </c>
      <c r="F9" s="247">
        <v>0.54704740056377188</v>
      </c>
      <c r="G9" s="247">
        <v>0.74303535861727776</v>
      </c>
      <c r="H9" s="247">
        <v>1.4037425766845681</v>
      </c>
    </row>
    <row r="10" spans="2:8" x14ac:dyDescent="0.55000000000000004">
      <c r="B10" s="301">
        <v>2</v>
      </c>
      <c r="C10" s="299" t="s">
        <v>1</v>
      </c>
      <c r="D10" s="237" t="s">
        <v>111</v>
      </c>
      <c r="E10" s="251">
        <v>0.22492671723575441</v>
      </c>
      <c r="F10" s="251">
        <v>0.55171356454921627</v>
      </c>
      <c r="G10" s="251">
        <v>0.57716974670262045</v>
      </c>
      <c r="H10" s="251">
        <v>1.415716115082539</v>
      </c>
    </row>
    <row r="11" spans="2:8" ht="15" customHeight="1" x14ac:dyDescent="0.55000000000000004">
      <c r="B11" s="301">
        <v>3</v>
      </c>
      <c r="C11" s="299" t="s">
        <v>2</v>
      </c>
      <c r="D11" s="237" t="s">
        <v>112</v>
      </c>
      <c r="E11" s="251">
        <v>0.32661118529449762</v>
      </c>
      <c r="F11" s="251">
        <v>1.0387048846905854E-2</v>
      </c>
      <c r="G11" s="251">
        <v>0.83809561355524997</v>
      </c>
      <c r="H11" s="251">
        <v>2.6653527093772108E-2</v>
      </c>
    </row>
    <row r="12" spans="2:8" ht="15" customHeight="1" x14ac:dyDescent="0.55000000000000004">
      <c r="B12" s="301">
        <v>4</v>
      </c>
      <c r="C12" s="299" t="s">
        <v>3</v>
      </c>
      <c r="D12" s="237" t="s">
        <v>113</v>
      </c>
      <c r="E12" s="251">
        <v>0.2042269266731582</v>
      </c>
      <c r="F12" s="251">
        <v>7.8072780620477011E-2</v>
      </c>
      <c r="G12" s="251">
        <v>0.52405336718738238</v>
      </c>
      <c r="H12" s="251">
        <v>0.20033745910166614</v>
      </c>
    </row>
    <row r="13" spans="2:8" x14ac:dyDescent="0.55000000000000004">
      <c r="B13" s="301">
        <v>5</v>
      </c>
      <c r="C13" s="299" t="s">
        <v>4</v>
      </c>
      <c r="D13" s="237" t="s">
        <v>114</v>
      </c>
      <c r="E13" s="251">
        <v>0.15375753415748947</v>
      </c>
      <c r="F13" s="251">
        <v>1.6654921529484101</v>
      </c>
      <c r="G13" s="251">
        <v>0.39454715799849366</v>
      </c>
      <c r="H13" s="251">
        <v>4.273710548333348</v>
      </c>
    </row>
    <row r="14" spans="2:8" ht="15" customHeight="1" x14ac:dyDescent="0.55000000000000004">
      <c r="B14" s="301">
        <v>6</v>
      </c>
      <c r="C14" s="299" t="s">
        <v>5</v>
      </c>
      <c r="D14" s="237" t="s">
        <v>115</v>
      </c>
      <c r="E14" s="251">
        <v>0.27708276859908254</v>
      </c>
      <c r="F14" s="251">
        <v>0.20665554892257199</v>
      </c>
      <c r="G14" s="251">
        <v>0.71100398091157369</v>
      </c>
      <c r="H14" s="251">
        <v>0.53028529599404939</v>
      </c>
    </row>
    <row r="15" spans="2:8" x14ac:dyDescent="0.55000000000000004">
      <c r="B15" s="301">
        <v>7</v>
      </c>
      <c r="C15" s="299" t="s">
        <v>6</v>
      </c>
      <c r="D15" s="237" t="s">
        <v>116</v>
      </c>
      <c r="E15" s="251">
        <v>0.68013072619911841</v>
      </c>
      <c r="F15" s="251">
        <v>0.71045658241191589</v>
      </c>
      <c r="G15" s="251">
        <v>1.7452389995696538</v>
      </c>
      <c r="H15" s="251">
        <v>1.8230561969394741</v>
      </c>
    </row>
    <row r="16" spans="2:8" x14ac:dyDescent="0.55000000000000004">
      <c r="B16" s="301">
        <v>8</v>
      </c>
      <c r="C16" s="299" t="s">
        <v>7</v>
      </c>
      <c r="D16" s="237" t="s">
        <v>117</v>
      </c>
      <c r="E16" s="251">
        <v>0.12913646333611417</v>
      </c>
      <c r="F16" s="251">
        <v>0.37394609349914665</v>
      </c>
      <c r="G16" s="251">
        <v>0.33136863752675333</v>
      </c>
      <c r="H16" s="251">
        <v>0.95955862744005072</v>
      </c>
    </row>
    <row r="17" spans="2:8" x14ac:dyDescent="0.55000000000000004">
      <c r="B17" s="301">
        <v>9</v>
      </c>
      <c r="C17" s="299" t="s">
        <v>8</v>
      </c>
      <c r="D17" s="237" t="s">
        <v>118</v>
      </c>
      <c r="E17" s="251">
        <v>0.54882263149721855</v>
      </c>
      <c r="F17" s="251">
        <v>0.54673942208538739</v>
      </c>
      <c r="G17" s="251">
        <v>1.4082978807444326</v>
      </c>
      <c r="H17" s="251">
        <v>1.4029522932422829</v>
      </c>
    </row>
    <row r="18" spans="2:8" x14ac:dyDescent="0.55000000000000004">
      <c r="B18" s="301">
        <v>10</v>
      </c>
      <c r="C18" s="299" t="s">
        <v>9</v>
      </c>
      <c r="D18" s="237" t="s">
        <v>119</v>
      </c>
      <c r="E18" s="251">
        <v>0.29758080651281982</v>
      </c>
      <c r="F18" s="251">
        <v>0.40409135228161003</v>
      </c>
      <c r="G18" s="251">
        <v>0.76360265614219147</v>
      </c>
      <c r="H18" s="251">
        <v>1.0369124055486907</v>
      </c>
    </row>
    <row r="19" spans="2:8" ht="15" customHeight="1" x14ac:dyDescent="0.55000000000000004">
      <c r="B19" s="301">
        <v>11</v>
      </c>
      <c r="C19" s="299" t="s">
        <v>10</v>
      </c>
      <c r="D19" s="237" t="s">
        <v>120</v>
      </c>
      <c r="E19" s="251">
        <v>0.41178929994891028</v>
      </c>
      <c r="F19" s="251">
        <v>0.11297095800384943</v>
      </c>
      <c r="G19" s="251">
        <v>1.0566656058793067</v>
      </c>
      <c r="H19" s="251">
        <v>0.28988739095628163</v>
      </c>
    </row>
    <row r="20" spans="2:8" ht="15" customHeight="1" x14ac:dyDescent="0.55000000000000004">
      <c r="B20" s="301">
        <v>12</v>
      </c>
      <c r="C20" s="299" t="s">
        <v>11</v>
      </c>
      <c r="D20" s="237" t="s">
        <v>121</v>
      </c>
      <c r="E20" s="251">
        <v>0.43283365981489097</v>
      </c>
      <c r="F20" s="251">
        <v>0.30068139180961528</v>
      </c>
      <c r="G20" s="251">
        <v>1.1106661621610934</v>
      </c>
      <c r="H20" s="251">
        <v>0.77155886540169716</v>
      </c>
    </row>
    <row r="21" spans="2:8" ht="15" customHeight="1" x14ac:dyDescent="0.55000000000000004">
      <c r="B21" s="301">
        <v>13</v>
      </c>
      <c r="C21" s="299" t="s">
        <v>12</v>
      </c>
      <c r="D21" s="237" t="s">
        <v>122</v>
      </c>
      <c r="E21" s="251">
        <v>0.33788387131025793</v>
      </c>
      <c r="F21" s="251">
        <v>0.17037924861244702</v>
      </c>
      <c r="G21" s="251">
        <v>0.86702171629810509</v>
      </c>
      <c r="H21" s="251">
        <v>0.43719905297847406</v>
      </c>
    </row>
    <row r="22" spans="2:8" ht="15" customHeight="1" x14ac:dyDescent="0.55000000000000004">
      <c r="B22" s="301">
        <v>14</v>
      </c>
      <c r="C22" s="299" t="s">
        <v>13</v>
      </c>
      <c r="D22" s="237" t="s">
        <v>123</v>
      </c>
      <c r="E22" s="251">
        <v>0.29370337879356173</v>
      </c>
      <c r="F22" s="251">
        <v>0.18854242829053683</v>
      </c>
      <c r="G22" s="251">
        <v>0.75365304232092079</v>
      </c>
      <c r="H22" s="251">
        <v>0.48380640110924056</v>
      </c>
    </row>
    <row r="23" spans="2:8" ht="15" customHeight="1" x14ac:dyDescent="0.55000000000000004">
      <c r="B23" s="301">
        <v>15</v>
      </c>
      <c r="C23" s="299" t="s">
        <v>14</v>
      </c>
      <c r="D23" s="237" t="s">
        <v>124</v>
      </c>
      <c r="E23" s="251">
        <v>0.30174690631413154</v>
      </c>
      <c r="F23" s="251">
        <v>8.7348166822710585E-2</v>
      </c>
      <c r="G23" s="251">
        <v>0.77429301252409077</v>
      </c>
      <c r="H23" s="251">
        <v>0.22413842134707584</v>
      </c>
    </row>
    <row r="24" spans="2:8" x14ac:dyDescent="0.55000000000000004">
      <c r="B24" s="301">
        <v>16</v>
      </c>
      <c r="C24" s="299" t="s">
        <v>15</v>
      </c>
      <c r="D24" s="237" t="s">
        <v>125</v>
      </c>
      <c r="E24" s="251">
        <v>0.65695031579811025</v>
      </c>
      <c r="F24" s="251">
        <v>0.38733260885274529</v>
      </c>
      <c r="G24" s="251">
        <v>1.6857572636334575</v>
      </c>
      <c r="H24" s="251">
        <v>0.99390888947570322</v>
      </c>
    </row>
    <row r="25" spans="2:8" ht="15" customHeight="1" x14ac:dyDescent="0.55000000000000004">
      <c r="B25" s="301">
        <v>17</v>
      </c>
      <c r="C25" s="299" t="s">
        <v>16</v>
      </c>
      <c r="D25" s="237" t="s">
        <v>126</v>
      </c>
      <c r="E25" s="251">
        <v>0.72624785256747504</v>
      </c>
      <c r="F25" s="251">
        <v>0.12783013541927846</v>
      </c>
      <c r="G25" s="251">
        <v>1.8635771430849855</v>
      </c>
      <c r="H25" s="251">
        <v>0.32801655484784081</v>
      </c>
    </row>
    <row r="26" spans="2:8" ht="15" customHeight="1" x14ac:dyDescent="0.55000000000000004">
      <c r="B26" s="301">
        <v>18</v>
      </c>
      <c r="C26" s="299" t="s">
        <v>17</v>
      </c>
      <c r="D26" s="237" t="s">
        <v>127</v>
      </c>
      <c r="E26" s="251">
        <v>0.42023559363380386</v>
      </c>
      <c r="F26" s="251">
        <v>0.12117714733527112</v>
      </c>
      <c r="G26" s="251">
        <v>1.078339088009828</v>
      </c>
      <c r="H26" s="251">
        <v>0.3109447569998452</v>
      </c>
    </row>
    <row r="27" spans="2:8" ht="15" customHeight="1" x14ac:dyDescent="0.55000000000000004">
      <c r="B27" s="301">
        <v>19</v>
      </c>
      <c r="C27" s="299" t="s">
        <v>18</v>
      </c>
      <c r="D27" s="237" t="s">
        <v>128</v>
      </c>
      <c r="E27" s="251">
        <v>0.59649781669680535</v>
      </c>
      <c r="F27" s="251">
        <v>9.5447046228932866E-2</v>
      </c>
      <c r="G27" s="251">
        <v>1.5306340571836448</v>
      </c>
      <c r="H27" s="251">
        <v>0.24492042640592765</v>
      </c>
    </row>
    <row r="28" spans="2:8" ht="15" customHeight="1" x14ac:dyDescent="0.55000000000000004">
      <c r="B28" s="301">
        <v>20</v>
      </c>
      <c r="C28" s="299" t="s">
        <v>19</v>
      </c>
      <c r="D28" s="237" t="s">
        <v>129</v>
      </c>
      <c r="E28" s="251">
        <v>0.59878898152779125</v>
      </c>
      <c r="F28" s="251">
        <v>0.31983016631652533</v>
      </c>
      <c r="G28" s="251">
        <v>1.5365132654938254</v>
      </c>
      <c r="H28" s="251">
        <v>0.82069528399902525</v>
      </c>
    </row>
    <row r="29" spans="2:8" ht="15" customHeight="1" x14ac:dyDescent="0.55000000000000004">
      <c r="B29" s="301">
        <v>21</v>
      </c>
      <c r="C29" s="299" t="s">
        <v>20</v>
      </c>
      <c r="D29" s="237" t="s">
        <v>130</v>
      </c>
      <c r="E29" s="251">
        <v>0.66239075654669488</v>
      </c>
      <c r="F29" s="251">
        <v>8.2230545189236837E-2</v>
      </c>
      <c r="G29" s="251">
        <v>1.6997176230225111</v>
      </c>
      <c r="H29" s="251">
        <v>0.21100642698814884</v>
      </c>
    </row>
    <row r="30" spans="2:8" x14ac:dyDescent="0.55000000000000004">
      <c r="B30" s="301">
        <v>22</v>
      </c>
      <c r="C30" s="299" t="s">
        <v>21</v>
      </c>
      <c r="D30" s="237" t="s">
        <v>131</v>
      </c>
      <c r="E30" s="251">
        <v>0.37118057707571467</v>
      </c>
      <c r="F30" s="251">
        <v>0.50076545909704995</v>
      </c>
      <c r="G30" s="251">
        <v>0.95246221651461505</v>
      </c>
      <c r="H30" s="251">
        <v>1.2849815119185051</v>
      </c>
    </row>
    <row r="31" spans="2:8" ht="15" customHeight="1" x14ac:dyDescent="0.55000000000000004">
      <c r="B31" s="301">
        <v>23</v>
      </c>
      <c r="C31" s="299" t="s">
        <v>22</v>
      </c>
      <c r="D31" s="237" t="s">
        <v>132</v>
      </c>
      <c r="E31" s="251">
        <v>0.50704405673429442</v>
      </c>
      <c r="F31" s="251">
        <v>4.769082614262693E-2</v>
      </c>
      <c r="G31" s="251">
        <v>1.3010926109131957</v>
      </c>
      <c r="H31" s="251">
        <v>0.12237631164077294</v>
      </c>
    </row>
    <row r="32" spans="2:8" ht="15" customHeight="1" x14ac:dyDescent="0.55000000000000004">
      <c r="B32" s="301">
        <v>24</v>
      </c>
      <c r="C32" s="299" t="s">
        <v>23</v>
      </c>
      <c r="D32" s="237" t="s">
        <v>133</v>
      </c>
      <c r="E32" s="251">
        <v>0.62441215441119113</v>
      </c>
      <c r="F32" s="251">
        <v>1.2903778305892465E-2</v>
      </c>
      <c r="G32" s="251">
        <v>1.6022632145642532</v>
      </c>
      <c r="H32" s="251">
        <v>3.3111542051772053E-2</v>
      </c>
    </row>
    <row r="33" spans="2:8" ht="15" customHeight="1" x14ac:dyDescent="0.55000000000000004">
      <c r="B33" s="301">
        <v>25</v>
      </c>
      <c r="C33" s="299" t="s">
        <v>24</v>
      </c>
      <c r="D33" s="237" t="s">
        <v>134</v>
      </c>
      <c r="E33" s="251">
        <v>0.83054142092285699</v>
      </c>
      <c r="F33" s="251">
        <v>0.16914307837238374</v>
      </c>
      <c r="G33" s="251">
        <v>2.1311980516642692</v>
      </c>
      <c r="H33" s="251">
        <v>0.43402699732805161</v>
      </c>
    </row>
    <row r="34" spans="2:8" ht="15" customHeight="1" x14ac:dyDescent="0.55000000000000004">
      <c r="B34" s="301">
        <v>26</v>
      </c>
      <c r="C34" s="299" t="s">
        <v>25</v>
      </c>
      <c r="D34" s="237" t="s">
        <v>135</v>
      </c>
      <c r="E34" s="251">
        <v>0.77412659922683014</v>
      </c>
      <c r="F34" s="251">
        <v>0.31348923313118549</v>
      </c>
      <c r="G34" s="251">
        <v>1.9864356652802588</v>
      </c>
      <c r="H34" s="251">
        <v>0.8044242298289469</v>
      </c>
    </row>
    <row r="35" spans="2:8" ht="15" customHeight="1" x14ac:dyDescent="0.55000000000000004">
      <c r="B35" s="301">
        <v>27</v>
      </c>
      <c r="C35" s="299" t="s">
        <v>26</v>
      </c>
      <c r="D35" s="237" t="s">
        <v>136</v>
      </c>
      <c r="E35" s="251">
        <v>0.38432898483099853</v>
      </c>
      <c r="F35" s="251">
        <v>0.16485118956005457</v>
      </c>
      <c r="G35" s="251">
        <v>0.98620148620619985</v>
      </c>
      <c r="H35" s="251">
        <v>0.4230138619872133</v>
      </c>
    </row>
    <row r="36" spans="2:8" ht="15" customHeight="1" x14ac:dyDescent="0.55000000000000004">
      <c r="B36" s="301">
        <v>28</v>
      </c>
      <c r="C36" s="299" t="s">
        <v>27</v>
      </c>
      <c r="D36" s="237" t="s">
        <v>137</v>
      </c>
      <c r="E36" s="251">
        <v>0.56896222625535309</v>
      </c>
      <c r="F36" s="251">
        <v>6.7009359583206821E-2</v>
      </c>
      <c r="G36" s="251">
        <v>1.4599767784231927</v>
      </c>
      <c r="H36" s="251">
        <v>0.17194833754145231</v>
      </c>
    </row>
    <row r="37" spans="2:8" ht="15" customHeight="1" x14ac:dyDescent="0.55000000000000004">
      <c r="B37" s="301">
        <v>29</v>
      </c>
      <c r="C37" s="299" t="s">
        <v>28</v>
      </c>
      <c r="D37" s="237" t="s">
        <v>138</v>
      </c>
      <c r="E37" s="251">
        <v>0.6846106212384383</v>
      </c>
      <c r="F37" s="251">
        <v>6.7967164423697463E-2</v>
      </c>
      <c r="G37" s="251">
        <v>1.7567345654004949</v>
      </c>
      <c r="H37" s="251">
        <v>0.17440609793546141</v>
      </c>
    </row>
    <row r="38" spans="2:8" ht="15" customHeight="1" x14ac:dyDescent="0.55000000000000004">
      <c r="B38" s="301">
        <v>30</v>
      </c>
      <c r="C38" s="299" t="s">
        <v>29</v>
      </c>
      <c r="D38" s="237" t="s">
        <v>285</v>
      </c>
      <c r="E38" s="251">
        <v>0.41253083238108562</v>
      </c>
      <c r="F38" s="251">
        <v>5.5475275768439511E-2</v>
      </c>
      <c r="G38" s="251">
        <v>1.0585684037830427</v>
      </c>
      <c r="H38" s="251">
        <v>0.14235147899290357</v>
      </c>
    </row>
    <row r="39" spans="2:8" ht="15" customHeight="1" x14ac:dyDescent="0.55000000000000004">
      <c r="B39" s="301">
        <v>31</v>
      </c>
      <c r="C39" s="299" t="s">
        <v>30</v>
      </c>
      <c r="D39" s="237" t="s">
        <v>139</v>
      </c>
      <c r="E39" s="251">
        <v>0.4524967878521382</v>
      </c>
      <c r="F39" s="251">
        <v>1.9423874926163234E-2</v>
      </c>
      <c r="G39" s="251">
        <v>1.1611224297317613</v>
      </c>
      <c r="H39" s="251">
        <v>4.9842335801159911E-2</v>
      </c>
    </row>
    <row r="40" spans="2:8" ht="15" customHeight="1" x14ac:dyDescent="0.55000000000000004">
      <c r="B40" s="301">
        <v>32</v>
      </c>
      <c r="C40" s="299" t="s">
        <v>31</v>
      </c>
      <c r="D40" s="237" t="s">
        <v>140</v>
      </c>
      <c r="E40" s="251">
        <v>0.38616687663142929</v>
      </c>
      <c r="F40" s="251">
        <v>0</v>
      </c>
      <c r="G40" s="251">
        <v>0.99091758022098775</v>
      </c>
      <c r="H40" s="251">
        <v>0</v>
      </c>
    </row>
    <row r="41" spans="2:8" x14ac:dyDescent="0.55000000000000004">
      <c r="B41" s="301">
        <v>33</v>
      </c>
      <c r="C41" s="299" t="s">
        <v>32</v>
      </c>
      <c r="D41" s="237" t="s">
        <v>141</v>
      </c>
      <c r="E41" s="251">
        <v>0.4017596507757466</v>
      </c>
      <c r="F41" s="251">
        <v>0.50662234551379393</v>
      </c>
      <c r="G41" s="251">
        <v>1.0309291787267973</v>
      </c>
      <c r="H41" s="251">
        <v>1.3000104853155381</v>
      </c>
    </row>
    <row r="42" spans="2:8" ht="15" customHeight="1" x14ac:dyDescent="0.55000000000000004">
      <c r="B42" s="301">
        <v>34</v>
      </c>
      <c r="C42" s="299" t="s">
        <v>33</v>
      </c>
      <c r="D42" s="237" t="s">
        <v>286</v>
      </c>
      <c r="E42" s="251">
        <v>0.42891172360404961</v>
      </c>
      <c r="F42" s="251">
        <v>3.7235303841645757E-2</v>
      </c>
      <c r="G42" s="251">
        <v>1.1006023380088803</v>
      </c>
      <c r="H42" s="251">
        <v>9.5547079292284107E-2</v>
      </c>
    </row>
    <row r="43" spans="2:8" ht="15" customHeight="1" x14ac:dyDescent="0.55000000000000004">
      <c r="B43" s="301">
        <v>35</v>
      </c>
      <c r="C43" s="299" t="s">
        <v>34</v>
      </c>
      <c r="D43" s="237" t="s">
        <v>142</v>
      </c>
      <c r="E43" s="251">
        <v>0.48188357383864083</v>
      </c>
      <c r="F43" s="251">
        <v>0.14139259996615602</v>
      </c>
      <c r="G43" s="251">
        <v>1.2365299403764667</v>
      </c>
      <c r="H43" s="251">
        <v>0.36281830860739944</v>
      </c>
    </row>
    <row r="44" spans="2:8" x14ac:dyDescent="0.55000000000000004">
      <c r="B44" s="301">
        <v>36</v>
      </c>
      <c r="C44" s="299" t="s">
        <v>35</v>
      </c>
      <c r="D44" s="237" t="s">
        <v>143</v>
      </c>
      <c r="E44" s="251">
        <v>0.58029849389732224</v>
      </c>
      <c r="F44" s="251">
        <v>0.51518606698487124</v>
      </c>
      <c r="G44" s="251">
        <v>1.489066033821032</v>
      </c>
      <c r="H44" s="251">
        <v>1.3219852912124865</v>
      </c>
    </row>
    <row r="45" spans="2:8" x14ac:dyDescent="0.55000000000000004">
      <c r="B45" s="301">
        <v>37</v>
      </c>
      <c r="C45" s="299" t="s">
        <v>36</v>
      </c>
      <c r="D45" s="237" t="s">
        <v>144</v>
      </c>
      <c r="E45" s="251">
        <v>0.33870067380093655</v>
      </c>
      <c r="F45" s="251">
        <v>0.57704810225407599</v>
      </c>
      <c r="G45" s="251">
        <v>0.86911765977891853</v>
      </c>
      <c r="H45" s="251">
        <v>1.4807254162880319</v>
      </c>
    </row>
    <row r="46" spans="2:8" x14ac:dyDescent="0.55000000000000004">
      <c r="B46" s="301">
        <v>38</v>
      </c>
      <c r="C46" s="299" t="s">
        <v>37</v>
      </c>
      <c r="D46" s="237" t="s">
        <v>145</v>
      </c>
      <c r="E46" s="251">
        <v>0.32478611329277962</v>
      </c>
      <c r="F46" s="251">
        <v>0.68899580697825835</v>
      </c>
      <c r="G46" s="251">
        <v>0.83341241558796919</v>
      </c>
      <c r="H46" s="251">
        <v>1.7679871038885888</v>
      </c>
    </row>
    <row r="47" spans="2:8" ht="15" customHeight="1" x14ac:dyDescent="0.55000000000000004">
      <c r="B47" s="301">
        <v>39</v>
      </c>
      <c r="C47" s="299" t="s">
        <v>38</v>
      </c>
      <c r="D47" s="237" t="s">
        <v>146</v>
      </c>
      <c r="E47" s="251">
        <v>0.26111304753796394</v>
      </c>
      <c r="F47" s="251">
        <v>0.27547806594259278</v>
      </c>
      <c r="G47" s="251">
        <v>0.67002512356179789</v>
      </c>
      <c r="H47" s="251">
        <v>0.70688625831658092</v>
      </c>
    </row>
    <row r="48" spans="2:8" x14ac:dyDescent="0.55000000000000004">
      <c r="B48" s="301">
        <v>40</v>
      </c>
      <c r="C48" s="299" t="s">
        <v>39</v>
      </c>
      <c r="D48" s="237" t="s">
        <v>147</v>
      </c>
      <c r="E48" s="251">
        <v>0.24658308241635502</v>
      </c>
      <c r="F48" s="251">
        <v>0.41735955831320765</v>
      </c>
      <c r="G48" s="251">
        <v>0.63274072981835938</v>
      </c>
      <c r="H48" s="251">
        <v>1.0709590817664774</v>
      </c>
    </row>
    <row r="49" spans="2:8" ht="15" customHeight="1" x14ac:dyDescent="0.55000000000000004">
      <c r="B49" s="301">
        <v>41</v>
      </c>
      <c r="C49" s="299" t="s">
        <v>40</v>
      </c>
      <c r="D49" s="237" t="s">
        <v>148</v>
      </c>
      <c r="E49" s="251">
        <v>0.25007195125796894</v>
      </c>
      <c r="F49" s="251">
        <v>3.1543371950774203E-2</v>
      </c>
      <c r="G49" s="251">
        <v>0.64169328810196413</v>
      </c>
      <c r="H49" s="251">
        <v>8.0941384921794785E-2</v>
      </c>
    </row>
    <row r="50" spans="2:8" x14ac:dyDescent="0.55000000000000004">
      <c r="B50" s="301">
        <v>42</v>
      </c>
      <c r="C50" s="299" t="s">
        <v>41</v>
      </c>
      <c r="D50" s="237" t="s">
        <v>149</v>
      </c>
      <c r="E50" s="251">
        <v>0.1643903306411986</v>
      </c>
      <c r="F50" s="251">
        <v>0.62093166151176149</v>
      </c>
      <c r="G50" s="251">
        <v>0.42183128203970549</v>
      </c>
      <c r="H50" s="251">
        <v>1.5933321492383921</v>
      </c>
    </row>
    <row r="51" spans="2:8" ht="15" customHeight="1" x14ac:dyDescent="0.55000000000000004">
      <c r="B51" s="301">
        <v>43</v>
      </c>
      <c r="C51" s="299" t="s">
        <v>42</v>
      </c>
      <c r="D51" s="237" t="s">
        <v>287</v>
      </c>
      <c r="E51" s="251">
        <v>0.32339715501588068</v>
      </c>
      <c r="F51" s="251">
        <v>6.6608609138369163E-2</v>
      </c>
      <c r="G51" s="251">
        <v>0.82984830054325431</v>
      </c>
      <c r="H51" s="251">
        <v>0.1709199980201162</v>
      </c>
    </row>
    <row r="52" spans="2:8" ht="15" customHeight="1" x14ac:dyDescent="0.55000000000000004">
      <c r="B52" s="301">
        <v>44</v>
      </c>
      <c r="C52" s="299" t="s">
        <v>43</v>
      </c>
      <c r="D52" s="237" t="s">
        <v>150</v>
      </c>
      <c r="E52" s="251">
        <v>0.50791669437983267</v>
      </c>
      <c r="F52" s="251">
        <v>0.16129747803619859</v>
      </c>
      <c r="G52" s="251">
        <v>1.3033318293352143</v>
      </c>
      <c r="H52" s="251">
        <v>0.4138949151351668</v>
      </c>
    </row>
    <row r="53" spans="2:8" x14ac:dyDescent="0.55000000000000004">
      <c r="B53" s="301">
        <v>45</v>
      </c>
      <c r="C53" s="299" t="s">
        <v>44</v>
      </c>
      <c r="D53" s="237" t="s">
        <v>288</v>
      </c>
      <c r="E53" s="251">
        <v>0.51668516315407953</v>
      </c>
      <c r="F53" s="251">
        <v>0.56029841989668383</v>
      </c>
      <c r="G53" s="251">
        <v>1.3258320239034629</v>
      </c>
      <c r="H53" s="251">
        <v>1.4377451512382708</v>
      </c>
    </row>
    <row r="54" spans="2:8" ht="15" customHeight="1" x14ac:dyDescent="0.55000000000000004">
      <c r="B54" s="301">
        <v>46</v>
      </c>
      <c r="C54" s="299" t="s">
        <v>45</v>
      </c>
      <c r="D54" s="237" t="s">
        <v>151</v>
      </c>
      <c r="E54" s="251">
        <v>0.35712665706811092</v>
      </c>
      <c r="F54" s="251">
        <v>0.16540199329419264</v>
      </c>
      <c r="G54" s="251">
        <v>0.91639937102140678</v>
      </c>
      <c r="H54" s="251">
        <v>0.42442724344594912</v>
      </c>
    </row>
    <row r="55" spans="2:8" ht="15" customHeight="1" x14ac:dyDescent="0.55000000000000004">
      <c r="B55" s="301">
        <v>47</v>
      </c>
      <c r="C55" s="299" t="s">
        <v>46</v>
      </c>
      <c r="D55" s="237" t="s">
        <v>152</v>
      </c>
      <c r="E55" s="251">
        <v>0.4921051031544631</v>
      </c>
      <c r="F55" s="251">
        <v>0.37214393581664351</v>
      </c>
      <c r="G55" s="251">
        <v>1.2627587386207544</v>
      </c>
      <c r="H55" s="251">
        <v>0.95493422840950648</v>
      </c>
    </row>
    <row r="56" spans="2:8" ht="15" customHeight="1" x14ac:dyDescent="0.55000000000000004">
      <c r="B56" s="301">
        <v>48</v>
      </c>
      <c r="C56" s="299" t="s">
        <v>47</v>
      </c>
      <c r="D56" s="237" t="s">
        <v>153</v>
      </c>
      <c r="E56" s="251">
        <v>0.23913717780375601</v>
      </c>
      <c r="F56" s="251">
        <v>0.10653236922476168</v>
      </c>
      <c r="G56" s="251">
        <v>0.61363428069554926</v>
      </c>
      <c r="H56" s="251">
        <v>0.27336574915037132</v>
      </c>
    </row>
    <row r="57" spans="2:8" ht="15" customHeight="1" x14ac:dyDescent="0.55000000000000004">
      <c r="B57" s="301">
        <v>49</v>
      </c>
      <c r="C57" s="299" t="s">
        <v>48</v>
      </c>
      <c r="D57" s="237" t="s">
        <v>154</v>
      </c>
      <c r="E57" s="251">
        <v>0.61605732252166845</v>
      </c>
      <c r="F57" s="251">
        <v>2.5224383108109129E-2</v>
      </c>
      <c r="G57" s="251">
        <v>1.5808244265684079</v>
      </c>
      <c r="H57" s="251">
        <v>6.4726640695056306E-2</v>
      </c>
    </row>
    <row r="58" spans="2:8" x14ac:dyDescent="0.55000000000000004">
      <c r="B58" s="301">
        <v>50</v>
      </c>
      <c r="C58" s="299" t="s">
        <v>49</v>
      </c>
      <c r="D58" s="237" t="s">
        <v>155</v>
      </c>
      <c r="E58" s="251">
        <v>0.26530187758918644</v>
      </c>
      <c r="F58" s="251">
        <v>0.68620618635127262</v>
      </c>
      <c r="G58" s="251">
        <v>0.6807738065522243</v>
      </c>
      <c r="H58" s="251">
        <v>1.7608288407419916</v>
      </c>
    </row>
    <row r="59" spans="2:8" x14ac:dyDescent="0.55000000000000004">
      <c r="B59" s="301">
        <v>51</v>
      </c>
      <c r="C59" s="299" t="s">
        <v>50</v>
      </c>
      <c r="D59" s="237" t="s">
        <v>156</v>
      </c>
      <c r="E59" s="251">
        <v>0.60943535191067721</v>
      </c>
      <c r="F59" s="251">
        <v>0.79802743719653113</v>
      </c>
      <c r="G59" s="251">
        <v>1.5638322206304534</v>
      </c>
      <c r="H59" s="251">
        <v>2.0477660433095344</v>
      </c>
    </row>
    <row r="60" spans="2:8" ht="15" customHeight="1" x14ac:dyDescent="0.55000000000000004">
      <c r="B60" s="301">
        <v>52</v>
      </c>
      <c r="C60" s="299" t="s">
        <v>51</v>
      </c>
      <c r="D60" s="237" t="s">
        <v>157</v>
      </c>
      <c r="E60" s="251">
        <v>0.24899899299488779</v>
      </c>
      <c r="F60" s="251">
        <v>0.18508175397365687</v>
      </c>
      <c r="G60" s="251">
        <v>0.63894004003728022</v>
      </c>
      <c r="H60" s="251">
        <v>0.47492619095261285</v>
      </c>
    </row>
    <row r="61" spans="2:8" ht="15" customHeight="1" x14ac:dyDescent="0.55000000000000004">
      <c r="B61" s="301">
        <v>53</v>
      </c>
      <c r="C61" s="299" t="s">
        <v>52</v>
      </c>
      <c r="D61" s="237" t="s">
        <v>158</v>
      </c>
      <c r="E61" s="251">
        <v>0.34028194573069387</v>
      </c>
      <c r="F61" s="251">
        <v>0.22258277110473609</v>
      </c>
      <c r="G61" s="251">
        <v>0.87317525831759901</v>
      </c>
      <c r="H61" s="251">
        <v>0.57115509974849077</v>
      </c>
    </row>
    <row r="62" spans="2:8" x14ac:dyDescent="0.55000000000000004">
      <c r="B62" s="301">
        <v>54</v>
      </c>
      <c r="C62" s="299" t="s">
        <v>53</v>
      </c>
      <c r="D62" s="237" t="s">
        <v>159</v>
      </c>
      <c r="E62" s="251">
        <v>0.30202584307742059</v>
      </c>
      <c r="F62" s="251">
        <v>3.4949667960786788</v>
      </c>
      <c r="G62" s="251">
        <v>0.77500877391958944</v>
      </c>
      <c r="H62" s="251">
        <v>8.9682058459622915</v>
      </c>
    </row>
    <row r="63" spans="2:8" ht="15" customHeight="1" x14ac:dyDescent="0.55000000000000004">
      <c r="B63" s="301">
        <v>55</v>
      </c>
      <c r="C63" s="299" t="s">
        <v>54</v>
      </c>
      <c r="D63" s="237" t="s">
        <v>72</v>
      </c>
      <c r="E63" s="251">
        <v>9.6301868132016605E-2</v>
      </c>
      <c r="F63" s="251">
        <v>0.11111228752800696</v>
      </c>
      <c r="G63" s="251">
        <v>0.24711392901576462</v>
      </c>
      <c r="H63" s="251">
        <v>0.28511797814072348</v>
      </c>
    </row>
    <row r="64" spans="2:8" ht="15" customHeight="1" x14ac:dyDescent="0.55000000000000004">
      <c r="B64" s="301">
        <v>56</v>
      </c>
      <c r="C64" s="299" t="s">
        <v>55</v>
      </c>
      <c r="D64" s="237" t="s">
        <v>160</v>
      </c>
      <c r="E64" s="251">
        <v>0.42260394715465333</v>
      </c>
      <c r="F64" s="251">
        <v>5.2127288157290425E-2</v>
      </c>
      <c r="G64" s="251">
        <v>1.0844163651716079</v>
      </c>
      <c r="H64" s="251">
        <v>0.13376042682605468</v>
      </c>
    </row>
    <row r="65" spans="2:8" ht="15" customHeight="1" x14ac:dyDescent="0.55000000000000004">
      <c r="B65" s="301">
        <v>57</v>
      </c>
      <c r="C65" s="299" t="s">
        <v>56</v>
      </c>
      <c r="D65" s="237" t="s">
        <v>161</v>
      </c>
      <c r="E65" s="251">
        <v>0.37596289629417362</v>
      </c>
      <c r="F65" s="251">
        <v>9.0883890923492611E-2</v>
      </c>
      <c r="G65" s="251">
        <v>0.96473381326350605</v>
      </c>
      <c r="H65" s="251">
        <v>0.23321121184852509</v>
      </c>
    </row>
    <row r="66" spans="2:8" x14ac:dyDescent="0.55000000000000004">
      <c r="B66" s="301">
        <v>58</v>
      </c>
      <c r="C66" s="299" t="s">
        <v>57</v>
      </c>
      <c r="D66" s="237" t="s">
        <v>162</v>
      </c>
      <c r="E66" s="251">
        <v>0.34660184456469328</v>
      </c>
      <c r="F66" s="251">
        <v>1.6716873325975334</v>
      </c>
      <c r="G66" s="251">
        <v>0.88939233761361869</v>
      </c>
      <c r="H66" s="251">
        <v>4.2896075938813603</v>
      </c>
    </row>
    <row r="67" spans="2:8" ht="15" customHeight="1" x14ac:dyDescent="0.55000000000000004">
      <c r="B67" s="301">
        <v>59</v>
      </c>
      <c r="C67" s="299" t="s">
        <v>58</v>
      </c>
      <c r="D67" s="237" t="s">
        <v>163</v>
      </c>
      <c r="E67" s="251">
        <v>0.52175949358579965</v>
      </c>
      <c r="F67" s="251">
        <v>4.6856529458718141E-2</v>
      </c>
      <c r="G67" s="251">
        <v>1.338852931539311</v>
      </c>
      <c r="H67" s="251">
        <v>0.12023547745422426</v>
      </c>
    </row>
    <row r="68" spans="2:8" ht="15" customHeight="1" x14ac:dyDescent="0.55000000000000004">
      <c r="B68" s="301">
        <v>60</v>
      </c>
      <c r="C68" s="299" t="s">
        <v>59</v>
      </c>
      <c r="D68" s="237" t="s">
        <v>164</v>
      </c>
      <c r="E68" s="251">
        <v>0.44547858365467258</v>
      </c>
      <c r="F68" s="251">
        <v>0.29319540960896567</v>
      </c>
      <c r="G68" s="251">
        <v>1.1431134746874709</v>
      </c>
      <c r="H68" s="251">
        <v>0.75234957579987283</v>
      </c>
    </row>
    <row r="69" spans="2:8" x14ac:dyDescent="0.55000000000000004">
      <c r="B69" s="301">
        <v>61</v>
      </c>
      <c r="C69" s="299" t="s">
        <v>60</v>
      </c>
      <c r="D69" s="237" t="s">
        <v>165</v>
      </c>
      <c r="E69" s="251">
        <v>0.30446033828282465</v>
      </c>
      <c r="F69" s="251">
        <v>1.0090305377578523</v>
      </c>
      <c r="G69" s="251">
        <v>0.78125577293473558</v>
      </c>
      <c r="H69" s="251">
        <v>2.5892073073848825</v>
      </c>
    </row>
    <row r="70" spans="2:8" ht="15" customHeight="1" x14ac:dyDescent="0.55000000000000004">
      <c r="B70" s="301">
        <v>62</v>
      </c>
      <c r="C70" s="299" t="s">
        <v>61</v>
      </c>
      <c r="D70" s="237" t="s">
        <v>166</v>
      </c>
      <c r="E70" s="251">
        <v>0.61707367448174311</v>
      </c>
      <c r="F70" s="251">
        <v>0.49814624470569913</v>
      </c>
      <c r="G70" s="251">
        <v>1.5834324208990331</v>
      </c>
      <c r="H70" s="251">
        <v>1.2782605170745207</v>
      </c>
    </row>
    <row r="71" spans="2:8" x14ac:dyDescent="0.55000000000000004">
      <c r="B71" s="301">
        <v>63</v>
      </c>
      <c r="C71" s="299" t="s">
        <v>62</v>
      </c>
      <c r="D71" s="237" t="s">
        <v>289</v>
      </c>
      <c r="E71" s="251">
        <v>0.28967224803799668</v>
      </c>
      <c r="F71" s="251">
        <v>0.47838236936955736</v>
      </c>
      <c r="G71" s="251">
        <v>0.74330902118502351</v>
      </c>
      <c r="H71" s="251">
        <v>1.2275457284455342</v>
      </c>
    </row>
    <row r="72" spans="2:8" x14ac:dyDescent="0.55000000000000004">
      <c r="B72" s="301">
        <v>64</v>
      </c>
      <c r="C72" s="299" t="s">
        <v>63</v>
      </c>
      <c r="D72" s="237" t="s">
        <v>167</v>
      </c>
      <c r="E72" s="251">
        <v>0.20573462249788782</v>
      </c>
      <c r="F72" s="251">
        <v>4.0084031854436555</v>
      </c>
      <c r="G72" s="251">
        <v>0.52792216689227345</v>
      </c>
      <c r="H72" s="251">
        <v>10.28570140380252</v>
      </c>
    </row>
    <row r="73" spans="2:8" ht="15" customHeight="1" x14ac:dyDescent="0.55000000000000004">
      <c r="B73" s="301">
        <v>65</v>
      </c>
      <c r="C73" s="299" t="s">
        <v>64</v>
      </c>
      <c r="D73" s="237" t="s">
        <v>168</v>
      </c>
      <c r="E73" s="251">
        <v>0.15716793230922374</v>
      </c>
      <c r="F73" s="251">
        <v>2.9182014559574275E-2</v>
      </c>
      <c r="G73" s="251">
        <v>0.4032983577740562</v>
      </c>
      <c r="H73" s="251">
        <v>7.4882060071004772E-2</v>
      </c>
    </row>
    <row r="74" spans="2:8" ht="15" customHeight="1" x14ac:dyDescent="0.55000000000000004">
      <c r="B74" s="301">
        <v>66</v>
      </c>
      <c r="C74" s="299" t="s">
        <v>65</v>
      </c>
      <c r="D74" s="237" t="s">
        <v>73</v>
      </c>
      <c r="E74" s="251">
        <v>0.13044912576584214</v>
      </c>
      <c r="F74" s="251">
        <v>7.5182423440205053E-3</v>
      </c>
      <c r="G74" s="251">
        <v>0.33473697478514153</v>
      </c>
      <c r="H74" s="251">
        <v>1.9292070247035348E-2</v>
      </c>
    </row>
    <row r="75" spans="2:8" ht="15" customHeight="1" x14ac:dyDescent="0.55000000000000004">
      <c r="B75" s="301">
        <v>67</v>
      </c>
      <c r="C75" s="299" t="s">
        <v>66</v>
      </c>
      <c r="D75" s="237" t="s">
        <v>74</v>
      </c>
      <c r="E75" s="251">
        <v>0.13034388791587312</v>
      </c>
      <c r="F75" s="251">
        <v>0</v>
      </c>
      <c r="G75" s="251">
        <v>0.33446693081723672</v>
      </c>
      <c r="H75" s="251">
        <v>0</v>
      </c>
    </row>
    <row r="76" spans="2:8" ht="15" customHeight="1" x14ac:dyDescent="0.55000000000000004">
      <c r="B76" s="301">
        <v>68</v>
      </c>
      <c r="C76" s="299" t="s">
        <v>67</v>
      </c>
      <c r="D76" s="237" t="s">
        <v>266</v>
      </c>
      <c r="E76" s="251">
        <v>0.16862010978566264</v>
      </c>
      <c r="F76" s="251">
        <v>6.3540404027925988E-3</v>
      </c>
      <c r="G76" s="251">
        <v>0.43268504182165046</v>
      </c>
      <c r="H76" s="251">
        <v>1.6304687744026953E-2</v>
      </c>
    </row>
    <row r="77" spans="2:8" ht="15" customHeight="1" x14ac:dyDescent="0.55000000000000004">
      <c r="B77" s="301">
        <v>69</v>
      </c>
      <c r="C77" s="299" t="s">
        <v>68</v>
      </c>
      <c r="D77" s="237" t="s">
        <v>75</v>
      </c>
      <c r="E77" s="251">
        <v>0.24574736804778557</v>
      </c>
      <c r="F77" s="251">
        <v>0</v>
      </c>
      <c r="G77" s="251">
        <v>0.6305962578038703</v>
      </c>
      <c r="H77" s="251">
        <v>0</v>
      </c>
    </row>
    <row r="78" spans="2:8" ht="15" customHeight="1" x14ac:dyDescent="0.55000000000000004">
      <c r="B78" s="301">
        <v>70</v>
      </c>
      <c r="C78" s="299" t="s">
        <v>69</v>
      </c>
      <c r="D78" s="237" t="s">
        <v>76</v>
      </c>
      <c r="E78" s="251">
        <v>0.34689428993357507</v>
      </c>
      <c r="F78" s="251">
        <v>0.20301566766734763</v>
      </c>
      <c r="G78" s="251">
        <v>0.8901427625589351</v>
      </c>
      <c r="H78" s="251">
        <v>0.52094523462684639</v>
      </c>
    </row>
    <row r="79" spans="2:8" ht="15.75" customHeight="1" thickBot="1" x14ac:dyDescent="0.6">
      <c r="B79" s="301">
        <v>71</v>
      </c>
      <c r="C79" s="300" t="s">
        <v>70</v>
      </c>
      <c r="D79" s="238" t="s">
        <v>169</v>
      </c>
      <c r="E79" s="252">
        <v>0</v>
      </c>
      <c r="F79" s="252">
        <v>0</v>
      </c>
      <c r="G79" s="252">
        <v>0</v>
      </c>
      <c r="H79" s="252">
        <v>0</v>
      </c>
    </row>
    <row r="80" spans="2:8" x14ac:dyDescent="0.55000000000000004">
      <c r="E80" s="253"/>
      <c r="F80" s="253"/>
    </row>
    <row r="81" spans="2:5" ht="30" customHeight="1" x14ac:dyDescent="0.55000000000000004">
      <c r="B81" s="371" t="s">
        <v>103</v>
      </c>
      <c r="C81" s="372"/>
      <c r="D81" s="372"/>
      <c r="E81" s="253"/>
    </row>
  </sheetData>
  <sheetProtection algorithmName="SHA-512" hashValue="TNEbRt8/h01OJf5hhFSnHwNy9v0c45EKBMwqtQwOOGjGNgpYdiCtHsAGT8E4ePAHs37JUpHFEKzWTPf+ue+z7g==" saltValue="7Pg+HwMAMLbW/62qnuxFXg==" spinCount="100000" sheet="1" objects="1" scenarios="1"/>
  <autoFilter ref="B8:H79" xr:uid="{00000000-0009-0000-0000-000005000000}"/>
  <mergeCells count="9">
    <mergeCell ref="B1:E1"/>
    <mergeCell ref="G6:H6"/>
    <mergeCell ref="B81:D81"/>
    <mergeCell ref="B2:E2"/>
    <mergeCell ref="B3:E3"/>
    <mergeCell ref="E6:F6"/>
    <mergeCell ref="B6:B7"/>
    <mergeCell ref="C6:C7"/>
    <mergeCell ref="D6:D7"/>
  </mergeCells>
  <hyperlinks>
    <hyperlink ref="B4" location="INDICE!A1" display="MENÚ PRINCIPAL" xr:uid="{00000000-0004-0000-0500-000000000000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B2:M80"/>
  <sheetViews>
    <sheetView windowProtection="1" showGridLines="0" zoomScale="80" zoomScaleNormal="80" workbookViewId="0">
      <selection activeCell="C9" sqref="C9:C10"/>
    </sheetView>
  </sheetViews>
  <sheetFormatPr defaultColWidth="11.41796875" defaultRowHeight="14.4" x14ac:dyDescent="0.55000000000000004"/>
  <cols>
    <col min="1" max="1" width="3.68359375" style="246" customWidth="1"/>
    <col min="2" max="2" width="7" style="246" customWidth="1"/>
    <col min="3" max="3" width="11.41796875" style="246"/>
    <col min="4" max="4" width="54.68359375" style="246" bestFit="1" customWidth="1"/>
    <col min="5" max="5" width="13.578125" style="246" customWidth="1"/>
    <col min="6" max="6" width="19.578125" style="246" customWidth="1"/>
    <col min="7" max="7" width="15" style="246" customWidth="1"/>
    <col min="8" max="8" width="18" style="246" customWidth="1"/>
    <col min="9" max="16384" width="11.41796875" style="246"/>
  </cols>
  <sheetData>
    <row r="2" spans="2:9" ht="15.6" x14ac:dyDescent="0.6">
      <c r="B2" s="304" t="s">
        <v>90</v>
      </c>
    </row>
    <row r="3" spans="2:9" ht="15.6" x14ac:dyDescent="0.55000000000000004">
      <c r="B3" s="403" t="s">
        <v>331</v>
      </c>
      <c r="C3" s="403"/>
      <c r="D3" s="403"/>
      <c r="E3" s="403"/>
      <c r="G3" s="34"/>
    </row>
    <row r="4" spans="2:9" ht="15.6" x14ac:dyDescent="0.6">
      <c r="B4" s="249" t="str">
        <f>"AÑO: "&amp;INDICE!C16</f>
        <v>AÑO: 2018 C (Prov)</v>
      </c>
    </row>
    <row r="5" spans="2:9" x14ac:dyDescent="0.55000000000000004">
      <c r="B5" s="31" t="s">
        <v>82</v>
      </c>
    </row>
    <row r="6" spans="2:9" ht="14.7" thickBot="1" x14ac:dyDescent="0.6"/>
    <row r="7" spans="2:9" ht="15" customHeight="1" x14ac:dyDescent="0.55000000000000004">
      <c r="B7" s="412" t="s">
        <v>90</v>
      </c>
      <c r="C7" s="413"/>
      <c r="D7" s="413"/>
      <c r="E7" s="413"/>
      <c r="F7" s="413"/>
      <c r="G7" s="413"/>
      <c r="H7" s="414"/>
    </row>
    <row r="8" spans="2:9" ht="15.75" customHeight="1" thickBot="1" x14ac:dyDescent="0.6">
      <c r="B8" s="415"/>
      <c r="C8" s="416"/>
      <c r="D8" s="416"/>
      <c r="E8" s="416"/>
      <c r="F8" s="416"/>
      <c r="G8" s="416"/>
      <c r="H8" s="417"/>
    </row>
    <row r="9" spans="2:9" ht="42" customHeight="1" thickBot="1" x14ac:dyDescent="0.6">
      <c r="B9" s="410" t="s">
        <v>251</v>
      </c>
      <c r="C9" s="410" t="s">
        <v>326</v>
      </c>
      <c r="D9" s="410" t="s">
        <v>327</v>
      </c>
      <c r="E9" s="406" t="s">
        <v>87</v>
      </c>
      <c r="F9" s="407"/>
      <c r="G9" s="404" t="s">
        <v>284</v>
      </c>
      <c r="H9" s="405"/>
    </row>
    <row r="10" spans="2:9" ht="14.7" thickBot="1" x14ac:dyDescent="0.6">
      <c r="B10" s="411"/>
      <c r="C10" s="411"/>
      <c r="D10" s="411"/>
      <c r="E10" s="250" t="s">
        <v>88</v>
      </c>
      <c r="F10" s="297" t="s">
        <v>89</v>
      </c>
      <c r="G10" s="250" t="s">
        <v>88</v>
      </c>
      <c r="H10" s="297" t="s">
        <v>89</v>
      </c>
    </row>
    <row r="11" spans="2:9" x14ac:dyDescent="0.55000000000000004">
      <c r="B11" s="289">
        <v>1</v>
      </c>
      <c r="C11" s="290" t="s">
        <v>6</v>
      </c>
      <c r="D11" s="291" t="s">
        <v>116</v>
      </c>
      <c r="E11" s="292">
        <v>0.68013072619911841</v>
      </c>
      <c r="F11" s="292">
        <v>0.71045658241191589</v>
      </c>
      <c r="G11" s="292">
        <v>1.7452389995696538</v>
      </c>
      <c r="H11" s="292">
        <v>1.8230561969394741</v>
      </c>
      <c r="I11" s="287"/>
    </row>
    <row r="12" spans="2:9" x14ac:dyDescent="0.55000000000000004">
      <c r="B12" s="289">
        <v>2</v>
      </c>
      <c r="C12" s="290" t="s">
        <v>8</v>
      </c>
      <c r="D12" s="291" t="s">
        <v>118</v>
      </c>
      <c r="E12" s="292">
        <v>0.54882263149721855</v>
      </c>
      <c r="F12" s="292">
        <v>0.54673942208538739</v>
      </c>
      <c r="G12" s="292">
        <v>1.4082978807444326</v>
      </c>
      <c r="H12" s="292">
        <v>1.4029522932422829</v>
      </c>
      <c r="I12" s="287"/>
    </row>
    <row r="13" spans="2:9" x14ac:dyDescent="0.55000000000000004">
      <c r="B13" s="289">
        <v>3</v>
      </c>
      <c r="C13" s="290" t="s">
        <v>32</v>
      </c>
      <c r="D13" s="291" t="s">
        <v>141</v>
      </c>
      <c r="E13" s="292">
        <v>0.4017596507757466</v>
      </c>
      <c r="F13" s="292">
        <v>0.50662234551379393</v>
      </c>
      <c r="G13" s="293">
        <v>1.0309291787267973</v>
      </c>
      <c r="H13" s="293">
        <v>1.3000104853155381</v>
      </c>
      <c r="I13" s="287"/>
    </row>
    <row r="14" spans="2:9" x14ac:dyDescent="0.55000000000000004">
      <c r="B14" s="289">
        <v>4</v>
      </c>
      <c r="C14" s="290" t="s">
        <v>35</v>
      </c>
      <c r="D14" s="291" t="s">
        <v>143</v>
      </c>
      <c r="E14" s="292">
        <v>0.58029849389732224</v>
      </c>
      <c r="F14" s="292">
        <v>0.51518606698487124</v>
      </c>
      <c r="G14" s="293">
        <v>1.489066033821032</v>
      </c>
      <c r="H14" s="293">
        <v>1.3219852912124865</v>
      </c>
      <c r="I14" s="287"/>
    </row>
    <row r="15" spans="2:9" x14ac:dyDescent="0.55000000000000004">
      <c r="B15" s="289">
        <v>5</v>
      </c>
      <c r="C15" s="290" t="s">
        <v>44</v>
      </c>
      <c r="D15" s="291" t="s">
        <v>288</v>
      </c>
      <c r="E15" s="292">
        <v>0.51668516315407953</v>
      </c>
      <c r="F15" s="292">
        <v>0.56029841989668383</v>
      </c>
      <c r="G15" s="292">
        <v>1.3258320239034629</v>
      </c>
      <c r="H15" s="292">
        <v>1.4377451512382708</v>
      </c>
      <c r="I15" s="287"/>
    </row>
    <row r="16" spans="2:9" x14ac:dyDescent="0.55000000000000004">
      <c r="B16" s="289">
        <v>6</v>
      </c>
      <c r="C16" s="290" t="s">
        <v>50</v>
      </c>
      <c r="D16" s="291" t="s">
        <v>156</v>
      </c>
      <c r="E16" s="292">
        <v>0.60943535191067721</v>
      </c>
      <c r="F16" s="292">
        <v>0.79802743719653113</v>
      </c>
      <c r="G16" s="292">
        <v>1.5638322206304534</v>
      </c>
      <c r="H16" s="292">
        <v>2.0477660433095344</v>
      </c>
      <c r="I16" s="287"/>
    </row>
    <row r="17" spans="2:13" x14ac:dyDescent="0.55000000000000004">
      <c r="B17" s="289">
        <v>7</v>
      </c>
      <c r="C17" s="290" t="s">
        <v>61</v>
      </c>
      <c r="D17" s="291" t="s">
        <v>166</v>
      </c>
      <c r="E17" s="292">
        <v>0.61707367448174311</v>
      </c>
      <c r="F17" s="292">
        <v>0.49814624470569913</v>
      </c>
      <c r="G17" s="292">
        <v>1.5834324208990331</v>
      </c>
      <c r="H17" s="292">
        <v>1.2782605170745207</v>
      </c>
      <c r="I17" s="287"/>
    </row>
    <row r="18" spans="2:13" x14ac:dyDescent="0.55000000000000004">
      <c r="B18" s="289"/>
      <c r="C18" s="290"/>
      <c r="D18" s="291"/>
      <c r="E18" s="292"/>
      <c r="F18" s="292"/>
      <c r="G18" s="292"/>
      <c r="H18" s="292"/>
      <c r="I18" s="287"/>
    </row>
    <row r="19" spans="2:13" x14ac:dyDescent="0.55000000000000004">
      <c r="B19" s="289"/>
      <c r="C19" s="290"/>
      <c r="D19" s="291"/>
      <c r="E19" s="292"/>
      <c r="F19" s="292"/>
      <c r="G19" s="293"/>
      <c r="H19" s="293"/>
      <c r="I19" s="287"/>
    </row>
    <row r="20" spans="2:13" x14ac:dyDescent="0.55000000000000004">
      <c r="B20" s="289"/>
      <c r="C20" s="290"/>
      <c r="D20" s="291"/>
      <c r="E20" s="292"/>
      <c r="F20" s="292"/>
      <c r="G20" s="292"/>
      <c r="H20" s="292"/>
      <c r="I20" s="287"/>
    </row>
    <row r="21" spans="2:13" x14ac:dyDescent="0.55000000000000004">
      <c r="B21" s="289"/>
      <c r="C21" s="290"/>
      <c r="D21" s="291"/>
      <c r="E21" s="292"/>
      <c r="F21" s="292"/>
      <c r="G21" s="293"/>
      <c r="H21" s="293"/>
      <c r="I21" s="287"/>
    </row>
    <row r="22" spans="2:13" x14ac:dyDescent="0.55000000000000004">
      <c r="B22" s="295"/>
      <c r="C22" s="295"/>
      <c r="D22" s="295"/>
      <c r="E22" s="293"/>
      <c r="F22" s="293"/>
      <c r="G22" s="293"/>
      <c r="H22" s="293"/>
      <c r="I22" s="287"/>
    </row>
    <row r="23" spans="2:13" ht="15" customHeight="1" x14ac:dyDescent="0.6">
      <c r="B23" s="295"/>
      <c r="C23" s="295"/>
      <c r="D23" s="295"/>
      <c r="E23" s="293"/>
      <c r="F23" s="293"/>
      <c r="G23" s="293"/>
      <c r="H23" s="293"/>
      <c r="J23" s="287" t="s">
        <v>321</v>
      </c>
      <c r="K23" s="288"/>
      <c r="L23" s="288"/>
      <c r="M23" s="288"/>
    </row>
    <row r="24" spans="2:13" x14ac:dyDescent="0.55000000000000004">
      <c r="B24" s="295"/>
      <c r="C24" s="295"/>
      <c r="D24" s="295"/>
      <c r="E24" s="293"/>
      <c r="F24" s="293"/>
      <c r="G24" s="293"/>
      <c r="H24" s="293"/>
      <c r="J24" s="287" t="s">
        <v>322</v>
      </c>
    </row>
    <row r="25" spans="2:13" x14ac:dyDescent="0.55000000000000004">
      <c r="B25" s="295"/>
      <c r="C25" s="295"/>
      <c r="D25" s="295"/>
      <c r="E25" s="293"/>
      <c r="F25" s="293"/>
      <c r="G25" s="293"/>
      <c r="H25" s="293"/>
      <c r="I25" s="287"/>
    </row>
    <row r="26" spans="2:13" x14ac:dyDescent="0.55000000000000004">
      <c r="B26" s="295"/>
      <c r="C26" s="295"/>
      <c r="D26" s="295"/>
      <c r="E26" s="293"/>
      <c r="F26" s="293"/>
      <c r="G26" s="293"/>
      <c r="H26" s="293"/>
      <c r="I26" s="287"/>
    </row>
    <row r="27" spans="2:13" x14ac:dyDescent="0.55000000000000004">
      <c r="B27" s="295"/>
      <c r="C27" s="295"/>
      <c r="D27" s="295"/>
      <c r="E27" s="293"/>
      <c r="F27" s="293"/>
      <c r="G27" s="293"/>
      <c r="H27" s="293"/>
      <c r="I27" s="287"/>
    </row>
    <row r="28" spans="2:13" x14ac:dyDescent="0.55000000000000004">
      <c r="B28" s="295"/>
      <c r="C28" s="295"/>
      <c r="D28" s="295"/>
      <c r="E28" s="293"/>
      <c r="F28" s="293"/>
      <c r="G28" s="293"/>
      <c r="H28" s="293"/>
      <c r="I28" s="287"/>
    </row>
    <row r="29" spans="2:13" x14ac:dyDescent="0.55000000000000004">
      <c r="B29" s="295"/>
      <c r="C29" s="295"/>
      <c r="D29" s="295"/>
      <c r="E29" s="293"/>
      <c r="F29" s="293"/>
      <c r="G29" s="293"/>
      <c r="H29" s="293"/>
      <c r="I29" s="287"/>
    </row>
    <row r="30" spans="2:13" x14ac:dyDescent="0.55000000000000004">
      <c r="B30" s="295"/>
      <c r="C30" s="295"/>
      <c r="D30" s="295"/>
      <c r="E30" s="293"/>
      <c r="F30" s="293"/>
      <c r="G30" s="293"/>
      <c r="H30" s="293"/>
      <c r="I30" s="287"/>
    </row>
    <row r="31" spans="2:13" x14ac:dyDescent="0.55000000000000004">
      <c r="B31" s="295"/>
      <c r="C31" s="295"/>
      <c r="D31" s="295"/>
      <c r="E31" s="293"/>
      <c r="F31" s="293"/>
      <c r="G31" s="293"/>
      <c r="H31" s="293"/>
      <c r="I31" s="287"/>
    </row>
    <row r="32" spans="2:13" x14ac:dyDescent="0.55000000000000004">
      <c r="B32" s="295"/>
      <c r="C32" s="295"/>
      <c r="D32" s="295"/>
      <c r="E32" s="293"/>
      <c r="F32" s="293"/>
      <c r="G32" s="293"/>
      <c r="H32" s="293"/>
      <c r="I32" s="287"/>
    </row>
    <row r="33" spans="2:9" x14ac:dyDescent="0.55000000000000004">
      <c r="B33" s="295"/>
      <c r="C33" s="295"/>
      <c r="D33" s="295"/>
      <c r="E33" s="293"/>
      <c r="F33" s="293"/>
      <c r="G33" s="293"/>
      <c r="H33" s="293"/>
      <c r="I33" s="287"/>
    </row>
    <row r="34" spans="2:9" x14ac:dyDescent="0.55000000000000004">
      <c r="B34" s="295"/>
      <c r="C34" s="295"/>
      <c r="D34" s="295"/>
      <c r="E34" s="293"/>
      <c r="F34" s="293"/>
      <c r="G34" s="293"/>
      <c r="H34" s="293"/>
      <c r="I34" s="287"/>
    </row>
    <row r="35" spans="2:9" x14ac:dyDescent="0.55000000000000004">
      <c r="B35" s="295"/>
      <c r="C35" s="295"/>
      <c r="D35" s="295"/>
      <c r="E35" s="293"/>
      <c r="F35" s="293"/>
      <c r="G35" s="293"/>
      <c r="H35" s="293"/>
      <c r="I35" s="287"/>
    </row>
    <row r="36" spans="2:9" x14ac:dyDescent="0.55000000000000004">
      <c r="B36" s="295"/>
      <c r="C36" s="295"/>
      <c r="D36" s="295"/>
      <c r="E36" s="293"/>
      <c r="F36" s="293"/>
      <c r="G36" s="293"/>
      <c r="H36" s="293"/>
      <c r="I36" s="287"/>
    </row>
    <row r="37" spans="2:9" x14ac:dyDescent="0.55000000000000004">
      <c r="B37" s="295"/>
      <c r="C37" s="295"/>
      <c r="D37" s="295"/>
      <c r="E37" s="293"/>
      <c r="F37" s="293"/>
      <c r="G37" s="293"/>
      <c r="H37" s="293"/>
      <c r="I37" s="287"/>
    </row>
    <row r="38" spans="2:9" x14ac:dyDescent="0.55000000000000004">
      <c r="B38" s="295"/>
      <c r="C38" s="295"/>
      <c r="D38" s="295"/>
      <c r="E38" s="293"/>
      <c r="F38" s="293"/>
      <c r="G38" s="293"/>
      <c r="H38" s="293"/>
      <c r="I38" s="287"/>
    </row>
    <row r="39" spans="2:9" x14ac:dyDescent="0.55000000000000004">
      <c r="B39" s="295"/>
      <c r="C39" s="295"/>
      <c r="D39" s="295"/>
      <c r="E39" s="293"/>
      <c r="F39" s="293"/>
      <c r="G39" s="293"/>
      <c r="H39" s="293"/>
      <c r="I39" s="287"/>
    </row>
    <row r="40" spans="2:9" ht="32.25" customHeight="1" x14ac:dyDescent="0.55000000000000004">
      <c r="B40" s="295"/>
      <c r="C40" s="295"/>
      <c r="D40" s="295"/>
      <c r="E40" s="296"/>
      <c r="F40" s="296"/>
      <c r="G40" s="293"/>
      <c r="H40" s="293"/>
      <c r="I40" s="287"/>
    </row>
    <row r="41" spans="2:9" x14ac:dyDescent="0.55000000000000004">
      <c r="B41" s="295"/>
      <c r="C41" s="295"/>
      <c r="D41" s="295"/>
      <c r="E41" s="293"/>
      <c r="F41" s="293"/>
      <c r="G41" s="293"/>
      <c r="H41" s="293"/>
      <c r="I41" s="287"/>
    </row>
    <row r="42" spans="2:9" x14ac:dyDescent="0.55000000000000004">
      <c r="B42" s="295"/>
      <c r="C42" s="295"/>
      <c r="D42" s="295"/>
      <c r="E42" s="293"/>
      <c r="F42" s="293"/>
      <c r="G42" s="293"/>
      <c r="H42" s="293"/>
      <c r="I42" s="287"/>
    </row>
    <row r="43" spans="2:9" x14ac:dyDescent="0.55000000000000004">
      <c r="B43" s="295"/>
      <c r="C43" s="295"/>
      <c r="D43" s="295"/>
      <c r="E43" s="293"/>
      <c r="F43" s="293"/>
      <c r="G43" s="293"/>
      <c r="H43" s="293"/>
      <c r="I43" s="287"/>
    </row>
    <row r="44" spans="2:9" x14ac:dyDescent="0.55000000000000004">
      <c r="B44" s="295"/>
      <c r="C44" s="295"/>
      <c r="D44" s="295"/>
      <c r="E44" s="293"/>
      <c r="F44" s="293"/>
      <c r="G44" s="293"/>
      <c r="H44" s="293"/>
      <c r="I44" s="287"/>
    </row>
    <row r="45" spans="2:9" x14ac:dyDescent="0.55000000000000004">
      <c r="B45" s="295"/>
      <c r="C45" s="295"/>
      <c r="D45" s="295"/>
      <c r="E45" s="293"/>
      <c r="F45" s="293"/>
      <c r="G45" s="293"/>
      <c r="H45" s="293"/>
      <c r="I45" s="287"/>
    </row>
    <row r="46" spans="2:9" x14ac:dyDescent="0.55000000000000004">
      <c r="B46" s="295"/>
      <c r="C46" s="295"/>
      <c r="D46" s="295"/>
      <c r="E46" s="293"/>
      <c r="F46" s="293"/>
      <c r="G46" s="293"/>
      <c r="H46" s="293"/>
      <c r="I46" s="287"/>
    </row>
    <row r="47" spans="2:9" x14ac:dyDescent="0.55000000000000004">
      <c r="B47" s="295"/>
      <c r="C47" s="295"/>
      <c r="D47" s="295"/>
      <c r="E47" s="293"/>
      <c r="F47" s="293"/>
      <c r="G47" s="293"/>
      <c r="H47" s="293"/>
      <c r="I47" s="287"/>
    </row>
    <row r="48" spans="2:9" x14ac:dyDescent="0.55000000000000004">
      <c r="B48" s="295"/>
      <c r="C48" s="295"/>
      <c r="D48" s="295"/>
      <c r="E48" s="293"/>
      <c r="F48" s="293"/>
      <c r="G48" s="293"/>
      <c r="H48" s="293"/>
      <c r="I48" s="287"/>
    </row>
    <row r="49" spans="2:9" x14ac:dyDescent="0.55000000000000004">
      <c r="B49" s="295"/>
      <c r="C49" s="295"/>
      <c r="D49" s="295"/>
      <c r="E49" s="293"/>
      <c r="F49" s="293"/>
      <c r="G49" s="293"/>
      <c r="H49" s="293"/>
      <c r="I49" s="287"/>
    </row>
    <row r="50" spans="2:9" x14ac:dyDescent="0.55000000000000004">
      <c r="B50" s="295"/>
      <c r="C50" s="295"/>
      <c r="D50" s="295"/>
      <c r="E50" s="293"/>
      <c r="F50" s="293"/>
      <c r="G50" s="293"/>
      <c r="H50" s="293"/>
      <c r="I50" s="287"/>
    </row>
    <row r="51" spans="2:9" x14ac:dyDescent="0.55000000000000004">
      <c r="B51" s="295"/>
      <c r="C51" s="295"/>
      <c r="D51" s="295"/>
      <c r="E51" s="293"/>
      <c r="F51" s="293"/>
      <c r="G51" s="293"/>
      <c r="H51" s="293"/>
      <c r="I51" s="287"/>
    </row>
    <row r="52" spans="2:9" x14ac:dyDescent="0.55000000000000004">
      <c r="B52" s="295"/>
      <c r="C52" s="295"/>
      <c r="D52" s="295"/>
      <c r="E52" s="293"/>
      <c r="F52" s="293"/>
      <c r="G52" s="293"/>
      <c r="H52" s="293"/>
      <c r="I52" s="287"/>
    </row>
    <row r="53" spans="2:9" x14ac:dyDescent="0.55000000000000004">
      <c r="B53" s="295"/>
      <c r="C53" s="295"/>
      <c r="D53" s="295"/>
      <c r="E53" s="293"/>
      <c r="F53" s="293"/>
      <c r="G53" s="293"/>
      <c r="H53" s="293"/>
      <c r="I53" s="287"/>
    </row>
    <row r="54" spans="2:9" x14ac:dyDescent="0.55000000000000004">
      <c r="B54" s="295"/>
      <c r="C54" s="295"/>
      <c r="D54" s="295"/>
      <c r="E54" s="293"/>
      <c r="F54" s="293"/>
      <c r="G54" s="293"/>
      <c r="H54" s="293"/>
      <c r="I54" s="287"/>
    </row>
    <row r="55" spans="2:9" x14ac:dyDescent="0.55000000000000004">
      <c r="B55" s="295"/>
      <c r="C55" s="295"/>
      <c r="D55" s="295"/>
      <c r="E55" s="293"/>
      <c r="F55" s="293"/>
      <c r="G55" s="293"/>
      <c r="H55" s="293"/>
      <c r="I55" s="287"/>
    </row>
    <row r="56" spans="2:9" x14ac:dyDescent="0.55000000000000004">
      <c r="B56" s="295"/>
      <c r="C56" s="295"/>
      <c r="D56" s="295"/>
      <c r="E56" s="293"/>
      <c r="F56" s="293"/>
      <c r="G56" s="293"/>
      <c r="H56" s="293"/>
      <c r="I56" s="287"/>
    </row>
    <row r="57" spans="2:9" x14ac:dyDescent="0.55000000000000004">
      <c r="B57" s="295"/>
      <c r="C57" s="295"/>
      <c r="D57" s="295"/>
      <c r="E57" s="293"/>
      <c r="F57" s="293"/>
      <c r="G57" s="293"/>
      <c r="H57" s="293"/>
      <c r="I57" s="287"/>
    </row>
    <row r="58" spans="2:9" x14ac:dyDescent="0.55000000000000004">
      <c r="B58" s="295"/>
      <c r="C58" s="295"/>
      <c r="D58" s="295"/>
      <c r="E58" s="293"/>
      <c r="F58" s="293"/>
      <c r="G58" s="293"/>
      <c r="H58" s="293"/>
      <c r="I58" s="287"/>
    </row>
    <row r="59" spans="2:9" x14ac:dyDescent="0.55000000000000004">
      <c r="B59" s="295"/>
      <c r="C59" s="295"/>
      <c r="D59" s="295"/>
      <c r="E59" s="293"/>
      <c r="F59" s="293"/>
      <c r="G59" s="293"/>
      <c r="H59" s="293"/>
      <c r="I59" s="287"/>
    </row>
    <row r="60" spans="2:9" x14ac:dyDescent="0.55000000000000004">
      <c r="B60" s="295"/>
      <c r="C60" s="295"/>
      <c r="D60" s="295"/>
      <c r="E60" s="293"/>
      <c r="F60" s="293"/>
      <c r="G60" s="293"/>
      <c r="H60" s="293"/>
      <c r="I60" s="287"/>
    </row>
    <row r="61" spans="2:9" x14ac:dyDescent="0.55000000000000004">
      <c r="B61" s="295"/>
      <c r="C61" s="295"/>
      <c r="D61" s="295"/>
      <c r="E61" s="293"/>
      <c r="F61" s="293"/>
      <c r="G61" s="293"/>
      <c r="H61" s="293"/>
      <c r="I61" s="287"/>
    </row>
    <row r="62" spans="2:9" x14ac:dyDescent="0.55000000000000004">
      <c r="B62" s="295"/>
      <c r="C62" s="295"/>
      <c r="D62" s="295"/>
      <c r="E62" s="293"/>
      <c r="F62" s="293"/>
      <c r="G62" s="293"/>
      <c r="H62" s="293"/>
      <c r="I62" s="287"/>
    </row>
    <row r="63" spans="2:9" x14ac:dyDescent="0.55000000000000004">
      <c r="B63" s="295"/>
      <c r="C63" s="295"/>
      <c r="D63" s="295"/>
      <c r="E63" s="293"/>
      <c r="F63" s="293"/>
      <c r="G63" s="293"/>
      <c r="H63" s="293"/>
      <c r="I63" s="287"/>
    </row>
    <row r="64" spans="2:9" x14ac:dyDescent="0.55000000000000004">
      <c r="B64" s="295"/>
      <c r="C64" s="295"/>
      <c r="D64" s="295"/>
      <c r="E64" s="293"/>
      <c r="F64" s="293"/>
      <c r="G64" s="293"/>
      <c r="H64" s="293"/>
      <c r="I64" s="287"/>
    </row>
    <row r="65" spans="2:9" x14ac:dyDescent="0.55000000000000004">
      <c r="B65" s="295"/>
      <c r="C65" s="295"/>
      <c r="D65" s="295"/>
      <c r="E65" s="293"/>
      <c r="F65" s="293"/>
      <c r="G65" s="293"/>
      <c r="H65" s="293"/>
      <c r="I65" s="287"/>
    </row>
    <row r="66" spans="2:9" x14ac:dyDescent="0.55000000000000004">
      <c r="B66" s="295"/>
      <c r="C66" s="295"/>
      <c r="D66" s="295"/>
      <c r="E66" s="293"/>
      <c r="F66" s="293"/>
      <c r="G66" s="293"/>
      <c r="H66" s="293"/>
      <c r="I66" s="287"/>
    </row>
    <row r="67" spans="2:9" x14ac:dyDescent="0.55000000000000004">
      <c r="B67" s="295"/>
      <c r="C67" s="295"/>
      <c r="D67" s="295"/>
      <c r="E67" s="293"/>
      <c r="F67" s="293"/>
      <c r="G67" s="293"/>
      <c r="H67" s="293"/>
      <c r="I67" s="287"/>
    </row>
    <row r="68" spans="2:9" x14ac:dyDescent="0.55000000000000004">
      <c r="B68" s="295"/>
      <c r="C68" s="295"/>
      <c r="D68" s="295"/>
      <c r="E68" s="293"/>
      <c r="F68" s="293"/>
      <c r="G68" s="293"/>
      <c r="H68" s="293"/>
      <c r="I68" s="287"/>
    </row>
    <row r="69" spans="2:9" x14ac:dyDescent="0.55000000000000004">
      <c r="B69" s="295"/>
      <c r="C69" s="295"/>
      <c r="D69" s="295"/>
      <c r="E69" s="293"/>
      <c r="F69" s="293"/>
      <c r="G69" s="293"/>
      <c r="H69" s="293"/>
      <c r="I69" s="287"/>
    </row>
    <row r="70" spans="2:9" x14ac:dyDescent="0.55000000000000004">
      <c r="B70" s="295"/>
      <c r="C70" s="295"/>
      <c r="D70" s="295"/>
      <c r="E70" s="293"/>
      <c r="F70" s="293"/>
      <c r="G70" s="293"/>
      <c r="H70" s="293"/>
      <c r="I70" s="287"/>
    </row>
    <row r="71" spans="2:9" x14ac:dyDescent="0.55000000000000004">
      <c r="B71" s="295"/>
      <c r="C71" s="295"/>
      <c r="D71" s="295"/>
      <c r="E71" s="293"/>
      <c r="F71" s="293"/>
      <c r="G71" s="293"/>
      <c r="H71" s="293"/>
      <c r="I71" s="287"/>
    </row>
    <row r="72" spans="2:9" x14ac:dyDescent="0.55000000000000004">
      <c r="B72" s="295"/>
      <c r="C72" s="295"/>
      <c r="D72" s="295"/>
      <c r="E72" s="293"/>
      <c r="F72" s="293"/>
      <c r="G72" s="293"/>
      <c r="H72" s="293"/>
      <c r="I72" s="287"/>
    </row>
    <row r="73" spans="2:9" x14ac:dyDescent="0.55000000000000004">
      <c r="B73" s="295"/>
      <c r="C73" s="295"/>
      <c r="D73" s="295"/>
      <c r="E73" s="293"/>
      <c r="F73" s="293"/>
      <c r="G73" s="293"/>
      <c r="H73" s="293"/>
      <c r="I73" s="287"/>
    </row>
    <row r="74" spans="2:9" x14ac:dyDescent="0.55000000000000004">
      <c r="B74" s="295"/>
      <c r="C74" s="295"/>
      <c r="D74" s="295"/>
      <c r="E74" s="293"/>
      <c r="F74" s="293"/>
      <c r="G74" s="293"/>
      <c r="H74" s="293"/>
      <c r="I74" s="287"/>
    </row>
    <row r="75" spans="2:9" x14ac:dyDescent="0.55000000000000004">
      <c r="B75" s="295"/>
      <c r="C75" s="295"/>
      <c r="D75" s="295"/>
      <c r="E75" s="293"/>
      <c r="F75" s="293"/>
      <c r="G75" s="293"/>
      <c r="H75" s="293"/>
      <c r="I75" s="287"/>
    </row>
    <row r="76" spans="2:9" x14ac:dyDescent="0.55000000000000004">
      <c r="B76" s="295"/>
      <c r="C76" s="295"/>
      <c r="D76" s="295"/>
      <c r="E76" s="293"/>
      <c r="F76" s="293"/>
      <c r="G76" s="293"/>
      <c r="H76" s="293"/>
      <c r="I76" s="287"/>
    </row>
    <row r="77" spans="2:9" x14ac:dyDescent="0.55000000000000004">
      <c r="B77" s="295"/>
      <c r="C77" s="295"/>
      <c r="D77" s="295"/>
      <c r="E77" s="293"/>
      <c r="F77" s="293"/>
      <c r="G77" s="293"/>
      <c r="H77" s="293"/>
      <c r="I77" s="287"/>
    </row>
    <row r="78" spans="2:9" x14ac:dyDescent="0.55000000000000004">
      <c r="B78" s="295"/>
      <c r="C78" s="295"/>
      <c r="D78" s="295"/>
      <c r="E78" s="293"/>
      <c r="F78" s="293"/>
      <c r="G78" s="293"/>
      <c r="H78" s="293"/>
      <c r="I78" s="287"/>
    </row>
    <row r="79" spans="2:9" x14ac:dyDescent="0.55000000000000004">
      <c r="B79" s="295"/>
      <c r="C79" s="295"/>
      <c r="D79" s="295"/>
      <c r="E79" s="293"/>
      <c r="F79" s="293"/>
      <c r="G79" s="293"/>
      <c r="H79" s="293"/>
      <c r="I79" s="287"/>
    </row>
    <row r="80" spans="2:9" x14ac:dyDescent="0.55000000000000004">
      <c r="B80" s="295"/>
      <c r="C80" s="295"/>
      <c r="D80" s="295"/>
      <c r="E80" s="293"/>
      <c r="F80" s="293"/>
      <c r="G80" s="293"/>
      <c r="H80" s="293"/>
      <c r="I80" s="287"/>
    </row>
  </sheetData>
  <sheetProtection algorithmName="SHA-512" hashValue="iRwayUAbNboie39TTH2BvXEvMCUKOtv4IXHC/9PhXHuPjZAQSVWBsXcbT65ulYMeHid9CXcLsyu91M0/D632lg==" saltValue="ReDTNAOiGgz83Gg+aDXslw==" spinCount="100000" sheet="1" objects="1" scenarios="1"/>
  <mergeCells count="7">
    <mergeCell ref="B3:E3"/>
    <mergeCell ref="C9:C10"/>
    <mergeCell ref="D9:D10"/>
    <mergeCell ref="G9:H9"/>
    <mergeCell ref="B7:H8"/>
    <mergeCell ref="B9:B10"/>
    <mergeCell ref="E9:F9"/>
  </mergeCells>
  <hyperlinks>
    <hyperlink ref="B5" location="INDICE!A1" display="MENÚ PRINCIPAL" xr:uid="{00000000-0004-0000-0600-000000000000}"/>
  </hyperlink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4"/>
  <dimension ref="B2:M80"/>
  <sheetViews>
    <sheetView windowProtection="1" showGridLines="0" zoomScale="80" zoomScaleNormal="80" workbookViewId="0"/>
  </sheetViews>
  <sheetFormatPr defaultColWidth="11.41796875" defaultRowHeight="14.4" x14ac:dyDescent="0.55000000000000004"/>
  <cols>
    <col min="1" max="1" width="3.68359375" style="246" customWidth="1"/>
    <col min="2" max="2" width="7" style="246" customWidth="1"/>
    <col min="3" max="3" width="11.41796875" style="246"/>
    <col min="4" max="4" width="54.68359375" style="246" bestFit="1" customWidth="1"/>
    <col min="5" max="5" width="13.578125" style="246" customWidth="1"/>
    <col min="6" max="6" width="19.578125" style="246" customWidth="1"/>
    <col min="7" max="7" width="15" style="246" customWidth="1"/>
    <col min="8" max="8" width="18" style="246" customWidth="1"/>
    <col min="9" max="16384" width="11.41796875" style="246"/>
  </cols>
  <sheetData>
    <row r="2" spans="2:9" ht="15.6" x14ac:dyDescent="0.6">
      <c r="B2" s="304" t="s">
        <v>95</v>
      </c>
    </row>
    <row r="3" spans="2:9" ht="15.6" x14ac:dyDescent="0.55000000000000004">
      <c r="B3" s="403" t="s">
        <v>331</v>
      </c>
      <c r="C3" s="403"/>
      <c r="D3" s="403"/>
      <c r="E3" s="403"/>
      <c r="G3" s="34"/>
    </row>
    <row r="4" spans="2:9" ht="15.6" x14ac:dyDescent="0.6">
      <c r="B4" s="249" t="str">
        <f>"AÑO: "&amp;INDICE!C16</f>
        <v>AÑO: 2018 C (Prov)</v>
      </c>
    </row>
    <row r="5" spans="2:9" x14ac:dyDescent="0.55000000000000004">
      <c r="B5" s="31" t="s">
        <v>82</v>
      </c>
    </row>
    <row r="6" spans="2:9" ht="14.7" thickBot="1" x14ac:dyDescent="0.6"/>
    <row r="7" spans="2:9" ht="15" customHeight="1" x14ac:dyDescent="0.55000000000000004">
      <c r="B7" s="412" t="s">
        <v>96</v>
      </c>
      <c r="C7" s="413"/>
      <c r="D7" s="413"/>
      <c r="E7" s="413"/>
      <c r="F7" s="413"/>
      <c r="G7" s="413"/>
      <c r="H7" s="414"/>
    </row>
    <row r="8" spans="2:9" ht="15.75" customHeight="1" thickBot="1" x14ac:dyDescent="0.6">
      <c r="B8" s="415"/>
      <c r="C8" s="416"/>
      <c r="D8" s="416"/>
      <c r="E8" s="416"/>
      <c r="F8" s="416"/>
      <c r="G8" s="416"/>
      <c r="H8" s="417"/>
    </row>
    <row r="9" spans="2:9" ht="42" customHeight="1" thickBot="1" x14ac:dyDescent="0.6">
      <c r="B9" s="410" t="s">
        <v>251</v>
      </c>
      <c r="C9" s="410" t="s">
        <v>326</v>
      </c>
      <c r="D9" s="410" t="s">
        <v>327</v>
      </c>
      <c r="E9" s="406" t="s">
        <v>87</v>
      </c>
      <c r="F9" s="407"/>
      <c r="G9" s="404" t="s">
        <v>284</v>
      </c>
      <c r="H9" s="405"/>
    </row>
    <row r="10" spans="2:9" ht="14.7" thickBot="1" x14ac:dyDescent="0.6">
      <c r="B10" s="411"/>
      <c r="C10" s="411"/>
      <c r="D10" s="411"/>
      <c r="E10" s="250" t="s">
        <v>88</v>
      </c>
      <c r="F10" s="297" t="s">
        <v>89</v>
      </c>
      <c r="G10" s="250" t="s">
        <v>88</v>
      </c>
      <c r="H10" s="297" t="s">
        <v>89</v>
      </c>
    </row>
    <row r="11" spans="2:9" x14ac:dyDescent="0.55000000000000004">
      <c r="B11" s="289">
        <v>1</v>
      </c>
      <c r="C11" s="290" t="s">
        <v>7</v>
      </c>
      <c r="D11" s="291" t="s">
        <v>117</v>
      </c>
      <c r="E11" s="292">
        <v>0.12913646333611417</v>
      </c>
      <c r="F11" s="292">
        <v>0.37394609349914665</v>
      </c>
      <c r="G11" s="292">
        <v>0.33136863752675333</v>
      </c>
      <c r="H11" s="292">
        <v>0.95955862744005072</v>
      </c>
      <c r="I11" s="287"/>
    </row>
    <row r="12" spans="2:9" x14ac:dyDescent="0.55000000000000004">
      <c r="B12" s="289">
        <v>2</v>
      </c>
      <c r="C12" s="290" t="s">
        <v>12</v>
      </c>
      <c r="D12" s="291" t="s">
        <v>122</v>
      </c>
      <c r="E12" s="292">
        <v>0.33788387131025793</v>
      </c>
      <c r="F12" s="292">
        <v>0.17037924861244702</v>
      </c>
      <c r="G12" s="292">
        <v>0.86702171629810509</v>
      </c>
      <c r="H12" s="292">
        <v>0.43719905297847406</v>
      </c>
      <c r="I12" s="287"/>
    </row>
    <row r="13" spans="2:9" x14ac:dyDescent="0.55000000000000004">
      <c r="B13" s="289">
        <v>3</v>
      </c>
      <c r="C13" s="290" t="s">
        <v>13</v>
      </c>
      <c r="D13" s="291" t="s">
        <v>123</v>
      </c>
      <c r="E13" s="292">
        <v>0.29370337879356173</v>
      </c>
      <c r="F13" s="292">
        <v>0.18854242829053683</v>
      </c>
      <c r="G13" s="293">
        <v>0.75365304232092079</v>
      </c>
      <c r="H13" s="293">
        <v>0.48380640110924056</v>
      </c>
      <c r="I13" s="287"/>
    </row>
    <row r="14" spans="2:9" x14ac:dyDescent="0.55000000000000004">
      <c r="B14" s="289">
        <v>4</v>
      </c>
      <c r="C14" s="290" t="s">
        <v>14</v>
      </c>
      <c r="D14" s="291" t="s">
        <v>124</v>
      </c>
      <c r="E14" s="292">
        <v>0.30174690631413154</v>
      </c>
      <c r="F14" s="292">
        <v>8.7348166822710585E-2</v>
      </c>
      <c r="G14" s="293">
        <v>0.77429301252409077</v>
      </c>
      <c r="H14" s="293">
        <v>0.22413842134707584</v>
      </c>
      <c r="I14" s="287"/>
    </row>
    <row r="15" spans="2:9" x14ac:dyDescent="0.55000000000000004">
      <c r="B15" s="289">
        <v>5</v>
      </c>
      <c r="C15" s="290" t="s">
        <v>26</v>
      </c>
      <c r="D15" s="291" t="s">
        <v>136</v>
      </c>
      <c r="E15" s="292">
        <v>0.38432898483099853</v>
      </c>
      <c r="F15" s="292">
        <v>0.16485118956005457</v>
      </c>
      <c r="G15" s="292">
        <v>0.98620148620619985</v>
      </c>
      <c r="H15" s="292">
        <v>0.4230138619872133</v>
      </c>
      <c r="I15" s="287"/>
    </row>
    <row r="16" spans="2:9" x14ac:dyDescent="0.55000000000000004">
      <c r="B16" s="289">
        <v>6</v>
      </c>
      <c r="C16" s="290" t="s">
        <v>31</v>
      </c>
      <c r="D16" s="291" t="s">
        <v>140</v>
      </c>
      <c r="E16" s="292">
        <v>0.38616687663142929</v>
      </c>
      <c r="F16" s="292">
        <v>0</v>
      </c>
      <c r="G16" s="292">
        <v>0.99091758022098775</v>
      </c>
      <c r="H16" s="292">
        <v>0</v>
      </c>
      <c r="I16" s="287"/>
    </row>
    <row r="17" spans="2:13" x14ac:dyDescent="0.55000000000000004">
      <c r="B17" s="289">
        <v>7</v>
      </c>
      <c r="C17" s="290" t="s">
        <v>38</v>
      </c>
      <c r="D17" s="291" t="s">
        <v>146</v>
      </c>
      <c r="E17" s="292">
        <v>0.26111304753796394</v>
      </c>
      <c r="F17" s="292">
        <v>0.27547806594259278</v>
      </c>
      <c r="G17" s="292">
        <v>0.67002512356179789</v>
      </c>
      <c r="H17" s="292">
        <v>0.70688625831658092</v>
      </c>
      <c r="I17" s="287"/>
    </row>
    <row r="18" spans="2:13" x14ac:dyDescent="0.55000000000000004">
      <c r="B18" s="289">
        <v>8</v>
      </c>
      <c r="C18" s="290" t="s">
        <v>40</v>
      </c>
      <c r="D18" s="291" t="s">
        <v>148</v>
      </c>
      <c r="E18" s="292">
        <v>0.25007195125796894</v>
      </c>
      <c r="F18" s="292">
        <v>3.1543371950774203E-2</v>
      </c>
      <c r="G18" s="292">
        <v>0.64169328810196413</v>
      </c>
      <c r="H18" s="292">
        <v>8.0941384921794785E-2</v>
      </c>
      <c r="I18" s="287"/>
    </row>
    <row r="19" spans="2:13" x14ac:dyDescent="0.55000000000000004">
      <c r="B19" s="289">
        <v>9</v>
      </c>
      <c r="C19" s="290" t="s">
        <v>42</v>
      </c>
      <c r="D19" s="291" t="s">
        <v>287</v>
      </c>
      <c r="E19" s="292">
        <v>0.32339715501588068</v>
      </c>
      <c r="F19" s="292">
        <v>6.6608609138369163E-2</v>
      </c>
      <c r="G19" s="292">
        <v>0.82984830054325431</v>
      </c>
      <c r="H19" s="292">
        <v>0.1709199980201162</v>
      </c>
      <c r="I19" s="287"/>
    </row>
    <row r="20" spans="2:13" x14ac:dyDescent="0.55000000000000004">
      <c r="B20" s="289">
        <v>10</v>
      </c>
      <c r="C20" s="290" t="s">
        <v>45</v>
      </c>
      <c r="D20" s="291" t="s">
        <v>151</v>
      </c>
      <c r="E20" s="292">
        <v>0.35712665706811092</v>
      </c>
      <c r="F20" s="292">
        <v>0.16540199329419264</v>
      </c>
      <c r="G20" s="292">
        <v>0.91639937102140678</v>
      </c>
      <c r="H20" s="292">
        <v>0.42442724344594912</v>
      </c>
      <c r="I20" s="287"/>
    </row>
    <row r="21" spans="2:13" x14ac:dyDescent="0.55000000000000004">
      <c r="B21" s="289">
        <v>11</v>
      </c>
      <c r="C21" s="290" t="s">
        <v>47</v>
      </c>
      <c r="D21" s="291" t="s">
        <v>153</v>
      </c>
      <c r="E21" s="292">
        <v>0.23913717780375601</v>
      </c>
      <c r="F21" s="292">
        <v>0.10653236922476168</v>
      </c>
      <c r="G21" s="293">
        <v>0.61363428069554926</v>
      </c>
      <c r="H21" s="293">
        <v>0.27336574915037132</v>
      </c>
      <c r="I21" s="287"/>
    </row>
    <row r="22" spans="2:13" x14ac:dyDescent="0.55000000000000004">
      <c r="B22" s="289">
        <v>12</v>
      </c>
      <c r="C22" s="294" t="s">
        <v>51</v>
      </c>
      <c r="D22" s="295" t="s">
        <v>157</v>
      </c>
      <c r="E22" s="293">
        <v>0.24899899299488779</v>
      </c>
      <c r="F22" s="293">
        <v>0.18508175397365687</v>
      </c>
      <c r="G22" s="293">
        <v>0.63894004003728022</v>
      </c>
      <c r="H22" s="293">
        <v>0.47492619095261285</v>
      </c>
      <c r="I22" s="287"/>
    </row>
    <row r="23" spans="2:13" ht="15" customHeight="1" x14ac:dyDescent="0.6">
      <c r="B23" s="289">
        <v>13</v>
      </c>
      <c r="C23" s="294" t="s">
        <v>52</v>
      </c>
      <c r="D23" s="295" t="s">
        <v>158</v>
      </c>
      <c r="E23" s="293">
        <v>0.34028194573069387</v>
      </c>
      <c r="F23" s="293">
        <v>0.22258277110473609</v>
      </c>
      <c r="G23" s="293">
        <v>0.87317525831759901</v>
      </c>
      <c r="H23" s="293">
        <v>0.57115509974849077</v>
      </c>
      <c r="J23" s="287" t="s">
        <v>321</v>
      </c>
      <c r="K23" s="288"/>
      <c r="L23" s="288"/>
      <c r="M23" s="288"/>
    </row>
    <row r="24" spans="2:13" x14ac:dyDescent="0.55000000000000004">
      <c r="B24" s="289">
        <v>14</v>
      </c>
      <c r="C24" s="294" t="s">
        <v>54</v>
      </c>
      <c r="D24" s="295" t="s">
        <v>72</v>
      </c>
      <c r="E24" s="293">
        <v>9.6301868132016605E-2</v>
      </c>
      <c r="F24" s="293">
        <v>0.11111228752800696</v>
      </c>
      <c r="G24" s="293">
        <v>0.24711392901576462</v>
      </c>
      <c r="H24" s="293">
        <v>0.28511797814072348</v>
      </c>
      <c r="J24" s="287" t="s">
        <v>322</v>
      </c>
    </row>
    <row r="25" spans="2:13" x14ac:dyDescent="0.55000000000000004">
      <c r="B25" s="289">
        <v>15</v>
      </c>
      <c r="C25" s="294" t="s">
        <v>56</v>
      </c>
      <c r="D25" s="295" t="s">
        <v>161</v>
      </c>
      <c r="E25" s="293">
        <v>0.37596289629417362</v>
      </c>
      <c r="F25" s="293">
        <v>9.0883890923492611E-2</v>
      </c>
      <c r="G25" s="293">
        <v>0.96473381326350605</v>
      </c>
      <c r="H25" s="293">
        <v>0.23321121184852509</v>
      </c>
      <c r="I25" s="287"/>
    </row>
    <row r="26" spans="2:13" x14ac:dyDescent="0.55000000000000004">
      <c r="B26" s="289">
        <v>16</v>
      </c>
      <c r="C26" s="294" t="s">
        <v>64</v>
      </c>
      <c r="D26" s="295" t="s">
        <v>168</v>
      </c>
      <c r="E26" s="293">
        <v>0.15716793230922374</v>
      </c>
      <c r="F26" s="293">
        <v>2.9182014559574275E-2</v>
      </c>
      <c r="G26" s="293">
        <v>0.4032983577740562</v>
      </c>
      <c r="H26" s="293">
        <v>7.4882060071004772E-2</v>
      </c>
      <c r="I26" s="287"/>
    </row>
    <row r="27" spans="2:13" x14ac:dyDescent="0.55000000000000004">
      <c r="B27" s="289">
        <v>17</v>
      </c>
      <c r="C27" s="294" t="s">
        <v>65</v>
      </c>
      <c r="D27" s="295" t="s">
        <v>73</v>
      </c>
      <c r="E27" s="293">
        <v>0.13044912576584214</v>
      </c>
      <c r="F27" s="293">
        <v>7.5182423440205053E-3</v>
      </c>
      <c r="G27" s="293">
        <v>0.33473697478514153</v>
      </c>
      <c r="H27" s="293">
        <v>1.9292070247035348E-2</v>
      </c>
      <c r="I27" s="287"/>
    </row>
    <row r="28" spans="2:13" x14ac:dyDescent="0.55000000000000004">
      <c r="B28" s="289">
        <v>18</v>
      </c>
      <c r="C28" s="294" t="s">
        <v>66</v>
      </c>
      <c r="D28" s="295" t="s">
        <v>74</v>
      </c>
      <c r="E28" s="293">
        <v>0.13034388791587312</v>
      </c>
      <c r="F28" s="293">
        <v>0</v>
      </c>
      <c r="G28" s="293">
        <v>0.33446693081723672</v>
      </c>
      <c r="H28" s="293">
        <v>0</v>
      </c>
      <c r="I28" s="287"/>
    </row>
    <row r="29" spans="2:13" x14ac:dyDescent="0.55000000000000004">
      <c r="B29" s="289">
        <v>19</v>
      </c>
      <c r="C29" s="294" t="s">
        <v>67</v>
      </c>
      <c r="D29" s="295" t="s">
        <v>266</v>
      </c>
      <c r="E29" s="293">
        <v>0.16862010978566264</v>
      </c>
      <c r="F29" s="293">
        <v>6.3540404027925988E-3</v>
      </c>
      <c r="G29" s="293">
        <v>0.43268504182165046</v>
      </c>
      <c r="H29" s="293">
        <v>1.6304687744026953E-2</v>
      </c>
      <c r="I29" s="287"/>
    </row>
    <row r="30" spans="2:13" x14ac:dyDescent="0.55000000000000004">
      <c r="B30" s="289">
        <v>20</v>
      </c>
      <c r="C30" s="294" t="s">
        <v>68</v>
      </c>
      <c r="D30" s="295" t="s">
        <v>75</v>
      </c>
      <c r="E30" s="293">
        <v>0.24574736804778557</v>
      </c>
      <c r="F30" s="293">
        <v>0</v>
      </c>
      <c r="G30" s="293">
        <v>0.6305962578038703</v>
      </c>
      <c r="H30" s="293">
        <v>0</v>
      </c>
      <c r="I30" s="287"/>
    </row>
    <row r="31" spans="2:13" x14ac:dyDescent="0.55000000000000004">
      <c r="B31" s="289">
        <v>21</v>
      </c>
      <c r="C31" s="294" t="s">
        <v>69</v>
      </c>
      <c r="D31" s="295" t="s">
        <v>76</v>
      </c>
      <c r="E31" s="293">
        <v>0.34689428993357507</v>
      </c>
      <c r="F31" s="293">
        <v>0.20301566766734763</v>
      </c>
      <c r="G31" s="293">
        <v>0.8901427625589351</v>
      </c>
      <c r="H31" s="293">
        <v>0.52094523462684639</v>
      </c>
      <c r="I31" s="287"/>
    </row>
    <row r="32" spans="2:13" x14ac:dyDescent="0.55000000000000004">
      <c r="B32" s="289">
        <v>22</v>
      </c>
      <c r="C32" s="294" t="s">
        <v>70</v>
      </c>
      <c r="D32" s="295" t="s">
        <v>169</v>
      </c>
      <c r="E32" s="293">
        <v>0</v>
      </c>
      <c r="F32" s="293">
        <v>0</v>
      </c>
      <c r="G32" s="293">
        <v>0</v>
      </c>
      <c r="H32" s="293">
        <v>0</v>
      </c>
      <c r="I32" s="287"/>
    </row>
    <row r="33" spans="2:9" x14ac:dyDescent="0.55000000000000004">
      <c r="B33" s="289"/>
      <c r="C33" s="294"/>
      <c r="D33" s="295"/>
      <c r="E33" s="293"/>
      <c r="F33" s="293"/>
      <c r="G33" s="293"/>
      <c r="H33" s="293"/>
      <c r="I33" s="287"/>
    </row>
    <row r="34" spans="2:9" x14ac:dyDescent="0.55000000000000004">
      <c r="B34" s="295"/>
      <c r="C34" s="294"/>
      <c r="D34" s="295"/>
      <c r="E34" s="293"/>
      <c r="F34" s="293"/>
      <c r="G34" s="293"/>
      <c r="H34" s="293"/>
      <c r="I34" s="287"/>
    </row>
    <row r="35" spans="2:9" x14ac:dyDescent="0.55000000000000004">
      <c r="B35" s="295"/>
      <c r="C35" s="294"/>
      <c r="D35" s="295"/>
      <c r="E35" s="293"/>
      <c r="F35" s="293"/>
      <c r="G35" s="293"/>
      <c r="H35" s="293"/>
      <c r="I35" s="287"/>
    </row>
    <row r="36" spans="2:9" x14ac:dyDescent="0.55000000000000004">
      <c r="B36" s="295"/>
      <c r="C36" s="294"/>
      <c r="D36" s="295"/>
      <c r="E36" s="293"/>
      <c r="F36" s="293"/>
      <c r="G36" s="293"/>
      <c r="H36" s="293"/>
      <c r="I36" s="287"/>
    </row>
    <row r="37" spans="2:9" x14ac:dyDescent="0.55000000000000004">
      <c r="B37" s="295"/>
      <c r="C37" s="294"/>
      <c r="D37" s="295"/>
      <c r="E37" s="293"/>
      <c r="F37" s="293"/>
      <c r="G37" s="293"/>
      <c r="H37" s="293"/>
      <c r="I37" s="287"/>
    </row>
    <row r="38" spans="2:9" x14ac:dyDescent="0.55000000000000004">
      <c r="B38" s="295"/>
      <c r="C38" s="294"/>
      <c r="D38" s="295"/>
      <c r="E38" s="293"/>
      <c r="F38" s="293"/>
      <c r="G38" s="293"/>
      <c r="H38" s="293"/>
      <c r="I38" s="287"/>
    </row>
    <row r="39" spans="2:9" x14ac:dyDescent="0.55000000000000004">
      <c r="B39" s="295"/>
      <c r="C39" s="294"/>
      <c r="D39" s="295"/>
      <c r="E39" s="293"/>
      <c r="F39" s="293"/>
      <c r="G39" s="293"/>
      <c r="H39" s="293"/>
      <c r="I39" s="287"/>
    </row>
    <row r="40" spans="2:9" x14ac:dyDescent="0.55000000000000004">
      <c r="B40" s="295"/>
      <c r="C40" s="294"/>
      <c r="D40" s="295"/>
      <c r="E40" s="296"/>
      <c r="F40" s="296"/>
      <c r="G40" s="293"/>
      <c r="H40" s="293"/>
      <c r="I40" s="287"/>
    </row>
    <row r="41" spans="2:9" x14ac:dyDescent="0.55000000000000004">
      <c r="B41" s="295"/>
      <c r="C41" s="294"/>
      <c r="D41" s="295"/>
      <c r="E41" s="293"/>
      <c r="F41" s="293"/>
      <c r="G41" s="293"/>
      <c r="H41" s="293"/>
      <c r="I41" s="287"/>
    </row>
    <row r="42" spans="2:9" x14ac:dyDescent="0.55000000000000004">
      <c r="B42" s="295"/>
      <c r="C42" s="294"/>
      <c r="D42" s="295"/>
      <c r="E42" s="293"/>
      <c r="F42" s="293"/>
      <c r="G42" s="293"/>
      <c r="H42" s="293"/>
      <c r="I42" s="287"/>
    </row>
    <row r="43" spans="2:9" x14ac:dyDescent="0.55000000000000004">
      <c r="B43" s="295"/>
      <c r="C43" s="294"/>
      <c r="D43" s="295"/>
      <c r="E43" s="293"/>
      <c r="F43" s="293"/>
      <c r="G43" s="293"/>
      <c r="H43" s="293"/>
      <c r="I43" s="287"/>
    </row>
    <row r="44" spans="2:9" x14ac:dyDescent="0.55000000000000004">
      <c r="B44" s="295"/>
      <c r="C44" s="294"/>
      <c r="D44" s="295"/>
      <c r="E44" s="293"/>
      <c r="F44" s="293"/>
      <c r="G44" s="293"/>
      <c r="H44" s="293"/>
      <c r="I44" s="287"/>
    </row>
    <row r="45" spans="2:9" x14ac:dyDescent="0.55000000000000004">
      <c r="B45" s="295"/>
      <c r="C45" s="294"/>
      <c r="D45" s="295"/>
      <c r="E45" s="293"/>
      <c r="F45" s="293"/>
      <c r="G45" s="293"/>
      <c r="H45" s="293"/>
      <c r="I45" s="287"/>
    </row>
    <row r="46" spans="2:9" x14ac:dyDescent="0.55000000000000004">
      <c r="B46" s="295"/>
      <c r="C46" s="294"/>
      <c r="D46" s="295"/>
      <c r="E46" s="293"/>
      <c r="F46" s="293"/>
      <c r="G46" s="293"/>
      <c r="H46" s="293"/>
      <c r="I46" s="287"/>
    </row>
    <row r="47" spans="2:9" x14ac:dyDescent="0.55000000000000004">
      <c r="B47" s="295"/>
      <c r="C47" s="294"/>
      <c r="D47" s="295"/>
      <c r="E47" s="293"/>
      <c r="F47" s="293"/>
      <c r="G47" s="293"/>
      <c r="H47" s="293"/>
      <c r="I47" s="287"/>
    </row>
    <row r="48" spans="2:9" x14ac:dyDescent="0.55000000000000004">
      <c r="B48" s="295"/>
      <c r="C48" s="294"/>
      <c r="D48" s="295"/>
      <c r="E48" s="293"/>
      <c r="F48" s="293"/>
      <c r="G48" s="293"/>
      <c r="H48" s="293"/>
      <c r="I48" s="287"/>
    </row>
    <row r="49" spans="2:9" x14ac:dyDescent="0.55000000000000004">
      <c r="B49" s="295"/>
      <c r="C49" s="294"/>
      <c r="D49" s="295"/>
      <c r="E49" s="293"/>
      <c r="F49" s="293"/>
      <c r="G49" s="293"/>
      <c r="H49" s="293"/>
      <c r="I49" s="287"/>
    </row>
    <row r="50" spans="2:9" x14ac:dyDescent="0.55000000000000004">
      <c r="B50" s="295"/>
      <c r="C50" s="294"/>
      <c r="D50" s="295"/>
      <c r="E50" s="293"/>
      <c r="F50" s="293"/>
      <c r="G50" s="293"/>
      <c r="H50" s="293"/>
      <c r="I50" s="287"/>
    </row>
    <row r="51" spans="2:9" x14ac:dyDescent="0.55000000000000004">
      <c r="B51" s="295"/>
      <c r="C51" s="294"/>
      <c r="D51" s="295"/>
      <c r="E51" s="293"/>
      <c r="F51" s="293"/>
      <c r="G51" s="293"/>
      <c r="H51" s="293"/>
      <c r="I51" s="287"/>
    </row>
    <row r="52" spans="2:9" x14ac:dyDescent="0.55000000000000004">
      <c r="B52" s="295"/>
      <c r="C52" s="294"/>
      <c r="D52" s="295"/>
      <c r="E52" s="293"/>
      <c r="F52" s="293"/>
      <c r="G52" s="293"/>
      <c r="H52" s="293"/>
      <c r="I52" s="287"/>
    </row>
    <row r="53" spans="2:9" x14ac:dyDescent="0.55000000000000004">
      <c r="B53" s="295"/>
      <c r="C53" s="294"/>
      <c r="D53" s="295"/>
      <c r="E53" s="293"/>
      <c r="F53" s="293"/>
      <c r="G53" s="293"/>
      <c r="H53" s="293"/>
      <c r="I53" s="287"/>
    </row>
    <row r="54" spans="2:9" x14ac:dyDescent="0.55000000000000004">
      <c r="B54" s="295"/>
      <c r="C54" s="294"/>
      <c r="D54" s="295"/>
      <c r="E54" s="293"/>
      <c r="F54" s="293"/>
      <c r="G54" s="293"/>
      <c r="H54" s="293"/>
      <c r="I54" s="287"/>
    </row>
    <row r="55" spans="2:9" x14ac:dyDescent="0.55000000000000004">
      <c r="B55" s="295"/>
      <c r="C55" s="294"/>
      <c r="D55" s="295"/>
      <c r="E55" s="293"/>
      <c r="F55" s="293"/>
      <c r="G55" s="293"/>
      <c r="H55" s="293"/>
      <c r="I55" s="287"/>
    </row>
    <row r="56" spans="2:9" x14ac:dyDescent="0.55000000000000004">
      <c r="B56" s="295"/>
      <c r="C56" s="294"/>
      <c r="D56" s="295"/>
      <c r="E56" s="293"/>
      <c r="F56" s="293"/>
      <c r="G56" s="293"/>
      <c r="H56" s="293"/>
      <c r="I56" s="287"/>
    </row>
    <row r="57" spans="2:9" x14ac:dyDescent="0.55000000000000004">
      <c r="B57" s="295"/>
      <c r="C57" s="294"/>
      <c r="D57" s="295"/>
      <c r="E57" s="293"/>
      <c r="F57" s="293"/>
      <c r="G57" s="293"/>
      <c r="H57" s="293"/>
      <c r="I57" s="287"/>
    </row>
    <row r="58" spans="2:9" x14ac:dyDescent="0.55000000000000004">
      <c r="B58" s="295"/>
      <c r="C58" s="294"/>
      <c r="D58" s="295"/>
      <c r="E58" s="293"/>
      <c r="F58" s="293"/>
      <c r="G58" s="293"/>
      <c r="H58" s="293"/>
      <c r="I58" s="287"/>
    </row>
    <row r="59" spans="2:9" x14ac:dyDescent="0.55000000000000004">
      <c r="B59" s="295"/>
      <c r="C59" s="294"/>
      <c r="D59" s="295"/>
      <c r="E59" s="293"/>
      <c r="F59" s="293"/>
      <c r="G59" s="293"/>
      <c r="H59" s="293"/>
      <c r="I59" s="287"/>
    </row>
    <row r="60" spans="2:9" x14ac:dyDescent="0.55000000000000004">
      <c r="B60" s="295"/>
      <c r="C60" s="294"/>
      <c r="D60" s="295"/>
      <c r="E60" s="293"/>
      <c r="F60" s="293"/>
      <c r="G60" s="293"/>
      <c r="H60" s="293"/>
      <c r="I60" s="287"/>
    </row>
    <row r="61" spans="2:9" x14ac:dyDescent="0.55000000000000004">
      <c r="B61" s="295"/>
      <c r="C61" s="294"/>
      <c r="D61" s="295"/>
      <c r="E61" s="293"/>
      <c r="F61" s="293"/>
      <c r="G61" s="293"/>
      <c r="H61" s="293"/>
      <c r="I61" s="287"/>
    </row>
    <row r="62" spans="2:9" x14ac:dyDescent="0.55000000000000004">
      <c r="B62" s="295"/>
      <c r="C62" s="294"/>
      <c r="D62" s="295"/>
      <c r="E62" s="293"/>
      <c r="F62" s="293"/>
      <c r="G62" s="293"/>
      <c r="H62" s="293"/>
      <c r="I62" s="287"/>
    </row>
    <row r="63" spans="2:9" x14ac:dyDescent="0.55000000000000004">
      <c r="B63" s="295"/>
      <c r="C63" s="294"/>
      <c r="D63" s="295"/>
      <c r="E63" s="293"/>
      <c r="F63" s="293"/>
      <c r="G63" s="293"/>
      <c r="H63" s="293"/>
      <c r="I63" s="287"/>
    </row>
    <row r="64" spans="2:9" x14ac:dyDescent="0.55000000000000004">
      <c r="B64" s="295"/>
      <c r="C64" s="294"/>
      <c r="D64" s="295"/>
      <c r="E64" s="293"/>
      <c r="F64" s="293"/>
      <c r="G64" s="293"/>
      <c r="H64" s="293"/>
      <c r="I64" s="287"/>
    </row>
    <row r="65" spans="2:9" x14ac:dyDescent="0.55000000000000004">
      <c r="B65" s="295"/>
      <c r="C65" s="294"/>
      <c r="D65" s="295"/>
      <c r="E65" s="293"/>
      <c r="F65" s="293"/>
      <c r="G65" s="293"/>
      <c r="H65" s="293"/>
      <c r="I65" s="287"/>
    </row>
    <row r="66" spans="2:9" x14ac:dyDescent="0.55000000000000004">
      <c r="B66" s="295"/>
      <c r="C66" s="294"/>
      <c r="D66" s="295"/>
      <c r="E66" s="293"/>
      <c r="F66" s="293"/>
      <c r="G66" s="293"/>
      <c r="H66" s="293"/>
      <c r="I66" s="287"/>
    </row>
    <row r="67" spans="2:9" x14ac:dyDescent="0.55000000000000004">
      <c r="B67" s="295"/>
      <c r="C67" s="294"/>
      <c r="D67" s="295"/>
      <c r="E67" s="293"/>
      <c r="F67" s="293"/>
      <c r="G67" s="293"/>
      <c r="H67" s="293"/>
      <c r="I67" s="287"/>
    </row>
    <row r="68" spans="2:9" x14ac:dyDescent="0.55000000000000004">
      <c r="B68" s="295"/>
      <c r="C68" s="294"/>
      <c r="D68" s="295"/>
      <c r="E68" s="293"/>
      <c r="F68" s="293"/>
      <c r="G68" s="293"/>
      <c r="H68" s="293"/>
      <c r="I68" s="287"/>
    </row>
    <row r="69" spans="2:9" x14ac:dyDescent="0.55000000000000004">
      <c r="B69" s="295"/>
      <c r="C69" s="294"/>
      <c r="D69" s="295"/>
      <c r="E69" s="293"/>
      <c r="F69" s="293"/>
      <c r="G69" s="293"/>
      <c r="H69" s="293"/>
      <c r="I69" s="287"/>
    </row>
    <row r="70" spans="2:9" x14ac:dyDescent="0.55000000000000004">
      <c r="B70" s="295"/>
      <c r="C70" s="294"/>
      <c r="D70" s="295"/>
      <c r="E70" s="293"/>
      <c r="F70" s="293"/>
      <c r="G70" s="293"/>
      <c r="H70" s="293"/>
      <c r="I70" s="287"/>
    </row>
    <row r="71" spans="2:9" x14ac:dyDescent="0.55000000000000004">
      <c r="B71" s="295"/>
      <c r="C71" s="294"/>
      <c r="D71" s="295"/>
      <c r="E71" s="293"/>
      <c r="F71" s="293"/>
      <c r="G71" s="293"/>
      <c r="H71" s="293"/>
      <c r="I71" s="287"/>
    </row>
    <row r="72" spans="2:9" x14ac:dyDescent="0.55000000000000004">
      <c r="B72" s="295"/>
      <c r="C72" s="294"/>
      <c r="D72" s="295"/>
      <c r="E72" s="293"/>
      <c r="F72" s="293"/>
      <c r="G72" s="293"/>
      <c r="H72" s="293"/>
      <c r="I72" s="287"/>
    </row>
    <row r="73" spans="2:9" x14ac:dyDescent="0.55000000000000004">
      <c r="B73" s="295"/>
      <c r="C73" s="294"/>
      <c r="D73" s="295"/>
      <c r="E73" s="293"/>
      <c r="F73" s="293"/>
      <c r="G73" s="293"/>
      <c r="H73" s="293"/>
      <c r="I73" s="287"/>
    </row>
    <row r="74" spans="2:9" x14ac:dyDescent="0.55000000000000004">
      <c r="B74" s="295"/>
      <c r="C74" s="294"/>
      <c r="D74" s="295"/>
      <c r="E74" s="293"/>
      <c r="F74" s="293"/>
      <c r="G74" s="293"/>
      <c r="H74" s="293"/>
      <c r="I74" s="287"/>
    </row>
    <row r="75" spans="2:9" x14ac:dyDescent="0.55000000000000004">
      <c r="B75" s="295"/>
      <c r="C75" s="294"/>
      <c r="D75" s="295"/>
      <c r="E75" s="293"/>
      <c r="F75" s="293"/>
      <c r="G75" s="293"/>
      <c r="H75" s="293"/>
      <c r="I75" s="287"/>
    </row>
    <row r="76" spans="2:9" x14ac:dyDescent="0.55000000000000004">
      <c r="B76" s="295"/>
      <c r="C76" s="294"/>
      <c r="D76" s="295"/>
      <c r="E76" s="293"/>
      <c r="F76" s="293"/>
      <c r="G76" s="293"/>
      <c r="H76" s="293"/>
      <c r="I76" s="287"/>
    </row>
    <row r="77" spans="2:9" x14ac:dyDescent="0.55000000000000004">
      <c r="B77" s="295"/>
      <c r="C77" s="294"/>
      <c r="D77" s="295"/>
      <c r="E77" s="293"/>
      <c r="F77" s="293"/>
      <c r="G77" s="293"/>
      <c r="H77" s="293"/>
      <c r="I77" s="287"/>
    </row>
    <row r="78" spans="2:9" x14ac:dyDescent="0.55000000000000004">
      <c r="B78" s="295"/>
      <c r="C78" s="294"/>
      <c r="D78" s="295"/>
      <c r="E78" s="293"/>
      <c r="F78" s="293"/>
      <c r="G78" s="293"/>
      <c r="H78" s="293"/>
      <c r="I78" s="287"/>
    </row>
    <row r="79" spans="2:9" x14ac:dyDescent="0.55000000000000004">
      <c r="B79" s="295"/>
      <c r="C79" s="294"/>
      <c r="D79" s="295"/>
      <c r="E79" s="293"/>
      <c r="F79" s="293"/>
      <c r="G79" s="293"/>
      <c r="H79" s="293"/>
      <c r="I79" s="287"/>
    </row>
    <row r="80" spans="2:9" x14ac:dyDescent="0.55000000000000004">
      <c r="B80" s="295"/>
      <c r="C80" s="294"/>
      <c r="D80" s="295"/>
      <c r="E80" s="293"/>
      <c r="F80" s="293"/>
      <c r="G80" s="293"/>
      <c r="H80" s="293"/>
      <c r="I80" s="287"/>
    </row>
  </sheetData>
  <sheetProtection algorithmName="SHA-512" hashValue="thERODmv12YTh4yfLOs/pxEhvzBmoGoRnJsbhi9P1xsa/QngI0dBevrvSXpeMkd4la8wcm49XhS8jc4FL4LNqg==" saltValue="dWlr+hUHJWM16oSKZlxzgg==" spinCount="100000" sheet="1" objects="1" scenarios="1"/>
  <mergeCells count="7">
    <mergeCell ref="B3:E3"/>
    <mergeCell ref="B7:H8"/>
    <mergeCell ref="B9:B10"/>
    <mergeCell ref="C9:C10"/>
    <mergeCell ref="D9:D10"/>
    <mergeCell ref="E9:F9"/>
    <mergeCell ref="G9:H9"/>
  </mergeCells>
  <hyperlinks>
    <hyperlink ref="B5" location="INDICE!A1" display="MENÚ PRINCIPAL" xr:uid="{00000000-0004-0000-0700-000000000000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9"/>
  <dimension ref="B2:M80"/>
  <sheetViews>
    <sheetView windowProtection="1" showGridLines="0" zoomScale="80" zoomScaleNormal="80" workbookViewId="0">
      <selection activeCell="C9" sqref="C9:C10"/>
    </sheetView>
  </sheetViews>
  <sheetFormatPr defaultColWidth="11.41796875" defaultRowHeight="14.4" x14ac:dyDescent="0.55000000000000004"/>
  <cols>
    <col min="1" max="1" width="3.68359375" style="246" customWidth="1"/>
    <col min="2" max="2" width="7" style="246" customWidth="1"/>
    <col min="3" max="3" width="11.41796875" style="246"/>
    <col min="4" max="4" width="54.68359375" style="246" bestFit="1" customWidth="1"/>
    <col min="5" max="5" width="13.578125" style="246" customWidth="1"/>
    <col min="6" max="6" width="19.578125" style="246" customWidth="1"/>
    <col min="7" max="7" width="15" style="246" customWidth="1"/>
    <col min="8" max="8" width="18" style="246" customWidth="1"/>
    <col min="9" max="16384" width="11.41796875" style="246"/>
  </cols>
  <sheetData>
    <row r="2" spans="2:9" ht="15.6" x14ac:dyDescent="0.6">
      <c r="B2" s="304" t="s">
        <v>93</v>
      </c>
    </row>
    <row r="3" spans="2:9" ht="15.6" x14ac:dyDescent="0.55000000000000004">
      <c r="B3" s="403" t="s">
        <v>331</v>
      </c>
      <c r="C3" s="403"/>
      <c r="D3" s="403"/>
      <c r="E3" s="403"/>
      <c r="G3" s="34"/>
    </row>
    <row r="4" spans="2:9" ht="15.6" x14ac:dyDescent="0.6">
      <c r="B4" s="249" t="str">
        <f>"AÑO: "&amp;INDICE!C16</f>
        <v>AÑO: 2018 C (Prov)</v>
      </c>
    </row>
    <row r="5" spans="2:9" x14ac:dyDescent="0.55000000000000004">
      <c r="B5" s="31" t="s">
        <v>82</v>
      </c>
    </row>
    <row r="6" spans="2:9" ht="14.7" thickBot="1" x14ac:dyDescent="0.6"/>
    <row r="7" spans="2:9" ht="15" customHeight="1" x14ac:dyDescent="0.55000000000000004">
      <c r="B7" s="412" t="s">
        <v>94</v>
      </c>
      <c r="C7" s="413"/>
      <c r="D7" s="413"/>
      <c r="E7" s="413"/>
      <c r="F7" s="413"/>
      <c r="G7" s="413"/>
      <c r="H7" s="414"/>
    </row>
    <row r="8" spans="2:9" ht="15.75" customHeight="1" thickBot="1" x14ac:dyDescent="0.6">
      <c r="B8" s="415"/>
      <c r="C8" s="416"/>
      <c r="D8" s="416"/>
      <c r="E8" s="416"/>
      <c r="F8" s="416"/>
      <c r="G8" s="416"/>
      <c r="H8" s="417"/>
    </row>
    <row r="9" spans="2:9" ht="42" customHeight="1" thickBot="1" x14ac:dyDescent="0.6">
      <c r="B9" s="410" t="s">
        <v>251</v>
      </c>
      <c r="C9" s="410" t="s">
        <v>326</v>
      </c>
      <c r="D9" s="410" t="s">
        <v>327</v>
      </c>
      <c r="E9" s="406" t="s">
        <v>87</v>
      </c>
      <c r="F9" s="407"/>
      <c r="G9" s="404" t="s">
        <v>284</v>
      </c>
      <c r="H9" s="405"/>
    </row>
    <row r="10" spans="2:9" ht="14.7" thickBot="1" x14ac:dyDescent="0.6">
      <c r="B10" s="411"/>
      <c r="C10" s="411"/>
      <c r="D10" s="411"/>
      <c r="E10" s="250" t="s">
        <v>88</v>
      </c>
      <c r="F10" s="297" t="s">
        <v>89</v>
      </c>
      <c r="G10" s="250" t="s">
        <v>88</v>
      </c>
      <c r="H10" s="297" t="s">
        <v>89</v>
      </c>
    </row>
    <row r="11" spans="2:9" x14ac:dyDescent="0.55000000000000004">
      <c r="B11" s="289">
        <v>1</v>
      </c>
      <c r="C11" s="290" t="s">
        <v>9</v>
      </c>
      <c r="D11" s="291" t="s">
        <v>119</v>
      </c>
      <c r="E11" s="292">
        <v>0.29758080651281982</v>
      </c>
      <c r="F11" s="292">
        <v>0.40409135228161003</v>
      </c>
      <c r="G11" s="292">
        <v>0.76360265614219147</v>
      </c>
      <c r="H11" s="292">
        <v>1.0369124055486907</v>
      </c>
      <c r="I11" s="287"/>
    </row>
    <row r="12" spans="2:9" x14ac:dyDescent="0.55000000000000004">
      <c r="B12" s="289">
        <v>2</v>
      </c>
      <c r="C12" s="290" t="s">
        <v>21</v>
      </c>
      <c r="D12" s="291" t="s">
        <v>131</v>
      </c>
      <c r="E12" s="292">
        <v>0.37118057707571467</v>
      </c>
      <c r="F12" s="292">
        <v>0.50076545909704995</v>
      </c>
      <c r="G12" s="292">
        <v>0.95246221651461505</v>
      </c>
      <c r="H12" s="292">
        <v>1.2849815119185051</v>
      </c>
      <c r="I12" s="287"/>
    </row>
    <row r="13" spans="2:9" x14ac:dyDescent="0.55000000000000004">
      <c r="B13" s="289">
        <v>3</v>
      </c>
      <c r="C13" s="290" t="s">
        <v>36</v>
      </c>
      <c r="D13" s="291" t="s">
        <v>144</v>
      </c>
      <c r="E13" s="292">
        <v>0.33870067380093655</v>
      </c>
      <c r="F13" s="292">
        <v>0.57704810225407599</v>
      </c>
      <c r="G13" s="293">
        <v>0.86911765977891853</v>
      </c>
      <c r="H13" s="293">
        <v>1.4807254162880319</v>
      </c>
      <c r="I13" s="287"/>
    </row>
    <row r="14" spans="2:9" x14ac:dyDescent="0.55000000000000004">
      <c r="B14" s="289">
        <v>4</v>
      </c>
      <c r="C14" s="290" t="s">
        <v>37</v>
      </c>
      <c r="D14" s="291" t="s">
        <v>145</v>
      </c>
      <c r="E14" s="292">
        <v>0.32478611329277962</v>
      </c>
      <c r="F14" s="292">
        <v>0.68899580697825835</v>
      </c>
      <c r="G14" s="293">
        <v>0.83341241558796919</v>
      </c>
      <c r="H14" s="293">
        <v>1.7679871038885888</v>
      </c>
      <c r="I14" s="287"/>
    </row>
    <row r="15" spans="2:9" x14ac:dyDescent="0.55000000000000004">
      <c r="B15" s="289">
        <v>5</v>
      </c>
      <c r="C15" s="290" t="s">
        <v>39</v>
      </c>
      <c r="D15" s="291" t="s">
        <v>147</v>
      </c>
      <c r="E15" s="292">
        <v>0.24658308241635502</v>
      </c>
      <c r="F15" s="292">
        <v>0.41735955831320765</v>
      </c>
      <c r="G15" s="292">
        <v>0.63274072981835938</v>
      </c>
      <c r="H15" s="292">
        <v>1.0709590817664774</v>
      </c>
      <c r="I15" s="287"/>
    </row>
    <row r="16" spans="2:9" x14ac:dyDescent="0.55000000000000004">
      <c r="B16" s="289">
        <v>6</v>
      </c>
      <c r="C16" s="290" t="s">
        <v>41</v>
      </c>
      <c r="D16" s="291" t="s">
        <v>149</v>
      </c>
      <c r="E16" s="292">
        <v>0.1643903306411986</v>
      </c>
      <c r="F16" s="292">
        <v>0.62093166151176149</v>
      </c>
      <c r="G16" s="292">
        <v>0.42183128203970549</v>
      </c>
      <c r="H16" s="292">
        <v>1.5933321492383921</v>
      </c>
      <c r="I16" s="287"/>
    </row>
    <row r="17" spans="2:13" x14ac:dyDescent="0.55000000000000004">
      <c r="B17" s="289">
        <v>7</v>
      </c>
      <c r="C17" s="290" t="s">
        <v>49</v>
      </c>
      <c r="D17" s="291" t="s">
        <v>155</v>
      </c>
      <c r="E17" s="292">
        <v>0.26530187758918644</v>
      </c>
      <c r="F17" s="292">
        <v>0.68620618635127262</v>
      </c>
      <c r="G17" s="292">
        <v>0.6807738065522243</v>
      </c>
      <c r="H17" s="292">
        <v>1.7608288407419916</v>
      </c>
      <c r="I17" s="287"/>
    </row>
    <row r="18" spans="2:13" x14ac:dyDescent="0.55000000000000004">
      <c r="B18" s="289">
        <v>8</v>
      </c>
      <c r="C18" s="290" t="s">
        <v>53</v>
      </c>
      <c r="D18" s="291" t="s">
        <v>159</v>
      </c>
      <c r="E18" s="292">
        <v>0.30202584307742059</v>
      </c>
      <c r="F18" s="292">
        <v>3.4949667960786788</v>
      </c>
      <c r="G18" s="292">
        <v>0.77500877391958944</v>
      </c>
      <c r="H18" s="292">
        <v>8.9682058459622915</v>
      </c>
      <c r="I18" s="287"/>
    </row>
    <row r="19" spans="2:13" x14ac:dyDescent="0.55000000000000004">
      <c r="B19" s="289">
        <v>9</v>
      </c>
      <c r="C19" s="290" t="s">
        <v>57</v>
      </c>
      <c r="D19" s="291" t="s">
        <v>162</v>
      </c>
      <c r="E19" s="292">
        <v>0.34660184456469328</v>
      </c>
      <c r="F19" s="292">
        <v>1.6716873325975334</v>
      </c>
      <c r="G19" s="292">
        <v>0.88939233761361869</v>
      </c>
      <c r="H19" s="292">
        <v>4.2896075938813603</v>
      </c>
      <c r="I19" s="287"/>
    </row>
    <row r="20" spans="2:13" x14ac:dyDescent="0.55000000000000004">
      <c r="B20" s="289">
        <v>10</v>
      </c>
      <c r="C20" s="290" t="s">
        <v>60</v>
      </c>
      <c r="D20" s="291" t="s">
        <v>165</v>
      </c>
      <c r="E20" s="292">
        <v>0.30446033828282465</v>
      </c>
      <c r="F20" s="292">
        <v>1.0090305377578523</v>
      </c>
      <c r="G20" s="292">
        <v>0.78125577293473558</v>
      </c>
      <c r="H20" s="292">
        <v>2.5892073073848825</v>
      </c>
      <c r="I20" s="287"/>
    </row>
    <row r="21" spans="2:13" x14ac:dyDescent="0.55000000000000004">
      <c r="B21" s="289">
        <v>11</v>
      </c>
      <c r="C21" s="290" t="s">
        <v>62</v>
      </c>
      <c r="D21" s="291" t="s">
        <v>289</v>
      </c>
      <c r="E21" s="292">
        <v>0.28967224803799668</v>
      </c>
      <c r="F21" s="292">
        <v>0.47838236936955736</v>
      </c>
      <c r="G21" s="293">
        <v>0.74330902118502351</v>
      </c>
      <c r="H21" s="293">
        <v>1.2275457284455342</v>
      </c>
      <c r="I21" s="287"/>
    </row>
    <row r="22" spans="2:13" x14ac:dyDescent="0.55000000000000004">
      <c r="B22" s="289">
        <v>12</v>
      </c>
      <c r="C22" s="294" t="s">
        <v>63</v>
      </c>
      <c r="D22" s="295" t="s">
        <v>167</v>
      </c>
      <c r="E22" s="293">
        <v>0.20573462249788782</v>
      </c>
      <c r="F22" s="293">
        <v>4.0084031854436555</v>
      </c>
      <c r="G22" s="293">
        <v>0.52792216689227345</v>
      </c>
      <c r="H22" s="293">
        <v>10.28570140380252</v>
      </c>
      <c r="I22" s="287"/>
    </row>
    <row r="23" spans="2:13" ht="15" customHeight="1" x14ac:dyDescent="0.6">
      <c r="B23" s="289"/>
      <c r="C23" s="294"/>
      <c r="D23" s="295"/>
      <c r="E23" s="293"/>
      <c r="F23" s="293"/>
      <c r="G23" s="293"/>
      <c r="H23" s="293"/>
      <c r="J23" s="287" t="s">
        <v>321</v>
      </c>
      <c r="K23" s="288"/>
      <c r="L23" s="288"/>
      <c r="M23" s="288"/>
    </row>
    <row r="24" spans="2:13" x14ac:dyDescent="0.55000000000000004">
      <c r="B24" s="289"/>
      <c r="C24" s="294"/>
      <c r="D24" s="295"/>
      <c r="E24" s="293"/>
      <c r="F24" s="293"/>
      <c r="G24" s="293"/>
      <c r="H24" s="293"/>
      <c r="J24" s="287" t="s">
        <v>322</v>
      </c>
    </row>
    <row r="25" spans="2:13" x14ac:dyDescent="0.55000000000000004">
      <c r="B25" s="289"/>
      <c r="C25" s="294"/>
      <c r="D25" s="295"/>
      <c r="E25" s="293"/>
      <c r="F25" s="293"/>
      <c r="G25" s="293"/>
      <c r="H25" s="293"/>
      <c r="I25" s="287"/>
    </row>
    <row r="26" spans="2:13" x14ac:dyDescent="0.55000000000000004">
      <c r="B26" s="289"/>
      <c r="C26" s="294"/>
      <c r="D26" s="295"/>
      <c r="E26" s="293"/>
      <c r="F26" s="293"/>
      <c r="G26" s="293"/>
      <c r="H26" s="293"/>
      <c r="I26" s="287"/>
    </row>
    <row r="27" spans="2:13" x14ac:dyDescent="0.55000000000000004">
      <c r="B27" s="289"/>
      <c r="C27" s="294"/>
      <c r="D27" s="295"/>
      <c r="E27" s="293"/>
      <c r="F27" s="293"/>
      <c r="G27" s="293"/>
      <c r="H27" s="293"/>
      <c r="I27" s="287"/>
    </row>
    <row r="28" spans="2:13" x14ac:dyDescent="0.55000000000000004">
      <c r="B28" s="289"/>
      <c r="C28" s="294"/>
      <c r="D28" s="295"/>
      <c r="E28" s="293"/>
      <c r="F28" s="293"/>
      <c r="G28" s="293"/>
      <c r="H28" s="293"/>
      <c r="I28" s="287"/>
    </row>
    <row r="29" spans="2:13" x14ac:dyDescent="0.55000000000000004">
      <c r="B29" s="289"/>
      <c r="C29" s="294"/>
      <c r="D29" s="295"/>
      <c r="E29" s="293"/>
      <c r="F29" s="293"/>
      <c r="G29" s="293"/>
      <c r="H29" s="293"/>
      <c r="I29" s="287"/>
    </row>
    <row r="30" spans="2:13" x14ac:dyDescent="0.55000000000000004">
      <c r="B30" s="289"/>
      <c r="C30" s="294"/>
      <c r="D30" s="295"/>
      <c r="E30" s="293"/>
      <c r="F30" s="293"/>
      <c r="G30" s="293"/>
      <c r="H30" s="293"/>
      <c r="I30" s="287"/>
    </row>
    <row r="31" spans="2:13" x14ac:dyDescent="0.55000000000000004">
      <c r="B31" s="289"/>
      <c r="C31" s="294"/>
      <c r="D31" s="295"/>
      <c r="E31" s="293"/>
      <c r="F31" s="293"/>
      <c r="G31" s="293"/>
      <c r="H31" s="293"/>
      <c r="I31" s="287"/>
    </row>
    <row r="32" spans="2:13" x14ac:dyDescent="0.55000000000000004">
      <c r="B32" s="295"/>
      <c r="C32" s="294"/>
      <c r="D32" s="295"/>
      <c r="E32" s="293"/>
      <c r="F32" s="293"/>
      <c r="G32" s="293"/>
      <c r="H32" s="293"/>
      <c r="I32" s="287"/>
    </row>
    <row r="33" spans="2:9" x14ac:dyDescent="0.55000000000000004">
      <c r="B33" s="295"/>
      <c r="C33" s="294"/>
      <c r="D33" s="295"/>
      <c r="E33" s="293"/>
      <c r="F33" s="293"/>
      <c r="G33" s="293"/>
      <c r="H33" s="293"/>
      <c r="I33" s="287"/>
    </row>
    <row r="34" spans="2:9" x14ac:dyDescent="0.55000000000000004">
      <c r="B34" s="295"/>
      <c r="C34" s="294"/>
      <c r="D34" s="295"/>
      <c r="E34" s="293"/>
      <c r="F34" s="293"/>
      <c r="G34" s="293"/>
      <c r="H34" s="293"/>
      <c r="I34" s="287"/>
    </row>
    <row r="35" spans="2:9" x14ac:dyDescent="0.55000000000000004">
      <c r="B35" s="295"/>
      <c r="C35" s="294"/>
      <c r="D35" s="295"/>
      <c r="E35" s="293"/>
      <c r="F35" s="293"/>
      <c r="G35" s="293"/>
      <c r="H35" s="293"/>
      <c r="I35" s="287"/>
    </row>
    <row r="36" spans="2:9" x14ac:dyDescent="0.55000000000000004">
      <c r="B36" s="295"/>
      <c r="C36" s="294"/>
      <c r="D36" s="295"/>
      <c r="E36" s="293"/>
      <c r="F36" s="293"/>
      <c r="G36" s="293"/>
      <c r="H36" s="293"/>
      <c r="I36" s="287"/>
    </row>
    <row r="37" spans="2:9" x14ac:dyDescent="0.55000000000000004">
      <c r="B37" s="295"/>
      <c r="C37" s="294"/>
      <c r="D37" s="295"/>
      <c r="E37" s="293"/>
      <c r="F37" s="293"/>
      <c r="G37" s="293"/>
      <c r="H37" s="293"/>
      <c r="I37" s="287"/>
    </row>
    <row r="38" spans="2:9" x14ac:dyDescent="0.55000000000000004">
      <c r="B38" s="295"/>
      <c r="C38" s="294"/>
      <c r="D38" s="295"/>
      <c r="E38" s="293"/>
      <c r="F38" s="293"/>
      <c r="G38" s="293"/>
      <c r="H38" s="293"/>
      <c r="I38" s="287"/>
    </row>
    <row r="39" spans="2:9" x14ac:dyDescent="0.55000000000000004">
      <c r="B39" s="295"/>
      <c r="C39" s="294"/>
      <c r="D39" s="295"/>
      <c r="E39" s="293"/>
      <c r="F39" s="293"/>
      <c r="G39" s="293"/>
      <c r="H39" s="293"/>
      <c r="I39" s="287"/>
    </row>
    <row r="40" spans="2:9" x14ac:dyDescent="0.55000000000000004">
      <c r="B40" s="295"/>
      <c r="C40" s="294"/>
      <c r="D40" s="295"/>
      <c r="E40" s="296"/>
      <c r="F40" s="296"/>
      <c r="G40" s="293"/>
      <c r="H40" s="293"/>
      <c r="I40" s="287"/>
    </row>
    <row r="41" spans="2:9" x14ac:dyDescent="0.55000000000000004">
      <c r="B41" s="295"/>
      <c r="C41" s="294"/>
      <c r="D41" s="295"/>
      <c r="E41" s="293"/>
      <c r="F41" s="293"/>
      <c r="G41" s="293"/>
      <c r="H41" s="293"/>
      <c r="I41" s="287"/>
    </row>
    <row r="42" spans="2:9" x14ac:dyDescent="0.55000000000000004">
      <c r="B42" s="295"/>
      <c r="C42" s="294"/>
      <c r="D42" s="295"/>
      <c r="E42" s="293"/>
      <c r="F42" s="293"/>
      <c r="G42" s="293"/>
      <c r="H42" s="293"/>
      <c r="I42" s="287"/>
    </row>
    <row r="43" spans="2:9" x14ac:dyDescent="0.55000000000000004">
      <c r="B43" s="295"/>
      <c r="C43" s="294"/>
      <c r="D43" s="295"/>
      <c r="E43" s="293"/>
      <c r="F43" s="293"/>
      <c r="G43" s="293"/>
      <c r="H43" s="293"/>
      <c r="I43" s="287"/>
    </row>
    <row r="44" spans="2:9" x14ac:dyDescent="0.55000000000000004">
      <c r="B44" s="295"/>
      <c r="C44" s="294"/>
      <c r="D44" s="295"/>
      <c r="E44" s="293"/>
      <c r="F44" s="293"/>
      <c r="G44" s="293"/>
      <c r="H44" s="293"/>
      <c r="I44" s="287"/>
    </row>
    <row r="45" spans="2:9" x14ac:dyDescent="0.55000000000000004">
      <c r="B45" s="295"/>
      <c r="C45" s="294"/>
      <c r="D45" s="295"/>
      <c r="E45" s="293"/>
      <c r="F45" s="293"/>
      <c r="G45" s="293"/>
      <c r="H45" s="293"/>
      <c r="I45" s="287"/>
    </row>
    <row r="46" spans="2:9" x14ac:dyDescent="0.55000000000000004">
      <c r="B46" s="295"/>
      <c r="C46" s="294"/>
      <c r="D46" s="295"/>
      <c r="E46" s="293"/>
      <c r="F46" s="293"/>
      <c r="G46" s="293"/>
      <c r="H46" s="293"/>
      <c r="I46" s="287"/>
    </row>
    <row r="47" spans="2:9" x14ac:dyDescent="0.55000000000000004">
      <c r="B47" s="295"/>
      <c r="C47" s="294"/>
      <c r="D47" s="295"/>
      <c r="E47" s="293"/>
      <c r="F47" s="293"/>
      <c r="G47" s="293"/>
      <c r="H47" s="293"/>
      <c r="I47" s="287"/>
    </row>
    <row r="48" spans="2:9" x14ac:dyDescent="0.55000000000000004">
      <c r="B48" s="295"/>
      <c r="C48" s="294"/>
      <c r="D48" s="295"/>
      <c r="E48" s="293"/>
      <c r="F48" s="293"/>
      <c r="G48" s="293"/>
      <c r="H48" s="293"/>
      <c r="I48" s="287"/>
    </row>
    <row r="49" spans="2:9" x14ac:dyDescent="0.55000000000000004">
      <c r="B49" s="295"/>
      <c r="C49" s="294"/>
      <c r="D49" s="295"/>
      <c r="E49" s="293"/>
      <c r="F49" s="293"/>
      <c r="G49" s="293"/>
      <c r="H49" s="293"/>
      <c r="I49" s="287"/>
    </row>
    <row r="50" spans="2:9" x14ac:dyDescent="0.55000000000000004">
      <c r="B50" s="295"/>
      <c r="C50" s="294"/>
      <c r="D50" s="295"/>
      <c r="E50" s="293"/>
      <c r="F50" s="293"/>
      <c r="G50" s="293"/>
      <c r="H50" s="293"/>
      <c r="I50" s="287"/>
    </row>
    <row r="51" spans="2:9" x14ac:dyDescent="0.55000000000000004">
      <c r="B51" s="295"/>
      <c r="C51" s="294"/>
      <c r="D51" s="295"/>
      <c r="E51" s="293"/>
      <c r="F51" s="293"/>
      <c r="G51" s="293"/>
      <c r="H51" s="293"/>
      <c r="I51" s="287"/>
    </row>
    <row r="52" spans="2:9" x14ac:dyDescent="0.55000000000000004">
      <c r="B52" s="295"/>
      <c r="C52" s="294"/>
      <c r="D52" s="295"/>
      <c r="E52" s="293"/>
      <c r="F52" s="293"/>
      <c r="G52" s="293"/>
      <c r="H52" s="293"/>
      <c r="I52" s="287"/>
    </row>
    <row r="53" spans="2:9" x14ac:dyDescent="0.55000000000000004">
      <c r="B53" s="295"/>
      <c r="C53" s="294"/>
      <c r="D53" s="295"/>
      <c r="E53" s="293"/>
      <c r="F53" s="293"/>
      <c r="G53" s="293"/>
      <c r="H53" s="293"/>
      <c r="I53" s="287"/>
    </row>
    <row r="54" spans="2:9" x14ac:dyDescent="0.55000000000000004">
      <c r="B54" s="295"/>
      <c r="C54" s="294"/>
      <c r="D54" s="295"/>
      <c r="E54" s="293"/>
      <c r="F54" s="293"/>
      <c r="G54" s="293"/>
      <c r="H54" s="293"/>
      <c r="I54" s="287"/>
    </row>
    <row r="55" spans="2:9" x14ac:dyDescent="0.55000000000000004">
      <c r="B55" s="295"/>
      <c r="C55" s="294"/>
      <c r="D55" s="295"/>
      <c r="E55" s="293"/>
      <c r="F55" s="293"/>
      <c r="G55" s="293"/>
      <c r="H55" s="293"/>
      <c r="I55" s="287"/>
    </row>
    <row r="56" spans="2:9" x14ac:dyDescent="0.55000000000000004">
      <c r="B56" s="295"/>
      <c r="C56" s="294"/>
      <c r="D56" s="295"/>
      <c r="E56" s="293"/>
      <c r="F56" s="293"/>
      <c r="G56" s="293"/>
      <c r="H56" s="293"/>
      <c r="I56" s="287"/>
    </row>
    <row r="57" spans="2:9" x14ac:dyDescent="0.55000000000000004">
      <c r="B57" s="295"/>
      <c r="C57" s="294"/>
      <c r="D57" s="295"/>
      <c r="E57" s="293"/>
      <c r="F57" s="293"/>
      <c r="G57" s="293"/>
      <c r="H57" s="293"/>
      <c r="I57" s="287"/>
    </row>
    <row r="58" spans="2:9" x14ac:dyDescent="0.55000000000000004">
      <c r="B58" s="295"/>
      <c r="C58" s="294"/>
      <c r="D58" s="295"/>
      <c r="E58" s="293"/>
      <c r="F58" s="293"/>
      <c r="G58" s="293"/>
      <c r="H58" s="293"/>
      <c r="I58" s="287"/>
    </row>
    <row r="59" spans="2:9" x14ac:dyDescent="0.55000000000000004">
      <c r="B59" s="295"/>
      <c r="C59" s="294"/>
      <c r="D59" s="295"/>
      <c r="E59" s="293"/>
      <c r="F59" s="293"/>
      <c r="G59" s="293"/>
      <c r="H59" s="293"/>
      <c r="I59" s="287"/>
    </row>
    <row r="60" spans="2:9" x14ac:dyDescent="0.55000000000000004">
      <c r="B60" s="295"/>
      <c r="C60" s="294"/>
      <c r="D60" s="295"/>
      <c r="E60" s="293"/>
      <c r="F60" s="293"/>
      <c r="G60" s="293"/>
      <c r="H60" s="293"/>
      <c r="I60" s="287"/>
    </row>
    <row r="61" spans="2:9" x14ac:dyDescent="0.55000000000000004">
      <c r="B61" s="295"/>
      <c r="C61" s="294"/>
      <c r="D61" s="295"/>
      <c r="E61" s="293"/>
      <c r="F61" s="293"/>
      <c r="G61" s="293"/>
      <c r="H61" s="293"/>
      <c r="I61" s="287"/>
    </row>
    <row r="62" spans="2:9" x14ac:dyDescent="0.55000000000000004">
      <c r="B62" s="295"/>
      <c r="C62" s="294"/>
      <c r="D62" s="295"/>
      <c r="E62" s="293"/>
      <c r="F62" s="293"/>
      <c r="G62" s="293"/>
      <c r="H62" s="293"/>
      <c r="I62" s="287"/>
    </row>
    <row r="63" spans="2:9" x14ac:dyDescent="0.55000000000000004">
      <c r="B63" s="295"/>
      <c r="C63" s="294"/>
      <c r="D63" s="295"/>
      <c r="E63" s="293"/>
      <c r="F63" s="293"/>
      <c r="G63" s="293"/>
      <c r="H63" s="293"/>
      <c r="I63" s="287"/>
    </row>
    <row r="64" spans="2:9" x14ac:dyDescent="0.55000000000000004">
      <c r="B64" s="295"/>
      <c r="C64" s="294"/>
      <c r="D64" s="295"/>
      <c r="E64" s="293"/>
      <c r="F64" s="293"/>
      <c r="G64" s="293"/>
      <c r="H64" s="293"/>
      <c r="I64" s="287"/>
    </row>
    <row r="65" spans="2:9" x14ac:dyDescent="0.55000000000000004">
      <c r="B65" s="295"/>
      <c r="C65" s="294"/>
      <c r="D65" s="295"/>
      <c r="E65" s="293"/>
      <c r="F65" s="293"/>
      <c r="G65" s="293"/>
      <c r="H65" s="293"/>
      <c r="I65" s="287"/>
    </row>
    <row r="66" spans="2:9" x14ac:dyDescent="0.55000000000000004">
      <c r="B66" s="295"/>
      <c r="C66" s="294"/>
      <c r="D66" s="295"/>
      <c r="E66" s="293"/>
      <c r="F66" s="293"/>
      <c r="G66" s="293"/>
      <c r="H66" s="293"/>
      <c r="I66" s="287"/>
    </row>
    <row r="67" spans="2:9" x14ac:dyDescent="0.55000000000000004">
      <c r="B67" s="295"/>
      <c r="C67" s="294"/>
      <c r="D67" s="295"/>
      <c r="E67" s="293"/>
      <c r="F67" s="293"/>
      <c r="G67" s="293"/>
      <c r="H67" s="293"/>
      <c r="I67" s="287"/>
    </row>
    <row r="68" spans="2:9" x14ac:dyDescent="0.55000000000000004">
      <c r="B68" s="295"/>
      <c r="C68" s="294"/>
      <c r="D68" s="295"/>
      <c r="E68" s="293"/>
      <c r="F68" s="293"/>
      <c r="G68" s="293"/>
      <c r="H68" s="293"/>
      <c r="I68" s="287"/>
    </row>
    <row r="69" spans="2:9" x14ac:dyDescent="0.55000000000000004">
      <c r="B69" s="295"/>
      <c r="C69" s="294"/>
      <c r="D69" s="295"/>
      <c r="E69" s="293"/>
      <c r="F69" s="293"/>
      <c r="G69" s="293"/>
      <c r="H69" s="293"/>
      <c r="I69" s="287"/>
    </row>
    <row r="70" spans="2:9" x14ac:dyDescent="0.55000000000000004">
      <c r="B70" s="295"/>
      <c r="C70" s="294"/>
      <c r="D70" s="295"/>
      <c r="E70" s="293"/>
      <c r="F70" s="293"/>
      <c r="G70" s="293"/>
      <c r="H70" s="293"/>
      <c r="I70" s="287"/>
    </row>
    <row r="71" spans="2:9" x14ac:dyDescent="0.55000000000000004">
      <c r="B71" s="295"/>
      <c r="C71" s="294"/>
      <c r="D71" s="295"/>
      <c r="E71" s="293"/>
      <c r="F71" s="293"/>
      <c r="G71" s="293"/>
      <c r="H71" s="293"/>
      <c r="I71" s="287"/>
    </row>
    <row r="72" spans="2:9" x14ac:dyDescent="0.55000000000000004">
      <c r="B72" s="295"/>
      <c r="C72" s="294"/>
      <c r="D72" s="295"/>
      <c r="E72" s="293"/>
      <c r="F72" s="293"/>
      <c r="G72" s="293"/>
      <c r="H72" s="293"/>
      <c r="I72" s="287"/>
    </row>
    <row r="73" spans="2:9" x14ac:dyDescent="0.55000000000000004">
      <c r="B73" s="295"/>
      <c r="C73" s="294"/>
      <c r="D73" s="295"/>
      <c r="E73" s="293"/>
      <c r="F73" s="293"/>
      <c r="G73" s="293"/>
      <c r="H73" s="293"/>
      <c r="I73" s="287"/>
    </row>
    <row r="74" spans="2:9" x14ac:dyDescent="0.55000000000000004">
      <c r="B74" s="295"/>
      <c r="C74" s="294"/>
      <c r="D74" s="295"/>
      <c r="E74" s="293"/>
      <c r="F74" s="293"/>
      <c r="G74" s="293"/>
      <c r="H74" s="293"/>
      <c r="I74" s="287"/>
    </row>
    <row r="75" spans="2:9" x14ac:dyDescent="0.55000000000000004">
      <c r="B75" s="295"/>
      <c r="C75" s="294"/>
      <c r="D75" s="295"/>
      <c r="E75" s="293"/>
      <c r="F75" s="293"/>
      <c r="G75" s="293"/>
      <c r="H75" s="293"/>
      <c r="I75" s="287"/>
    </row>
    <row r="76" spans="2:9" x14ac:dyDescent="0.55000000000000004">
      <c r="B76" s="295"/>
      <c r="C76" s="294"/>
      <c r="D76" s="295"/>
      <c r="E76" s="293"/>
      <c r="F76" s="293"/>
      <c r="G76" s="293"/>
      <c r="H76" s="293"/>
      <c r="I76" s="287"/>
    </row>
    <row r="77" spans="2:9" x14ac:dyDescent="0.55000000000000004">
      <c r="B77" s="295"/>
      <c r="C77" s="294"/>
      <c r="D77" s="295"/>
      <c r="E77" s="293"/>
      <c r="F77" s="293"/>
      <c r="G77" s="293"/>
      <c r="H77" s="293"/>
      <c r="I77" s="287"/>
    </row>
    <row r="78" spans="2:9" x14ac:dyDescent="0.55000000000000004">
      <c r="B78" s="295"/>
      <c r="C78" s="294"/>
      <c r="D78" s="295"/>
      <c r="E78" s="293"/>
      <c r="F78" s="293"/>
      <c r="G78" s="293"/>
      <c r="H78" s="293"/>
      <c r="I78" s="287"/>
    </row>
    <row r="79" spans="2:9" x14ac:dyDescent="0.55000000000000004">
      <c r="B79" s="295"/>
      <c r="C79" s="294"/>
      <c r="D79" s="295"/>
      <c r="E79" s="293"/>
      <c r="F79" s="293"/>
      <c r="G79" s="293"/>
      <c r="H79" s="293"/>
      <c r="I79" s="287"/>
    </row>
    <row r="80" spans="2:9" x14ac:dyDescent="0.55000000000000004">
      <c r="B80" s="295"/>
      <c r="C80" s="294"/>
      <c r="D80" s="295"/>
      <c r="E80" s="293"/>
      <c r="F80" s="293"/>
      <c r="G80" s="293"/>
      <c r="H80" s="293"/>
      <c r="I80" s="287"/>
    </row>
  </sheetData>
  <sheetProtection algorithmName="SHA-512" hashValue="8WAMufe6AffwitN60jVqXrqe0Ih0RpG+hLBdAG5oSLbSHoTG9Kdg0QSvOY/TDEjN5wakIk7EkfYw3eYMWquBEw==" saltValue="6xEJTBKsaBVDk6RWZzoLwg==" spinCount="100000" sheet="1" objects="1" scenarios="1"/>
  <mergeCells count="7">
    <mergeCell ref="B3:E3"/>
    <mergeCell ref="B7:H8"/>
    <mergeCell ref="B9:B10"/>
    <mergeCell ref="C9:C10"/>
    <mergeCell ref="D9:D10"/>
    <mergeCell ref="E9:F9"/>
    <mergeCell ref="G9:H9"/>
  </mergeCells>
  <hyperlinks>
    <hyperlink ref="B5" location="INDICE!A1" display="MENÚ PRINCIPAL" xr:uid="{00000000-0004-0000-0800-000000000000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2"/>
  <dimension ref="B2:M80"/>
  <sheetViews>
    <sheetView windowProtection="1" showGridLines="0" zoomScale="80" zoomScaleNormal="80" workbookViewId="0"/>
  </sheetViews>
  <sheetFormatPr defaultColWidth="11.41796875" defaultRowHeight="14.4" x14ac:dyDescent="0.55000000000000004"/>
  <cols>
    <col min="1" max="1" width="3.68359375" style="246" customWidth="1"/>
    <col min="2" max="2" width="7" style="246" customWidth="1"/>
    <col min="3" max="3" width="11.41796875" style="246"/>
    <col min="4" max="4" width="54.68359375" style="246" bestFit="1" customWidth="1"/>
    <col min="5" max="5" width="13.578125" style="246" customWidth="1"/>
    <col min="6" max="6" width="19.578125" style="246" customWidth="1"/>
    <col min="7" max="7" width="15" style="246" customWidth="1"/>
    <col min="8" max="8" width="18" style="246" customWidth="1"/>
    <col min="9" max="16384" width="11.41796875" style="246"/>
  </cols>
  <sheetData>
    <row r="2" spans="2:9" ht="15.6" x14ac:dyDescent="0.6">
      <c r="B2" s="304" t="s">
        <v>91</v>
      </c>
    </row>
    <row r="3" spans="2:9" ht="15.6" x14ac:dyDescent="0.55000000000000004">
      <c r="B3" s="403" t="s">
        <v>331</v>
      </c>
      <c r="C3" s="403"/>
      <c r="D3" s="403"/>
      <c r="E3" s="403"/>
      <c r="G3" s="34"/>
    </row>
    <row r="4" spans="2:9" ht="15.6" x14ac:dyDescent="0.6">
      <c r="B4" s="249" t="str">
        <f>"AÑO: "&amp;INDICE!C16</f>
        <v>AÑO: 2018 C (Prov)</v>
      </c>
    </row>
    <row r="5" spans="2:9" x14ac:dyDescent="0.55000000000000004">
      <c r="B5" s="31" t="s">
        <v>82</v>
      </c>
    </row>
    <row r="6" spans="2:9" ht="14.7" thickBot="1" x14ac:dyDescent="0.6"/>
    <row r="7" spans="2:9" ht="15" customHeight="1" x14ac:dyDescent="0.55000000000000004">
      <c r="B7" s="412" t="s">
        <v>92</v>
      </c>
      <c r="C7" s="413"/>
      <c r="D7" s="413"/>
      <c r="E7" s="413"/>
      <c r="F7" s="413"/>
      <c r="G7" s="413"/>
      <c r="H7" s="414"/>
    </row>
    <row r="8" spans="2:9" ht="15.75" customHeight="1" thickBot="1" x14ac:dyDescent="0.6">
      <c r="B8" s="415"/>
      <c r="C8" s="416"/>
      <c r="D8" s="416"/>
      <c r="E8" s="416"/>
      <c r="F8" s="416"/>
      <c r="G8" s="416"/>
      <c r="H8" s="417"/>
    </row>
    <row r="9" spans="2:9" ht="42" customHeight="1" thickBot="1" x14ac:dyDescent="0.6">
      <c r="B9" s="410" t="s">
        <v>251</v>
      </c>
      <c r="C9" s="410" t="s">
        <v>326</v>
      </c>
      <c r="D9" s="410" t="s">
        <v>327</v>
      </c>
      <c r="E9" s="406" t="s">
        <v>87</v>
      </c>
      <c r="F9" s="407"/>
      <c r="G9" s="404" t="s">
        <v>284</v>
      </c>
      <c r="H9" s="405"/>
    </row>
    <row r="10" spans="2:9" ht="14.7" thickBot="1" x14ac:dyDescent="0.6">
      <c r="B10" s="411"/>
      <c r="C10" s="411"/>
      <c r="D10" s="411"/>
      <c r="E10" s="250" t="s">
        <v>88</v>
      </c>
      <c r="F10" s="297" t="s">
        <v>89</v>
      </c>
      <c r="G10" s="250" t="s">
        <v>88</v>
      </c>
      <c r="H10" s="297" t="s">
        <v>89</v>
      </c>
    </row>
    <row r="11" spans="2:9" x14ac:dyDescent="0.55000000000000004">
      <c r="B11" s="289">
        <v>1</v>
      </c>
      <c r="C11" s="290" t="s">
        <v>10</v>
      </c>
      <c r="D11" s="291" t="s">
        <v>120</v>
      </c>
      <c r="E11" s="292">
        <v>0.41178929994891028</v>
      </c>
      <c r="F11" s="292">
        <v>0.11297095800384943</v>
      </c>
      <c r="G11" s="292">
        <v>1.0566656058793067</v>
      </c>
      <c r="H11" s="292">
        <v>0.28988739095628163</v>
      </c>
      <c r="I11" s="287"/>
    </row>
    <row r="12" spans="2:9" x14ac:dyDescent="0.55000000000000004">
      <c r="B12" s="289">
        <v>2</v>
      </c>
      <c r="C12" s="290" t="s">
        <v>11</v>
      </c>
      <c r="D12" s="291" t="s">
        <v>121</v>
      </c>
      <c r="E12" s="292">
        <v>0.43283365981489097</v>
      </c>
      <c r="F12" s="292">
        <v>0.30068139180961528</v>
      </c>
      <c r="G12" s="292">
        <v>1.1106661621610934</v>
      </c>
      <c r="H12" s="292">
        <v>0.77155886540169716</v>
      </c>
      <c r="I12" s="287"/>
    </row>
    <row r="13" spans="2:9" x14ac:dyDescent="0.55000000000000004">
      <c r="B13" s="289">
        <v>3</v>
      </c>
      <c r="C13" s="290" t="s">
        <v>15</v>
      </c>
      <c r="D13" s="291" t="s">
        <v>125</v>
      </c>
      <c r="E13" s="292">
        <v>0.65695031579811025</v>
      </c>
      <c r="F13" s="292">
        <v>0.38733260885274529</v>
      </c>
      <c r="G13" s="293">
        <v>1.6857572636334575</v>
      </c>
      <c r="H13" s="293">
        <v>0.99390888947570322</v>
      </c>
      <c r="I13" s="287"/>
    </row>
    <row r="14" spans="2:9" x14ac:dyDescent="0.55000000000000004">
      <c r="B14" s="289">
        <v>4</v>
      </c>
      <c r="C14" s="290" t="s">
        <v>16</v>
      </c>
      <c r="D14" s="291" t="s">
        <v>126</v>
      </c>
      <c r="E14" s="292">
        <v>0.72624785256747504</v>
      </c>
      <c r="F14" s="292">
        <v>0.12783013541927846</v>
      </c>
      <c r="G14" s="293">
        <v>1.8635771430849855</v>
      </c>
      <c r="H14" s="293">
        <v>0.32801655484784081</v>
      </c>
      <c r="I14" s="287"/>
    </row>
    <row r="15" spans="2:9" x14ac:dyDescent="0.55000000000000004">
      <c r="B15" s="289">
        <v>5</v>
      </c>
      <c r="C15" s="290" t="s">
        <v>17</v>
      </c>
      <c r="D15" s="291" t="s">
        <v>127</v>
      </c>
      <c r="E15" s="292">
        <v>0.42023559363380386</v>
      </c>
      <c r="F15" s="292">
        <v>0.12117714733527112</v>
      </c>
      <c r="G15" s="292">
        <v>1.078339088009828</v>
      </c>
      <c r="H15" s="292">
        <v>0.3109447569998452</v>
      </c>
      <c r="I15" s="287"/>
    </row>
    <row r="16" spans="2:9" x14ac:dyDescent="0.55000000000000004">
      <c r="B16" s="289">
        <v>6</v>
      </c>
      <c r="C16" s="290" t="s">
        <v>18</v>
      </c>
      <c r="D16" s="291" t="s">
        <v>128</v>
      </c>
      <c r="E16" s="292">
        <v>0.59649781669680535</v>
      </c>
      <c r="F16" s="292">
        <v>9.5447046228932866E-2</v>
      </c>
      <c r="G16" s="292">
        <v>1.5306340571836448</v>
      </c>
      <c r="H16" s="292">
        <v>0.24492042640592765</v>
      </c>
      <c r="I16" s="287"/>
    </row>
    <row r="17" spans="2:13" x14ac:dyDescent="0.55000000000000004">
      <c r="B17" s="289">
        <v>7</v>
      </c>
      <c r="C17" s="290" t="s">
        <v>19</v>
      </c>
      <c r="D17" s="291" t="s">
        <v>129</v>
      </c>
      <c r="E17" s="292">
        <v>0.59878898152779125</v>
      </c>
      <c r="F17" s="292">
        <v>0.31983016631652533</v>
      </c>
      <c r="G17" s="292">
        <v>1.5365132654938254</v>
      </c>
      <c r="H17" s="292">
        <v>0.82069528399902525</v>
      </c>
      <c r="I17" s="287"/>
    </row>
    <row r="18" spans="2:13" x14ac:dyDescent="0.55000000000000004">
      <c r="B18" s="289">
        <v>8</v>
      </c>
      <c r="C18" s="290" t="s">
        <v>20</v>
      </c>
      <c r="D18" s="291" t="s">
        <v>130</v>
      </c>
      <c r="E18" s="292">
        <v>0.66239075654669488</v>
      </c>
      <c r="F18" s="292">
        <v>8.2230545189236837E-2</v>
      </c>
      <c r="G18" s="292">
        <v>1.6997176230225111</v>
      </c>
      <c r="H18" s="292">
        <v>0.21100642698814884</v>
      </c>
      <c r="I18" s="287"/>
    </row>
    <row r="19" spans="2:13" x14ac:dyDescent="0.55000000000000004">
      <c r="B19" s="289">
        <v>9</v>
      </c>
      <c r="C19" s="290" t="s">
        <v>22</v>
      </c>
      <c r="D19" s="291" t="s">
        <v>132</v>
      </c>
      <c r="E19" s="292">
        <v>0.50704405673429442</v>
      </c>
      <c r="F19" s="292">
        <v>4.769082614262693E-2</v>
      </c>
      <c r="G19" s="292">
        <v>1.3010926109131957</v>
      </c>
      <c r="H19" s="292">
        <v>0.12237631164077294</v>
      </c>
      <c r="I19" s="287"/>
    </row>
    <row r="20" spans="2:13" x14ac:dyDescent="0.55000000000000004">
      <c r="B20" s="289">
        <v>10</v>
      </c>
      <c r="C20" s="290" t="s">
        <v>23</v>
      </c>
      <c r="D20" s="291" t="s">
        <v>133</v>
      </c>
      <c r="E20" s="292">
        <v>0.62441215441119113</v>
      </c>
      <c r="F20" s="292">
        <v>1.2903778305892465E-2</v>
      </c>
      <c r="G20" s="292">
        <v>1.6022632145642532</v>
      </c>
      <c r="H20" s="292">
        <v>3.3111542051772053E-2</v>
      </c>
      <c r="I20" s="287"/>
    </row>
    <row r="21" spans="2:13" x14ac:dyDescent="0.55000000000000004">
      <c r="B21" s="289">
        <v>11</v>
      </c>
      <c r="C21" s="290" t="s">
        <v>24</v>
      </c>
      <c r="D21" s="291" t="s">
        <v>134</v>
      </c>
      <c r="E21" s="292">
        <v>0.83054142092285699</v>
      </c>
      <c r="F21" s="292">
        <v>0.16914307837238374</v>
      </c>
      <c r="G21" s="293">
        <v>2.1311980516642692</v>
      </c>
      <c r="H21" s="293">
        <v>0.43402699732805161</v>
      </c>
      <c r="I21" s="287"/>
    </row>
    <row r="22" spans="2:13" x14ac:dyDescent="0.55000000000000004">
      <c r="B22" s="289">
        <v>12</v>
      </c>
      <c r="C22" s="294" t="s">
        <v>25</v>
      </c>
      <c r="D22" s="295" t="s">
        <v>135</v>
      </c>
      <c r="E22" s="293">
        <v>0.77412659922683014</v>
      </c>
      <c r="F22" s="293">
        <v>0.31348923313118549</v>
      </c>
      <c r="G22" s="293">
        <v>1.9864356652802588</v>
      </c>
      <c r="H22" s="293">
        <v>0.8044242298289469</v>
      </c>
      <c r="I22" s="287"/>
    </row>
    <row r="23" spans="2:13" ht="15" customHeight="1" x14ac:dyDescent="0.6">
      <c r="B23" s="289">
        <v>13</v>
      </c>
      <c r="C23" s="294" t="s">
        <v>27</v>
      </c>
      <c r="D23" s="295" t="s">
        <v>137</v>
      </c>
      <c r="E23" s="293">
        <v>0.56896222625535309</v>
      </c>
      <c r="F23" s="293">
        <v>6.7009359583206821E-2</v>
      </c>
      <c r="G23" s="293">
        <v>1.4599767784231927</v>
      </c>
      <c r="H23" s="293">
        <v>0.17194833754145231</v>
      </c>
      <c r="J23" s="287" t="s">
        <v>321</v>
      </c>
      <c r="K23" s="288"/>
      <c r="L23" s="288"/>
      <c r="M23" s="288"/>
    </row>
    <row r="24" spans="2:13" x14ac:dyDescent="0.55000000000000004">
      <c r="B24" s="289">
        <v>14</v>
      </c>
      <c r="C24" s="294" t="s">
        <v>28</v>
      </c>
      <c r="D24" s="295" t="s">
        <v>138</v>
      </c>
      <c r="E24" s="293">
        <v>0.6846106212384383</v>
      </c>
      <c r="F24" s="293">
        <v>6.7967164423697463E-2</v>
      </c>
      <c r="G24" s="293">
        <v>1.7567345654004949</v>
      </c>
      <c r="H24" s="293">
        <v>0.17440609793546141</v>
      </c>
      <c r="J24" s="287" t="s">
        <v>322</v>
      </c>
    </row>
    <row r="25" spans="2:13" x14ac:dyDescent="0.55000000000000004">
      <c r="B25" s="289">
        <v>15</v>
      </c>
      <c r="C25" s="294" t="s">
        <v>29</v>
      </c>
      <c r="D25" s="295" t="s">
        <v>285</v>
      </c>
      <c r="E25" s="293">
        <v>0.41253083238108562</v>
      </c>
      <c r="F25" s="293">
        <v>5.5475275768439511E-2</v>
      </c>
      <c r="G25" s="293">
        <v>1.0585684037830427</v>
      </c>
      <c r="H25" s="293">
        <v>0.14235147899290357</v>
      </c>
      <c r="I25" s="287"/>
    </row>
    <row r="26" spans="2:13" x14ac:dyDescent="0.55000000000000004">
      <c r="B26" s="289">
        <v>16</v>
      </c>
      <c r="C26" s="294" t="s">
        <v>30</v>
      </c>
      <c r="D26" s="295" t="s">
        <v>139</v>
      </c>
      <c r="E26" s="293">
        <v>0.4524967878521382</v>
      </c>
      <c r="F26" s="293">
        <v>1.9423874926163234E-2</v>
      </c>
      <c r="G26" s="293">
        <v>1.1611224297317613</v>
      </c>
      <c r="H26" s="293">
        <v>4.9842335801159911E-2</v>
      </c>
      <c r="I26" s="287"/>
    </row>
    <row r="27" spans="2:13" x14ac:dyDescent="0.55000000000000004">
      <c r="B27" s="289">
        <v>17</v>
      </c>
      <c r="C27" s="294" t="s">
        <v>33</v>
      </c>
      <c r="D27" s="295" t="s">
        <v>286</v>
      </c>
      <c r="E27" s="293">
        <v>0.42891172360404961</v>
      </c>
      <c r="F27" s="293">
        <v>3.7235303841645757E-2</v>
      </c>
      <c r="G27" s="293">
        <v>1.1006023380088803</v>
      </c>
      <c r="H27" s="293">
        <v>9.5547079292284107E-2</v>
      </c>
      <c r="I27" s="287"/>
    </row>
    <row r="28" spans="2:13" x14ac:dyDescent="0.55000000000000004">
      <c r="B28" s="289">
        <v>18</v>
      </c>
      <c r="C28" s="294" t="s">
        <v>34</v>
      </c>
      <c r="D28" s="295" t="s">
        <v>142</v>
      </c>
      <c r="E28" s="293">
        <v>0.48188357383864083</v>
      </c>
      <c r="F28" s="293">
        <v>0.14139259996615602</v>
      </c>
      <c r="G28" s="293">
        <v>1.2365299403764667</v>
      </c>
      <c r="H28" s="293">
        <v>0.36281830860739944</v>
      </c>
      <c r="I28" s="287"/>
    </row>
    <row r="29" spans="2:13" x14ac:dyDescent="0.55000000000000004">
      <c r="B29" s="289">
        <v>19</v>
      </c>
      <c r="C29" s="294" t="s">
        <v>43</v>
      </c>
      <c r="D29" s="295" t="s">
        <v>150</v>
      </c>
      <c r="E29" s="293">
        <v>0.50791669437983267</v>
      </c>
      <c r="F29" s="293">
        <v>0.16129747803619859</v>
      </c>
      <c r="G29" s="293">
        <v>1.3033318293352143</v>
      </c>
      <c r="H29" s="293">
        <v>0.4138949151351668</v>
      </c>
      <c r="I29" s="287"/>
    </row>
    <row r="30" spans="2:13" x14ac:dyDescent="0.55000000000000004">
      <c r="B30" s="289">
        <v>20</v>
      </c>
      <c r="C30" s="294" t="s">
        <v>46</v>
      </c>
      <c r="D30" s="295" t="s">
        <v>152</v>
      </c>
      <c r="E30" s="293">
        <v>0.4921051031544631</v>
      </c>
      <c r="F30" s="293">
        <v>0.37214393581664351</v>
      </c>
      <c r="G30" s="293">
        <v>1.2627587386207544</v>
      </c>
      <c r="H30" s="293">
        <v>0.95493422840950648</v>
      </c>
      <c r="I30" s="287"/>
    </row>
    <row r="31" spans="2:13" x14ac:dyDescent="0.55000000000000004">
      <c r="B31" s="289">
        <v>21</v>
      </c>
      <c r="C31" s="294" t="s">
        <v>48</v>
      </c>
      <c r="D31" s="295" t="s">
        <v>154</v>
      </c>
      <c r="E31" s="293">
        <v>0.61605732252166845</v>
      </c>
      <c r="F31" s="293">
        <v>2.5224383108109129E-2</v>
      </c>
      <c r="G31" s="293">
        <v>1.5808244265684079</v>
      </c>
      <c r="H31" s="293">
        <v>6.4726640695056306E-2</v>
      </c>
      <c r="I31" s="287"/>
    </row>
    <row r="32" spans="2:13" x14ac:dyDescent="0.55000000000000004">
      <c r="B32" s="289">
        <v>22</v>
      </c>
      <c r="C32" s="294" t="s">
        <v>55</v>
      </c>
      <c r="D32" s="295" t="s">
        <v>160</v>
      </c>
      <c r="E32" s="293">
        <v>0.42260394715465333</v>
      </c>
      <c r="F32" s="293">
        <v>5.2127288157290425E-2</v>
      </c>
      <c r="G32" s="293">
        <v>1.0844163651716079</v>
      </c>
      <c r="H32" s="293">
        <v>0.13376042682605468</v>
      </c>
      <c r="I32" s="287"/>
    </row>
    <row r="33" spans="2:9" x14ac:dyDescent="0.55000000000000004">
      <c r="B33" s="289">
        <v>23</v>
      </c>
      <c r="C33" s="294" t="s">
        <v>58</v>
      </c>
      <c r="D33" s="295" t="s">
        <v>163</v>
      </c>
      <c r="E33" s="293">
        <v>0.52175949358579965</v>
      </c>
      <c r="F33" s="293">
        <v>4.6856529458718141E-2</v>
      </c>
      <c r="G33" s="293">
        <v>1.338852931539311</v>
      </c>
      <c r="H33" s="293">
        <v>0.12023547745422426</v>
      </c>
      <c r="I33" s="287"/>
    </row>
    <row r="34" spans="2:9" x14ac:dyDescent="0.55000000000000004">
      <c r="B34" s="289">
        <v>24</v>
      </c>
      <c r="C34" s="294" t="s">
        <v>59</v>
      </c>
      <c r="D34" s="295" t="s">
        <v>164</v>
      </c>
      <c r="E34" s="293">
        <v>0.44547858365467258</v>
      </c>
      <c r="F34" s="293">
        <v>0.29319540960896567</v>
      </c>
      <c r="G34" s="293">
        <v>1.1431134746874709</v>
      </c>
      <c r="H34" s="293">
        <v>0.75234957579987283</v>
      </c>
      <c r="I34" s="287"/>
    </row>
    <row r="35" spans="2:9" x14ac:dyDescent="0.55000000000000004">
      <c r="B35" s="289"/>
      <c r="C35" s="294"/>
      <c r="D35" s="295"/>
      <c r="E35" s="293"/>
      <c r="F35" s="293"/>
      <c r="G35" s="293"/>
      <c r="H35" s="293"/>
      <c r="I35" s="287"/>
    </row>
    <row r="36" spans="2:9" x14ac:dyDescent="0.55000000000000004">
      <c r="B36" s="295"/>
      <c r="C36" s="294"/>
      <c r="D36" s="295"/>
      <c r="E36" s="293"/>
      <c r="F36" s="293"/>
      <c r="G36" s="293"/>
      <c r="H36" s="293"/>
      <c r="I36" s="287"/>
    </row>
    <row r="37" spans="2:9" x14ac:dyDescent="0.55000000000000004">
      <c r="B37" s="295"/>
      <c r="C37" s="294"/>
      <c r="D37" s="295"/>
      <c r="E37" s="293"/>
      <c r="F37" s="293"/>
      <c r="G37" s="293"/>
      <c r="H37" s="293"/>
      <c r="I37" s="287"/>
    </row>
    <row r="38" spans="2:9" x14ac:dyDescent="0.55000000000000004">
      <c r="B38" s="295"/>
      <c r="C38" s="294"/>
      <c r="D38" s="295"/>
      <c r="E38" s="293"/>
      <c r="F38" s="293"/>
      <c r="G38" s="293"/>
      <c r="H38" s="293"/>
      <c r="I38" s="287"/>
    </row>
    <row r="39" spans="2:9" x14ac:dyDescent="0.55000000000000004">
      <c r="B39" s="295"/>
      <c r="C39" s="294"/>
      <c r="D39" s="295"/>
      <c r="E39" s="293"/>
      <c r="F39" s="293"/>
      <c r="G39" s="293"/>
      <c r="H39" s="293"/>
      <c r="I39" s="287"/>
    </row>
    <row r="40" spans="2:9" x14ac:dyDescent="0.55000000000000004">
      <c r="B40" s="295"/>
      <c r="C40" s="294"/>
      <c r="D40" s="295"/>
      <c r="E40" s="296"/>
      <c r="F40" s="296"/>
      <c r="G40" s="293"/>
      <c r="H40" s="293"/>
      <c r="I40" s="287"/>
    </row>
    <row r="41" spans="2:9" x14ac:dyDescent="0.55000000000000004">
      <c r="B41" s="295"/>
      <c r="C41" s="294"/>
      <c r="D41" s="295"/>
      <c r="E41" s="293"/>
      <c r="F41" s="293"/>
      <c r="G41" s="293"/>
      <c r="H41" s="293"/>
      <c r="I41" s="287"/>
    </row>
    <row r="42" spans="2:9" x14ac:dyDescent="0.55000000000000004">
      <c r="B42" s="295"/>
      <c r="C42" s="294"/>
      <c r="D42" s="295"/>
      <c r="E42" s="293"/>
      <c r="F42" s="293"/>
      <c r="G42" s="293"/>
      <c r="H42" s="293"/>
      <c r="I42" s="287"/>
    </row>
    <row r="43" spans="2:9" x14ac:dyDescent="0.55000000000000004">
      <c r="B43" s="295"/>
      <c r="C43" s="294"/>
      <c r="D43" s="295"/>
      <c r="E43" s="293"/>
      <c r="F43" s="293"/>
      <c r="G43" s="293"/>
      <c r="H43" s="293"/>
      <c r="I43" s="287"/>
    </row>
    <row r="44" spans="2:9" x14ac:dyDescent="0.55000000000000004">
      <c r="B44" s="295"/>
      <c r="C44" s="294"/>
      <c r="D44" s="295"/>
      <c r="E44" s="293"/>
      <c r="F44" s="293"/>
      <c r="G44" s="293"/>
      <c r="H44" s="293"/>
      <c r="I44" s="287"/>
    </row>
    <row r="45" spans="2:9" x14ac:dyDescent="0.55000000000000004">
      <c r="B45" s="295"/>
      <c r="C45" s="294"/>
      <c r="D45" s="295"/>
      <c r="E45" s="293"/>
      <c r="F45" s="293"/>
      <c r="G45" s="293"/>
      <c r="H45" s="293"/>
      <c r="I45" s="287"/>
    </row>
    <row r="46" spans="2:9" x14ac:dyDescent="0.55000000000000004">
      <c r="B46" s="295"/>
      <c r="C46" s="294"/>
      <c r="D46" s="295"/>
      <c r="E46" s="293"/>
      <c r="F46" s="293"/>
      <c r="G46" s="293"/>
      <c r="H46" s="293"/>
      <c r="I46" s="287"/>
    </row>
    <row r="47" spans="2:9" x14ac:dyDescent="0.55000000000000004">
      <c r="B47" s="295"/>
      <c r="C47" s="294"/>
      <c r="D47" s="295"/>
      <c r="E47" s="293"/>
      <c r="F47" s="293"/>
      <c r="G47" s="293"/>
      <c r="H47" s="293"/>
      <c r="I47" s="287"/>
    </row>
    <row r="48" spans="2:9" x14ac:dyDescent="0.55000000000000004">
      <c r="B48" s="295"/>
      <c r="C48" s="294"/>
      <c r="D48" s="295"/>
      <c r="E48" s="293"/>
      <c r="F48" s="293"/>
      <c r="G48" s="293"/>
      <c r="H48" s="293"/>
      <c r="I48" s="287"/>
    </row>
    <row r="49" spans="2:9" x14ac:dyDescent="0.55000000000000004">
      <c r="B49" s="295"/>
      <c r="C49" s="294"/>
      <c r="D49" s="295"/>
      <c r="E49" s="293"/>
      <c r="F49" s="293"/>
      <c r="G49" s="293"/>
      <c r="H49" s="293"/>
      <c r="I49" s="287"/>
    </row>
    <row r="50" spans="2:9" x14ac:dyDescent="0.55000000000000004">
      <c r="B50" s="295"/>
      <c r="C50" s="294"/>
      <c r="D50" s="295"/>
      <c r="E50" s="293"/>
      <c r="F50" s="293"/>
      <c r="G50" s="293"/>
      <c r="H50" s="293"/>
      <c r="I50" s="287"/>
    </row>
    <row r="51" spans="2:9" x14ac:dyDescent="0.55000000000000004">
      <c r="B51" s="295"/>
      <c r="C51" s="294"/>
      <c r="D51" s="295"/>
      <c r="E51" s="293"/>
      <c r="F51" s="293"/>
      <c r="G51" s="293"/>
      <c r="H51" s="293"/>
      <c r="I51" s="287"/>
    </row>
    <row r="52" spans="2:9" x14ac:dyDescent="0.55000000000000004">
      <c r="B52" s="295"/>
      <c r="C52" s="294"/>
      <c r="D52" s="295"/>
      <c r="E52" s="293"/>
      <c r="F52" s="293"/>
      <c r="G52" s="293"/>
      <c r="H52" s="293"/>
      <c r="I52" s="287"/>
    </row>
    <row r="53" spans="2:9" x14ac:dyDescent="0.55000000000000004">
      <c r="B53" s="295"/>
      <c r="C53" s="294"/>
      <c r="D53" s="295"/>
      <c r="E53" s="293"/>
      <c r="F53" s="293"/>
      <c r="G53" s="293"/>
      <c r="H53" s="293"/>
      <c r="I53" s="287"/>
    </row>
    <row r="54" spans="2:9" x14ac:dyDescent="0.55000000000000004">
      <c r="B54" s="295"/>
      <c r="C54" s="294"/>
      <c r="D54" s="295"/>
      <c r="E54" s="293"/>
      <c r="F54" s="293"/>
      <c r="G54" s="293"/>
      <c r="H54" s="293"/>
      <c r="I54" s="287"/>
    </row>
    <row r="55" spans="2:9" x14ac:dyDescent="0.55000000000000004">
      <c r="B55" s="295"/>
      <c r="C55" s="294"/>
      <c r="D55" s="295"/>
      <c r="E55" s="293"/>
      <c r="F55" s="293"/>
      <c r="G55" s="293"/>
      <c r="H55" s="293"/>
      <c r="I55" s="287"/>
    </row>
    <row r="56" spans="2:9" x14ac:dyDescent="0.55000000000000004">
      <c r="B56" s="295"/>
      <c r="C56" s="294"/>
      <c r="D56" s="295"/>
      <c r="E56" s="293"/>
      <c r="F56" s="293"/>
      <c r="G56" s="293"/>
      <c r="H56" s="293"/>
      <c r="I56" s="287"/>
    </row>
    <row r="57" spans="2:9" x14ac:dyDescent="0.55000000000000004">
      <c r="B57" s="295"/>
      <c r="C57" s="294"/>
      <c r="D57" s="295"/>
      <c r="E57" s="293"/>
      <c r="F57" s="293"/>
      <c r="G57" s="293"/>
      <c r="H57" s="293"/>
      <c r="I57" s="287"/>
    </row>
    <row r="58" spans="2:9" x14ac:dyDescent="0.55000000000000004">
      <c r="B58" s="295"/>
      <c r="C58" s="294"/>
      <c r="D58" s="295"/>
      <c r="E58" s="293"/>
      <c r="F58" s="293"/>
      <c r="G58" s="293"/>
      <c r="H58" s="293"/>
      <c r="I58" s="287"/>
    </row>
    <row r="59" spans="2:9" x14ac:dyDescent="0.55000000000000004">
      <c r="B59" s="295"/>
      <c r="C59" s="294"/>
      <c r="D59" s="295"/>
      <c r="E59" s="293"/>
      <c r="F59" s="293"/>
      <c r="G59" s="293"/>
      <c r="H59" s="293"/>
      <c r="I59" s="287"/>
    </row>
    <row r="60" spans="2:9" x14ac:dyDescent="0.55000000000000004">
      <c r="B60" s="295"/>
      <c r="C60" s="294"/>
      <c r="D60" s="295"/>
      <c r="E60" s="293"/>
      <c r="F60" s="293"/>
      <c r="G60" s="293"/>
      <c r="H60" s="293"/>
      <c r="I60" s="287"/>
    </row>
    <row r="61" spans="2:9" x14ac:dyDescent="0.55000000000000004">
      <c r="B61" s="295"/>
      <c r="C61" s="294"/>
      <c r="D61" s="295"/>
      <c r="E61" s="293"/>
      <c r="F61" s="293"/>
      <c r="G61" s="293"/>
      <c r="H61" s="293"/>
      <c r="I61" s="287"/>
    </row>
    <row r="62" spans="2:9" x14ac:dyDescent="0.55000000000000004">
      <c r="B62" s="295"/>
      <c r="C62" s="294"/>
      <c r="D62" s="295"/>
      <c r="E62" s="293"/>
      <c r="F62" s="293"/>
      <c r="G62" s="293"/>
      <c r="H62" s="293"/>
      <c r="I62" s="287"/>
    </row>
    <row r="63" spans="2:9" x14ac:dyDescent="0.55000000000000004">
      <c r="B63" s="295"/>
      <c r="C63" s="294"/>
      <c r="D63" s="295"/>
      <c r="E63" s="293"/>
      <c r="F63" s="293"/>
      <c r="G63" s="293"/>
      <c r="H63" s="293"/>
      <c r="I63" s="287"/>
    </row>
    <row r="64" spans="2:9" x14ac:dyDescent="0.55000000000000004">
      <c r="B64" s="295"/>
      <c r="C64" s="294"/>
      <c r="D64" s="295"/>
      <c r="E64" s="293"/>
      <c r="F64" s="293"/>
      <c r="G64" s="293"/>
      <c r="H64" s="293"/>
      <c r="I64" s="287"/>
    </row>
    <row r="65" spans="2:9" x14ac:dyDescent="0.55000000000000004">
      <c r="B65" s="295"/>
      <c r="C65" s="294"/>
      <c r="D65" s="295"/>
      <c r="E65" s="293"/>
      <c r="F65" s="293"/>
      <c r="G65" s="293"/>
      <c r="H65" s="293"/>
      <c r="I65" s="287"/>
    </row>
    <row r="66" spans="2:9" x14ac:dyDescent="0.55000000000000004">
      <c r="B66" s="295"/>
      <c r="C66" s="294"/>
      <c r="D66" s="295"/>
      <c r="E66" s="293"/>
      <c r="F66" s="293"/>
      <c r="G66" s="293"/>
      <c r="H66" s="293"/>
      <c r="I66" s="287"/>
    </row>
    <row r="67" spans="2:9" x14ac:dyDescent="0.55000000000000004">
      <c r="B67" s="295"/>
      <c r="C67" s="294"/>
      <c r="D67" s="295"/>
      <c r="E67" s="293"/>
      <c r="F67" s="293"/>
      <c r="G67" s="293"/>
      <c r="H67" s="293"/>
      <c r="I67" s="287"/>
    </row>
    <row r="68" spans="2:9" x14ac:dyDescent="0.55000000000000004">
      <c r="B68" s="295"/>
      <c r="C68" s="294"/>
      <c r="D68" s="295"/>
      <c r="E68" s="293"/>
      <c r="F68" s="293"/>
      <c r="G68" s="293"/>
      <c r="H68" s="293"/>
      <c r="I68" s="287"/>
    </row>
    <row r="69" spans="2:9" x14ac:dyDescent="0.55000000000000004">
      <c r="B69" s="295"/>
      <c r="C69" s="294"/>
      <c r="D69" s="295"/>
      <c r="E69" s="293"/>
      <c r="F69" s="293"/>
      <c r="G69" s="293"/>
      <c r="H69" s="293"/>
      <c r="I69" s="287"/>
    </row>
    <row r="70" spans="2:9" x14ac:dyDescent="0.55000000000000004">
      <c r="B70" s="295"/>
      <c r="C70" s="294"/>
      <c r="D70" s="295"/>
      <c r="E70" s="293"/>
      <c r="F70" s="293"/>
      <c r="G70" s="293"/>
      <c r="H70" s="293"/>
      <c r="I70" s="287"/>
    </row>
    <row r="71" spans="2:9" x14ac:dyDescent="0.55000000000000004">
      <c r="B71" s="295"/>
      <c r="C71" s="294"/>
      <c r="D71" s="295"/>
      <c r="E71" s="293"/>
      <c r="F71" s="293"/>
      <c r="G71" s="293"/>
      <c r="H71" s="293"/>
      <c r="I71" s="287"/>
    </row>
    <row r="72" spans="2:9" x14ac:dyDescent="0.55000000000000004">
      <c r="B72" s="295"/>
      <c r="C72" s="294"/>
      <c r="D72" s="295"/>
      <c r="E72" s="293"/>
      <c r="F72" s="293"/>
      <c r="G72" s="293"/>
      <c r="H72" s="293"/>
      <c r="I72" s="287"/>
    </row>
    <row r="73" spans="2:9" x14ac:dyDescent="0.55000000000000004">
      <c r="B73" s="295"/>
      <c r="C73" s="294"/>
      <c r="D73" s="295"/>
      <c r="E73" s="293"/>
      <c r="F73" s="293"/>
      <c r="G73" s="293"/>
      <c r="H73" s="293"/>
      <c r="I73" s="287"/>
    </row>
    <row r="74" spans="2:9" x14ac:dyDescent="0.55000000000000004">
      <c r="B74" s="295"/>
      <c r="C74" s="294"/>
      <c r="D74" s="295"/>
      <c r="E74" s="293"/>
      <c r="F74" s="293"/>
      <c r="G74" s="293"/>
      <c r="H74" s="293"/>
      <c r="I74" s="287"/>
    </row>
    <row r="75" spans="2:9" x14ac:dyDescent="0.55000000000000004">
      <c r="B75" s="295"/>
      <c r="C75" s="294"/>
      <c r="D75" s="295"/>
      <c r="E75" s="293"/>
      <c r="F75" s="293"/>
      <c r="G75" s="293"/>
      <c r="H75" s="293"/>
      <c r="I75" s="287"/>
    </row>
    <row r="76" spans="2:9" x14ac:dyDescent="0.55000000000000004">
      <c r="B76" s="295"/>
      <c r="C76" s="294"/>
      <c r="D76" s="295"/>
      <c r="E76" s="293"/>
      <c r="F76" s="293"/>
      <c r="G76" s="293"/>
      <c r="H76" s="293"/>
      <c r="I76" s="287"/>
    </row>
    <row r="77" spans="2:9" x14ac:dyDescent="0.55000000000000004">
      <c r="B77" s="295"/>
      <c r="C77" s="294"/>
      <c r="D77" s="295"/>
      <c r="E77" s="293"/>
      <c r="F77" s="293"/>
      <c r="G77" s="293"/>
      <c r="H77" s="293"/>
      <c r="I77" s="287"/>
    </row>
    <row r="78" spans="2:9" x14ac:dyDescent="0.55000000000000004">
      <c r="B78" s="295"/>
      <c r="C78" s="294"/>
      <c r="D78" s="295"/>
      <c r="E78" s="293"/>
      <c r="F78" s="293"/>
      <c r="G78" s="293"/>
      <c r="H78" s="293"/>
      <c r="I78" s="287"/>
    </row>
    <row r="79" spans="2:9" x14ac:dyDescent="0.55000000000000004">
      <c r="B79" s="295"/>
      <c r="C79" s="294"/>
      <c r="D79" s="295"/>
      <c r="E79" s="293"/>
      <c r="F79" s="293"/>
      <c r="G79" s="293"/>
      <c r="H79" s="293"/>
      <c r="I79" s="287"/>
    </row>
    <row r="80" spans="2:9" x14ac:dyDescent="0.55000000000000004">
      <c r="B80" s="295"/>
      <c r="C80" s="294"/>
      <c r="D80" s="295"/>
      <c r="E80" s="293"/>
      <c r="F80" s="293"/>
      <c r="G80" s="293"/>
      <c r="H80" s="293"/>
      <c r="I80" s="287"/>
    </row>
  </sheetData>
  <sheetProtection algorithmName="SHA-512" hashValue="LPTi2ty9zYbB2Z3o0MpITe6DZh6EJvDSjNtrUtTeaowFA8lpFdkj4VhzsCNAaxduSVOTHfoa6c4PEZ2bB1RY9w==" saltValue="9RVDpQhAFv76qn/JZsnfnw==" spinCount="100000" sheet="1" objects="1" scenarios="1"/>
  <mergeCells count="7">
    <mergeCell ref="B3:E3"/>
    <mergeCell ref="B7:H8"/>
    <mergeCell ref="B9:B10"/>
    <mergeCell ref="C9:C10"/>
    <mergeCell ref="D9:D10"/>
    <mergeCell ref="E9:F9"/>
    <mergeCell ref="G9:H9"/>
  </mergeCells>
  <hyperlinks>
    <hyperlink ref="B5" location="INDICE!A1" display="MENÚ PRINCIPAL" xr:uid="{00000000-0004-0000-0900-000000000000}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1:BY82"/>
  <sheetViews>
    <sheetView windowProtection="1" showGridLines="0" zoomScale="70" zoomScaleNormal="70" workbookViewId="0">
      <pane xSplit="4" ySplit="8" topLeftCell="E9" activePane="bottomRight" state="frozen"/>
      <selection activeCell="F34" sqref="F34"/>
      <selection pane="topRight" activeCell="F34" sqref="F34"/>
      <selection pane="bottomLeft" activeCell="F34" sqref="F34"/>
      <selection pane="bottomRight" activeCell="C6" sqref="C6:C8"/>
    </sheetView>
  </sheetViews>
  <sheetFormatPr defaultColWidth="11.41796875" defaultRowHeight="14.4" x14ac:dyDescent="0.55000000000000004"/>
  <cols>
    <col min="1" max="1" width="4.26171875" style="239" customWidth="1"/>
    <col min="2" max="2" width="9" style="2" customWidth="1"/>
    <col min="3" max="3" width="10.68359375" style="2" customWidth="1"/>
    <col min="4" max="4" width="78.68359375" style="2" customWidth="1"/>
    <col min="5" max="75" width="15.68359375" style="2" customWidth="1"/>
    <col min="76" max="76" width="17.68359375" style="35" customWidth="1"/>
    <col min="77" max="16384" width="11.41796875" style="2"/>
  </cols>
  <sheetData>
    <row r="1" spans="1:77" ht="20.399999999999999" x14ac:dyDescent="0.55000000000000004">
      <c r="B1" s="391" t="s">
        <v>340</v>
      </c>
      <c r="C1" s="391"/>
      <c r="D1" s="391"/>
    </row>
    <row r="2" spans="1:77" ht="20.399999999999999" x14ac:dyDescent="0.55000000000000004">
      <c r="B2" s="391" t="s">
        <v>331</v>
      </c>
      <c r="C2" s="391"/>
      <c r="D2" s="391"/>
      <c r="E2" s="403"/>
      <c r="F2" s="403"/>
      <c r="G2" s="403"/>
      <c r="H2" s="403"/>
    </row>
    <row r="3" spans="1:77" ht="15.6" x14ac:dyDescent="0.6">
      <c r="B3" s="399" t="s">
        <v>348</v>
      </c>
      <c r="C3" s="399"/>
      <c r="D3" s="177"/>
    </row>
    <row r="4" spans="1:77" ht="15.6" x14ac:dyDescent="0.6">
      <c r="B4" s="31" t="s">
        <v>82</v>
      </c>
      <c r="C4" s="160"/>
      <c r="D4" s="160"/>
    </row>
    <row r="5" spans="1:77" ht="14.7" thickBot="1" x14ac:dyDescent="0.6"/>
    <row r="6" spans="1:77" ht="26.25" customHeight="1" x14ac:dyDescent="0.55000000000000004">
      <c r="A6" s="2"/>
      <c r="B6" s="376" t="s">
        <v>71</v>
      </c>
      <c r="C6" s="379" t="s">
        <v>326</v>
      </c>
      <c r="D6" s="421"/>
      <c r="E6" s="323">
        <v>1</v>
      </c>
      <c r="F6" s="326">
        <v>2</v>
      </c>
      <c r="G6" s="326">
        <v>3</v>
      </c>
      <c r="H6" s="326">
        <v>4</v>
      </c>
      <c r="I6" s="326">
        <v>5</v>
      </c>
      <c r="J6" s="326">
        <v>6</v>
      </c>
      <c r="K6" s="326">
        <v>7</v>
      </c>
      <c r="L6" s="326">
        <v>8</v>
      </c>
      <c r="M6" s="326">
        <v>9</v>
      </c>
      <c r="N6" s="326">
        <v>10</v>
      </c>
      <c r="O6" s="326">
        <v>11</v>
      </c>
      <c r="P6" s="326">
        <v>12</v>
      </c>
      <c r="Q6" s="326">
        <v>13</v>
      </c>
      <c r="R6" s="326">
        <v>14</v>
      </c>
      <c r="S6" s="326">
        <v>15</v>
      </c>
      <c r="T6" s="326">
        <v>16</v>
      </c>
      <c r="U6" s="326">
        <v>17</v>
      </c>
      <c r="V6" s="326">
        <v>18</v>
      </c>
      <c r="W6" s="326">
        <v>19</v>
      </c>
      <c r="X6" s="326">
        <v>20</v>
      </c>
      <c r="Y6" s="326">
        <v>21</v>
      </c>
      <c r="Z6" s="326">
        <v>22</v>
      </c>
      <c r="AA6" s="326">
        <v>23</v>
      </c>
      <c r="AB6" s="326">
        <v>24</v>
      </c>
      <c r="AC6" s="326">
        <v>25</v>
      </c>
      <c r="AD6" s="326">
        <v>26</v>
      </c>
      <c r="AE6" s="326">
        <v>27</v>
      </c>
      <c r="AF6" s="326">
        <v>28</v>
      </c>
      <c r="AG6" s="326">
        <v>29</v>
      </c>
      <c r="AH6" s="326">
        <v>30</v>
      </c>
      <c r="AI6" s="326">
        <v>31</v>
      </c>
      <c r="AJ6" s="326">
        <v>32</v>
      </c>
      <c r="AK6" s="326">
        <v>33</v>
      </c>
      <c r="AL6" s="326">
        <v>34</v>
      </c>
      <c r="AM6" s="326">
        <v>35</v>
      </c>
      <c r="AN6" s="326">
        <v>36</v>
      </c>
      <c r="AO6" s="326">
        <v>37</v>
      </c>
      <c r="AP6" s="326">
        <v>38</v>
      </c>
      <c r="AQ6" s="326">
        <v>39</v>
      </c>
      <c r="AR6" s="326">
        <v>40</v>
      </c>
      <c r="AS6" s="326">
        <v>41</v>
      </c>
      <c r="AT6" s="326">
        <v>42</v>
      </c>
      <c r="AU6" s="326">
        <v>43</v>
      </c>
      <c r="AV6" s="326">
        <v>44</v>
      </c>
      <c r="AW6" s="326">
        <v>45</v>
      </c>
      <c r="AX6" s="326">
        <v>46</v>
      </c>
      <c r="AY6" s="326">
        <v>47</v>
      </c>
      <c r="AZ6" s="326">
        <v>48</v>
      </c>
      <c r="BA6" s="326">
        <v>49</v>
      </c>
      <c r="BB6" s="326">
        <v>50</v>
      </c>
      <c r="BC6" s="326">
        <v>51</v>
      </c>
      <c r="BD6" s="326">
        <v>52</v>
      </c>
      <c r="BE6" s="326">
        <v>53</v>
      </c>
      <c r="BF6" s="326">
        <v>54</v>
      </c>
      <c r="BG6" s="326">
        <v>55</v>
      </c>
      <c r="BH6" s="326">
        <v>56</v>
      </c>
      <c r="BI6" s="326">
        <v>57</v>
      </c>
      <c r="BJ6" s="326">
        <v>58</v>
      </c>
      <c r="BK6" s="326">
        <v>59</v>
      </c>
      <c r="BL6" s="326">
        <v>60</v>
      </c>
      <c r="BM6" s="326">
        <v>61</v>
      </c>
      <c r="BN6" s="326">
        <v>62</v>
      </c>
      <c r="BO6" s="326">
        <v>63</v>
      </c>
      <c r="BP6" s="326">
        <v>64</v>
      </c>
      <c r="BQ6" s="326">
        <v>65</v>
      </c>
      <c r="BR6" s="326">
        <v>66</v>
      </c>
      <c r="BS6" s="326">
        <v>67</v>
      </c>
      <c r="BT6" s="326">
        <v>68</v>
      </c>
      <c r="BU6" s="326">
        <v>69</v>
      </c>
      <c r="BV6" s="326">
        <v>70</v>
      </c>
      <c r="BW6" s="180">
        <v>71</v>
      </c>
      <c r="BX6" s="394" t="s">
        <v>329</v>
      </c>
    </row>
    <row r="7" spans="1:77" ht="15" customHeight="1" x14ac:dyDescent="0.55000000000000004">
      <c r="A7" s="2"/>
      <c r="B7" s="377"/>
      <c r="C7" s="380"/>
      <c r="D7" s="422"/>
      <c r="E7" s="324" t="s">
        <v>0</v>
      </c>
      <c r="F7" s="327" t="s">
        <v>1</v>
      </c>
      <c r="G7" s="327" t="s">
        <v>2</v>
      </c>
      <c r="H7" s="327" t="s">
        <v>3</v>
      </c>
      <c r="I7" s="327" t="s">
        <v>4</v>
      </c>
      <c r="J7" s="327" t="s">
        <v>5</v>
      </c>
      <c r="K7" s="327" t="s">
        <v>6</v>
      </c>
      <c r="L7" s="327" t="s">
        <v>7</v>
      </c>
      <c r="M7" s="327" t="s">
        <v>8</v>
      </c>
      <c r="N7" s="327" t="s">
        <v>9</v>
      </c>
      <c r="O7" s="327" t="s">
        <v>10</v>
      </c>
      <c r="P7" s="327" t="s">
        <v>11</v>
      </c>
      <c r="Q7" s="327" t="s">
        <v>12</v>
      </c>
      <c r="R7" s="327" t="s">
        <v>13</v>
      </c>
      <c r="S7" s="327" t="s">
        <v>14</v>
      </c>
      <c r="T7" s="327" t="s">
        <v>15</v>
      </c>
      <c r="U7" s="327" t="s">
        <v>16</v>
      </c>
      <c r="V7" s="327" t="s">
        <v>17</v>
      </c>
      <c r="W7" s="327" t="s">
        <v>18</v>
      </c>
      <c r="X7" s="327" t="s">
        <v>19</v>
      </c>
      <c r="Y7" s="327" t="s">
        <v>20</v>
      </c>
      <c r="Z7" s="327" t="s">
        <v>21</v>
      </c>
      <c r="AA7" s="327" t="s">
        <v>22</v>
      </c>
      <c r="AB7" s="327" t="s">
        <v>23</v>
      </c>
      <c r="AC7" s="327" t="s">
        <v>24</v>
      </c>
      <c r="AD7" s="327" t="s">
        <v>25</v>
      </c>
      <c r="AE7" s="327" t="s">
        <v>26</v>
      </c>
      <c r="AF7" s="327" t="s">
        <v>27</v>
      </c>
      <c r="AG7" s="327" t="s">
        <v>28</v>
      </c>
      <c r="AH7" s="327" t="s">
        <v>29</v>
      </c>
      <c r="AI7" s="327" t="s">
        <v>30</v>
      </c>
      <c r="AJ7" s="327" t="s">
        <v>31</v>
      </c>
      <c r="AK7" s="327" t="s">
        <v>32</v>
      </c>
      <c r="AL7" s="327" t="s">
        <v>33</v>
      </c>
      <c r="AM7" s="327" t="s">
        <v>34</v>
      </c>
      <c r="AN7" s="327" t="s">
        <v>35</v>
      </c>
      <c r="AO7" s="327" t="s">
        <v>36</v>
      </c>
      <c r="AP7" s="327" t="s">
        <v>37</v>
      </c>
      <c r="AQ7" s="327" t="s">
        <v>38</v>
      </c>
      <c r="AR7" s="327" t="s">
        <v>39</v>
      </c>
      <c r="AS7" s="327" t="s">
        <v>40</v>
      </c>
      <c r="AT7" s="327" t="s">
        <v>41</v>
      </c>
      <c r="AU7" s="327" t="s">
        <v>42</v>
      </c>
      <c r="AV7" s="327" t="s">
        <v>43</v>
      </c>
      <c r="AW7" s="327" t="s">
        <v>44</v>
      </c>
      <c r="AX7" s="327" t="s">
        <v>45</v>
      </c>
      <c r="AY7" s="327" t="s">
        <v>46</v>
      </c>
      <c r="AZ7" s="327" t="s">
        <v>47</v>
      </c>
      <c r="BA7" s="327" t="s">
        <v>48</v>
      </c>
      <c r="BB7" s="327" t="s">
        <v>49</v>
      </c>
      <c r="BC7" s="327" t="s">
        <v>50</v>
      </c>
      <c r="BD7" s="327" t="s">
        <v>51</v>
      </c>
      <c r="BE7" s="327" t="s">
        <v>52</v>
      </c>
      <c r="BF7" s="327" t="s">
        <v>53</v>
      </c>
      <c r="BG7" s="327" t="s">
        <v>54</v>
      </c>
      <c r="BH7" s="327" t="s">
        <v>55</v>
      </c>
      <c r="BI7" s="327" t="s">
        <v>56</v>
      </c>
      <c r="BJ7" s="327" t="s">
        <v>57</v>
      </c>
      <c r="BK7" s="327" t="s">
        <v>58</v>
      </c>
      <c r="BL7" s="327" t="s">
        <v>59</v>
      </c>
      <c r="BM7" s="327" t="s">
        <v>60</v>
      </c>
      <c r="BN7" s="327" t="s">
        <v>61</v>
      </c>
      <c r="BO7" s="327" t="s">
        <v>62</v>
      </c>
      <c r="BP7" s="327" t="s">
        <v>63</v>
      </c>
      <c r="BQ7" s="327" t="s">
        <v>64</v>
      </c>
      <c r="BR7" s="327" t="s">
        <v>65</v>
      </c>
      <c r="BS7" s="327" t="s">
        <v>66</v>
      </c>
      <c r="BT7" s="327" t="s">
        <v>67</v>
      </c>
      <c r="BU7" s="327" t="s">
        <v>68</v>
      </c>
      <c r="BV7" s="327" t="s">
        <v>69</v>
      </c>
      <c r="BW7" s="183" t="s">
        <v>70</v>
      </c>
      <c r="BX7" s="395"/>
    </row>
    <row r="8" spans="1:77" ht="103.5" customHeight="1" thickBot="1" x14ac:dyDescent="0.6">
      <c r="A8" s="2"/>
      <c r="B8" s="378"/>
      <c r="C8" s="381"/>
      <c r="D8" s="423"/>
      <c r="E8" s="325" t="s">
        <v>110</v>
      </c>
      <c r="F8" s="328" t="s">
        <v>111</v>
      </c>
      <c r="G8" s="328" t="s">
        <v>112</v>
      </c>
      <c r="H8" s="328" t="s">
        <v>113</v>
      </c>
      <c r="I8" s="328" t="s">
        <v>114</v>
      </c>
      <c r="J8" s="328" t="s">
        <v>115</v>
      </c>
      <c r="K8" s="328" t="s">
        <v>116</v>
      </c>
      <c r="L8" s="328" t="s">
        <v>117</v>
      </c>
      <c r="M8" s="328" t="s">
        <v>118</v>
      </c>
      <c r="N8" s="328" t="s">
        <v>119</v>
      </c>
      <c r="O8" s="328" t="s">
        <v>120</v>
      </c>
      <c r="P8" s="328" t="s">
        <v>121</v>
      </c>
      <c r="Q8" s="328" t="s">
        <v>122</v>
      </c>
      <c r="R8" s="328" t="s">
        <v>123</v>
      </c>
      <c r="S8" s="328" t="s">
        <v>124</v>
      </c>
      <c r="T8" s="328" t="s">
        <v>125</v>
      </c>
      <c r="U8" s="328" t="s">
        <v>126</v>
      </c>
      <c r="V8" s="328" t="s">
        <v>127</v>
      </c>
      <c r="W8" s="328" t="s">
        <v>128</v>
      </c>
      <c r="X8" s="328" t="s">
        <v>129</v>
      </c>
      <c r="Y8" s="328" t="s">
        <v>130</v>
      </c>
      <c r="Z8" s="328" t="s">
        <v>131</v>
      </c>
      <c r="AA8" s="328" t="s">
        <v>132</v>
      </c>
      <c r="AB8" s="328" t="s">
        <v>133</v>
      </c>
      <c r="AC8" s="328" t="s">
        <v>134</v>
      </c>
      <c r="AD8" s="328" t="s">
        <v>135</v>
      </c>
      <c r="AE8" s="328" t="s">
        <v>136</v>
      </c>
      <c r="AF8" s="328" t="s">
        <v>137</v>
      </c>
      <c r="AG8" s="328" t="s">
        <v>138</v>
      </c>
      <c r="AH8" s="328" t="s">
        <v>285</v>
      </c>
      <c r="AI8" s="328" t="s">
        <v>139</v>
      </c>
      <c r="AJ8" s="328" t="s">
        <v>140</v>
      </c>
      <c r="AK8" s="328" t="s">
        <v>141</v>
      </c>
      <c r="AL8" s="328" t="s">
        <v>286</v>
      </c>
      <c r="AM8" s="328" t="s">
        <v>142</v>
      </c>
      <c r="AN8" s="328" t="s">
        <v>143</v>
      </c>
      <c r="AO8" s="328" t="s">
        <v>144</v>
      </c>
      <c r="AP8" s="328" t="s">
        <v>145</v>
      </c>
      <c r="AQ8" s="328" t="s">
        <v>146</v>
      </c>
      <c r="AR8" s="328" t="s">
        <v>147</v>
      </c>
      <c r="AS8" s="328" t="s">
        <v>148</v>
      </c>
      <c r="AT8" s="328" t="s">
        <v>149</v>
      </c>
      <c r="AU8" s="328" t="s">
        <v>287</v>
      </c>
      <c r="AV8" s="328" t="s">
        <v>150</v>
      </c>
      <c r="AW8" s="328" t="s">
        <v>288</v>
      </c>
      <c r="AX8" s="328" t="s">
        <v>151</v>
      </c>
      <c r="AY8" s="328" t="s">
        <v>152</v>
      </c>
      <c r="AZ8" s="328" t="s">
        <v>153</v>
      </c>
      <c r="BA8" s="328" t="s">
        <v>154</v>
      </c>
      <c r="BB8" s="328" t="s">
        <v>155</v>
      </c>
      <c r="BC8" s="328" t="s">
        <v>156</v>
      </c>
      <c r="BD8" s="328" t="s">
        <v>157</v>
      </c>
      <c r="BE8" s="328" t="s">
        <v>158</v>
      </c>
      <c r="BF8" s="328" t="s">
        <v>159</v>
      </c>
      <c r="BG8" s="328" t="s">
        <v>72</v>
      </c>
      <c r="BH8" s="328" t="s">
        <v>160</v>
      </c>
      <c r="BI8" s="328" t="s">
        <v>161</v>
      </c>
      <c r="BJ8" s="328" t="s">
        <v>162</v>
      </c>
      <c r="BK8" s="328" t="s">
        <v>163</v>
      </c>
      <c r="BL8" s="328" t="s">
        <v>164</v>
      </c>
      <c r="BM8" s="328" t="s">
        <v>165</v>
      </c>
      <c r="BN8" s="328" t="s">
        <v>166</v>
      </c>
      <c r="BO8" s="328" t="s">
        <v>289</v>
      </c>
      <c r="BP8" s="328" t="s">
        <v>167</v>
      </c>
      <c r="BQ8" s="328" t="s">
        <v>168</v>
      </c>
      <c r="BR8" s="328" t="s">
        <v>73</v>
      </c>
      <c r="BS8" s="328" t="s">
        <v>74</v>
      </c>
      <c r="BT8" s="328" t="s">
        <v>266</v>
      </c>
      <c r="BU8" s="328" t="s">
        <v>75</v>
      </c>
      <c r="BV8" s="328" t="s">
        <v>76</v>
      </c>
      <c r="BW8" s="186" t="s">
        <v>169</v>
      </c>
      <c r="BX8" s="396" t="s">
        <v>97</v>
      </c>
    </row>
    <row r="9" spans="1:77" x14ac:dyDescent="0.55000000000000004">
      <c r="A9" s="240"/>
      <c r="B9" s="226">
        <v>1</v>
      </c>
      <c r="C9" s="241" t="s">
        <v>0</v>
      </c>
      <c r="D9" s="242" t="s">
        <v>110</v>
      </c>
      <c r="E9" s="229">
        <v>1.036542998460902</v>
      </c>
      <c r="F9" s="229">
        <v>1.1240273538885793E-4</v>
      </c>
      <c r="G9" s="229">
        <v>1.0217455056828519E-4</v>
      </c>
      <c r="H9" s="229">
        <v>4.7761427468888377E-5</v>
      </c>
      <c r="I9" s="229">
        <v>7.3265654077316191E-5</v>
      </c>
      <c r="J9" s="229">
        <v>1.0973668531939965E-4</v>
      </c>
      <c r="K9" s="229">
        <v>1.1087928004216263E-3</v>
      </c>
      <c r="L9" s="229">
        <v>5.3157384009724904E-5</v>
      </c>
      <c r="M9" s="229">
        <v>6.0710012586459171E-4</v>
      </c>
      <c r="N9" s="229">
        <v>2.5736123064981853E-4</v>
      </c>
      <c r="O9" s="229">
        <v>2.2239572822242218E-4</v>
      </c>
      <c r="P9" s="229">
        <v>1.481982097588325E-4</v>
      </c>
      <c r="Q9" s="229">
        <v>3.0504792800380691E-4</v>
      </c>
      <c r="R9" s="229">
        <v>2.2731189713014698E-4</v>
      </c>
      <c r="S9" s="229">
        <v>2.2085881143686691E-4</v>
      </c>
      <c r="T9" s="229">
        <v>1.1654692172695404E-3</v>
      </c>
      <c r="U9" s="229">
        <v>1.078903841820284E-3</v>
      </c>
      <c r="V9" s="229">
        <v>4.4167259272366062E-4</v>
      </c>
      <c r="W9" s="229">
        <v>7.0469949644708324E-4</v>
      </c>
      <c r="X9" s="229">
        <v>5.3265142889324967E-4</v>
      </c>
      <c r="Y9" s="229">
        <v>1.3125382693622966E-3</v>
      </c>
      <c r="Z9" s="229">
        <v>2.9134957397787742E-3</v>
      </c>
      <c r="AA9" s="229">
        <v>3.6720544568620006E-3</v>
      </c>
      <c r="AB9" s="229">
        <v>3.4247215910752243E-3</v>
      </c>
      <c r="AC9" s="229">
        <v>2.2028578358439238E-4</v>
      </c>
      <c r="AD9" s="229">
        <v>0.18055743015237169</v>
      </c>
      <c r="AE9" s="229">
        <v>1.4749414876985554E-3</v>
      </c>
      <c r="AF9" s="229">
        <v>0.37254403980467182</v>
      </c>
      <c r="AG9" s="229">
        <v>3.3827459211303527E-2</v>
      </c>
      <c r="AH9" s="229">
        <v>2.1971429049955123E-4</v>
      </c>
      <c r="AI9" s="229">
        <v>3.9513673221980674E-4</v>
      </c>
      <c r="AJ9" s="229">
        <v>1.3811343094714094E-4</v>
      </c>
      <c r="AK9" s="229">
        <v>4.5012583575069603E-4</v>
      </c>
      <c r="AL9" s="229">
        <v>6.009182510539865E-4</v>
      </c>
      <c r="AM9" s="229">
        <v>5.741333274606337E-4</v>
      </c>
      <c r="AN9" s="229">
        <v>8.3745848806055922E-4</v>
      </c>
      <c r="AO9" s="229">
        <v>3.4661013078770984E-4</v>
      </c>
      <c r="AP9" s="229">
        <v>2.0529850149333885E-4</v>
      </c>
      <c r="AQ9" s="229">
        <v>3.1777413354666098E-4</v>
      </c>
      <c r="AR9" s="229">
        <v>2.7441908055880667E-4</v>
      </c>
      <c r="AS9" s="229">
        <v>3.2874271349288471E-4</v>
      </c>
      <c r="AT9" s="229">
        <v>2.873185857673585E-4</v>
      </c>
      <c r="AU9" s="229">
        <v>2.4046170861740195E-4</v>
      </c>
      <c r="AV9" s="229">
        <v>4.348413002952174E-4</v>
      </c>
      <c r="AW9" s="229">
        <v>5.8083228676120537E-4</v>
      </c>
      <c r="AX9" s="229">
        <v>4.5246960196731421E-4</v>
      </c>
      <c r="AY9" s="229">
        <v>6.0736459781372148E-4</v>
      </c>
      <c r="AZ9" s="229">
        <v>3.2974508176988057E-4</v>
      </c>
      <c r="BA9" s="229">
        <v>8.0403319428171518E-4</v>
      </c>
      <c r="BB9" s="229">
        <v>3.6533534771064923E-4</v>
      </c>
      <c r="BC9" s="229">
        <v>2.3469660469650625E-4</v>
      </c>
      <c r="BD9" s="229">
        <v>8.8753158192634714E-5</v>
      </c>
      <c r="BE9" s="229">
        <v>4.3498186098818106E-4</v>
      </c>
      <c r="BF9" s="229">
        <v>9.8253399267436424E-5</v>
      </c>
      <c r="BG9" s="229">
        <v>6.9200657091185325E-5</v>
      </c>
      <c r="BH9" s="229">
        <v>1.4745175183738205E-3</v>
      </c>
      <c r="BI9" s="229">
        <v>1.3291751668480277E-3</v>
      </c>
      <c r="BJ9" s="229">
        <v>1.9850289350948356E-4</v>
      </c>
      <c r="BK9" s="229">
        <v>7.0840377637292604E-5</v>
      </c>
      <c r="BL9" s="229">
        <v>1.4699327449100192E-4</v>
      </c>
      <c r="BM9" s="229">
        <v>7.517248635398583E-5</v>
      </c>
      <c r="BN9" s="229">
        <v>8.9318930387846342E-5</v>
      </c>
      <c r="BO9" s="229">
        <v>9.368281364047375E-5</v>
      </c>
      <c r="BP9" s="229">
        <v>7.0645984282260066E-5</v>
      </c>
      <c r="BQ9" s="229">
        <v>1.3436393819996203E-4</v>
      </c>
      <c r="BR9" s="229">
        <v>9.2072469514552994E-4</v>
      </c>
      <c r="BS9" s="229">
        <v>8.0278018087391088E-5</v>
      </c>
      <c r="BT9" s="229">
        <v>7.2448163589121503E-4</v>
      </c>
      <c r="BU9" s="229">
        <v>3.3675991279920716E-4</v>
      </c>
      <c r="BV9" s="229">
        <v>3.0617711979410143E-4</v>
      </c>
      <c r="BW9" s="229">
        <v>0</v>
      </c>
      <c r="BX9" s="236">
        <v>1.659777293769618</v>
      </c>
      <c r="BY9" s="243"/>
    </row>
    <row r="10" spans="1:77" x14ac:dyDescent="0.55000000000000004">
      <c r="A10" s="240"/>
      <c r="B10" s="230">
        <v>2</v>
      </c>
      <c r="C10" s="244" t="s">
        <v>1</v>
      </c>
      <c r="D10" s="217" t="s">
        <v>111</v>
      </c>
      <c r="E10" s="229">
        <v>5.9464959589052531E-5</v>
      </c>
      <c r="F10" s="229">
        <v>1.0007020231267043</v>
      </c>
      <c r="G10" s="229">
        <v>3.6598650348523303E-5</v>
      </c>
      <c r="H10" s="229">
        <v>2.1364228413357311E-5</v>
      </c>
      <c r="I10" s="229">
        <v>2.4328767595573137E-5</v>
      </c>
      <c r="J10" s="229">
        <v>4.596336524286985E-5</v>
      </c>
      <c r="K10" s="229">
        <v>1.8356850581624763E-2</v>
      </c>
      <c r="L10" s="229">
        <v>1.8287067143652149E-5</v>
      </c>
      <c r="M10" s="229">
        <v>1.0515476362802961E-2</v>
      </c>
      <c r="N10" s="229">
        <v>5.8256037048319128E-3</v>
      </c>
      <c r="O10" s="229">
        <v>6.4844176680215165E-4</v>
      </c>
      <c r="P10" s="229">
        <v>1.1636002314879228E-4</v>
      </c>
      <c r="Q10" s="229">
        <v>9.4999823062271783E-5</v>
      </c>
      <c r="R10" s="229">
        <v>6.9292674956972298E-5</v>
      </c>
      <c r="S10" s="229">
        <v>5.5417738894737464E-5</v>
      </c>
      <c r="T10" s="229">
        <v>5.2386724936776957E-2</v>
      </c>
      <c r="U10" s="229">
        <v>5.2102950766052945E-2</v>
      </c>
      <c r="V10" s="229">
        <v>1.0344284836569342E-3</v>
      </c>
      <c r="W10" s="229">
        <v>2.052976021553533E-3</v>
      </c>
      <c r="X10" s="229">
        <v>5.4135319756323831E-3</v>
      </c>
      <c r="Y10" s="229">
        <v>9.6541330696554382E-3</v>
      </c>
      <c r="Z10" s="229">
        <v>0.23986384215977966</v>
      </c>
      <c r="AA10" s="229">
        <v>4.6464772159296626E-2</v>
      </c>
      <c r="AB10" s="229">
        <v>6.3703828244331628E-2</v>
      </c>
      <c r="AC10" s="229">
        <v>9.3147284043184882E-5</v>
      </c>
      <c r="AD10" s="229">
        <v>1.5763632395327197E-3</v>
      </c>
      <c r="AE10" s="229">
        <v>0.10863165796583969</v>
      </c>
      <c r="AF10" s="229">
        <v>1.1751786374562694E-4</v>
      </c>
      <c r="AG10" s="229">
        <v>9.7013815015092944E-2</v>
      </c>
      <c r="AH10" s="229">
        <v>1.9305551994421546E-2</v>
      </c>
      <c r="AI10" s="229">
        <v>1.2624671250155366E-4</v>
      </c>
      <c r="AJ10" s="229">
        <v>4.690228591658932E-5</v>
      </c>
      <c r="AK10" s="229">
        <v>1.289648381944582E-4</v>
      </c>
      <c r="AL10" s="229">
        <v>1.3807470342880275E-4</v>
      </c>
      <c r="AM10" s="229">
        <v>1.7156631572410417E-3</v>
      </c>
      <c r="AN10" s="229">
        <v>7.5922110745634821E-4</v>
      </c>
      <c r="AO10" s="229">
        <v>8.7894604419189932E-5</v>
      </c>
      <c r="AP10" s="229">
        <v>7.8861144284677551E-5</v>
      </c>
      <c r="AQ10" s="229">
        <v>1.1214334985689257E-4</v>
      </c>
      <c r="AR10" s="229">
        <v>2.0837007566004153E-4</v>
      </c>
      <c r="AS10" s="229">
        <v>7.3024203873634904E-5</v>
      </c>
      <c r="AT10" s="229">
        <v>5.9923717772151301E-5</v>
      </c>
      <c r="AU10" s="229">
        <v>6.642958152238592E-5</v>
      </c>
      <c r="AV10" s="229">
        <v>1.1141986760515943E-4</v>
      </c>
      <c r="AW10" s="229">
        <v>1.2611338841899712E-4</v>
      </c>
      <c r="AX10" s="229">
        <v>9.4267708442382378E-5</v>
      </c>
      <c r="AY10" s="229">
        <v>1.415990746032623E-4</v>
      </c>
      <c r="AZ10" s="229">
        <v>6.927098189205225E-5</v>
      </c>
      <c r="BA10" s="229">
        <v>3.5879126492509593E-4</v>
      </c>
      <c r="BB10" s="229">
        <v>1.4434598149377285E-4</v>
      </c>
      <c r="BC10" s="229">
        <v>6.6154461098224954E-5</v>
      </c>
      <c r="BD10" s="229">
        <v>3.3003313085629737E-5</v>
      </c>
      <c r="BE10" s="229">
        <v>1.1351069079588823E-4</v>
      </c>
      <c r="BF10" s="229">
        <v>4.2921955425104156E-5</v>
      </c>
      <c r="BG10" s="229">
        <v>1.7330998665639515E-5</v>
      </c>
      <c r="BH10" s="229">
        <v>3.321069775021823E-3</v>
      </c>
      <c r="BI10" s="229">
        <v>6.5610099673432216E-3</v>
      </c>
      <c r="BJ10" s="229">
        <v>1.2573189368195791E-4</v>
      </c>
      <c r="BK10" s="229">
        <v>4.4610209517432234E-5</v>
      </c>
      <c r="BL10" s="229">
        <v>1.5044215463014195E-4</v>
      </c>
      <c r="BM10" s="229">
        <v>9.907876497351482E-5</v>
      </c>
      <c r="BN10" s="229">
        <v>7.4209230543007299E-5</v>
      </c>
      <c r="BO10" s="229">
        <v>4.9422250633752388E-5</v>
      </c>
      <c r="BP10" s="229">
        <v>2.8884535588353649E-5</v>
      </c>
      <c r="BQ10" s="229">
        <v>8.2869725569497798E-4</v>
      </c>
      <c r="BR10" s="229">
        <v>1.4388784184561222E-3</v>
      </c>
      <c r="BS10" s="229">
        <v>8.3752392178999122E-5</v>
      </c>
      <c r="BT10" s="229">
        <v>7.7686595263967142E-4</v>
      </c>
      <c r="BU10" s="229">
        <v>2.2967526929297899E-4</v>
      </c>
      <c r="BV10" s="229">
        <v>7.6209646379660082E-4</v>
      </c>
      <c r="BW10" s="229">
        <v>0</v>
      </c>
      <c r="BX10" s="236">
        <v>1.7555005877231451</v>
      </c>
      <c r="BY10" s="243"/>
    </row>
    <row r="11" spans="1:77" x14ac:dyDescent="0.55000000000000004">
      <c r="A11" s="240"/>
      <c r="B11" s="230">
        <v>3</v>
      </c>
      <c r="C11" s="244" t="s">
        <v>2</v>
      </c>
      <c r="D11" s="217" t="s">
        <v>112</v>
      </c>
      <c r="E11" s="229">
        <v>4.2068510243767483E-5</v>
      </c>
      <c r="F11" s="229">
        <v>2.0339904715695355E-5</v>
      </c>
      <c r="G11" s="229">
        <v>1.0013443635520034</v>
      </c>
      <c r="H11" s="229">
        <v>9.7176495200176047E-6</v>
      </c>
      <c r="I11" s="229">
        <v>1.3327086055404284E-5</v>
      </c>
      <c r="J11" s="229">
        <v>1.9964359584063701E-5</v>
      </c>
      <c r="K11" s="229">
        <v>6.1896260056730157E-5</v>
      </c>
      <c r="L11" s="229">
        <v>1.0090969847245543E-5</v>
      </c>
      <c r="M11" s="229">
        <v>9.0121393184533597E-5</v>
      </c>
      <c r="N11" s="229">
        <v>3.6958083761824117E-5</v>
      </c>
      <c r="O11" s="229">
        <v>3.783250710213547E-5</v>
      </c>
      <c r="P11" s="229">
        <v>4.6225898497938932E-5</v>
      </c>
      <c r="Q11" s="229">
        <v>6.8930635297993891E-5</v>
      </c>
      <c r="R11" s="229">
        <v>3.7877494123133594E-5</v>
      </c>
      <c r="S11" s="229">
        <v>3.7332013267634415E-5</v>
      </c>
      <c r="T11" s="229">
        <v>1.4059995025792797E-4</v>
      </c>
      <c r="U11" s="229">
        <v>1.4379882924832376E-4</v>
      </c>
      <c r="V11" s="229">
        <v>7.0144257202424721E-5</v>
      </c>
      <c r="W11" s="229">
        <v>1.0836217355078758E-4</v>
      </c>
      <c r="X11" s="229">
        <v>8.3573154720445895E-5</v>
      </c>
      <c r="Y11" s="229">
        <v>1.2911091231693504E-4</v>
      </c>
      <c r="Z11" s="229">
        <v>5.9034216295089672E-5</v>
      </c>
      <c r="AA11" s="229">
        <v>1.013972407074036E-4</v>
      </c>
      <c r="AB11" s="229">
        <v>1.1554370104132748E-4</v>
      </c>
      <c r="AC11" s="229">
        <v>3.6962382181712617E-5</v>
      </c>
      <c r="AD11" s="229">
        <v>1.5098950657228962E-4</v>
      </c>
      <c r="AE11" s="229">
        <v>1.109660344926016E-4</v>
      </c>
      <c r="AF11" s="229">
        <v>8.3867823456962572E-5</v>
      </c>
      <c r="AG11" s="229">
        <v>9.5893336848827855E-5</v>
      </c>
      <c r="AH11" s="229">
        <v>2.7485597457992648E-5</v>
      </c>
      <c r="AI11" s="229">
        <v>6.3977978637694388E-5</v>
      </c>
      <c r="AJ11" s="229">
        <v>2.3618746808722752E-5</v>
      </c>
      <c r="AK11" s="229">
        <v>7.1640879234422314E-5</v>
      </c>
      <c r="AL11" s="229">
        <v>9.5111672402375727E-5</v>
      </c>
      <c r="AM11" s="229">
        <v>8.509651288586995E-5</v>
      </c>
      <c r="AN11" s="229">
        <v>1.3167516189578583E-4</v>
      </c>
      <c r="AO11" s="229">
        <v>5.6741803152172479E-5</v>
      </c>
      <c r="AP11" s="229">
        <v>3.8989780934708449E-5</v>
      </c>
      <c r="AQ11" s="229">
        <v>5.1625706141729692E-5</v>
      </c>
      <c r="AR11" s="229">
        <v>4.3096889527771647E-5</v>
      </c>
      <c r="AS11" s="229">
        <v>5.3212695312079646E-5</v>
      </c>
      <c r="AT11" s="229">
        <v>4.6242338646710665E-5</v>
      </c>
      <c r="AU11" s="229">
        <v>4.0641200666761032E-5</v>
      </c>
      <c r="AV11" s="229">
        <v>7.2443976376150663E-5</v>
      </c>
      <c r="AW11" s="229">
        <v>9.7018437841520078E-5</v>
      </c>
      <c r="AX11" s="229">
        <v>7.3357833683922728E-5</v>
      </c>
      <c r="AY11" s="229">
        <v>9.7971966412350265E-5</v>
      </c>
      <c r="AZ11" s="229">
        <v>5.2646224977700285E-5</v>
      </c>
      <c r="BA11" s="229">
        <v>1.2729676937768566E-4</v>
      </c>
      <c r="BB11" s="229">
        <v>5.9223228673967273E-5</v>
      </c>
      <c r="BC11" s="229">
        <v>4.1249274871685808E-5</v>
      </c>
      <c r="BD11" s="229">
        <v>1.9919905703607947E-5</v>
      </c>
      <c r="BE11" s="229">
        <v>6.9921001922497138E-5</v>
      </c>
      <c r="BF11" s="229">
        <v>2.092101366649911E-5</v>
      </c>
      <c r="BG11" s="229">
        <v>1.1476570970024539E-5</v>
      </c>
      <c r="BH11" s="229">
        <v>5.7363713225081882E-3</v>
      </c>
      <c r="BI11" s="229">
        <v>8.3671258646994095E-4</v>
      </c>
      <c r="BJ11" s="229">
        <v>6.0362043725565468E-5</v>
      </c>
      <c r="BK11" s="229">
        <v>1.6528076050763135E-5</v>
      </c>
      <c r="BL11" s="229">
        <v>6.200843586763473E-5</v>
      </c>
      <c r="BM11" s="229">
        <v>3.2700705920383172E-5</v>
      </c>
      <c r="BN11" s="229">
        <v>4.9080909333845301E-5</v>
      </c>
      <c r="BO11" s="229">
        <v>1.6312494466529129E-5</v>
      </c>
      <c r="BP11" s="229">
        <v>1.4974096098868119E-5</v>
      </c>
      <c r="BQ11" s="229">
        <v>6.8909101587326063E-5</v>
      </c>
      <c r="BR11" s="229">
        <v>2.5543565541527646E-5</v>
      </c>
      <c r="BS11" s="229">
        <v>7.0814681689420505E-5</v>
      </c>
      <c r="BT11" s="229">
        <v>3.3981001776754374E-5</v>
      </c>
      <c r="BU11" s="229">
        <v>9.0973553833656261E-5</v>
      </c>
      <c r="BV11" s="229">
        <v>3.6430944345612716E-5</v>
      </c>
      <c r="BW11" s="229">
        <v>0</v>
      </c>
      <c r="BX11" s="236">
        <v>1.0120315965235533</v>
      </c>
      <c r="BY11" s="243"/>
    </row>
    <row r="12" spans="1:77" x14ac:dyDescent="0.55000000000000004">
      <c r="A12" s="240"/>
      <c r="B12" s="226">
        <v>4</v>
      </c>
      <c r="C12" s="244" t="s">
        <v>3</v>
      </c>
      <c r="D12" s="217" t="s">
        <v>113</v>
      </c>
      <c r="E12" s="229">
        <v>7.8092470646923788E-5</v>
      </c>
      <c r="F12" s="229">
        <v>4.4740355744253352E-5</v>
      </c>
      <c r="G12" s="229">
        <v>4.7304689714533506E-5</v>
      </c>
      <c r="H12" s="229">
        <v>1.0008413171359873</v>
      </c>
      <c r="I12" s="229">
        <v>3.0854858135726771E-5</v>
      </c>
      <c r="J12" s="229">
        <v>4.5569442113692909E-5</v>
      </c>
      <c r="K12" s="229">
        <v>1.7083081080123758E-4</v>
      </c>
      <c r="L12" s="229">
        <v>2.5394145342551258E-5</v>
      </c>
      <c r="M12" s="229">
        <v>2.3673539435496398E-4</v>
      </c>
      <c r="N12" s="229">
        <v>1.0340936166024754E-4</v>
      </c>
      <c r="O12" s="229">
        <v>8.8077232267602508E-5</v>
      </c>
      <c r="P12" s="229">
        <v>1.9004192481594602E-4</v>
      </c>
      <c r="Q12" s="229">
        <v>1.1919339675855084E-4</v>
      </c>
      <c r="R12" s="229">
        <v>7.4862986867631914E-5</v>
      </c>
      <c r="S12" s="229">
        <v>7.6543116666295875E-5</v>
      </c>
      <c r="T12" s="229">
        <v>2.7789634515712702E-4</v>
      </c>
      <c r="U12" s="229">
        <v>3.7133619975101916E-4</v>
      </c>
      <c r="V12" s="229">
        <v>1.3238580875921967E-4</v>
      </c>
      <c r="W12" s="229">
        <v>2.1137460972877833E-4</v>
      </c>
      <c r="X12" s="229">
        <v>1.6483650192410191E-4</v>
      </c>
      <c r="Y12" s="229">
        <v>6.5847782038830425E-4</v>
      </c>
      <c r="Z12" s="229">
        <v>1.1265078031824484E-3</v>
      </c>
      <c r="AA12" s="229">
        <v>1.906478461511368E-3</v>
      </c>
      <c r="AB12" s="229">
        <v>1.8713747266145941E-3</v>
      </c>
      <c r="AC12" s="229">
        <v>9.1135613219731843E-5</v>
      </c>
      <c r="AD12" s="229">
        <v>3.2294643916099799E-4</v>
      </c>
      <c r="AE12" s="229">
        <v>7.4408137827403542E-4</v>
      </c>
      <c r="AF12" s="229">
        <v>1.7177045055176914E-4</v>
      </c>
      <c r="AG12" s="229">
        <v>4.9202808923166801E-2</v>
      </c>
      <c r="AH12" s="229">
        <v>1.0464231436276389E-4</v>
      </c>
      <c r="AI12" s="229">
        <v>9.3339737650501497E-4</v>
      </c>
      <c r="AJ12" s="229">
        <v>5.8361461316364231E-5</v>
      </c>
      <c r="AK12" s="229">
        <v>1.2987024666276655E-4</v>
      </c>
      <c r="AL12" s="229">
        <v>1.6567304245539765E-4</v>
      </c>
      <c r="AM12" s="229">
        <v>1.5890679589060963E-4</v>
      </c>
      <c r="AN12" s="229">
        <v>2.3498664860260767E-4</v>
      </c>
      <c r="AO12" s="229">
        <v>1.0717365806097501E-4</v>
      </c>
      <c r="AP12" s="229">
        <v>9.5512586152679958E-5</v>
      </c>
      <c r="AQ12" s="229">
        <v>9.7555893931326366E-5</v>
      </c>
      <c r="AR12" s="229">
        <v>9.0491559119599304E-5</v>
      </c>
      <c r="AS12" s="229">
        <v>9.8961082336348273E-5</v>
      </c>
      <c r="AT12" s="229">
        <v>8.3133277783426475E-5</v>
      </c>
      <c r="AU12" s="229">
        <v>8.2690723932670533E-5</v>
      </c>
      <c r="AV12" s="229">
        <v>1.4397768038949994E-4</v>
      </c>
      <c r="AW12" s="229">
        <v>1.7858927501613443E-4</v>
      </c>
      <c r="AX12" s="229">
        <v>1.3322175484272353E-4</v>
      </c>
      <c r="AY12" s="229">
        <v>1.7651260866771305E-4</v>
      </c>
      <c r="AZ12" s="229">
        <v>9.3460518246280894E-5</v>
      </c>
      <c r="BA12" s="229">
        <v>2.2405831447385577E-4</v>
      </c>
      <c r="BB12" s="229">
        <v>1.0711583620504661E-4</v>
      </c>
      <c r="BC12" s="229">
        <v>9.0647774192074938E-5</v>
      </c>
      <c r="BD12" s="229">
        <v>4.7305540774129478E-5</v>
      </c>
      <c r="BE12" s="229">
        <v>1.263515832655387E-4</v>
      </c>
      <c r="BF12" s="229">
        <v>5.8684371346384275E-5</v>
      </c>
      <c r="BG12" s="229">
        <v>2.3542323408676164E-5</v>
      </c>
      <c r="BH12" s="229">
        <v>5.760363138067005E-3</v>
      </c>
      <c r="BI12" s="229">
        <v>1.3496159147095184E-2</v>
      </c>
      <c r="BJ12" s="229">
        <v>1.9565614438160376E-4</v>
      </c>
      <c r="BK12" s="229">
        <v>6.6827317253821903E-5</v>
      </c>
      <c r="BL12" s="229">
        <v>2.5718525390061949E-4</v>
      </c>
      <c r="BM12" s="229">
        <v>1.7403089927091859E-4</v>
      </c>
      <c r="BN12" s="229">
        <v>1.2269004606179853E-4</v>
      </c>
      <c r="BO12" s="229">
        <v>5.2296107263082872E-5</v>
      </c>
      <c r="BP12" s="229">
        <v>4.2699005255418502E-5</v>
      </c>
      <c r="BQ12" s="229">
        <v>1.8717348590177246E-4</v>
      </c>
      <c r="BR12" s="229">
        <v>1.0692450697725002E-3</v>
      </c>
      <c r="BS12" s="229">
        <v>1.1581268246435331E-4</v>
      </c>
      <c r="BT12" s="229">
        <v>5.2615760631824786E-4</v>
      </c>
      <c r="BU12" s="229">
        <v>1.3053810372229831E-3</v>
      </c>
      <c r="BV12" s="229">
        <v>1.2319403596780247E-4</v>
      </c>
      <c r="BW12" s="229">
        <v>0</v>
      </c>
      <c r="BX12" s="236">
        <v>1.086766073627405</v>
      </c>
      <c r="BY12" s="243"/>
    </row>
    <row r="13" spans="1:77" x14ac:dyDescent="0.55000000000000004">
      <c r="A13" s="240"/>
      <c r="B13" s="230">
        <v>5</v>
      </c>
      <c r="C13" s="244" t="s">
        <v>4</v>
      </c>
      <c r="D13" s="217" t="s">
        <v>114</v>
      </c>
      <c r="E13" s="229">
        <v>3.5330427802576276E-4</v>
      </c>
      <c r="F13" s="229">
        <v>1.5342288733783801E-4</v>
      </c>
      <c r="G13" s="229">
        <v>1.7351690276221131E-4</v>
      </c>
      <c r="H13" s="229">
        <v>9.1155893732183113E-5</v>
      </c>
      <c r="I13" s="229">
        <v>1.0059957054201611</v>
      </c>
      <c r="J13" s="229">
        <v>1.6593332845640216E-4</v>
      </c>
      <c r="K13" s="229">
        <v>0.25728058364540435</v>
      </c>
      <c r="L13" s="229">
        <v>6.5512975548511553E-5</v>
      </c>
      <c r="M13" s="229">
        <v>5.350540475142598E-3</v>
      </c>
      <c r="N13" s="229">
        <v>2.9552132784139576E-3</v>
      </c>
      <c r="O13" s="229">
        <v>2.6766024770171781E-3</v>
      </c>
      <c r="P13" s="229">
        <v>5.8312884757628978E-4</v>
      </c>
      <c r="Q13" s="229">
        <v>6.4329195422526406E-4</v>
      </c>
      <c r="R13" s="229">
        <v>1.0607989504602111E-3</v>
      </c>
      <c r="S13" s="229">
        <v>2.3847241905641789E-4</v>
      </c>
      <c r="T13" s="229">
        <v>9.2912056231235302E-2</v>
      </c>
      <c r="U13" s="229">
        <v>8.3289218319794016E-3</v>
      </c>
      <c r="V13" s="229">
        <v>1.2659476913426688E-3</v>
      </c>
      <c r="W13" s="229">
        <v>3.3949952862921289E-3</v>
      </c>
      <c r="X13" s="229">
        <v>0.26076192625702482</v>
      </c>
      <c r="Y13" s="229">
        <v>9.1483906699242223E-2</v>
      </c>
      <c r="Z13" s="229">
        <v>2.5076469953742324E-3</v>
      </c>
      <c r="AA13" s="229">
        <v>2.8931934905616422E-2</v>
      </c>
      <c r="AB13" s="229">
        <v>1.5683250666005368E-2</v>
      </c>
      <c r="AC13" s="229">
        <v>0.63760700990391206</v>
      </c>
      <c r="AD13" s="229">
        <v>3.7248441100332853E-2</v>
      </c>
      <c r="AE13" s="229">
        <v>1.4236668383864297E-2</v>
      </c>
      <c r="AF13" s="229">
        <v>7.366949563726655E-4</v>
      </c>
      <c r="AG13" s="229">
        <v>5.5774909843157902E-2</v>
      </c>
      <c r="AH13" s="229">
        <v>0.28634714846743908</v>
      </c>
      <c r="AI13" s="229">
        <v>4.0887066590238136E-2</v>
      </c>
      <c r="AJ13" s="229">
        <v>0.14515894312686636</v>
      </c>
      <c r="AK13" s="229">
        <v>8.6327323264673142E-2</v>
      </c>
      <c r="AL13" s="229">
        <v>2.1188907427280183E-2</v>
      </c>
      <c r="AM13" s="229">
        <v>2.1318472993312829E-2</v>
      </c>
      <c r="AN13" s="229">
        <v>6.4570408250674946E-4</v>
      </c>
      <c r="AO13" s="229">
        <v>1.4103135557715831E-3</v>
      </c>
      <c r="AP13" s="229">
        <v>5.5853143475728738E-4</v>
      </c>
      <c r="AQ13" s="229">
        <v>1.219928320172464E-3</v>
      </c>
      <c r="AR13" s="229">
        <v>1.6573016041163478E-2</v>
      </c>
      <c r="AS13" s="229">
        <v>5.0099879591917551E-4</v>
      </c>
      <c r="AT13" s="229">
        <v>5.3310369002386568E-4</v>
      </c>
      <c r="AU13" s="229">
        <v>7.1041096472778602E-4</v>
      </c>
      <c r="AV13" s="229">
        <v>5.5114598093106875E-4</v>
      </c>
      <c r="AW13" s="229">
        <v>1.0863688795438747E-3</v>
      </c>
      <c r="AX13" s="229">
        <v>1.0704865003115366E-3</v>
      </c>
      <c r="AY13" s="229">
        <v>8.8616390793275213E-4</v>
      </c>
      <c r="AZ13" s="229">
        <v>5.1385259600388315E-4</v>
      </c>
      <c r="BA13" s="229">
        <v>3.7274568958994767E-3</v>
      </c>
      <c r="BB13" s="229">
        <v>5.6587767657207799E-4</v>
      </c>
      <c r="BC13" s="229">
        <v>1.3755778782880781E-3</v>
      </c>
      <c r="BD13" s="229">
        <v>2.3827381798852986E-4</v>
      </c>
      <c r="BE13" s="229">
        <v>5.3167473663733055E-4</v>
      </c>
      <c r="BF13" s="229">
        <v>2.8652979756545096E-4</v>
      </c>
      <c r="BG13" s="229">
        <v>1.6242751325538068E-3</v>
      </c>
      <c r="BH13" s="229">
        <v>8.1285688704212759E-3</v>
      </c>
      <c r="BI13" s="229">
        <v>1.4647353426783671E-2</v>
      </c>
      <c r="BJ13" s="229">
        <v>4.3581572226601928E-4</v>
      </c>
      <c r="BK13" s="229">
        <v>3.2939008873668775E-4</v>
      </c>
      <c r="BL13" s="229">
        <v>8.8413426522943506E-4</v>
      </c>
      <c r="BM13" s="229">
        <v>3.1610591948059161E-4</v>
      </c>
      <c r="BN13" s="229">
        <v>3.1123389128656452E-4</v>
      </c>
      <c r="BO13" s="229">
        <v>1.5414427537609925E-4</v>
      </c>
      <c r="BP13" s="229">
        <v>1.8584401939108773E-4</v>
      </c>
      <c r="BQ13" s="229">
        <v>1.4892116525169015E-3</v>
      </c>
      <c r="BR13" s="229">
        <v>1.5668454983664853E-3</v>
      </c>
      <c r="BS13" s="229">
        <v>5.3295121748528948E-4</v>
      </c>
      <c r="BT13" s="229">
        <v>1.9441521684359267E-3</v>
      </c>
      <c r="BU13" s="229">
        <v>3.4107169834360052E-3</v>
      </c>
      <c r="BV13" s="229">
        <v>4.2685584926591283E-3</v>
      </c>
      <c r="BW13" s="229">
        <v>0</v>
      </c>
      <c r="BX13" s="236">
        <v>3.2031040735320233</v>
      </c>
      <c r="BY13" s="243"/>
    </row>
    <row r="14" spans="1:77" x14ac:dyDescent="0.55000000000000004">
      <c r="A14" s="240"/>
      <c r="B14" s="230">
        <v>6</v>
      </c>
      <c r="C14" s="244" t="s">
        <v>5</v>
      </c>
      <c r="D14" s="217" t="s">
        <v>115</v>
      </c>
      <c r="E14" s="229">
        <v>2.7294456254270811E-2</v>
      </c>
      <c r="F14" s="229">
        <v>1.3631872473405577E-2</v>
      </c>
      <c r="G14" s="229">
        <v>8.8098507389682196E-2</v>
      </c>
      <c r="H14" s="229">
        <v>3.421083249508125E-2</v>
      </c>
      <c r="I14" s="229">
        <v>1.2804151848289265E-2</v>
      </c>
      <c r="J14" s="229">
        <v>1.0000368178399275</v>
      </c>
      <c r="K14" s="229">
        <v>3.2868979398205052E-2</v>
      </c>
      <c r="L14" s="229">
        <v>5.097529848466833E-5</v>
      </c>
      <c r="M14" s="229">
        <v>7.8224643464432011E-4</v>
      </c>
      <c r="N14" s="229">
        <v>4.1455534742901605E-4</v>
      </c>
      <c r="O14" s="229">
        <v>1.3147678706866044E-4</v>
      </c>
      <c r="P14" s="229">
        <v>6.8892816114939317E-5</v>
      </c>
      <c r="Q14" s="229">
        <v>9.795191066866725E-5</v>
      </c>
      <c r="R14" s="229">
        <v>8.2002541484862366E-5</v>
      </c>
      <c r="S14" s="229">
        <v>7.0366314600930021E-5</v>
      </c>
      <c r="T14" s="229">
        <v>1.2446982896353464E-2</v>
      </c>
      <c r="U14" s="229">
        <v>1.4342760649479875E-3</v>
      </c>
      <c r="V14" s="229">
        <v>1.9504508577778451E-4</v>
      </c>
      <c r="W14" s="229">
        <v>3.3844188021486593E-4</v>
      </c>
      <c r="X14" s="229">
        <v>3.7810695111034518E-3</v>
      </c>
      <c r="Y14" s="229">
        <v>1.0192960172639055E-2</v>
      </c>
      <c r="Z14" s="229">
        <v>3.5273404580462779E-3</v>
      </c>
      <c r="AA14" s="229">
        <v>1.756043351281816E-3</v>
      </c>
      <c r="AB14" s="229">
        <v>1.6164048924807246E-3</v>
      </c>
      <c r="AC14" s="229">
        <v>8.1660515361802744E-3</v>
      </c>
      <c r="AD14" s="229">
        <v>5.5379035464153473E-3</v>
      </c>
      <c r="AE14" s="229">
        <v>1.9740433840835562E-3</v>
      </c>
      <c r="AF14" s="229">
        <v>9.9334185642316036E-3</v>
      </c>
      <c r="AG14" s="229">
        <v>5.5755636332901412E-3</v>
      </c>
      <c r="AH14" s="229">
        <v>3.9542670927324866E-3</v>
      </c>
      <c r="AI14" s="229">
        <v>6.6117513307018645E-4</v>
      </c>
      <c r="AJ14" s="229">
        <v>1.88582285959651E-3</v>
      </c>
      <c r="AK14" s="229">
        <v>1.2712614003065276E-3</v>
      </c>
      <c r="AL14" s="229">
        <v>4.6703167883148963E-4</v>
      </c>
      <c r="AM14" s="229">
        <v>2.2194546769100207E-3</v>
      </c>
      <c r="AN14" s="229">
        <v>2.6457135828722656E-4</v>
      </c>
      <c r="AO14" s="229">
        <v>1.1957363467241368E-4</v>
      </c>
      <c r="AP14" s="229">
        <v>7.1325634392554628E-5</v>
      </c>
      <c r="AQ14" s="229">
        <v>1.0874958921813664E-4</v>
      </c>
      <c r="AR14" s="229">
        <v>2.9877519528483717E-4</v>
      </c>
      <c r="AS14" s="229">
        <v>1.0260071429392379E-4</v>
      </c>
      <c r="AT14" s="229">
        <v>8.9981101368672372E-5</v>
      </c>
      <c r="AU14" s="229">
        <v>8.052305818827412E-5</v>
      </c>
      <c r="AV14" s="229">
        <v>1.334328580148373E-4</v>
      </c>
      <c r="AW14" s="229">
        <v>1.8336742148185274E-4</v>
      </c>
      <c r="AX14" s="229">
        <v>1.4505058224849532E-4</v>
      </c>
      <c r="AY14" s="229">
        <v>1.8757377715873766E-4</v>
      </c>
      <c r="AZ14" s="229">
        <v>1.0357666407427783E-4</v>
      </c>
      <c r="BA14" s="229">
        <v>2.8603660178057674E-4</v>
      </c>
      <c r="BB14" s="229">
        <v>1.2654414798724347E-4</v>
      </c>
      <c r="BC14" s="229">
        <v>8.9147452490191006E-5</v>
      </c>
      <c r="BD14" s="229">
        <v>3.1526232281949401E-5</v>
      </c>
      <c r="BE14" s="229">
        <v>1.340602800323644E-4</v>
      </c>
      <c r="BF14" s="229">
        <v>3.5361952523479934E-5</v>
      </c>
      <c r="BG14" s="229">
        <v>4.1810424165636535E-5</v>
      </c>
      <c r="BH14" s="229">
        <v>1.1806425851811394E-3</v>
      </c>
      <c r="BI14" s="229">
        <v>1.6675523473742599E-3</v>
      </c>
      <c r="BJ14" s="229">
        <v>7.5380012959317769E-5</v>
      </c>
      <c r="BK14" s="229">
        <v>2.9507675204231299E-5</v>
      </c>
      <c r="BL14" s="229">
        <v>7.9789696733517903E-5</v>
      </c>
      <c r="BM14" s="229">
        <v>3.9373095709020811E-5</v>
      </c>
      <c r="BN14" s="229">
        <v>3.9293528926300787E-5</v>
      </c>
      <c r="BO14" s="229">
        <v>2.8329165425407391E-5</v>
      </c>
      <c r="BP14" s="229">
        <v>2.5037837824364625E-5</v>
      </c>
      <c r="BQ14" s="229">
        <v>1.7326954943004599E-4</v>
      </c>
      <c r="BR14" s="229">
        <v>1.8108680933111721E-4</v>
      </c>
      <c r="BS14" s="229">
        <v>4.1595535007936185E-5</v>
      </c>
      <c r="BT14" s="229">
        <v>1.7325403172464078E-4</v>
      </c>
      <c r="BU14" s="229">
        <v>1.8574984906768237E-4</v>
      </c>
      <c r="BV14" s="229">
        <v>2.3171834597831144E-4</v>
      </c>
      <c r="BW14" s="229">
        <v>0</v>
      </c>
      <c r="BX14" s="236">
        <v>1.2943638117136749</v>
      </c>
      <c r="BY14" s="243"/>
    </row>
    <row r="15" spans="1:77" x14ac:dyDescent="0.55000000000000004">
      <c r="A15" s="240"/>
      <c r="B15" s="226">
        <v>7</v>
      </c>
      <c r="C15" s="244" t="s">
        <v>6</v>
      </c>
      <c r="D15" s="217" t="s">
        <v>116</v>
      </c>
      <c r="E15" s="229">
        <v>1.4817370987840316E-4</v>
      </c>
      <c r="F15" s="229">
        <v>1.0332635513723461E-4</v>
      </c>
      <c r="G15" s="229">
        <v>1.1506944306891425E-4</v>
      </c>
      <c r="H15" s="229">
        <v>6.9722117704079699E-5</v>
      </c>
      <c r="I15" s="229">
        <v>7.2926783900054582E-5</v>
      </c>
      <c r="J15" s="229">
        <v>1.4483347405873508E-4</v>
      </c>
      <c r="K15" s="229">
        <v>1.0371901288797816</v>
      </c>
      <c r="L15" s="229">
        <v>5.68644742305112E-5</v>
      </c>
      <c r="M15" s="229">
        <v>1.4918188449851336E-2</v>
      </c>
      <c r="N15" s="229">
        <v>8.3698981591561004E-3</v>
      </c>
      <c r="O15" s="229">
        <v>1.0203658102334462E-3</v>
      </c>
      <c r="P15" s="229">
        <v>5.671011975848598E-4</v>
      </c>
      <c r="Q15" s="229">
        <v>2.1597420433255954E-4</v>
      </c>
      <c r="R15" s="229">
        <v>1.8325600389019914E-4</v>
      </c>
      <c r="S15" s="229">
        <v>1.5609785044358972E-4</v>
      </c>
      <c r="T15" s="229">
        <v>0.36575145268460196</v>
      </c>
      <c r="U15" s="229">
        <v>1.3094749709094177E-2</v>
      </c>
      <c r="V15" s="229">
        <v>1.6509635019727575E-3</v>
      </c>
      <c r="W15" s="229">
        <v>2.9155364885781508E-3</v>
      </c>
      <c r="X15" s="229">
        <v>8.9929373774061648E-3</v>
      </c>
      <c r="Y15" s="229">
        <v>0.3070615712300972</v>
      </c>
      <c r="Z15" s="229">
        <v>1.236146685156599E-3</v>
      </c>
      <c r="AA15" s="229">
        <v>1.5843211288921969E-2</v>
      </c>
      <c r="AB15" s="229">
        <v>8.0803201897040131E-3</v>
      </c>
      <c r="AC15" s="229">
        <v>1.8465034946115821E-4</v>
      </c>
      <c r="AD15" s="229">
        <v>2.4543545135164669E-3</v>
      </c>
      <c r="AE15" s="229">
        <v>3.1247798286398324E-3</v>
      </c>
      <c r="AF15" s="229">
        <v>3.0983174602846377E-4</v>
      </c>
      <c r="AG15" s="229">
        <v>2.9891400595327418E-2</v>
      </c>
      <c r="AH15" s="229">
        <v>1.9517719616821762E-4</v>
      </c>
      <c r="AI15" s="229">
        <v>2.5574286953641492E-4</v>
      </c>
      <c r="AJ15" s="229">
        <v>1.2122783394395856E-4</v>
      </c>
      <c r="AK15" s="229">
        <v>1.8097842806904633E-3</v>
      </c>
      <c r="AL15" s="229">
        <v>1.1761651546828712E-3</v>
      </c>
      <c r="AM15" s="229">
        <v>6.3176076170104137E-2</v>
      </c>
      <c r="AN15" s="229">
        <v>4.311477245397413E-4</v>
      </c>
      <c r="AO15" s="229">
        <v>2.2392427951690064E-4</v>
      </c>
      <c r="AP15" s="229">
        <v>2.2969442219077956E-4</v>
      </c>
      <c r="AQ15" s="229">
        <v>2.0078383648690476E-4</v>
      </c>
      <c r="AR15" s="229">
        <v>4.7683347849235757E-4</v>
      </c>
      <c r="AS15" s="229">
        <v>1.8879639874177609E-4</v>
      </c>
      <c r="AT15" s="229">
        <v>1.5573426456839465E-4</v>
      </c>
      <c r="AU15" s="229">
        <v>1.8070659720959551E-4</v>
      </c>
      <c r="AV15" s="229">
        <v>2.846695242187386E-4</v>
      </c>
      <c r="AW15" s="229">
        <v>3.3935574945732498E-4</v>
      </c>
      <c r="AX15" s="229">
        <v>2.5602613718435585E-4</v>
      </c>
      <c r="AY15" s="229">
        <v>3.2906962728055614E-4</v>
      </c>
      <c r="AZ15" s="229">
        <v>2.3398844462872766E-4</v>
      </c>
      <c r="BA15" s="229">
        <v>4.7264043872843089E-4</v>
      </c>
      <c r="BB15" s="229">
        <v>6.4481214895065198E-4</v>
      </c>
      <c r="BC15" s="229">
        <v>2.3195578885616873E-4</v>
      </c>
      <c r="BD15" s="229">
        <v>1.1917192754727078E-4</v>
      </c>
      <c r="BE15" s="229">
        <v>2.3539621515418979E-4</v>
      </c>
      <c r="BF15" s="229">
        <v>1.4094206393803802E-4</v>
      </c>
      <c r="BG15" s="229">
        <v>7.477470149909739E-5</v>
      </c>
      <c r="BH15" s="229">
        <v>7.8414826878631314E-3</v>
      </c>
      <c r="BI15" s="229">
        <v>2.5756977637766836E-2</v>
      </c>
      <c r="BJ15" s="229">
        <v>4.1143691900777439E-4</v>
      </c>
      <c r="BK15" s="229">
        <v>1.6115182400314439E-4</v>
      </c>
      <c r="BL15" s="229">
        <v>7.445351588086283E-4</v>
      </c>
      <c r="BM15" s="229">
        <v>3.5288485736316314E-4</v>
      </c>
      <c r="BN15" s="229">
        <v>2.3689966255698917E-4</v>
      </c>
      <c r="BO15" s="229">
        <v>1.0128070144618973E-4</v>
      </c>
      <c r="BP15" s="229">
        <v>9.4355711442366093E-5</v>
      </c>
      <c r="BQ15" s="229">
        <v>3.8670373903656381E-3</v>
      </c>
      <c r="BR15" s="229">
        <v>1.5527319811774935E-3</v>
      </c>
      <c r="BS15" s="229">
        <v>2.5323817604087944E-4</v>
      </c>
      <c r="BT15" s="229">
        <v>1.8152489431619687E-3</v>
      </c>
      <c r="BU15" s="229">
        <v>7.5764828676993384E-4</v>
      </c>
      <c r="BV15" s="229">
        <v>3.7279768815945712E-3</v>
      </c>
      <c r="BW15" s="229">
        <v>0</v>
      </c>
      <c r="BX15" s="236">
        <v>1.9437833171954431</v>
      </c>
      <c r="BY15" s="243"/>
    </row>
    <row r="16" spans="1:77" x14ac:dyDescent="0.55000000000000004">
      <c r="A16" s="240"/>
      <c r="B16" s="230">
        <v>8</v>
      </c>
      <c r="C16" s="244" t="s">
        <v>7</v>
      </c>
      <c r="D16" s="217" t="s">
        <v>117</v>
      </c>
      <c r="E16" s="229">
        <v>1.3934948252117595E-3</v>
      </c>
      <c r="F16" s="229">
        <v>2.2515053212012753E-4</v>
      </c>
      <c r="G16" s="229">
        <v>2.4562307750213507E-4</v>
      </c>
      <c r="H16" s="229">
        <v>1.3660932831001003E-4</v>
      </c>
      <c r="I16" s="229">
        <v>1.0238833496651414E-4</v>
      </c>
      <c r="J16" s="229">
        <v>2.6901750231319953E-4</v>
      </c>
      <c r="K16" s="229">
        <v>2.3248262563269233E-4</v>
      </c>
      <c r="L16" s="229">
        <v>1.0115532774426688</v>
      </c>
      <c r="M16" s="229">
        <v>2.7774698493377033E-4</v>
      </c>
      <c r="N16" s="229">
        <v>2.3099882523605533E-4</v>
      </c>
      <c r="O16" s="229">
        <v>1.7381983932205717E-4</v>
      </c>
      <c r="P16" s="229">
        <v>4.6943067462230323E-4</v>
      </c>
      <c r="Q16" s="229">
        <v>6.5211677461859247E-4</v>
      </c>
      <c r="R16" s="229">
        <v>2.0031551490629559E-2</v>
      </c>
      <c r="S16" s="229">
        <v>6.0252624462897642E-2</v>
      </c>
      <c r="T16" s="229">
        <v>2.4452317821198723E-4</v>
      </c>
      <c r="U16" s="229">
        <v>2.8217835233530395E-4</v>
      </c>
      <c r="V16" s="229">
        <v>1.4104302736021022E-4</v>
      </c>
      <c r="W16" s="229">
        <v>2.7717431018789153E-4</v>
      </c>
      <c r="X16" s="229">
        <v>1.7695226062226812E-4</v>
      </c>
      <c r="Y16" s="229">
        <v>2.8350770159329952E-4</v>
      </c>
      <c r="Z16" s="229">
        <v>1.4691191506722488E-4</v>
      </c>
      <c r="AA16" s="229">
        <v>2.0675542259355212E-4</v>
      </c>
      <c r="AB16" s="229">
        <v>2.7197129781572914E-4</v>
      </c>
      <c r="AC16" s="229">
        <v>1.6169886984846048E-4</v>
      </c>
      <c r="AD16" s="229">
        <v>5.144192812205294E-4</v>
      </c>
      <c r="AE16" s="229">
        <v>1.8183088204535818E-4</v>
      </c>
      <c r="AF16" s="229">
        <v>5.1717536489579675E-3</v>
      </c>
      <c r="AG16" s="229">
        <v>7.540854834523265E-4</v>
      </c>
      <c r="AH16" s="229">
        <v>8.4586537774857068E-5</v>
      </c>
      <c r="AI16" s="229">
        <v>1.8739920654355565E-4</v>
      </c>
      <c r="AJ16" s="229">
        <v>7.3074829988530648E-5</v>
      </c>
      <c r="AK16" s="229">
        <v>1.9567767078189246E-4</v>
      </c>
      <c r="AL16" s="229">
        <v>2.2059120061770736E-4</v>
      </c>
      <c r="AM16" s="229">
        <v>2.7708244591997223E-4</v>
      </c>
      <c r="AN16" s="229">
        <v>0.25716341450940716</v>
      </c>
      <c r="AO16" s="229">
        <v>1.5515660114845503E-4</v>
      </c>
      <c r="AP16" s="229">
        <v>2.8634182323673552E-4</v>
      </c>
      <c r="AQ16" s="229">
        <v>1.9925657374726433E-4</v>
      </c>
      <c r="AR16" s="229">
        <v>1.2756313275927812E-4</v>
      </c>
      <c r="AS16" s="229">
        <v>1.9407929499023775E-2</v>
      </c>
      <c r="AT16" s="229">
        <v>1.5254255952455817E-4</v>
      </c>
      <c r="AU16" s="229">
        <v>2.1306668773751265E-4</v>
      </c>
      <c r="AV16" s="229">
        <v>5.2498500621971575E-3</v>
      </c>
      <c r="AW16" s="229">
        <v>4.3830058311637807E-3</v>
      </c>
      <c r="AX16" s="229">
        <v>9.0079767608520372E-4</v>
      </c>
      <c r="AY16" s="229">
        <v>6.9163645768959732E-3</v>
      </c>
      <c r="AZ16" s="229">
        <v>8.5663448507382149E-4</v>
      </c>
      <c r="BA16" s="229">
        <v>9.1018849410183303E-2</v>
      </c>
      <c r="BB16" s="229">
        <v>1.6557004580647701E-3</v>
      </c>
      <c r="BC16" s="229">
        <v>1.9917618484602433E-4</v>
      </c>
      <c r="BD16" s="229">
        <v>1.033831696980537E-4</v>
      </c>
      <c r="BE16" s="229">
        <v>3.6624733811487925E-2</v>
      </c>
      <c r="BF16" s="229">
        <v>1.8798973919963876E-4</v>
      </c>
      <c r="BG16" s="229">
        <v>6.2938648503112497E-5</v>
      </c>
      <c r="BH16" s="229">
        <v>3.9941912214489189E-4</v>
      </c>
      <c r="BI16" s="229">
        <v>2.6792663493331993E-4</v>
      </c>
      <c r="BJ16" s="229">
        <v>1.9528840814995592E-4</v>
      </c>
      <c r="BK16" s="229">
        <v>1.6759651768338271E-4</v>
      </c>
      <c r="BL16" s="229">
        <v>5.6108594261036272E-4</v>
      </c>
      <c r="BM16" s="229">
        <v>6.7924965983633991E-4</v>
      </c>
      <c r="BN16" s="229">
        <v>5.6201102471317992E-4</v>
      </c>
      <c r="BO16" s="229">
        <v>4.048628830926956E-3</v>
      </c>
      <c r="BP16" s="229">
        <v>1.2561908838312758E-4</v>
      </c>
      <c r="BQ16" s="229">
        <v>1.5969292471473546E-3</v>
      </c>
      <c r="BR16" s="229">
        <v>1.7796693666422572E-4</v>
      </c>
      <c r="BS16" s="229">
        <v>1.9826594082164805E-3</v>
      </c>
      <c r="BT16" s="229">
        <v>3.2036113086430888E-4</v>
      </c>
      <c r="BU16" s="229">
        <v>1.1911944737667986E-3</v>
      </c>
      <c r="BV16" s="229">
        <v>2.6752314676767954E-3</v>
      </c>
      <c r="BW16" s="229">
        <v>0</v>
      </c>
      <c r="BX16" s="236">
        <v>1.546915413577624</v>
      </c>
      <c r="BY16" s="243"/>
    </row>
    <row r="17" spans="1:77" x14ac:dyDescent="0.55000000000000004">
      <c r="A17" s="240"/>
      <c r="B17" s="230">
        <v>9</v>
      </c>
      <c r="C17" s="244" t="s">
        <v>8</v>
      </c>
      <c r="D17" s="217" t="s">
        <v>118</v>
      </c>
      <c r="E17" s="229">
        <v>9.323284439820841E-5</v>
      </c>
      <c r="F17" s="229">
        <v>5.0307475485173049E-5</v>
      </c>
      <c r="G17" s="229">
        <v>5.2042713830336198E-5</v>
      </c>
      <c r="H17" s="229">
        <v>3.0450872710918507E-5</v>
      </c>
      <c r="I17" s="229">
        <v>3.4375669641131468E-5</v>
      </c>
      <c r="J17" s="229">
        <v>5.131160174041845E-5</v>
      </c>
      <c r="K17" s="229">
        <v>1.1053486895997944E-2</v>
      </c>
      <c r="L17" s="229">
        <v>2.7778758423433184E-5</v>
      </c>
      <c r="M17" s="229">
        <v>1.2065417895300068</v>
      </c>
      <c r="N17" s="229">
        <v>8.3899774991978565E-3</v>
      </c>
      <c r="O17" s="229">
        <v>9.3721713801661751E-4</v>
      </c>
      <c r="P17" s="229">
        <v>1.8609917875748097E-4</v>
      </c>
      <c r="Q17" s="229">
        <v>1.2254062260843137E-4</v>
      </c>
      <c r="R17" s="229">
        <v>8.8173292868603756E-5</v>
      </c>
      <c r="S17" s="229">
        <v>8.9374229215903923E-5</v>
      </c>
      <c r="T17" s="229">
        <v>4.4403521086602898E-3</v>
      </c>
      <c r="U17" s="229">
        <v>0.45977165697018807</v>
      </c>
      <c r="V17" s="229">
        <v>2.7863361016261436E-3</v>
      </c>
      <c r="W17" s="229">
        <v>1.3793321447797359E-2</v>
      </c>
      <c r="X17" s="229">
        <v>2.8474638638688489E-4</v>
      </c>
      <c r="Y17" s="229">
        <v>3.5150149907678236E-3</v>
      </c>
      <c r="Z17" s="229">
        <v>1.3990082968252978E-4</v>
      </c>
      <c r="AA17" s="229">
        <v>3.879863598759352E-4</v>
      </c>
      <c r="AB17" s="229">
        <v>3.3642194512708645E-4</v>
      </c>
      <c r="AC17" s="229">
        <v>8.9911329065379356E-5</v>
      </c>
      <c r="AD17" s="229">
        <v>3.5425489518799142E-4</v>
      </c>
      <c r="AE17" s="229">
        <v>9.3264578003136021E-4</v>
      </c>
      <c r="AF17" s="229">
        <v>1.8151236536011889E-4</v>
      </c>
      <c r="AG17" s="229">
        <v>5.5359154466955813E-4</v>
      </c>
      <c r="AH17" s="229">
        <v>6.3938427846511512E-5</v>
      </c>
      <c r="AI17" s="229">
        <v>1.4928166836219219E-4</v>
      </c>
      <c r="AJ17" s="229">
        <v>6.3076543195193013E-5</v>
      </c>
      <c r="AK17" s="229">
        <v>1.7338213285104497E-4</v>
      </c>
      <c r="AL17" s="229">
        <v>2.1379726779624351E-4</v>
      </c>
      <c r="AM17" s="229">
        <v>8.540255714863679E-4</v>
      </c>
      <c r="AN17" s="229">
        <v>2.8384782530053315E-4</v>
      </c>
      <c r="AO17" s="229">
        <v>1.2836644848690203E-4</v>
      </c>
      <c r="AP17" s="229">
        <v>1.05178884025825E-4</v>
      </c>
      <c r="AQ17" s="229">
        <v>1.1591662652695633E-4</v>
      </c>
      <c r="AR17" s="229">
        <v>1.0224296318086998E-4</v>
      </c>
      <c r="AS17" s="229">
        <v>1.193094491204259E-4</v>
      </c>
      <c r="AT17" s="229">
        <v>1.0140006677183056E-4</v>
      </c>
      <c r="AU17" s="229">
        <v>9.6631689725464463E-5</v>
      </c>
      <c r="AV17" s="229">
        <v>1.645096212831378E-4</v>
      </c>
      <c r="AW17" s="229">
        <v>2.1411458429191225E-4</v>
      </c>
      <c r="AX17" s="229">
        <v>1.6191296960127834E-4</v>
      </c>
      <c r="AY17" s="229">
        <v>2.1499084797366237E-4</v>
      </c>
      <c r="AZ17" s="229">
        <v>1.1538919015662122E-4</v>
      </c>
      <c r="BA17" s="229">
        <v>2.7502888682873352E-4</v>
      </c>
      <c r="BB17" s="229">
        <v>1.3514775189482964E-4</v>
      </c>
      <c r="BC17" s="229">
        <v>1.0383558982341001E-4</v>
      </c>
      <c r="BD17" s="229">
        <v>4.999542452509395E-5</v>
      </c>
      <c r="BE17" s="229">
        <v>1.5352650266611822E-4</v>
      </c>
      <c r="BF17" s="229">
        <v>6.1570245553205558E-5</v>
      </c>
      <c r="BG17" s="229">
        <v>2.7928837885506821E-5</v>
      </c>
      <c r="BH17" s="229">
        <v>3.4651691518960978E-3</v>
      </c>
      <c r="BI17" s="229">
        <v>1.2888939390887604E-2</v>
      </c>
      <c r="BJ17" s="229">
        <v>1.8861734638362442E-4</v>
      </c>
      <c r="BK17" s="229">
        <v>6.7926128977620589E-5</v>
      </c>
      <c r="BL17" s="229">
        <v>2.4431402174875685E-4</v>
      </c>
      <c r="BM17" s="229">
        <v>1.6292580921779807E-4</v>
      </c>
      <c r="BN17" s="229">
        <v>1.0925597475026536E-4</v>
      </c>
      <c r="BO17" s="229">
        <v>4.6600559821785602E-5</v>
      </c>
      <c r="BP17" s="229">
        <v>4.4812051776730409E-5</v>
      </c>
      <c r="BQ17" s="229">
        <v>1.7616029329101465E-4</v>
      </c>
      <c r="BR17" s="229">
        <v>1.404551228803456E-4</v>
      </c>
      <c r="BS17" s="229">
        <v>9.5712195975360541E-5</v>
      </c>
      <c r="BT17" s="229">
        <v>1.0189632006644941E-4</v>
      </c>
      <c r="BU17" s="229">
        <v>2.8970467073482283E-4</v>
      </c>
      <c r="BV17" s="229">
        <v>2.2633744120814384E-4</v>
      </c>
      <c r="BW17" s="229">
        <v>0</v>
      </c>
      <c r="BX17" s="236">
        <v>1.7378129838741023</v>
      </c>
      <c r="BY17" s="243"/>
    </row>
    <row r="18" spans="1:77" x14ac:dyDescent="0.55000000000000004">
      <c r="A18" s="240"/>
      <c r="B18" s="226">
        <v>10</v>
      </c>
      <c r="C18" s="244" t="s">
        <v>9</v>
      </c>
      <c r="D18" s="217" t="s">
        <v>119</v>
      </c>
      <c r="E18" s="229">
        <v>5.6227066940513105E-5</v>
      </c>
      <c r="F18" s="229">
        <v>3.6169762861896143E-5</v>
      </c>
      <c r="G18" s="229">
        <v>3.988531541205604E-5</v>
      </c>
      <c r="H18" s="229">
        <v>2.5526277621206235E-5</v>
      </c>
      <c r="I18" s="229">
        <v>2.5241521898045784E-5</v>
      </c>
      <c r="J18" s="229">
        <v>3.7443999308236062E-5</v>
      </c>
      <c r="K18" s="229">
        <v>4.7008904610283447E-4</v>
      </c>
      <c r="L18" s="229">
        <v>2.158006959287349E-5</v>
      </c>
      <c r="M18" s="229">
        <v>5.7181412156178009E-4</v>
      </c>
      <c r="N18" s="229">
        <v>1.0002958685023029</v>
      </c>
      <c r="O18" s="229">
        <v>9.1757919448615059E-5</v>
      </c>
      <c r="P18" s="229">
        <v>1.8392108268167862E-4</v>
      </c>
      <c r="Q18" s="229">
        <v>1.0145611981751267E-4</v>
      </c>
      <c r="R18" s="229">
        <v>5.616613934027998E-5</v>
      </c>
      <c r="S18" s="229">
        <v>5.8875925494671691E-5</v>
      </c>
      <c r="T18" s="229">
        <v>1.9794313667369796E-3</v>
      </c>
      <c r="U18" s="229">
        <v>2.4443782452004867E-3</v>
      </c>
      <c r="V18" s="229">
        <v>0.13021320241586434</v>
      </c>
      <c r="W18" s="229">
        <v>0.28390872705545628</v>
      </c>
      <c r="X18" s="229">
        <v>1.6500449467123204E-4</v>
      </c>
      <c r="Y18" s="229">
        <v>3.0490657604515144E-4</v>
      </c>
      <c r="Z18" s="229">
        <v>7.6246264823769848E-5</v>
      </c>
      <c r="AA18" s="229">
        <v>1.5232723634200858E-4</v>
      </c>
      <c r="AB18" s="229">
        <v>1.6615675947466386E-4</v>
      </c>
      <c r="AC18" s="229">
        <v>6.1811681987147685E-5</v>
      </c>
      <c r="AD18" s="229">
        <v>1.9710831983083847E-4</v>
      </c>
      <c r="AE18" s="229">
        <v>4.5718886236224545E-3</v>
      </c>
      <c r="AF18" s="229">
        <v>1.0312388280137572E-4</v>
      </c>
      <c r="AG18" s="229">
        <v>3.13755665193047E-4</v>
      </c>
      <c r="AH18" s="229">
        <v>3.9949943641147562E-5</v>
      </c>
      <c r="AI18" s="229">
        <v>9.4777861990999416E-5</v>
      </c>
      <c r="AJ18" s="229">
        <v>4.481747681472807E-5</v>
      </c>
      <c r="AK18" s="229">
        <v>9.144187599236474E-5</v>
      </c>
      <c r="AL18" s="229">
        <v>1.155786128872285E-4</v>
      </c>
      <c r="AM18" s="229">
        <v>1.5588642150460752E-4</v>
      </c>
      <c r="AN18" s="229">
        <v>1.6036976596007257E-4</v>
      </c>
      <c r="AO18" s="229">
        <v>7.8552281790760718E-5</v>
      </c>
      <c r="AP18" s="229">
        <v>8.034663653173347E-5</v>
      </c>
      <c r="AQ18" s="229">
        <v>7.0200963100410389E-5</v>
      </c>
      <c r="AR18" s="229">
        <v>6.2968907946561032E-5</v>
      </c>
      <c r="AS18" s="229">
        <v>7.1490209589360605E-5</v>
      </c>
      <c r="AT18" s="229">
        <v>5.9275839281721402E-5</v>
      </c>
      <c r="AU18" s="229">
        <v>6.3344827760205874E-5</v>
      </c>
      <c r="AV18" s="229">
        <v>1.05616783037901E-4</v>
      </c>
      <c r="AW18" s="229">
        <v>1.3239646380748901E-4</v>
      </c>
      <c r="AX18" s="229">
        <v>9.6020508883554686E-5</v>
      </c>
      <c r="AY18" s="229">
        <v>1.2622863353813082E-4</v>
      </c>
      <c r="AZ18" s="229">
        <v>6.5993227698378981E-5</v>
      </c>
      <c r="BA18" s="229">
        <v>1.5527176515018593E-4</v>
      </c>
      <c r="BB18" s="229">
        <v>7.974369994216247E-5</v>
      </c>
      <c r="BC18" s="229">
        <v>7.2427791657320349E-5</v>
      </c>
      <c r="BD18" s="229">
        <v>4.2645909711338637E-5</v>
      </c>
      <c r="BE18" s="229">
        <v>8.9973539715208371E-5</v>
      </c>
      <c r="BF18" s="229">
        <v>5.2855989585569231E-5</v>
      </c>
      <c r="BG18" s="229">
        <v>1.7884762876305492E-5</v>
      </c>
      <c r="BH18" s="229">
        <v>8.9996238596015479E-3</v>
      </c>
      <c r="BI18" s="229">
        <v>1.3056717589689577E-2</v>
      </c>
      <c r="BJ18" s="229">
        <v>1.8982094171847327E-4</v>
      </c>
      <c r="BK18" s="229">
        <v>6.2717934434027825E-5</v>
      </c>
      <c r="BL18" s="229">
        <v>2.5783144525184985E-4</v>
      </c>
      <c r="BM18" s="229">
        <v>1.7243063063744247E-4</v>
      </c>
      <c r="BN18" s="229">
        <v>1.3247892108930411E-4</v>
      </c>
      <c r="BO18" s="229">
        <v>3.8559500644593132E-5</v>
      </c>
      <c r="BP18" s="229">
        <v>3.8293293400141951E-5</v>
      </c>
      <c r="BQ18" s="229">
        <v>2.0091899075527097E-4</v>
      </c>
      <c r="BR18" s="229">
        <v>4.4830714369410805E-4</v>
      </c>
      <c r="BS18" s="229">
        <v>1.4592356756573126E-4</v>
      </c>
      <c r="BT18" s="229">
        <v>9.7808547676941026E-5</v>
      </c>
      <c r="BU18" s="229">
        <v>3.2391995331319844E-4</v>
      </c>
      <c r="BV18" s="229">
        <v>2.4601040797488343E-4</v>
      </c>
      <c r="BW18" s="229">
        <v>0</v>
      </c>
      <c r="BX18" s="236">
        <v>1.4533675148862779</v>
      </c>
      <c r="BY18" s="243"/>
    </row>
    <row r="19" spans="1:77" x14ac:dyDescent="0.55000000000000004">
      <c r="A19" s="240"/>
      <c r="B19" s="230">
        <v>11</v>
      </c>
      <c r="C19" s="244" t="s">
        <v>10</v>
      </c>
      <c r="D19" s="217" t="s">
        <v>120</v>
      </c>
      <c r="E19" s="229">
        <v>3.1618908523422714E-5</v>
      </c>
      <c r="F19" s="229">
        <v>1.5665151945206715E-5</v>
      </c>
      <c r="G19" s="229">
        <v>1.5389190316376819E-5</v>
      </c>
      <c r="H19" s="229">
        <v>8.3115553993563568E-6</v>
      </c>
      <c r="I19" s="229">
        <v>1.0480476499525812E-5</v>
      </c>
      <c r="J19" s="229">
        <v>1.5688210219355825E-5</v>
      </c>
      <c r="K19" s="229">
        <v>2.1089614331998649E-4</v>
      </c>
      <c r="L19" s="229">
        <v>8.13338368685977E-6</v>
      </c>
      <c r="M19" s="229">
        <v>2.539326218640667E-4</v>
      </c>
      <c r="N19" s="229">
        <v>1.3034181403830797E-4</v>
      </c>
      <c r="O19" s="229">
        <v>1.0131373114421138</v>
      </c>
      <c r="P19" s="229">
        <v>4.3330695995435906E-5</v>
      </c>
      <c r="Q19" s="229">
        <v>4.1628675935332034E-5</v>
      </c>
      <c r="R19" s="229">
        <v>2.8979442529085396E-5</v>
      </c>
      <c r="S19" s="229">
        <v>2.885207731721817E-5</v>
      </c>
      <c r="T19" s="229">
        <v>8.8762397158454224E-4</v>
      </c>
      <c r="U19" s="229">
        <v>1.09223303557283E-3</v>
      </c>
      <c r="V19" s="229">
        <v>0.10240593863125595</v>
      </c>
      <c r="W19" s="229">
        <v>2.7271989387036969E-3</v>
      </c>
      <c r="X19" s="229">
        <v>8.3672852048891167E-5</v>
      </c>
      <c r="Y19" s="229">
        <v>1.572707506552069E-4</v>
      </c>
      <c r="Z19" s="229">
        <v>4.4981748390990437E-5</v>
      </c>
      <c r="AA19" s="229">
        <v>8.6393197049635572E-5</v>
      </c>
      <c r="AB19" s="229">
        <v>9.5332006188441335E-5</v>
      </c>
      <c r="AC19" s="229">
        <v>2.8534023026693611E-5</v>
      </c>
      <c r="AD19" s="229">
        <v>1.1465017401489322E-4</v>
      </c>
      <c r="AE19" s="229">
        <v>2.0211426462811337E-3</v>
      </c>
      <c r="AF19" s="229">
        <v>6.2781136222298965E-5</v>
      </c>
      <c r="AG19" s="229">
        <v>1.4049235225052973E-4</v>
      </c>
      <c r="AH19" s="229">
        <v>2.1098901433166325E-5</v>
      </c>
      <c r="AI19" s="229">
        <v>4.90911894638039E-5</v>
      </c>
      <c r="AJ19" s="229">
        <v>1.9200421024628748E-5</v>
      </c>
      <c r="AK19" s="229">
        <v>5.4224534080576146E-5</v>
      </c>
      <c r="AL19" s="229">
        <v>7.1407813267907597E-5</v>
      </c>
      <c r="AM19" s="229">
        <v>8.258723222422592E-5</v>
      </c>
      <c r="AN19" s="229">
        <v>9.8630037901955293E-5</v>
      </c>
      <c r="AO19" s="229">
        <v>4.3049546390585318E-5</v>
      </c>
      <c r="AP19" s="229">
        <v>3.1113212845699255E-5</v>
      </c>
      <c r="AQ19" s="229">
        <v>3.9087597188230386E-5</v>
      </c>
      <c r="AR19" s="229">
        <v>3.3565817079447296E-5</v>
      </c>
      <c r="AS19" s="229">
        <v>4.0354588284458264E-5</v>
      </c>
      <c r="AT19" s="229">
        <v>3.4756610134107656E-5</v>
      </c>
      <c r="AU19" s="229">
        <v>3.1306170989087257E-5</v>
      </c>
      <c r="AV19" s="229">
        <v>5.4458134318581227E-5</v>
      </c>
      <c r="AW19" s="229">
        <v>7.2280825772855117E-5</v>
      </c>
      <c r="AX19" s="229">
        <v>5.5169485539065293E-5</v>
      </c>
      <c r="AY19" s="229">
        <v>7.3610171400795163E-5</v>
      </c>
      <c r="AZ19" s="229">
        <v>3.9582501557619E-5</v>
      </c>
      <c r="BA19" s="229">
        <v>9.5331666500143839E-5</v>
      </c>
      <c r="BB19" s="229">
        <v>4.5472998649817715E-5</v>
      </c>
      <c r="BC19" s="229">
        <v>3.2312289232972884E-5</v>
      </c>
      <c r="BD19" s="229">
        <v>1.4573894679900992E-5</v>
      </c>
      <c r="BE19" s="229">
        <v>5.2576642803142799E-5</v>
      </c>
      <c r="BF19" s="229">
        <v>1.695291110985924E-5</v>
      </c>
      <c r="BG19" s="229">
        <v>8.9508002754790168E-6</v>
      </c>
      <c r="BH19" s="229">
        <v>1.3987972620117936E-3</v>
      </c>
      <c r="BI19" s="229">
        <v>2.3701891603527376E-3</v>
      </c>
      <c r="BJ19" s="229">
        <v>4.7445237442119484E-5</v>
      </c>
      <c r="BK19" s="229">
        <v>1.6390334635156249E-5</v>
      </c>
      <c r="BL19" s="229">
        <v>5.5121401424579893E-5</v>
      </c>
      <c r="BM19" s="229">
        <v>3.4989023624440166E-5</v>
      </c>
      <c r="BN19" s="229">
        <v>2.8514115493078766E-5</v>
      </c>
      <c r="BO19" s="229">
        <v>1.3181024523555371E-5</v>
      </c>
      <c r="BP19" s="229">
        <v>1.2322251610983794E-5</v>
      </c>
      <c r="BQ19" s="229">
        <v>4.5812682005957894E-5</v>
      </c>
      <c r="BR19" s="229">
        <v>5.3676680911557274E-5</v>
      </c>
      <c r="BS19" s="229">
        <v>2.8418542276121835E-5</v>
      </c>
      <c r="BT19" s="229">
        <v>3.2319873198156414E-5</v>
      </c>
      <c r="BU19" s="229">
        <v>8.687326862276957E-5</v>
      </c>
      <c r="BV19" s="229">
        <v>3.2886683439329113E-5</v>
      </c>
      <c r="BW19" s="229">
        <v>0</v>
      </c>
      <c r="BX19" s="236">
        <v>1.1293964887886696</v>
      </c>
      <c r="BY19" s="243"/>
    </row>
    <row r="20" spans="1:77" x14ac:dyDescent="0.55000000000000004">
      <c r="A20" s="240"/>
      <c r="B20" s="230">
        <v>12</v>
      </c>
      <c r="C20" s="244" t="s">
        <v>11</v>
      </c>
      <c r="D20" s="217" t="s">
        <v>121</v>
      </c>
      <c r="E20" s="229">
        <v>3.7004826871542612E-3</v>
      </c>
      <c r="F20" s="229">
        <v>1.461271374201913E-2</v>
      </c>
      <c r="G20" s="229">
        <v>4.871739361535345E-3</v>
      </c>
      <c r="H20" s="229">
        <v>4.3216566626120469E-3</v>
      </c>
      <c r="I20" s="229">
        <v>3.5887983859645804E-3</v>
      </c>
      <c r="J20" s="229">
        <v>9.7758287984950811E-3</v>
      </c>
      <c r="K20" s="229">
        <v>6.167962711856643E-3</v>
      </c>
      <c r="L20" s="229">
        <v>2.141813243917776E-3</v>
      </c>
      <c r="M20" s="229">
        <v>7.2830211656085258E-3</v>
      </c>
      <c r="N20" s="229">
        <v>9.7169206727267133E-3</v>
      </c>
      <c r="O20" s="229">
        <v>7.0345306264064213E-3</v>
      </c>
      <c r="P20" s="229">
        <v>1.0085085164879422</v>
      </c>
      <c r="Q20" s="229">
        <v>4.0105389642878103E-3</v>
      </c>
      <c r="R20" s="229">
        <v>1.0835370173077645E-2</v>
      </c>
      <c r="S20" s="229">
        <v>6.0520586865734673E-3</v>
      </c>
      <c r="T20" s="229">
        <v>5.677264075060401E-3</v>
      </c>
      <c r="U20" s="229">
        <v>7.0421177065525453E-3</v>
      </c>
      <c r="V20" s="229">
        <v>5.0954636403523282E-3</v>
      </c>
      <c r="W20" s="229">
        <v>6.7014228902344949E-3</v>
      </c>
      <c r="X20" s="229">
        <v>3.7152815193928421E-3</v>
      </c>
      <c r="Y20" s="229">
        <v>5.1079825113317986E-3</v>
      </c>
      <c r="Z20" s="229">
        <v>5.0767229812767609E-3</v>
      </c>
      <c r="AA20" s="229">
        <v>3.5001838393294059E-3</v>
      </c>
      <c r="AB20" s="229">
        <v>8.4857947691064847E-3</v>
      </c>
      <c r="AC20" s="229">
        <v>8.5904943197891211E-3</v>
      </c>
      <c r="AD20" s="229">
        <v>4.4657680332805365E-3</v>
      </c>
      <c r="AE20" s="229">
        <v>3.5743937373378457E-3</v>
      </c>
      <c r="AF20" s="229">
        <v>4.7159553001309166E-3</v>
      </c>
      <c r="AG20" s="229">
        <v>8.175825756027693E-3</v>
      </c>
      <c r="AH20" s="229">
        <v>3.1597372204935224E-3</v>
      </c>
      <c r="AI20" s="229">
        <v>4.5793537672579061E-3</v>
      </c>
      <c r="AJ20" s="229">
        <v>1.6172085151749888E-3</v>
      </c>
      <c r="AK20" s="229">
        <v>4.6503924162417431E-3</v>
      </c>
      <c r="AL20" s="229">
        <v>2.6794690546640175E-3</v>
      </c>
      <c r="AM20" s="229">
        <v>3.2390787989988071E-3</v>
      </c>
      <c r="AN20" s="229">
        <v>5.6202898084965151E-3</v>
      </c>
      <c r="AO20" s="229">
        <v>3.8130160397686851E-3</v>
      </c>
      <c r="AP20" s="229">
        <v>0.25331773772055838</v>
      </c>
      <c r="AQ20" s="229">
        <v>2.780856169397852E-3</v>
      </c>
      <c r="AR20" s="229">
        <v>3.944085425665351E-3</v>
      </c>
      <c r="AS20" s="229">
        <v>2.7365595012568277E-3</v>
      </c>
      <c r="AT20" s="229">
        <v>2.5390051239371808E-3</v>
      </c>
      <c r="AU20" s="229">
        <v>1.7856251461048061E-2</v>
      </c>
      <c r="AV20" s="229">
        <v>2.3490295501489185E-2</v>
      </c>
      <c r="AW20" s="229">
        <v>5.7763336777964811E-3</v>
      </c>
      <c r="AX20" s="229">
        <v>4.1168246159969122E-3</v>
      </c>
      <c r="AY20" s="229">
        <v>6.9295992570776689E-3</v>
      </c>
      <c r="AZ20" s="229">
        <v>1.8672772487831387E-3</v>
      </c>
      <c r="BA20" s="229">
        <v>4.0529173949774852E-3</v>
      </c>
      <c r="BB20" s="229">
        <v>3.0718202418923649E-3</v>
      </c>
      <c r="BC20" s="229">
        <v>5.5598062016853397E-2</v>
      </c>
      <c r="BD20" s="229">
        <v>3.8800829969357947E-3</v>
      </c>
      <c r="BE20" s="229">
        <v>4.772168410380054E-3</v>
      </c>
      <c r="BF20" s="229">
        <v>5.3352474601722055E-3</v>
      </c>
      <c r="BG20" s="229">
        <v>8.9026215280190325E-4</v>
      </c>
      <c r="BH20" s="229">
        <v>5.5838318134332609E-3</v>
      </c>
      <c r="BI20" s="229">
        <v>3.1604886537061638E-3</v>
      </c>
      <c r="BJ20" s="229">
        <v>2.4800561249299181E-2</v>
      </c>
      <c r="BK20" s="229">
        <v>5.6521094569423076E-3</v>
      </c>
      <c r="BL20" s="229">
        <v>5.7428013925296282E-3</v>
      </c>
      <c r="BM20" s="229">
        <v>1.8761741093608966E-3</v>
      </c>
      <c r="BN20" s="229">
        <v>1.8567712809587076E-3</v>
      </c>
      <c r="BO20" s="229">
        <v>3.2513101691687236E-3</v>
      </c>
      <c r="BP20" s="229">
        <v>4.0670578525324455E-3</v>
      </c>
      <c r="BQ20" s="229">
        <v>2.3842631645539657E-3</v>
      </c>
      <c r="BR20" s="229">
        <v>8.5187955510308941E-4</v>
      </c>
      <c r="BS20" s="229">
        <v>1.459732203636311E-3</v>
      </c>
      <c r="BT20" s="229">
        <v>1.0250350005623456E-3</v>
      </c>
      <c r="BU20" s="229">
        <v>2.248540273271813E-3</v>
      </c>
      <c r="BV20" s="229">
        <v>4.434644861341654E-3</v>
      </c>
      <c r="BW20" s="229">
        <v>0</v>
      </c>
      <c r="BX20" s="236">
        <v>1.6832557564838977</v>
      </c>
      <c r="BY20" s="243"/>
    </row>
    <row r="21" spans="1:77" x14ac:dyDescent="0.55000000000000004">
      <c r="A21" s="240"/>
      <c r="B21" s="226">
        <v>13</v>
      </c>
      <c r="C21" s="244" t="s">
        <v>12</v>
      </c>
      <c r="D21" s="217" t="s">
        <v>122</v>
      </c>
      <c r="E21" s="229">
        <v>6.3343754315821072E-4</v>
      </c>
      <c r="F21" s="229">
        <v>2.5032193395460971E-3</v>
      </c>
      <c r="G21" s="229">
        <v>8.3380990656070847E-4</v>
      </c>
      <c r="H21" s="229">
        <v>7.4005429646023827E-4</v>
      </c>
      <c r="I21" s="229">
        <v>6.1426860040482661E-4</v>
      </c>
      <c r="J21" s="229">
        <v>1.6741661652554846E-3</v>
      </c>
      <c r="K21" s="229">
        <v>1.0552538147441104E-3</v>
      </c>
      <c r="L21" s="229">
        <v>3.6673966428994931E-4</v>
      </c>
      <c r="M21" s="229">
        <v>1.2470899993243744E-3</v>
      </c>
      <c r="N21" s="229">
        <v>1.6644104870575569E-3</v>
      </c>
      <c r="O21" s="229">
        <v>1.2038744648452872E-3</v>
      </c>
      <c r="P21" s="229">
        <v>0.17148242509620346</v>
      </c>
      <c r="Q21" s="229">
        <v>1.0006861851145126</v>
      </c>
      <c r="R21" s="229">
        <v>1.8551745807160924E-3</v>
      </c>
      <c r="S21" s="229">
        <v>1.0358810143788527E-3</v>
      </c>
      <c r="T21" s="229">
        <v>9.7126282154446871E-4</v>
      </c>
      <c r="U21" s="229">
        <v>1.2054875461564973E-3</v>
      </c>
      <c r="V21" s="229">
        <v>8.7231690932294457E-4</v>
      </c>
      <c r="W21" s="229">
        <v>1.1473864146177765E-3</v>
      </c>
      <c r="X21" s="229">
        <v>6.3563926560206976E-4</v>
      </c>
      <c r="Y21" s="229">
        <v>8.7410702464013872E-4</v>
      </c>
      <c r="Z21" s="229">
        <v>8.6941291901056011E-4</v>
      </c>
      <c r="AA21" s="229">
        <v>5.9904896854838161E-4</v>
      </c>
      <c r="AB21" s="229">
        <v>1.4527787565163327E-3</v>
      </c>
      <c r="AC21" s="229">
        <v>1.4698899842738723E-3</v>
      </c>
      <c r="AD21" s="229">
        <v>7.6408985762040896E-4</v>
      </c>
      <c r="AE21" s="229">
        <v>6.1194781752897437E-4</v>
      </c>
      <c r="AF21" s="229">
        <v>8.0688263587224893E-4</v>
      </c>
      <c r="AG21" s="229">
        <v>1.3992516671129896E-3</v>
      </c>
      <c r="AH21" s="229">
        <v>5.4086314882763635E-4</v>
      </c>
      <c r="AI21" s="229">
        <v>7.8374540617157313E-4</v>
      </c>
      <c r="AJ21" s="229">
        <v>2.7678250628781738E-4</v>
      </c>
      <c r="AK21" s="229">
        <v>7.9529299731616679E-4</v>
      </c>
      <c r="AL21" s="229">
        <v>4.5821954381479224E-4</v>
      </c>
      <c r="AM21" s="229">
        <v>5.5399090012091777E-4</v>
      </c>
      <c r="AN21" s="229">
        <v>9.6214970695086821E-4</v>
      </c>
      <c r="AO21" s="229">
        <v>6.5216648438279974E-4</v>
      </c>
      <c r="AP21" s="229">
        <v>4.3426261483901329E-2</v>
      </c>
      <c r="AQ21" s="229">
        <v>4.7551431167128678E-4</v>
      </c>
      <c r="AR21" s="229">
        <v>6.752177892050844E-4</v>
      </c>
      <c r="AS21" s="229">
        <v>4.6799582176509089E-4</v>
      </c>
      <c r="AT21" s="229">
        <v>4.3368815348884511E-4</v>
      </c>
      <c r="AU21" s="229">
        <v>3.0577965694885221E-3</v>
      </c>
      <c r="AV21" s="229">
        <v>4.0223862507707256E-3</v>
      </c>
      <c r="AW21" s="229">
        <v>9.884763246834564E-4</v>
      </c>
      <c r="AX21" s="229">
        <v>7.0446785177563415E-4</v>
      </c>
      <c r="AY21" s="229">
        <v>1.1843653451839794E-3</v>
      </c>
      <c r="AZ21" s="229">
        <v>3.1921249411815067E-4</v>
      </c>
      <c r="BA21" s="229">
        <v>6.9354699909442922E-4</v>
      </c>
      <c r="BB21" s="229">
        <v>5.2461360448488137E-4</v>
      </c>
      <c r="BC21" s="229">
        <v>9.4874464737409025E-3</v>
      </c>
      <c r="BD21" s="229">
        <v>6.6375441902122377E-4</v>
      </c>
      <c r="BE21" s="229">
        <v>8.1707607792704385E-4</v>
      </c>
      <c r="BF21" s="229">
        <v>9.1287658977215252E-4</v>
      </c>
      <c r="BG21" s="229">
        <v>1.5232433531706504E-4</v>
      </c>
      <c r="BH21" s="229">
        <v>9.5453177433079404E-4</v>
      </c>
      <c r="BI21" s="229">
        <v>5.4055931694785622E-4</v>
      </c>
      <c r="BJ21" s="229">
        <v>4.2466814174081467E-3</v>
      </c>
      <c r="BK21" s="229">
        <v>9.6782266569750788E-4</v>
      </c>
      <c r="BL21" s="229">
        <v>9.8145339454546723E-4</v>
      </c>
      <c r="BM21" s="229">
        <v>3.2075564473661874E-4</v>
      </c>
      <c r="BN21" s="229">
        <v>3.1731678971034751E-4</v>
      </c>
      <c r="BO21" s="229">
        <v>5.5633766011752505E-4</v>
      </c>
      <c r="BP21" s="229">
        <v>6.9628396541129693E-4</v>
      </c>
      <c r="BQ21" s="229">
        <v>4.0792597602848059E-4</v>
      </c>
      <c r="BR21" s="229">
        <v>1.4572372566356255E-4</v>
      </c>
      <c r="BS21" s="229">
        <v>2.494628058320641E-4</v>
      </c>
      <c r="BT21" s="229">
        <v>1.7535662223509379E-4</v>
      </c>
      <c r="BU21" s="229">
        <v>3.8463467346265112E-4</v>
      </c>
      <c r="BV21" s="229">
        <v>7.5882826814122008E-4</v>
      </c>
      <c r="BW21" s="229">
        <v>0</v>
      </c>
      <c r="BX21" s="236">
        <v>1.2870093989653764</v>
      </c>
      <c r="BY21" s="243"/>
    </row>
    <row r="22" spans="1:77" x14ac:dyDescent="0.55000000000000004">
      <c r="A22" s="240"/>
      <c r="B22" s="230">
        <v>14</v>
      </c>
      <c r="C22" s="244" t="s">
        <v>13</v>
      </c>
      <c r="D22" s="217" t="s">
        <v>123</v>
      </c>
      <c r="E22" s="229">
        <v>2.7809891752302794E-4</v>
      </c>
      <c r="F22" s="229">
        <v>2.1384508241293021E-4</v>
      </c>
      <c r="G22" s="229">
        <v>2.0688726460441325E-4</v>
      </c>
      <c r="H22" s="229">
        <v>1.1760653563806049E-4</v>
      </c>
      <c r="I22" s="229">
        <v>1.5583661039126923E-4</v>
      </c>
      <c r="J22" s="229">
        <v>6.4332141738752859E-4</v>
      </c>
      <c r="K22" s="229">
        <v>2.9809822071771966E-4</v>
      </c>
      <c r="L22" s="229">
        <v>7.1103799082448268E-5</v>
      </c>
      <c r="M22" s="229">
        <v>3.874921763657559E-4</v>
      </c>
      <c r="N22" s="229">
        <v>4.8439564538387545E-4</v>
      </c>
      <c r="O22" s="229">
        <v>3.1986546440993479E-4</v>
      </c>
      <c r="P22" s="229">
        <v>2.9601521225050319E-3</v>
      </c>
      <c r="Q22" s="229">
        <v>1.4193443098414013E-2</v>
      </c>
      <c r="R22" s="229">
        <v>1.0008794210735783</v>
      </c>
      <c r="S22" s="229">
        <v>3.0977348751241466E-4</v>
      </c>
      <c r="T22" s="229">
        <v>2.8770822934787431E-4</v>
      </c>
      <c r="U22" s="229">
        <v>3.3631483907263558E-4</v>
      </c>
      <c r="V22" s="229">
        <v>2.6105281440601464E-4</v>
      </c>
      <c r="W22" s="229">
        <v>2.2708446097658309E-3</v>
      </c>
      <c r="X22" s="229">
        <v>2.1891359844911158E-4</v>
      </c>
      <c r="Y22" s="229">
        <v>3.263486324233117E-4</v>
      </c>
      <c r="Z22" s="229">
        <v>1.5130598861039167E-4</v>
      </c>
      <c r="AA22" s="229">
        <v>2.1007085906490011E-4</v>
      </c>
      <c r="AB22" s="229">
        <v>3.7136822772089651E-4</v>
      </c>
      <c r="AC22" s="229">
        <v>2.3498503584904858E-4</v>
      </c>
      <c r="AD22" s="229">
        <v>3.44055385248193E-4</v>
      </c>
      <c r="AE22" s="229">
        <v>2.2923087936632851E-4</v>
      </c>
      <c r="AF22" s="229">
        <v>4.7341149146933926E-4</v>
      </c>
      <c r="AG22" s="229">
        <v>6.1976494845522817E-4</v>
      </c>
      <c r="AH22" s="229">
        <v>1.2616359426902574E-4</v>
      </c>
      <c r="AI22" s="229">
        <v>3.6154163745623125E-4</v>
      </c>
      <c r="AJ22" s="229">
        <v>7.5836721437928464E-5</v>
      </c>
      <c r="AK22" s="229">
        <v>4.404533084060418E-4</v>
      </c>
      <c r="AL22" s="229">
        <v>3.5979159737834393E-4</v>
      </c>
      <c r="AM22" s="229">
        <v>4.8648021880294247E-4</v>
      </c>
      <c r="AN22" s="229">
        <v>2.3213625359739844E-3</v>
      </c>
      <c r="AO22" s="229">
        <v>3.045480206934137E-4</v>
      </c>
      <c r="AP22" s="229">
        <v>9.3494787538575292E-4</v>
      </c>
      <c r="AQ22" s="229">
        <v>3.1119841575922898E-3</v>
      </c>
      <c r="AR22" s="229">
        <v>9.1955542311362461E-4</v>
      </c>
      <c r="AS22" s="229">
        <v>6.9107498573620898E-4</v>
      </c>
      <c r="AT22" s="229">
        <v>5.3313252985121744E-4</v>
      </c>
      <c r="AU22" s="229">
        <v>9.6144676905472357E-4</v>
      </c>
      <c r="AV22" s="229">
        <v>2.7534122935079621E-3</v>
      </c>
      <c r="AW22" s="229">
        <v>0.2117585742912301</v>
      </c>
      <c r="AX22" s="229">
        <v>3.3137277938490736E-2</v>
      </c>
      <c r="AY22" s="229">
        <v>3.2890867427338981E-2</v>
      </c>
      <c r="AZ22" s="229">
        <v>3.1611946298805713E-3</v>
      </c>
      <c r="BA22" s="229">
        <v>6.607610850460092E-3</v>
      </c>
      <c r="BB22" s="229">
        <v>5.114984411757199E-3</v>
      </c>
      <c r="BC22" s="229">
        <v>5.5514026116860668E-4</v>
      </c>
      <c r="BD22" s="229">
        <v>1.5859074830994798E-4</v>
      </c>
      <c r="BE22" s="229">
        <v>1.7605925401233907E-3</v>
      </c>
      <c r="BF22" s="229">
        <v>7.725666432051828E-5</v>
      </c>
      <c r="BG22" s="229">
        <v>3.8533297691546475E-5</v>
      </c>
      <c r="BH22" s="229">
        <v>2.9044906639189179E-4</v>
      </c>
      <c r="BI22" s="229">
        <v>2.8122360660798703E-4</v>
      </c>
      <c r="BJ22" s="229">
        <v>1.5768235509127314E-4</v>
      </c>
      <c r="BK22" s="229">
        <v>7.881363927193734E-5</v>
      </c>
      <c r="BL22" s="229">
        <v>5.3913695079207252E-4</v>
      </c>
      <c r="BM22" s="229">
        <v>1.9179200201155977E-4</v>
      </c>
      <c r="BN22" s="229">
        <v>2.2253976442564448E-4</v>
      </c>
      <c r="BO22" s="229">
        <v>2.2305353474671343E-4</v>
      </c>
      <c r="BP22" s="229">
        <v>7.9377697340982711E-5</v>
      </c>
      <c r="BQ22" s="229">
        <v>9.6255878484274859E-5</v>
      </c>
      <c r="BR22" s="229">
        <v>2.5646401890959723E-4</v>
      </c>
      <c r="BS22" s="229">
        <v>1.0042462774221703E-4</v>
      </c>
      <c r="BT22" s="229">
        <v>6.4517087139625477E-4</v>
      </c>
      <c r="BU22" s="229">
        <v>1.92928554720422E-4</v>
      </c>
      <c r="BV22" s="229">
        <v>7.016473915784923E-4</v>
      </c>
      <c r="BW22" s="229">
        <v>0</v>
      </c>
      <c r="BX22" s="236">
        <v>1.3415540311441185</v>
      </c>
      <c r="BY22" s="243"/>
    </row>
    <row r="23" spans="1:77" x14ac:dyDescent="0.55000000000000004">
      <c r="A23" s="240"/>
      <c r="B23" s="230">
        <v>15</v>
      </c>
      <c r="C23" s="244" t="s">
        <v>14</v>
      </c>
      <c r="D23" s="217" t="s">
        <v>124</v>
      </c>
      <c r="E23" s="229">
        <v>6.1666936806320576E-5</v>
      </c>
      <c r="F23" s="229">
        <v>3.7943615062921241E-5</v>
      </c>
      <c r="G23" s="229">
        <v>4.0879228875848151E-5</v>
      </c>
      <c r="H23" s="229">
        <v>2.1108911046639871E-5</v>
      </c>
      <c r="I23" s="229">
        <v>2.1616380771515664E-5</v>
      </c>
      <c r="J23" s="229">
        <v>4.0160043284173665E-5</v>
      </c>
      <c r="K23" s="229">
        <v>6.9807185700253573E-5</v>
      </c>
      <c r="L23" s="229">
        <v>1.1232086813242332E-5</v>
      </c>
      <c r="M23" s="229">
        <v>1.1547750390450336E-4</v>
      </c>
      <c r="N23" s="229">
        <v>4.6342097080387584E-5</v>
      </c>
      <c r="O23" s="229">
        <v>1.0362140147259391E-4</v>
      </c>
      <c r="P23" s="229">
        <v>1.6256595034170159E-4</v>
      </c>
      <c r="Q23" s="229">
        <v>3.7442457862783417E-4</v>
      </c>
      <c r="R23" s="229">
        <v>9.3620935178975628E-5</v>
      </c>
      <c r="S23" s="229">
        <v>1.0000583244724714</v>
      </c>
      <c r="T23" s="229">
        <v>8.8314258765355059E-5</v>
      </c>
      <c r="U23" s="229">
        <v>1.1143847774050717E-4</v>
      </c>
      <c r="V23" s="229">
        <v>5.2997155318723968E-5</v>
      </c>
      <c r="W23" s="229">
        <v>7.2501956212409061E-5</v>
      </c>
      <c r="X23" s="229">
        <v>6.6781203080994644E-5</v>
      </c>
      <c r="Y23" s="229">
        <v>9.1234419049421263E-5</v>
      </c>
      <c r="Z23" s="229">
        <v>4.2324727557863338E-5</v>
      </c>
      <c r="AA23" s="229">
        <v>8.0895703733815E-5</v>
      </c>
      <c r="AB23" s="229">
        <v>8.5144228139423961E-5</v>
      </c>
      <c r="AC23" s="229">
        <v>1.1433932814218332E-4</v>
      </c>
      <c r="AD23" s="229">
        <v>1.2154273919448298E-4</v>
      </c>
      <c r="AE23" s="229">
        <v>6.2671411198022176E-5</v>
      </c>
      <c r="AF23" s="229">
        <v>6.7043075191959215E-5</v>
      </c>
      <c r="AG23" s="229">
        <v>8.9579005470032715E-5</v>
      </c>
      <c r="AH23" s="229">
        <v>3.4196595501967158E-5</v>
      </c>
      <c r="AI23" s="229">
        <v>1.0528451135282592E-4</v>
      </c>
      <c r="AJ23" s="229">
        <v>2.6646916377889913E-5</v>
      </c>
      <c r="AK23" s="229">
        <v>5.9560377514176792E-5</v>
      </c>
      <c r="AL23" s="229">
        <v>7.5153474642956995E-5</v>
      </c>
      <c r="AM23" s="229">
        <v>1.0150999366675437E-4</v>
      </c>
      <c r="AN23" s="229">
        <v>1.2213614724328352E-4</v>
      </c>
      <c r="AO23" s="229">
        <v>6.5460278937728818E-5</v>
      </c>
      <c r="AP23" s="229">
        <v>1.1480927609918402E-4</v>
      </c>
      <c r="AQ23" s="229">
        <v>9.6285202318990544E-5</v>
      </c>
      <c r="AR23" s="229">
        <v>9.8316768594790364E-5</v>
      </c>
      <c r="AS23" s="229">
        <v>5.3340905823307564E-5</v>
      </c>
      <c r="AT23" s="229">
        <v>4.691332790081913E-5</v>
      </c>
      <c r="AU23" s="229">
        <v>8.273566329152007E-5</v>
      </c>
      <c r="AV23" s="229">
        <v>8.1558158976932527E-2</v>
      </c>
      <c r="AW23" s="229">
        <v>8.2677511658836605E-5</v>
      </c>
      <c r="AX23" s="229">
        <v>1.2821265393463081E-4</v>
      </c>
      <c r="AY23" s="229">
        <v>1.1739995778701896E-4</v>
      </c>
      <c r="AZ23" s="229">
        <v>5.8858180654067197E-5</v>
      </c>
      <c r="BA23" s="229">
        <v>1.3107821406322219E-4</v>
      </c>
      <c r="BB23" s="229">
        <v>5.5826422778098612E-5</v>
      </c>
      <c r="BC23" s="229">
        <v>1.5913447333215262E-4</v>
      </c>
      <c r="BD23" s="229">
        <v>5.263391914973739E-5</v>
      </c>
      <c r="BE23" s="229">
        <v>1.7467295427884683E-2</v>
      </c>
      <c r="BF23" s="229">
        <v>7.3690943254515166E-5</v>
      </c>
      <c r="BG23" s="229">
        <v>2.6334016574377899E-5</v>
      </c>
      <c r="BH23" s="229">
        <v>1.6430996625487645E-4</v>
      </c>
      <c r="BI23" s="229">
        <v>1.120765451168219E-4</v>
      </c>
      <c r="BJ23" s="229">
        <v>7.3864843404303546E-5</v>
      </c>
      <c r="BK23" s="229">
        <v>6.5241945618748243E-5</v>
      </c>
      <c r="BL23" s="229">
        <v>6.8281562113230127E-5</v>
      </c>
      <c r="BM23" s="229">
        <v>2.7604505997327704E-4</v>
      </c>
      <c r="BN23" s="229">
        <v>1.3485597782037618E-4</v>
      </c>
      <c r="BO23" s="229">
        <v>1.9260612690572949E-3</v>
      </c>
      <c r="BP23" s="229">
        <v>5.2213047763229606E-5</v>
      </c>
      <c r="BQ23" s="229">
        <v>1.01598910978223E-4</v>
      </c>
      <c r="BR23" s="229">
        <v>2.8903468815590198E-5</v>
      </c>
      <c r="BS23" s="229">
        <v>1.5515339230063685E-4</v>
      </c>
      <c r="BT23" s="229">
        <v>3.3435963430164735E-5</v>
      </c>
      <c r="BU23" s="229">
        <v>2.3527736122341096E-4</v>
      </c>
      <c r="BV23" s="229">
        <v>8.5321144825815855E-4</v>
      </c>
      <c r="BW23" s="229">
        <v>0</v>
      </c>
      <c r="BX23" s="236">
        <v>1.1076797799156319</v>
      </c>
      <c r="BY23" s="243"/>
    </row>
    <row r="24" spans="1:77" x14ac:dyDescent="0.55000000000000004">
      <c r="A24" s="240"/>
      <c r="B24" s="226">
        <v>16</v>
      </c>
      <c r="C24" s="244" t="s">
        <v>15</v>
      </c>
      <c r="D24" s="217" t="s">
        <v>125</v>
      </c>
      <c r="E24" s="229">
        <v>1.4829225852066821E-4</v>
      </c>
      <c r="F24" s="229">
        <v>1.4714570769441539E-4</v>
      </c>
      <c r="G24" s="229">
        <v>1.7839601496999529E-4</v>
      </c>
      <c r="H24" s="229">
        <v>1.1221542283823279E-4</v>
      </c>
      <c r="I24" s="229">
        <v>1.0883266908916471E-4</v>
      </c>
      <c r="J24" s="229">
        <v>2.6783163736404013E-4</v>
      </c>
      <c r="K24" s="229">
        <v>3.3266529844314087E-2</v>
      </c>
      <c r="L24" s="229">
        <v>8.3010778068991919E-5</v>
      </c>
      <c r="M24" s="229">
        <v>4.3095999931127657E-2</v>
      </c>
      <c r="N24" s="229">
        <v>2.4268978685662346E-2</v>
      </c>
      <c r="O24" s="229">
        <v>2.6920211446092419E-3</v>
      </c>
      <c r="P24" s="229">
        <v>7.4730807863107661E-4</v>
      </c>
      <c r="Q24" s="229">
        <v>2.6166736405217061E-4</v>
      </c>
      <c r="R24" s="229">
        <v>2.5613493616979705E-4</v>
      </c>
      <c r="S24" s="229">
        <v>1.8417021832336974E-4</v>
      </c>
      <c r="T24" s="229">
        <v>1.075696683482791</v>
      </c>
      <c r="U24" s="229">
        <v>3.7382612966770409E-2</v>
      </c>
      <c r="V24" s="229">
        <v>4.3657449126385528E-3</v>
      </c>
      <c r="W24" s="229">
        <v>7.8130414289965117E-3</v>
      </c>
      <c r="X24" s="229">
        <v>2.5877422872979391E-2</v>
      </c>
      <c r="Y24" s="229">
        <v>2.6863167166108849E-2</v>
      </c>
      <c r="Z24" s="229">
        <v>8.6637744251644557E-4</v>
      </c>
      <c r="AA24" s="229">
        <v>7.7413411539826622E-3</v>
      </c>
      <c r="AB24" s="229">
        <v>9.1524419141246361E-3</v>
      </c>
      <c r="AC24" s="229">
        <v>2.6903694369162333E-4</v>
      </c>
      <c r="AD24" s="229">
        <v>9.2359796792105436E-4</v>
      </c>
      <c r="AE24" s="229">
        <v>8.1305472265443424E-3</v>
      </c>
      <c r="AF24" s="229">
        <v>2.2335642539055126E-4</v>
      </c>
      <c r="AG24" s="229">
        <v>8.5367443140806507E-2</v>
      </c>
      <c r="AH24" s="229">
        <v>3.4079549826164746E-4</v>
      </c>
      <c r="AI24" s="229">
        <v>2.9168013069081879E-4</v>
      </c>
      <c r="AJ24" s="229">
        <v>1.614059808474115E-4</v>
      </c>
      <c r="AK24" s="229">
        <v>3.5047632978093391E-4</v>
      </c>
      <c r="AL24" s="229">
        <v>3.7494455143958789E-4</v>
      </c>
      <c r="AM24" s="229">
        <v>1.3591654672748091E-2</v>
      </c>
      <c r="AN24" s="229">
        <v>3.8627698955248229E-4</v>
      </c>
      <c r="AO24" s="229">
        <v>2.4588686210900182E-4</v>
      </c>
      <c r="AP24" s="229">
        <v>2.6428214463178085E-4</v>
      </c>
      <c r="AQ24" s="229">
        <v>2.305958688676507E-4</v>
      </c>
      <c r="AR24" s="229">
        <v>1.0435395969969178E-3</v>
      </c>
      <c r="AS24" s="229">
        <v>1.8564493516704759E-4</v>
      </c>
      <c r="AT24" s="229">
        <v>1.3721750080751072E-4</v>
      </c>
      <c r="AU24" s="229">
        <v>2.2782203486993992E-4</v>
      </c>
      <c r="AV24" s="229">
        <v>3.1419546531902124E-4</v>
      </c>
      <c r="AW24" s="229">
        <v>3.238020052046087E-4</v>
      </c>
      <c r="AX24" s="229">
        <v>2.2062464018900602E-4</v>
      </c>
      <c r="AY24" s="229">
        <v>3.0033205376760522E-4</v>
      </c>
      <c r="AZ24" s="229">
        <v>1.5996427011943595E-4</v>
      </c>
      <c r="BA24" s="229">
        <v>3.6965564887409094E-4</v>
      </c>
      <c r="BB24" s="229">
        <v>1.480385358766774E-3</v>
      </c>
      <c r="BC24" s="229">
        <v>2.4251371554004836E-4</v>
      </c>
      <c r="BD24" s="229">
        <v>1.5100951877774027E-4</v>
      </c>
      <c r="BE24" s="229">
        <v>2.1667299592234638E-4</v>
      </c>
      <c r="BF24" s="229">
        <v>2.0359539955288274E-4</v>
      </c>
      <c r="BG24" s="229">
        <v>5.3580144135488313E-5</v>
      </c>
      <c r="BH24" s="229">
        <v>1.6815070927847956E-2</v>
      </c>
      <c r="BI24" s="229">
        <v>5.4752013740334844E-2</v>
      </c>
      <c r="BJ24" s="229">
        <v>6.8275398509467459E-4</v>
      </c>
      <c r="BK24" s="229">
        <v>2.5611975533505185E-4</v>
      </c>
      <c r="BL24" s="229">
        <v>1.0013899537744981E-3</v>
      </c>
      <c r="BM24" s="229">
        <v>6.8932421553107633E-4</v>
      </c>
      <c r="BN24" s="229">
        <v>4.3103887544383414E-4</v>
      </c>
      <c r="BO24" s="229">
        <v>1.5428623400251109E-4</v>
      </c>
      <c r="BP24" s="229">
        <v>1.3564485403910341E-4</v>
      </c>
      <c r="BQ24" s="229">
        <v>1.0768529323580103E-2</v>
      </c>
      <c r="BR24" s="229">
        <v>2.1504660321962558E-3</v>
      </c>
      <c r="BS24" s="229">
        <v>4.292054788642802E-4</v>
      </c>
      <c r="BT24" s="229">
        <v>3.7749949278134023E-3</v>
      </c>
      <c r="BU24" s="229">
        <v>1.3551755042350172E-3</v>
      </c>
      <c r="BV24" s="229">
        <v>3.4988290194644099E-3</v>
      </c>
      <c r="BW24" s="229">
        <v>0</v>
      </c>
      <c r="BX24" s="236">
        <v>1.5152547468771946</v>
      </c>
      <c r="BY24" s="243"/>
    </row>
    <row r="25" spans="1:77" x14ac:dyDescent="0.55000000000000004">
      <c r="A25" s="240"/>
      <c r="B25" s="230">
        <v>17</v>
      </c>
      <c r="C25" s="244" t="s">
        <v>16</v>
      </c>
      <c r="D25" s="217" t="s">
        <v>126</v>
      </c>
      <c r="E25" s="229">
        <v>7.2963649976745114E-5</v>
      </c>
      <c r="F25" s="229">
        <v>4.883347356371456E-5</v>
      </c>
      <c r="G25" s="229">
        <v>5.5256687334702643E-5</v>
      </c>
      <c r="H25" s="229">
        <v>3.6379262939600802E-5</v>
      </c>
      <c r="I25" s="229">
        <v>3.4549977481734163E-5</v>
      </c>
      <c r="J25" s="229">
        <v>5.1691899969508636E-5</v>
      </c>
      <c r="K25" s="229">
        <v>2.4710322200527719E-2</v>
      </c>
      <c r="L25" s="229">
        <v>2.9929313530722321E-5</v>
      </c>
      <c r="M25" s="229">
        <v>3.6801041511007777E-2</v>
      </c>
      <c r="N25" s="229">
        <v>1.8786189019027347E-2</v>
      </c>
      <c r="O25" s="229">
        <v>1.9865042641178886E-3</v>
      </c>
      <c r="P25" s="229">
        <v>2.713139257115787E-4</v>
      </c>
      <c r="Q25" s="229">
        <v>1.1617097504468081E-4</v>
      </c>
      <c r="R25" s="229">
        <v>7.4927995748963301E-5</v>
      </c>
      <c r="S25" s="229">
        <v>7.8841094537035982E-5</v>
      </c>
      <c r="T25" s="229">
        <v>9.4758474385747034E-3</v>
      </c>
      <c r="U25" s="229">
        <v>1.0363466000613923</v>
      </c>
      <c r="V25" s="229">
        <v>4.6370491834443681E-3</v>
      </c>
      <c r="W25" s="229">
        <v>8.4211119946251932E-3</v>
      </c>
      <c r="X25" s="229">
        <v>3.648113477122309E-4</v>
      </c>
      <c r="Y25" s="229">
        <v>7.4954787986624008E-3</v>
      </c>
      <c r="Z25" s="229">
        <v>1.2115368784227202E-4</v>
      </c>
      <c r="AA25" s="229">
        <v>5.3944102831756616E-4</v>
      </c>
      <c r="AB25" s="229">
        <v>3.7661035237653034E-4</v>
      </c>
      <c r="AC25" s="229">
        <v>8.329651522812298E-5</v>
      </c>
      <c r="AD25" s="229">
        <v>3.000704645510466E-4</v>
      </c>
      <c r="AE25" s="229">
        <v>1.5536715955231511E-3</v>
      </c>
      <c r="AF25" s="229">
        <v>1.3317677500645245E-4</v>
      </c>
      <c r="AG25" s="229">
        <v>9.2557517048565661E-4</v>
      </c>
      <c r="AH25" s="229">
        <v>5.4240330852075482E-5</v>
      </c>
      <c r="AI25" s="229">
        <v>1.258603921662376E-4</v>
      </c>
      <c r="AJ25" s="229">
        <v>6.2199464085273715E-5</v>
      </c>
      <c r="AK25" s="229">
        <v>1.5449820735066941E-4</v>
      </c>
      <c r="AL25" s="229">
        <v>1.6809989401890785E-4</v>
      </c>
      <c r="AM25" s="229">
        <v>1.6427811678929539E-3</v>
      </c>
      <c r="AN25" s="229">
        <v>2.0564960524337158E-4</v>
      </c>
      <c r="AO25" s="229">
        <v>1.0319448772054741E-4</v>
      </c>
      <c r="AP25" s="229">
        <v>1.1155785462277103E-4</v>
      </c>
      <c r="AQ25" s="229">
        <v>9.1903630589589312E-5</v>
      </c>
      <c r="AR25" s="229">
        <v>8.8499474913342668E-5</v>
      </c>
      <c r="AS25" s="229">
        <v>9.3379047263279189E-5</v>
      </c>
      <c r="AT25" s="229">
        <v>7.6607925491407341E-5</v>
      </c>
      <c r="AU25" s="229">
        <v>8.478887145040537E-5</v>
      </c>
      <c r="AV25" s="229">
        <v>1.3837408614083058E-4</v>
      </c>
      <c r="AW25" s="229">
        <v>1.7113388523355634E-4</v>
      </c>
      <c r="AX25" s="229">
        <v>1.2454336596529655E-4</v>
      </c>
      <c r="AY25" s="229">
        <v>1.631167948218634E-4</v>
      </c>
      <c r="AZ25" s="229">
        <v>8.6455676470268756E-5</v>
      </c>
      <c r="BA25" s="229">
        <v>2.0041446241039282E-4</v>
      </c>
      <c r="BB25" s="229">
        <v>1.1083829104698497E-4</v>
      </c>
      <c r="BC25" s="229">
        <v>9.9306234557624558E-5</v>
      </c>
      <c r="BD25" s="229">
        <v>5.7054958020469188E-5</v>
      </c>
      <c r="BE25" s="229">
        <v>1.162984176097601E-4</v>
      </c>
      <c r="BF25" s="229">
        <v>7.3727143992016506E-5</v>
      </c>
      <c r="BG25" s="229">
        <v>2.4686938636229492E-5</v>
      </c>
      <c r="BH25" s="229">
        <v>7.0469342408630391E-3</v>
      </c>
      <c r="BI25" s="229">
        <v>2.1174856345032626E-2</v>
      </c>
      <c r="BJ25" s="229">
        <v>2.6285807043887206E-4</v>
      </c>
      <c r="BK25" s="229">
        <v>9.2890375775551246E-5</v>
      </c>
      <c r="BL25" s="229">
        <v>3.7448665433378674E-4</v>
      </c>
      <c r="BM25" s="229">
        <v>2.546990870535073E-4</v>
      </c>
      <c r="BN25" s="229">
        <v>1.6523606445732744E-4</v>
      </c>
      <c r="BO25" s="229">
        <v>5.3629154000460588E-5</v>
      </c>
      <c r="BP25" s="229">
        <v>5.361123367802328E-5</v>
      </c>
      <c r="BQ25" s="229">
        <v>3.0242094890309832E-4</v>
      </c>
      <c r="BR25" s="229">
        <v>2.0252555035660732E-4</v>
      </c>
      <c r="BS25" s="229">
        <v>1.5366112091911354E-4</v>
      </c>
      <c r="BT25" s="229">
        <v>1.1358273122432138E-4</v>
      </c>
      <c r="BU25" s="229">
        <v>4.1173334335117861E-4</v>
      </c>
      <c r="BV25" s="229">
        <v>3.7749026182670796E-4</v>
      </c>
      <c r="BW25" s="229">
        <v>0</v>
      </c>
      <c r="BX25" s="236">
        <v>1.1893986354550428</v>
      </c>
      <c r="BY25" s="243"/>
    </row>
    <row r="26" spans="1:77" x14ac:dyDescent="0.55000000000000004">
      <c r="A26" s="240"/>
      <c r="B26" s="230">
        <v>18</v>
      </c>
      <c r="C26" s="244" t="s">
        <v>17</v>
      </c>
      <c r="D26" s="217" t="s">
        <v>127</v>
      </c>
      <c r="E26" s="229">
        <v>7.1036266915436045E-5</v>
      </c>
      <c r="F26" s="229">
        <v>5.1190799971332039E-5</v>
      </c>
      <c r="G26" s="229">
        <v>5.8669026253903365E-5</v>
      </c>
      <c r="H26" s="229">
        <v>3.9322841868055547E-5</v>
      </c>
      <c r="I26" s="229">
        <v>3.6258188219083247E-5</v>
      </c>
      <c r="J26" s="229">
        <v>5.4229394836721578E-5</v>
      </c>
      <c r="K26" s="229">
        <v>1.7627638714476357E-3</v>
      </c>
      <c r="L26" s="229">
        <v>3.1856531246122235E-5</v>
      </c>
      <c r="M26" s="229">
        <v>2.0308399198923502E-3</v>
      </c>
      <c r="N26" s="229">
        <v>1.097233592942106E-3</v>
      </c>
      <c r="O26" s="229">
        <v>1.980664076096539E-4</v>
      </c>
      <c r="P26" s="229">
        <v>3.0692337684605579E-4</v>
      </c>
      <c r="Q26" s="229">
        <v>1.3921639306512521E-4</v>
      </c>
      <c r="R26" s="229">
        <v>7.4488487472128197E-5</v>
      </c>
      <c r="S26" s="229">
        <v>7.9330880111316794E-5</v>
      </c>
      <c r="T26" s="229">
        <v>8.0560855880822402E-3</v>
      </c>
      <c r="U26" s="229">
        <v>1.0095620632494412E-2</v>
      </c>
      <c r="V26" s="229">
        <v>1.0264772117854715</v>
      </c>
      <c r="W26" s="229">
        <v>2.669782809146598E-2</v>
      </c>
      <c r="X26" s="229">
        <v>3.4530798874873604E-4</v>
      </c>
      <c r="Y26" s="229">
        <v>8.068428107573264E-4</v>
      </c>
      <c r="Z26" s="229">
        <v>9.8165568241380646E-5</v>
      </c>
      <c r="AA26" s="229">
        <v>2.5920001917433834E-4</v>
      </c>
      <c r="AB26" s="229">
        <v>2.6357335192192071E-4</v>
      </c>
      <c r="AC26" s="229">
        <v>8.5650497277369369E-5</v>
      </c>
      <c r="AD26" s="229">
        <v>2.4910936317678527E-4</v>
      </c>
      <c r="AE26" s="229">
        <v>1.9595015481677126E-2</v>
      </c>
      <c r="AF26" s="229">
        <v>1.2479093357189509E-4</v>
      </c>
      <c r="AG26" s="229">
        <v>8.5212979445343194E-4</v>
      </c>
      <c r="AH26" s="229">
        <v>5.3450273999681266E-5</v>
      </c>
      <c r="AI26" s="229">
        <v>1.2470976258552015E-4</v>
      </c>
      <c r="AJ26" s="229">
        <v>6.3695635347029388E-5</v>
      </c>
      <c r="AK26" s="229">
        <v>1.1447488665872526E-4</v>
      </c>
      <c r="AL26" s="229">
        <v>1.4006611193253512E-4</v>
      </c>
      <c r="AM26" s="229">
        <v>3.2173223955125094E-4</v>
      </c>
      <c r="AN26" s="229">
        <v>1.9317642556342191E-4</v>
      </c>
      <c r="AO26" s="229">
        <v>1.0080984643036467E-4</v>
      </c>
      <c r="AP26" s="229">
        <v>1.1885070867431921E-4</v>
      </c>
      <c r="AQ26" s="229">
        <v>8.9442977101828012E-5</v>
      </c>
      <c r="AR26" s="229">
        <v>8.6040484477757049E-5</v>
      </c>
      <c r="AS26" s="229">
        <v>9.028034513224411E-5</v>
      </c>
      <c r="AT26" s="229">
        <v>7.3281011169420469E-5</v>
      </c>
      <c r="AU26" s="229">
        <v>8.5315979871926673E-5</v>
      </c>
      <c r="AV26" s="229">
        <v>1.388974020678759E-4</v>
      </c>
      <c r="AW26" s="229">
        <v>1.6929084943453717E-4</v>
      </c>
      <c r="AX26" s="229">
        <v>1.1991932860720204E-4</v>
      </c>
      <c r="AY26" s="229">
        <v>1.5647882335150022E-4</v>
      </c>
      <c r="AZ26" s="229">
        <v>8.0723607970233327E-5</v>
      </c>
      <c r="BA26" s="229">
        <v>1.8718593865930748E-4</v>
      </c>
      <c r="BB26" s="229">
        <v>1.0642770244203117E-4</v>
      </c>
      <c r="BC26" s="229">
        <v>1.0164612304899707E-4</v>
      </c>
      <c r="BD26" s="229">
        <v>6.389075261689784E-5</v>
      </c>
      <c r="BE26" s="229">
        <v>1.1131913227601433E-4</v>
      </c>
      <c r="BF26" s="229">
        <v>8.0187569793075945E-5</v>
      </c>
      <c r="BG26" s="229">
        <v>2.3930164239400284E-5</v>
      </c>
      <c r="BH26" s="229">
        <v>1.3718236823726884E-2</v>
      </c>
      <c r="BI26" s="229">
        <v>2.3348062599179136E-2</v>
      </c>
      <c r="BJ26" s="229">
        <v>3.0542620114359589E-4</v>
      </c>
      <c r="BK26" s="229">
        <v>1.0123880103542761E-4</v>
      </c>
      <c r="BL26" s="229">
        <v>4.3401172144728618E-4</v>
      </c>
      <c r="BM26" s="229">
        <v>2.9347938705186276E-4</v>
      </c>
      <c r="BN26" s="229">
        <v>2.1324084383411951E-4</v>
      </c>
      <c r="BO26" s="229">
        <v>5.8417619699713345E-5</v>
      </c>
      <c r="BP26" s="229">
        <v>5.8636681428024568E-5</v>
      </c>
      <c r="BQ26" s="229">
        <v>3.8110477839357302E-4</v>
      </c>
      <c r="BR26" s="229">
        <v>3.8705506835874214E-4</v>
      </c>
      <c r="BS26" s="229">
        <v>2.2350703672329347E-4</v>
      </c>
      <c r="BT26" s="229">
        <v>1.212125912292819E-4</v>
      </c>
      <c r="BU26" s="229">
        <v>6.2659337793977751E-4</v>
      </c>
      <c r="BV26" s="229">
        <v>1.2824267255555523E-4</v>
      </c>
      <c r="BW26" s="229">
        <v>0</v>
      </c>
      <c r="BX26" s="236">
        <v>1.1434316481719606</v>
      </c>
      <c r="BY26" s="243"/>
    </row>
    <row r="27" spans="1:77" x14ac:dyDescent="0.55000000000000004">
      <c r="A27" s="240"/>
      <c r="B27" s="226">
        <v>19</v>
      </c>
      <c r="C27" s="244" t="s">
        <v>18</v>
      </c>
      <c r="D27" s="217" t="s">
        <v>128</v>
      </c>
      <c r="E27" s="229">
        <v>9.4516318056425395E-5</v>
      </c>
      <c r="F27" s="229">
        <v>6.8915059727804747E-5</v>
      </c>
      <c r="G27" s="229">
        <v>7.8763245240287948E-5</v>
      </c>
      <c r="H27" s="229">
        <v>5.2689326244557218E-5</v>
      </c>
      <c r="I27" s="229">
        <v>4.8669332649386109E-5</v>
      </c>
      <c r="J27" s="229">
        <v>7.199559892594915E-5</v>
      </c>
      <c r="K27" s="229">
        <v>7.9238312807968663E-4</v>
      </c>
      <c r="L27" s="229">
        <v>4.2930743483046691E-5</v>
      </c>
      <c r="M27" s="229">
        <v>9.7317859637090318E-4</v>
      </c>
      <c r="N27" s="229">
        <v>5.0251015597821869E-4</v>
      </c>
      <c r="O27" s="229">
        <v>1.6672696383010277E-4</v>
      </c>
      <c r="P27" s="229">
        <v>4.0547826573944767E-4</v>
      </c>
      <c r="Q27" s="229">
        <v>2.1450138918283716E-4</v>
      </c>
      <c r="R27" s="229">
        <v>9.8580188698259432E-5</v>
      </c>
      <c r="S27" s="229">
        <v>1.0575216786566558E-4</v>
      </c>
      <c r="T27" s="229">
        <v>3.2886013669070698E-3</v>
      </c>
      <c r="U27" s="229">
        <v>4.0425456847720323E-3</v>
      </c>
      <c r="V27" s="229">
        <v>1.0089252388082611E-2</v>
      </c>
      <c r="W27" s="229">
        <v>1.0150160526629803</v>
      </c>
      <c r="X27" s="229">
        <v>2.8805924234336181E-4</v>
      </c>
      <c r="Y27" s="229">
        <v>5.0356888561387165E-4</v>
      </c>
      <c r="Z27" s="229">
        <v>1.2407763004833132E-4</v>
      </c>
      <c r="AA27" s="229">
        <v>2.4907412473404678E-4</v>
      </c>
      <c r="AB27" s="229">
        <v>2.7139800057158537E-4</v>
      </c>
      <c r="AC27" s="229">
        <v>1.1439148327828933E-4</v>
      </c>
      <c r="AD27" s="229">
        <v>3.2317670387474755E-4</v>
      </c>
      <c r="AE27" s="229">
        <v>7.542265039112931E-3</v>
      </c>
      <c r="AF27" s="229">
        <v>1.6482814250084297E-4</v>
      </c>
      <c r="AG27" s="229">
        <v>5.7408567926109182E-4</v>
      </c>
      <c r="AH27" s="229">
        <v>6.9232214310544778E-5</v>
      </c>
      <c r="AI27" s="229">
        <v>1.6574862593698303E-4</v>
      </c>
      <c r="AJ27" s="229">
        <v>8.4462092932473029E-5</v>
      </c>
      <c r="AK27" s="229">
        <v>1.4822464571949924E-4</v>
      </c>
      <c r="AL27" s="229">
        <v>1.8269533356181022E-4</v>
      </c>
      <c r="AM27" s="229">
        <v>2.6222556934214818E-4</v>
      </c>
      <c r="AN27" s="229">
        <v>2.5442796618091706E-4</v>
      </c>
      <c r="AO27" s="229">
        <v>1.3356721387897618E-4</v>
      </c>
      <c r="AP27" s="229">
        <v>1.5787910239485397E-4</v>
      </c>
      <c r="AQ27" s="229">
        <v>1.183586458020978E-4</v>
      </c>
      <c r="AR27" s="229">
        <v>1.0839971321188251E-4</v>
      </c>
      <c r="AS27" s="229">
        <v>1.1936737511206909E-4</v>
      </c>
      <c r="AT27" s="229">
        <v>9.6977327087211635E-5</v>
      </c>
      <c r="AU27" s="229">
        <v>1.1338526984240351E-4</v>
      </c>
      <c r="AV27" s="229">
        <v>1.8668269395894971E-4</v>
      </c>
      <c r="AW27" s="229">
        <v>2.2741224638094245E-4</v>
      </c>
      <c r="AX27" s="229">
        <v>1.5914558705202602E-4</v>
      </c>
      <c r="AY27" s="229">
        <v>2.0732110732202453E-4</v>
      </c>
      <c r="AZ27" s="229">
        <v>1.0631761818565586E-4</v>
      </c>
      <c r="BA27" s="229">
        <v>2.4667462348700888E-4</v>
      </c>
      <c r="BB27" s="229">
        <v>1.3259996446333635E-4</v>
      </c>
      <c r="BC27" s="229">
        <v>1.3532502062708025E-4</v>
      </c>
      <c r="BD27" s="229">
        <v>8.9772497217718869E-5</v>
      </c>
      <c r="BE27" s="229">
        <v>1.4758456073383621E-4</v>
      </c>
      <c r="BF27" s="229">
        <v>1.113291835557524E-4</v>
      </c>
      <c r="BG27" s="229">
        <v>3.1666871765143653E-5</v>
      </c>
      <c r="BH27" s="229">
        <v>2.6299440128160812E-2</v>
      </c>
      <c r="BI27" s="229">
        <v>2.8273351261099477E-2</v>
      </c>
      <c r="BJ27" s="229">
        <v>4.2577428551882047E-4</v>
      </c>
      <c r="BK27" s="229">
        <v>1.3485088667010596E-4</v>
      </c>
      <c r="BL27" s="229">
        <v>5.8417990529378535E-4</v>
      </c>
      <c r="BM27" s="229">
        <v>3.8797165474205948E-4</v>
      </c>
      <c r="BN27" s="229">
        <v>3.2039091327394701E-4</v>
      </c>
      <c r="BO27" s="229">
        <v>7.9304550257515359E-5</v>
      </c>
      <c r="BP27" s="229">
        <v>8.0032711768941931E-5</v>
      </c>
      <c r="BQ27" s="229">
        <v>4.8271192056901152E-4</v>
      </c>
      <c r="BR27" s="229">
        <v>1.4009357106514377E-3</v>
      </c>
      <c r="BS27" s="229">
        <v>3.8111388598375059E-4</v>
      </c>
      <c r="BT27" s="229">
        <v>2.3660587262091124E-4</v>
      </c>
      <c r="BU27" s="229">
        <v>7.0562726351418022E-4</v>
      </c>
      <c r="BV27" s="229">
        <v>7.6304243762137405E-4</v>
      </c>
      <c r="BW27" s="229">
        <v>0</v>
      </c>
      <c r="BX27" s="236">
        <v>1.1106610839719628</v>
      </c>
      <c r="BY27" s="243"/>
    </row>
    <row r="28" spans="1:77" x14ac:dyDescent="0.55000000000000004">
      <c r="A28" s="240"/>
      <c r="B28" s="230">
        <v>20</v>
      </c>
      <c r="C28" s="244" t="s">
        <v>19</v>
      </c>
      <c r="D28" s="217" t="s">
        <v>129</v>
      </c>
      <c r="E28" s="229">
        <v>4.8304962917471367E-4</v>
      </c>
      <c r="F28" s="229">
        <v>1.5922643048598274E-4</v>
      </c>
      <c r="G28" s="229">
        <v>1.5798413037804244E-4</v>
      </c>
      <c r="H28" s="229">
        <v>7.2682343852919939E-5</v>
      </c>
      <c r="I28" s="229">
        <v>1.1536134978012246E-4</v>
      </c>
      <c r="J28" s="229">
        <v>1.4597792096522855E-4</v>
      </c>
      <c r="K28" s="229">
        <v>5.1547097168089355E-3</v>
      </c>
      <c r="L28" s="229">
        <v>6.0686963063030367E-5</v>
      </c>
      <c r="M28" s="229">
        <v>5.1404978362033357E-3</v>
      </c>
      <c r="N28" s="229">
        <v>2.7443860150818677E-3</v>
      </c>
      <c r="O28" s="229">
        <v>5.7166686382027819E-4</v>
      </c>
      <c r="P28" s="229">
        <v>3.6617180532579584E-4</v>
      </c>
      <c r="Q28" s="229">
        <v>8.0698594975058848E-4</v>
      </c>
      <c r="R28" s="229">
        <v>1.7326153657040804E-3</v>
      </c>
      <c r="S28" s="229">
        <v>2.6694203272168571E-4</v>
      </c>
      <c r="T28" s="229">
        <v>1.0154698907348207E-2</v>
      </c>
      <c r="U28" s="229">
        <v>2.0137693329347721E-2</v>
      </c>
      <c r="V28" s="229">
        <v>9.8848392079898726E-4</v>
      </c>
      <c r="W28" s="229">
        <v>1.0416719916169388E-2</v>
      </c>
      <c r="X28" s="229">
        <v>1.1627255602611908</v>
      </c>
      <c r="Y28" s="229">
        <v>3.4951505728951927E-2</v>
      </c>
      <c r="Z28" s="229">
        <v>2.4228224980779316E-3</v>
      </c>
      <c r="AA28" s="229">
        <v>2.9077691869514182E-2</v>
      </c>
      <c r="AB28" s="229">
        <v>3.3939959793193963E-3</v>
      </c>
      <c r="AC28" s="229">
        <v>2.7467472716859289E-3</v>
      </c>
      <c r="AD28" s="229">
        <v>8.206111984807616E-3</v>
      </c>
      <c r="AE28" s="229">
        <v>5.6446299460230977E-2</v>
      </c>
      <c r="AF28" s="229">
        <v>5.8887568035261039E-4</v>
      </c>
      <c r="AG28" s="229">
        <v>9.003541868747765E-3</v>
      </c>
      <c r="AH28" s="229">
        <v>1.3847672478766444E-3</v>
      </c>
      <c r="AI28" s="229">
        <v>6.8332270956668307E-4</v>
      </c>
      <c r="AJ28" s="229">
        <v>8.1463023817403832E-4</v>
      </c>
      <c r="AK28" s="229">
        <v>1.2659814000874129E-3</v>
      </c>
      <c r="AL28" s="229">
        <v>8.3206280072977497E-4</v>
      </c>
      <c r="AM28" s="229">
        <v>1.1047558077535579E-3</v>
      </c>
      <c r="AN28" s="229">
        <v>8.566717115483331E-4</v>
      </c>
      <c r="AO28" s="229">
        <v>1.9926017567665718E-3</v>
      </c>
      <c r="AP28" s="229">
        <v>3.923790581441787E-4</v>
      </c>
      <c r="AQ28" s="229">
        <v>2.0917340689123065E-3</v>
      </c>
      <c r="AR28" s="229">
        <v>2.1038087981527474E-3</v>
      </c>
      <c r="AS28" s="229">
        <v>6.5909183853915434E-4</v>
      </c>
      <c r="AT28" s="229">
        <v>5.7405720959654498E-4</v>
      </c>
      <c r="AU28" s="229">
        <v>1.1453702168197355E-3</v>
      </c>
      <c r="AV28" s="229">
        <v>6.1053823690536229E-4</v>
      </c>
      <c r="AW28" s="229">
        <v>9.6387525782580812E-4</v>
      </c>
      <c r="AX28" s="229">
        <v>6.9327511292210681E-4</v>
      </c>
      <c r="AY28" s="229">
        <v>1.3269987562517752E-3</v>
      </c>
      <c r="AZ28" s="229">
        <v>6.291913258101514E-4</v>
      </c>
      <c r="BA28" s="229">
        <v>1.6566011453241812E-3</v>
      </c>
      <c r="BB28" s="229">
        <v>5.8029691044448413E-4</v>
      </c>
      <c r="BC28" s="229">
        <v>4.3334616584028761E-4</v>
      </c>
      <c r="BD28" s="229">
        <v>1.8051921770232727E-4</v>
      </c>
      <c r="BE28" s="229">
        <v>8.3272935542659141E-4</v>
      </c>
      <c r="BF28" s="229">
        <v>3.015427393136058E-4</v>
      </c>
      <c r="BG28" s="229">
        <v>1.1367566281147752E-4</v>
      </c>
      <c r="BH28" s="229">
        <v>2.6046679699606029E-3</v>
      </c>
      <c r="BI28" s="229">
        <v>5.3966370779103233E-3</v>
      </c>
      <c r="BJ28" s="229">
        <v>3.0452534076882021E-4</v>
      </c>
      <c r="BK28" s="229">
        <v>2.5649368929873501E-4</v>
      </c>
      <c r="BL28" s="229">
        <v>2.5648047080792955E-4</v>
      </c>
      <c r="BM28" s="229">
        <v>1.6776947058715967E-4</v>
      </c>
      <c r="BN28" s="229">
        <v>1.7042476814530384E-4</v>
      </c>
      <c r="BO28" s="229">
        <v>1.4436716876339397E-4</v>
      </c>
      <c r="BP28" s="229">
        <v>1.0739421411388932E-4</v>
      </c>
      <c r="BQ28" s="229">
        <v>5.1269054666936093E-4</v>
      </c>
      <c r="BR28" s="229">
        <v>1.6462088695231884E-3</v>
      </c>
      <c r="BS28" s="229">
        <v>5.9844240954862443E-4</v>
      </c>
      <c r="BT28" s="229">
        <v>2.4940934632233921E-3</v>
      </c>
      <c r="BU28" s="229">
        <v>6.2920957203378902E-3</v>
      </c>
      <c r="BV28" s="229">
        <v>3.1780582265987004E-3</v>
      </c>
      <c r="BW28" s="229">
        <v>0</v>
      </c>
      <c r="BX28" s="236">
        <v>1.4175938671851633</v>
      </c>
      <c r="BY28" s="243"/>
    </row>
    <row r="29" spans="1:77" x14ac:dyDescent="0.55000000000000004">
      <c r="A29" s="240"/>
      <c r="B29" s="230">
        <v>21</v>
      </c>
      <c r="C29" s="244" t="s">
        <v>20</v>
      </c>
      <c r="D29" s="217" t="s">
        <v>130</v>
      </c>
      <c r="E29" s="229">
        <v>2.1227121528061664E-4</v>
      </c>
      <c r="F29" s="229">
        <v>1.1155640411075828E-4</v>
      </c>
      <c r="G29" s="229">
        <v>1.176143855237511E-4</v>
      </c>
      <c r="H29" s="229">
        <v>6.9603818952117551E-5</v>
      </c>
      <c r="I29" s="229">
        <v>7.7522089191372448E-5</v>
      </c>
      <c r="J29" s="229">
        <v>1.1226617034811455E-4</v>
      </c>
      <c r="K29" s="229">
        <v>4.512882520114847E-4</v>
      </c>
      <c r="L29" s="229">
        <v>6.3798733426689174E-5</v>
      </c>
      <c r="M29" s="229">
        <v>6.4189486441242353E-4</v>
      </c>
      <c r="N29" s="229">
        <v>2.8704147031864637E-4</v>
      </c>
      <c r="O29" s="229">
        <v>2.3324068540346896E-4</v>
      </c>
      <c r="P29" s="229">
        <v>3.0726210919903083E-4</v>
      </c>
      <c r="Q29" s="229">
        <v>2.7599367021721586E-4</v>
      </c>
      <c r="R29" s="229">
        <v>2.0029591914878027E-4</v>
      </c>
      <c r="S29" s="229">
        <v>2.0460131252305518E-4</v>
      </c>
      <c r="T29" s="229">
        <v>7.4572371071709987E-4</v>
      </c>
      <c r="U29" s="229">
        <v>9.0655390074215289E-4</v>
      </c>
      <c r="V29" s="229">
        <v>3.6663697497803525E-4</v>
      </c>
      <c r="W29" s="229">
        <v>5.7597476846510702E-4</v>
      </c>
      <c r="X29" s="229">
        <v>4.5310850625094652E-4</v>
      </c>
      <c r="Y29" s="229">
        <v>1.0246681249181535</v>
      </c>
      <c r="Z29" s="229">
        <v>1.1704335770534296E-3</v>
      </c>
      <c r="AA29" s="229">
        <v>1.4082139405801802E-2</v>
      </c>
      <c r="AB29" s="229">
        <v>1.82600088799841E-3</v>
      </c>
      <c r="AC29" s="229">
        <v>2.0048959851289572E-4</v>
      </c>
      <c r="AD29" s="229">
        <v>3.2588042092468747E-3</v>
      </c>
      <c r="AE29" s="229">
        <v>8.9012438774888211E-4</v>
      </c>
      <c r="AF29" s="229">
        <v>5.6094324710584853E-4</v>
      </c>
      <c r="AG29" s="229">
        <v>9.9611105169800139E-4</v>
      </c>
      <c r="AH29" s="229">
        <v>1.6099717431193719E-4</v>
      </c>
      <c r="AI29" s="229">
        <v>3.4349336243941198E-4</v>
      </c>
      <c r="AJ29" s="229">
        <v>1.475184572042621E-4</v>
      </c>
      <c r="AK29" s="229">
        <v>3.5837879659599345E-4</v>
      </c>
      <c r="AL29" s="229">
        <v>4.6793627807042808E-4</v>
      </c>
      <c r="AM29" s="229">
        <v>4.4021576285525253E-4</v>
      </c>
      <c r="AN29" s="229">
        <v>6.5094122824486034E-4</v>
      </c>
      <c r="AO29" s="229">
        <v>2.9229895818605499E-4</v>
      </c>
      <c r="AP29" s="229">
        <v>2.1096522582612269E-4</v>
      </c>
      <c r="AQ29" s="229">
        <v>2.6500061135183839E-4</v>
      </c>
      <c r="AR29" s="229">
        <v>2.8475530681620681E-4</v>
      </c>
      <c r="AS29" s="229">
        <v>2.7178455706901853E-4</v>
      </c>
      <c r="AT29" s="229">
        <v>2.304962186539823E-4</v>
      </c>
      <c r="AU29" s="229">
        <v>2.1821676793603114E-4</v>
      </c>
      <c r="AV29" s="229">
        <v>3.7425800794888144E-4</v>
      </c>
      <c r="AW29" s="229">
        <v>4.8147572616263597E-4</v>
      </c>
      <c r="AX29" s="229">
        <v>3.6763622450537199E-4</v>
      </c>
      <c r="AY29" s="229">
        <v>4.8946594140412037E-4</v>
      </c>
      <c r="AZ29" s="229">
        <v>2.6095501813180942E-4</v>
      </c>
      <c r="BA29" s="229">
        <v>6.286785977688517E-4</v>
      </c>
      <c r="BB29" s="229">
        <v>2.9290354809130429E-4</v>
      </c>
      <c r="BC29" s="229">
        <v>2.2808633407409628E-4</v>
      </c>
      <c r="BD29" s="229">
        <v>1.099531962522155E-4</v>
      </c>
      <c r="BE29" s="229">
        <v>3.525272656236736E-4</v>
      </c>
      <c r="BF29" s="229">
        <v>1.6022084589515696E-4</v>
      </c>
      <c r="BG29" s="229">
        <v>6.3918574993070999E-5</v>
      </c>
      <c r="BH29" s="229">
        <v>5.8073489681547061E-3</v>
      </c>
      <c r="BI29" s="229">
        <v>1.7130267526141621E-2</v>
      </c>
      <c r="BJ29" s="229">
        <v>4.0563093418090405E-4</v>
      </c>
      <c r="BK29" s="229">
        <v>1.6271463676470905E-4</v>
      </c>
      <c r="BL29" s="229">
        <v>3.9550033658067584E-4</v>
      </c>
      <c r="BM29" s="229">
        <v>2.7222866841734389E-4</v>
      </c>
      <c r="BN29" s="229">
        <v>2.0024166833706273E-4</v>
      </c>
      <c r="BO29" s="229">
        <v>1.1109871359997447E-4</v>
      </c>
      <c r="BP29" s="229">
        <v>1.0407053392429545E-4</v>
      </c>
      <c r="BQ29" s="229">
        <v>3.1927540185043882E-4</v>
      </c>
      <c r="BR29" s="229">
        <v>9.4396292812630011E-4</v>
      </c>
      <c r="BS29" s="229">
        <v>2.6508288771265928E-4</v>
      </c>
      <c r="BT29" s="229">
        <v>7.2533831474712817E-4</v>
      </c>
      <c r="BU29" s="229">
        <v>6.9679055312294054E-4</v>
      </c>
      <c r="BV29" s="229">
        <v>7.0054575265043667E-3</v>
      </c>
      <c r="BW29" s="229">
        <v>0</v>
      </c>
      <c r="BX29" s="236">
        <v>1.0967655078291183</v>
      </c>
      <c r="BY29" s="243"/>
    </row>
    <row r="30" spans="1:77" x14ac:dyDescent="0.55000000000000004">
      <c r="A30" s="240"/>
      <c r="B30" s="226">
        <v>22</v>
      </c>
      <c r="C30" s="244" t="s">
        <v>21</v>
      </c>
      <c r="D30" s="217" t="s">
        <v>131</v>
      </c>
      <c r="E30" s="229">
        <v>7.1597317898821714E-5</v>
      </c>
      <c r="F30" s="229">
        <v>4.4542972895380707E-5</v>
      </c>
      <c r="G30" s="229">
        <v>4.8564663661545842E-5</v>
      </c>
      <c r="H30" s="229">
        <v>2.9109647471678362E-5</v>
      </c>
      <c r="I30" s="229">
        <v>3.1863540862656274E-5</v>
      </c>
      <c r="J30" s="229">
        <v>6.7347747302325603E-5</v>
      </c>
      <c r="K30" s="229">
        <v>1.0148269765598464E-3</v>
      </c>
      <c r="L30" s="229">
        <v>2.3952304668867565E-5</v>
      </c>
      <c r="M30" s="229">
        <v>1.2092331188095148E-3</v>
      </c>
      <c r="N30" s="229">
        <v>6.6425934286271201E-4</v>
      </c>
      <c r="O30" s="229">
        <v>1.4180622880258792E-4</v>
      </c>
      <c r="P30" s="229">
        <v>1.4647318893020112E-4</v>
      </c>
      <c r="Q30" s="229">
        <v>1.1317955358668949E-4</v>
      </c>
      <c r="R30" s="229">
        <v>7.8493275907462481E-5</v>
      </c>
      <c r="S30" s="229">
        <v>6.897039154665061E-5</v>
      </c>
      <c r="T30" s="229">
        <v>5.7569206341745267E-3</v>
      </c>
      <c r="U30" s="229">
        <v>4.5145354177169644E-3</v>
      </c>
      <c r="V30" s="229">
        <v>2.022557991515788E-4</v>
      </c>
      <c r="W30" s="229">
        <v>3.5319582652014919E-4</v>
      </c>
      <c r="X30" s="229">
        <v>2.6750206504638047E-4</v>
      </c>
      <c r="Y30" s="229">
        <v>1.3992410151711661E-2</v>
      </c>
      <c r="Z30" s="229">
        <v>1.0026425813135438</v>
      </c>
      <c r="AA30" s="229">
        <v>0.18750735292877188</v>
      </c>
      <c r="AB30" s="229">
        <v>0.2526092966399473</v>
      </c>
      <c r="AC30" s="229">
        <v>7.0873145116868023E-5</v>
      </c>
      <c r="AD30" s="229">
        <v>5.4850326502500742E-3</v>
      </c>
      <c r="AE30" s="229">
        <v>1.0835863102676861E-2</v>
      </c>
      <c r="AF30" s="229">
        <v>1.7358224219534056E-4</v>
      </c>
      <c r="AG30" s="229">
        <v>5.5621934252860017E-3</v>
      </c>
      <c r="AH30" s="229">
        <v>6.4706609241037575E-3</v>
      </c>
      <c r="AI30" s="229">
        <v>1.549882136424866E-4</v>
      </c>
      <c r="AJ30" s="229">
        <v>4.8557216125869781E-5</v>
      </c>
      <c r="AK30" s="229">
        <v>1.093690004022331E-4</v>
      </c>
      <c r="AL30" s="229">
        <v>1.3801859784166932E-4</v>
      </c>
      <c r="AM30" s="229">
        <v>2.4333375667984008E-4</v>
      </c>
      <c r="AN30" s="229">
        <v>2.6535142431171541E-3</v>
      </c>
      <c r="AO30" s="229">
        <v>9.7246871642057533E-5</v>
      </c>
      <c r="AP30" s="229">
        <v>8.2149256535253058E-5</v>
      </c>
      <c r="AQ30" s="229">
        <v>2.0672809115005397E-4</v>
      </c>
      <c r="AR30" s="229">
        <v>1.3499276550599281E-4</v>
      </c>
      <c r="AS30" s="229">
        <v>8.6887181233587013E-5</v>
      </c>
      <c r="AT30" s="229">
        <v>6.9312912035785642E-5</v>
      </c>
      <c r="AU30" s="229">
        <v>7.5888665126747505E-5</v>
      </c>
      <c r="AV30" s="229">
        <v>1.2614740124375991E-4</v>
      </c>
      <c r="AW30" s="229">
        <v>1.4963485705058143E-4</v>
      </c>
      <c r="AX30" s="229">
        <v>1.1061228083296603E-4</v>
      </c>
      <c r="AY30" s="229">
        <v>2.0441512705614696E-4</v>
      </c>
      <c r="AZ30" s="229">
        <v>8.0158953696979489E-5</v>
      </c>
      <c r="BA30" s="229">
        <v>9.9213505558470296E-4</v>
      </c>
      <c r="BB30" s="229">
        <v>1.1160615684077896E-4</v>
      </c>
      <c r="BC30" s="229">
        <v>7.8740884774882762E-5</v>
      </c>
      <c r="BD30" s="229">
        <v>4.1990723204647714E-5</v>
      </c>
      <c r="BE30" s="229">
        <v>1.9631838981084223E-4</v>
      </c>
      <c r="BF30" s="229">
        <v>5.5929817899700135E-5</v>
      </c>
      <c r="BG30" s="229">
        <v>2.0278212963466548E-5</v>
      </c>
      <c r="BH30" s="229">
        <v>5.6754928000884303E-3</v>
      </c>
      <c r="BI30" s="229">
        <v>8.3893483383142651E-3</v>
      </c>
      <c r="BJ30" s="229">
        <v>1.6138651278236262E-4</v>
      </c>
      <c r="BK30" s="229">
        <v>5.9447173969646254E-5</v>
      </c>
      <c r="BL30" s="229">
        <v>1.9112735090495017E-4</v>
      </c>
      <c r="BM30" s="229">
        <v>1.389604230391426E-4</v>
      </c>
      <c r="BN30" s="229">
        <v>1.0839221662413055E-4</v>
      </c>
      <c r="BO30" s="229">
        <v>5.0916777168716519E-5</v>
      </c>
      <c r="BP30" s="229">
        <v>3.7703868624842865E-5</v>
      </c>
      <c r="BQ30" s="229">
        <v>1.1257820382193754E-3</v>
      </c>
      <c r="BR30" s="229">
        <v>3.4988606039959118E-3</v>
      </c>
      <c r="BS30" s="229">
        <v>1.3754375016897675E-4</v>
      </c>
      <c r="BT30" s="229">
        <v>1.1761516351424105E-3</v>
      </c>
      <c r="BU30" s="229">
        <v>2.8073068468381093E-4</v>
      </c>
      <c r="BV30" s="229">
        <v>1.5536820353952091E-3</v>
      </c>
      <c r="BW30" s="229">
        <v>0</v>
      </c>
      <c r="BX30" s="236">
        <v>1.5290529573790996</v>
      </c>
      <c r="BY30" s="243"/>
    </row>
    <row r="31" spans="1:77" x14ac:dyDescent="0.55000000000000004">
      <c r="A31" s="240"/>
      <c r="B31" s="230">
        <v>23</v>
      </c>
      <c r="C31" s="244" t="s">
        <v>22</v>
      </c>
      <c r="D31" s="217" t="s">
        <v>132</v>
      </c>
      <c r="E31" s="229">
        <v>3.7205558164356877E-5</v>
      </c>
      <c r="F31" s="229">
        <v>3.1406901944429541E-5</v>
      </c>
      <c r="G31" s="229">
        <v>4.0926693579113698E-5</v>
      </c>
      <c r="H31" s="229">
        <v>2.9987269896763741E-5</v>
      </c>
      <c r="I31" s="229">
        <v>2.4011222253392256E-5</v>
      </c>
      <c r="J31" s="229">
        <v>3.2775897431708201E-5</v>
      </c>
      <c r="K31" s="229">
        <v>1.7567325840912219E-4</v>
      </c>
      <c r="L31" s="229">
        <v>2.3335782867943618E-5</v>
      </c>
      <c r="M31" s="229">
        <v>2.2783586220610181E-4</v>
      </c>
      <c r="N31" s="229">
        <v>1.1640065183923517E-4</v>
      </c>
      <c r="O31" s="229">
        <v>7.2457042444060108E-5</v>
      </c>
      <c r="P31" s="229">
        <v>1.3125090805822388E-4</v>
      </c>
      <c r="Q31" s="229">
        <v>1.1039071298120026E-4</v>
      </c>
      <c r="R31" s="229">
        <v>4.1147209548827235E-5</v>
      </c>
      <c r="S31" s="229">
        <v>4.8661658663086733E-5</v>
      </c>
      <c r="T31" s="229">
        <v>1.4109599007511796E-4</v>
      </c>
      <c r="U31" s="229">
        <v>2.3971591022465874E-4</v>
      </c>
      <c r="V31" s="229">
        <v>6.7761358743734064E-5</v>
      </c>
      <c r="W31" s="229">
        <v>1.0479854742708213E-4</v>
      </c>
      <c r="X31" s="229">
        <v>7.2577896553158164E-5</v>
      </c>
      <c r="Y31" s="229">
        <v>3.0114202922489975E-4</v>
      </c>
      <c r="Z31" s="229">
        <v>1.4053809696429841E-4</v>
      </c>
      <c r="AA31" s="229">
        <v>1.0019465196743103</v>
      </c>
      <c r="AB31" s="229">
        <v>4.2717096132059972E-4</v>
      </c>
      <c r="AC31" s="229">
        <v>5.0482912008466633E-5</v>
      </c>
      <c r="AD31" s="229">
        <v>1.1776535164158206E-2</v>
      </c>
      <c r="AE31" s="229">
        <v>1.9054711532875509E-4</v>
      </c>
      <c r="AF31" s="229">
        <v>6.6200113900602013E-5</v>
      </c>
      <c r="AG31" s="229">
        <v>1.1316318343104749E-4</v>
      </c>
      <c r="AH31" s="229">
        <v>3.2878151667575681E-5</v>
      </c>
      <c r="AI31" s="229">
        <v>7.3808394503004695E-5</v>
      </c>
      <c r="AJ31" s="229">
        <v>4.5599096260037188E-5</v>
      </c>
      <c r="AK31" s="229">
        <v>5.362899700106824E-5</v>
      </c>
      <c r="AL31" s="229">
        <v>6.2824567634059121E-5</v>
      </c>
      <c r="AM31" s="229">
        <v>7.7876423386558612E-5</v>
      </c>
      <c r="AN31" s="229">
        <v>8.8987135343712956E-5</v>
      </c>
      <c r="AO31" s="229">
        <v>5.2808652933354905E-5</v>
      </c>
      <c r="AP31" s="229">
        <v>5.4085321901566385E-5</v>
      </c>
      <c r="AQ31" s="229">
        <v>4.6398491950148626E-5</v>
      </c>
      <c r="AR31" s="229">
        <v>4.5680096503690906E-5</v>
      </c>
      <c r="AS31" s="229">
        <v>4.6146912574197187E-5</v>
      </c>
      <c r="AT31" s="229">
        <v>3.5056203387815586E-5</v>
      </c>
      <c r="AU31" s="229">
        <v>4.8452191716348834E-5</v>
      </c>
      <c r="AV31" s="229">
        <v>7.8461780250119621E-5</v>
      </c>
      <c r="AW31" s="229">
        <v>8.6329952330359354E-5</v>
      </c>
      <c r="AX31" s="229">
        <v>5.9272765992843988E-5</v>
      </c>
      <c r="AY31" s="229">
        <v>7.6089101868550538E-5</v>
      </c>
      <c r="AZ31" s="229">
        <v>3.7105455056619195E-5</v>
      </c>
      <c r="BA31" s="229">
        <v>8.6320279885914277E-5</v>
      </c>
      <c r="BB31" s="229">
        <v>4.4407882925925951E-5</v>
      </c>
      <c r="BC31" s="229">
        <v>5.8081586315122018E-5</v>
      </c>
      <c r="BD31" s="229">
        <v>4.7264124319640472E-5</v>
      </c>
      <c r="BE31" s="229">
        <v>5.7051653009234305E-5</v>
      </c>
      <c r="BF31" s="229">
        <v>8.3955118789336513E-5</v>
      </c>
      <c r="BG31" s="229">
        <v>1.4887399941879626E-5</v>
      </c>
      <c r="BH31" s="229">
        <v>1.6311118958062903E-2</v>
      </c>
      <c r="BI31" s="229">
        <v>4.8442656331319466E-3</v>
      </c>
      <c r="BJ31" s="229">
        <v>2.3246761959270267E-4</v>
      </c>
      <c r="BK31" s="229">
        <v>8.838142139118313E-5</v>
      </c>
      <c r="BL31" s="229">
        <v>2.0316163607102475E-4</v>
      </c>
      <c r="BM31" s="229">
        <v>1.5262714982119415E-4</v>
      </c>
      <c r="BN31" s="229">
        <v>1.6401016855570303E-4</v>
      </c>
      <c r="BO31" s="229">
        <v>4.5453501598321316E-5</v>
      </c>
      <c r="BP31" s="229">
        <v>4.8137164796417997E-5</v>
      </c>
      <c r="BQ31" s="229">
        <v>4.4614726775014246E-4</v>
      </c>
      <c r="BR31" s="229">
        <v>6.5139637244240539E-3</v>
      </c>
      <c r="BS31" s="229">
        <v>3.0182199728182068E-4</v>
      </c>
      <c r="BT31" s="229">
        <v>1.5766041625496173E-3</v>
      </c>
      <c r="BU31" s="229">
        <v>2.9058597895622663E-4</v>
      </c>
      <c r="BV31" s="229">
        <v>7.1662070205406447E-3</v>
      </c>
      <c r="BW31" s="229">
        <v>0</v>
      </c>
      <c r="BX31" s="236">
        <v>1.056660126725931</v>
      </c>
      <c r="BY31" s="243"/>
    </row>
    <row r="32" spans="1:77" x14ac:dyDescent="0.55000000000000004">
      <c r="A32" s="240"/>
      <c r="B32" s="230">
        <v>24</v>
      </c>
      <c r="C32" s="244" t="s">
        <v>23</v>
      </c>
      <c r="D32" s="217" t="s">
        <v>133</v>
      </c>
      <c r="E32" s="229">
        <v>3.174430203813328E-5</v>
      </c>
      <c r="F32" s="229">
        <v>3.475899889752418E-5</v>
      </c>
      <c r="G32" s="229">
        <v>4.2216696821620815E-5</v>
      </c>
      <c r="H32" s="229">
        <v>2.3756815507726358E-5</v>
      </c>
      <c r="I32" s="229">
        <v>3.101268961425375E-5</v>
      </c>
      <c r="J32" s="229">
        <v>1.1941350675126732E-4</v>
      </c>
      <c r="K32" s="229">
        <v>8.4068377344082205E-5</v>
      </c>
      <c r="L32" s="229">
        <v>1.7048564001561695E-5</v>
      </c>
      <c r="M32" s="229">
        <v>1.0545211833717043E-4</v>
      </c>
      <c r="N32" s="229">
        <v>9.8584222300905714E-5</v>
      </c>
      <c r="O32" s="229">
        <v>6.5018873777725514E-5</v>
      </c>
      <c r="P32" s="229">
        <v>8.6061497037915195E-5</v>
      </c>
      <c r="Q32" s="229">
        <v>4.9827276211968705E-5</v>
      </c>
      <c r="R32" s="229">
        <v>6.6788144940319985E-5</v>
      </c>
      <c r="S32" s="229">
        <v>4.2196953596083927E-5</v>
      </c>
      <c r="T32" s="229">
        <v>9.8052007146539127E-5</v>
      </c>
      <c r="U32" s="229">
        <v>1.3505002513823918E-4</v>
      </c>
      <c r="V32" s="229">
        <v>5.3666691568856046E-5</v>
      </c>
      <c r="W32" s="229">
        <v>8.3550707922871946E-5</v>
      </c>
      <c r="X32" s="229">
        <v>6.087815552349827E-5</v>
      </c>
      <c r="Y32" s="229">
        <v>9.3582949661423257E-5</v>
      </c>
      <c r="Z32" s="229">
        <v>1.7704659346469539E-4</v>
      </c>
      <c r="AA32" s="229">
        <v>1.1376166611176354E-4</v>
      </c>
      <c r="AB32" s="229">
        <v>1.0005476308827366</v>
      </c>
      <c r="AC32" s="229">
        <v>3.9049636562041805E-5</v>
      </c>
      <c r="AD32" s="229">
        <v>1.0135481332499247E-4</v>
      </c>
      <c r="AE32" s="229">
        <v>2.3321393984332235E-4</v>
      </c>
      <c r="AF32" s="229">
        <v>4.6885161795991253E-5</v>
      </c>
      <c r="AG32" s="229">
        <v>8.7487670613918439E-5</v>
      </c>
      <c r="AH32" s="229">
        <v>3.3238720882566873E-5</v>
      </c>
      <c r="AI32" s="229">
        <v>5.8260497529694765E-5</v>
      </c>
      <c r="AJ32" s="229">
        <v>2.0318214238369667E-5</v>
      </c>
      <c r="AK32" s="229">
        <v>4.1177044572435717E-5</v>
      </c>
      <c r="AL32" s="229">
        <v>5.2180795313493724E-5</v>
      </c>
      <c r="AM32" s="229">
        <v>5.6865592897522716E-5</v>
      </c>
      <c r="AN32" s="229">
        <v>7.3222361050099226E-5</v>
      </c>
      <c r="AO32" s="229">
        <v>3.3522621357964073E-5</v>
      </c>
      <c r="AP32" s="229">
        <v>3.8753918868640227E-5</v>
      </c>
      <c r="AQ32" s="229">
        <v>3.1404884907792143E-5</v>
      </c>
      <c r="AR32" s="229">
        <v>2.9952816263401909E-5</v>
      </c>
      <c r="AS32" s="229">
        <v>3.8943509764782608E-5</v>
      </c>
      <c r="AT32" s="229">
        <v>2.569195818773281E-5</v>
      </c>
      <c r="AU32" s="229">
        <v>4.6870328479479467E-5</v>
      </c>
      <c r="AV32" s="229">
        <v>7.2763957775959259E-5</v>
      </c>
      <c r="AW32" s="229">
        <v>6.6224261071785807E-5</v>
      </c>
      <c r="AX32" s="229">
        <v>4.2406885369955105E-5</v>
      </c>
      <c r="AY32" s="229">
        <v>5.6258580763471096E-5</v>
      </c>
      <c r="AZ32" s="229">
        <v>2.9052367050029689E-5</v>
      </c>
      <c r="BA32" s="229">
        <v>7.0315206595823992E-5</v>
      </c>
      <c r="BB32" s="229">
        <v>3.554319295680694E-5</v>
      </c>
      <c r="BC32" s="229">
        <v>3.8137393474941083E-5</v>
      </c>
      <c r="BD32" s="229">
        <v>2.0910436542457708E-5</v>
      </c>
      <c r="BE32" s="229">
        <v>4.1359940975493455E-5</v>
      </c>
      <c r="BF32" s="229">
        <v>2.2052094278063876E-5</v>
      </c>
      <c r="BG32" s="229">
        <v>8.7730577860207979E-6</v>
      </c>
      <c r="BH32" s="229">
        <v>5.0014159924424524E-3</v>
      </c>
      <c r="BI32" s="229">
        <v>3.7888126621781724E-3</v>
      </c>
      <c r="BJ32" s="229">
        <v>7.4248604102056693E-5</v>
      </c>
      <c r="BK32" s="229">
        <v>2.2316417434614067E-5</v>
      </c>
      <c r="BL32" s="229">
        <v>1.0097492665999476E-4</v>
      </c>
      <c r="BM32" s="229">
        <v>7.8747891827873374E-5</v>
      </c>
      <c r="BN32" s="229">
        <v>6.4087330608416604E-5</v>
      </c>
      <c r="BO32" s="229">
        <v>1.9190918703296469E-5</v>
      </c>
      <c r="BP32" s="229">
        <v>1.4919246357065186E-5</v>
      </c>
      <c r="BQ32" s="229">
        <v>7.5639481286367895E-5</v>
      </c>
      <c r="BR32" s="229">
        <v>1.1436017581631284E-3</v>
      </c>
      <c r="BS32" s="229">
        <v>6.8020418916735464E-5</v>
      </c>
      <c r="BT32" s="229">
        <v>4.1641555681419718E-4</v>
      </c>
      <c r="BU32" s="229">
        <v>1.0850283960107408E-4</v>
      </c>
      <c r="BV32" s="229">
        <v>4.3308196230028401E-5</v>
      </c>
      <c r="BW32" s="229">
        <v>0</v>
      </c>
      <c r="BX32" s="236">
        <v>1.0148735628188736</v>
      </c>
      <c r="BY32" s="243"/>
    </row>
    <row r="33" spans="1:77" x14ac:dyDescent="0.55000000000000004">
      <c r="A33" s="240"/>
      <c r="B33" s="226">
        <v>25</v>
      </c>
      <c r="C33" s="244" t="s">
        <v>24</v>
      </c>
      <c r="D33" s="217" t="s">
        <v>134</v>
      </c>
      <c r="E33" s="229">
        <v>6.3777252283234935E-5</v>
      </c>
      <c r="F33" s="229">
        <v>3.0752611367117433E-5</v>
      </c>
      <c r="G33" s="229">
        <v>5.5157289566150741E-5</v>
      </c>
      <c r="H33" s="229">
        <v>2.6546744403152705E-5</v>
      </c>
      <c r="I33" s="229">
        <v>3.7392613105698857E-5</v>
      </c>
      <c r="J33" s="229">
        <v>4.9457079108782307E-5</v>
      </c>
      <c r="K33" s="229">
        <v>4.137668053816877E-4</v>
      </c>
      <c r="L33" s="229">
        <v>1.3548627786390265E-5</v>
      </c>
      <c r="M33" s="229">
        <v>4.2441488610507497E-4</v>
      </c>
      <c r="N33" s="229">
        <v>8.1708099792195026E-5</v>
      </c>
      <c r="O33" s="229">
        <v>3.4048077134731032E-3</v>
      </c>
      <c r="P33" s="229">
        <v>1.2214415328923547E-4</v>
      </c>
      <c r="Q33" s="229">
        <v>8.9929862616154843E-5</v>
      </c>
      <c r="R33" s="229">
        <v>1.4344650021753139E-4</v>
      </c>
      <c r="S33" s="229">
        <v>7.309400119052034E-5</v>
      </c>
      <c r="T33" s="229">
        <v>3.104929376198452E-4</v>
      </c>
      <c r="U33" s="229">
        <v>3.6764418132251574E-4</v>
      </c>
      <c r="V33" s="229">
        <v>6.8114350798527097E-4</v>
      </c>
      <c r="W33" s="229">
        <v>1.3578657965272511E-4</v>
      </c>
      <c r="X33" s="229">
        <v>9.7618997665657037E-5</v>
      </c>
      <c r="Y33" s="229">
        <v>1.2092668675334093E-2</v>
      </c>
      <c r="Z33" s="229">
        <v>1.9767115963521156E-3</v>
      </c>
      <c r="AA33" s="229">
        <v>2.4328863640057687E-2</v>
      </c>
      <c r="AB33" s="229">
        <v>1.7892535037969452E-2</v>
      </c>
      <c r="AC33" s="229">
        <v>1.0003432723621934</v>
      </c>
      <c r="AD33" s="229">
        <v>3.6715294462444939E-2</v>
      </c>
      <c r="AE33" s="229">
        <v>4.0699059683556267E-4</v>
      </c>
      <c r="AF33" s="229">
        <v>5.3583149943349723E-4</v>
      </c>
      <c r="AG33" s="229">
        <v>6.3199509719759654E-3</v>
      </c>
      <c r="AH33" s="229">
        <v>7.0124481649469919E-3</v>
      </c>
      <c r="AI33" s="229">
        <v>6.3585467454866623E-2</v>
      </c>
      <c r="AJ33" s="229">
        <v>3.7181501846858573E-5</v>
      </c>
      <c r="AK33" s="229">
        <v>1.4074811305589632E-4</v>
      </c>
      <c r="AL33" s="229">
        <v>1.0420150672558632E-4</v>
      </c>
      <c r="AM33" s="229">
        <v>1.2478809520965282E-4</v>
      </c>
      <c r="AN33" s="229">
        <v>1.2161871135881551E-4</v>
      </c>
      <c r="AO33" s="229">
        <v>1.436896697134649E-4</v>
      </c>
      <c r="AP33" s="229">
        <v>6.1570870762789369E-5</v>
      </c>
      <c r="AQ33" s="229">
        <v>1.92104105613704E-4</v>
      </c>
      <c r="AR33" s="229">
        <v>2.0712785358330496E-3</v>
      </c>
      <c r="AS33" s="229">
        <v>8.9906491640540917E-5</v>
      </c>
      <c r="AT33" s="229">
        <v>1.0843247990435635E-4</v>
      </c>
      <c r="AU33" s="229">
        <v>1.4251281692716515E-4</v>
      </c>
      <c r="AV33" s="229">
        <v>1.8258010222937444E-4</v>
      </c>
      <c r="AW33" s="229">
        <v>1.3272696459127418E-4</v>
      </c>
      <c r="AX33" s="229">
        <v>9.1113056673715234E-5</v>
      </c>
      <c r="AY33" s="229">
        <v>1.2564161401203277E-4</v>
      </c>
      <c r="AZ33" s="229">
        <v>8.024113518665181E-5</v>
      </c>
      <c r="BA33" s="229">
        <v>1.4409871930552739E-4</v>
      </c>
      <c r="BB33" s="229">
        <v>1.2300827822370433E-4</v>
      </c>
      <c r="BC33" s="229">
        <v>1.4591734549925237E-3</v>
      </c>
      <c r="BD33" s="229">
        <v>6.0526681476461216E-5</v>
      </c>
      <c r="BE33" s="229">
        <v>8.1786668581090955E-5</v>
      </c>
      <c r="BF33" s="229">
        <v>6.9797348222943789E-5</v>
      </c>
      <c r="BG33" s="229">
        <v>1.6972353094480046E-5</v>
      </c>
      <c r="BH33" s="229">
        <v>1.8873786800852309E-3</v>
      </c>
      <c r="BI33" s="229">
        <v>2.5382058466301609E-3</v>
      </c>
      <c r="BJ33" s="229">
        <v>9.5851202590023968E-5</v>
      </c>
      <c r="BK33" s="229">
        <v>5.5512394284193849E-5</v>
      </c>
      <c r="BL33" s="229">
        <v>1.9754281763593472E-4</v>
      </c>
      <c r="BM33" s="229">
        <v>7.5673191991686335E-5</v>
      </c>
      <c r="BN33" s="229">
        <v>6.7443871326899315E-5</v>
      </c>
      <c r="BO33" s="229">
        <v>3.1454811166859283E-5</v>
      </c>
      <c r="BP33" s="229">
        <v>4.0198643803918268E-5</v>
      </c>
      <c r="BQ33" s="229">
        <v>1.6425134140055206E-4</v>
      </c>
      <c r="BR33" s="229">
        <v>6.9244092205136745E-4</v>
      </c>
      <c r="BS33" s="229">
        <v>1.0236533636247716E-4</v>
      </c>
      <c r="BT33" s="229">
        <v>3.6944420112141983E-4</v>
      </c>
      <c r="BU33" s="229">
        <v>3.1583885282891559E-4</v>
      </c>
      <c r="BV33" s="229">
        <v>1.448407482422615E-3</v>
      </c>
      <c r="BW33" s="229">
        <v>0</v>
      </c>
      <c r="BX33" s="236">
        <v>1.1918203737772264</v>
      </c>
      <c r="BY33" s="243"/>
    </row>
    <row r="34" spans="1:77" x14ac:dyDescent="0.55000000000000004">
      <c r="A34" s="240"/>
      <c r="B34" s="230">
        <v>26</v>
      </c>
      <c r="C34" s="244" t="s">
        <v>25</v>
      </c>
      <c r="D34" s="217" t="s">
        <v>135</v>
      </c>
      <c r="E34" s="229">
        <v>5.8356371259406931E-4</v>
      </c>
      <c r="F34" s="229">
        <v>2.1724294599651249E-4</v>
      </c>
      <c r="G34" s="229">
        <v>1.9905611874048167E-4</v>
      </c>
      <c r="H34" s="229">
        <v>9.4450203488159596E-5</v>
      </c>
      <c r="I34" s="229">
        <v>1.4188376908763441E-4</v>
      </c>
      <c r="J34" s="229">
        <v>2.1245268302971554E-4</v>
      </c>
      <c r="K34" s="229">
        <v>8.4302164504627638E-4</v>
      </c>
      <c r="L34" s="229">
        <v>1.0381168974975067E-4</v>
      </c>
      <c r="M34" s="229">
        <v>1.152940449489596E-3</v>
      </c>
      <c r="N34" s="229">
        <v>4.8693002344956933E-4</v>
      </c>
      <c r="O34" s="229">
        <v>4.279866321167468E-4</v>
      </c>
      <c r="P34" s="229">
        <v>3.1219274196227096E-4</v>
      </c>
      <c r="Q34" s="229">
        <v>5.9448116567026419E-4</v>
      </c>
      <c r="R34" s="229">
        <v>4.3543315234071463E-4</v>
      </c>
      <c r="S34" s="229">
        <v>4.2465871857113891E-4</v>
      </c>
      <c r="T34" s="229">
        <v>1.7364274328576341E-3</v>
      </c>
      <c r="U34" s="229">
        <v>2.0581423125740528E-3</v>
      </c>
      <c r="V34" s="229">
        <v>8.4288539299355592E-4</v>
      </c>
      <c r="W34" s="229">
        <v>1.3468069358791705E-3</v>
      </c>
      <c r="X34" s="229">
        <v>9.9658771015457615E-4</v>
      </c>
      <c r="Y34" s="229">
        <v>3.4338670442480234E-3</v>
      </c>
      <c r="Z34" s="229">
        <v>2.1435765069228591E-3</v>
      </c>
      <c r="AA34" s="229">
        <v>1.8971218564650089E-2</v>
      </c>
      <c r="AB34" s="229">
        <v>5.7670170699880051E-3</v>
      </c>
      <c r="AC34" s="229">
        <v>4.0753756067268539E-4</v>
      </c>
      <c r="AD34" s="229">
        <v>1.358268336557908</v>
      </c>
      <c r="AE34" s="229">
        <v>2.8475782075915597E-3</v>
      </c>
      <c r="AF34" s="229">
        <v>1.9416510016372266E-3</v>
      </c>
      <c r="AG34" s="229">
        <v>1.2231616788666493E-3</v>
      </c>
      <c r="AH34" s="229">
        <v>3.8876642644968657E-4</v>
      </c>
      <c r="AI34" s="229">
        <v>7.4308898892019826E-4</v>
      </c>
      <c r="AJ34" s="229">
        <v>2.6349164290977677E-4</v>
      </c>
      <c r="AK34" s="229">
        <v>8.5494280141536064E-4</v>
      </c>
      <c r="AL34" s="229">
        <v>1.1442511051149994E-3</v>
      </c>
      <c r="AM34" s="229">
        <v>1.0185903941977699E-3</v>
      </c>
      <c r="AN34" s="229">
        <v>1.5848485999290015E-3</v>
      </c>
      <c r="AO34" s="229">
        <v>6.6307281428552411E-4</v>
      </c>
      <c r="AP34" s="229">
        <v>3.9938649455597137E-4</v>
      </c>
      <c r="AQ34" s="229">
        <v>6.0590347215057057E-4</v>
      </c>
      <c r="AR34" s="229">
        <v>5.2605941202101935E-4</v>
      </c>
      <c r="AS34" s="229">
        <v>6.2802831569057751E-4</v>
      </c>
      <c r="AT34" s="229">
        <v>5.486191665866211E-4</v>
      </c>
      <c r="AU34" s="229">
        <v>4.6189963570496761E-4</v>
      </c>
      <c r="AV34" s="229">
        <v>8.3599447840174818E-4</v>
      </c>
      <c r="AW34" s="229">
        <v>1.111964779242568E-3</v>
      </c>
      <c r="AX34" s="229">
        <v>8.6470854197506558E-4</v>
      </c>
      <c r="AY34" s="229">
        <v>1.1598173522132775E-3</v>
      </c>
      <c r="AZ34" s="229">
        <v>6.2908715105016875E-4</v>
      </c>
      <c r="BA34" s="229">
        <v>1.529167098594272E-3</v>
      </c>
      <c r="BB34" s="229">
        <v>6.9728793729234486E-4</v>
      </c>
      <c r="BC34" s="229">
        <v>4.5299525524382795E-4</v>
      </c>
      <c r="BD34" s="229">
        <v>1.747959237104393E-4</v>
      </c>
      <c r="BE34" s="229">
        <v>8.3053012241537179E-4</v>
      </c>
      <c r="BF34" s="229">
        <v>1.9504890518080089E-4</v>
      </c>
      <c r="BG34" s="229">
        <v>1.3288827604118715E-4</v>
      </c>
      <c r="BH34" s="229">
        <v>5.2036046876582486E-3</v>
      </c>
      <c r="BI34" s="229">
        <v>4.7153533735381052E-3</v>
      </c>
      <c r="BJ34" s="229">
        <v>4.1224932551862627E-4</v>
      </c>
      <c r="BK34" s="229">
        <v>1.4545512037293374E-4</v>
      </c>
      <c r="BL34" s="229">
        <v>3.2572471732720827E-4</v>
      </c>
      <c r="BM34" s="229">
        <v>1.7106563945850677E-4</v>
      </c>
      <c r="BN34" s="229">
        <v>1.9426180090591401E-4</v>
      </c>
      <c r="BO34" s="229">
        <v>1.8692796076048927E-4</v>
      </c>
      <c r="BP34" s="229">
        <v>1.4076331307455513E-4</v>
      </c>
      <c r="BQ34" s="229">
        <v>2.4252430765145749E-4</v>
      </c>
      <c r="BR34" s="229">
        <v>8.6165107993662899E-4</v>
      </c>
      <c r="BS34" s="229">
        <v>1.8661098698780193E-4</v>
      </c>
      <c r="BT34" s="229">
        <v>8.2406155987614963E-4</v>
      </c>
      <c r="BU34" s="229">
        <v>5.8734828762823873E-4</v>
      </c>
      <c r="BV34" s="229">
        <v>7.5956379110276662E-4</v>
      </c>
      <c r="BW34" s="229">
        <v>0</v>
      </c>
      <c r="BX34" s="236">
        <v>1.4416173006713677</v>
      </c>
      <c r="BY34" s="243"/>
    </row>
    <row r="35" spans="1:77" x14ac:dyDescent="0.55000000000000004">
      <c r="A35" s="240"/>
      <c r="B35" s="230">
        <v>27</v>
      </c>
      <c r="C35" s="244" t="s">
        <v>26</v>
      </c>
      <c r="D35" s="217" t="s">
        <v>136</v>
      </c>
      <c r="E35" s="229">
        <v>2.9225436350305839E-5</v>
      </c>
      <c r="F35" s="229">
        <v>1.6183743080415549E-5</v>
      </c>
      <c r="G35" s="229">
        <v>1.6800643535128674E-5</v>
      </c>
      <c r="H35" s="229">
        <v>9.7177252848580782E-6</v>
      </c>
      <c r="I35" s="229">
        <v>1.1077692663682612E-5</v>
      </c>
      <c r="J35" s="229">
        <v>1.920754533075354E-5</v>
      </c>
      <c r="K35" s="229">
        <v>4.6725081010801986E-2</v>
      </c>
      <c r="L35" s="229">
        <v>8.5823253878698891E-6</v>
      </c>
      <c r="M35" s="229">
        <v>6.3171392646457228E-2</v>
      </c>
      <c r="N35" s="229">
        <v>3.5557908942366996E-2</v>
      </c>
      <c r="O35" s="229">
        <v>3.6267265646292412E-3</v>
      </c>
      <c r="P35" s="229">
        <v>6.2024949784940828E-5</v>
      </c>
      <c r="Q35" s="229">
        <v>3.8831193615423344E-5</v>
      </c>
      <c r="R35" s="229">
        <v>2.9821691084627006E-5</v>
      </c>
      <c r="S35" s="229">
        <v>2.6901631798671481E-5</v>
      </c>
      <c r="T35" s="229">
        <v>1.7320375251559449E-2</v>
      </c>
      <c r="U35" s="229">
        <v>5.276311413880546E-2</v>
      </c>
      <c r="V35" s="229">
        <v>5.1768378707511848E-3</v>
      </c>
      <c r="W35" s="229">
        <v>1.0829949189247592E-2</v>
      </c>
      <c r="X35" s="229">
        <v>8.5418749262024935E-4</v>
      </c>
      <c r="Y35" s="229">
        <v>1.3968542598899977E-2</v>
      </c>
      <c r="Z35" s="229">
        <v>9.8793444834755837E-5</v>
      </c>
      <c r="AA35" s="229">
        <v>1.2726171571482594E-3</v>
      </c>
      <c r="AB35" s="229">
        <v>1.0758926042983938E-3</v>
      </c>
      <c r="AC35" s="229">
        <v>2.9241453686364488E-5</v>
      </c>
      <c r="AD35" s="229">
        <v>2.0654254233157401E-4</v>
      </c>
      <c r="AE35" s="229">
        <v>1.0005742191527791</v>
      </c>
      <c r="AF35" s="229">
        <v>5.541126402828446E-5</v>
      </c>
      <c r="AG35" s="229">
        <v>2.3280673753922005E-3</v>
      </c>
      <c r="AH35" s="229">
        <v>3.9960673810523508E-5</v>
      </c>
      <c r="AI35" s="229">
        <v>4.5403388616738763E-5</v>
      </c>
      <c r="AJ35" s="229">
        <v>1.934662064456158E-5</v>
      </c>
      <c r="AK35" s="229">
        <v>1.1742488879442118E-4</v>
      </c>
      <c r="AL35" s="229">
        <v>1.0003183995675662E-4</v>
      </c>
      <c r="AM35" s="229">
        <v>2.9794047731351099E-3</v>
      </c>
      <c r="AN35" s="229">
        <v>8.9751929497580563E-5</v>
      </c>
      <c r="AO35" s="229">
        <v>3.9873597666853443E-5</v>
      </c>
      <c r="AP35" s="229">
        <v>3.278236499801254E-5</v>
      </c>
      <c r="AQ35" s="229">
        <v>3.7971000199571743E-5</v>
      </c>
      <c r="AR35" s="229">
        <v>5.4804674172370205E-5</v>
      </c>
      <c r="AS35" s="229">
        <v>3.6103212152414766E-5</v>
      </c>
      <c r="AT35" s="229">
        <v>3.0039409323055866E-5</v>
      </c>
      <c r="AU35" s="229">
        <v>3.0334193570179082E-5</v>
      </c>
      <c r="AV35" s="229">
        <v>5.0039665721509731E-5</v>
      </c>
      <c r="AW35" s="229">
        <v>6.3387641136672244E-5</v>
      </c>
      <c r="AX35" s="229">
        <v>4.7892084485401668E-5</v>
      </c>
      <c r="AY35" s="229">
        <v>6.3697168564544156E-5</v>
      </c>
      <c r="AZ35" s="229">
        <v>3.6689731487115102E-5</v>
      </c>
      <c r="BA35" s="229">
        <v>8.5909489435529926E-5</v>
      </c>
      <c r="BB35" s="229">
        <v>7.2485910852248587E-5</v>
      </c>
      <c r="BC35" s="229">
        <v>3.3203051833463757E-5</v>
      </c>
      <c r="BD35" s="229">
        <v>1.6130818103460959E-5</v>
      </c>
      <c r="BE35" s="229">
        <v>4.554148333709885E-5</v>
      </c>
      <c r="BF35" s="229">
        <v>1.9422236734315332E-5</v>
      </c>
      <c r="BG35" s="229">
        <v>9.4825704585797846E-6</v>
      </c>
      <c r="BH35" s="229">
        <v>1.2276062596757401E-3</v>
      </c>
      <c r="BI35" s="229">
        <v>3.430935933143928E-3</v>
      </c>
      <c r="BJ35" s="229">
        <v>5.6427785993120897E-5</v>
      </c>
      <c r="BK35" s="229">
        <v>2.0879712283786526E-5</v>
      </c>
      <c r="BL35" s="229">
        <v>8.0248267360096418E-5</v>
      </c>
      <c r="BM35" s="229">
        <v>4.6807016211292218E-5</v>
      </c>
      <c r="BN35" s="229">
        <v>3.3039743327683951E-5</v>
      </c>
      <c r="BO35" s="229">
        <v>1.4607624765374827E-5</v>
      </c>
      <c r="BP35" s="229">
        <v>1.3576613169275827E-5</v>
      </c>
      <c r="BQ35" s="229">
        <v>3.1452675087637852E-4</v>
      </c>
      <c r="BR35" s="229">
        <v>1.3344478505054527E-4</v>
      </c>
      <c r="BS35" s="229">
        <v>3.2896200509406758E-5</v>
      </c>
      <c r="BT35" s="229">
        <v>1.4341602932540321E-4</v>
      </c>
      <c r="BU35" s="229">
        <v>9.8050349190380263E-5</v>
      </c>
      <c r="BV35" s="229">
        <v>2.4274927441196814E-4</v>
      </c>
      <c r="BW35" s="229">
        <v>0</v>
      </c>
      <c r="BX35" s="236">
        <v>1.2659896020425374</v>
      </c>
      <c r="BY35" s="243"/>
    </row>
    <row r="36" spans="1:77" x14ac:dyDescent="0.55000000000000004">
      <c r="A36" s="240"/>
      <c r="B36" s="226">
        <v>28</v>
      </c>
      <c r="C36" s="244" t="s">
        <v>27</v>
      </c>
      <c r="D36" s="217" t="s">
        <v>137</v>
      </c>
      <c r="E36" s="229">
        <v>1.3796574173808348E-6</v>
      </c>
      <c r="F36" s="229">
        <v>1.5553125755575818E-6</v>
      </c>
      <c r="G36" s="229">
        <v>1.7238389784381761E-6</v>
      </c>
      <c r="H36" s="229">
        <v>1.142143044731707E-6</v>
      </c>
      <c r="I36" s="229">
        <v>1.0708902416672589E-6</v>
      </c>
      <c r="J36" s="229">
        <v>1.6868825396459541E-6</v>
      </c>
      <c r="K36" s="229">
        <v>5.4886932640873997E-5</v>
      </c>
      <c r="L36" s="229">
        <v>9.4518634909707929E-7</v>
      </c>
      <c r="M36" s="229">
        <v>4.6913517804998562E-5</v>
      </c>
      <c r="N36" s="229">
        <v>2.5860735591757197E-5</v>
      </c>
      <c r="O36" s="229">
        <v>4.5806211138068053E-6</v>
      </c>
      <c r="P36" s="229">
        <v>8.6109568234092567E-6</v>
      </c>
      <c r="Q36" s="229">
        <v>1.3409173742591037E-5</v>
      </c>
      <c r="R36" s="229">
        <v>1.7834447060862584E-6</v>
      </c>
      <c r="S36" s="229">
        <v>1.8432282026933719E-6</v>
      </c>
      <c r="T36" s="229">
        <v>2.4014844093000809E-5</v>
      </c>
      <c r="U36" s="229">
        <v>1.3548263807168712E-4</v>
      </c>
      <c r="V36" s="229">
        <v>6.6838877312267831E-6</v>
      </c>
      <c r="W36" s="229">
        <v>2.3582612049811873E-5</v>
      </c>
      <c r="X36" s="229">
        <v>6.5823394788800129E-6</v>
      </c>
      <c r="Y36" s="229">
        <v>2.4288355986152345E-5</v>
      </c>
      <c r="Z36" s="229">
        <v>4.222784691066493E-4</v>
      </c>
      <c r="AA36" s="229">
        <v>2.0182571947455726E-4</v>
      </c>
      <c r="AB36" s="229">
        <v>1.7460215622753517E-3</v>
      </c>
      <c r="AC36" s="229">
        <v>2.0952312809385361E-6</v>
      </c>
      <c r="AD36" s="229">
        <v>2.3062225767969068E-5</v>
      </c>
      <c r="AE36" s="229">
        <v>6.1545606178487985E-4</v>
      </c>
      <c r="AF36" s="229">
        <v>1.0670320708860193</v>
      </c>
      <c r="AG36" s="229">
        <v>1.1446266086512374E-5</v>
      </c>
      <c r="AH36" s="229">
        <v>2.8019210583610232E-5</v>
      </c>
      <c r="AI36" s="229">
        <v>4.0042150021710699E-6</v>
      </c>
      <c r="AJ36" s="229">
        <v>1.2902338262974181E-6</v>
      </c>
      <c r="AK36" s="229">
        <v>1.6467510822156049E-6</v>
      </c>
      <c r="AL36" s="229">
        <v>1.7529201972445114E-6</v>
      </c>
      <c r="AM36" s="229">
        <v>5.3379202764818097E-6</v>
      </c>
      <c r="AN36" s="229">
        <v>3.4335281831964253E-6</v>
      </c>
      <c r="AO36" s="229">
        <v>2.032025245159948E-6</v>
      </c>
      <c r="AP36" s="229">
        <v>2.8334478358687371E-6</v>
      </c>
      <c r="AQ36" s="229">
        <v>1.8784695620840015E-6</v>
      </c>
      <c r="AR36" s="229">
        <v>1.1028185879939999E-5</v>
      </c>
      <c r="AS36" s="229">
        <v>1.4360231020511754E-6</v>
      </c>
      <c r="AT36" s="229">
        <v>1.1354087668207819E-6</v>
      </c>
      <c r="AU36" s="229">
        <v>1.9716984436892206E-6</v>
      </c>
      <c r="AV36" s="229">
        <v>9.7235705000664147E-6</v>
      </c>
      <c r="AW36" s="229">
        <v>2.9331699343759659E-6</v>
      </c>
      <c r="AX36" s="229">
        <v>1.9226010462143889E-6</v>
      </c>
      <c r="AY36" s="229">
        <v>2.4659808727247314E-6</v>
      </c>
      <c r="AZ36" s="229">
        <v>1.0585860321688538E-6</v>
      </c>
      <c r="BA36" s="229">
        <v>2.8295566101663263E-6</v>
      </c>
      <c r="BB36" s="229">
        <v>1.5166417240900514E-6</v>
      </c>
      <c r="BC36" s="229">
        <v>2.3028549236899575E-6</v>
      </c>
      <c r="BD36" s="229">
        <v>2.1338086647706152E-6</v>
      </c>
      <c r="BE36" s="229">
        <v>2.2493767018213637E-6</v>
      </c>
      <c r="BF36" s="229">
        <v>3.0864554779155119E-6</v>
      </c>
      <c r="BG36" s="229">
        <v>5.2906864533930448E-7</v>
      </c>
      <c r="BH36" s="229">
        <v>1.0442793955479377E-3</v>
      </c>
      <c r="BI36" s="229">
        <v>3.0198202302457228E-4</v>
      </c>
      <c r="BJ36" s="229">
        <v>1.4453669752788218E-5</v>
      </c>
      <c r="BK36" s="229">
        <v>2.663905608209963E-6</v>
      </c>
      <c r="BL36" s="229">
        <v>1.3734366323230662E-5</v>
      </c>
      <c r="BM36" s="229">
        <v>6.8965192759357847E-6</v>
      </c>
      <c r="BN36" s="229">
        <v>8.6536670300214984E-6</v>
      </c>
      <c r="BO36" s="229">
        <v>1.4074472132499584E-5</v>
      </c>
      <c r="BP36" s="229">
        <v>1.723498637565538E-6</v>
      </c>
      <c r="BQ36" s="229">
        <v>1.273351110025085E-5</v>
      </c>
      <c r="BR36" s="229">
        <v>5.219110552148405E-5</v>
      </c>
      <c r="BS36" s="229">
        <v>1.2800077485468811E-5</v>
      </c>
      <c r="BT36" s="229">
        <v>5.5633378229668804E-5</v>
      </c>
      <c r="BU36" s="229">
        <v>1.3572055692406521E-5</v>
      </c>
      <c r="BV36" s="229">
        <v>5.6433078737602125E-5</v>
      </c>
      <c r="BW36" s="229">
        <v>0</v>
      </c>
      <c r="BX36" s="236">
        <v>1.0721546600541987</v>
      </c>
      <c r="BY36" s="243"/>
    </row>
    <row r="37" spans="1:77" x14ac:dyDescent="0.55000000000000004">
      <c r="A37" s="240"/>
      <c r="B37" s="230">
        <v>29</v>
      </c>
      <c r="C37" s="244" t="s">
        <v>28</v>
      </c>
      <c r="D37" s="217" t="s">
        <v>138</v>
      </c>
      <c r="E37" s="229">
        <v>1.0173360865778174E-4</v>
      </c>
      <c r="F37" s="229">
        <v>4.7837314762848465E-5</v>
      </c>
      <c r="G37" s="229">
        <v>4.3971398355796093E-5</v>
      </c>
      <c r="H37" s="229">
        <v>2.4129587504029403E-5</v>
      </c>
      <c r="I37" s="229">
        <v>3.3314763751915119E-5</v>
      </c>
      <c r="J37" s="229">
        <v>4.7017011769132199E-5</v>
      </c>
      <c r="K37" s="229">
        <v>9.8897988450852986E-4</v>
      </c>
      <c r="L37" s="229">
        <v>2.3336685067536629E-5</v>
      </c>
      <c r="M37" s="229">
        <v>8.1827014309713913E-4</v>
      </c>
      <c r="N37" s="229">
        <v>4.3040623639757658E-4</v>
      </c>
      <c r="O37" s="229">
        <v>1.2801220026958837E-4</v>
      </c>
      <c r="P37" s="229">
        <v>1.0992764396644116E-4</v>
      </c>
      <c r="Q37" s="229">
        <v>2.3799488987612117E-4</v>
      </c>
      <c r="R37" s="229">
        <v>9.0515561902030259E-5</v>
      </c>
      <c r="S37" s="229">
        <v>7.9096413695395367E-5</v>
      </c>
      <c r="T37" s="229">
        <v>7.6522714919338155E-4</v>
      </c>
      <c r="U37" s="229">
        <v>2.2415742150327738E-3</v>
      </c>
      <c r="V37" s="229">
        <v>2.0909953825289652E-4</v>
      </c>
      <c r="W37" s="229">
        <v>5.1336445204633535E-4</v>
      </c>
      <c r="X37" s="229">
        <v>4.0222045606657536E-4</v>
      </c>
      <c r="Y37" s="229">
        <v>9.529544535283118E-4</v>
      </c>
      <c r="Z37" s="229">
        <v>6.1082392390960942E-3</v>
      </c>
      <c r="AA37" s="229">
        <v>7.1951158670586603E-3</v>
      </c>
      <c r="AB37" s="229">
        <v>3.0454111591431913E-2</v>
      </c>
      <c r="AC37" s="229">
        <v>3.4363673118740964E-4</v>
      </c>
      <c r="AD37" s="229">
        <v>8.2749059930986319E-4</v>
      </c>
      <c r="AE37" s="229">
        <v>9.0914203682348881E-3</v>
      </c>
      <c r="AF37" s="229">
        <v>1.6860681123104454E-4</v>
      </c>
      <c r="AG37" s="229">
        <v>1.0005585950310518</v>
      </c>
      <c r="AH37" s="229">
        <v>7.2617988874562871E-4</v>
      </c>
      <c r="AI37" s="229">
        <v>3.8983956337997652E-4</v>
      </c>
      <c r="AJ37" s="229">
        <v>1.0901014439647828E-4</v>
      </c>
      <c r="AK37" s="229">
        <v>1.7848477130497114E-4</v>
      </c>
      <c r="AL37" s="229">
        <v>1.9169334213352406E-4</v>
      </c>
      <c r="AM37" s="229">
        <v>2.295154831639104E-4</v>
      </c>
      <c r="AN37" s="229">
        <v>3.2916261696934918E-4</v>
      </c>
      <c r="AO37" s="229">
        <v>1.2127954933455758E-4</v>
      </c>
      <c r="AP37" s="229">
        <v>7.9824090345639525E-5</v>
      </c>
      <c r="AQ37" s="229">
        <v>1.3243142037352182E-4</v>
      </c>
      <c r="AR37" s="229">
        <v>2.4682844921196042E-4</v>
      </c>
      <c r="AS37" s="229">
        <v>1.1263927677921006E-4</v>
      </c>
      <c r="AT37" s="229">
        <v>9.1808697151079757E-5</v>
      </c>
      <c r="AU37" s="229">
        <v>8.8158410714092421E-5</v>
      </c>
      <c r="AV37" s="229">
        <v>2.408324723735547E-4</v>
      </c>
      <c r="AW37" s="229">
        <v>1.8516691953783721E-4</v>
      </c>
      <c r="AX37" s="229">
        <v>1.42822596895874E-4</v>
      </c>
      <c r="AY37" s="229">
        <v>1.9417895440479232E-4</v>
      </c>
      <c r="AZ37" s="229">
        <v>1.0249855520544148E-4</v>
      </c>
      <c r="BA37" s="229">
        <v>2.7520680700308643E-4</v>
      </c>
      <c r="BB37" s="229">
        <v>1.1702283029848423E-4</v>
      </c>
      <c r="BC37" s="229">
        <v>8.5129204487270789E-5</v>
      </c>
      <c r="BD37" s="229">
        <v>4.1061390904285299E-5</v>
      </c>
      <c r="BE37" s="229">
        <v>1.4640035911828701E-4</v>
      </c>
      <c r="BF37" s="229">
        <v>5.6130721204972329E-5</v>
      </c>
      <c r="BG37" s="229">
        <v>2.4841455587367573E-5</v>
      </c>
      <c r="BH37" s="229">
        <v>4.9124647795417168E-3</v>
      </c>
      <c r="BI37" s="229">
        <v>2.5131911191883559E-3</v>
      </c>
      <c r="BJ37" s="229">
        <v>1.8776476497734892E-4</v>
      </c>
      <c r="BK37" s="229">
        <v>4.2195675756638206E-5</v>
      </c>
      <c r="BL37" s="229">
        <v>1.4462636125679764E-4</v>
      </c>
      <c r="BM37" s="229">
        <v>6.7089129319679647E-5</v>
      </c>
      <c r="BN37" s="229">
        <v>7.4806757347606559E-5</v>
      </c>
      <c r="BO37" s="229">
        <v>2.0980750684142937E-4</v>
      </c>
      <c r="BP37" s="229">
        <v>3.3587010021383363E-5</v>
      </c>
      <c r="BQ37" s="229">
        <v>1.3007254533533674E-4</v>
      </c>
      <c r="BR37" s="229">
        <v>8.7209174972644149E-4</v>
      </c>
      <c r="BS37" s="229">
        <v>9.0475202414676929E-5</v>
      </c>
      <c r="BT37" s="229">
        <v>8.7286858052538119E-4</v>
      </c>
      <c r="BU37" s="229">
        <v>1.8294434567966148E-4</v>
      </c>
      <c r="BV37" s="229">
        <v>7.5095774955402997E-4</v>
      </c>
      <c r="BW37" s="229">
        <v>0</v>
      </c>
      <c r="BX37" s="236">
        <v>1.0787592910948156</v>
      </c>
      <c r="BY37" s="243"/>
    </row>
    <row r="38" spans="1:77" x14ac:dyDescent="0.55000000000000004">
      <c r="A38" s="240"/>
      <c r="B38" s="230">
        <v>30</v>
      </c>
      <c r="C38" s="244" t="s">
        <v>29</v>
      </c>
      <c r="D38" s="217" t="s">
        <v>285</v>
      </c>
      <c r="E38" s="229">
        <v>8.504011061861015E-5</v>
      </c>
      <c r="F38" s="229">
        <v>8.8646501870257054E-5</v>
      </c>
      <c r="G38" s="229">
        <v>6.8924125159147009E-5</v>
      </c>
      <c r="H38" s="229">
        <v>5.1019530205016793E-5</v>
      </c>
      <c r="I38" s="229">
        <v>4.2083206520738462E-5</v>
      </c>
      <c r="J38" s="229">
        <v>7.3819114189760328E-5</v>
      </c>
      <c r="K38" s="229">
        <v>1.7186933504075109E-4</v>
      </c>
      <c r="L38" s="229">
        <v>3.5537609734050314E-5</v>
      </c>
      <c r="M38" s="229">
        <v>2.559119545838016E-4</v>
      </c>
      <c r="N38" s="229">
        <v>1.3780339964857791E-4</v>
      </c>
      <c r="O38" s="229">
        <v>1.1339133848807413E-4</v>
      </c>
      <c r="P38" s="229">
        <v>2.5948283458021321E-4</v>
      </c>
      <c r="Q38" s="229">
        <v>1.6912030064579584E-4</v>
      </c>
      <c r="R38" s="229">
        <v>1.8627799054661402E-4</v>
      </c>
      <c r="S38" s="229">
        <v>8.4721122916896053E-5</v>
      </c>
      <c r="T38" s="229">
        <v>2.0123204473912687E-4</v>
      </c>
      <c r="U38" s="229">
        <v>2.6732672779783683E-4</v>
      </c>
      <c r="V38" s="229">
        <v>1.0666423527225961E-4</v>
      </c>
      <c r="W38" s="229">
        <v>1.5424577736040341E-4</v>
      </c>
      <c r="X38" s="229">
        <v>1.1191392947444321E-4</v>
      </c>
      <c r="Y38" s="229">
        <v>1.9457281867169831E-4</v>
      </c>
      <c r="Z38" s="229">
        <v>8.2717169093951204E-5</v>
      </c>
      <c r="AA38" s="229">
        <v>1.4251644436484966E-4</v>
      </c>
      <c r="AB38" s="229">
        <v>1.5725700329863817E-4</v>
      </c>
      <c r="AC38" s="229">
        <v>1.3214350575224936E-4</v>
      </c>
      <c r="AD38" s="229">
        <v>2.0996917290963944E-4</v>
      </c>
      <c r="AE38" s="229">
        <v>1.9725060570801179E-4</v>
      </c>
      <c r="AF38" s="229">
        <v>1.0844089999646455E-4</v>
      </c>
      <c r="AG38" s="229">
        <v>2.0090298517352396E-4</v>
      </c>
      <c r="AH38" s="229">
        <v>1.0167522111650564</v>
      </c>
      <c r="AI38" s="229">
        <v>1.2631719061452715E-4</v>
      </c>
      <c r="AJ38" s="229">
        <v>7.0959706947226707E-5</v>
      </c>
      <c r="AK38" s="229">
        <v>1.248877190444935E-4</v>
      </c>
      <c r="AL38" s="229">
        <v>1.1549746194133838E-4</v>
      </c>
      <c r="AM38" s="229">
        <v>1.3019621477820381E-4</v>
      </c>
      <c r="AN38" s="229">
        <v>1.5666472130733281E-4</v>
      </c>
      <c r="AO38" s="229">
        <v>2.272114650332999E-4</v>
      </c>
      <c r="AP38" s="229">
        <v>9.167009856154534E-4</v>
      </c>
      <c r="AQ38" s="229">
        <v>2.3939540255190318E-4</v>
      </c>
      <c r="AR38" s="229">
        <v>4.1449869269120651E-3</v>
      </c>
      <c r="AS38" s="229">
        <v>9.96647994987624E-5</v>
      </c>
      <c r="AT38" s="229">
        <v>7.7482949533603832E-5</v>
      </c>
      <c r="AU38" s="229">
        <v>1.7662593842196408E-4</v>
      </c>
      <c r="AV38" s="229">
        <v>1.8818658924407263E-4</v>
      </c>
      <c r="AW38" s="229">
        <v>1.6755831249941331E-4</v>
      </c>
      <c r="AX38" s="229">
        <v>1.1548059770463054E-4</v>
      </c>
      <c r="AY38" s="229">
        <v>1.7686820327144566E-4</v>
      </c>
      <c r="AZ38" s="229">
        <v>8.2053199559980542E-5</v>
      </c>
      <c r="BA38" s="229">
        <v>2.0065059350667309E-4</v>
      </c>
      <c r="BB38" s="229">
        <v>8.8898698192786004E-5</v>
      </c>
      <c r="BC38" s="229">
        <v>1.7482366185099637E-4</v>
      </c>
      <c r="BD38" s="229">
        <v>7.3426226140447742E-5</v>
      </c>
      <c r="BE38" s="229">
        <v>1.2275994870925049E-4</v>
      </c>
      <c r="BF38" s="229">
        <v>1.1159718963786106E-4</v>
      </c>
      <c r="BG38" s="229">
        <v>2.50997715882061E-5</v>
      </c>
      <c r="BH38" s="229">
        <v>1.4055349827595867E-2</v>
      </c>
      <c r="BI38" s="229">
        <v>1.5348326412712467E-2</v>
      </c>
      <c r="BJ38" s="229">
        <v>3.5172429134064826E-4</v>
      </c>
      <c r="BK38" s="229">
        <v>1.3358520859549063E-4</v>
      </c>
      <c r="BL38" s="229">
        <v>3.4898670472322549E-4</v>
      </c>
      <c r="BM38" s="229">
        <v>2.3492339940398094E-4</v>
      </c>
      <c r="BN38" s="229">
        <v>1.931889724550783E-4</v>
      </c>
      <c r="BO38" s="229">
        <v>6.5195810172203049E-5</v>
      </c>
      <c r="BP38" s="229">
        <v>8.4973486465797062E-5</v>
      </c>
      <c r="BQ38" s="229">
        <v>2.858172521064419E-4</v>
      </c>
      <c r="BR38" s="229">
        <v>1.1113037026677009E-4</v>
      </c>
      <c r="BS38" s="229">
        <v>2.9487756410118355E-4</v>
      </c>
      <c r="BT38" s="229">
        <v>1.7551299670773835E-4</v>
      </c>
      <c r="BU38" s="229">
        <v>7.6403243271868455E-4</v>
      </c>
      <c r="BV38" s="229">
        <v>4.0521809548853746E-3</v>
      </c>
      <c r="BW38" s="229">
        <v>0</v>
      </c>
      <c r="BX38" s="236">
        <v>1.0654768131177756</v>
      </c>
      <c r="BY38" s="243"/>
    </row>
    <row r="39" spans="1:77" x14ac:dyDescent="0.55000000000000004">
      <c r="A39" s="240"/>
      <c r="B39" s="226">
        <v>31</v>
      </c>
      <c r="C39" s="244" t="s">
        <v>30</v>
      </c>
      <c r="D39" s="217" t="s">
        <v>139</v>
      </c>
      <c r="E39" s="229">
        <v>5.7320730769031937E-5</v>
      </c>
      <c r="F39" s="229">
        <v>3.551230963885892E-5</v>
      </c>
      <c r="G39" s="229">
        <v>4.1631667192797702E-5</v>
      </c>
      <c r="H39" s="229">
        <v>2.7936643966329895E-5</v>
      </c>
      <c r="I39" s="229">
        <v>2.5934509547291476E-5</v>
      </c>
      <c r="J39" s="229">
        <v>3.6968916246507419E-5</v>
      </c>
      <c r="K39" s="229">
        <v>1.273653798356025E-4</v>
      </c>
      <c r="L39" s="229">
        <v>2.2953876630419722E-5</v>
      </c>
      <c r="M39" s="229">
        <v>1.9593600832133981E-4</v>
      </c>
      <c r="N39" s="229">
        <v>8.7095805019891872E-5</v>
      </c>
      <c r="O39" s="229">
        <v>7.7116113098669439E-5</v>
      </c>
      <c r="P39" s="229">
        <v>1.5482562900578692E-4</v>
      </c>
      <c r="Q39" s="229">
        <v>7.9219648781147364E-5</v>
      </c>
      <c r="R39" s="229">
        <v>5.7792630012263338E-5</v>
      </c>
      <c r="S39" s="229">
        <v>6.2195932197402898E-5</v>
      </c>
      <c r="T39" s="229">
        <v>1.9224066377518899E-4</v>
      </c>
      <c r="U39" s="229">
        <v>6.0544770073596931E-4</v>
      </c>
      <c r="V39" s="229">
        <v>9.9501651049351428E-5</v>
      </c>
      <c r="W39" s="229">
        <v>1.5174439843833293E-4</v>
      </c>
      <c r="X39" s="229">
        <v>1.1427403732985429E-4</v>
      </c>
      <c r="Y39" s="229">
        <v>1.8346687624875329E-4</v>
      </c>
      <c r="Z39" s="229">
        <v>7.7066527458576298E-5</v>
      </c>
      <c r="AA39" s="229">
        <v>1.3332967572589382E-4</v>
      </c>
      <c r="AB39" s="229">
        <v>1.527463432996151E-4</v>
      </c>
      <c r="AC39" s="229">
        <v>6.2209642497655109E-5</v>
      </c>
      <c r="AD39" s="229">
        <v>2.0445296059610867E-4</v>
      </c>
      <c r="AE39" s="229">
        <v>1.3896034533053496E-4</v>
      </c>
      <c r="AF39" s="229">
        <v>1.0696785545128387E-4</v>
      </c>
      <c r="AG39" s="229">
        <v>1.4028082604025254E-4</v>
      </c>
      <c r="AH39" s="229">
        <v>8.6393017474116485E-5</v>
      </c>
      <c r="AI39" s="229">
        <v>1.0001004997800345</v>
      </c>
      <c r="AJ39" s="229">
        <v>5.0999036374425449E-5</v>
      </c>
      <c r="AK39" s="229">
        <v>9.4716530161907938E-5</v>
      </c>
      <c r="AL39" s="229">
        <v>1.2004988934540581E-4</v>
      </c>
      <c r="AM39" s="229">
        <v>1.1933875167904904E-4</v>
      </c>
      <c r="AN39" s="229">
        <v>1.6705839766670023E-4</v>
      </c>
      <c r="AO39" s="229">
        <v>8.1117122516718209E-5</v>
      </c>
      <c r="AP39" s="229">
        <v>7.3879389179898366E-5</v>
      </c>
      <c r="AQ39" s="229">
        <v>7.2548126987169516E-5</v>
      </c>
      <c r="AR39" s="229">
        <v>6.4320114739923625E-5</v>
      </c>
      <c r="AS39" s="229">
        <v>7.4674080294835841E-5</v>
      </c>
      <c r="AT39" s="229">
        <v>6.1074386177859959E-5</v>
      </c>
      <c r="AU39" s="229">
        <v>6.5283464978071296E-5</v>
      </c>
      <c r="AV39" s="229">
        <v>1.0679341233470203E-4</v>
      </c>
      <c r="AW39" s="229">
        <v>1.3297021744990386E-4</v>
      </c>
      <c r="AX39" s="229">
        <v>9.9050789482105377E-5</v>
      </c>
      <c r="AY39" s="229">
        <v>1.3043041251610302E-4</v>
      </c>
      <c r="AZ39" s="229">
        <v>6.8268773757361275E-5</v>
      </c>
      <c r="BA39" s="229">
        <v>1.6164829024232545E-4</v>
      </c>
      <c r="BB39" s="229">
        <v>7.8274400692089104E-5</v>
      </c>
      <c r="BC39" s="229">
        <v>7.3616912190327852E-5</v>
      </c>
      <c r="BD39" s="229">
        <v>4.0728356241395561E-5</v>
      </c>
      <c r="BE39" s="229">
        <v>9.3784973117157027E-5</v>
      </c>
      <c r="BF39" s="229">
        <v>5.7327021749446924E-5</v>
      </c>
      <c r="BG39" s="229">
        <v>1.955971009997195E-5</v>
      </c>
      <c r="BH39" s="229">
        <v>2.1969130108557494E-3</v>
      </c>
      <c r="BI39" s="229">
        <v>1.1550649765625325E-2</v>
      </c>
      <c r="BJ39" s="229">
        <v>1.6923876155699929E-4</v>
      </c>
      <c r="BK39" s="229">
        <v>7.6454829787117582E-5</v>
      </c>
      <c r="BL39" s="229">
        <v>2.117538581650098E-4</v>
      </c>
      <c r="BM39" s="229">
        <v>1.5085976691486903E-4</v>
      </c>
      <c r="BN39" s="229">
        <v>9.4489507633745745E-5</v>
      </c>
      <c r="BO39" s="229">
        <v>4.0262537987670799E-5</v>
      </c>
      <c r="BP39" s="229">
        <v>6.4336103981764051E-5</v>
      </c>
      <c r="BQ39" s="229">
        <v>1.1843092519813591E-4</v>
      </c>
      <c r="BR39" s="229">
        <v>8.1833597627052189E-4</v>
      </c>
      <c r="BS39" s="229">
        <v>9.4875206245367304E-5</v>
      </c>
      <c r="BT39" s="229">
        <v>2.0245879049228893E-4</v>
      </c>
      <c r="BU39" s="229">
        <v>2.3423647111527513E-4</v>
      </c>
      <c r="BV39" s="229">
        <v>1.6796465622783911E-3</v>
      </c>
      <c r="BW39" s="229">
        <v>0</v>
      </c>
      <c r="BX39" s="236">
        <v>1.0234498427358323</v>
      </c>
      <c r="BY39" s="243"/>
    </row>
    <row r="40" spans="1:77" x14ac:dyDescent="0.55000000000000004">
      <c r="A40" s="240"/>
      <c r="B40" s="230">
        <v>32</v>
      </c>
      <c r="C40" s="244" t="s">
        <v>31</v>
      </c>
      <c r="D40" s="217" t="s">
        <v>140</v>
      </c>
      <c r="E40" s="229">
        <v>0</v>
      </c>
      <c r="F40" s="229">
        <v>0</v>
      </c>
      <c r="G40" s="229">
        <v>0</v>
      </c>
      <c r="H40" s="229">
        <v>0</v>
      </c>
      <c r="I40" s="229">
        <v>0</v>
      </c>
      <c r="J40" s="229">
        <v>0</v>
      </c>
      <c r="K40" s="229">
        <v>0</v>
      </c>
      <c r="L40" s="229">
        <v>0</v>
      </c>
      <c r="M40" s="229">
        <v>0</v>
      </c>
      <c r="N40" s="229">
        <v>0</v>
      </c>
      <c r="O40" s="229">
        <v>0</v>
      </c>
      <c r="P40" s="229">
        <v>0</v>
      </c>
      <c r="Q40" s="229">
        <v>0</v>
      </c>
      <c r="R40" s="229">
        <v>0</v>
      </c>
      <c r="S40" s="229">
        <v>0</v>
      </c>
      <c r="T40" s="229">
        <v>0</v>
      </c>
      <c r="U40" s="229">
        <v>0</v>
      </c>
      <c r="V40" s="229">
        <v>0</v>
      </c>
      <c r="W40" s="229">
        <v>0</v>
      </c>
      <c r="X40" s="229">
        <v>0</v>
      </c>
      <c r="Y40" s="229">
        <v>0</v>
      </c>
      <c r="Z40" s="229">
        <v>0</v>
      </c>
      <c r="AA40" s="229">
        <v>0</v>
      </c>
      <c r="AB40" s="229">
        <v>0</v>
      </c>
      <c r="AC40" s="229">
        <v>0</v>
      </c>
      <c r="AD40" s="229">
        <v>0</v>
      </c>
      <c r="AE40" s="229">
        <v>0</v>
      </c>
      <c r="AF40" s="229">
        <v>0</v>
      </c>
      <c r="AG40" s="229">
        <v>0</v>
      </c>
      <c r="AH40" s="229">
        <v>0</v>
      </c>
      <c r="AI40" s="229">
        <v>0</v>
      </c>
      <c r="AJ40" s="229">
        <v>1</v>
      </c>
      <c r="AK40" s="229">
        <v>0</v>
      </c>
      <c r="AL40" s="229">
        <v>0</v>
      </c>
      <c r="AM40" s="229">
        <v>0</v>
      </c>
      <c r="AN40" s="229">
        <v>0</v>
      </c>
      <c r="AO40" s="229">
        <v>0</v>
      </c>
      <c r="AP40" s="229">
        <v>0</v>
      </c>
      <c r="AQ40" s="229">
        <v>0</v>
      </c>
      <c r="AR40" s="229">
        <v>0</v>
      </c>
      <c r="AS40" s="229">
        <v>0</v>
      </c>
      <c r="AT40" s="229">
        <v>0</v>
      </c>
      <c r="AU40" s="229">
        <v>0</v>
      </c>
      <c r="AV40" s="229">
        <v>0</v>
      </c>
      <c r="AW40" s="229">
        <v>0</v>
      </c>
      <c r="AX40" s="229">
        <v>0</v>
      </c>
      <c r="AY40" s="229">
        <v>0</v>
      </c>
      <c r="AZ40" s="229">
        <v>0</v>
      </c>
      <c r="BA40" s="229">
        <v>0</v>
      </c>
      <c r="BB40" s="229">
        <v>0</v>
      </c>
      <c r="BC40" s="229">
        <v>0</v>
      </c>
      <c r="BD40" s="229">
        <v>0</v>
      </c>
      <c r="BE40" s="229">
        <v>0</v>
      </c>
      <c r="BF40" s="229">
        <v>0</v>
      </c>
      <c r="BG40" s="229">
        <v>0</v>
      </c>
      <c r="BH40" s="229">
        <v>0</v>
      </c>
      <c r="BI40" s="229">
        <v>0</v>
      </c>
      <c r="BJ40" s="229">
        <v>0</v>
      </c>
      <c r="BK40" s="229">
        <v>0</v>
      </c>
      <c r="BL40" s="229">
        <v>0</v>
      </c>
      <c r="BM40" s="229">
        <v>0</v>
      </c>
      <c r="BN40" s="229">
        <v>0</v>
      </c>
      <c r="BO40" s="229">
        <v>0</v>
      </c>
      <c r="BP40" s="229">
        <v>0</v>
      </c>
      <c r="BQ40" s="229">
        <v>0</v>
      </c>
      <c r="BR40" s="229">
        <v>0</v>
      </c>
      <c r="BS40" s="229">
        <v>0</v>
      </c>
      <c r="BT40" s="229">
        <v>0</v>
      </c>
      <c r="BU40" s="229">
        <v>0</v>
      </c>
      <c r="BV40" s="229">
        <v>0</v>
      </c>
      <c r="BW40" s="229">
        <v>0</v>
      </c>
      <c r="BX40" s="236">
        <v>1</v>
      </c>
      <c r="BY40" s="243"/>
    </row>
    <row r="41" spans="1:77" x14ac:dyDescent="0.55000000000000004">
      <c r="A41" s="240"/>
      <c r="B41" s="230">
        <v>33</v>
      </c>
      <c r="C41" s="244" t="s">
        <v>32</v>
      </c>
      <c r="D41" s="217" t="s">
        <v>141</v>
      </c>
      <c r="E41" s="229">
        <v>3.8281406225274363E-4</v>
      </c>
      <c r="F41" s="229">
        <v>1.9708690052367632E-4</v>
      </c>
      <c r="G41" s="229">
        <v>3.2935953930388686E-4</v>
      </c>
      <c r="H41" s="229">
        <v>1.6582448917047579E-4</v>
      </c>
      <c r="I41" s="229">
        <v>1.2990476686521363E-4</v>
      </c>
      <c r="J41" s="229">
        <v>2.2979215453297085E-4</v>
      </c>
      <c r="K41" s="229">
        <v>3.8060148273525753E-4</v>
      </c>
      <c r="L41" s="229">
        <v>1.0474973974673167E-4</v>
      </c>
      <c r="M41" s="229">
        <v>4.3388267168968273E-4</v>
      </c>
      <c r="N41" s="229">
        <v>1.6745558407689639E-3</v>
      </c>
      <c r="O41" s="229">
        <v>4.6104126353994511E-4</v>
      </c>
      <c r="P41" s="229">
        <v>1.833727942796044E-3</v>
      </c>
      <c r="Q41" s="229">
        <v>1.6769050159089569E-3</v>
      </c>
      <c r="R41" s="229">
        <v>1.6559503333790798E-3</v>
      </c>
      <c r="S41" s="229">
        <v>2.3820134067493006E-4</v>
      </c>
      <c r="T41" s="229">
        <v>4.0903112020760599E-4</v>
      </c>
      <c r="U41" s="229">
        <v>5.0537055868937416E-4</v>
      </c>
      <c r="V41" s="229">
        <v>1.1442450643910367E-3</v>
      </c>
      <c r="W41" s="229">
        <v>1.2181207963042281E-3</v>
      </c>
      <c r="X41" s="229">
        <v>3.585024644142768E-4</v>
      </c>
      <c r="Y41" s="229">
        <v>5.1946828260385008E-4</v>
      </c>
      <c r="Z41" s="229">
        <v>5.7958798146566851E-4</v>
      </c>
      <c r="AA41" s="229">
        <v>4.3988842037939832E-4</v>
      </c>
      <c r="AB41" s="229">
        <v>7.2326562431874477E-4</v>
      </c>
      <c r="AC41" s="229">
        <v>3.4874160386627904E-4</v>
      </c>
      <c r="AD41" s="229">
        <v>7.0295987174850245E-4</v>
      </c>
      <c r="AE41" s="229">
        <v>2.9480045649566409E-4</v>
      </c>
      <c r="AF41" s="229">
        <v>3.8690992199876255E-4</v>
      </c>
      <c r="AG41" s="229">
        <v>6.0049046402773547E-4</v>
      </c>
      <c r="AH41" s="229">
        <v>1.6394925095846637E-4</v>
      </c>
      <c r="AI41" s="229">
        <v>5.3205917335013382E-4</v>
      </c>
      <c r="AJ41" s="229">
        <v>3.9419678792844301E-4</v>
      </c>
      <c r="AK41" s="229">
        <v>1.1528824328033733</v>
      </c>
      <c r="AL41" s="229">
        <v>0.27664613005947764</v>
      </c>
      <c r="AM41" s="229">
        <v>7.0766789334138935E-2</v>
      </c>
      <c r="AN41" s="229">
        <v>7.3740171033872301E-4</v>
      </c>
      <c r="AO41" s="229">
        <v>4.6417089252366863E-3</v>
      </c>
      <c r="AP41" s="229">
        <v>6.9858131054919453E-4</v>
      </c>
      <c r="AQ41" s="229">
        <v>1.0075147114741833E-3</v>
      </c>
      <c r="AR41" s="229">
        <v>1.4742695335724367E-3</v>
      </c>
      <c r="AS41" s="229">
        <v>1.0872659864698177E-3</v>
      </c>
      <c r="AT41" s="229">
        <v>2.1337886017152546E-3</v>
      </c>
      <c r="AU41" s="229">
        <v>4.6395666039105929E-4</v>
      </c>
      <c r="AV41" s="229">
        <v>6.1215145362364235E-4</v>
      </c>
      <c r="AW41" s="229">
        <v>6.232698682512844E-3</v>
      </c>
      <c r="AX41" s="229">
        <v>8.4189486121905802E-3</v>
      </c>
      <c r="AY41" s="229">
        <v>1.4631384197670082E-3</v>
      </c>
      <c r="AZ41" s="229">
        <v>1.523549520112697E-3</v>
      </c>
      <c r="BA41" s="229">
        <v>3.7256738112078955E-2</v>
      </c>
      <c r="BB41" s="229">
        <v>7.8585587253090139E-4</v>
      </c>
      <c r="BC41" s="229">
        <v>2.1438043485026126E-3</v>
      </c>
      <c r="BD41" s="229">
        <v>9.9388214750348921E-4</v>
      </c>
      <c r="BE41" s="229">
        <v>4.3064454768071268E-4</v>
      </c>
      <c r="BF41" s="229">
        <v>6.6269988687245502E-4</v>
      </c>
      <c r="BG41" s="229">
        <v>2.0833168540708501E-2</v>
      </c>
      <c r="BH41" s="229">
        <v>1.8434282307083049E-3</v>
      </c>
      <c r="BI41" s="229">
        <v>1.9053629427365662E-3</v>
      </c>
      <c r="BJ41" s="229">
        <v>6.5531978432225072E-4</v>
      </c>
      <c r="BK41" s="229">
        <v>1.4818591396240186E-3</v>
      </c>
      <c r="BL41" s="229">
        <v>5.0046068285758104E-3</v>
      </c>
      <c r="BM41" s="229">
        <v>6.2429410356259574E-4</v>
      </c>
      <c r="BN41" s="229">
        <v>1.1557169940339404E-3</v>
      </c>
      <c r="BO41" s="229">
        <v>3.1184196732120722E-4</v>
      </c>
      <c r="BP41" s="229">
        <v>9.3012280549304143E-4</v>
      </c>
      <c r="BQ41" s="229">
        <v>2.1322338277816382E-3</v>
      </c>
      <c r="BR41" s="229">
        <v>7.427263954306371E-4</v>
      </c>
      <c r="BS41" s="229">
        <v>9.7471961046163445E-4</v>
      </c>
      <c r="BT41" s="229">
        <v>1.9859674243153341E-3</v>
      </c>
      <c r="BU41" s="229">
        <v>1.4178899352104506E-3</v>
      </c>
      <c r="BV41" s="229">
        <v>2.7557799326175664E-3</v>
      </c>
      <c r="BW41" s="229">
        <v>0</v>
      </c>
      <c r="BX41" s="236">
        <v>1.637034975090053</v>
      </c>
      <c r="BY41" s="243"/>
    </row>
    <row r="42" spans="1:77" x14ac:dyDescent="0.55000000000000004">
      <c r="A42" s="240"/>
      <c r="B42" s="226">
        <v>34</v>
      </c>
      <c r="C42" s="244" t="s">
        <v>33</v>
      </c>
      <c r="D42" s="217" t="s">
        <v>286</v>
      </c>
      <c r="E42" s="229">
        <v>3.2669883208688119E-5</v>
      </c>
      <c r="F42" s="229">
        <v>5.7016025379907117E-5</v>
      </c>
      <c r="G42" s="229">
        <v>6.9258898195020523E-5</v>
      </c>
      <c r="H42" s="229">
        <v>3.9917806823410732E-5</v>
      </c>
      <c r="I42" s="229">
        <v>3.8043422337910454E-5</v>
      </c>
      <c r="J42" s="229">
        <v>8.4746399536492301E-5</v>
      </c>
      <c r="K42" s="229">
        <v>8.603491587250091E-5</v>
      </c>
      <c r="L42" s="229">
        <v>2.1168257277822176E-5</v>
      </c>
      <c r="M42" s="229">
        <v>1.4649923432747151E-4</v>
      </c>
      <c r="N42" s="229">
        <v>7.4906905743736513E-5</v>
      </c>
      <c r="O42" s="229">
        <v>7.7917043288022262E-5</v>
      </c>
      <c r="P42" s="229">
        <v>8.6133063371567271E-4</v>
      </c>
      <c r="Q42" s="229">
        <v>2.4181641153871764E-3</v>
      </c>
      <c r="R42" s="229">
        <v>1.2923563368760367E-4</v>
      </c>
      <c r="S42" s="229">
        <v>4.8347725550845325E-5</v>
      </c>
      <c r="T42" s="229">
        <v>8.0843829421356519E-5</v>
      </c>
      <c r="U42" s="229">
        <v>1.0268206829157176E-4</v>
      </c>
      <c r="V42" s="229">
        <v>5.3952557321877587E-5</v>
      </c>
      <c r="W42" s="229">
        <v>2.4900988449796452E-4</v>
      </c>
      <c r="X42" s="229">
        <v>6.1444676012463093E-5</v>
      </c>
      <c r="Y42" s="229">
        <v>8.2867931801293288E-5</v>
      </c>
      <c r="Z42" s="229">
        <v>3.6803059509060094E-5</v>
      </c>
      <c r="AA42" s="229">
        <v>5.7053092662290802E-5</v>
      </c>
      <c r="AB42" s="229">
        <v>8.5744847548287477E-5</v>
      </c>
      <c r="AC42" s="229">
        <v>8.219215987347324E-5</v>
      </c>
      <c r="AD42" s="229">
        <v>8.9425840756113809E-5</v>
      </c>
      <c r="AE42" s="229">
        <v>4.3621310993524567E-5</v>
      </c>
      <c r="AF42" s="229">
        <v>5.267714090870129E-5</v>
      </c>
      <c r="AG42" s="229">
        <v>1.142833651997497E-4</v>
      </c>
      <c r="AH42" s="229">
        <v>5.629246267225379E-5</v>
      </c>
      <c r="AI42" s="229">
        <v>7.019445524190106E-5</v>
      </c>
      <c r="AJ42" s="229">
        <v>4.9270678282732614E-5</v>
      </c>
      <c r="AK42" s="229">
        <v>1.0156204899278789E-3</v>
      </c>
      <c r="AL42" s="229">
        <v>1.0049599205011659</v>
      </c>
      <c r="AM42" s="229">
        <v>1.3432642793262186E-4</v>
      </c>
      <c r="AN42" s="229">
        <v>9.5222218135733683E-5</v>
      </c>
      <c r="AO42" s="229">
        <v>9.0397874377885846E-5</v>
      </c>
      <c r="AP42" s="229">
        <v>4.0279172467273192E-4</v>
      </c>
      <c r="AQ42" s="229">
        <v>9.7239541423683524E-5</v>
      </c>
      <c r="AR42" s="229">
        <v>7.2573421557010963E-5</v>
      </c>
      <c r="AS42" s="229">
        <v>6.0979929298633414E-5</v>
      </c>
      <c r="AT42" s="229">
        <v>5.3963745400718327E-5</v>
      </c>
      <c r="AU42" s="229">
        <v>1.4386576037760891E-4</v>
      </c>
      <c r="AV42" s="229">
        <v>1.3369170673468333E-4</v>
      </c>
      <c r="AW42" s="229">
        <v>3.0729832797031691E-3</v>
      </c>
      <c r="AX42" s="229">
        <v>3.551247003704152E-3</v>
      </c>
      <c r="AY42" s="229">
        <v>5.9492196333199403E-4</v>
      </c>
      <c r="AZ42" s="229">
        <v>8.2684644149932406E-5</v>
      </c>
      <c r="BA42" s="229">
        <v>9.7398329235860856E-4</v>
      </c>
      <c r="BB42" s="229">
        <v>3.0987129238427383E-4</v>
      </c>
      <c r="BC42" s="229">
        <v>1.9070492189196745E-4</v>
      </c>
      <c r="BD42" s="229">
        <v>1.6372669651956181E-4</v>
      </c>
      <c r="BE42" s="229">
        <v>1.0345635565384805E-4</v>
      </c>
      <c r="BF42" s="229">
        <v>1.1373729208368584E-4</v>
      </c>
      <c r="BG42" s="229">
        <v>3.5213670367983167E-5</v>
      </c>
      <c r="BH42" s="229">
        <v>1.5909959448452457E-4</v>
      </c>
      <c r="BI42" s="229">
        <v>7.7235060008458883E-5</v>
      </c>
      <c r="BJ42" s="229">
        <v>1.3771164429934993E-4</v>
      </c>
      <c r="BK42" s="229">
        <v>1.560788263340185E-4</v>
      </c>
      <c r="BL42" s="229">
        <v>7.1343837660922844E-3</v>
      </c>
      <c r="BM42" s="229">
        <v>3.7703223802743854E-4</v>
      </c>
      <c r="BN42" s="229">
        <v>1.519495244269466E-3</v>
      </c>
      <c r="BO42" s="229">
        <v>4.9635510456228009E-5</v>
      </c>
      <c r="BP42" s="229">
        <v>7.1966735822616063E-5</v>
      </c>
      <c r="BQ42" s="229">
        <v>6.5486899509824854E-3</v>
      </c>
      <c r="BR42" s="229">
        <v>1.9016456134604794E-3</v>
      </c>
      <c r="BS42" s="229">
        <v>2.6502987496168739E-3</v>
      </c>
      <c r="BT42" s="229">
        <v>1.4318898991426949E-4</v>
      </c>
      <c r="BU42" s="229">
        <v>3.8130846680534745E-3</v>
      </c>
      <c r="BV42" s="229">
        <v>3.8125406327461366E-4</v>
      </c>
      <c r="BW42" s="229">
        <v>0</v>
      </c>
      <c r="BX42" s="236">
        <v>1.047127540669577</v>
      </c>
      <c r="BY42" s="243"/>
    </row>
    <row r="43" spans="1:77" x14ac:dyDescent="0.55000000000000004">
      <c r="A43" s="240"/>
      <c r="B43" s="230">
        <v>35</v>
      </c>
      <c r="C43" s="244" t="s">
        <v>34</v>
      </c>
      <c r="D43" s="217" t="s">
        <v>142</v>
      </c>
      <c r="E43" s="229">
        <v>3.3502287082551577E-5</v>
      </c>
      <c r="F43" s="229">
        <v>7.7568393379063238E-5</v>
      </c>
      <c r="G43" s="229">
        <v>6.077180494413733E-5</v>
      </c>
      <c r="H43" s="229">
        <v>3.7405830646222668E-5</v>
      </c>
      <c r="I43" s="229">
        <v>3.7234274475830434E-5</v>
      </c>
      <c r="J43" s="229">
        <v>7.628673903407216E-5</v>
      </c>
      <c r="K43" s="229">
        <v>7.9071918017033528E-5</v>
      </c>
      <c r="L43" s="229">
        <v>2.1036636691542258E-5</v>
      </c>
      <c r="M43" s="229">
        <v>1.0342923282982468E-4</v>
      </c>
      <c r="N43" s="229">
        <v>6.156662822244058E-5</v>
      </c>
      <c r="O43" s="229">
        <v>7.5505320048819779E-5</v>
      </c>
      <c r="P43" s="229">
        <v>3.538649628150735E-3</v>
      </c>
      <c r="Q43" s="229">
        <v>7.4196913279714474E-5</v>
      </c>
      <c r="R43" s="229">
        <v>9.1899416888299647E-5</v>
      </c>
      <c r="S43" s="229">
        <v>4.9665788083857199E-5</v>
      </c>
      <c r="T43" s="229">
        <v>7.0401529643009171E-5</v>
      </c>
      <c r="U43" s="229">
        <v>8.1184042958906696E-5</v>
      </c>
      <c r="V43" s="229">
        <v>4.4847945668035876E-5</v>
      </c>
      <c r="W43" s="229">
        <v>6.0124691972430645E-5</v>
      </c>
      <c r="X43" s="229">
        <v>4.7975636189155305E-5</v>
      </c>
      <c r="Y43" s="229">
        <v>6.5703827000487261E-5</v>
      </c>
      <c r="Z43" s="229">
        <v>3.5944723079949825E-5</v>
      </c>
      <c r="AA43" s="229">
        <v>3.9916822594854858E-5</v>
      </c>
      <c r="AB43" s="229">
        <v>7.6011955698494627E-5</v>
      </c>
      <c r="AC43" s="229">
        <v>7.7251562749898313E-5</v>
      </c>
      <c r="AD43" s="229">
        <v>6.2912107460536248E-5</v>
      </c>
      <c r="AE43" s="229">
        <v>3.4037968853806115E-5</v>
      </c>
      <c r="AF43" s="229">
        <v>4.8081046364213259E-5</v>
      </c>
      <c r="AG43" s="229">
        <v>8.8729990867406257E-5</v>
      </c>
      <c r="AH43" s="229">
        <v>4.38400166002238E-5</v>
      </c>
      <c r="AI43" s="229">
        <v>5.7396896216963493E-5</v>
      </c>
      <c r="AJ43" s="229">
        <v>3.4171158312944733E-5</v>
      </c>
      <c r="AK43" s="229">
        <v>7.0121246502384058E-5</v>
      </c>
      <c r="AL43" s="229">
        <v>9.209375205148437E-3</v>
      </c>
      <c r="AM43" s="229">
        <v>1.1403827167498817</v>
      </c>
      <c r="AN43" s="229">
        <v>5.445480058514177E-5</v>
      </c>
      <c r="AO43" s="229">
        <v>6.3426884881015425E-5</v>
      </c>
      <c r="AP43" s="229">
        <v>8.9756210884602157E-4</v>
      </c>
      <c r="AQ43" s="229">
        <v>4.2916648001422439E-5</v>
      </c>
      <c r="AR43" s="229">
        <v>4.1649526613569606E-5</v>
      </c>
      <c r="AS43" s="229">
        <v>3.8935140510899769E-5</v>
      </c>
      <c r="AT43" s="229">
        <v>4.219553608465737E-5</v>
      </c>
      <c r="AU43" s="229">
        <v>1.1142657470766308E-4</v>
      </c>
      <c r="AV43" s="229">
        <v>2.0011406506450594E-4</v>
      </c>
      <c r="AW43" s="229">
        <v>8.7528651304673692E-5</v>
      </c>
      <c r="AX43" s="229">
        <v>8.0602198944515157E-5</v>
      </c>
      <c r="AY43" s="229">
        <v>8.0642017656279628E-5</v>
      </c>
      <c r="AZ43" s="229">
        <v>1.1640010682368058E-3</v>
      </c>
      <c r="BA43" s="229">
        <v>2.4568081603698865E-4</v>
      </c>
      <c r="BB43" s="229">
        <v>1.6567285297843415E-4</v>
      </c>
      <c r="BC43" s="229">
        <v>9.0082136887817768E-4</v>
      </c>
      <c r="BD43" s="229">
        <v>3.7995583578486429E-4</v>
      </c>
      <c r="BE43" s="229">
        <v>4.4550228647110162E-5</v>
      </c>
      <c r="BF43" s="229">
        <v>8.7586037826151131E-5</v>
      </c>
      <c r="BG43" s="229">
        <v>1.3728090804389505E-5</v>
      </c>
      <c r="BH43" s="229">
        <v>1.1703852741548718E-4</v>
      </c>
      <c r="BI43" s="229">
        <v>5.1136235698960098E-5</v>
      </c>
      <c r="BJ43" s="229">
        <v>2.2593641435456052E-4</v>
      </c>
      <c r="BK43" s="229">
        <v>1.1088075673585025E-4</v>
      </c>
      <c r="BL43" s="229">
        <v>4.5566304220384553E-3</v>
      </c>
      <c r="BM43" s="229">
        <v>8.6075060717985807E-5</v>
      </c>
      <c r="BN43" s="229">
        <v>1.1307250251483564E-4</v>
      </c>
      <c r="BO43" s="229">
        <v>3.4344557507341055E-5</v>
      </c>
      <c r="BP43" s="229">
        <v>6.1305602129574631E-5</v>
      </c>
      <c r="BQ43" s="229">
        <v>1.5118289510140577E-3</v>
      </c>
      <c r="BR43" s="229">
        <v>6.2795097057065374E-4</v>
      </c>
      <c r="BS43" s="229">
        <v>6.5854034214297042E-5</v>
      </c>
      <c r="BT43" s="229">
        <v>2.8553558129483717E-5</v>
      </c>
      <c r="BU43" s="229">
        <v>7.0162453396827878E-5</v>
      </c>
      <c r="BV43" s="229">
        <v>1.3826809911262681E-4</v>
      </c>
      <c r="BW43" s="229">
        <v>0</v>
      </c>
      <c r="BX43" s="236">
        <v>1.167591024533482</v>
      </c>
      <c r="BY43" s="243"/>
    </row>
    <row r="44" spans="1:77" x14ac:dyDescent="0.55000000000000004">
      <c r="A44" s="240"/>
      <c r="B44" s="230">
        <v>36</v>
      </c>
      <c r="C44" s="244" t="s">
        <v>35</v>
      </c>
      <c r="D44" s="217" t="s">
        <v>143</v>
      </c>
      <c r="E44" s="229">
        <v>2.242012397119498E-4</v>
      </c>
      <c r="F44" s="229">
        <v>2.6193542254771376E-4</v>
      </c>
      <c r="G44" s="229">
        <v>3.2505934896391781E-4</v>
      </c>
      <c r="H44" s="229">
        <v>3.2201154919649013E-4</v>
      </c>
      <c r="I44" s="229">
        <v>2.1712457853184278E-4</v>
      </c>
      <c r="J44" s="229">
        <v>8.4988271627606303E-4</v>
      </c>
      <c r="K44" s="229">
        <v>5.0698889174949672E-4</v>
      </c>
      <c r="L44" s="229">
        <v>1.056331635379253E-4</v>
      </c>
      <c r="M44" s="229">
        <v>6.2127462265914105E-4</v>
      </c>
      <c r="N44" s="229">
        <v>6.5645687715873468E-4</v>
      </c>
      <c r="O44" s="229">
        <v>4.3410420317601208E-4</v>
      </c>
      <c r="P44" s="229">
        <v>9.6338060055991257E-4</v>
      </c>
      <c r="Q44" s="229">
        <v>3.7138278383293732E-4</v>
      </c>
      <c r="R44" s="229">
        <v>1.21993855114959E-3</v>
      </c>
      <c r="S44" s="229">
        <v>3.7798642468238553E-4</v>
      </c>
      <c r="T44" s="229">
        <v>4.4969975985300611E-4</v>
      </c>
      <c r="U44" s="229">
        <v>5.3978649450221944E-4</v>
      </c>
      <c r="V44" s="229">
        <v>2.952055840303371E-4</v>
      </c>
      <c r="W44" s="229">
        <v>5.5763502995982283E-4</v>
      </c>
      <c r="X44" s="229">
        <v>3.3228015410828279E-4</v>
      </c>
      <c r="Y44" s="229">
        <v>6.241063739012236E-4</v>
      </c>
      <c r="Z44" s="229">
        <v>2.3114910410398232E-4</v>
      </c>
      <c r="AA44" s="229">
        <v>3.4771726899224595E-4</v>
      </c>
      <c r="AB44" s="229">
        <v>5.9025620499996963E-4</v>
      </c>
      <c r="AC44" s="229">
        <v>3.174345276694638E-4</v>
      </c>
      <c r="AD44" s="229">
        <v>5.1925375992572175E-4</v>
      </c>
      <c r="AE44" s="229">
        <v>3.2278934268931071E-4</v>
      </c>
      <c r="AF44" s="229">
        <v>1.9791160754236425E-2</v>
      </c>
      <c r="AG44" s="229">
        <v>2.431891682063069E-3</v>
      </c>
      <c r="AH44" s="229">
        <v>1.5705304377916285E-4</v>
      </c>
      <c r="AI44" s="229">
        <v>4.1020905855794243E-4</v>
      </c>
      <c r="AJ44" s="229">
        <v>1.2922021178606943E-4</v>
      </c>
      <c r="AK44" s="229">
        <v>4.4810608391484852E-4</v>
      </c>
      <c r="AL44" s="229">
        <v>4.3447274837847815E-4</v>
      </c>
      <c r="AM44" s="229">
        <v>5.4410774406204695E-4</v>
      </c>
      <c r="AN44" s="229">
        <v>1.1009822426878653</v>
      </c>
      <c r="AO44" s="229">
        <v>2.2692967995852488E-4</v>
      </c>
      <c r="AP44" s="229">
        <v>4.6146309173572222E-4</v>
      </c>
      <c r="AQ44" s="229">
        <v>2.8253221476291687E-4</v>
      </c>
      <c r="AR44" s="229">
        <v>1.8983707769595795E-4</v>
      </c>
      <c r="AS44" s="229">
        <v>5.5144909411868027E-4</v>
      </c>
      <c r="AT44" s="229">
        <v>3.5083933087973987E-4</v>
      </c>
      <c r="AU44" s="229">
        <v>4.9422776043804226E-4</v>
      </c>
      <c r="AV44" s="229">
        <v>8.656499997822467E-4</v>
      </c>
      <c r="AW44" s="229">
        <v>5.4617910726599192E-4</v>
      </c>
      <c r="AX44" s="229">
        <v>5.4151955481874028E-4</v>
      </c>
      <c r="AY44" s="229">
        <v>2.6313252378652792E-2</v>
      </c>
      <c r="AZ44" s="229">
        <v>1.4442704547610176E-3</v>
      </c>
      <c r="BA44" s="229">
        <v>0.36117975285823373</v>
      </c>
      <c r="BB44" s="229">
        <v>6.3791754652320135E-3</v>
      </c>
      <c r="BC44" s="229">
        <v>3.7937785633209261E-4</v>
      </c>
      <c r="BD44" s="229">
        <v>1.9613021136172305E-4</v>
      </c>
      <c r="BE44" s="229">
        <v>4.0913905664057261E-2</v>
      </c>
      <c r="BF44" s="229">
        <v>3.2626563557061177E-4</v>
      </c>
      <c r="BG44" s="229">
        <v>9.4471041091542425E-5</v>
      </c>
      <c r="BH44" s="229">
        <v>6.3491348895426745E-4</v>
      </c>
      <c r="BI44" s="229">
        <v>4.042426826006762E-4</v>
      </c>
      <c r="BJ44" s="229">
        <v>2.9860053612089675E-4</v>
      </c>
      <c r="BK44" s="229">
        <v>2.8211451825259549E-4</v>
      </c>
      <c r="BL44" s="229">
        <v>1.8414020123110404E-3</v>
      </c>
      <c r="BM44" s="229">
        <v>1.0550391281722961E-3</v>
      </c>
      <c r="BN44" s="229">
        <v>1.4314953414657223E-3</v>
      </c>
      <c r="BO44" s="229">
        <v>4.551441936878251E-3</v>
      </c>
      <c r="BP44" s="229">
        <v>1.8374838832193693E-4</v>
      </c>
      <c r="BQ44" s="229">
        <v>6.177932049252639E-3</v>
      </c>
      <c r="BR44" s="229">
        <v>5.5053942665842697E-4</v>
      </c>
      <c r="BS44" s="229">
        <v>7.4756309154763992E-3</v>
      </c>
      <c r="BT44" s="229">
        <v>1.1138071722149305E-3</v>
      </c>
      <c r="BU44" s="229">
        <v>3.6869211131793276E-3</v>
      </c>
      <c r="BV44" s="229">
        <v>5.7065054706227809E-3</v>
      </c>
      <c r="BW44" s="229">
        <v>0</v>
      </c>
      <c r="BX44" s="236">
        <v>1.6150447012503453</v>
      </c>
      <c r="BY44" s="243"/>
    </row>
    <row r="45" spans="1:77" x14ac:dyDescent="0.55000000000000004">
      <c r="A45" s="240"/>
      <c r="B45" s="226">
        <v>37</v>
      </c>
      <c r="C45" s="244" t="s">
        <v>36</v>
      </c>
      <c r="D45" s="217" t="s">
        <v>144</v>
      </c>
      <c r="E45" s="229">
        <v>3.5990674268290249E-3</v>
      </c>
      <c r="F45" s="229">
        <v>1.874708557087112E-3</v>
      </c>
      <c r="G45" s="229">
        <v>2.6122561188323134E-2</v>
      </c>
      <c r="H45" s="229">
        <v>2.1732287221261021E-3</v>
      </c>
      <c r="I45" s="229">
        <v>1.5123525052397387E-3</v>
      </c>
      <c r="J45" s="229">
        <v>2.2803107023013202E-3</v>
      </c>
      <c r="K45" s="229">
        <v>5.131907085666315E-3</v>
      </c>
      <c r="L45" s="229">
        <v>1.3081597342080168E-3</v>
      </c>
      <c r="M45" s="229">
        <v>5.1145524438763277E-3</v>
      </c>
      <c r="N45" s="229">
        <v>2.7375298393914091E-3</v>
      </c>
      <c r="O45" s="229">
        <v>5.9048325388591245E-3</v>
      </c>
      <c r="P45" s="229">
        <v>5.1855761907984863E-3</v>
      </c>
      <c r="Q45" s="229">
        <v>1.1638771878118952E-2</v>
      </c>
      <c r="R45" s="229">
        <v>3.112117377056444E-3</v>
      </c>
      <c r="S45" s="229">
        <v>3.016855526611838E-3</v>
      </c>
      <c r="T45" s="229">
        <v>6.0155024700937589E-3</v>
      </c>
      <c r="U45" s="229">
        <v>1.4795172943742973E-2</v>
      </c>
      <c r="V45" s="229">
        <v>1.5569311449098573E-2</v>
      </c>
      <c r="W45" s="229">
        <v>1.7395747144034981E-2</v>
      </c>
      <c r="X45" s="229">
        <v>5.5124032092562442E-3</v>
      </c>
      <c r="Y45" s="229">
        <v>2.1565833939158754E-2</v>
      </c>
      <c r="Z45" s="229">
        <v>7.3201190385447559E-3</v>
      </c>
      <c r="AA45" s="229">
        <v>1.6527376117925496E-2</v>
      </c>
      <c r="AB45" s="229">
        <v>2.648537604096389E-2</v>
      </c>
      <c r="AC45" s="229">
        <v>1.5608158387157525E-2</v>
      </c>
      <c r="AD45" s="229">
        <v>3.7443962068312811E-2</v>
      </c>
      <c r="AE45" s="229">
        <v>6.6450724670259484E-3</v>
      </c>
      <c r="AF45" s="229">
        <v>1.6507851131560874E-2</v>
      </c>
      <c r="AG45" s="229">
        <v>3.1312783338712173E-2</v>
      </c>
      <c r="AH45" s="229">
        <v>3.5460287930775191E-3</v>
      </c>
      <c r="AI45" s="229">
        <v>1.4494223388772555E-2</v>
      </c>
      <c r="AJ45" s="229">
        <v>3.6051898408069043E-2</v>
      </c>
      <c r="AK45" s="229">
        <v>1.2697568238130631E-2</v>
      </c>
      <c r="AL45" s="229">
        <v>1.3539367646260098E-2</v>
      </c>
      <c r="AM45" s="229">
        <v>1.6550642229133678E-2</v>
      </c>
      <c r="AN45" s="229">
        <v>8.102929453274928E-3</v>
      </c>
      <c r="AO45" s="229">
        <v>1.108481043467433</v>
      </c>
      <c r="AP45" s="229">
        <v>2.2285028763620288E-3</v>
      </c>
      <c r="AQ45" s="229">
        <v>8.6369362612709177E-3</v>
      </c>
      <c r="AR45" s="229">
        <v>4.7334387167989973E-3</v>
      </c>
      <c r="AS45" s="229">
        <v>1.2122762329096733E-2</v>
      </c>
      <c r="AT45" s="229">
        <v>5.3567372256572493E-3</v>
      </c>
      <c r="AU45" s="229">
        <v>1.3026854073300547E-2</v>
      </c>
      <c r="AV45" s="229">
        <v>1.3691580164617936E-2</v>
      </c>
      <c r="AW45" s="229">
        <v>5.4337747427368579E-3</v>
      </c>
      <c r="AX45" s="229">
        <v>5.3432372736942641E-3</v>
      </c>
      <c r="AY45" s="229">
        <v>9.759845173900418E-3</v>
      </c>
      <c r="AZ45" s="229">
        <v>3.4587169788159056E-3</v>
      </c>
      <c r="BA45" s="229">
        <v>1.4425658527117967E-2</v>
      </c>
      <c r="BB45" s="229">
        <v>5.0586534544065833E-3</v>
      </c>
      <c r="BC45" s="229">
        <v>4.6696262017712181E-2</v>
      </c>
      <c r="BD45" s="229">
        <v>2.671296187540011E-2</v>
      </c>
      <c r="BE45" s="229">
        <v>5.0471692911827236E-3</v>
      </c>
      <c r="BF45" s="229">
        <v>9.3995469053090829E-3</v>
      </c>
      <c r="BG45" s="229">
        <v>7.0230747769313073E-3</v>
      </c>
      <c r="BH45" s="229">
        <v>2.0570718894058034E-2</v>
      </c>
      <c r="BI45" s="229">
        <v>8.7959110454113188E-3</v>
      </c>
      <c r="BJ45" s="229">
        <v>5.5947328462072022E-3</v>
      </c>
      <c r="BK45" s="229">
        <v>1.366676988369294E-2</v>
      </c>
      <c r="BL45" s="229">
        <v>1.4065279165977955E-2</v>
      </c>
      <c r="BM45" s="229">
        <v>1.0803197293137229E-2</v>
      </c>
      <c r="BN45" s="229">
        <v>2.4368417436792474E-2</v>
      </c>
      <c r="BO45" s="229">
        <v>3.5416677957885241E-3</v>
      </c>
      <c r="BP45" s="229">
        <v>1.0498092364674813E-2</v>
      </c>
      <c r="BQ45" s="229">
        <v>6.5577725243473831E-3</v>
      </c>
      <c r="BR45" s="229">
        <v>7.8513815295904558E-3</v>
      </c>
      <c r="BS45" s="229">
        <v>1.4521702700117005E-2</v>
      </c>
      <c r="BT45" s="229">
        <v>2.2544048107037387E-3</v>
      </c>
      <c r="BU45" s="229">
        <v>9.6640002570636055E-3</v>
      </c>
      <c r="BV45" s="229">
        <v>1.0786773140523903E-2</v>
      </c>
      <c r="BW45" s="229">
        <v>0</v>
      </c>
      <c r="BX45" s="236">
        <v>1.8945774374386317</v>
      </c>
      <c r="BY45" s="243"/>
    </row>
    <row r="46" spans="1:77" x14ac:dyDescent="0.55000000000000004">
      <c r="A46" s="240"/>
      <c r="B46" s="230">
        <v>38</v>
      </c>
      <c r="C46" s="244" t="s">
        <v>37</v>
      </c>
      <c r="D46" s="217" t="s">
        <v>145</v>
      </c>
      <c r="E46" s="229">
        <v>1.2101622420784769E-2</v>
      </c>
      <c r="F46" s="229">
        <v>5.3077440339348456E-2</v>
      </c>
      <c r="G46" s="229">
        <v>1.559090003484364E-2</v>
      </c>
      <c r="H46" s="229">
        <v>1.4947094959243568E-2</v>
      </c>
      <c r="I46" s="229">
        <v>1.1590794416592772E-2</v>
      </c>
      <c r="J46" s="229">
        <v>3.4158366438353828E-2</v>
      </c>
      <c r="K46" s="229">
        <v>1.8578538414694593E-2</v>
      </c>
      <c r="L46" s="229">
        <v>7.3187643660424309E-3</v>
      </c>
      <c r="M46" s="229">
        <v>2.4967960744765455E-2</v>
      </c>
      <c r="N46" s="229">
        <v>3.4899262940597892E-2</v>
      </c>
      <c r="O46" s="229">
        <v>2.222110353975287E-2</v>
      </c>
      <c r="P46" s="229">
        <v>2.2432221561849243E-2</v>
      </c>
      <c r="Q46" s="229">
        <v>1.218519534656637E-2</v>
      </c>
      <c r="R46" s="229">
        <v>3.6596862958279373E-2</v>
      </c>
      <c r="S46" s="229">
        <v>1.9529367916708978E-2</v>
      </c>
      <c r="T46" s="229">
        <v>1.6988983062653444E-2</v>
      </c>
      <c r="U46" s="229">
        <v>2.314049671851813E-2</v>
      </c>
      <c r="V46" s="229">
        <v>1.6921734158152471E-2</v>
      </c>
      <c r="W46" s="229">
        <v>2.2646682570249592E-2</v>
      </c>
      <c r="X46" s="229">
        <v>1.1206632348393459E-2</v>
      </c>
      <c r="Y46" s="229">
        <v>1.5958585795135333E-2</v>
      </c>
      <c r="Z46" s="229">
        <v>1.7725522373721325E-2</v>
      </c>
      <c r="AA46" s="229">
        <v>1.1156263084014025E-2</v>
      </c>
      <c r="AB46" s="229">
        <v>2.833668270003353E-2</v>
      </c>
      <c r="AC46" s="229">
        <v>2.6371313918899894E-2</v>
      </c>
      <c r="AD46" s="229">
        <v>1.3616990571387214E-2</v>
      </c>
      <c r="AE46" s="229">
        <v>1.1956224198469177E-2</v>
      </c>
      <c r="AF46" s="229">
        <v>1.4339756237858986E-2</v>
      </c>
      <c r="AG46" s="229">
        <v>2.5992506154894963E-2</v>
      </c>
      <c r="AH46" s="229">
        <v>1.0301344833451603E-2</v>
      </c>
      <c r="AI46" s="229">
        <v>1.459256962423512E-2</v>
      </c>
      <c r="AJ46" s="229">
        <v>5.1566709485577284E-3</v>
      </c>
      <c r="AK46" s="229">
        <v>1.3081550766303731E-2</v>
      </c>
      <c r="AL46" s="229">
        <v>7.4992295119303692E-3</v>
      </c>
      <c r="AM46" s="229">
        <v>9.2696521760412022E-3</v>
      </c>
      <c r="AN46" s="229">
        <v>1.8622770456397663E-2</v>
      </c>
      <c r="AO46" s="229">
        <v>1.0949447628657813E-2</v>
      </c>
      <c r="AP46" s="229">
        <v>1.0108095455049808</v>
      </c>
      <c r="AQ46" s="229">
        <v>7.658977368412959E-3</v>
      </c>
      <c r="AR46" s="229">
        <v>1.3128952223978124E-2</v>
      </c>
      <c r="AS46" s="229">
        <v>7.6964788740008531E-3</v>
      </c>
      <c r="AT46" s="229">
        <v>5.6533956346221104E-3</v>
      </c>
      <c r="AU46" s="229">
        <v>6.1858147479550332E-2</v>
      </c>
      <c r="AV46" s="229">
        <v>8.0769405088196133E-2</v>
      </c>
      <c r="AW46" s="229">
        <v>1.8038842046369307E-2</v>
      </c>
      <c r="AX46" s="229">
        <v>1.2786279879770806E-2</v>
      </c>
      <c r="AY46" s="229">
        <v>1.747464004831089E-2</v>
      </c>
      <c r="AZ46" s="229">
        <v>4.904350060709467E-3</v>
      </c>
      <c r="BA46" s="229">
        <v>1.2630200693092725E-2</v>
      </c>
      <c r="BB46" s="229">
        <v>6.5983204019909045E-3</v>
      </c>
      <c r="BC46" s="229">
        <v>9.7404626042228104E-2</v>
      </c>
      <c r="BD46" s="229">
        <v>1.1475026471590202E-2</v>
      </c>
      <c r="BE46" s="229">
        <v>1.6148703129091106E-2</v>
      </c>
      <c r="BF46" s="229">
        <v>1.6323401042027477E-2</v>
      </c>
      <c r="BG46" s="229">
        <v>2.717682249907075E-3</v>
      </c>
      <c r="BH46" s="229">
        <v>1.458436728420468E-2</v>
      </c>
      <c r="BI46" s="229">
        <v>9.0730929010189674E-3</v>
      </c>
      <c r="BJ46" s="229">
        <v>8.5076542039202133E-2</v>
      </c>
      <c r="BK46" s="229">
        <v>1.9370462392378541E-2</v>
      </c>
      <c r="BL46" s="229">
        <v>1.4278050883656695E-2</v>
      </c>
      <c r="BM46" s="229">
        <v>4.9909672153810236E-3</v>
      </c>
      <c r="BN46" s="229">
        <v>4.593023762447801E-3</v>
      </c>
      <c r="BO46" s="229">
        <v>1.0029735565260153E-2</v>
      </c>
      <c r="BP46" s="229">
        <v>1.3576994369783008E-2</v>
      </c>
      <c r="BQ46" s="229">
        <v>7.2136708760222852E-3</v>
      </c>
      <c r="BR46" s="229">
        <v>2.5056710497071244E-3</v>
      </c>
      <c r="BS46" s="229">
        <v>3.6075680279025251E-3</v>
      </c>
      <c r="BT46" s="229">
        <v>3.0510669520032079E-3</v>
      </c>
      <c r="BU46" s="229">
        <v>6.6028691891600851E-3</v>
      </c>
      <c r="BV46" s="229">
        <v>1.3702982495599503E-2</v>
      </c>
      <c r="BW46" s="229">
        <v>0</v>
      </c>
      <c r="BX46" s="236">
        <v>2.3023611454789381</v>
      </c>
      <c r="BY46" s="243"/>
    </row>
    <row r="47" spans="1:77" x14ac:dyDescent="0.55000000000000004">
      <c r="A47" s="240"/>
      <c r="B47" s="230">
        <v>39</v>
      </c>
      <c r="C47" s="244" t="s">
        <v>38</v>
      </c>
      <c r="D47" s="217" t="s">
        <v>146</v>
      </c>
      <c r="E47" s="229">
        <v>4.3778125589265686E-2</v>
      </c>
      <c r="F47" s="229">
        <v>5.9888910091675275E-3</v>
      </c>
      <c r="G47" s="229">
        <v>5.8225913516748084E-4</v>
      </c>
      <c r="H47" s="229">
        <v>1.5140306915495266E-3</v>
      </c>
      <c r="I47" s="229">
        <v>2.0688118092091188E-3</v>
      </c>
      <c r="J47" s="229">
        <v>6.5455981158293094E-4</v>
      </c>
      <c r="K47" s="229">
        <v>1.1861185944618694E-3</v>
      </c>
      <c r="L47" s="229">
        <v>1.0487105119967947E-4</v>
      </c>
      <c r="M47" s="229">
        <v>7.7798176385308216E-3</v>
      </c>
      <c r="N47" s="229">
        <v>6.464431468165496E-4</v>
      </c>
      <c r="O47" s="229">
        <v>2.7734022895497274E-3</v>
      </c>
      <c r="P47" s="229">
        <v>6.277752710764287E-3</v>
      </c>
      <c r="Q47" s="229">
        <v>3.2452148607994009E-2</v>
      </c>
      <c r="R47" s="229">
        <v>1.4926160400465557E-2</v>
      </c>
      <c r="S47" s="229">
        <v>2.9501716426074965E-4</v>
      </c>
      <c r="T47" s="229">
        <v>1.2250569026592915E-3</v>
      </c>
      <c r="U47" s="229">
        <v>3.8975979935296865E-3</v>
      </c>
      <c r="V47" s="229">
        <v>6.929966343436891E-4</v>
      </c>
      <c r="W47" s="229">
        <v>1.0489797727851852E-3</v>
      </c>
      <c r="X47" s="229">
        <v>1.9142254468588909E-3</v>
      </c>
      <c r="Y47" s="229">
        <v>6.27278614099149E-3</v>
      </c>
      <c r="Z47" s="229">
        <v>1.7755632814125063E-3</v>
      </c>
      <c r="AA47" s="229">
        <v>2.2033615972522369E-3</v>
      </c>
      <c r="AB47" s="229">
        <v>1.3278581478330072E-3</v>
      </c>
      <c r="AC47" s="229">
        <v>2.2392343103301384E-3</v>
      </c>
      <c r="AD47" s="229">
        <v>8.7447953353276976E-3</v>
      </c>
      <c r="AE47" s="229">
        <v>1.6019350731087722E-3</v>
      </c>
      <c r="AF47" s="229">
        <v>1.6200254010018043E-2</v>
      </c>
      <c r="AG47" s="229">
        <v>5.6533550710796826E-3</v>
      </c>
      <c r="AH47" s="229">
        <v>4.4766908049717457E-3</v>
      </c>
      <c r="AI47" s="229">
        <v>8.6175451962660285E-3</v>
      </c>
      <c r="AJ47" s="229">
        <v>6.1990588241429118E-4</v>
      </c>
      <c r="AK47" s="229">
        <v>8.6025163734231979E-3</v>
      </c>
      <c r="AL47" s="229">
        <v>5.079249926159414E-3</v>
      </c>
      <c r="AM47" s="229">
        <v>8.6754737302924684E-3</v>
      </c>
      <c r="AN47" s="229">
        <v>1.077773686182098E-2</v>
      </c>
      <c r="AO47" s="229">
        <v>5.4077716351289265E-3</v>
      </c>
      <c r="AP47" s="229">
        <v>1.7404629757589839E-3</v>
      </c>
      <c r="AQ47" s="229">
        <v>1.0478773341863561</v>
      </c>
      <c r="AR47" s="229">
        <v>2.312142715278857E-2</v>
      </c>
      <c r="AS47" s="229">
        <v>2.0939679987480812E-2</v>
      </c>
      <c r="AT47" s="229">
        <v>4.8484964956260947E-3</v>
      </c>
      <c r="AU47" s="229">
        <v>3.685505542879268E-3</v>
      </c>
      <c r="AV47" s="229">
        <v>7.9255870391265661E-3</v>
      </c>
      <c r="AW47" s="229">
        <v>4.9387106246478671E-3</v>
      </c>
      <c r="AX47" s="229">
        <v>2.6568615432773324E-3</v>
      </c>
      <c r="AY47" s="229">
        <v>5.5245827444787253E-3</v>
      </c>
      <c r="AZ47" s="229">
        <v>4.6487959173580253E-3</v>
      </c>
      <c r="BA47" s="229">
        <v>1.0168218206801515E-2</v>
      </c>
      <c r="BB47" s="229">
        <v>4.7243200231092408E-3</v>
      </c>
      <c r="BC47" s="229">
        <v>1.0264236610773199E-3</v>
      </c>
      <c r="BD47" s="229">
        <v>8.5077364596327829E-4</v>
      </c>
      <c r="BE47" s="229">
        <v>1.6426454739578073E-3</v>
      </c>
      <c r="BF47" s="229">
        <v>2.6705896372685941E-4</v>
      </c>
      <c r="BG47" s="229">
        <v>2.5007005579297866E-4</v>
      </c>
      <c r="BH47" s="229">
        <v>7.4158419567927605E-4</v>
      </c>
      <c r="BI47" s="229">
        <v>8.3584963814620889E-4</v>
      </c>
      <c r="BJ47" s="229">
        <v>3.339678144723895E-4</v>
      </c>
      <c r="BK47" s="229">
        <v>2.6727265524665889E-4</v>
      </c>
      <c r="BL47" s="229">
        <v>4.3313541760630465E-4</v>
      </c>
      <c r="BM47" s="229">
        <v>2.5656322516711061E-4</v>
      </c>
      <c r="BN47" s="229">
        <v>3.008193997313482E-4</v>
      </c>
      <c r="BO47" s="229">
        <v>2.5052025057042623E-4</v>
      </c>
      <c r="BP47" s="229">
        <v>1.9662446077747971E-4</v>
      </c>
      <c r="BQ47" s="229">
        <v>5.8142892042256417E-4</v>
      </c>
      <c r="BR47" s="229">
        <v>8.9425141761932615E-4</v>
      </c>
      <c r="BS47" s="229">
        <v>4.9461077229815884E-4</v>
      </c>
      <c r="BT47" s="229">
        <v>1.3327620907785177E-3</v>
      </c>
      <c r="BU47" s="229">
        <v>5.2570702964144849E-3</v>
      </c>
      <c r="BV47" s="229">
        <v>1.5974905471316909E-3</v>
      </c>
      <c r="BW47" s="229">
        <v>0</v>
      </c>
      <c r="BX47" s="236">
        <v>1.3886942051202624</v>
      </c>
      <c r="BY47" s="243"/>
    </row>
    <row r="48" spans="1:77" x14ac:dyDescent="0.55000000000000004">
      <c r="A48" s="240"/>
      <c r="B48" s="226">
        <v>40</v>
      </c>
      <c r="C48" s="244" t="s">
        <v>39</v>
      </c>
      <c r="D48" s="217" t="s">
        <v>147</v>
      </c>
      <c r="E48" s="229">
        <v>6.0451228567929586E-3</v>
      </c>
      <c r="F48" s="229">
        <v>1.3083114735010883E-3</v>
      </c>
      <c r="G48" s="229">
        <v>1.2122624568176093E-3</v>
      </c>
      <c r="H48" s="229">
        <v>5.1391492363680037E-4</v>
      </c>
      <c r="I48" s="229">
        <v>6.1294981000773049E-4</v>
      </c>
      <c r="J48" s="229">
        <v>9.4979310178384599E-4</v>
      </c>
      <c r="K48" s="229">
        <v>2.2605474983995923E-3</v>
      </c>
      <c r="L48" s="229">
        <v>2.7676924155474865E-4</v>
      </c>
      <c r="M48" s="229">
        <v>3.8216316524644742E-3</v>
      </c>
      <c r="N48" s="229">
        <v>1.5084591827556975E-3</v>
      </c>
      <c r="O48" s="229">
        <v>2.3471575783681211E-3</v>
      </c>
      <c r="P48" s="229">
        <v>3.5160254249345119E-3</v>
      </c>
      <c r="Q48" s="229">
        <v>1.0278893723063398E-2</v>
      </c>
      <c r="R48" s="229">
        <v>2.5306796541320925E-2</v>
      </c>
      <c r="S48" s="229">
        <v>1.6211730031883346E-3</v>
      </c>
      <c r="T48" s="229">
        <v>4.962628695505596E-3</v>
      </c>
      <c r="U48" s="229">
        <v>5.0008802310754713E-3</v>
      </c>
      <c r="V48" s="229">
        <v>2.0989975144488551E-3</v>
      </c>
      <c r="W48" s="229">
        <v>2.6616174344606513E-3</v>
      </c>
      <c r="X48" s="229">
        <v>1.8797878315017947E-3</v>
      </c>
      <c r="Y48" s="229">
        <v>5.8921315054058674E-3</v>
      </c>
      <c r="Z48" s="229">
        <v>1.8915159595544679E-3</v>
      </c>
      <c r="AA48" s="229">
        <v>6.2494430036286377E-3</v>
      </c>
      <c r="AB48" s="229">
        <v>2.9919705958141416E-3</v>
      </c>
      <c r="AC48" s="229">
        <v>1.4910721169077528E-3</v>
      </c>
      <c r="AD48" s="229">
        <v>7.1449447126330484E-3</v>
      </c>
      <c r="AE48" s="229">
        <v>6.7113694715040138E-3</v>
      </c>
      <c r="AF48" s="229">
        <v>3.7200823452938998E-3</v>
      </c>
      <c r="AG48" s="229">
        <v>4.4861253680788847E-3</v>
      </c>
      <c r="AH48" s="229">
        <v>1.5048792927326029E-3</v>
      </c>
      <c r="AI48" s="229">
        <v>4.037794550489463E-3</v>
      </c>
      <c r="AJ48" s="229">
        <v>2.2440675612092134E-3</v>
      </c>
      <c r="AK48" s="229">
        <v>9.8558292335728728E-3</v>
      </c>
      <c r="AL48" s="229">
        <v>5.1805922516525689E-3</v>
      </c>
      <c r="AM48" s="229">
        <v>5.5299748537595561E-3</v>
      </c>
      <c r="AN48" s="229">
        <v>4.2455888945045154E-3</v>
      </c>
      <c r="AO48" s="229">
        <v>2.7826459713664455E-2</v>
      </c>
      <c r="AP48" s="229">
        <v>2.9772963427621944E-3</v>
      </c>
      <c r="AQ48" s="229">
        <v>3.0210776140864322E-2</v>
      </c>
      <c r="AR48" s="229">
        <v>1.0174747774284709</v>
      </c>
      <c r="AS48" s="229">
        <v>7.3388754679011544E-3</v>
      </c>
      <c r="AT48" s="229">
        <v>5.9954219145883373E-3</v>
      </c>
      <c r="AU48" s="229">
        <v>1.5437814875099237E-2</v>
      </c>
      <c r="AV48" s="229">
        <v>5.0945457773509031E-3</v>
      </c>
      <c r="AW48" s="229">
        <v>8.7665321444112196E-3</v>
      </c>
      <c r="AX48" s="229">
        <v>5.8932967470706433E-3</v>
      </c>
      <c r="AY48" s="229">
        <v>1.4330932841779179E-2</v>
      </c>
      <c r="AZ48" s="229">
        <v>6.399486428552442E-3</v>
      </c>
      <c r="BA48" s="229">
        <v>1.7312033338630482E-2</v>
      </c>
      <c r="BB48" s="229">
        <v>5.0196264995666633E-3</v>
      </c>
      <c r="BC48" s="229">
        <v>3.9529846310906768E-3</v>
      </c>
      <c r="BD48" s="229">
        <v>1.7213282257981146E-3</v>
      </c>
      <c r="BE48" s="229">
        <v>8.3576432765717478E-3</v>
      </c>
      <c r="BF48" s="229">
        <v>3.3724655165089565E-3</v>
      </c>
      <c r="BG48" s="229">
        <v>8.9762881121710416E-4</v>
      </c>
      <c r="BH48" s="229">
        <v>4.8492959620338406E-3</v>
      </c>
      <c r="BI48" s="229">
        <v>3.4121147840936957E-3</v>
      </c>
      <c r="BJ48" s="229">
        <v>1.6157726922349301E-3</v>
      </c>
      <c r="BK48" s="229">
        <v>2.8584754271001544E-3</v>
      </c>
      <c r="BL48" s="229">
        <v>1.2405111602708774E-3</v>
      </c>
      <c r="BM48" s="229">
        <v>9.5351970367537188E-4</v>
      </c>
      <c r="BN48" s="229">
        <v>1.1759467388465956E-3</v>
      </c>
      <c r="BO48" s="229">
        <v>1.2075051306684552E-3</v>
      </c>
      <c r="BP48" s="229">
        <v>7.1739428505664322E-4</v>
      </c>
      <c r="BQ48" s="229">
        <v>4.3204208004340517E-3</v>
      </c>
      <c r="BR48" s="229">
        <v>1.636370001421358E-2</v>
      </c>
      <c r="BS48" s="229">
        <v>7.8491110691246042E-3</v>
      </c>
      <c r="BT48" s="229">
        <v>3.358099333508531E-2</v>
      </c>
      <c r="BU48" s="229">
        <v>9.5604562877486934E-2</v>
      </c>
      <c r="BV48" s="229">
        <v>2.4126695740797899E-2</v>
      </c>
      <c r="BW48" s="229">
        <v>0</v>
      </c>
      <c r="BX48" s="236">
        <v>1.5396170477353455</v>
      </c>
      <c r="BY48" s="243"/>
    </row>
    <row r="49" spans="1:77" x14ac:dyDescent="0.55000000000000004">
      <c r="A49" s="240"/>
      <c r="B49" s="230">
        <v>41</v>
      </c>
      <c r="C49" s="244" t="s">
        <v>40</v>
      </c>
      <c r="D49" s="217" t="s">
        <v>148</v>
      </c>
      <c r="E49" s="229">
        <v>1.1749663652456109E-4</v>
      </c>
      <c r="F49" s="229">
        <v>8.2378832159856366E-5</v>
      </c>
      <c r="G49" s="229">
        <v>1.8389024885923522E-4</v>
      </c>
      <c r="H49" s="229">
        <v>6.1973105676027646E-5</v>
      </c>
      <c r="I49" s="229">
        <v>6.0002216663861046E-5</v>
      </c>
      <c r="J49" s="229">
        <v>7.4209791861724094E-5</v>
      </c>
      <c r="K49" s="229">
        <v>1.4140434857827421E-4</v>
      </c>
      <c r="L49" s="229">
        <v>5.0197146350677088E-5</v>
      </c>
      <c r="M49" s="229">
        <v>1.3054005002017678E-4</v>
      </c>
      <c r="N49" s="229">
        <v>6.4734382588675551E-5</v>
      </c>
      <c r="O49" s="229">
        <v>1.3502620071671531E-4</v>
      </c>
      <c r="P49" s="229">
        <v>4.4825691317757524E-4</v>
      </c>
      <c r="Q49" s="229">
        <v>1.1431636699244561E-4</v>
      </c>
      <c r="R49" s="229">
        <v>9.7784220405308748E-5</v>
      </c>
      <c r="S49" s="229">
        <v>9.3056050789282852E-5</v>
      </c>
      <c r="T49" s="229">
        <v>1.4092638371456792E-4</v>
      </c>
      <c r="U49" s="229">
        <v>1.6755860107207858E-4</v>
      </c>
      <c r="V49" s="229">
        <v>1.0892417854545409E-4</v>
      </c>
      <c r="W49" s="229">
        <v>1.9882561508798081E-4</v>
      </c>
      <c r="X49" s="229">
        <v>1.2368199646651629E-4</v>
      </c>
      <c r="Y49" s="229">
        <v>1.7522290151700937E-4</v>
      </c>
      <c r="Z49" s="229">
        <v>7.0788025178551776E-5</v>
      </c>
      <c r="AA49" s="229">
        <v>1.2007295288509583E-4</v>
      </c>
      <c r="AB49" s="229">
        <v>1.6135320891466761E-4</v>
      </c>
      <c r="AC49" s="229">
        <v>1.2569830631907602E-4</v>
      </c>
      <c r="AD49" s="229">
        <v>2.2574750388268337E-4</v>
      </c>
      <c r="AE49" s="229">
        <v>9.6157607597361307E-5</v>
      </c>
      <c r="AF49" s="229">
        <v>1.2440418447161159E-4</v>
      </c>
      <c r="AG49" s="229">
        <v>2.1042030898235005E-4</v>
      </c>
      <c r="AH49" s="229">
        <v>5.2174546586434051E-5</v>
      </c>
      <c r="AI49" s="229">
        <v>1.7337782092603058E-4</v>
      </c>
      <c r="AJ49" s="229">
        <v>1.197903716827253E-4</v>
      </c>
      <c r="AK49" s="229">
        <v>1.8472549335093414E-4</v>
      </c>
      <c r="AL49" s="229">
        <v>2.7981494349423166E-4</v>
      </c>
      <c r="AM49" s="229">
        <v>1.6741200817699646E-3</v>
      </c>
      <c r="AN49" s="229">
        <v>5.5173230205753283E-4</v>
      </c>
      <c r="AO49" s="229">
        <v>7.6201943232400164E-4</v>
      </c>
      <c r="AP49" s="229">
        <v>2.088064627223019E-4</v>
      </c>
      <c r="AQ49" s="229">
        <v>8.3717655325348442E-5</v>
      </c>
      <c r="AR49" s="229">
        <v>1.6838217597295793E-4</v>
      </c>
      <c r="AS49" s="229">
        <v>1.0054555767879112</v>
      </c>
      <c r="AT49" s="229">
        <v>1.4075380575587291E-4</v>
      </c>
      <c r="AU49" s="229">
        <v>1.2825870918052907E-4</v>
      </c>
      <c r="AV49" s="229">
        <v>1.4289352325883622E-4</v>
      </c>
      <c r="AW49" s="229">
        <v>1.2068939199774562E-4</v>
      </c>
      <c r="AX49" s="229">
        <v>9.6381376948124326E-4</v>
      </c>
      <c r="AY49" s="229">
        <v>3.2608947781912433E-4</v>
      </c>
      <c r="AZ49" s="229">
        <v>2.0423577939991767E-2</v>
      </c>
      <c r="BA49" s="229">
        <v>3.1007294617300913E-4</v>
      </c>
      <c r="BB49" s="229">
        <v>1.1454503861646962E-4</v>
      </c>
      <c r="BC49" s="229">
        <v>3.2645206757581731E-4</v>
      </c>
      <c r="BD49" s="229">
        <v>1.5748135599222426E-4</v>
      </c>
      <c r="BE49" s="229">
        <v>5.0267019192985773E-4</v>
      </c>
      <c r="BF49" s="229">
        <v>1.330202654099464E-4</v>
      </c>
      <c r="BG49" s="229">
        <v>4.3990925112480149E-5</v>
      </c>
      <c r="BH49" s="229">
        <v>1.337967325779711E-4</v>
      </c>
      <c r="BI49" s="229">
        <v>9.9425708027519376E-5</v>
      </c>
      <c r="BJ49" s="229">
        <v>7.2498765970087885E-4</v>
      </c>
      <c r="BK49" s="229">
        <v>1.513494952354376E-4</v>
      </c>
      <c r="BL49" s="229">
        <v>1.3377982957479649E-4</v>
      </c>
      <c r="BM49" s="229">
        <v>8.0931235144584348E-5</v>
      </c>
      <c r="BN49" s="229">
        <v>9.292877233546208E-5</v>
      </c>
      <c r="BO49" s="229">
        <v>1.3665450408415123E-4</v>
      </c>
      <c r="BP49" s="229">
        <v>2.5663661416985167E-4</v>
      </c>
      <c r="BQ49" s="229">
        <v>4.9652703289927311E-5</v>
      </c>
      <c r="BR49" s="229">
        <v>6.7214853709845693E-5</v>
      </c>
      <c r="BS49" s="229">
        <v>5.9387502671843175E-5</v>
      </c>
      <c r="BT49" s="229">
        <v>6.982308497746922E-5</v>
      </c>
      <c r="BU49" s="229">
        <v>7.3183024992363302E-5</v>
      </c>
      <c r="BV49" s="229">
        <v>6.529481105607012E-4</v>
      </c>
      <c r="BW49" s="229">
        <v>0</v>
      </c>
      <c r="BX49" s="236">
        <v>1.0402362955994702</v>
      </c>
      <c r="BY49" s="243"/>
    </row>
    <row r="50" spans="1:77" x14ac:dyDescent="0.55000000000000004">
      <c r="A50" s="240"/>
      <c r="B50" s="230">
        <v>42</v>
      </c>
      <c r="C50" s="244" t="s">
        <v>41</v>
      </c>
      <c r="D50" s="217" t="s">
        <v>149</v>
      </c>
      <c r="E50" s="229">
        <v>7.6863269909985113E-2</v>
      </c>
      <c r="F50" s="229">
        <v>1.2430913715892345E-2</v>
      </c>
      <c r="G50" s="229">
        <v>6.5521006776597356E-3</v>
      </c>
      <c r="H50" s="229">
        <v>2.0215747815125408E-3</v>
      </c>
      <c r="I50" s="229">
        <v>1.1305018541824989E-3</v>
      </c>
      <c r="J50" s="229">
        <v>2.257957630812987E-3</v>
      </c>
      <c r="K50" s="229">
        <v>5.0793026863789701E-3</v>
      </c>
      <c r="L50" s="229">
        <v>8.6204440597973048E-4</v>
      </c>
      <c r="M50" s="229">
        <v>4.8790688467886083E-3</v>
      </c>
      <c r="N50" s="229">
        <v>2.8218856571306824E-3</v>
      </c>
      <c r="O50" s="229">
        <v>3.6040524994651782E-2</v>
      </c>
      <c r="P50" s="229">
        <v>4.3020587018211638E-3</v>
      </c>
      <c r="Q50" s="229">
        <v>6.0737198814805136E-3</v>
      </c>
      <c r="R50" s="229">
        <v>2.7696598218279749E-3</v>
      </c>
      <c r="S50" s="229">
        <v>1.9674147798024498E-3</v>
      </c>
      <c r="T50" s="229">
        <v>8.413330074746924E-3</v>
      </c>
      <c r="U50" s="229">
        <v>1.6431595494137172E-2</v>
      </c>
      <c r="V50" s="229">
        <v>1.6430361555279636E-2</v>
      </c>
      <c r="W50" s="229">
        <v>9.2930591312962024E-3</v>
      </c>
      <c r="X50" s="229">
        <v>3.5761949176798917E-2</v>
      </c>
      <c r="Y50" s="229">
        <v>1.9873359450832944E-2</v>
      </c>
      <c r="Z50" s="229">
        <v>7.4003313653514232E-3</v>
      </c>
      <c r="AA50" s="229">
        <v>2.4304004528177495E-2</v>
      </c>
      <c r="AB50" s="229">
        <v>3.325344955015503E-2</v>
      </c>
      <c r="AC50" s="229">
        <v>1.669203318302119E-2</v>
      </c>
      <c r="AD50" s="229">
        <v>5.4169706686373643E-2</v>
      </c>
      <c r="AE50" s="229">
        <v>1.0889469974725004E-2</v>
      </c>
      <c r="AF50" s="229">
        <v>3.2171863616429916E-2</v>
      </c>
      <c r="AG50" s="229">
        <v>2.7467061983824745E-2</v>
      </c>
      <c r="AH50" s="229">
        <v>5.9312749028152699E-3</v>
      </c>
      <c r="AI50" s="229">
        <v>6.2230012363196349E-2</v>
      </c>
      <c r="AJ50" s="229">
        <v>1.4719870269032584E-2</v>
      </c>
      <c r="AK50" s="229">
        <v>1.2383531046082193E-2</v>
      </c>
      <c r="AL50" s="229">
        <v>2.0914822159067214E-2</v>
      </c>
      <c r="AM50" s="229">
        <v>2.2533160395126161E-2</v>
      </c>
      <c r="AN50" s="229">
        <v>4.0611964980183579E-3</v>
      </c>
      <c r="AO50" s="229">
        <v>3.0009079862766685E-2</v>
      </c>
      <c r="AP50" s="229">
        <v>2.4264010852129828E-3</v>
      </c>
      <c r="AQ50" s="229">
        <v>4.4829107102234752E-3</v>
      </c>
      <c r="AR50" s="229">
        <v>9.5405918776924441E-3</v>
      </c>
      <c r="AS50" s="229">
        <v>5.4310618177397024E-3</v>
      </c>
      <c r="AT50" s="229">
        <v>1.0181833084220471</v>
      </c>
      <c r="AU50" s="229">
        <v>4.2329637567425204E-3</v>
      </c>
      <c r="AV50" s="229">
        <v>8.1049269858537269E-3</v>
      </c>
      <c r="AW50" s="229">
        <v>3.4865472434590658E-3</v>
      </c>
      <c r="AX50" s="229">
        <v>3.517462456313764E-3</v>
      </c>
      <c r="AY50" s="229">
        <v>1.5157837928418825E-2</v>
      </c>
      <c r="AZ50" s="229">
        <v>2.1453498017631793E-2</v>
      </c>
      <c r="BA50" s="229">
        <v>3.3593971491245572E-2</v>
      </c>
      <c r="BB50" s="229">
        <v>3.8651948653468981E-3</v>
      </c>
      <c r="BC50" s="229">
        <v>1.8171411908190108E-2</v>
      </c>
      <c r="BD50" s="229">
        <v>7.3879865922004918E-3</v>
      </c>
      <c r="BE50" s="229">
        <v>8.0074527094932679E-3</v>
      </c>
      <c r="BF50" s="229">
        <v>8.2710166369844903E-3</v>
      </c>
      <c r="BG50" s="229">
        <v>3.4329648670824238E-3</v>
      </c>
      <c r="BH50" s="229">
        <v>8.2755336761154933E-3</v>
      </c>
      <c r="BI50" s="229">
        <v>6.2987018535699719E-3</v>
      </c>
      <c r="BJ50" s="229">
        <v>2.3624697611555907E-3</v>
      </c>
      <c r="BK50" s="229">
        <v>6.8438212788698898E-3</v>
      </c>
      <c r="BL50" s="229">
        <v>5.8680835741575788E-3</v>
      </c>
      <c r="BM50" s="229">
        <v>4.4690568318094571E-3</v>
      </c>
      <c r="BN50" s="229">
        <v>6.2376216194369406E-3</v>
      </c>
      <c r="BO50" s="229">
        <v>2.6516995431365895E-3</v>
      </c>
      <c r="BP50" s="229">
        <v>9.6628230770377695E-3</v>
      </c>
      <c r="BQ50" s="229">
        <v>4.9163151533337564E-3</v>
      </c>
      <c r="BR50" s="229">
        <v>2.7111106686788702E-3</v>
      </c>
      <c r="BS50" s="229">
        <v>4.5752079514984126E-3</v>
      </c>
      <c r="BT50" s="229">
        <v>2.1207418124837506E-3</v>
      </c>
      <c r="BU50" s="229">
        <v>4.1827304483756066E-3</v>
      </c>
      <c r="BV50" s="229">
        <v>6.2449085088868471E-3</v>
      </c>
      <c r="BW50" s="229">
        <v>0</v>
      </c>
      <c r="BX50" s="236">
        <v>1.9075548567435874</v>
      </c>
      <c r="BY50" s="243"/>
    </row>
    <row r="51" spans="1:77" x14ac:dyDescent="0.55000000000000004">
      <c r="A51" s="240"/>
      <c r="B51" s="226">
        <v>43</v>
      </c>
      <c r="C51" s="244" t="s">
        <v>42</v>
      </c>
      <c r="D51" s="217" t="s">
        <v>287</v>
      </c>
      <c r="E51" s="229">
        <v>1.5834831900843604E-4</v>
      </c>
      <c r="F51" s="229">
        <v>7.1225801154218958E-5</v>
      </c>
      <c r="G51" s="229">
        <v>6.9759833119486221E-5</v>
      </c>
      <c r="H51" s="229">
        <v>3.7896877958811715E-5</v>
      </c>
      <c r="I51" s="229">
        <v>4.4324540132124782E-5</v>
      </c>
      <c r="J51" s="229">
        <v>9.8184201312046196E-5</v>
      </c>
      <c r="K51" s="229">
        <v>1.4863056300302229E-4</v>
      </c>
      <c r="L51" s="229">
        <v>2.4181483214265284E-5</v>
      </c>
      <c r="M51" s="229">
        <v>2.0696684363499733E-4</v>
      </c>
      <c r="N51" s="229">
        <v>1.1360226130780668E-4</v>
      </c>
      <c r="O51" s="229">
        <v>1.0215977856218327E-4</v>
      </c>
      <c r="P51" s="229">
        <v>1.7068317576296896E-4</v>
      </c>
      <c r="Q51" s="229">
        <v>3.1214935143764446E-4</v>
      </c>
      <c r="R51" s="229">
        <v>1.5615364388728528E-4</v>
      </c>
      <c r="S51" s="229">
        <v>3.2248552942405625E-3</v>
      </c>
      <c r="T51" s="229">
        <v>2.3318711331285841E-4</v>
      </c>
      <c r="U51" s="229">
        <v>2.6743088425779012E-4</v>
      </c>
      <c r="V51" s="229">
        <v>1.2205492322682623E-4</v>
      </c>
      <c r="W51" s="229">
        <v>2.5214549152543641E-4</v>
      </c>
      <c r="X51" s="229">
        <v>1.4907989093701138E-4</v>
      </c>
      <c r="Y51" s="229">
        <v>2.3530237501922065E-4</v>
      </c>
      <c r="Z51" s="229">
        <v>1.1423588375864541E-4</v>
      </c>
      <c r="AA51" s="229">
        <v>1.9688576376803213E-4</v>
      </c>
      <c r="AB51" s="229">
        <v>2.5269248305454932E-4</v>
      </c>
      <c r="AC51" s="229">
        <v>9.5326103456184946E-5</v>
      </c>
      <c r="AD51" s="229">
        <v>2.8128056926466125E-4</v>
      </c>
      <c r="AE51" s="229">
        <v>1.9459935217523388E-4</v>
      </c>
      <c r="AF51" s="229">
        <v>1.9217440850665754E-4</v>
      </c>
      <c r="AG51" s="229">
        <v>1.8244002660511018E-3</v>
      </c>
      <c r="AH51" s="229">
        <v>3.5712483972643312E-3</v>
      </c>
      <c r="AI51" s="229">
        <v>2.0257699638492107E-2</v>
      </c>
      <c r="AJ51" s="229">
        <v>5.3574070037893263E-5</v>
      </c>
      <c r="AK51" s="229">
        <v>1.655151066388018E-4</v>
      </c>
      <c r="AL51" s="229">
        <v>1.890715603882805E-4</v>
      </c>
      <c r="AM51" s="229">
        <v>1.9465684728524148E-4</v>
      </c>
      <c r="AN51" s="229">
        <v>9.1791137271502593E-4</v>
      </c>
      <c r="AO51" s="229">
        <v>1.6160330527898055E-4</v>
      </c>
      <c r="AP51" s="229">
        <v>1.579984737046656E-4</v>
      </c>
      <c r="AQ51" s="229">
        <v>1.8074660147481218E-3</v>
      </c>
      <c r="AR51" s="229">
        <v>1.6896090607187797E-3</v>
      </c>
      <c r="AS51" s="229">
        <v>1.6616520422639387E-4</v>
      </c>
      <c r="AT51" s="229">
        <v>1.1485822320342752E-4</v>
      </c>
      <c r="AU51" s="229">
        <v>1.0096001446487495</v>
      </c>
      <c r="AV51" s="229">
        <v>6.5029400735270801E-4</v>
      </c>
      <c r="AW51" s="229">
        <v>5.2207792430693071E-4</v>
      </c>
      <c r="AX51" s="229">
        <v>7.0390288807304204E-4</v>
      </c>
      <c r="AY51" s="229">
        <v>2.1326841818720041E-3</v>
      </c>
      <c r="AZ51" s="229">
        <v>6.530663560717463E-4</v>
      </c>
      <c r="BA51" s="229">
        <v>9.3372631672019213E-4</v>
      </c>
      <c r="BB51" s="229">
        <v>4.5789095786786263E-4</v>
      </c>
      <c r="BC51" s="229">
        <v>1.1751427682757993E-4</v>
      </c>
      <c r="BD51" s="229">
        <v>5.6780059906179723E-5</v>
      </c>
      <c r="BE51" s="229">
        <v>1.829518023693746E-2</v>
      </c>
      <c r="BF51" s="229">
        <v>1.0994244147185454E-4</v>
      </c>
      <c r="BG51" s="229">
        <v>4.012328147168449E-5</v>
      </c>
      <c r="BH51" s="229">
        <v>5.2143882608081339E-4</v>
      </c>
      <c r="BI51" s="229">
        <v>7.3578656184321311E-4</v>
      </c>
      <c r="BJ51" s="229">
        <v>1.1769357265430116E-4</v>
      </c>
      <c r="BK51" s="229">
        <v>8.7703947129665139E-5</v>
      </c>
      <c r="BL51" s="229">
        <v>1.1580123281621833E-4</v>
      </c>
      <c r="BM51" s="229">
        <v>3.1431022361708838E-4</v>
      </c>
      <c r="BN51" s="229">
        <v>1.6951599218065894E-4</v>
      </c>
      <c r="BO51" s="229">
        <v>2.0246958698159471E-3</v>
      </c>
      <c r="BP51" s="229">
        <v>7.0028342141822457E-5</v>
      </c>
      <c r="BQ51" s="229">
        <v>1.3655856110614807E-4</v>
      </c>
      <c r="BR51" s="229">
        <v>1.0637820059290531E-4</v>
      </c>
      <c r="BS51" s="229">
        <v>1.9693003590656185E-4</v>
      </c>
      <c r="BT51" s="229">
        <v>4.5655521561658707E-4</v>
      </c>
      <c r="BU51" s="229">
        <v>4.2839952695545501E-4</v>
      </c>
      <c r="BV51" s="229">
        <v>1.4126449970725469E-3</v>
      </c>
      <c r="BW51" s="229">
        <v>0</v>
      </c>
      <c r="BX51" s="236">
        <v>1.0799650634339113</v>
      </c>
      <c r="BY51" s="243"/>
    </row>
    <row r="52" spans="1:77" x14ac:dyDescent="0.55000000000000004">
      <c r="A52" s="240"/>
      <c r="B52" s="230">
        <v>44</v>
      </c>
      <c r="C52" s="244" t="s">
        <v>43</v>
      </c>
      <c r="D52" s="217" t="s">
        <v>150</v>
      </c>
      <c r="E52" s="229">
        <v>5.1604819838162327E-4</v>
      </c>
      <c r="F52" s="229">
        <v>2.2848854416745217E-4</v>
      </c>
      <c r="G52" s="229">
        <v>2.1866961070249151E-4</v>
      </c>
      <c r="H52" s="229">
        <v>1.1535536458188575E-4</v>
      </c>
      <c r="I52" s="229">
        <v>1.2126152299983963E-4</v>
      </c>
      <c r="J52" s="229">
        <v>2.2015248759727765E-4</v>
      </c>
      <c r="K52" s="229">
        <v>3.7143598659956516E-4</v>
      </c>
      <c r="L52" s="229">
        <v>5.7084764072812315E-5</v>
      </c>
      <c r="M52" s="229">
        <v>8.5163420348250557E-4</v>
      </c>
      <c r="N52" s="229">
        <v>2.4344638246411824E-4</v>
      </c>
      <c r="O52" s="229">
        <v>1.0335029484641039E-3</v>
      </c>
      <c r="P52" s="229">
        <v>1.3511182765217817E-3</v>
      </c>
      <c r="Q52" s="229">
        <v>4.1148006261564687E-3</v>
      </c>
      <c r="R52" s="229">
        <v>9.7958601667835375E-4</v>
      </c>
      <c r="S52" s="229">
        <v>3.4491043744195828E-4</v>
      </c>
      <c r="T52" s="229">
        <v>4.5205395643093039E-4</v>
      </c>
      <c r="U52" s="229">
        <v>6.7007591106863558E-4</v>
      </c>
      <c r="V52" s="229">
        <v>3.2956959990340797E-4</v>
      </c>
      <c r="W52" s="229">
        <v>3.9255195436252406E-4</v>
      </c>
      <c r="X52" s="229">
        <v>3.8290149378217454E-4</v>
      </c>
      <c r="Y52" s="229">
        <v>4.8832306846483529E-4</v>
      </c>
      <c r="Z52" s="229">
        <v>2.1840397604369776E-4</v>
      </c>
      <c r="AA52" s="229">
        <v>4.4088903513162062E-4</v>
      </c>
      <c r="AB52" s="229">
        <v>4.7603649437154614E-4</v>
      </c>
      <c r="AC52" s="229">
        <v>1.1466009945412874E-3</v>
      </c>
      <c r="AD52" s="229">
        <v>6.940539414488988E-4</v>
      </c>
      <c r="AE52" s="229">
        <v>3.1985100471408525E-4</v>
      </c>
      <c r="AF52" s="229">
        <v>4.2158220766651825E-4</v>
      </c>
      <c r="AG52" s="229">
        <v>5.2578145475720879E-4</v>
      </c>
      <c r="AH52" s="229">
        <v>2.4455414238629727E-4</v>
      </c>
      <c r="AI52" s="229">
        <v>9.5070879242869707E-4</v>
      </c>
      <c r="AJ52" s="229">
        <v>1.4743224704509377E-4</v>
      </c>
      <c r="AK52" s="229">
        <v>3.4701651567002275E-4</v>
      </c>
      <c r="AL52" s="229">
        <v>3.8479471762631481E-4</v>
      </c>
      <c r="AM52" s="229">
        <v>7.3633186850214499E-4</v>
      </c>
      <c r="AN52" s="229">
        <v>8.5840138201436812E-4</v>
      </c>
      <c r="AO52" s="229">
        <v>4.0678432364377019E-4</v>
      </c>
      <c r="AP52" s="229">
        <v>6.9596234192464458E-4</v>
      </c>
      <c r="AQ52" s="229">
        <v>8.883930350862023E-4</v>
      </c>
      <c r="AR52" s="229">
        <v>9.6888610833614406E-4</v>
      </c>
      <c r="AS52" s="229">
        <v>3.309157640232013E-4</v>
      </c>
      <c r="AT52" s="229">
        <v>2.9561616375138404E-4</v>
      </c>
      <c r="AU52" s="229">
        <v>6.7840923690746342E-4</v>
      </c>
      <c r="AV52" s="229">
        <v>1.0754046352616964</v>
      </c>
      <c r="AW52" s="229">
        <v>6.032831529168126E-4</v>
      </c>
      <c r="AX52" s="229">
        <v>1.1238449588537231E-3</v>
      </c>
      <c r="AY52" s="229">
        <v>8.7871101991733179E-4</v>
      </c>
      <c r="AZ52" s="229">
        <v>4.6859973520834341E-4</v>
      </c>
      <c r="BA52" s="229">
        <v>9.7007410683616082E-4</v>
      </c>
      <c r="BB52" s="229">
        <v>3.86953613200604E-4</v>
      </c>
      <c r="BC52" s="229">
        <v>1.6219072056687053E-3</v>
      </c>
      <c r="BD52" s="229">
        <v>4.2020279049285032E-4</v>
      </c>
      <c r="BE52" s="229">
        <v>8.1938688930247541E-2</v>
      </c>
      <c r="BF52" s="229">
        <v>3.8182430036768044E-4</v>
      </c>
      <c r="BG52" s="229">
        <v>1.2968292211012016E-4</v>
      </c>
      <c r="BH52" s="229">
        <v>8.4182392181571372E-4</v>
      </c>
      <c r="BI52" s="229">
        <v>5.6426801227371312E-4</v>
      </c>
      <c r="BJ52" s="229">
        <v>3.7825103859836384E-4</v>
      </c>
      <c r="BK52" s="229">
        <v>3.3330684376326863E-4</v>
      </c>
      <c r="BL52" s="229">
        <v>3.9232343832205344E-4</v>
      </c>
      <c r="BM52" s="229">
        <v>1.3154233460106258E-3</v>
      </c>
      <c r="BN52" s="229">
        <v>6.527936113759087E-4</v>
      </c>
      <c r="BO52" s="229">
        <v>9.0432956111132223E-3</v>
      </c>
      <c r="BP52" s="229">
        <v>2.7085923890466968E-4</v>
      </c>
      <c r="BQ52" s="229">
        <v>5.0709812134414913E-4</v>
      </c>
      <c r="BR52" s="229">
        <v>1.7484503842376631E-4</v>
      </c>
      <c r="BS52" s="229">
        <v>7.6394599121968546E-4</v>
      </c>
      <c r="BT52" s="229">
        <v>2.3831419029115381E-4</v>
      </c>
      <c r="BU52" s="229">
        <v>1.3172165629883228E-3</v>
      </c>
      <c r="BV52" s="229">
        <v>4.0896610111625211E-3</v>
      </c>
      <c r="BW52" s="229">
        <v>0</v>
      </c>
      <c r="BX52" s="236">
        <v>1.2108722110774686</v>
      </c>
      <c r="BY52" s="243"/>
    </row>
    <row r="53" spans="1:77" x14ac:dyDescent="0.55000000000000004">
      <c r="A53" s="240"/>
      <c r="B53" s="230">
        <v>45</v>
      </c>
      <c r="C53" s="244" t="s">
        <v>44</v>
      </c>
      <c r="D53" s="217" t="s">
        <v>288</v>
      </c>
      <c r="E53" s="229">
        <v>1.4667704617630252E-3</v>
      </c>
      <c r="F53" s="229">
        <v>1.13096426686912E-3</v>
      </c>
      <c r="G53" s="229">
        <v>1.0944183705043533E-3</v>
      </c>
      <c r="H53" s="229">
        <v>6.2251339588226642E-4</v>
      </c>
      <c r="I53" s="229">
        <v>8.2448312961864859E-4</v>
      </c>
      <c r="J53" s="229">
        <v>3.4103238797471118E-3</v>
      </c>
      <c r="K53" s="229">
        <v>1.5689798953295983E-3</v>
      </c>
      <c r="L53" s="229">
        <v>3.7551024317573672E-4</v>
      </c>
      <c r="M53" s="229">
        <v>2.0373410719980146E-3</v>
      </c>
      <c r="N53" s="229">
        <v>2.5629417688883159E-3</v>
      </c>
      <c r="O53" s="229">
        <v>1.6898852383470957E-3</v>
      </c>
      <c r="P53" s="229">
        <v>1.5704969867554191E-2</v>
      </c>
      <c r="Q53" s="229">
        <v>7.5315108622804189E-2</v>
      </c>
      <c r="R53" s="229">
        <v>4.6591303668366791E-3</v>
      </c>
      <c r="S53" s="229">
        <v>1.6362046550770096E-3</v>
      </c>
      <c r="T53" s="229">
        <v>1.4955833694693752E-3</v>
      </c>
      <c r="U53" s="229">
        <v>1.7530887068768855E-3</v>
      </c>
      <c r="V53" s="229">
        <v>1.3700009233951092E-3</v>
      </c>
      <c r="W53" s="229">
        <v>1.2027430855753652E-2</v>
      </c>
      <c r="X53" s="229">
        <v>1.1434918328491921E-3</v>
      </c>
      <c r="Y53" s="229">
        <v>1.7034108306898947E-3</v>
      </c>
      <c r="Z53" s="229">
        <v>7.899131142855637E-4</v>
      </c>
      <c r="AA53" s="229">
        <v>1.0923614037111676E-3</v>
      </c>
      <c r="AB53" s="229">
        <v>1.9452164496179853E-3</v>
      </c>
      <c r="AC53" s="229">
        <v>1.2396503960244614E-3</v>
      </c>
      <c r="AD53" s="229">
        <v>1.7925515804473624E-3</v>
      </c>
      <c r="AE53" s="229">
        <v>1.1916279654821875E-3</v>
      </c>
      <c r="AF53" s="229">
        <v>2.493718367711601E-3</v>
      </c>
      <c r="AG53" s="229">
        <v>3.2685005519920954E-3</v>
      </c>
      <c r="AH53" s="229">
        <v>6.6369826701859474E-4</v>
      </c>
      <c r="AI53" s="229">
        <v>1.9051024154265221E-3</v>
      </c>
      <c r="AJ53" s="229">
        <v>3.9769572119810682E-4</v>
      </c>
      <c r="AK53" s="229">
        <v>2.3216045314151425E-3</v>
      </c>
      <c r="AL53" s="229">
        <v>1.8880916473919835E-3</v>
      </c>
      <c r="AM53" s="229">
        <v>2.5630130558793223E-3</v>
      </c>
      <c r="AN53" s="229">
        <v>1.2290114298464166E-2</v>
      </c>
      <c r="AO53" s="229">
        <v>1.6039933181649822E-3</v>
      </c>
      <c r="AP53" s="229">
        <v>4.9546652715661468E-3</v>
      </c>
      <c r="AQ53" s="229">
        <v>1.6504269160446602E-2</v>
      </c>
      <c r="AR53" s="229">
        <v>4.8708495533399164E-3</v>
      </c>
      <c r="AS53" s="229">
        <v>3.6559253344602746E-3</v>
      </c>
      <c r="AT53" s="229">
        <v>2.8191657928195728E-3</v>
      </c>
      <c r="AU53" s="229">
        <v>5.0939821078282354E-3</v>
      </c>
      <c r="AV53" s="229">
        <v>1.4597428932019985E-2</v>
      </c>
      <c r="AW53" s="229">
        <v>1.1237943365251306</v>
      </c>
      <c r="AX53" s="229">
        <v>0.17584538216886614</v>
      </c>
      <c r="AY53" s="229">
        <v>0.1745321700873014</v>
      </c>
      <c r="AZ53" s="229">
        <v>1.6764924978844863E-2</v>
      </c>
      <c r="BA53" s="229">
        <v>3.5038483990188683E-2</v>
      </c>
      <c r="BB53" s="229">
        <v>2.7132563325645013E-2</v>
      </c>
      <c r="BC53" s="229">
        <v>2.9379213871640487E-3</v>
      </c>
      <c r="BD53" s="229">
        <v>8.386024135652126E-4</v>
      </c>
      <c r="BE53" s="229">
        <v>9.3281546616237748E-3</v>
      </c>
      <c r="BF53" s="229">
        <v>4.0667765368159663E-4</v>
      </c>
      <c r="BG53" s="229">
        <v>2.0205928322055772E-4</v>
      </c>
      <c r="BH53" s="229">
        <v>1.5300005138630317E-3</v>
      </c>
      <c r="BI53" s="229">
        <v>1.4769283036312093E-3</v>
      </c>
      <c r="BJ53" s="229">
        <v>8.3051746198842149E-4</v>
      </c>
      <c r="BK53" s="229">
        <v>4.1592969251516131E-4</v>
      </c>
      <c r="BL53" s="229">
        <v>2.8568313625738262E-3</v>
      </c>
      <c r="BM53" s="229">
        <v>1.0157250113720531E-3</v>
      </c>
      <c r="BN53" s="229">
        <v>1.1783378365720549E-3</v>
      </c>
      <c r="BO53" s="229">
        <v>1.1810248714598543E-3</v>
      </c>
      <c r="BP53" s="229">
        <v>4.1885616006607281E-4</v>
      </c>
      <c r="BQ53" s="229">
        <v>5.0793447501034164E-4</v>
      </c>
      <c r="BR53" s="229">
        <v>1.3554667268943241E-3</v>
      </c>
      <c r="BS53" s="229">
        <v>5.3068171204312972E-4</v>
      </c>
      <c r="BT53" s="229">
        <v>3.4164412190311332E-3</v>
      </c>
      <c r="BU53" s="229">
        <v>1.0148214561177251E-3</v>
      </c>
      <c r="BV53" s="229">
        <v>3.7162152430724803E-3</v>
      </c>
      <c r="BW53" s="229">
        <v>0</v>
      </c>
      <c r="BX53" s="236">
        <v>1.8118026795115838</v>
      </c>
      <c r="BY53" s="243"/>
    </row>
    <row r="54" spans="1:77" x14ac:dyDescent="0.55000000000000004">
      <c r="A54" s="240"/>
      <c r="B54" s="226">
        <v>46</v>
      </c>
      <c r="C54" s="244" t="s">
        <v>45</v>
      </c>
      <c r="D54" s="217" t="s">
        <v>151</v>
      </c>
      <c r="E54" s="229">
        <v>2.8298364096169686E-4</v>
      </c>
      <c r="F54" s="229">
        <v>3.0319448552928812E-4</v>
      </c>
      <c r="G54" s="229">
        <v>3.0231671292668954E-4</v>
      </c>
      <c r="H54" s="229">
        <v>1.818680667252534E-4</v>
      </c>
      <c r="I54" s="229">
        <v>1.8965405825057647E-4</v>
      </c>
      <c r="J54" s="229">
        <v>5.9025028942245698E-4</v>
      </c>
      <c r="K54" s="229">
        <v>5.1052964893666234E-4</v>
      </c>
      <c r="L54" s="229">
        <v>1.0902790176229378E-4</v>
      </c>
      <c r="M54" s="229">
        <v>6.6580590752345265E-4</v>
      </c>
      <c r="N54" s="229">
        <v>1.1064833201461022E-3</v>
      </c>
      <c r="O54" s="229">
        <v>4.4279526984028207E-4</v>
      </c>
      <c r="P54" s="229">
        <v>4.7123335658129598E-3</v>
      </c>
      <c r="Q54" s="229">
        <v>1.1852981653024291E-2</v>
      </c>
      <c r="R54" s="229">
        <v>1.1551988616137498E-2</v>
      </c>
      <c r="S54" s="229">
        <v>1.2499491742749347E-3</v>
      </c>
      <c r="T54" s="229">
        <v>7.491780250772328E-4</v>
      </c>
      <c r="U54" s="229">
        <v>9.9549923492519383E-4</v>
      </c>
      <c r="V54" s="229">
        <v>1.7441211270806181E-3</v>
      </c>
      <c r="W54" s="229">
        <v>5.2208176529581832E-2</v>
      </c>
      <c r="X54" s="229">
        <v>3.9569672700315772E-4</v>
      </c>
      <c r="Y54" s="229">
        <v>6.1691187081368553E-4</v>
      </c>
      <c r="Z54" s="229">
        <v>2.9994230269423798E-4</v>
      </c>
      <c r="AA54" s="229">
        <v>4.569460877735706E-4</v>
      </c>
      <c r="AB54" s="229">
        <v>7.1028449204136115E-4</v>
      </c>
      <c r="AC54" s="229">
        <v>3.4259805516952357E-4</v>
      </c>
      <c r="AD54" s="229">
        <v>6.7033574680268207E-4</v>
      </c>
      <c r="AE54" s="229">
        <v>8.4765272201663003E-4</v>
      </c>
      <c r="AF54" s="229">
        <v>5.3299486959990322E-4</v>
      </c>
      <c r="AG54" s="229">
        <v>4.2693902383348437E-3</v>
      </c>
      <c r="AH54" s="229">
        <v>5.939868219080231E-4</v>
      </c>
      <c r="AI54" s="229">
        <v>7.5809517665591784E-4</v>
      </c>
      <c r="AJ54" s="229">
        <v>2.0164481504367199E-4</v>
      </c>
      <c r="AK54" s="229">
        <v>5.3212117179048926E-4</v>
      </c>
      <c r="AL54" s="229">
        <v>7.9816663024157822E-4</v>
      </c>
      <c r="AM54" s="229">
        <v>1.0205100685439473E-3</v>
      </c>
      <c r="AN54" s="229">
        <v>1.5915675396305476E-3</v>
      </c>
      <c r="AO54" s="229">
        <v>7.3463723218803714E-4</v>
      </c>
      <c r="AP54" s="229">
        <v>1.9826159337483643E-3</v>
      </c>
      <c r="AQ54" s="229">
        <v>1.2533711876494846E-3</v>
      </c>
      <c r="AR54" s="229">
        <v>3.2124604718096728E-3</v>
      </c>
      <c r="AS54" s="229">
        <v>5.9806271024380377E-4</v>
      </c>
      <c r="AT54" s="229">
        <v>4.8020871067396063E-4</v>
      </c>
      <c r="AU54" s="229">
        <v>1.493805668890714E-2</v>
      </c>
      <c r="AV54" s="229">
        <v>1.465543218683929E-3</v>
      </c>
      <c r="AW54" s="229">
        <v>1.0765701615181273E-2</v>
      </c>
      <c r="AX54" s="229">
        <v>1.0145654596847977</v>
      </c>
      <c r="AY54" s="229">
        <v>1.6451872886989318E-2</v>
      </c>
      <c r="AZ54" s="229">
        <v>1.6718915580563568E-3</v>
      </c>
      <c r="BA54" s="229">
        <v>4.5709367231260662E-3</v>
      </c>
      <c r="BB54" s="229">
        <v>3.8360283057892017E-3</v>
      </c>
      <c r="BC54" s="229">
        <v>9.7157398986657672E-4</v>
      </c>
      <c r="BD54" s="229">
        <v>2.7261220013743834E-4</v>
      </c>
      <c r="BE54" s="229">
        <v>1.29487148925459E-2</v>
      </c>
      <c r="BF54" s="229">
        <v>2.4376126623051547E-4</v>
      </c>
      <c r="BG54" s="229">
        <v>8.9751947154937111E-5</v>
      </c>
      <c r="BH54" s="229">
        <v>2.2959155042006937E-3</v>
      </c>
      <c r="BI54" s="229">
        <v>3.7454442369455622E-3</v>
      </c>
      <c r="BJ54" s="229">
        <v>4.2690802035728925E-4</v>
      </c>
      <c r="BK54" s="229">
        <v>3.5831427093875585E-4</v>
      </c>
      <c r="BL54" s="229">
        <v>3.8759844632934477E-3</v>
      </c>
      <c r="BM54" s="229">
        <v>6.3446905827454299E-4</v>
      </c>
      <c r="BN54" s="229">
        <v>4.5733186689613241E-4</v>
      </c>
      <c r="BO54" s="229">
        <v>1.506142807310895E-3</v>
      </c>
      <c r="BP54" s="229">
        <v>4.4899266876670049E-4</v>
      </c>
      <c r="BQ54" s="229">
        <v>2.5994863728101228E-4</v>
      </c>
      <c r="BR54" s="229">
        <v>3.7302018223596477E-4</v>
      </c>
      <c r="BS54" s="229">
        <v>3.0368235191189339E-4</v>
      </c>
      <c r="BT54" s="229">
        <v>7.4273769094795677E-4</v>
      </c>
      <c r="BU54" s="229">
        <v>8.0751654888724651E-4</v>
      </c>
      <c r="BV54" s="229">
        <v>2.9098638660302249E-3</v>
      </c>
      <c r="BW54" s="229">
        <v>0</v>
      </c>
      <c r="BX54" s="236">
        <v>1.2145875159620612</v>
      </c>
      <c r="BY54" s="243"/>
    </row>
    <row r="55" spans="1:77" x14ac:dyDescent="0.55000000000000004">
      <c r="A55" s="240"/>
      <c r="B55" s="230">
        <v>47</v>
      </c>
      <c r="C55" s="244" t="s">
        <v>46</v>
      </c>
      <c r="D55" s="217" t="s">
        <v>152</v>
      </c>
      <c r="E55" s="229">
        <v>2.4661398282068438E-3</v>
      </c>
      <c r="F55" s="229">
        <v>3.4891668595016527E-3</v>
      </c>
      <c r="G55" s="229">
        <v>4.4496976907378383E-3</v>
      </c>
      <c r="H55" s="229">
        <v>2.3805108853130644E-3</v>
      </c>
      <c r="I55" s="229">
        <v>3.4158875771018978E-3</v>
      </c>
      <c r="J55" s="229">
        <v>1.6234255322997802E-2</v>
      </c>
      <c r="K55" s="229">
        <v>5.7902303910827933E-3</v>
      </c>
      <c r="L55" s="229">
        <v>1.4734341161013475E-3</v>
      </c>
      <c r="M55" s="229">
        <v>7.0342136420485776E-3</v>
      </c>
      <c r="N55" s="229">
        <v>1.0846442766555699E-2</v>
      </c>
      <c r="O55" s="229">
        <v>6.5590956251657395E-3</v>
      </c>
      <c r="P55" s="229">
        <v>4.2068018657715365E-3</v>
      </c>
      <c r="Q55" s="229">
        <v>2.366929721465376E-3</v>
      </c>
      <c r="R55" s="229">
        <v>8.1694507889177731E-3</v>
      </c>
      <c r="S55" s="229">
        <v>6.5854397544124537E-3</v>
      </c>
      <c r="T55" s="229">
        <v>3.3995367216731278E-3</v>
      </c>
      <c r="U55" s="229">
        <v>4.1716015598896299E-3</v>
      </c>
      <c r="V55" s="229">
        <v>3.4504322708562001E-3</v>
      </c>
      <c r="W55" s="229">
        <v>8.7196940557049858E-3</v>
      </c>
      <c r="X55" s="229">
        <v>3.2102732989217103E-3</v>
      </c>
      <c r="Y55" s="229">
        <v>4.5505983353227083E-3</v>
      </c>
      <c r="Z55" s="229">
        <v>2.0528425852264823E-3</v>
      </c>
      <c r="AA55" s="229">
        <v>2.5647973399459934E-3</v>
      </c>
      <c r="AB55" s="229">
        <v>6.1926059695440105E-3</v>
      </c>
      <c r="AC55" s="229">
        <v>4.6136667567314108E-3</v>
      </c>
      <c r="AD55" s="229">
        <v>4.0878896261464489E-3</v>
      </c>
      <c r="AE55" s="229">
        <v>2.6766726751437913E-3</v>
      </c>
      <c r="AF55" s="229">
        <v>9.3493382591944372E-3</v>
      </c>
      <c r="AG55" s="229">
        <v>1.0620673746357227E-2</v>
      </c>
      <c r="AH55" s="229">
        <v>1.67581071537711E-3</v>
      </c>
      <c r="AI55" s="229">
        <v>7.1075285171333684E-3</v>
      </c>
      <c r="AJ55" s="229">
        <v>9.3331758393564758E-4</v>
      </c>
      <c r="AK55" s="229">
        <v>1.0341014861592163E-2</v>
      </c>
      <c r="AL55" s="229">
        <v>7.2788605075586174E-3</v>
      </c>
      <c r="AM55" s="229">
        <v>1.1015352102446684E-2</v>
      </c>
      <c r="AN55" s="229">
        <v>3.3266622236311251E-3</v>
      </c>
      <c r="AO55" s="229">
        <v>1.3682314435620373E-3</v>
      </c>
      <c r="AP55" s="229">
        <v>1.7561742979396442E-3</v>
      </c>
      <c r="AQ55" s="229">
        <v>4.9104159036546021E-3</v>
      </c>
      <c r="AR55" s="229">
        <v>1.7839476675997495E-3</v>
      </c>
      <c r="AS55" s="229">
        <v>1.5220879226699709E-2</v>
      </c>
      <c r="AT55" s="229">
        <v>8.9719491196922196E-3</v>
      </c>
      <c r="AU55" s="229">
        <v>9.9618008825733215E-3</v>
      </c>
      <c r="AV55" s="229">
        <v>1.2057470940588767E-2</v>
      </c>
      <c r="AW55" s="229">
        <v>5.5695353156301839E-3</v>
      </c>
      <c r="AX55" s="229">
        <v>9.7024003981155352E-3</v>
      </c>
      <c r="AY55" s="229">
        <v>1.105892360774273</v>
      </c>
      <c r="AZ55" s="229">
        <v>2.3636017616653691E-3</v>
      </c>
      <c r="BA55" s="229">
        <v>3.7320769863094152E-3</v>
      </c>
      <c r="BB55" s="229">
        <v>0.13881772829310024</v>
      </c>
      <c r="BC55" s="229">
        <v>5.0522090099840086E-3</v>
      </c>
      <c r="BD55" s="229">
        <v>1.4672296686994619E-3</v>
      </c>
      <c r="BE55" s="229">
        <v>3.0712362905266854E-3</v>
      </c>
      <c r="BF55" s="229">
        <v>8.1227109686489104E-4</v>
      </c>
      <c r="BG55" s="229">
        <v>5.693092746877819E-4</v>
      </c>
      <c r="BH55" s="229">
        <v>3.8087803711688161E-3</v>
      </c>
      <c r="BI55" s="229">
        <v>2.0125309625208345E-3</v>
      </c>
      <c r="BJ55" s="229">
        <v>1.0513603128025704E-3</v>
      </c>
      <c r="BK55" s="229">
        <v>6.3826462413263136E-4</v>
      </c>
      <c r="BL55" s="229">
        <v>8.2557083340915605E-3</v>
      </c>
      <c r="BM55" s="229">
        <v>3.7238618707238296E-3</v>
      </c>
      <c r="BN55" s="229">
        <v>5.0894349028123773E-3</v>
      </c>
      <c r="BO55" s="229">
        <v>6.4351080149579098E-4</v>
      </c>
      <c r="BP55" s="229">
        <v>5.2040152868425033E-4</v>
      </c>
      <c r="BQ55" s="229">
        <v>6.777233812053432E-4</v>
      </c>
      <c r="BR55" s="229">
        <v>6.6417019630735218E-3</v>
      </c>
      <c r="BS55" s="229">
        <v>6.2832358113940349E-4</v>
      </c>
      <c r="BT55" s="229">
        <v>1.8255757071408602E-2</v>
      </c>
      <c r="BU55" s="229">
        <v>8.1409051727833633E-4</v>
      </c>
      <c r="BV55" s="229">
        <v>1.4933591448868756E-2</v>
      </c>
      <c r="BW55" s="229">
        <v>0</v>
      </c>
      <c r="BX55" s="236">
        <v>1.5975827365712865</v>
      </c>
      <c r="BY55" s="243"/>
    </row>
    <row r="56" spans="1:77" x14ac:dyDescent="0.55000000000000004">
      <c r="A56" s="240"/>
      <c r="B56" s="230">
        <v>48</v>
      </c>
      <c r="C56" s="244" t="s">
        <v>47</v>
      </c>
      <c r="D56" s="217" t="s">
        <v>153</v>
      </c>
      <c r="E56" s="229">
        <v>1.4458063475368255E-3</v>
      </c>
      <c r="F56" s="229">
        <v>5.9691297726711999E-4</v>
      </c>
      <c r="G56" s="229">
        <v>8.4155277696554775E-4</v>
      </c>
      <c r="H56" s="229">
        <v>7.6780873886594784E-4</v>
      </c>
      <c r="I56" s="229">
        <v>4.4166949418193322E-4</v>
      </c>
      <c r="J56" s="229">
        <v>6.7176349194174876E-4</v>
      </c>
      <c r="K56" s="229">
        <v>1.2815261813667635E-3</v>
      </c>
      <c r="L56" s="229">
        <v>4.78860002191593E-4</v>
      </c>
      <c r="M56" s="229">
        <v>1.3241178929374873E-3</v>
      </c>
      <c r="N56" s="229">
        <v>8.0266056831265102E-4</v>
      </c>
      <c r="O56" s="229">
        <v>2.0805859753022481E-3</v>
      </c>
      <c r="P56" s="229">
        <v>1.3014925889092172E-3</v>
      </c>
      <c r="Q56" s="229">
        <v>1.011149376633016E-3</v>
      </c>
      <c r="R56" s="229">
        <v>1.0859062967529458E-3</v>
      </c>
      <c r="S56" s="229">
        <v>9.6688498791242775E-4</v>
      </c>
      <c r="T56" s="229">
        <v>1.0958940149927048E-3</v>
      </c>
      <c r="U56" s="229">
        <v>1.3166704123230063E-3</v>
      </c>
      <c r="V56" s="229">
        <v>8.8299542721064471E-4</v>
      </c>
      <c r="W56" s="229">
        <v>2.678403083254973E-3</v>
      </c>
      <c r="X56" s="229">
        <v>1.2415802456395421E-3</v>
      </c>
      <c r="Y56" s="229">
        <v>1.5389453378581522E-3</v>
      </c>
      <c r="Z56" s="229">
        <v>5.0731093406534771E-4</v>
      </c>
      <c r="AA56" s="229">
        <v>9.9992223144440518E-4</v>
      </c>
      <c r="AB56" s="229">
        <v>1.4649133985250441E-3</v>
      </c>
      <c r="AC56" s="229">
        <v>9.2789875312388099E-4</v>
      </c>
      <c r="AD56" s="229">
        <v>2.1141884020935793E-3</v>
      </c>
      <c r="AE56" s="229">
        <v>7.2618285849783653E-4</v>
      </c>
      <c r="AF56" s="229">
        <v>1.0578401961295494E-3</v>
      </c>
      <c r="AG56" s="229">
        <v>1.7429042509007776E-3</v>
      </c>
      <c r="AH56" s="229">
        <v>4.4778019353933874E-4</v>
      </c>
      <c r="AI56" s="229">
        <v>2.2284419374454852E-3</v>
      </c>
      <c r="AJ56" s="229">
        <v>1.3306330081293565E-3</v>
      </c>
      <c r="AK56" s="229">
        <v>7.6768701061340954E-4</v>
      </c>
      <c r="AL56" s="229">
        <v>7.1616111748225243E-4</v>
      </c>
      <c r="AM56" s="229">
        <v>1.1348468429141767E-3</v>
      </c>
      <c r="AN56" s="229">
        <v>9.2812688669959649E-4</v>
      </c>
      <c r="AO56" s="229">
        <v>8.1267919660758456E-4</v>
      </c>
      <c r="AP56" s="229">
        <v>1.7994246799812204E-3</v>
      </c>
      <c r="AQ56" s="229">
        <v>6.3236801666276721E-4</v>
      </c>
      <c r="AR56" s="229">
        <v>8.7291328303581734E-4</v>
      </c>
      <c r="AS56" s="229">
        <v>8.2350194125310131E-4</v>
      </c>
      <c r="AT56" s="229">
        <v>7.0065896609119646E-4</v>
      </c>
      <c r="AU56" s="229">
        <v>1.4218059040995898E-3</v>
      </c>
      <c r="AV56" s="229">
        <v>1.2879174119698833E-3</v>
      </c>
      <c r="AW56" s="229">
        <v>1.1686723470816752E-3</v>
      </c>
      <c r="AX56" s="229">
        <v>1.0722584119477051E-3</v>
      </c>
      <c r="AY56" s="229">
        <v>3.0184331949117326E-3</v>
      </c>
      <c r="AZ56" s="229">
        <v>1.0719061893264417</v>
      </c>
      <c r="BA56" s="229">
        <v>1.4638489776995149E-3</v>
      </c>
      <c r="BB56" s="229">
        <v>2.2569113966512131E-3</v>
      </c>
      <c r="BC56" s="229">
        <v>2.522545036812123E-3</v>
      </c>
      <c r="BD56" s="229">
        <v>1.000322927151464E-3</v>
      </c>
      <c r="BE56" s="229">
        <v>1.1862764455694251E-3</v>
      </c>
      <c r="BF56" s="229">
        <v>8.4061455300770002E-4</v>
      </c>
      <c r="BG56" s="229">
        <v>3.4069606218680614E-4</v>
      </c>
      <c r="BH56" s="229">
        <v>1.8697829855457233E-3</v>
      </c>
      <c r="BI56" s="229">
        <v>1.3886366732900231E-3</v>
      </c>
      <c r="BJ56" s="229">
        <v>1.4099890009323175E-3</v>
      </c>
      <c r="BK56" s="229">
        <v>2.9604028772896034E-3</v>
      </c>
      <c r="BL56" s="229">
        <v>1.9862349698242807E-3</v>
      </c>
      <c r="BM56" s="229">
        <v>1.1521808205258229E-3</v>
      </c>
      <c r="BN56" s="229">
        <v>9.9578005651284143E-4</v>
      </c>
      <c r="BO56" s="229">
        <v>1.1787853481051724E-3</v>
      </c>
      <c r="BP56" s="229">
        <v>6.525581841255638E-3</v>
      </c>
      <c r="BQ56" s="229">
        <v>5.0676910330204217E-4</v>
      </c>
      <c r="BR56" s="229">
        <v>1.5090291611474431E-3</v>
      </c>
      <c r="BS56" s="229">
        <v>4.8347196622449003E-4</v>
      </c>
      <c r="BT56" s="229">
        <v>1.7673934827324262E-3</v>
      </c>
      <c r="BU56" s="229">
        <v>5.5556949316589626E-4</v>
      </c>
      <c r="BV56" s="229">
        <v>8.6270551958540897E-3</v>
      </c>
      <c r="BW56" s="229">
        <v>0</v>
      </c>
      <c r="BX56" s="236">
        <v>1.1689927252948304</v>
      </c>
      <c r="BY56" s="243"/>
    </row>
    <row r="57" spans="1:77" x14ac:dyDescent="0.55000000000000004">
      <c r="A57" s="240"/>
      <c r="B57" s="226">
        <v>49</v>
      </c>
      <c r="C57" s="244" t="s">
        <v>48</v>
      </c>
      <c r="D57" s="217" t="s">
        <v>154</v>
      </c>
      <c r="E57" s="229">
        <v>6.0963535589768315E-5</v>
      </c>
      <c r="F57" s="229">
        <v>6.4573289246720481E-5</v>
      </c>
      <c r="G57" s="229">
        <v>7.4859733299331951E-5</v>
      </c>
      <c r="H57" s="229">
        <v>4.7441726577489589E-5</v>
      </c>
      <c r="I57" s="229">
        <v>4.4686015439089405E-5</v>
      </c>
      <c r="J57" s="229">
        <v>1.1384118842482225E-4</v>
      </c>
      <c r="K57" s="229">
        <v>1.4264099342641326E-4</v>
      </c>
      <c r="L57" s="229">
        <v>2.6281572923450989E-5</v>
      </c>
      <c r="M57" s="229">
        <v>2.234618678419814E-4</v>
      </c>
      <c r="N57" s="229">
        <v>1.3461977651950714E-4</v>
      </c>
      <c r="O57" s="229">
        <v>1.0743158869980251E-4</v>
      </c>
      <c r="P57" s="229">
        <v>1.552805418905288E-3</v>
      </c>
      <c r="Q57" s="229">
        <v>1.2718551147866225E-4</v>
      </c>
      <c r="R57" s="229">
        <v>1.0829740825913921E-4</v>
      </c>
      <c r="S57" s="229">
        <v>7.7393968535015178E-5</v>
      </c>
      <c r="T57" s="229">
        <v>1.7834385628068871E-4</v>
      </c>
      <c r="U57" s="229">
        <v>2.2187564831745518E-4</v>
      </c>
      <c r="V57" s="229">
        <v>1.0385498892905865E-4</v>
      </c>
      <c r="W57" s="229">
        <v>1.6436277219285901E-4</v>
      </c>
      <c r="X57" s="229">
        <v>1.2828596464194673E-4</v>
      </c>
      <c r="Y57" s="229">
        <v>1.7716104595985621E-4</v>
      </c>
      <c r="Z57" s="229">
        <v>7.9576589933899228E-5</v>
      </c>
      <c r="AA57" s="229">
        <v>1.4061877156929819E-4</v>
      </c>
      <c r="AB57" s="229">
        <v>1.7124136747245205E-4</v>
      </c>
      <c r="AC57" s="229">
        <v>1.2300677752023938E-4</v>
      </c>
      <c r="AD57" s="229">
        <v>2.0972947820404293E-4</v>
      </c>
      <c r="AE57" s="229">
        <v>1.2426496931378493E-4</v>
      </c>
      <c r="AF57" s="229">
        <v>1.4457026312239766E-4</v>
      </c>
      <c r="AG57" s="229">
        <v>1.7641206176866327E-4</v>
      </c>
      <c r="AH57" s="229">
        <v>6.5266417207621012E-5</v>
      </c>
      <c r="AI57" s="229">
        <v>1.1741033165459755E-4</v>
      </c>
      <c r="AJ57" s="229">
        <v>6.2749387933634643E-5</v>
      </c>
      <c r="AK57" s="229">
        <v>1.3663747322428208E-4</v>
      </c>
      <c r="AL57" s="229">
        <v>1.5161342294568251E-4</v>
      </c>
      <c r="AM57" s="229">
        <v>1.500243510210526E-4</v>
      </c>
      <c r="AN57" s="229">
        <v>2.9898342499519437E-4</v>
      </c>
      <c r="AO57" s="229">
        <v>1.1425892821502577E-4</v>
      </c>
      <c r="AP57" s="229">
        <v>4.2634504089110236E-4</v>
      </c>
      <c r="AQ57" s="229">
        <v>9.0862145937207941E-5</v>
      </c>
      <c r="AR57" s="229">
        <v>8.1844874002310383E-5</v>
      </c>
      <c r="AS57" s="229">
        <v>1.1553642153099888E-4</v>
      </c>
      <c r="AT57" s="229">
        <v>8.8577806957995694E-5</v>
      </c>
      <c r="AU57" s="229">
        <v>1.2912155897077071E-4</v>
      </c>
      <c r="AV57" s="229">
        <v>1.651951168551285E-4</v>
      </c>
      <c r="AW57" s="229">
        <v>1.3719118618035688E-4</v>
      </c>
      <c r="AX57" s="229">
        <v>1.2335136712160859E-4</v>
      </c>
      <c r="AY57" s="229">
        <v>3.4236191802885097E-4</v>
      </c>
      <c r="AZ57" s="229">
        <v>2.0009784802095497E-3</v>
      </c>
      <c r="BA57" s="229">
        <v>1.0083399045877732</v>
      </c>
      <c r="BB57" s="229">
        <v>4.0043548948007104E-4</v>
      </c>
      <c r="BC57" s="229">
        <v>1.9793478649597496E-4</v>
      </c>
      <c r="BD57" s="229">
        <v>1.5907208398914987E-4</v>
      </c>
      <c r="BE57" s="229">
        <v>9.9032089346279707E-4</v>
      </c>
      <c r="BF57" s="229">
        <v>1.2114391717841829E-4</v>
      </c>
      <c r="BG57" s="229">
        <v>2.7256373054789521E-5</v>
      </c>
      <c r="BH57" s="229">
        <v>1.8567675859243685E-4</v>
      </c>
      <c r="BI57" s="229">
        <v>1.1342025954558933E-4</v>
      </c>
      <c r="BJ57" s="229">
        <v>1.4305051968080087E-4</v>
      </c>
      <c r="BK57" s="229">
        <v>2.4571600299922748E-4</v>
      </c>
      <c r="BL57" s="229">
        <v>4.0623722331933464E-3</v>
      </c>
      <c r="BM57" s="229">
        <v>7.1467395267549652E-4</v>
      </c>
      <c r="BN57" s="229">
        <v>2.688753424617421E-3</v>
      </c>
      <c r="BO57" s="229">
        <v>1.5446840219312678E-4</v>
      </c>
      <c r="BP57" s="229">
        <v>8.0684998727381112E-5</v>
      </c>
      <c r="BQ57" s="229">
        <v>1.1565528807107901E-4</v>
      </c>
      <c r="BR57" s="229">
        <v>8.6037760137263274E-4</v>
      </c>
      <c r="BS57" s="229">
        <v>2.2481862790680058E-4</v>
      </c>
      <c r="BT57" s="229">
        <v>1.5576485899692779E-3</v>
      </c>
      <c r="BU57" s="229">
        <v>1.1488977379338134E-4</v>
      </c>
      <c r="BV57" s="229">
        <v>2.1194181831418572E-3</v>
      </c>
      <c r="BW57" s="229">
        <v>0</v>
      </c>
      <c r="BX57" s="236">
        <v>1.0334657905521905</v>
      </c>
      <c r="BY57" s="243"/>
    </row>
    <row r="58" spans="1:77" x14ac:dyDescent="0.55000000000000004">
      <c r="A58" s="240"/>
      <c r="B58" s="230">
        <v>50</v>
      </c>
      <c r="C58" s="244" t="s">
        <v>49</v>
      </c>
      <c r="D58" s="217" t="s">
        <v>155</v>
      </c>
      <c r="E58" s="229">
        <v>9.4757393017153649E-3</v>
      </c>
      <c r="F58" s="229">
        <v>2.2499152668801124E-2</v>
      </c>
      <c r="G58" s="229">
        <v>2.9787537726561415E-2</v>
      </c>
      <c r="H58" s="229">
        <v>1.5944110276688812E-2</v>
      </c>
      <c r="I58" s="229">
        <v>2.3388005237433441E-2</v>
      </c>
      <c r="J58" s="229">
        <v>0.11520645519926868</v>
      </c>
      <c r="K58" s="229">
        <v>3.4064734040088168E-2</v>
      </c>
      <c r="L58" s="229">
        <v>9.8284630905205207E-3</v>
      </c>
      <c r="M58" s="229">
        <v>3.7788787949653943E-2</v>
      </c>
      <c r="N58" s="229">
        <v>7.3833002053071001E-2</v>
      </c>
      <c r="O58" s="229">
        <v>4.1727201118957474E-2</v>
      </c>
      <c r="P58" s="229">
        <v>2.390037386771323E-2</v>
      </c>
      <c r="Q58" s="229">
        <v>2.0034997754962685E-3</v>
      </c>
      <c r="R58" s="229">
        <v>4.8242287697724186E-2</v>
      </c>
      <c r="S58" s="229">
        <v>2.080278012473883E-2</v>
      </c>
      <c r="T58" s="229">
        <v>1.4815760945771092E-2</v>
      </c>
      <c r="U58" s="229">
        <v>1.7236988103420177E-2</v>
      </c>
      <c r="V58" s="229">
        <v>1.5820430377770024E-2</v>
      </c>
      <c r="W58" s="229">
        <v>2.2826051634402138E-2</v>
      </c>
      <c r="X58" s="229">
        <v>1.5110182643316459E-2</v>
      </c>
      <c r="Y58" s="229">
        <v>1.9158105093874642E-2</v>
      </c>
      <c r="Z58" s="229">
        <v>7.3509500315580099E-3</v>
      </c>
      <c r="AA58" s="229">
        <v>4.4269232730985795E-3</v>
      </c>
      <c r="AB58" s="229">
        <v>2.7326660973835203E-2</v>
      </c>
      <c r="AC58" s="229">
        <v>1.6141273418067509E-2</v>
      </c>
      <c r="AD58" s="229">
        <v>1.4189752828967553E-2</v>
      </c>
      <c r="AE58" s="229">
        <v>4.8153514568462655E-3</v>
      </c>
      <c r="AF58" s="229">
        <v>4.2969713213267986E-3</v>
      </c>
      <c r="AG58" s="229">
        <v>2.0109765701752425E-2</v>
      </c>
      <c r="AH58" s="229">
        <v>7.973526472914905E-3</v>
      </c>
      <c r="AI58" s="229">
        <v>1.6664851469503233E-2</v>
      </c>
      <c r="AJ58" s="229">
        <v>3.8275422387196016E-3</v>
      </c>
      <c r="AK58" s="229">
        <v>3.9232899482655103E-3</v>
      </c>
      <c r="AL58" s="229">
        <v>4.487790574608872E-3</v>
      </c>
      <c r="AM58" s="229">
        <v>1.1080645136247643E-2</v>
      </c>
      <c r="AN58" s="229">
        <v>6.6340181244069997E-3</v>
      </c>
      <c r="AO58" s="229">
        <v>1.2783965578779608E-3</v>
      </c>
      <c r="AP58" s="229">
        <v>9.0784620405691633E-3</v>
      </c>
      <c r="AQ58" s="229">
        <v>2.572031805244809E-3</v>
      </c>
      <c r="AR58" s="229">
        <v>2.6713310645254166E-3</v>
      </c>
      <c r="AS58" s="229">
        <v>1.0709082585545721E-2</v>
      </c>
      <c r="AT58" s="229">
        <v>1.2559018638033694E-3</v>
      </c>
      <c r="AU58" s="229">
        <v>2.3653710812533976E-2</v>
      </c>
      <c r="AV58" s="229">
        <v>3.0897383295397974E-2</v>
      </c>
      <c r="AW58" s="229">
        <v>1.2883150201547755E-2</v>
      </c>
      <c r="AX58" s="229">
        <v>3.121924328877014E-3</v>
      </c>
      <c r="AY58" s="229">
        <v>4.6798499519996716E-3</v>
      </c>
      <c r="AZ58" s="229">
        <v>1.7950956296299153E-3</v>
      </c>
      <c r="BA58" s="229">
        <v>5.7705056567858839E-3</v>
      </c>
      <c r="BB58" s="229">
        <v>1.0045084260864834</v>
      </c>
      <c r="BC58" s="229">
        <v>1.1011896232551858E-2</v>
      </c>
      <c r="BD58" s="229">
        <v>4.5297943011429302E-3</v>
      </c>
      <c r="BE58" s="229">
        <v>4.4145909144409972E-3</v>
      </c>
      <c r="BF58" s="229">
        <v>2.6239092042518743E-3</v>
      </c>
      <c r="BG58" s="229">
        <v>1.8994883632230846E-3</v>
      </c>
      <c r="BH58" s="229">
        <v>1.1599011756956986E-2</v>
      </c>
      <c r="BI58" s="229">
        <v>5.2995899483138723E-3</v>
      </c>
      <c r="BJ58" s="229">
        <v>3.4977925834684771E-3</v>
      </c>
      <c r="BK58" s="229">
        <v>1.1596274560838513E-3</v>
      </c>
      <c r="BL58" s="229">
        <v>1.0379936683070558E-2</v>
      </c>
      <c r="BM58" s="229">
        <v>2.0243885559945048E-2</v>
      </c>
      <c r="BN58" s="229">
        <v>8.9092431829891627E-3</v>
      </c>
      <c r="BO58" s="229">
        <v>1.6360284170668588E-3</v>
      </c>
      <c r="BP58" s="229">
        <v>7.3473331891376953E-4</v>
      </c>
      <c r="BQ58" s="229">
        <v>1.487437929673379E-3</v>
      </c>
      <c r="BR58" s="229">
        <v>2.5441884200912953E-3</v>
      </c>
      <c r="BS58" s="229">
        <v>5.8383490641384934E-4</v>
      </c>
      <c r="BT58" s="229">
        <v>1.9558311106727708E-2</v>
      </c>
      <c r="BU58" s="229">
        <v>9.784062329231233E-4</v>
      </c>
      <c r="BV58" s="229">
        <v>4.2570718142517514E-3</v>
      </c>
      <c r="BW58" s="229">
        <v>0</v>
      </c>
      <c r="BX58" s="236">
        <v>1.9989329921104284</v>
      </c>
      <c r="BY58" s="243"/>
    </row>
    <row r="59" spans="1:77" x14ac:dyDescent="0.55000000000000004">
      <c r="A59" s="240"/>
      <c r="B59" s="230">
        <v>51</v>
      </c>
      <c r="C59" s="244" t="s">
        <v>50</v>
      </c>
      <c r="D59" s="217" t="s">
        <v>156</v>
      </c>
      <c r="E59" s="229">
        <v>7.9091223125450829E-3</v>
      </c>
      <c r="F59" s="229">
        <v>4.6484248607844003E-3</v>
      </c>
      <c r="G59" s="229">
        <v>1.3295274138446205E-2</v>
      </c>
      <c r="H59" s="229">
        <v>5.5047056632344703E-3</v>
      </c>
      <c r="I59" s="229">
        <v>9.3483458401298538E-3</v>
      </c>
      <c r="J59" s="229">
        <v>1.138227081393514E-2</v>
      </c>
      <c r="K59" s="229">
        <v>2.466211211351475E-2</v>
      </c>
      <c r="L59" s="229">
        <v>1.444624063691597E-3</v>
      </c>
      <c r="M59" s="229">
        <v>1.0256844279289466E-2</v>
      </c>
      <c r="N59" s="229">
        <v>7.9602059439936729E-3</v>
      </c>
      <c r="O59" s="229">
        <v>2.5608916307852218E-2</v>
      </c>
      <c r="P59" s="229">
        <v>2.529914420451744E-2</v>
      </c>
      <c r="Q59" s="229">
        <v>1.0868396612705149E-2</v>
      </c>
      <c r="R59" s="229">
        <v>2.4758399635524588E-2</v>
      </c>
      <c r="S59" s="229">
        <v>1.6115658909175597E-2</v>
      </c>
      <c r="T59" s="229">
        <v>2.5184082588103229E-2</v>
      </c>
      <c r="U59" s="229">
        <v>1.6724613308235398E-2</v>
      </c>
      <c r="V59" s="229">
        <v>1.1605872710520871E-2</v>
      </c>
      <c r="W59" s="229">
        <v>1.3793230700349886E-2</v>
      </c>
      <c r="X59" s="229">
        <v>1.4040947228144146E-2</v>
      </c>
      <c r="Y59" s="229">
        <v>1.641095579468926E-2</v>
      </c>
      <c r="Z59" s="229">
        <v>5.8390203108707548E-3</v>
      </c>
      <c r="AA59" s="229">
        <v>9.5376217582040512E-3</v>
      </c>
      <c r="AB59" s="229">
        <v>1.9935978857435695E-2</v>
      </c>
      <c r="AC59" s="229">
        <v>3.5950424151986599E-2</v>
      </c>
      <c r="AD59" s="229">
        <v>1.5185158469592046E-2</v>
      </c>
      <c r="AE59" s="229">
        <v>6.656336277070545E-3</v>
      </c>
      <c r="AF59" s="229">
        <v>2.045495297130101E-2</v>
      </c>
      <c r="AG59" s="229">
        <v>2.3686489235955149E-2</v>
      </c>
      <c r="AH59" s="229">
        <v>8.4205503011466065E-3</v>
      </c>
      <c r="AI59" s="229">
        <v>1.1478498509445557E-2</v>
      </c>
      <c r="AJ59" s="229">
        <v>4.6223307953421342E-3</v>
      </c>
      <c r="AK59" s="229">
        <v>2.890708942576448E-2</v>
      </c>
      <c r="AL59" s="229">
        <v>1.4623784545090843E-2</v>
      </c>
      <c r="AM59" s="229">
        <v>1.5976357518668067E-2</v>
      </c>
      <c r="AN59" s="229">
        <v>1.2060180293642211E-2</v>
      </c>
      <c r="AO59" s="229">
        <v>1.9553674021312001E-2</v>
      </c>
      <c r="AP59" s="229">
        <v>8.1861870790319452E-3</v>
      </c>
      <c r="AQ59" s="229">
        <v>1.5573235185930373E-2</v>
      </c>
      <c r="AR59" s="229">
        <v>7.0247517047599631E-3</v>
      </c>
      <c r="AS59" s="229">
        <v>1.5406563907453407E-2</v>
      </c>
      <c r="AT59" s="229">
        <v>2.5617438644503752E-2</v>
      </c>
      <c r="AU59" s="229">
        <v>3.0982643462997866E-2</v>
      </c>
      <c r="AV59" s="229">
        <v>4.59912757602845E-2</v>
      </c>
      <c r="AW59" s="229">
        <v>2.1200856310579493E-2</v>
      </c>
      <c r="AX59" s="229">
        <v>1.3285813834099951E-2</v>
      </c>
      <c r="AY59" s="229">
        <v>1.4583317536760947E-2</v>
      </c>
      <c r="AZ59" s="229">
        <v>1.3679365327299332E-2</v>
      </c>
      <c r="BA59" s="229">
        <v>1.2954121583020757E-2</v>
      </c>
      <c r="BB59" s="229">
        <v>2.9276664484824796E-2</v>
      </c>
      <c r="BC59" s="229">
        <v>1.5246445993257083</v>
      </c>
      <c r="BD59" s="229">
        <v>1.5324775722604315E-2</v>
      </c>
      <c r="BE59" s="229">
        <v>8.5878549365407553E-3</v>
      </c>
      <c r="BF59" s="229">
        <v>1.4286526390150364E-2</v>
      </c>
      <c r="BG59" s="229">
        <v>2.6238802461473298E-3</v>
      </c>
      <c r="BH59" s="229">
        <v>4.1140015982314905E-2</v>
      </c>
      <c r="BI59" s="229">
        <v>1.4118856056571906E-2</v>
      </c>
      <c r="BJ59" s="229">
        <v>1.0249869815454553E-2</v>
      </c>
      <c r="BK59" s="229">
        <v>8.8727836328062592E-3</v>
      </c>
      <c r="BL59" s="229">
        <v>4.9616753746243469E-2</v>
      </c>
      <c r="BM59" s="229">
        <v>1.097249244686635E-2</v>
      </c>
      <c r="BN59" s="229">
        <v>1.1181651407025402E-2</v>
      </c>
      <c r="BO59" s="229">
        <v>4.3482994668918133E-3</v>
      </c>
      <c r="BP59" s="229">
        <v>8.0174845953747617E-3</v>
      </c>
      <c r="BQ59" s="229">
        <v>1.1325021891665985E-2</v>
      </c>
      <c r="BR59" s="229">
        <v>3.1624542088414861E-3</v>
      </c>
      <c r="BS59" s="229">
        <v>1.2836898490056774E-2</v>
      </c>
      <c r="BT59" s="229">
        <v>3.7173373603235217E-3</v>
      </c>
      <c r="BU59" s="229">
        <v>1.1821377608666916E-2</v>
      </c>
      <c r="BV59" s="229">
        <v>1.7031322438721283E-2</v>
      </c>
      <c r="BW59" s="229">
        <v>0</v>
      </c>
      <c r="BX59" s="236">
        <v>2.5873530860627336</v>
      </c>
      <c r="BY59" s="243"/>
    </row>
    <row r="60" spans="1:77" x14ac:dyDescent="0.55000000000000004">
      <c r="A60" s="240"/>
      <c r="B60" s="226">
        <v>52</v>
      </c>
      <c r="C60" s="244" t="s">
        <v>51</v>
      </c>
      <c r="D60" s="217" t="s">
        <v>157</v>
      </c>
      <c r="E60" s="229">
        <v>1.0953791708639953E-3</v>
      </c>
      <c r="F60" s="229">
        <v>1.6278397019491058E-2</v>
      </c>
      <c r="G60" s="229">
        <v>1.5639948950473243E-2</v>
      </c>
      <c r="H60" s="229">
        <v>1.7129339787155052E-3</v>
      </c>
      <c r="I60" s="229">
        <v>1.6127419791678406E-3</v>
      </c>
      <c r="J60" s="229">
        <v>8.7300797482676787E-3</v>
      </c>
      <c r="K60" s="229">
        <v>1.5922086373222323E-2</v>
      </c>
      <c r="L60" s="229">
        <v>5.6937151255899345E-4</v>
      </c>
      <c r="M60" s="229">
        <v>6.226769482300271E-3</v>
      </c>
      <c r="N60" s="229">
        <v>1.9013359314952955E-3</v>
      </c>
      <c r="O60" s="229">
        <v>9.6973706393480089E-3</v>
      </c>
      <c r="P60" s="229">
        <v>6.1626861230282062E-3</v>
      </c>
      <c r="Q60" s="229">
        <v>3.3799098092284073E-3</v>
      </c>
      <c r="R60" s="229">
        <v>7.7038140105778431E-4</v>
      </c>
      <c r="S60" s="229">
        <v>9.8175171281992906E-4</v>
      </c>
      <c r="T60" s="229">
        <v>1.3842695978028063E-2</v>
      </c>
      <c r="U60" s="229">
        <v>6.0797553913956815E-3</v>
      </c>
      <c r="V60" s="229">
        <v>3.1191477630645274E-3</v>
      </c>
      <c r="W60" s="229">
        <v>3.1463705484558735E-3</v>
      </c>
      <c r="X60" s="229">
        <v>2.4359229932889412E-3</v>
      </c>
      <c r="Y60" s="229">
        <v>6.6922630295348558E-3</v>
      </c>
      <c r="Z60" s="229">
        <v>4.8202781838689061E-3</v>
      </c>
      <c r="AA60" s="229">
        <v>2.4585688702040676E-3</v>
      </c>
      <c r="AB60" s="229">
        <v>3.8492018437331446E-3</v>
      </c>
      <c r="AC60" s="229">
        <v>1.8677618759733751E-3</v>
      </c>
      <c r="AD60" s="229">
        <v>1.7893167283765359E-3</v>
      </c>
      <c r="AE60" s="229">
        <v>3.0044706036269565E-3</v>
      </c>
      <c r="AF60" s="229">
        <v>8.3434900196336908E-3</v>
      </c>
      <c r="AG60" s="229">
        <v>6.0372385794554726E-3</v>
      </c>
      <c r="AH60" s="229">
        <v>5.0025916539675622E-3</v>
      </c>
      <c r="AI60" s="229">
        <v>5.9377525056931741E-3</v>
      </c>
      <c r="AJ60" s="229">
        <v>1.0387066664477619E-3</v>
      </c>
      <c r="AK60" s="229">
        <v>2.4545872447189585E-3</v>
      </c>
      <c r="AL60" s="229">
        <v>1.7208933529703474E-3</v>
      </c>
      <c r="AM60" s="229">
        <v>2.5710293838829197E-3</v>
      </c>
      <c r="AN60" s="229">
        <v>2.2909659259638913E-3</v>
      </c>
      <c r="AO60" s="229">
        <v>3.4882671205750107E-3</v>
      </c>
      <c r="AP60" s="229">
        <v>1.7244732004750188E-3</v>
      </c>
      <c r="AQ60" s="229">
        <v>1.660965555640303E-3</v>
      </c>
      <c r="AR60" s="229">
        <v>1.1871693700286877E-3</v>
      </c>
      <c r="AS60" s="229">
        <v>1.3432640207066545E-3</v>
      </c>
      <c r="AT60" s="229">
        <v>1.8337288318961019E-3</v>
      </c>
      <c r="AU60" s="229">
        <v>2.2218649056607669E-3</v>
      </c>
      <c r="AV60" s="229">
        <v>2.2016200524725233E-3</v>
      </c>
      <c r="AW60" s="229">
        <v>1.6638818980146107E-3</v>
      </c>
      <c r="AX60" s="229">
        <v>2.5296942543405047E-3</v>
      </c>
      <c r="AY60" s="229">
        <v>3.4932595961572779E-3</v>
      </c>
      <c r="AZ60" s="229">
        <v>1.1034346179688832E-3</v>
      </c>
      <c r="BA60" s="229">
        <v>2.2507456531350623E-3</v>
      </c>
      <c r="BB60" s="229">
        <v>1.1689577118221604E-3</v>
      </c>
      <c r="BC60" s="229">
        <v>1.3034970186898094E-2</v>
      </c>
      <c r="BD60" s="229">
        <v>1.0080554964234199</v>
      </c>
      <c r="BE60" s="229">
        <v>7.7299649181737282E-4</v>
      </c>
      <c r="BF60" s="229">
        <v>1.4788266979846095E-3</v>
      </c>
      <c r="BG60" s="229">
        <v>6.896405480450071E-4</v>
      </c>
      <c r="BH60" s="229">
        <v>1.112747472525711E-2</v>
      </c>
      <c r="BI60" s="229">
        <v>4.6794933037222616E-3</v>
      </c>
      <c r="BJ60" s="229">
        <v>9.0091967842981398E-4</v>
      </c>
      <c r="BK60" s="229">
        <v>4.0648649718008408E-3</v>
      </c>
      <c r="BL60" s="229">
        <v>2.2690750708014183E-3</v>
      </c>
      <c r="BM60" s="229">
        <v>1.1713279682652315E-3</v>
      </c>
      <c r="BN60" s="229">
        <v>1.0870174810639289E-3</v>
      </c>
      <c r="BO60" s="229">
        <v>9.7089126033516942E-4</v>
      </c>
      <c r="BP60" s="229">
        <v>2.1131416543897995E-3</v>
      </c>
      <c r="BQ60" s="229">
        <v>3.9762947722576302E-3</v>
      </c>
      <c r="BR60" s="229">
        <v>2.401937307988189E-3</v>
      </c>
      <c r="BS60" s="229">
        <v>3.8185744641742233E-3</v>
      </c>
      <c r="BT60" s="229">
        <v>1.2393979604241872E-3</v>
      </c>
      <c r="BU60" s="229">
        <v>3.464567013349509E-3</v>
      </c>
      <c r="BV60" s="229">
        <v>2.23974421758638E-3</v>
      </c>
      <c r="BW60" s="229">
        <v>0</v>
      </c>
      <c r="BX60" s="236">
        <v>1.2766121319612276</v>
      </c>
      <c r="BY60" s="243"/>
    </row>
    <row r="61" spans="1:77" x14ac:dyDescent="0.55000000000000004">
      <c r="A61" s="240"/>
      <c r="B61" s="230">
        <v>53</v>
      </c>
      <c r="C61" s="244" t="s">
        <v>52</v>
      </c>
      <c r="D61" s="217" t="s">
        <v>158</v>
      </c>
      <c r="E61" s="229">
        <v>1.5775572909619395E-3</v>
      </c>
      <c r="F61" s="229">
        <v>1.6517029341739414E-3</v>
      </c>
      <c r="G61" s="229">
        <v>1.9975120141327617E-3</v>
      </c>
      <c r="H61" s="229">
        <v>1.0243914682281274E-3</v>
      </c>
      <c r="I61" s="229">
        <v>9.8620806598947899E-4</v>
      </c>
      <c r="J61" s="229">
        <v>1.910383321099508E-3</v>
      </c>
      <c r="K61" s="229">
        <v>3.0935061859284204E-3</v>
      </c>
      <c r="L61" s="229">
        <v>5.2801715757214249E-4</v>
      </c>
      <c r="M61" s="229">
        <v>3.6327598566233748E-3</v>
      </c>
      <c r="N61" s="229">
        <v>2.1167410095051351E-3</v>
      </c>
      <c r="O61" s="229">
        <v>1.8897641029309647E-3</v>
      </c>
      <c r="P61" s="229">
        <v>5.1349513898446449E-3</v>
      </c>
      <c r="Q61" s="229">
        <v>5.0816029986800182E-3</v>
      </c>
      <c r="R61" s="229">
        <v>1.3464344413866101E-3</v>
      </c>
      <c r="S61" s="229">
        <v>2.4987006748582135E-3</v>
      </c>
      <c r="T61" s="229">
        <v>3.3340094354089174E-3</v>
      </c>
      <c r="U61" s="229">
        <v>3.9003799650597962E-3</v>
      </c>
      <c r="V61" s="229">
        <v>1.7661551722104405E-3</v>
      </c>
      <c r="W61" s="229">
        <v>2.6691736843348695E-3</v>
      </c>
      <c r="X61" s="229">
        <v>2.4980315421677824E-3</v>
      </c>
      <c r="Y61" s="229">
        <v>3.4798639653462024E-3</v>
      </c>
      <c r="Z61" s="229">
        <v>1.6770299410560072E-3</v>
      </c>
      <c r="AA61" s="229">
        <v>3.1650841491105766E-3</v>
      </c>
      <c r="AB61" s="229">
        <v>3.1567302399131848E-3</v>
      </c>
      <c r="AC61" s="229">
        <v>2.0917568263282803E-3</v>
      </c>
      <c r="AD61" s="229">
        <v>4.5621456018071277E-3</v>
      </c>
      <c r="AE61" s="229">
        <v>2.2445129184792251E-3</v>
      </c>
      <c r="AF61" s="229">
        <v>2.240816439862528E-3</v>
      </c>
      <c r="AG61" s="229">
        <v>3.4538277712531503E-3</v>
      </c>
      <c r="AH61" s="229">
        <v>1.1178077072748567E-3</v>
      </c>
      <c r="AI61" s="229">
        <v>2.3150066944615487E-3</v>
      </c>
      <c r="AJ61" s="229">
        <v>1.1524344705505936E-3</v>
      </c>
      <c r="AK61" s="229">
        <v>2.2100969957789388E-3</v>
      </c>
      <c r="AL61" s="229">
        <v>3.0869156936914918E-3</v>
      </c>
      <c r="AM61" s="229">
        <v>3.1829868371818582E-3</v>
      </c>
      <c r="AN61" s="229">
        <v>3.6887360616361512E-3</v>
      </c>
      <c r="AO61" s="229">
        <v>2.504619017172039E-3</v>
      </c>
      <c r="AP61" s="229">
        <v>5.1897585841784288E-3</v>
      </c>
      <c r="AQ61" s="229">
        <v>2.0481381620182015E-3</v>
      </c>
      <c r="AR61" s="229">
        <v>1.7766629672449651E-3</v>
      </c>
      <c r="AS61" s="229">
        <v>1.9661784211100534E-3</v>
      </c>
      <c r="AT61" s="229">
        <v>1.7005486806020503E-3</v>
      </c>
      <c r="AU61" s="229">
        <v>2.3886538816084665E-3</v>
      </c>
      <c r="AV61" s="229">
        <v>2.8779542619436901E-3</v>
      </c>
      <c r="AW61" s="229">
        <v>2.317624221787269E-3</v>
      </c>
      <c r="AX61" s="229">
        <v>3.0731852464547186E-3</v>
      </c>
      <c r="AY61" s="229">
        <v>3.5051957191629089E-3</v>
      </c>
      <c r="AZ61" s="229">
        <v>1.5247210166875885E-3</v>
      </c>
      <c r="BA61" s="229">
        <v>3.7787262794752472E-3</v>
      </c>
      <c r="BB61" s="229">
        <v>1.7474959664998133E-3</v>
      </c>
      <c r="BC61" s="229">
        <v>2.834337064184149E-3</v>
      </c>
      <c r="BD61" s="229">
        <v>1.7072321329664711E-3</v>
      </c>
      <c r="BE61" s="229">
        <v>1.0020887597213879</v>
      </c>
      <c r="BF61" s="229">
        <v>3.8291368583955412E-3</v>
      </c>
      <c r="BG61" s="229">
        <v>1.3549122800925514E-3</v>
      </c>
      <c r="BH61" s="229">
        <v>8.4125871286897854E-3</v>
      </c>
      <c r="BI61" s="229">
        <v>5.4389046892993819E-3</v>
      </c>
      <c r="BJ61" s="229">
        <v>3.7275629299718879E-3</v>
      </c>
      <c r="BK61" s="229">
        <v>3.4508641323273293E-3</v>
      </c>
      <c r="BL61" s="229">
        <v>3.2256066122295082E-3</v>
      </c>
      <c r="BM61" s="229">
        <v>1.5609007746127961E-2</v>
      </c>
      <c r="BN61" s="229">
        <v>7.4784582273465256E-3</v>
      </c>
      <c r="BO61" s="229">
        <v>0.11039284042213821</v>
      </c>
      <c r="BP61" s="229">
        <v>2.7086657325735234E-3</v>
      </c>
      <c r="BQ61" s="229">
        <v>5.489667241293821E-3</v>
      </c>
      <c r="BR61" s="229">
        <v>1.129145680462148E-3</v>
      </c>
      <c r="BS61" s="229">
        <v>8.5558069160130406E-3</v>
      </c>
      <c r="BT61" s="229">
        <v>1.0137044002961164E-3</v>
      </c>
      <c r="BU61" s="229">
        <v>1.1636712724647837E-2</v>
      </c>
      <c r="BV61" s="229">
        <v>4.8041182167627955E-2</v>
      </c>
      <c r="BW61" s="229">
        <v>0</v>
      </c>
      <c r="BX61" s="236">
        <v>1.3759882922588458</v>
      </c>
      <c r="BY61" s="243"/>
    </row>
    <row r="62" spans="1:77" x14ac:dyDescent="0.55000000000000004">
      <c r="A62" s="240"/>
      <c r="B62" s="230">
        <v>54</v>
      </c>
      <c r="C62" s="244" t="s">
        <v>53</v>
      </c>
      <c r="D62" s="217" t="s">
        <v>159</v>
      </c>
      <c r="E62" s="229">
        <v>5.2620571318110106E-2</v>
      </c>
      <c r="F62" s="229">
        <v>2.2648718408080578E-2</v>
      </c>
      <c r="G62" s="229">
        <v>2.0457409593538655E-2</v>
      </c>
      <c r="H62" s="229">
        <v>9.415605281373805E-3</v>
      </c>
      <c r="I62" s="229">
        <v>1.4722813272233241E-2</v>
      </c>
      <c r="J62" s="229">
        <v>2.2048275710916318E-2</v>
      </c>
      <c r="K62" s="229">
        <v>7.5293214563742605E-2</v>
      </c>
      <c r="L62" s="229">
        <v>1.0630374672919028E-2</v>
      </c>
      <c r="M62" s="229">
        <v>0.11025835089999249</v>
      </c>
      <c r="N62" s="229">
        <v>4.4870354744117311E-2</v>
      </c>
      <c r="O62" s="229">
        <v>4.4208917411740552E-2</v>
      </c>
      <c r="P62" s="229">
        <v>2.7287463727253571E-2</v>
      </c>
      <c r="Q62" s="229">
        <v>5.950636163234152E-2</v>
      </c>
      <c r="R62" s="229">
        <v>4.622128114961651E-2</v>
      </c>
      <c r="S62" s="229">
        <v>4.4912424258765585E-2</v>
      </c>
      <c r="T62" s="229">
        <v>0.18066884250359297</v>
      </c>
      <c r="U62" s="229">
        <v>0.18328203330198403</v>
      </c>
      <c r="V62" s="229">
        <v>8.9012596178447242E-2</v>
      </c>
      <c r="W62" s="229">
        <v>0.13894416286607134</v>
      </c>
      <c r="X62" s="229">
        <v>0.10560055152527584</v>
      </c>
      <c r="Y62" s="229">
        <v>0.16473444468577284</v>
      </c>
      <c r="Z62" s="229">
        <v>7.5477751223111428E-2</v>
      </c>
      <c r="AA62" s="229">
        <v>0.12985176197185583</v>
      </c>
      <c r="AB62" s="229">
        <v>0.14808767395088399</v>
      </c>
      <c r="AC62" s="229">
        <v>4.2878642237732821E-2</v>
      </c>
      <c r="AD62" s="229">
        <v>0.19261338729682562</v>
      </c>
      <c r="AE62" s="229">
        <v>0.14380141761170118</v>
      </c>
      <c r="AF62" s="229">
        <v>0.10795788626670591</v>
      </c>
      <c r="AG62" s="229">
        <v>0.11906339787083946</v>
      </c>
      <c r="AH62" s="229">
        <v>3.3819356411660999E-2</v>
      </c>
      <c r="AI62" s="229">
        <v>7.8614083200596152E-2</v>
      </c>
      <c r="AJ62" s="229">
        <v>2.7556355478161411E-2</v>
      </c>
      <c r="AK62" s="229">
        <v>9.1812733967827451E-2</v>
      </c>
      <c r="AL62" s="229">
        <v>0.12319266816402255</v>
      </c>
      <c r="AM62" s="229">
        <v>0.10831459032415063</v>
      </c>
      <c r="AN62" s="229">
        <v>0.17021757666263468</v>
      </c>
      <c r="AO62" s="229">
        <v>7.0768150615474062E-2</v>
      </c>
      <c r="AP62" s="229">
        <v>4.1309414297878655E-2</v>
      </c>
      <c r="AQ62" s="229">
        <v>6.4702013435537942E-2</v>
      </c>
      <c r="AR62" s="229">
        <v>5.358704345073069E-2</v>
      </c>
      <c r="AS62" s="229">
        <v>6.7240263522046456E-2</v>
      </c>
      <c r="AT62" s="229">
        <v>5.886996964119133E-2</v>
      </c>
      <c r="AU62" s="229">
        <v>4.889568260540085E-2</v>
      </c>
      <c r="AV62" s="229">
        <v>8.7090241079446198E-2</v>
      </c>
      <c r="AW62" s="229">
        <v>0.11881443651390322</v>
      </c>
      <c r="AX62" s="229">
        <v>9.2674934254017863E-2</v>
      </c>
      <c r="AY62" s="229">
        <v>0.12440575981660859</v>
      </c>
      <c r="AZ62" s="229">
        <v>6.762835042143539E-2</v>
      </c>
      <c r="BA62" s="229">
        <v>0.16442472740474945</v>
      </c>
      <c r="BB62" s="229">
        <v>7.4764237869436354E-2</v>
      </c>
      <c r="BC62" s="229">
        <v>4.7560829023495857E-2</v>
      </c>
      <c r="BD62" s="229">
        <v>1.7591999373932687E-2</v>
      </c>
      <c r="BE62" s="229">
        <v>8.8953415686787538E-2</v>
      </c>
      <c r="BF62" s="229">
        <v>1.0192087619255148</v>
      </c>
      <c r="BG62" s="229">
        <v>1.4078803780005332E-2</v>
      </c>
      <c r="BH62" s="229">
        <v>6.5970690010527189E-2</v>
      </c>
      <c r="BI62" s="229">
        <v>8.970623833106374E-2</v>
      </c>
      <c r="BJ62" s="229">
        <v>3.6432238260770321E-2</v>
      </c>
      <c r="BK62" s="229">
        <v>1.349974146303087E-2</v>
      </c>
      <c r="BL62" s="229">
        <v>2.5393553221756821E-2</v>
      </c>
      <c r="BM62" s="229">
        <v>1.227228271441465E-2</v>
      </c>
      <c r="BN62" s="229">
        <v>1.5546852516687843E-2</v>
      </c>
      <c r="BO62" s="229">
        <v>1.5775273330972662E-2</v>
      </c>
      <c r="BP62" s="229">
        <v>1.3886588998437173E-2</v>
      </c>
      <c r="BQ62" s="229">
        <v>1.6744680894517406E-2</v>
      </c>
      <c r="BR62" s="229">
        <v>3.2338140575936911E-2</v>
      </c>
      <c r="BS62" s="229">
        <v>1.3146135312945792E-2</v>
      </c>
      <c r="BT62" s="229">
        <v>4.3392207555652484E-2</v>
      </c>
      <c r="BU62" s="229">
        <v>5.2303089444226382E-2</v>
      </c>
      <c r="BV62" s="229">
        <v>4.3104261692808725E-2</v>
      </c>
      <c r="BW62" s="229">
        <v>0</v>
      </c>
      <c r="BX62" s="236">
        <v>5.8726850593859377</v>
      </c>
      <c r="BY62" s="243"/>
    </row>
    <row r="63" spans="1:77" x14ac:dyDescent="0.55000000000000004">
      <c r="A63" s="240"/>
      <c r="B63" s="226">
        <v>55</v>
      </c>
      <c r="C63" s="244" t="s">
        <v>54</v>
      </c>
      <c r="D63" s="217" t="s">
        <v>72</v>
      </c>
      <c r="E63" s="229">
        <v>1.7823170886079776E-3</v>
      </c>
      <c r="F63" s="229">
        <v>2.3177657823249417E-3</v>
      </c>
      <c r="G63" s="229">
        <v>2.7068206636164448E-3</v>
      </c>
      <c r="H63" s="229">
        <v>2.0567241562466304E-3</v>
      </c>
      <c r="I63" s="229">
        <v>1.5911574548091141E-3</v>
      </c>
      <c r="J63" s="229">
        <v>2.27339373799842E-3</v>
      </c>
      <c r="K63" s="229">
        <v>3.9334139081735001E-3</v>
      </c>
      <c r="L63" s="229">
        <v>1.5401959865072169E-3</v>
      </c>
      <c r="M63" s="229">
        <v>3.7012388731523143E-3</v>
      </c>
      <c r="N63" s="229">
        <v>1.9482784621261797E-3</v>
      </c>
      <c r="O63" s="229">
        <v>3.8959453669212877E-3</v>
      </c>
      <c r="P63" s="229">
        <v>3.3287530519307579E-2</v>
      </c>
      <c r="Q63" s="229">
        <v>1.5580992657537627E-2</v>
      </c>
      <c r="R63" s="229">
        <v>2.4163263451926539E-3</v>
      </c>
      <c r="S63" s="229">
        <v>2.8001400228538356E-3</v>
      </c>
      <c r="T63" s="229">
        <v>3.8734091372794855E-3</v>
      </c>
      <c r="U63" s="229">
        <v>4.0680599136452078E-3</v>
      </c>
      <c r="V63" s="229">
        <v>2.4565897327125451E-3</v>
      </c>
      <c r="W63" s="229">
        <v>3.0409423839151289E-3</v>
      </c>
      <c r="X63" s="229">
        <v>3.0866913553116546E-3</v>
      </c>
      <c r="Y63" s="229">
        <v>4.3113121211084621E-3</v>
      </c>
      <c r="Z63" s="229">
        <v>1.8156172175643169E-3</v>
      </c>
      <c r="AA63" s="229">
        <v>2.910525005852324E-3</v>
      </c>
      <c r="AB63" s="229">
        <v>3.5312428703454298E-3</v>
      </c>
      <c r="AC63" s="229">
        <v>3.1745623034264018E-3</v>
      </c>
      <c r="AD63" s="229">
        <v>4.9556662183517586E-3</v>
      </c>
      <c r="AE63" s="229">
        <v>2.4087919132925249E-3</v>
      </c>
      <c r="AF63" s="229">
        <v>2.2358760170521331E-3</v>
      </c>
      <c r="AG63" s="229">
        <v>4.727961381703628E-3</v>
      </c>
      <c r="AH63" s="229">
        <v>1.4331296892126893E-3</v>
      </c>
      <c r="AI63" s="229">
        <v>3.8177325154792785E-3</v>
      </c>
      <c r="AJ63" s="229">
        <v>2.5897874339204379E-3</v>
      </c>
      <c r="AK63" s="229">
        <v>2.2023117261510535E-3</v>
      </c>
      <c r="AL63" s="229">
        <v>2.1423622571333872E-3</v>
      </c>
      <c r="AM63" s="229">
        <v>3.0069724538921319E-3</v>
      </c>
      <c r="AN63" s="229">
        <v>3.1646900752345885E-3</v>
      </c>
      <c r="AO63" s="229">
        <v>2.5344138011768429E-3</v>
      </c>
      <c r="AP63" s="229">
        <v>1.000373460241928E-2</v>
      </c>
      <c r="AQ63" s="229">
        <v>2.1709199963511863E-3</v>
      </c>
      <c r="AR63" s="229">
        <v>2.1508268574659995E-3</v>
      </c>
      <c r="AS63" s="229">
        <v>2.0663622330058559E-3</v>
      </c>
      <c r="AT63" s="229">
        <v>1.5114895469250538E-3</v>
      </c>
      <c r="AU63" s="229">
        <v>3.075516852428167E-3</v>
      </c>
      <c r="AV63" s="229">
        <v>4.1924519531130701E-3</v>
      </c>
      <c r="AW63" s="229">
        <v>3.3518410340400429E-3</v>
      </c>
      <c r="AX63" s="229">
        <v>2.4430336561143472E-3</v>
      </c>
      <c r="AY63" s="229">
        <v>3.0934752792010612E-3</v>
      </c>
      <c r="AZ63" s="229">
        <v>1.4195196303070461E-3</v>
      </c>
      <c r="BA63" s="229">
        <v>3.0346966118659324E-3</v>
      </c>
      <c r="BB63" s="229">
        <v>1.8236546000903397E-3</v>
      </c>
      <c r="BC63" s="229">
        <v>1.0124476357112708E-2</v>
      </c>
      <c r="BD63" s="229">
        <v>4.7469257233054051E-3</v>
      </c>
      <c r="BE63" s="229">
        <v>2.3142702300998946E-3</v>
      </c>
      <c r="BF63" s="229">
        <v>9.7931039577459668E-3</v>
      </c>
      <c r="BG63" s="229">
        <v>1.000761248389431</v>
      </c>
      <c r="BH63" s="229">
        <v>3.1016199004351968E-3</v>
      </c>
      <c r="BI63" s="229">
        <v>2.1696378796377536E-3</v>
      </c>
      <c r="BJ63" s="229">
        <v>1.9017539393914908E-2</v>
      </c>
      <c r="BK63" s="229">
        <v>6.95355842722928E-3</v>
      </c>
      <c r="BL63" s="229">
        <v>1.5117783556421731E-2</v>
      </c>
      <c r="BM63" s="229">
        <v>1.2163808326358503E-2</v>
      </c>
      <c r="BN63" s="229">
        <v>5.9061169063064807E-3</v>
      </c>
      <c r="BO63" s="229">
        <v>2.3526423490027055E-3</v>
      </c>
      <c r="BP63" s="229">
        <v>1.1480136146126852E-2</v>
      </c>
      <c r="BQ63" s="229">
        <v>3.8465991289044683E-3</v>
      </c>
      <c r="BR63" s="229">
        <v>9.6697620752868231E-4</v>
      </c>
      <c r="BS63" s="229">
        <v>1.7030721043920932E-3</v>
      </c>
      <c r="BT63" s="229">
        <v>1.1548915068908152E-3</v>
      </c>
      <c r="BU63" s="229">
        <v>2.554974958999881E-3</v>
      </c>
      <c r="BV63" s="229">
        <v>2.5160607462294191E-3</v>
      </c>
      <c r="BW63" s="229">
        <v>0</v>
      </c>
      <c r="BX63" s="236">
        <v>1.3084038535985383</v>
      </c>
      <c r="BY63" s="243"/>
    </row>
    <row r="64" spans="1:77" x14ac:dyDescent="0.55000000000000004">
      <c r="A64" s="240"/>
      <c r="B64" s="230">
        <v>56</v>
      </c>
      <c r="C64" s="244" t="s">
        <v>55</v>
      </c>
      <c r="D64" s="217" t="s">
        <v>160</v>
      </c>
      <c r="E64" s="229">
        <v>3.3328090660221792E-4</v>
      </c>
      <c r="F64" s="229">
        <v>4.4253718036583707E-4</v>
      </c>
      <c r="G64" s="229">
        <v>4.8084728935748845E-4</v>
      </c>
      <c r="H64" s="229">
        <v>3.1219525824713952E-4</v>
      </c>
      <c r="I64" s="229">
        <v>2.8926302006483033E-4</v>
      </c>
      <c r="J64" s="229">
        <v>4.4026074765350697E-4</v>
      </c>
      <c r="K64" s="229">
        <v>6.6780302189801521E-4</v>
      </c>
      <c r="L64" s="229">
        <v>2.6222765256977954E-4</v>
      </c>
      <c r="M64" s="229">
        <v>6.8346495913059249E-4</v>
      </c>
      <c r="N64" s="229">
        <v>3.1999933209768199E-4</v>
      </c>
      <c r="O64" s="229">
        <v>5.3041870534055794E-4</v>
      </c>
      <c r="P64" s="229">
        <v>3.1411556927693615E-3</v>
      </c>
      <c r="Q64" s="229">
        <v>4.0874712369663403E-3</v>
      </c>
      <c r="R64" s="229">
        <v>3.9849848268543194E-4</v>
      </c>
      <c r="S64" s="229">
        <v>4.4003012307050415E-4</v>
      </c>
      <c r="T64" s="229">
        <v>6.0768797142672355E-4</v>
      </c>
      <c r="U64" s="229">
        <v>6.7962237804307813E-4</v>
      </c>
      <c r="V64" s="229">
        <v>3.9755747274778221E-4</v>
      </c>
      <c r="W64" s="229">
        <v>4.6144840798064757E-4</v>
      </c>
      <c r="X64" s="229">
        <v>5.2997496554815944E-4</v>
      </c>
      <c r="Y64" s="229">
        <v>6.4910135439683275E-4</v>
      </c>
      <c r="Z64" s="229">
        <v>2.9258163961201741E-4</v>
      </c>
      <c r="AA64" s="229">
        <v>4.6833002965242823E-4</v>
      </c>
      <c r="AB64" s="229">
        <v>5.2293645154600913E-4</v>
      </c>
      <c r="AC64" s="229">
        <v>6.1397565999170365E-4</v>
      </c>
      <c r="AD64" s="229">
        <v>7.5367686131192282E-4</v>
      </c>
      <c r="AE64" s="229">
        <v>3.6439321635245388E-4</v>
      </c>
      <c r="AF64" s="229">
        <v>3.4734155705656665E-4</v>
      </c>
      <c r="AG64" s="229">
        <v>8.1028146339499679E-4</v>
      </c>
      <c r="AH64" s="229">
        <v>2.638569334364331E-4</v>
      </c>
      <c r="AI64" s="229">
        <v>5.979999092016752E-4</v>
      </c>
      <c r="AJ64" s="229">
        <v>3.1265370535500924E-4</v>
      </c>
      <c r="AK64" s="229">
        <v>3.2285828352256174E-4</v>
      </c>
      <c r="AL64" s="229">
        <v>3.1083415688498928E-4</v>
      </c>
      <c r="AM64" s="229">
        <v>4.4217219987799996E-4</v>
      </c>
      <c r="AN64" s="229">
        <v>4.6514925841671857E-4</v>
      </c>
      <c r="AO64" s="229">
        <v>4.4830089555229481E-4</v>
      </c>
      <c r="AP64" s="229">
        <v>1.0045776360439896E-3</v>
      </c>
      <c r="AQ64" s="229">
        <v>3.795350809861914E-4</v>
      </c>
      <c r="AR64" s="229">
        <v>3.463382835205076E-4</v>
      </c>
      <c r="AS64" s="229">
        <v>3.2481207218323807E-4</v>
      </c>
      <c r="AT64" s="229">
        <v>2.5374310994109107E-4</v>
      </c>
      <c r="AU64" s="229">
        <v>4.8691219136474452E-4</v>
      </c>
      <c r="AV64" s="229">
        <v>9.5701182638187657E-4</v>
      </c>
      <c r="AW64" s="229">
        <v>1.0825697335620302E-3</v>
      </c>
      <c r="AX64" s="229">
        <v>4.7786861312623761E-4</v>
      </c>
      <c r="AY64" s="229">
        <v>5.7431525660476895E-4</v>
      </c>
      <c r="AZ64" s="229">
        <v>2.232914059692159E-4</v>
      </c>
      <c r="BA64" s="229">
        <v>4.6524283865711493E-4</v>
      </c>
      <c r="BB64" s="229">
        <v>3.98034710220876E-4</v>
      </c>
      <c r="BC64" s="229">
        <v>6.8374114423810548E-4</v>
      </c>
      <c r="BD64" s="229">
        <v>9.7903836949737129E-4</v>
      </c>
      <c r="BE64" s="229">
        <v>3.893513396511011E-4</v>
      </c>
      <c r="BF64" s="229">
        <v>8.4594782296080876E-4</v>
      </c>
      <c r="BG64" s="229">
        <v>1.007854061877086E-4</v>
      </c>
      <c r="BH64" s="229">
        <v>1.0005357901265917</v>
      </c>
      <c r="BI64" s="229">
        <v>3.3210839230914623E-4</v>
      </c>
      <c r="BJ64" s="229">
        <v>4.5884994148499272E-3</v>
      </c>
      <c r="BK64" s="229">
        <v>6.6127848766203408E-4</v>
      </c>
      <c r="BL64" s="229">
        <v>5.6172616659711221E-3</v>
      </c>
      <c r="BM64" s="229">
        <v>2.714640080313671E-3</v>
      </c>
      <c r="BN64" s="229">
        <v>5.8957268311411711E-3</v>
      </c>
      <c r="BO64" s="229">
        <v>5.7538170817028058E-4</v>
      </c>
      <c r="BP64" s="229">
        <v>5.778678562594219E-4</v>
      </c>
      <c r="BQ64" s="229">
        <v>9.0921835614137195E-3</v>
      </c>
      <c r="BR64" s="229">
        <v>1.5116162620467597E-4</v>
      </c>
      <c r="BS64" s="229">
        <v>1.0315062507296911E-2</v>
      </c>
      <c r="BT64" s="229">
        <v>1.6070198237406208E-4</v>
      </c>
      <c r="BU64" s="229">
        <v>7.2313721260184732E-3</v>
      </c>
      <c r="BV64" s="229">
        <v>5.1695404252060794E-4</v>
      </c>
      <c r="BW64" s="229">
        <v>0</v>
      </c>
      <c r="BX64" s="236">
        <v>1.0824312956303221</v>
      </c>
      <c r="BY64" s="243"/>
    </row>
    <row r="65" spans="1:77" x14ac:dyDescent="0.55000000000000004">
      <c r="A65" s="240"/>
      <c r="B65" s="230">
        <v>57</v>
      </c>
      <c r="C65" s="244" t="s">
        <v>56</v>
      </c>
      <c r="D65" s="217" t="s">
        <v>161</v>
      </c>
      <c r="E65" s="229">
        <v>8.1863973115462048E-4</v>
      </c>
      <c r="F65" s="229">
        <v>1.0482059507315954E-3</v>
      </c>
      <c r="G65" s="229">
        <v>1.4264246491893936E-3</v>
      </c>
      <c r="H65" s="229">
        <v>1.131416413660535E-3</v>
      </c>
      <c r="I65" s="229">
        <v>8.0672024250550052E-4</v>
      </c>
      <c r="J65" s="229">
        <v>1.163859162656578E-3</v>
      </c>
      <c r="K65" s="229">
        <v>1.975974669015744E-3</v>
      </c>
      <c r="L65" s="229">
        <v>7.9784095013930465E-4</v>
      </c>
      <c r="M65" s="229">
        <v>4.3997935913497781E-3</v>
      </c>
      <c r="N65" s="229">
        <v>1.8488829927346261E-3</v>
      </c>
      <c r="O65" s="229">
        <v>2.0782623608276221E-3</v>
      </c>
      <c r="P65" s="229">
        <v>1.026472407012639E-2</v>
      </c>
      <c r="Q65" s="229">
        <v>1.2806061744069497E-3</v>
      </c>
      <c r="R65" s="229">
        <v>1.1418926104997656E-3</v>
      </c>
      <c r="S65" s="229">
        <v>1.4056599392127517E-3</v>
      </c>
      <c r="T65" s="229">
        <v>1.7802483961545431E-3</v>
      </c>
      <c r="U65" s="229">
        <v>2.8580092918500813E-3</v>
      </c>
      <c r="V65" s="229">
        <v>1.2882440171380213E-3</v>
      </c>
      <c r="W65" s="229">
        <v>1.7169942379894774E-3</v>
      </c>
      <c r="X65" s="229">
        <v>1.5618335187443455E-3</v>
      </c>
      <c r="Y65" s="229">
        <v>2.1079092308023584E-3</v>
      </c>
      <c r="Z65" s="229">
        <v>8.4290999393254551E-4</v>
      </c>
      <c r="AA65" s="229">
        <v>1.4944149120407993E-3</v>
      </c>
      <c r="AB65" s="229">
        <v>1.6651988320259214E-3</v>
      </c>
      <c r="AC65" s="229">
        <v>1.6279885961674914E-3</v>
      </c>
      <c r="AD65" s="229">
        <v>2.5408299134801007E-3</v>
      </c>
      <c r="AE65" s="229">
        <v>1.0711052907963008E-3</v>
      </c>
      <c r="AF65" s="229">
        <v>9.8889719243103321E-4</v>
      </c>
      <c r="AG65" s="229">
        <v>2.3567117168651545E-3</v>
      </c>
      <c r="AH65" s="229">
        <v>7.4256795653654015E-4</v>
      </c>
      <c r="AI65" s="229">
        <v>1.9532278815612945E-3</v>
      </c>
      <c r="AJ65" s="229">
        <v>1.476810539792494E-3</v>
      </c>
      <c r="AK65" s="229">
        <v>1.0490512605762815E-3</v>
      </c>
      <c r="AL65" s="229">
        <v>9.909327284226277E-4</v>
      </c>
      <c r="AM65" s="229">
        <v>1.5390685963474352E-3</v>
      </c>
      <c r="AN65" s="229">
        <v>1.4408810684563144E-3</v>
      </c>
      <c r="AO65" s="229">
        <v>1.3154561838963688E-3</v>
      </c>
      <c r="AP65" s="229">
        <v>2.9158022521470956E-3</v>
      </c>
      <c r="AQ65" s="229">
        <v>1.0984885095614095E-3</v>
      </c>
      <c r="AR65" s="229">
        <v>1.1158475627449152E-3</v>
      </c>
      <c r="AS65" s="229">
        <v>1.0858620012074037E-3</v>
      </c>
      <c r="AT65" s="229">
        <v>7.260776011687928E-4</v>
      </c>
      <c r="AU65" s="229">
        <v>1.4697838498988398E-3</v>
      </c>
      <c r="AV65" s="229">
        <v>2.0258317778620669E-3</v>
      </c>
      <c r="AW65" s="229">
        <v>2.0500762675124307E-3</v>
      </c>
      <c r="AX65" s="229">
        <v>1.2944711417804621E-3</v>
      </c>
      <c r="AY65" s="229">
        <v>1.5797677421738E-3</v>
      </c>
      <c r="AZ65" s="229">
        <v>7.1895826631738862E-4</v>
      </c>
      <c r="BA65" s="229">
        <v>1.4078849357855899E-3</v>
      </c>
      <c r="BB65" s="229">
        <v>1.00731288999509E-3</v>
      </c>
      <c r="BC65" s="229">
        <v>2.1126813101738444E-3</v>
      </c>
      <c r="BD65" s="229">
        <v>1.4809909225895715E-3</v>
      </c>
      <c r="BE65" s="229">
        <v>1.1158535972654717E-3</v>
      </c>
      <c r="BF65" s="229">
        <v>2.1884462839907117E-3</v>
      </c>
      <c r="BG65" s="229">
        <v>4.2123701171815648E-4</v>
      </c>
      <c r="BH65" s="229">
        <v>1.7018609185836349E-3</v>
      </c>
      <c r="BI65" s="229">
        <v>1.0011075824569342</v>
      </c>
      <c r="BJ65" s="229">
        <v>9.010962706569323E-3</v>
      </c>
      <c r="BK65" s="229">
        <v>3.423923494669245E-3</v>
      </c>
      <c r="BL65" s="229">
        <v>1.4355197628785465E-2</v>
      </c>
      <c r="BM65" s="229">
        <v>1.0503656829058747E-2</v>
      </c>
      <c r="BN65" s="229">
        <v>5.0805170501989835E-3</v>
      </c>
      <c r="BO65" s="229">
        <v>1.5484475405404703E-3</v>
      </c>
      <c r="BP65" s="229">
        <v>1.6357467268393966E-3</v>
      </c>
      <c r="BQ65" s="229">
        <v>6.0775489370548455E-3</v>
      </c>
      <c r="BR65" s="229">
        <v>4.9674709204060264E-4</v>
      </c>
      <c r="BS65" s="229">
        <v>3.0264246204545239E-3</v>
      </c>
      <c r="BT65" s="229">
        <v>5.9525382909275963E-4</v>
      </c>
      <c r="BU65" s="229">
        <v>1.3793071143514494E-2</v>
      </c>
      <c r="BV65" s="229">
        <v>1.4327220290636727E-3</v>
      </c>
      <c r="BW65" s="229">
        <v>0</v>
      </c>
      <c r="BX65" s="236">
        <v>1.1656032317915122</v>
      </c>
      <c r="BY65" s="243"/>
    </row>
    <row r="66" spans="1:77" x14ac:dyDescent="0.55000000000000004">
      <c r="A66" s="240"/>
      <c r="B66" s="226">
        <v>58</v>
      </c>
      <c r="C66" s="244" t="s">
        <v>57</v>
      </c>
      <c r="D66" s="217" t="s">
        <v>162</v>
      </c>
      <c r="E66" s="229">
        <v>5.8455907283176373E-2</v>
      </c>
      <c r="F66" s="229">
        <v>7.5152396362494878E-2</v>
      </c>
      <c r="G66" s="229">
        <v>6.8374108177719856E-2</v>
      </c>
      <c r="H66" s="229">
        <v>3.9125540236578327E-2</v>
      </c>
      <c r="I66" s="229">
        <v>4.7562019130930062E-2</v>
      </c>
      <c r="J66" s="229">
        <v>6.0919824428538771E-2</v>
      </c>
      <c r="K66" s="229">
        <v>9.846136320154017E-2</v>
      </c>
      <c r="L66" s="229">
        <v>4.5837075470804872E-2</v>
      </c>
      <c r="M66" s="229">
        <v>6.6262948246894451E-2</v>
      </c>
      <c r="N66" s="229">
        <v>2.0607091526052779E-2</v>
      </c>
      <c r="O66" s="229">
        <v>5.444705784889111E-2</v>
      </c>
      <c r="P66" s="229">
        <v>8.0344906522627227E-2</v>
      </c>
      <c r="Q66" s="229">
        <v>6.2113071091739601E-2</v>
      </c>
      <c r="R66" s="229">
        <v>5.1085844605903152E-2</v>
      </c>
      <c r="S66" s="229">
        <v>6.5088687916356802E-2</v>
      </c>
      <c r="T66" s="229">
        <v>7.2372834535643485E-2</v>
      </c>
      <c r="U66" s="229">
        <v>7.8772425128882342E-2</v>
      </c>
      <c r="V66" s="229">
        <v>4.9818677312124499E-2</v>
      </c>
      <c r="W66" s="229">
        <v>4.1367367904747383E-2</v>
      </c>
      <c r="X66" s="229">
        <v>6.6332436789042326E-2</v>
      </c>
      <c r="Y66" s="229">
        <v>7.4661751162231199E-2</v>
      </c>
      <c r="Z66" s="229">
        <v>3.5660635937373439E-2</v>
      </c>
      <c r="AA66" s="229">
        <v>4.4360870920705057E-2</v>
      </c>
      <c r="AB66" s="229">
        <v>5.0731394156248548E-2</v>
      </c>
      <c r="AC66" s="229">
        <v>8.1774584519823695E-2</v>
      </c>
      <c r="AD66" s="229">
        <v>7.5553047164889947E-2</v>
      </c>
      <c r="AE66" s="229">
        <v>4.0176533915325052E-2</v>
      </c>
      <c r="AF66" s="229">
        <v>3.9054954717893497E-2</v>
      </c>
      <c r="AG66" s="229">
        <v>0.11312180171525116</v>
      </c>
      <c r="AH66" s="229">
        <v>3.0667120213996948E-2</v>
      </c>
      <c r="AI66" s="229">
        <v>8.0062530391338801E-2</v>
      </c>
      <c r="AJ66" s="229">
        <v>2.079713411117878E-2</v>
      </c>
      <c r="AK66" s="229">
        <v>2.5797456449208611E-2</v>
      </c>
      <c r="AL66" s="229">
        <v>2.525363547374811E-2</v>
      </c>
      <c r="AM66" s="229">
        <v>3.9229275584599689E-2</v>
      </c>
      <c r="AN66" s="229">
        <v>4.7377074677203285E-2</v>
      </c>
      <c r="AO66" s="229">
        <v>4.8450305354553642E-2</v>
      </c>
      <c r="AP66" s="229">
        <v>3.4593746633642918E-2</v>
      </c>
      <c r="AQ66" s="229">
        <v>4.6645411017153991E-2</v>
      </c>
      <c r="AR66" s="229">
        <v>3.8192826133034527E-2</v>
      </c>
      <c r="AS66" s="229">
        <v>2.7018192032161444E-2</v>
      </c>
      <c r="AT66" s="229">
        <v>2.5623038716349633E-2</v>
      </c>
      <c r="AU66" s="229">
        <v>5.420720128075443E-2</v>
      </c>
      <c r="AV66" s="229">
        <v>7.1776448333714618E-2</v>
      </c>
      <c r="AW66" s="229">
        <v>4.8417587820773871E-2</v>
      </c>
      <c r="AX66" s="229">
        <v>3.6971962754597423E-2</v>
      </c>
      <c r="AY66" s="229">
        <v>4.6475609517542274E-2</v>
      </c>
      <c r="AZ66" s="229">
        <v>1.5857948905027144E-2</v>
      </c>
      <c r="BA66" s="229">
        <v>4.5267806774636703E-2</v>
      </c>
      <c r="BB66" s="229">
        <v>1.7755965447413046E-2</v>
      </c>
      <c r="BC66" s="229">
        <v>4.840632856837758E-2</v>
      </c>
      <c r="BD66" s="229">
        <v>4.8832594768522516E-2</v>
      </c>
      <c r="BE66" s="229">
        <v>4.3258332959545523E-2</v>
      </c>
      <c r="BF66" s="229">
        <v>0.13240808814296673</v>
      </c>
      <c r="BG66" s="229">
        <v>7.1662138131695051E-3</v>
      </c>
      <c r="BH66" s="229">
        <v>3.3071588358660732E-2</v>
      </c>
      <c r="BI66" s="229">
        <v>2.8803933239910227E-2</v>
      </c>
      <c r="BJ66" s="229">
        <v>1.0932258588489523</v>
      </c>
      <c r="BK66" s="229">
        <v>2.3781977126450627E-2</v>
      </c>
      <c r="BL66" s="229">
        <v>3.2475888017953744E-2</v>
      </c>
      <c r="BM66" s="229">
        <v>2.0612899339084844E-2</v>
      </c>
      <c r="BN66" s="229">
        <v>2.4667333371886195E-2</v>
      </c>
      <c r="BO66" s="229">
        <v>7.0320205631591068E-2</v>
      </c>
      <c r="BP66" s="229">
        <v>3.6599122720240337E-2</v>
      </c>
      <c r="BQ66" s="229">
        <v>1.0267797312591764E-2</v>
      </c>
      <c r="BR66" s="229">
        <v>1.3238751395289699E-2</v>
      </c>
      <c r="BS66" s="229">
        <v>9.758972634552306E-3</v>
      </c>
      <c r="BT66" s="229">
        <v>1.1389952728178257E-2</v>
      </c>
      <c r="BU66" s="229">
        <v>1.528590104630107E-2</v>
      </c>
      <c r="BV66" s="229">
        <v>2.8043977918346518E-2</v>
      </c>
      <c r="BW66" s="229">
        <v>0</v>
      </c>
      <c r="BX66" s="236">
        <v>4.3156511534956312</v>
      </c>
      <c r="BY66" s="243"/>
    </row>
    <row r="67" spans="1:77" x14ac:dyDescent="0.55000000000000004">
      <c r="A67" s="240"/>
      <c r="B67" s="230">
        <v>59</v>
      </c>
      <c r="C67" s="244" t="s">
        <v>58</v>
      </c>
      <c r="D67" s="217" t="s">
        <v>163</v>
      </c>
      <c r="E67" s="229">
        <v>2.3574643533292133E-4</v>
      </c>
      <c r="F67" s="229">
        <v>2.7444997554044483E-4</v>
      </c>
      <c r="G67" s="229">
        <v>1.4531938957295665E-3</v>
      </c>
      <c r="H67" s="229">
        <v>1.8210809664589154E-4</v>
      </c>
      <c r="I67" s="229">
        <v>5.0466293180476216E-4</v>
      </c>
      <c r="J67" s="229">
        <v>2.5429620643978648E-4</v>
      </c>
      <c r="K67" s="229">
        <v>5.6677512889637962E-4</v>
      </c>
      <c r="L67" s="229">
        <v>1.1152051166966226E-4</v>
      </c>
      <c r="M67" s="229">
        <v>7.3548848919036851E-4</v>
      </c>
      <c r="N67" s="229">
        <v>3.2704563513861692E-4</v>
      </c>
      <c r="O67" s="229">
        <v>4.9534691399268777E-4</v>
      </c>
      <c r="P67" s="229">
        <v>3.875428552518575E-4</v>
      </c>
      <c r="Q67" s="229">
        <v>3.6145675525489738E-4</v>
      </c>
      <c r="R67" s="229">
        <v>2.6050769556667733E-4</v>
      </c>
      <c r="S67" s="229">
        <v>2.4009316301001275E-4</v>
      </c>
      <c r="T67" s="229">
        <v>9.4223220304106171E-4</v>
      </c>
      <c r="U67" s="229">
        <v>8.3330040458495802E-4</v>
      </c>
      <c r="V67" s="229">
        <v>4.6703055355485571E-4</v>
      </c>
      <c r="W67" s="229">
        <v>7.3124941275109307E-4</v>
      </c>
      <c r="X67" s="229">
        <v>7.9256529699021569E-4</v>
      </c>
      <c r="Y67" s="229">
        <v>7.4141913135758279E-4</v>
      </c>
      <c r="Z67" s="229">
        <v>3.2062825969727887E-4</v>
      </c>
      <c r="AA67" s="229">
        <v>5.7644350992373502E-4</v>
      </c>
      <c r="AB67" s="229">
        <v>1.0307088340792746E-3</v>
      </c>
      <c r="AC67" s="229">
        <v>6.878635361116821E-4</v>
      </c>
      <c r="AD67" s="229">
        <v>1.2620694492624966E-3</v>
      </c>
      <c r="AE67" s="229">
        <v>4.8981559921906976E-4</v>
      </c>
      <c r="AF67" s="229">
        <v>6.5459334149191057E-4</v>
      </c>
      <c r="AG67" s="229">
        <v>1.1465116429007082E-3</v>
      </c>
      <c r="AH67" s="229">
        <v>4.0602760684372506E-4</v>
      </c>
      <c r="AI67" s="229">
        <v>6.5317740760744997E-4</v>
      </c>
      <c r="AJ67" s="229">
        <v>8.2229371932600803E-4</v>
      </c>
      <c r="AK67" s="229">
        <v>6.2379001636480799E-4</v>
      </c>
      <c r="AL67" s="229">
        <v>5.0616716496077016E-4</v>
      </c>
      <c r="AM67" s="229">
        <v>9.1486151424622665E-4</v>
      </c>
      <c r="AN67" s="229">
        <v>9.2950625591985906E-4</v>
      </c>
      <c r="AO67" s="229">
        <v>1.157859772693754E-3</v>
      </c>
      <c r="AP67" s="229">
        <v>2.1794123447719713E-4</v>
      </c>
      <c r="AQ67" s="229">
        <v>6.9709779668837221E-4</v>
      </c>
      <c r="AR67" s="229">
        <v>1.4757373976088776E-3</v>
      </c>
      <c r="AS67" s="229">
        <v>5.5511564982422038E-4</v>
      </c>
      <c r="AT67" s="229">
        <v>4.7900772238828611E-4</v>
      </c>
      <c r="AU67" s="229">
        <v>3.9470479394013359E-4</v>
      </c>
      <c r="AV67" s="229">
        <v>5.2345781650548254E-4</v>
      </c>
      <c r="AW67" s="229">
        <v>6.0104023219332745E-4</v>
      </c>
      <c r="AX67" s="229">
        <v>8.4011624062701345E-4</v>
      </c>
      <c r="AY67" s="229">
        <v>1.1832905386455546E-3</v>
      </c>
      <c r="AZ67" s="229">
        <v>4.1331938429377762E-4</v>
      </c>
      <c r="BA67" s="229">
        <v>8.8614263619475706E-4</v>
      </c>
      <c r="BB67" s="229">
        <v>5.0781187184986774E-4</v>
      </c>
      <c r="BC67" s="229">
        <v>1.3032563267136967E-3</v>
      </c>
      <c r="BD67" s="229">
        <v>6.486857921178979E-3</v>
      </c>
      <c r="BE67" s="229">
        <v>4.2898952315859642E-4</v>
      </c>
      <c r="BF67" s="229">
        <v>2.4377990373361351E-3</v>
      </c>
      <c r="BG67" s="229">
        <v>1.0407711796833142E-3</v>
      </c>
      <c r="BH67" s="229">
        <v>1.3280841715819986E-2</v>
      </c>
      <c r="BI67" s="229">
        <v>7.0124988586885749E-3</v>
      </c>
      <c r="BJ67" s="229">
        <v>4.1781806661632349E-4</v>
      </c>
      <c r="BK67" s="229">
        <v>1.0004373163301743</v>
      </c>
      <c r="BL67" s="229">
        <v>2.1609566589560637E-3</v>
      </c>
      <c r="BM67" s="229">
        <v>3.1969382502751143E-3</v>
      </c>
      <c r="BN67" s="229">
        <v>1.1336423787928151E-3</v>
      </c>
      <c r="BO67" s="229">
        <v>3.425219452020137E-4</v>
      </c>
      <c r="BP67" s="229">
        <v>6.2033191270559622E-4</v>
      </c>
      <c r="BQ67" s="229">
        <v>7.9379941483040286E-4</v>
      </c>
      <c r="BR67" s="229">
        <v>4.858597536882186E-4</v>
      </c>
      <c r="BS67" s="229">
        <v>5.3096468242807247E-4</v>
      </c>
      <c r="BT67" s="229">
        <v>4.401308450285582E-4</v>
      </c>
      <c r="BU67" s="229">
        <v>8.6197011837177591E-4</v>
      </c>
      <c r="BV67" s="229">
        <v>4.8623459731445581E-4</v>
      </c>
      <c r="BW67" s="229">
        <v>0</v>
      </c>
      <c r="BX67" s="236">
        <v>1.075754632154593</v>
      </c>
      <c r="BY67" s="243"/>
    </row>
    <row r="68" spans="1:77" x14ac:dyDescent="0.55000000000000004">
      <c r="A68" s="240"/>
      <c r="B68" s="230">
        <v>60</v>
      </c>
      <c r="C68" s="244" t="s">
        <v>59</v>
      </c>
      <c r="D68" s="217" t="s">
        <v>164</v>
      </c>
      <c r="E68" s="229">
        <v>2.0692158515365241E-3</v>
      </c>
      <c r="F68" s="229">
        <v>2.2623266817517339E-3</v>
      </c>
      <c r="G68" s="229">
        <v>5.5061611927467637E-3</v>
      </c>
      <c r="H68" s="229">
        <v>3.3235159511765056E-3</v>
      </c>
      <c r="I68" s="229">
        <v>3.3789936710732259E-3</v>
      </c>
      <c r="J68" s="229">
        <v>6.2017867108271618E-3</v>
      </c>
      <c r="K68" s="229">
        <v>6.6709446513888541E-3</v>
      </c>
      <c r="L68" s="229">
        <v>1.7025364779545645E-3</v>
      </c>
      <c r="M68" s="229">
        <v>1.4575972191294457E-2</v>
      </c>
      <c r="N68" s="229">
        <v>4.7255987056903362E-3</v>
      </c>
      <c r="O68" s="229">
        <v>6.5283395897112314E-3</v>
      </c>
      <c r="P68" s="229">
        <v>4.5151441155891646E-3</v>
      </c>
      <c r="Q68" s="229">
        <v>5.6790538128243927E-3</v>
      </c>
      <c r="R68" s="229">
        <v>8.4367985589518905E-3</v>
      </c>
      <c r="S68" s="229">
        <v>3.0423510829049776E-3</v>
      </c>
      <c r="T68" s="229">
        <v>5.671721502560143E-3</v>
      </c>
      <c r="U68" s="229">
        <v>8.6142826708952309E-3</v>
      </c>
      <c r="V68" s="229">
        <v>3.3494153878545004E-3</v>
      </c>
      <c r="W68" s="229">
        <v>4.7501303176643393E-3</v>
      </c>
      <c r="X68" s="229">
        <v>4.5066995907954016E-3</v>
      </c>
      <c r="Y68" s="229">
        <v>6.4110493482521869E-3</v>
      </c>
      <c r="Z68" s="229">
        <v>2.1884493317819607E-3</v>
      </c>
      <c r="AA68" s="229">
        <v>3.8260035062086034E-3</v>
      </c>
      <c r="AB68" s="229">
        <v>6.7780048868132051E-3</v>
      </c>
      <c r="AC68" s="229">
        <v>4.8903252055588148E-3</v>
      </c>
      <c r="AD68" s="229">
        <v>6.8042132128066082E-3</v>
      </c>
      <c r="AE68" s="229">
        <v>2.8591065597583102E-3</v>
      </c>
      <c r="AF68" s="229">
        <v>3.2760061413813503E-3</v>
      </c>
      <c r="AG68" s="229">
        <v>7.7350167474354277E-3</v>
      </c>
      <c r="AH68" s="229">
        <v>5.4675629011905593E-3</v>
      </c>
      <c r="AI68" s="229">
        <v>5.3553899306835245E-3</v>
      </c>
      <c r="AJ68" s="229">
        <v>5.1950949171859252E-3</v>
      </c>
      <c r="AK68" s="229">
        <v>6.5560301919126854E-3</v>
      </c>
      <c r="AL68" s="229">
        <v>5.8931884933262181E-3</v>
      </c>
      <c r="AM68" s="229">
        <v>6.5113274942327588E-3</v>
      </c>
      <c r="AN68" s="229">
        <v>5.1593875364556218E-3</v>
      </c>
      <c r="AO68" s="229">
        <v>7.8392481811902694E-3</v>
      </c>
      <c r="AP68" s="229">
        <v>1.8458947579472816E-3</v>
      </c>
      <c r="AQ68" s="229">
        <v>4.5513561928694603E-3</v>
      </c>
      <c r="AR68" s="229">
        <v>4.4290063562799666E-3</v>
      </c>
      <c r="AS68" s="229">
        <v>4.2274055993864121E-3</v>
      </c>
      <c r="AT68" s="229">
        <v>4.1705322660473632E-3</v>
      </c>
      <c r="AU68" s="229">
        <v>6.3198652823195202E-3</v>
      </c>
      <c r="AV68" s="229">
        <v>4.9400044491168917E-3</v>
      </c>
      <c r="AW68" s="229">
        <v>5.5005729459367226E-3</v>
      </c>
      <c r="AX68" s="229">
        <v>5.2030907410608529E-3</v>
      </c>
      <c r="AY68" s="229">
        <v>8.3418277022832294E-3</v>
      </c>
      <c r="AZ68" s="229">
        <v>2.6495642008472387E-3</v>
      </c>
      <c r="BA68" s="229">
        <v>5.4710769132380807E-3</v>
      </c>
      <c r="BB68" s="229">
        <v>3.2021825002246512E-2</v>
      </c>
      <c r="BC68" s="229">
        <v>8.7326729101587994E-3</v>
      </c>
      <c r="BD68" s="229">
        <v>1.5976086998062113E-2</v>
      </c>
      <c r="BE68" s="229">
        <v>2.6826161492526533E-3</v>
      </c>
      <c r="BF68" s="229">
        <v>1.0941265281928314E-2</v>
      </c>
      <c r="BG68" s="229">
        <v>1.8221387227376296E-3</v>
      </c>
      <c r="BH68" s="229">
        <v>1.6034748926890958E-2</v>
      </c>
      <c r="BI68" s="229">
        <v>6.2798611170399709E-3</v>
      </c>
      <c r="BJ68" s="229">
        <v>5.4978699448007939E-3</v>
      </c>
      <c r="BK68" s="229">
        <v>1.8642406902456846E-2</v>
      </c>
      <c r="BL68" s="229">
        <v>1.056603475243507</v>
      </c>
      <c r="BM68" s="229">
        <v>1.556387872087734E-2</v>
      </c>
      <c r="BN68" s="229">
        <v>1.9459319705506128E-2</v>
      </c>
      <c r="BO68" s="229">
        <v>2.3874115764937688E-3</v>
      </c>
      <c r="BP68" s="229">
        <v>7.4153892303695E-3</v>
      </c>
      <c r="BQ68" s="229">
        <v>5.7365473939603529E-3</v>
      </c>
      <c r="BR68" s="229">
        <v>2.5053251358615153E-3</v>
      </c>
      <c r="BS68" s="229">
        <v>6.6176453497016228E-3</v>
      </c>
      <c r="BT68" s="229">
        <v>4.3032753542662635E-3</v>
      </c>
      <c r="BU68" s="229">
        <v>4.4050859255779524E-3</v>
      </c>
      <c r="BV68" s="229">
        <v>2.3116769969737602E-2</v>
      </c>
      <c r="BW68" s="229">
        <v>0</v>
      </c>
      <c r="BX68" s="236">
        <v>1.5226522062701318</v>
      </c>
      <c r="BY68" s="243"/>
    </row>
    <row r="69" spans="1:77" x14ac:dyDescent="0.55000000000000004">
      <c r="A69" s="240"/>
      <c r="B69" s="226">
        <v>61</v>
      </c>
      <c r="C69" s="244" t="s">
        <v>60</v>
      </c>
      <c r="D69" s="217" t="s">
        <v>165</v>
      </c>
      <c r="E69" s="229">
        <v>9.3295048192652396E-3</v>
      </c>
      <c r="F69" s="229">
        <v>1.0844129737525772E-2</v>
      </c>
      <c r="G69" s="229">
        <v>1.8163032747979143E-2</v>
      </c>
      <c r="H69" s="229">
        <v>1.5346403549767009E-2</v>
      </c>
      <c r="I69" s="229">
        <v>7.5864549208703056E-3</v>
      </c>
      <c r="J69" s="229">
        <v>2.4590235898125118E-2</v>
      </c>
      <c r="K69" s="229">
        <v>1.9782915811536843E-2</v>
      </c>
      <c r="L69" s="229">
        <v>3.6361407472360195E-3</v>
      </c>
      <c r="M69" s="229">
        <v>2.1149119563426452E-2</v>
      </c>
      <c r="N69" s="229">
        <v>2.7425657977465902E-2</v>
      </c>
      <c r="O69" s="229">
        <v>2.2674129472816544E-2</v>
      </c>
      <c r="P69" s="229">
        <v>1.0117491859630174E-2</v>
      </c>
      <c r="Q69" s="229">
        <v>1.1275347407199697E-2</v>
      </c>
      <c r="R69" s="229">
        <v>9.3639802555061883E-3</v>
      </c>
      <c r="S69" s="229">
        <v>1.2851877732368134E-2</v>
      </c>
      <c r="T69" s="229">
        <v>3.0249192401440365E-2</v>
      </c>
      <c r="U69" s="229">
        <v>3.0830951878707137E-2</v>
      </c>
      <c r="V69" s="229">
        <v>2.2225486284942409E-2</v>
      </c>
      <c r="W69" s="229">
        <v>3.3747808129498388E-2</v>
      </c>
      <c r="X69" s="229">
        <v>4.1064806834875615E-2</v>
      </c>
      <c r="Y69" s="229">
        <v>3.1760546127830275E-2</v>
      </c>
      <c r="Z69" s="229">
        <v>1.7658549389260945E-2</v>
      </c>
      <c r="AA69" s="229">
        <v>5.3595372227588409E-2</v>
      </c>
      <c r="AB69" s="229">
        <v>2.6841321102555389E-2</v>
      </c>
      <c r="AC69" s="229">
        <v>3.9862518611014718E-2</v>
      </c>
      <c r="AD69" s="229">
        <v>6.417423304796549E-2</v>
      </c>
      <c r="AE69" s="229">
        <v>2.0276837452247964E-2</v>
      </c>
      <c r="AF69" s="229">
        <v>1.6177884343869433E-2</v>
      </c>
      <c r="AG69" s="229">
        <v>3.7480861073475556E-2</v>
      </c>
      <c r="AH69" s="229">
        <v>1.5651340792731054E-2</v>
      </c>
      <c r="AI69" s="229">
        <v>1.80741496837711E-2</v>
      </c>
      <c r="AJ69" s="229">
        <v>1.35051677246483E-2</v>
      </c>
      <c r="AK69" s="229">
        <v>2.0428762061122437E-2</v>
      </c>
      <c r="AL69" s="229">
        <v>1.7692939673971397E-2</v>
      </c>
      <c r="AM69" s="229">
        <v>2.891239116655658E-2</v>
      </c>
      <c r="AN69" s="229">
        <v>2.2972222031383018E-2</v>
      </c>
      <c r="AO69" s="229">
        <v>2.8988584245750255E-2</v>
      </c>
      <c r="AP69" s="229">
        <v>5.7815334836541837E-3</v>
      </c>
      <c r="AQ69" s="229">
        <v>2.1250729938349953E-2</v>
      </c>
      <c r="AR69" s="229">
        <v>1.8438526230536646E-2</v>
      </c>
      <c r="AS69" s="229">
        <v>2.9159596093684265E-2</v>
      </c>
      <c r="AT69" s="229">
        <v>1.896176396964078E-2</v>
      </c>
      <c r="AU69" s="229">
        <v>2.4142138886581788E-2</v>
      </c>
      <c r="AV69" s="229">
        <v>3.475404500561545E-2</v>
      </c>
      <c r="AW69" s="229">
        <v>2.4472833929833373E-2</v>
      </c>
      <c r="AX69" s="229">
        <v>2.8509842857159746E-2</v>
      </c>
      <c r="AY69" s="229">
        <v>2.9411115078873451E-2</v>
      </c>
      <c r="AZ69" s="229">
        <v>2.6028500910472062E-2</v>
      </c>
      <c r="BA69" s="229">
        <v>2.2950148774089744E-2</v>
      </c>
      <c r="BB69" s="229">
        <v>1.1213129675744331E-2</v>
      </c>
      <c r="BC69" s="229">
        <v>2.4941827809399249E-2</v>
      </c>
      <c r="BD69" s="229">
        <v>2.2457402484993717E-2</v>
      </c>
      <c r="BE69" s="229">
        <v>1.9793309396610038E-2</v>
      </c>
      <c r="BF69" s="229">
        <v>5.6661776477140317E-2</v>
      </c>
      <c r="BG69" s="229">
        <v>4.44664005595695E-3</v>
      </c>
      <c r="BH69" s="229">
        <v>3.7064084838111216E-2</v>
      </c>
      <c r="BI69" s="229">
        <v>1.6347068264652539E-2</v>
      </c>
      <c r="BJ69" s="229">
        <v>3.8295804332434527E-2</v>
      </c>
      <c r="BK69" s="229">
        <v>3.1226691609050592E-2</v>
      </c>
      <c r="BL69" s="229">
        <v>4.7601842011784239E-2</v>
      </c>
      <c r="BM69" s="229">
        <v>1.0624179152994118</v>
      </c>
      <c r="BN69" s="229">
        <v>0.2632859137041173</v>
      </c>
      <c r="BO69" s="229">
        <v>3.4815866755513916E-2</v>
      </c>
      <c r="BP69" s="229">
        <v>1.6993134824158953E-2</v>
      </c>
      <c r="BQ69" s="229">
        <v>2.1324275361226677E-2</v>
      </c>
      <c r="BR69" s="229">
        <v>6.3932491198553532E-3</v>
      </c>
      <c r="BS69" s="229">
        <v>3.6884466034720047E-3</v>
      </c>
      <c r="BT69" s="229">
        <v>6.6588826706207053E-3</v>
      </c>
      <c r="BU69" s="229">
        <v>6.8508218575265263E-3</v>
      </c>
      <c r="BV69" s="229">
        <v>1.2734834996763537E-2</v>
      </c>
      <c r="BW69" s="229">
        <v>0</v>
      </c>
      <c r="BX69" s="236">
        <v>2.8853820420929615</v>
      </c>
      <c r="BY69" s="243"/>
    </row>
    <row r="70" spans="1:77" x14ac:dyDescent="0.55000000000000004">
      <c r="A70" s="240"/>
      <c r="B70" s="230">
        <v>62</v>
      </c>
      <c r="C70" s="244" t="s">
        <v>61</v>
      </c>
      <c r="D70" s="217" t="s">
        <v>166</v>
      </c>
      <c r="E70" s="229">
        <v>1.4195258139926066E-3</v>
      </c>
      <c r="F70" s="229">
        <v>1.5385929239059919E-3</v>
      </c>
      <c r="G70" s="229">
        <v>4.3166711983986259E-3</v>
      </c>
      <c r="H70" s="229">
        <v>1.5784490837613312E-3</v>
      </c>
      <c r="I70" s="229">
        <v>1.2990500908886765E-3</v>
      </c>
      <c r="J70" s="229">
        <v>4.1406855239965309E-3</v>
      </c>
      <c r="K70" s="229">
        <v>3.9963318006595756E-3</v>
      </c>
      <c r="L70" s="229">
        <v>6.7203917452105715E-4</v>
      </c>
      <c r="M70" s="229">
        <v>1.555891057403078E-2</v>
      </c>
      <c r="N70" s="229">
        <v>7.7188136149072672E-3</v>
      </c>
      <c r="O70" s="229">
        <v>3.2707846319610608E-3</v>
      </c>
      <c r="P70" s="229">
        <v>3.3699189117957886E-3</v>
      </c>
      <c r="Q70" s="229">
        <v>9.0613649822343448E-3</v>
      </c>
      <c r="R70" s="229">
        <v>2.8326657683351276E-3</v>
      </c>
      <c r="S70" s="229">
        <v>2.254978391510838E-3</v>
      </c>
      <c r="T70" s="229">
        <v>3.8313622828549695E-3</v>
      </c>
      <c r="U70" s="229">
        <v>8.1139987468446337E-3</v>
      </c>
      <c r="V70" s="229">
        <v>3.5641784647684064E-3</v>
      </c>
      <c r="W70" s="229">
        <v>5.8676695455775318E-3</v>
      </c>
      <c r="X70" s="229">
        <v>5.5287939961295449E-3</v>
      </c>
      <c r="Y70" s="229">
        <v>4.6347665676522761E-3</v>
      </c>
      <c r="Z70" s="229">
        <v>2.2092543264877681E-3</v>
      </c>
      <c r="AA70" s="229">
        <v>3.7780007613421522E-3</v>
      </c>
      <c r="AB70" s="229">
        <v>8.1994442132835108E-3</v>
      </c>
      <c r="AC70" s="229">
        <v>1.7888449236298568E-2</v>
      </c>
      <c r="AD70" s="229">
        <v>7.3234546759028988E-3</v>
      </c>
      <c r="AE70" s="229">
        <v>4.1030230889936197E-3</v>
      </c>
      <c r="AF70" s="229">
        <v>4.7534366791665734E-3</v>
      </c>
      <c r="AG70" s="229">
        <v>8.1341970083687737E-3</v>
      </c>
      <c r="AH70" s="229">
        <v>3.2621699522051924E-3</v>
      </c>
      <c r="AI70" s="229">
        <v>6.8560389509117955E-3</v>
      </c>
      <c r="AJ70" s="229">
        <v>3.9548973296127206E-3</v>
      </c>
      <c r="AK70" s="229">
        <v>4.6200649196048178E-3</v>
      </c>
      <c r="AL70" s="229">
        <v>3.6550999205820921E-3</v>
      </c>
      <c r="AM70" s="229">
        <v>5.7997577428151436E-3</v>
      </c>
      <c r="AN70" s="229">
        <v>4.0443928783573391E-3</v>
      </c>
      <c r="AO70" s="229">
        <v>8.4629297850842833E-3</v>
      </c>
      <c r="AP70" s="229">
        <v>1.5761678562596347E-3</v>
      </c>
      <c r="AQ70" s="229">
        <v>4.9853036276782513E-3</v>
      </c>
      <c r="AR70" s="229">
        <v>5.8668936719630345E-3</v>
      </c>
      <c r="AS70" s="229">
        <v>6.8891992464224019E-3</v>
      </c>
      <c r="AT70" s="229">
        <v>4.5700493616126041E-3</v>
      </c>
      <c r="AU70" s="229">
        <v>7.3514625161079398E-3</v>
      </c>
      <c r="AV70" s="229">
        <v>7.1516356585729296E-3</v>
      </c>
      <c r="AW70" s="229">
        <v>6.613370622974582E-3</v>
      </c>
      <c r="AX70" s="229">
        <v>5.2792543758788156E-3</v>
      </c>
      <c r="AY70" s="229">
        <v>5.3542250942279759E-3</v>
      </c>
      <c r="AZ70" s="229">
        <v>2.0767306340848043E-3</v>
      </c>
      <c r="BA70" s="229">
        <v>4.8412285035391708E-3</v>
      </c>
      <c r="BB70" s="229">
        <v>2.2812619264062231E-3</v>
      </c>
      <c r="BC70" s="229">
        <v>1.3059066489247107E-2</v>
      </c>
      <c r="BD70" s="229">
        <v>3.7017748686735429E-2</v>
      </c>
      <c r="BE70" s="229">
        <v>3.2786549154498216E-3</v>
      </c>
      <c r="BF70" s="229">
        <v>5.447091259861354E-3</v>
      </c>
      <c r="BG70" s="229">
        <v>1.48794828672639E-3</v>
      </c>
      <c r="BH70" s="229">
        <v>9.8061797547729559E-3</v>
      </c>
      <c r="BI70" s="229">
        <v>3.0874727919430306E-3</v>
      </c>
      <c r="BJ70" s="229">
        <v>5.5800234197542669E-3</v>
      </c>
      <c r="BK70" s="229">
        <v>6.7809997037560172E-3</v>
      </c>
      <c r="BL70" s="229">
        <v>1.0984182709736074E-2</v>
      </c>
      <c r="BM70" s="229">
        <v>6.5297586748212528E-3</v>
      </c>
      <c r="BN70" s="229">
        <v>1.5137851071198853</v>
      </c>
      <c r="BO70" s="229">
        <v>3.0197793482332033E-3</v>
      </c>
      <c r="BP70" s="229">
        <v>4.7666575624480184E-3</v>
      </c>
      <c r="BQ70" s="229">
        <v>6.5920625082587269E-3</v>
      </c>
      <c r="BR70" s="229">
        <v>1.3262320749569793E-3</v>
      </c>
      <c r="BS70" s="229">
        <v>9.2680082425777334E-4</v>
      </c>
      <c r="BT70" s="229">
        <v>1.2883739143191844E-3</v>
      </c>
      <c r="BU70" s="229">
        <v>2.3410578201106045E-3</v>
      </c>
      <c r="BV70" s="229">
        <v>5.6703629209392797E-3</v>
      </c>
      <c r="BW70" s="229">
        <v>0</v>
      </c>
      <c r="BX70" s="236">
        <v>1.8992265074396855</v>
      </c>
      <c r="BY70" s="243"/>
    </row>
    <row r="71" spans="1:77" x14ac:dyDescent="0.55000000000000004">
      <c r="A71" s="240"/>
      <c r="B71" s="230">
        <v>63</v>
      </c>
      <c r="C71" s="244" t="s">
        <v>62</v>
      </c>
      <c r="D71" s="217" t="s">
        <v>289</v>
      </c>
      <c r="E71" s="229">
        <v>5.4338469596979305E-3</v>
      </c>
      <c r="F71" s="229">
        <v>9.4902804045956784E-3</v>
      </c>
      <c r="G71" s="229">
        <v>9.1141209988901146E-3</v>
      </c>
      <c r="H71" s="229">
        <v>4.6921601591463228E-3</v>
      </c>
      <c r="I71" s="229">
        <v>5.7855179634611273E-3</v>
      </c>
      <c r="J71" s="229">
        <v>1.1013113600387866E-2</v>
      </c>
      <c r="K71" s="229">
        <v>1.2082796212901425E-2</v>
      </c>
      <c r="L71" s="229">
        <v>2.1233036464045874E-3</v>
      </c>
      <c r="M71" s="229">
        <v>1.2542746290287315E-2</v>
      </c>
      <c r="N71" s="229">
        <v>6.6103248711192469E-3</v>
      </c>
      <c r="O71" s="229">
        <v>6.8478491408284952E-3</v>
      </c>
      <c r="P71" s="229">
        <v>1.3941800025094445E-2</v>
      </c>
      <c r="Q71" s="229">
        <v>4.0335587120540632E-2</v>
      </c>
      <c r="R71" s="229">
        <v>5.3008535327290765E-3</v>
      </c>
      <c r="S71" s="229">
        <v>1.5937997073579523E-2</v>
      </c>
      <c r="T71" s="229">
        <v>9.8969106028834151E-3</v>
      </c>
      <c r="U71" s="229">
        <v>1.0332661778443317E-2</v>
      </c>
      <c r="V71" s="229">
        <v>4.8557446166573055E-3</v>
      </c>
      <c r="W71" s="229">
        <v>7.202318872407523E-3</v>
      </c>
      <c r="X71" s="229">
        <v>8.8740876978350546E-3</v>
      </c>
      <c r="Y71" s="229">
        <v>1.1836160341832044E-2</v>
      </c>
      <c r="Z71" s="229">
        <v>6.6594391258854883E-3</v>
      </c>
      <c r="AA71" s="229">
        <v>1.2206041815776458E-2</v>
      </c>
      <c r="AB71" s="229">
        <v>1.2547198000518886E-2</v>
      </c>
      <c r="AC71" s="229">
        <v>9.0743705226982978E-3</v>
      </c>
      <c r="AD71" s="229">
        <v>1.723946934377896E-2</v>
      </c>
      <c r="AE71" s="229">
        <v>6.680653430904889E-3</v>
      </c>
      <c r="AF71" s="229">
        <v>8.5537975994058237E-3</v>
      </c>
      <c r="AG71" s="229">
        <v>1.5197918892225663E-2</v>
      </c>
      <c r="AH71" s="229">
        <v>5.0071042347839649E-3</v>
      </c>
      <c r="AI71" s="229">
        <v>1.025876347056094E-2</v>
      </c>
      <c r="AJ71" s="229">
        <v>4.0416580991689986E-3</v>
      </c>
      <c r="AK71" s="229">
        <v>9.9658925774561875E-3</v>
      </c>
      <c r="AL71" s="229">
        <v>1.6728559116759998E-2</v>
      </c>
      <c r="AM71" s="229">
        <v>1.593139937155116E-2</v>
      </c>
      <c r="AN71" s="229">
        <v>1.7345833603549837E-2</v>
      </c>
      <c r="AO71" s="229">
        <v>1.3122274144578382E-2</v>
      </c>
      <c r="AP71" s="229">
        <v>4.8814005122411299E-3</v>
      </c>
      <c r="AQ71" s="229">
        <v>1.0520306569474459E-2</v>
      </c>
      <c r="AR71" s="229">
        <v>8.6215825682463797E-3</v>
      </c>
      <c r="AS71" s="229">
        <v>8.5775329797726455E-3</v>
      </c>
      <c r="AT71" s="229">
        <v>8.6087764363072077E-3</v>
      </c>
      <c r="AU71" s="229">
        <v>1.1913481388759244E-2</v>
      </c>
      <c r="AV71" s="229">
        <v>1.1124683645266396E-2</v>
      </c>
      <c r="AW71" s="229">
        <v>7.546573678298603E-3</v>
      </c>
      <c r="AX71" s="229">
        <v>1.7070414137529844E-2</v>
      </c>
      <c r="AY71" s="229">
        <v>1.8157882051408857E-2</v>
      </c>
      <c r="AZ71" s="229">
        <v>5.5439656648570953E-3</v>
      </c>
      <c r="BA71" s="229">
        <v>1.8924398144586449E-2</v>
      </c>
      <c r="BB71" s="229">
        <v>8.6657325981736588E-3</v>
      </c>
      <c r="BC71" s="229">
        <v>1.2835363847493153E-2</v>
      </c>
      <c r="BD71" s="229">
        <v>9.6520345962036076E-3</v>
      </c>
      <c r="BE71" s="229">
        <v>6.3328351406555785E-3</v>
      </c>
      <c r="BF71" s="229">
        <v>2.3584405603371397E-2</v>
      </c>
      <c r="BG71" s="229">
        <v>1.0450704331364521E-2</v>
      </c>
      <c r="BH71" s="229">
        <v>2.8545218131933604E-2</v>
      </c>
      <c r="BI71" s="229">
        <v>3.2090428992629476E-2</v>
      </c>
      <c r="BJ71" s="229">
        <v>1.5968475947199072E-2</v>
      </c>
      <c r="BK71" s="229">
        <v>2.0012752479688006E-2</v>
      </c>
      <c r="BL71" s="229">
        <v>1.80981466651568E-2</v>
      </c>
      <c r="BM71" s="229">
        <v>1.9982025168809984E-2</v>
      </c>
      <c r="BN71" s="229">
        <v>3.3805623675076057E-2</v>
      </c>
      <c r="BO71" s="229">
        <v>1.0464231742781183</v>
      </c>
      <c r="BP71" s="229">
        <v>1.150092032114923E-2</v>
      </c>
      <c r="BQ71" s="229">
        <v>5.6068768587892543E-3</v>
      </c>
      <c r="BR71" s="229">
        <v>5.2596712960931652E-3</v>
      </c>
      <c r="BS71" s="229">
        <v>3.1907699671410348E-3</v>
      </c>
      <c r="BT71" s="229">
        <v>4.5589332456063237E-3</v>
      </c>
      <c r="BU71" s="229">
        <v>4.2080305431706289E-3</v>
      </c>
      <c r="BV71" s="229">
        <v>1.5939620048199155E-2</v>
      </c>
      <c r="BW71" s="229">
        <v>0</v>
      </c>
      <c r="BX71" s="236">
        <v>1.8630132967720963</v>
      </c>
      <c r="BY71" s="243"/>
    </row>
    <row r="72" spans="1:77" x14ac:dyDescent="0.55000000000000004">
      <c r="A72" s="240"/>
      <c r="B72" s="226">
        <v>64</v>
      </c>
      <c r="C72" s="244" t="s">
        <v>63</v>
      </c>
      <c r="D72" s="217" t="s">
        <v>167</v>
      </c>
      <c r="E72" s="229">
        <v>2.5288438579418478E-2</v>
      </c>
      <c r="F72" s="229">
        <v>3.6140107289902537E-2</v>
      </c>
      <c r="G72" s="229">
        <v>0.11086643476619672</v>
      </c>
      <c r="H72" s="229">
        <v>0.11168118312353539</v>
      </c>
      <c r="I72" s="229">
        <v>5.2956991842294666E-2</v>
      </c>
      <c r="J72" s="229">
        <v>5.3068561265557687E-2</v>
      </c>
      <c r="K72" s="229">
        <v>0.13727551712849448</v>
      </c>
      <c r="L72" s="229">
        <v>6.8071452370035354E-2</v>
      </c>
      <c r="M72" s="229">
        <v>0.12864371231617816</v>
      </c>
      <c r="N72" s="229">
        <v>6.6557566306654561E-2</v>
      </c>
      <c r="O72" s="229">
        <v>0.22465551451000906</v>
      </c>
      <c r="P72" s="229">
        <v>0.11458423652239587</v>
      </c>
      <c r="Q72" s="229">
        <v>7.7292833806458322E-2</v>
      </c>
      <c r="R72" s="229">
        <v>7.0483003844182185E-2</v>
      </c>
      <c r="S72" s="229">
        <v>0.11322459358422604</v>
      </c>
      <c r="T72" s="229">
        <v>8.0411073517888398E-2</v>
      </c>
      <c r="U72" s="229">
        <v>8.4957430627966624E-2</v>
      </c>
      <c r="V72" s="229">
        <v>6.0296457333260445E-2</v>
      </c>
      <c r="W72" s="229">
        <v>7.5801740505161988E-2</v>
      </c>
      <c r="X72" s="229">
        <v>7.1483329926639208E-2</v>
      </c>
      <c r="Y72" s="229">
        <v>0.14120789095523861</v>
      </c>
      <c r="Z72" s="229">
        <v>3.3457273292849865E-2</v>
      </c>
      <c r="AA72" s="229">
        <v>5.9417111918364567E-2</v>
      </c>
      <c r="AB72" s="229">
        <v>0.10129627401641005</v>
      </c>
      <c r="AC72" s="229">
        <v>8.0302730693803559E-2</v>
      </c>
      <c r="AD72" s="229">
        <v>0.15710833199892674</v>
      </c>
      <c r="AE72" s="229">
        <v>3.6377278643571702E-2</v>
      </c>
      <c r="AF72" s="229">
        <v>4.1361708174358698E-2</v>
      </c>
      <c r="AG72" s="229">
        <v>0.13945535409847443</v>
      </c>
      <c r="AH72" s="229">
        <v>3.8318900380549303E-2</v>
      </c>
      <c r="AI72" s="229">
        <v>0.16808714875466996</v>
      </c>
      <c r="AJ72" s="229">
        <v>0.19310871112935157</v>
      </c>
      <c r="AK72" s="229">
        <v>6.2693297615231985E-2</v>
      </c>
      <c r="AL72" s="229">
        <v>4.8239474064289765E-2</v>
      </c>
      <c r="AM72" s="229">
        <v>0.11511190532838336</v>
      </c>
      <c r="AN72" s="229">
        <v>6.9356399817595935E-2</v>
      </c>
      <c r="AO72" s="229">
        <v>7.4520640864877447E-2</v>
      </c>
      <c r="AP72" s="229">
        <v>4.8643400246263978E-2</v>
      </c>
      <c r="AQ72" s="229">
        <v>6.0811577413128697E-2</v>
      </c>
      <c r="AR72" s="229">
        <v>8.3485021133830759E-2</v>
      </c>
      <c r="AS72" s="229">
        <v>7.2074825228657102E-2</v>
      </c>
      <c r="AT72" s="229">
        <v>2.8982027817586416E-2</v>
      </c>
      <c r="AU72" s="229">
        <v>9.2789376692232264E-2</v>
      </c>
      <c r="AV72" s="229">
        <v>0.1175583888532987</v>
      </c>
      <c r="AW72" s="229">
        <v>9.9193355298591995E-2</v>
      </c>
      <c r="AX72" s="229">
        <v>6.7282617695002378E-2</v>
      </c>
      <c r="AY72" s="229">
        <v>8.105439131582122E-2</v>
      </c>
      <c r="AZ72" s="229">
        <v>2.9625028682103448E-2</v>
      </c>
      <c r="BA72" s="229">
        <v>6.7952844811532423E-2</v>
      </c>
      <c r="BB72" s="229">
        <v>3.5119840793743043E-2</v>
      </c>
      <c r="BC72" s="229">
        <v>0.12861979237652568</v>
      </c>
      <c r="BD72" s="229">
        <v>0.11398756563273722</v>
      </c>
      <c r="BE72" s="229">
        <v>6.1564496593900925E-2</v>
      </c>
      <c r="BF72" s="229">
        <v>9.3721514081371027E-2</v>
      </c>
      <c r="BG72" s="229">
        <v>4.7220220751077027E-2</v>
      </c>
      <c r="BH72" s="229">
        <v>0.12810575805492402</v>
      </c>
      <c r="BI72" s="229">
        <v>7.0263059635537653E-2</v>
      </c>
      <c r="BJ72" s="229">
        <v>0.10429819986845888</v>
      </c>
      <c r="BK72" s="229">
        <v>0.4824372719808307</v>
      </c>
      <c r="BL72" s="229">
        <v>0.26184992625101</v>
      </c>
      <c r="BM72" s="229">
        <v>0.16490347769677074</v>
      </c>
      <c r="BN72" s="229">
        <v>0.13141056329684553</v>
      </c>
      <c r="BO72" s="229">
        <v>7.3764482743373216E-2</v>
      </c>
      <c r="BP72" s="229">
        <v>1.111713171911916</v>
      </c>
      <c r="BQ72" s="229">
        <v>5.3940047908813939E-2</v>
      </c>
      <c r="BR72" s="229">
        <v>4.1527815407607242E-2</v>
      </c>
      <c r="BS72" s="229">
        <v>4.592575090897439E-2</v>
      </c>
      <c r="BT72" s="229">
        <v>5.2788156787588865E-2</v>
      </c>
      <c r="BU72" s="229">
        <v>4.8810670548473378E-2</v>
      </c>
      <c r="BV72" s="229">
        <v>0.1261438868988462</v>
      </c>
      <c r="BW72" s="229">
        <v>0</v>
      </c>
      <c r="BX72" s="236">
        <v>7.5507291362307773</v>
      </c>
      <c r="BY72" s="243"/>
    </row>
    <row r="73" spans="1:77" x14ac:dyDescent="0.55000000000000004">
      <c r="A73" s="240"/>
      <c r="B73" s="230">
        <v>65</v>
      </c>
      <c r="C73" s="244" t="s">
        <v>64</v>
      </c>
      <c r="D73" s="217" t="s">
        <v>168</v>
      </c>
      <c r="E73" s="229">
        <v>4.1248234433989366E-4</v>
      </c>
      <c r="F73" s="229">
        <v>1.6026956681024825E-3</v>
      </c>
      <c r="G73" s="229">
        <v>1.596069570019405E-3</v>
      </c>
      <c r="H73" s="229">
        <v>3.6391899084800843E-4</v>
      </c>
      <c r="I73" s="229">
        <v>3.9579256839743617E-4</v>
      </c>
      <c r="J73" s="229">
        <v>1.0057016834519657E-3</v>
      </c>
      <c r="K73" s="229">
        <v>1.8020141153859645E-3</v>
      </c>
      <c r="L73" s="229">
        <v>2.9131022311157541E-4</v>
      </c>
      <c r="M73" s="229">
        <v>9.0751193519178648E-4</v>
      </c>
      <c r="N73" s="229">
        <v>3.1030904428808106E-4</v>
      </c>
      <c r="O73" s="229">
        <v>1.0547208692090349E-3</v>
      </c>
      <c r="P73" s="229">
        <v>9.6811342390234567E-4</v>
      </c>
      <c r="Q73" s="229">
        <v>8.4978287769381388E-4</v>
      </c>
      <c r="R73" s="229">
        <v>3.9245174836760258E-4</v>
      </c>
      <c r="S73" s="229">
        <v>5.0844186047502076E-4</v>
      </c>
      <c r="T73" s="229">
        <v>2.0807979382953022E-3</v>
      </c>
      <c r="U73" s="229">
        <v>9.5918254963180203E-4</v>
      </c>
      <c r="V73" s="229">
        <v>5.6102193325409367E-4</v>
      </c>
      <c r="W73" s="229">
        <v>5.5735430091309243E-4</v>
      </c>
      <c r="X73" s="229">
        <v>5.9665597093909385E-4</v>
      </c>
      <c r="Y73" s="229">
        <v>1.5358966491625153E-3</v>
      </c>
      <c r="Z73" s="229">
        <v>5.8491703370724491E-4</v>
      </c>
      <c r="AA73" s="229">
        <v>5.4897286101408989E-4</v>
      </c>
      <c r="AB73" s="229">
        <v>6.9357950021289145E-4</v>
      </c>
      <c r="AC73" s="229">
        <v>6.6280390834472388E-4</v>
      </c>
      <c r="AD73" s="229">
        <v>7.2465105556733533E-4</v>
      </c>
      <c r="AE73" s="229">
        <v>4.825693368372023E-4</v>
      </c>
      <c r="AF73" s="229">
        <v>8.8844556749185317E-4</v>
      </c>
      <c r="AG73" s="229">
        <v>1.2343982882109074E-3</v>
      </c>
      <c r="AH73" s="229">
        <v>5.6023935682355554E-4</v>
      </c>
      <c r="AI73" s="229">
        <v>9.4083903826273397E-4</v>
      </c>
      <c r="AJ73" s="229">
        <v>3.2328920539654915E-4</v>
      </c>
      <c r="AK73" s="229">
        <v>4.1814165984376455E-4</v>
      </c>
      <c r="AL73" s="229">
        <v>3.9093485324553847E-4</v>
      </c>
      <c r="AM73" s="229">
        <v>6.448650363596977E-4</v>
      </c>
      <c r="AN73" s="229">
        <v>5.2838073448310959E-4</v>
      </c>
      <c r="AO73" s="229">
        <v>8.9384128238738456E-4</v>
      </c>
      <c r="AP73" s="229">
        <v>3.5328572684329215E-4</v>
      </c>
      <c r="AQ73" s="229">
        <v>4.7708060355224654E-4</v>
      </c>
      <c r="AR73" s="229">
        <v>3.6979482816679648E-4</v>
      </c>
      <c r="AS73" s="229">
        <v>3.2688362827246723E-4</v>
      </c>
      <c r="AT73" s="229">
        <v>3.3320122944835624E-4</v>
      </c>
      <c r="AU73" s="229">
        <v>5.6535596731452061E-4</v>
      </c>
      <c r="AV73" s="229">
        <v>1.0071036235153438E-3</v>
      </c>
      <c r="AW73" s="229">
        <v>4.3781223222660312E-4</v>
      </c>
      <c r="AX73" s="229">
        <v>4.9399369204061673E-4</v>
      </c>
      <c r="AY73" s="229">
        <v>6.3707241974420199E-4</v>
      </c>
      <c r="AZ73" s="229">
        <v>2.0988357857962178E-4</v>
      </c>
      <c r="BA73" s="229">
        <v>5.5832408733012828E-4</v>
      </c>
      <c r="BB73" s="229">
        <v>2.4848702446002329E-4</v>
      </c>
      <c r="BC73" s="229">
        <v>1.4442833025496685E-3</v>
      </c>
      <c r="BD73" s="229">
        <v>9.6199327759506289E-4</v>
      </c>
      <c r="BE73" s="229">
        <v>7.3884247007487548E-4</v>
      </c>
      <c r="BF73" s="229">
        <v>9.4179201870087949E-4</v>
      </c>
      <c r="BG73" s="229">
        <v>1.7053376691296583E-4</v>
      </c>
      <c r="BH73" s="229">
        <v>1.2327199984366643E-3</v>
      </c>
      <c r="BI73" s="229">
        <v>7.4681147843067344E-4</v>
      </c>
      <c r="BJ73" s="229">
        <v>6.541624270716181E-4</v>
      </c>
      <c r="BK73" s="229">
        <v>6.2578428023230231E-4</v>
      </c>
      <c r="BL73" s="229">
        <v>5.0882697785535212E-4</v>
      </c>
      <c r="BM73" s="229">
        <v>3.9990605985606271E-4</v>
      </c>
      <c r="BN73" s="229">
        <v>4.9226771705325153E-4</v>
      </c>
      <c r="BO73" s="229">
        <v>1.0828671860444398E-3</v>
      </c>
      <c r="BP73" s="229">
        <v>4.4553538833698501E-4</v>
      </c>
      <c r="BQ73" s="229">
        <v>1.0004225225265886</v>
      </c>
      <c r="BR73" s="229">
        <v>3.1830013428986366E-4</v>
      </c>
      <c r="BS73" s="229">
        <v>4.264981596382857E-4</v>
      </c>
      <c r="BT73" s="229">
        <v>2.310223410900628E-4</v>
      </c>
      <c r="BU73" s="229">
        <v>5.4786506558550298E-4</v>
      </c>
      <c r="BV73" s="229">
        <v>6.4295921211119788E-4</v>
      </c>
      <c r="BW73" s="229">
        <v>0</v>
      </c>
      <c r="BX73" s="236">
        <v>1.0483268674131172</v>
      </c>
      <c r="BY73" s="243"/>
    </row>
    <row r="74" spans="1:77" x14ac:dyDescent="0.55000000000000004">
      <c r="A74" s="240"/>
      <c r="B74" s="230">
        <v>66</v>
      </c>
      <c r="C74" s="244" t="s">
        <v>65</v>
      </c>
      <c r="D74" s="217" t="s">
        <v>73</v>
      </c>
      <c r="E74" s="229">
        <v>4.5236963201956357E-5</v>
      </c>
      <c r="F74" s="229">
        <v>4.5756061463207808E-5</v>
      </c>
      <c r="G74" s="229">
        <v>7.7550540151917282E-5</v>
      </c>
      <c r="H74" s="229">
        <v>6.4402015154303361E-5</v>
      </c>
      <c r="I74" s="229">
        <v>3.5653940962241778E-5</v>
      </c>
      <c r="J74" s="229">
        <v>8.428670600632778E-5</v>
      </c>
      <c r="K74" s="229">
        <v>1.183662032724884E-4</v>
      </c>
      <c r="L74" s="229">
        <v>2.6310992454909548E-5</v>
      </c>
      <c r="M74" s="229">
        <v>1.4476861502546364E-4</v>
      </c>
      <c r="N74" s="229">
        <v>1.1433138398474759E-4</v>
      </c>
      <c r="O74" s="229">
        <v>1.1587939765331638E-4</v>
      </c>
      <c r="P74" s="229">
        <v>2.1661324281970956E-4</v>
      </c>
      <c r="Q74" s="229">
        <v>7.5343422031753484E-5</v>
      </c>
      <c r="R74" s="229">
        <v>5.3929714433121527E-5</v>
      </c>
      <c r="S74" s="229">
        <v>6.9970002805783406E-5</v>
      </c>
      <c r="T74" s="229">
        <v>1.5004706140479709E-4</v>
      </c>
      <c r="U74" s="229">
        <v>1.7004373725660899E-4</v>
      </c>
      <c r="V74" s="229">
        <v>9.6967360265147326E-5</v>
      </c>
      <c r="W74" s="229">
        <v>1.4586052131771701E-4</v>
      </c>
      <c r="X74" s="229">
        <v>1.5093481876205772E-4</v>
      </c>
      <c r="Y74" s="229">
        <v>1.6035254164018656E-4</v>
      </c>
      <c r="Z74" s="229">
        <v>7.4000270201902786E-5</v>
      </c>
      <c r="AA74" s="229">
        <v>1.8499704311875976E-4</v>
      </c>
      <c r="AB74" s="229">
        <v>1.3442621440332055E-4</v>
      </c>
      <c r="AC74" s="229">
        <v>1.4387331181656498E-4</v>
      </c>
      <c r="AD74" s="229">
        <v>2.4941063347120321E-4</v>
      </c>
      <c r="AE74" s="229">
        <v>1.0036008529034555E-4</v>
      </c>
      <c r="AF74" s="229">
        <v>8.2340061601633206E-5</v>
      </c>
      <c r="AG74" s="229">
        <v>1.6244271695149446E-4</v>
      </c>
      <c r="AH74" s="229">
        <v>5.9291014245570725E-5</v>
      </c>
      <c r="AI74" s="229">
        <v>1.0506147321068429E-4</v>
      </c>
      <c r="AJ74" s="229">
        <v>8.015835959672459E-5</v>
      </c>
      <c r="AK74" s="229">
        <v>9.2401185062690865E-5</v>
      </c>
      <c r="AL74" s="229">
        <v>9.0534627259955902E-5</v>
      </c>
      <c r="AM74" s="229">
        <v>1.2995697268348115E-4</v>
      </c>
      <c r="AN74" s="229">
        <v>1.2116834321244622E-4</v>
      </c>
      <c r="AO74" s="229">
        <v>1.1422572647577667E-4</v>
      </c>
      <c r="AP74" s="229">
        <v>7.6354447214795721E-5</v>
      </c>
      <c r="AQ74" s="229">
        <v>8.7558792000931449E-5</v>
      </c>
      <c r="AR74" s="229">
        <v>8.2201754809389845E-5</v>
      </c>
      <c r="AS74" s="229">
        <v>1.1096722257133167E-4</v>
      </c>
      <c r="AT74" s="229">
        <v>7.3521260144314581E-5</v>
      </c>
      <c r="AU74" s="229">
        <v>1.0100194216669695E-4</v>
      </c>
      <c r="AV74" s="229">
        <v>1.4361697030278943E-4</v>
      </c>
      <c r="AW74" s="229">
        <v>1.1925001102701648E-4</v>
      </c>
      <c r="AX74" s="229">
        <v>1.1514186133770103E-4</v>
      </c>
      <c r="AY74" s="229">
        <v>1.2899933894444456E-4</v>
      </c>
      <c r="AZ74" s="229">
        <v>9.1125345907891366E-5</v>
      </c>
      <c r="BA74" s="229">
        <v>1.1983495892589564E-4</v>
      </c>
      <c r="BB74" s="229">
        <v>5.7787131020804911E-5</v>
      </c>
      <c r="BC74" s="229">
        <v>1.1961287735034781E-4</v>
      </c>
      <c r="BD74" s="229">
        <v>1.1387710275443084E-4</v>
      </c>
      <c r="BE74" s="229">
        <v>1.0945784508133775E-4</v>
      </c>
      <c r="BF74" s="229">
        <v>1.7977753274538329E-4</v>
      </c>
      <c r="BG74" s="229">
        <v>2.5693771997174032E-5</v>
      </c>
      <c r="BH74" s="229">
        <v>1.533054963945744E-3</v>
      </c>
      <c r="BI74" s="229">
        <v>4.2904525696668526E-4</v>
      </c>
      <c r="BJ74" s="229">
        <v>1.5970819687339242E-4</v>
      </c>
      <c r="BK74" s="229">
        <v>1.7757242654691682E-4</v>
      </c>
      <c r="BL74" s="229">
        <v>1.9646468904634825E-4</v>
      </c>
      <c r="BM74" s="229">
        <v>2.7095604936891934E-3</v>
      </c>
      <c r="BN74" s="229">
        <v>1.8792284761551829E-3</v>
      </c>
      <c r="BO74" s="229">
        <v>1.9186981430963117E-4</v>
      </c>
      <c r="BP74" s="229">
        <v>2.3276440256119499E-4</v>
      </c>
      <c r="BQ74" s="229">
        <v>9.793347692094791E-5</v>
      </c>
      <c r="BR74" s="229">
        <v>1.0000382092610105</v>
      </c>
      <c r="BS74" s="229">
        <v>5.7154324518833079E-5</v>
      </c>
      <c r="BT74" s="229">
        <v>3.9437140149627955E-5</v>
      </c>
      <c r="BU74" s="229">
        <v>6.7817029441571039E-5</v>
      </c>
      <c r="BV74" s="229">
        <v>1.3496566525797839E-3</v>
      </c>
      <c r="BW74" s="229">
        <v>0</v>
      </c>
      <c r="BX74" s="236">
        <v>1.0151025100516884</v>
      </c>
      <c r="BY74" s="243"/>
    </row>
    <row r="75" spans="1:77" x14ac:dyDescent="0.55000000000000004">
      <c r="A75" s="240"/>
      <c r="B75" s="226">
        <v>67</v>
      </c>
      <c r="C75" s="244" t="s">
        <v>66</v>
      </c>
      <c r="D75" s="217" t="s">
        <v>74</v>
      </c>
      <c r="E75" s="229">
        <v>0</v>
      </c>
      <c r="F75" s="229">
        <v>0</v>
      </c>
      <c r="G75" s="229">
        <v>0</v>
      </c>
      <c r="H75" s="229">
        <v>0</v>
      </c>
      <c r="I75" s="229">
        <v>0</v>
      </c>
      <c r="J75" s="229">
        <v>0</v>
      </c>
      <c r="K75" s="229">
        <v>0</v>
      </c>
      <c r="L75" s="229">
        <v>0</v>
      </c>
      <c r="M75" s="229">
        <v>0</v>
      </c>
      <c r="N75" s="229">
        <v>0</v>
      </c>
      <c r="O75" s="229">
        <v>0</v>
      </c>
      <c r="P75" s="229">
        <v>0</v>
      </c>
      <c r="Q75" s="229">
        <v>0</v>
      </c>
      <c r="R75" s="229">
        <v>0</v>
      </c>
      <c r="S75" s="229">
        <v>0</v>
      </c>
      <c r="T75" s="229">
        <v>0</v>
      </c>
      <c r="U75" s="229">
        <v>0</v>
      </c>
      <c r="V75" s="229">
        <v>0</v>
      </c>
      <c r="W75" s="229">
        <v>0</v>
      </c>
      <c r="X75" s="229">
        <v>0</v>
      </c>
      <c r="Y75" s="229">
        <v>0</v>
      </c>
      <c r="Z75" s="229">
        <v>0</v>
      </c>
      <c r="AA75" s="229">
        <v>0</v>
      </c>
      <c r="AB75" s="229">
        <v>0</v>
      </c>
      <c r="AC75" s="229">
        <v>0</v>
      </c>
      <c r="AD75" s="229">
        <v>0</v>
      </c>
      <c r="AE75" s="229">
        <v>0</v>
      </c>
      <c r="AF75" s="229">
        <v>0</v>
      </c>
      <c r="AG75" s="229">
        <v>0</v>
      </c>
      <c r="AH75" s="229">
        <v>0</v>
      </c>
      <c r="AI75" s="229">
        <v>0</v>
      </c>
      <c r="AJ75" s="229">
        <v>0</v>
      </c>
      <c r="AK75" s="229">
        <v>0</v>
      </c>
      <c r="AL75" s="229">
        <v>0</v>
      </c>
      <c r="AM75" s="229">
        <v>0</v>
      </c>
      <c r="AN75" s="229">
        <v>0</v>
      </c>
      <c r="AO75" s="229">
        <v>0</v>
      </c>
      <c r="AP75" s="229">
        <v>0</v>
      </c>
      <c r="AQ75" s="229">
        <v>0</v>
      </c>
      <c r="AR75" s="229">
        <v>0</v>
      </c>
      <c r="AS75" s="229">
        <v>0</v>
      </c>
      <c r="AT75" s="229">
        <v>0</v>
      </c>
      <c r="AU75" s="229">
        <v>0</v>
      </c>
      <c r="AV75" s="229">
        <v>0</v>
      </c>
      <c r="AW75" s="229">
        <v>0</v>
      </c>
      <c r="AX75" s="229">
        <v>0</v>
      </c>
      <c r="AY75" s="229">
        <v>0</v>
      </c>
      <c r="AZ75" s="229">
        <v>0</v>
      </c>
      <c r="BA75" s="229">
        <v>0</v>
      </c>
      <c r="BB75" s="229">
        <v>0</v>
      </c>
      <c r="BC75" s="229">
        <v>0</v>
      </c>
      <c r="BD75" s="229">
        <v>0</v>
      </c>
      <c r="BE75" s="229">
        <v>0</v>
      </c>
      <c r="BF75" s="229">
        <v>0</v>
      </c>
      <c r="BG75" s="229">
        <v>0</v>
      </c>
      <c r="BH75" s="229">
        <v>0</v>
      </c>
      <c r="BI75" s="229">
        <v>0</v>
      </c>
      <c r="BJ75" s="229">
        <v>0</v>
      </c>
      <c r="BK75" s="229">
        <v>0</v>
      </c>
      <c r="BL75" s="229">
        <v>0</v>
      </c>
      <c r="BM75" s="229">
        <v>0</v>
      </c>
      <c r="BN75" s="229">
        <v>0</v>
      </c>
      <c r="BO75" s="229">
        <v>0</v>
      </c>
      <c r="BP75" s="229">
        <v>0</v>
      </c>
      <c r="BQ75" s="229">
        <v>0</v>
      </c>
      <c r="BR75" s="229">
        <v>0</v>
      </c>
      <c r="BS75" s="229">
        <v>1</v>
      </c>
      <c r="BT75" s="229">
        <v>0</v>
      </c>
      <c r="BU75" s="229">
        <v>0</v>
      </c>
      <c r="BV75" s="229">
        <v>0</v>
      </c>
      <c r="BW75" s="229">
        <v>0</v>
      </c>
      <c r="BX75" s="236">
        <v>1</v>
      </c>
      <c r="BY75" s="243"/>
    </row>
    <row r="76" spans="1:77" x14ac:dyDescent="0.55000000000000004">
      <c r="A76" s="240"/>
      <c r="B76" s="230">
        <v>68</v>
      </c>
      <c r="C76" s="244" t="s">
        <v>67</v>
      </c>
      <c r="D76" s="217" t="s">
        <v>266</v>
      </c>
      <c r="E76" s="229">
        <v>9.2890526072386255E-5</v>
      </c>
      <c r="F76" s="229">
        <v>4.0111670567883253E-5</v>
      </c>
      <c r="G76" s="229">
        <v>3.6244340227379351E-5</v>
      </c>
      <c r="H76" s="229">
        <v>1.6647756722487113E-5</v>
      </c>
      <c r="I76" s="229">
        <v>2.6015625325521054E-5</v>
      </c>
      <c r="J76" s="229">
        <v>3.8997633159583478E-5</v>
      </c>
      <c r="K76" s="229">
        <v>1.3302494954182601E-4</v>
      </c>
      <c r="L76" s="229">
        <v>1.8784676523730294E-5</v>
      </c>
      <c r="M76" s="229">
        <v>1.9464182200431212E-4</v>
      </c>
      <c r="N76" s="229">
        <v>7.9205370296629498E-5</v>
      </c>
      <c r="O76" s="229">
        <v>7.8106188622848949E-5</v>
      </c>
      <c r="P76" s="229">
        <v>4.8239132885965696E-5</v>
      </c>
      <c r="Q76" s="229">
        <v>1.050809390787519E-4</v>
      </c>
      <c r="R76" s="229">
        <v>8.1596679674498347E-5</v>
      </c>
      <c r="S76" s="229">
        <v>7.9297696770681147E-5</v>
      </c>
      <c r="T76" s="229">
        <v>3.1899343850119309E-4</v>
      </c>
      <c r="U76" s="229">
        <v>3.2350218960257537E-4</v>
      </c>
      <c r="V76" s="229">
        <v>1.5712048940426363E-4</v>
      </c>
      <c r="W76" s="229">
        <v>2.4522807024671524E-4</v>
      </c>
      <c r="X76" s="229">
        <v>1.8639440839842992E-4</v>
      </c>
      <c r="Y76" s="229">
        <v>2.9082626800006062E-4</v>
      </c>
      <c r="Z76" s="229">
        <v>1.3323944354756278E-4</v>
      </c>
      <c r="AA76" s="229">
        <v>2.2918309592396687E-4</v>
      </c>
      <c r="AB76" s="229">
        <v>2.6137490580859608E-4</v>
      </c>
      <c r="AC76" s="229">
        <v>7.5723034029551712E-5</v>
      </c>
      <c r="AD76" s="229">
        <v>3.3994663356848412E-4</v>
      </c>
      <c r="AE76" s="229">
        <v>2.5379222420057659E-4</v>
      </c>
      <c r="AF76" s="229">
        <v>1.9058074227189749E-4</v>
      </c>
      <c r="AG76" s="229">
        <v>2.1020882226541196E-4</v>
      </c>
      <c r="AH76" s="229">
        <v>5.9727893712064707E-5</v>
      </c>
      <c r="AI76" s="229">
        <v>1.3880623124441636E-4</v>
      </c>
      <c r="AJ76" s="229">
        <v>4.865473251226467E-5</v>
      </c>
      <c r="AK76" s="229">
        <v>1.6204849158324834E-4</v>
      </c>
      <c r="AL76" s="229">
        <v>2.1741820531860379E-4</v>
      </c>
      <c r="AM76" s="229">
        <v>1.9118793116541113E-4</v>
      </c>
      <c r="AN76" s="229">
        <v>3.0040965959066986E-4</v>
      </c>
      <c r="AO76" s="229">
        <v>1.249572156788155E-4</v>
      </c>
      <c r="AP76" s="229">
        <v>7.2925753658980287E-5</v>
      </c>
      <c r="AQ76" s="229">
        <v>1.1421501632927917E-4</v>
      </c>
      <c r="AR76" s="229">
        <v>9.4592039271120337E-5</v>
      </c>
      <c r="AS76" s="229">
        <v>1.1868023033082333E-4</v>
      </c>
      <c r="AT76" s="229">
        <v>1.0391080904087947E-4</v>
      </c>
      <c r="AU76" s="229">
        <v>8.6331645491432654E-5</v>
      </c>
      <c r="AV76" s="229">
        <v>1.5376908489174294E-4</v>
      </c>
      <c r="AW76" s="229">
        <v>2.0969677451748952E-4</v>
      </c>
      <c r="AX76" s="229">
        <v>1.6357683342977479E-4</v>
      </c>
      <c r="AY76" s="229">
        <v>2.1958126970632032E-4</v>
      </c>
      <c r="AZ76" s="229">
        <v>1.1935435475694795E-4</v>
      </c>
      <c r="BA76" s="229">
        <v>2.9019048588509487E-4</v>
      </c>
      <c r="BB76" s="229">
        <v>1.3194967704799701E-4</v>
      </c>
      <c r="BC76" s="229">
        <v>8.4056454158438514E-5</v>
      </c>
      <c r="BD76" s="229">
        <v>3.1130215289792445E-5</v>
      </c>
      <c r="BE76" s="229">
        <v>1.5703229807103756E-4</v>
      </c>
      <c r="BF76" s="229">
        <v>3.3981266926565763E-5</v>
      </c>
      <c r="BG76" s="229">
        <v>2.4858654658776064E-5</v>
      </c>
      <c r="BH76" s="229">
        <v>1.16522687569054E-4</v>
      </c>
      <c r="BI76" s="229">
        <v>1.5836143656321926E-4</v>
      </c>
      <c r="BJ76" s="229">
        <v>6.4347091809852309E-5</v>
      </c>
      <c r="BK76" s="229">
        <v>2.3878426109266948E-5</v>
      </c>
      <c r="BL76" s="229">
        <v>4.4855250782139822E-5</v>
      </c>
      <c r="BM76" s="229">
        <v>2.1691859828959649E-5</v>
      </c>
      <c r="BN76" s="229">
        <v>2.747851233141617E-5</v>
      </c>
      <c r="BO76" s="229">
        <v>2.7935505920687755E-5</v>
      </c>
      <c r="BP76" s="229">
        <v>2.454458826495738E-5</v>
      </c>
      <c r="BQ76" s="229">
        <v>1.2089690514785987E-4</v>
      </c>
      <c r="BR76" s="229">
        <v>5.7092087871114188E-5</v>
      </c>
      <c r="BS76" s="229">
        <v>3.6523975302423366E-5</v>
      </c>
      <c r="BT76" s="229">
        <v>1.0000765898312911</v>
      </c>
      <c r="BU76" s="229">
        <v>1.7465871919963505E-4</v>
      </c>
      <c r="BV76" s="229">
        <v>7.611934408341376E-5</v>
      </c>
      <c r="BW76" s="229">
        <v>0</v>
      </c>
      <c r="BX76" s="236">
        <v>1.0087895382195868</v>
      </c>
      <c r="BY76" s="243"/>
    </row>
    <row r="77" spans="1:77" x14ac:dyDescent="0.55000000000000004">
      <c r="A77" s="240"/>
      <c r="B77" s="230">
        <v>69</v>
      </c>
      <c r="C77" s="244" t="s">
        <v>68</v>
      </c>
      <c r="D77" s="217" t="s">
        <v>75</v>
      </c>
      <c r="E77" s="229">
        <v>0</v>
      </c>
      <c r="F77" s="229">
        <v>0</v>
      </c>
      <c r="G77" s="229">
        <v>0</v>
      </c>
      <c r="H77" s="229">
        <v>0</v>
      </c>
      <c r="I77" s="229">
        <v>0</v>
      </c>
      <c r="J77" s="229">
        <v>0</v>
      </c>
      <c r="K77" s="229">
        <v>0</v>
      </c>
      <c r="L77" s="229">
        <v>0</v>
      </c>
      <c r="M77" s="229">
        <v>0</v>
      </c>
      <c r="N77" s="229">
        <v>0</v>
      </c>
      <c r="O77" s="229">
        <v>0</v>
      </c>
      <c r="P77" s="229">
        <v>0</v>
      </c>
      <c r="Q77" s="229">
        <v>0</v>
      </c>
      <c r="R77" s="229">
        <v>0</v>
      </c>
      <c r="S77" s="229">
        <v>0</v>
      </c>
      <c r="T77" s="229">
        <v>0</v>
      </c>
      <c r="U77" s="229">
        <v>0</v>
      </c>
      <c r="V77" s="229">
        <v>0</v>
      </c>
      <c r="W77" s="229">
        <v>0</v>
      </c>
      <c r="X77" s="229">
        <v>0</v>
      </c>
      <c r="Y77" s="229">
        <v>0</v>
      </c>
      <c r="Z77" s="229">
        <v>0</v>
      </c>
      <c r="AA77" s="229">
        <v>0</v>
      </c>
      <c r="AB77" s="229">
        <v>0</v>
      </c>
      <c r="AC77" s="229">
        <v>0</v>
      </c>
      <c r="AD77" s="229">
        <v>0</v>
      </c>
      <c r="AE77" s="229">
        <v>0</v>
      </c>
      <c r="AF77" s="229">
        <v>0</v>
      </c>
      <c r="AG77" s="229">
        <v>0</v>
      </c>
      <c r="AH77" s="229">
        <v>0</v>
      </c>
      <c r="AI77" s="229">
        <v>0</v>
      </c>
      <c r="AJ77" s="229">
        <v>0</v>
      </c>
      <c r="AK77" s="229">
        <v>0</v>
      </c>
      <c r="AL77" s="229">
        <v>0</v>
      </c>
      <c r="AM77" s="229">
        <v>0</v>
      </c>
      <c r="AN77" s="229">
        <v>0</v>
      </c>
      <c r="AO77" s="229">
        <v>0</v>
      </c>
      <c r="AP77" s="229">
        <v>0</v>
      </c>
      <c r="AQ77" s="229">
        <v>0</v>
      </c>
      <c r="AR77" s="229">
        <v>0</v>
      </c>
      <c r="AS77" s="229">
        <v>0</v>
      </c>
      <c r="AT77" s="229">
        <v>0</v>
      </c>
      <c r="AU77" s="229">
        <v>0</v>
      </c>
      <c r="AV77" s="229">
        <v>0</v>
      </c>
      <c r="AW77" s="229">
        <v>0</v>
      </c>
      <c r="AX77" s="229">
        <v>0</v>
      </c>
      <c r="AY77" s="229">
        <v>0</v>
      </c>
      <c r="AZ77" s="229">
        <v>0</v>
      </c>
      <c r="BA77" s="229">
        <v>0</v>
      </c>
      <c r="BB77" s="229">
        <v>0</v>
      </c>
      <c r="BC77" s="229">
        <v>0</v>
      </c>
      <c r="BD77" s="229">
        <v>0</v>
      </c>
      <c r="BE77" s="229">
        <v>0</v>
      </c>
      <c r="BF77" s="229">
        <v>0</v>
      </c>
      <c r="BG77" s="229">
        <v>0</v>
      </c>
      <c r="BH77" s="229">
        <v>0</v>
      </c>
      <c r="BI77" s="229">
        <v>0</v>
      </c>
      <c r="BJ77" s="229">
        <v>0</v>
      </c>
      <c r="BK77" s="229">
        <v>0</v>
      </c>
      <c r="BL77" s="229">
        <v>0</v>
      </c>
      <c r="BM77" s="229">
        <v>0</v>
      </c>
      <c r="BN77" s="229">
        <v>0</v>
      </c>
      <c r="BO77" s="229">
        <v>0</v>
      </c>
      <c r="BP77" s="229">
        <v>0</v>
      </c>
      <c r="BQ77" s="229">
        <v>0</v>
      </c>
      <c r="BR77" s="229">
        <v>0</v>
      </c>
      <c r="BS77" s="229">
        <v>0</v>
      </c>
      <c r="BT77" s="229">
        <v>0</v>
      </c>
      <c r="BU77" s="229">
        <v>1</v>
      </c>
      <c r="BV77" s="229">
        <v>0</v>
      </c>
      <c r="BW77" s="229">
        <v>0</v>
      </c>
      <c r="BX77" s="236">
        <v>1</v>
      </c>
      <c r="BY77" s="243"/>
    </row>
    <row r="78" spans="1:77" x14ac:dyDescent="0.55000000000000004">
      <c r="A78" s="240"/>
      <c r="B78" s="226">
        <v>70</v>
      </c>
      <c r="C78" s="244" t="s">
        <v>69</v>
      </c>
      <c r="D78" s="217" t="s">
        <v>76</v>
      </c>
      <c r="E78" s="229">
        <v>1.4446450525723398E-3</v>
      </c>
      <c r="F78" s="229">
        <v>1.6412013347046914E-3</v>
      </c>
      <c r="G78" s="229">
        <v>2.739789959310139E-3</v>
      </c>
      <c r="H78" s="229">
        <v>2.3165094062251161E-3</v>
      </c>
      <c r="I78" s="229">
        <v>1.510096124772895E-3</v>
      </c>
      <c r="J78" s="229">
        <v>1.7698862589487832E-3</v>
      </c>
      <c r="K78" s="229">
        <v>1.7398249519457409E-2</v>
      </c>
      <c r="L78" s="229">
        <v>1.6837133022313689E-3</v>
      </c>
      <c r="M78" s="229">
        <v>2.1885846125388547E-2</v>
      </c>
      <c r="N78" s="229">
        <v>1.1957840967280154E-2</v>
      </c>
      <c r="O78" s="229">
        <v>5.5599563966436272E-3</v>
      </c>
      <c r="P78" s="229">
        <v>3.0254890291399293E-3</v>
      </c>
      <c r="Q78" s="229">
        <v>2.467151317446402E-3</v>
      </c>
      <c r="R78" s="229">
        <v>2.0307224180716641E-3</v>
      </c>
      <c r="S78" s="229">
        <v>2.885024964590692E-3</v>
      </c>
      <c r="T78" s="229">
        <v>8.2011022024436574E-3</v>
      </c>
      <c r="U78" s="229">
        <v>1.8777878049575258E-2</v>
      </c>
      <c r="V78" s="229">
        <v>3.6412530921743234E-3</v>
      </c>
      <c r="W78" s="229">
        <v>5.7670981741919291E-3</v>
      </c>
      <c r="X78" s="229">
        <v>2.7950885105587661E-3</v>
      </c>
      <c r="Y78" s="229">
        <v>8.2414138424096225E-3</v>
      </c>
      <c r="Z78" s="229">
        <v>1.4899132102048258E-3</v>
      </c>
      <c r="AA78" s="229">
        <v>2.6252185495043855E-3</v>
      </c>
      <c r="AB78" s="229">
        <v>3.3145531032077731E-3</v>
      </c>
      <c r="AC78" s="229">
        <v>2.6061666548284315E-3</v>
      </c>
      <c r="AD78" s="229">
        <v>4.7786334975451232E-3</v>
      </c>
      <c r="AE78" s="229">
        <v>2.1155437059976584E-3</v>
      </c>
      <c r="AF78" s="229">
        <v>1.8500836244419224E-3</v>
      </c>
      <c r="AG78" s="229">
        <v>4.7791154834508831E-3</v>
      </c>
      <c r="AH78" s="229">
        <v>1.2253020986031191E-3</v>
      </c>
      <c r="AI78" s="229">
        <v>4.1399958389976843E-3</v>
      </c>
      <c r="AJ78" s="229">
        <v>3.4932837815578686E-3</v>
      </c>
      <c r="AK78" s="229">
        <v>1.9584547019098975E-3</v>
      </c>
      <c r="AL78" s="229">
        <v>1.9208555774458548E-3</v>
      </c>
      <c r="AM78" s="229">
        <v>3.8769181440185575E-3</v>
      </c>
      <c r="AN78" s="229">
        <v>2.8098579354928531E-3</v>
      </c>
      <c r="AO78" s="229">
        <v>2.2853261810722868E-3</v>
      </c>
      <c r="AP78" s="229">
        <v>1.470362430002155E-3</v>
      </c>
      <c r="AQ78" s="229">
        <v>1.9823685306138311E-3</v>
      </c>
      <c r="AR78" s="229">
        <v>2.1635767570036602E-3</v>
      </c>
      <c r="AS78" s="229">
        <v>1.9612338907036369E-3</v>
      </c>
      <c r="AT78" s="229">
        <v>1.1909033025252298E-3</v>
      </c>
      <c r="AU78" s="229">
        <v>2.484984747677112E-3</v>
      </c>
      <c r="AV78" s="229">
        <v>3.3489389980711102E-3</v>
      </c>
      <c r="AW78" s="229">
        <v>2.9578207517039139E-3</v>
      </c>
      <c r="AX78" s="229">
        <v>2.1798575764794426E-3</v>
      </c>
      <c r="AY78" s="229">
        <v>2.7128352556239853E-3</v>
      </c>
      <c r="AZ78" s="229">
        <v>1.1512793688633325E-3</v>
      </c>
      <c r="BA78" s="229">
        <v>2.7313576385166092E-3</v>
      </c>
      <c r="BB78" s="229">
        <v>1.2861441410590066E-3</v>
      </c>
      <c r="BC78" s="229">
        <v>2.9957332834810663E-3</v>
      </c>
      <c r="BD78" s="229">
        <v>2.5723496182739358E-3</v>
      </c>
      <c r="BE78" s="229">
        <v>2.3438546697308192E-3</v>
      </c>
      <c r="BF78" s="229">
        <v>7.5527524734139602E-3</v>
      </c>
      <c r="BG78" s="229">
        <v>9.4798300901604291E-4</v>
      </c>
      <c r="BH78" s="229">
        <v>1.2947397400769859E-2</v>
      </c>
      <c r="BI78" s="229">
        <v>5.4181426756441439E-3</v>
      </c>
      <c r="BJ78" s="229">
        <v>1.4678556576645721E-2</v>
      </c>
      <c r="BK78" s="229">
        <v>8.0624020905809522E-3</v>
      </c>
      <c r="BL78" s="229">
        <v>4.9005021843510545E-3</v>
      </c>
      <c r="BM78" s="229">
        <v>5.3666278352811564E-3</v>
      </c>
      <c r="BN78" s="229">
        <v>3.9276781839128706E-3</v>
      </c>
      <c r="BO78" s="229">
        <v>2.8724875873628289E-3</v>
      </c>
      <c r="BP78" s="229">
        <v>3.6043184680414715E-3</v>
      </c>
      <c r="BQ78" s="229">
        <v>9.0556845490897559E-3</v>
      </c>
      <c r="BR78" s="229">
        <v>4.4906923934988586E-3</v>
      </c>
      <c r="BS78" s="229">
        <v>1.676702637963369E-2</v>
      </c>
      <c r="BT78" s="229">
        <v>1.2862405455270375E-3</v>
      </c>
      <c r="BU78" s="229">
        <v>1.0052427809519109E-2</v>
      </c>
      <c r="BV78" s="229">
        <v>1.0313770822820623</v>
      </c>
      <c r="BW78" s="229">
        <v>0</v>
      </c>
      <c r="BX78" s="236">
        <v>1.3518507815410961</v>
      </c>
      <c r="BY78" s="243"/>
    </row>
    <row r="79" spans="1:77" ht="14.7" thickBot="1" x14ac:dyDescent="0.6">
      <c r="A79" s="240"/>
      <c r="B79" s="232">
        <v>71</v>
      </c>
      <c r="C79" s="244" t="s">
        <v>70</v>
      </c>
      <c r="D79" s="217" t="s">
        <v>169</v>
      </c>
      <c r="E79" s="229">
        <v>0</v>
      </c>
      <c r="F79" s="229">
        <v>0</v>
      </c>
      <c r="G79" s="229">
        <v>0</v>
      </c>
      <c r="H79" s="229">
        <v>0</v>
      </c>
      <c r="I79" s="229">
        <v>0</v>
      </c>
      <c r="J79" s="229">
        <v>0</v>
      </c>
      <c r="K79" s="229">
        <v>0</v>
      </c>
      <c r="L79" s="229">
        <v>0</v>
      </c>
      <c r="M79" s="229">
        <v>0</v>
      </c>
      <c r="N79" s="229">
        <v>0</v>
      </c>
      <c r="O79" s="229">
        <v>0</v>
      </c>
      <c r="P79" s="229">
        <v>0</v>
      </c>
      <c r="Q79" s="229">
        <v>0</v>
      </c>
      <c r="R79" s="229">
        <v>0</v>
      </c>
      <c r="S79" s="229">
        <v>0</v>
      </c>
      <c r="T79" s="229">
        <v>0</v>
      </c>
      <c r="U79" s="229">
        <v>0</v>
      </c>
      <c r="V79" s="229">
        <v>0</v>
      </c>
      <c r="W79" s="229">
        <v>0</v>
      </c>
      <c r="X79" s="229">
        <v>0</v>
      </c>
      <c r="Y79" s="229">
        <v>0</v>
      </c>
      <c r="Z79" s="229">
        <v>0</v>
      </c>
      <c r="AA79" s="229">
        <v>0</v>
      </c>
      <c r="AB79" s="229">
        <v>0</v>
      </c>
      <c r="AC79" s="229">
        <v>0</v>
      </c>
      <c r="AD79" s="229">
        <v>0</v>
      </c>
      <c r="AE79" s="229">
        <v>0</v>
      </c>
      <c r="AF79" s="229">
        <v>0</v>
      </c>
      <c r="AG79" s="229">
        <v>0</v>
      </c>
      <c r="AH79" s="229">
        <v>0</v>
      </c>
      <c r="AI79" s="229">
        <v>0</v>
      </c>
      <c r="AJ79" s="229">
        <v>0</v>
      </c>
      <c r="AK79" s="229">
        <v>0</v>
      </c>
      <c r="AL79" s="229">
        <v>0</v>
      </c>
      <c r="AM79" s="229">
        <v>0</v>
      </c>
      <c r="AN79" s="229">
        <v>0</v>
      </c>
      <c r="AO79" s="229">
        <v>0</v>
      </c>
      <c r="AP79" s="229">
        <v>0</v>
      </c>
      <c r="AQ79" s="229">
        <v>0</v>
      </c>
      <c r="AR79" s="229">
        <v>0</v>
      </c>
      <c r="AS79" s="229">
        <v>0</v>
      </c>
      <c r="AT79" s="229">
        <v>0</v>
      </c>
      <c r="AU79" s="229">
        <v>0</v>
      </c>
      <c r="AV79" s="229">
        <v>0</v>
      </c>
      <c r="AW79" s="229">
        <v>0</v>
      </c>
      <c r="AX79" s="229">
        <v>0</v>
      </c>
      <c r="AY79" s="229">
        <v>0</v>
      </c>
      <c r="AZ79" s="229">
        <v>0</v>
      </c>
      <c r="BA79" s="229">
        <v>0</v>
      </c>
      <c r="BB79" s="229">
        <v>0</v>
      </c>
      <c r="BC79" s="229">
        <v>0</v>
      </c>
      <c r="BD79" s="229">
        <v>0</v>
      </c>
      <c r="BE79" s="229">
        <v>0</v>
      </c>
      <c r="BF79" s="229">
        <v>0</v>
      </c>
      <c r="BG79" s="229">
        <v>0</v>
      </c>
      <c r="BH79" s="229">
        <v>0</v>
      </c>
      <c r="BI79" s="229">
        <v>0</v>
      </c>
      <c r="BJ79" s="229">
        <v>0</v>
      </c>
      <c r="BK79" s="229">
        <v>0</v>
      </c>
      <c r="BL79" s="229">
        <v>0</v>
      </c>
      <c r="BM79" s="229">
        <v>0</v>
      </c>
      <c r="BN79" s="229">
        <v>0</v>
      </c>
      <c r="BO79" s="229">
        <v>0</v>
      </c>
      <c r="BP79" s="229">
        <v>0</v>
      </c>
      <c r="BQ79" s="229">
        <v>0</v>
      </c>
      <c r="BR79" s="229">
        <v>0</v>
      </c>
      <c r="BS79" s="229">
        <v>0</v>
      </c>
      <c r="BT79" s="229">
        <v>0</v>
      </c>
      <c r="BU79" s="229">
        <v>0</v>
      </c>
      <c r="BV79" s="229">
        <v>0</v>
      </c>
      <c r="BW79" s="229">
        <v>1</v>
      </c>
      <c r="BX79" s="236">
        <v>1</v>
      </c>
      <c r="BY79" s="243"/>
    </row>
    <row r="80" spans="1:77" s="35" customFormat="1" ht="14.7" thickBot="1" x14ac:dyDescent="0.6">
      <c r="A80" s="245"/>
      <c r="B80" s="418" t="s">
        <v>291</v>
      </c>
      <c r="C80" s="419"/>
      <c r="D80" s="420"/>
      <c r="E80" s="39">
        <v>1.4023265357910428</v>
      </c>
      <c r="F80" s="39">
        <v>1.3254061798365016</v>
      </c>
      <c r="G80" s="39">
        <v>1.4635442983360945</v>
      </c>
      <c r="H80" s="39">
        <v>1.2831371774966147</v>
      </c>
      <c r="I80" s="39">
        <v>1.2206345948177573</v>
      </c>
      <c r="J80" s="39">
        <v>1.4036369259435704</v>
      </c>
      <c r="K80" s="39">
        <v>1.9844793087340837</v>
      </c>
      <c r="L80" s="39">
        <v>1.1775602829836012</v>
      </c>
      <c r="M80" s="39">
        <v>1.9253624007314645</v>
      </c>
      <c r="N80" s="39">
        <v>1.4664841352245945</v>
      </c>
      <c r="O80" s="39">
        <v>1.5795878726329433</v>
      </c>
      <c r="P80" s="39">
        <v>1.6338705525749366</v>
      </c>
      <c r="Q80" s="39">
        <v>1.5088275572456999</v>
      </c>
      <c r="R80" s="39">
        <v>1.4274071771483186</v>
      </c>
      <c r="S80" s="39">
        <v>1.4180360136050307</v>
      </c>
      <c r="T80" s="39">
        <v>2.1782145672496762</v>
      </c>
      <c r="U80" s="39">
        <v>2.2726540891788534</v>
      </c>
      <c r="V80" s="39">
        <v>1.6368533693706093</v>
      </c>
      <c r="W80" s="39">
        <v>1.897817484499591</v>
      </c>
      <c r="X80" s="39">
        <v>1.8891422530926352</v>
      </c>
      <c r="Y80" s="39">
        <v>2.1510460022655784</v>
      </c>
      <c r="Z80" s="39">
        <v>1.5161363892531525</v>
      </c>
      <c r="AA80" s="39">
        <v>1.8006605260912787</v>
      </c>
      <c r="AB80" s="39">
        <v>1.9570229746683869</v>
      </c>
      <c r="AC80" s="39">
        <v>2.0762887341325609</v>
      </c>
      <c r="AD80" s="39">
        <v>2.3665213814606929</v>
      </c>
      <c r="AE80" s="39">
        <v>1.5847305356765726</v>
      </c>
      <c r="AF80" s="39">
        <v>1.8487565454244996</v>
      </c>
      <c r="AG80" s="39">
        <v>2.0273815436083122</v>
      </c>
      <c r="AH80" s="39">
        <v>1.5408128068803852</v>
      </c>
      <c r="AI80" s="39">
        <v>1.6712411345054936</v>
      </c>
      <c r="AJ80" s="39">
        <v>1.5022233725062821</v>
      </c>
      <c r="AK80" s="39">
        <v>1.592790414109158</v>
      </c>
      <c r="AL80" s="39">
        <v>1.6585169206912638</v>
      </c>
      <c r="AM80" s="39">
        <v>1.7735904254376689</v>
      </c>
      <c r="AN80" s="39">
        <v>1.8172022450341243</v>
      </c>
      <c r="AO80" s="39">
        <v>1.4934347047022687</v>
      </c>
      <c r="AP80" s="39">
        <v>1.5161228529499915</v>
      </c>
      <c r="AQ80" s="39">
        <v>1.3822477958303796</v>
      </c>
      <c r="AR80" s="39">
        <v>1.3514796341847195</v>
      </c>
      <c r="AS80" s="39">
        <v>1.3603644420475949</v>
      </c>
      <c r="AT80" s="39">
        <v>1.2484890082573714</v>
      </c>
      <c r="AU80" s="39">
        <v>1.4817143560847741</v>
      </c>
      <c r="AV80" s="39">
        <v>1.7746699812723334</v>
      </c>
      <c r="AW80" s="39">
        <v>1.7831550264538734</v>
      </c>
      <c r="AX80" s="39">
        <v>1.5746866532896835</v>
      </c>
      <c r="AY80" s="39">
        <v>1.7995795052884267</v>
      </c>
      <c r="AZ80" s="39">
        <v>1.3435421244665109</v>
      </c>
      <c r="BA80" s="39">
        <v>2.0230928068423846</v>
      </c>
      <c r="BB80" s="39">
        <v>1.4470645344187454</v>
      </c>
      <c r="BC80" s="39">
        <v>2.1111973915750388</v>
      </c>
      <c r="BD80" s="39">
        <v>1.3734747524813613</v>
      </c>
      <c r="BE80" s="39">
        <v>1.5250616820638525</v>
      </c>
      <c r="BF80" s="39">
        <v>1.439044940615857</v>
      </c>
      <c r="BG80" s="39">
        <v>1.1371469124341194</v>
      </c>
      <c r="BH80" s="39">
        <v>1.6727968322124607</v>
      </c>
      <c r="BI80" s="39">
        <v>1.638948503502329</v>
      </c>
      <c r="BJ80" s="39">
        <v>1.5031956494069114</v>
      </c>
      <c r="BK80" s="39">
        <v>1.6939730922497525</v>
      </c>
      <c r="BL80" s="39">
        <v>1.6531403983391382</v>
      </c>
      <c r="BM80" s="39">
        <v>1.4279159326671682</v>
      </c>
      <c r="BN80" s="39">
        <v>2.1139696424645278</v>
      </c>
      <c r="BO80" s="39">
        <v>1.4232235730593259</v>
      </c>
      <c r="BP80" s="39">
        <v>1.2861590994569068</v>
      </c>
      <c r="BQ80" s="39">
        <v>1.2421606977550315</v>
      </c>
      <c r="BR80" s="39">
        <v>1.1943562589175487</v>
      </c>
      <c r="BS80" s="39">
        <v>1.1960875377378262</v>
      </c>
      <c r="BT80" s="39">
        <v>1.2477128782570714</v>
      </c>
      <c r="BU80" s="39">
        <v>1.357048692060278</v>
      </c>
      <c r="BV80" s="39">
        <v>1.5207120865880084</v>
      </c>
      <c r="BW80" s="39">
        <v>1</v>
      </c>
      <c r="BX80" s="39"/>
      <c r="BY80" s="243"/>
    </row>
    <row r="81" spans="2:76" s="2" customFormat="1" x14ac:dyDescent="0.55000000000000004"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  <c r="AA81" s="87"/>
      <c r="AB81" s="87"/>
      <c r="AC81" s="87"/>
      <c r="AD81" s="87"/>
      <c r="AE81" s="87"/>
      <c r="AF81" s="87"/>
      <c r="AG81" s="87"/>
      <c r="AH81" s="87"/>
      <c r="AI81" s="87"/>
      <c r="AJ81" s="87"/>
      <c r="AK81" s="87"/>
      <c r="AL81" s="87"/>
      <c r="AM81" s="87"/>
      <c r="AN81" s="87"/>
      <c r="AO81" s="87"/>
      <c r="AP81" s="87"/>
      <c r="AQ81" s="87"/>
      <c r="AR81" s="87"/>
      <c r="AS81" s="87"/>
      <c r="AT81" s="87"/>
      <c r="AU81" s="87"/>
      <c r="AV81" s="87"/>
      <c r="AW81" s="87"/>
      <c r="AX81" s="87"/>
      <c r="AY81" s="87"/>
      <c r="AZ81" s="87"/>
      <c r="BA81" s="87"/>
      <c r="BB81" s="87"/>
      <c r="BC81" s="87"/>
      <c r="BD81" s="87"/>
      <c r="BE81" s="87"/>
      <c r="BF81" s="87"/>
      <c r="BG81" s="87"/>
      <c r="BH81" s="87"/>
      <c r="BI81" s="87"/>
      <c r="BJ81" s="87"/>
      <c r="BK81" s="87"/>
      <c r="BL81" s="87"/>
      <c r="BM81" s="87"/>
      <c r="BN81" s="87"/>
      <c r="BO81" s="87"/>
      <c r="BP81" s="87"/>
      <c r="BQ81" s="87"/>
      <c r="BR81" s="87"/>
      <c r="BS81" s="87"/>
      <c r="BT81" s="87"/>
      <c r="BU81" s="87"/>
      <c r="BV81" s="87"/>
      <c r="BW81" s="87"/>
      <c r="BX81" s="87"/>
    </row>
    <row r="82" spans="2:76" s="2" customFormat="1" ht="33" customHeight="1" x14ac:dyDescent="0.55000000000000004">
      <c r="B82" s="371" t="s">
        <v>103</v>
      </c>
      <c r="C82" s="372"/>
      <c r="D82" s="372"/>
      <c r="BX82" s="35"/>
    </row>
  </sheetData>
  <sheetProtection algorithmName="SHA-512" hashValue="U5RPoDRNwZN/68wBBkO/j5qe86ybquvq5Y6czjviTqHG09az0Uhw+YAgc4PRKn/i3AA2rLYI92eItm84cj8sNw==" saltValue="XBRR2iggGepIZAPh38IyAA==" spinCount="100000" sheet="1" objects="1" scenarios="1"/>
  <mergeCells count="10">
    <mergeCell ref="B1:D1"/>
    <mergeCell ref="BX6:BX8"/>
    <mergeCell ref="B82:D82"/>
    <mergeCell ref="B2:D2"/>
    <mergeCell ref="B6:B8"/>
    <mergeCell ref="B80:D80"/>
    <mergeCell ref="C6:C8"/>
    <mergeCell ref="D6:D8"/>
    <mergeCell ref="B3:C3"/>
    <mergeCell ref="E2:H2"/>
  </mergeCells>
  <hyperlinks>
    <hyperlink ref="B4" location="INDICE!A1" display="MENÚ PRINCIPAL" xr:uid="{00000000-0004-0000-0A00-000000000000}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1:IV81"/>
  <sheetViews>
    <sheetView windowProtection="1" showGridLines="0" zoomScale="70" zoomScaleNormal="70" workbookViewId="0">
      <pane ySplit="8" topLeftCell="A9" activePane="bottomLeft" state="frozen"/>
      <selection pane="bottomLeft" activeCell="C7" sqref="C7"/>
    </sheetView>
  </sheetViews>
  <sheetFormatPr defaultColWidth="11.41796875" defaultRowHeight="14.4" x14ac:dyDescent="0.55000000000000004"/>
  <cols>
    <col min="1" max="1" width="3.68359375" style="246" customWidth="1"/>
    <col min="2" max="3" width="11.41796875" style="246"/>
    <col min="4" max="4" width="71.83984375" style="246" bestFit="1" customWidth="1"/>
    <col min="5" max="8" width="21.15625" style="246" customWidth="1"/>
    <col min="9" max="16384" width="11.41796875" style="246"/>
  </cols>
  <sheetData>
    <row r="1" spans="1:256" ht="23.1" x14ac:dyDescent="0.6">
      <c r="A1" s="176"/>
      <c r="B1" s="303" t="s">
        <v>333</v>
      </c>
      <c r="C1" s="176"/>
      <c r="D1" s="176"/>
      <c r="E1" s="424"/>
      <c r="F1" s="424"/>
      <c r="G1" s="160"/>
      <c r="H1" s="160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  <c r="Z1" s="424"/>
      <c r="AA1" s="424"/>
      <c r="AB1" s="424"/>
      <c r="AC1" s="424"/>
      <c r="AD1" s="424"/>
      <c r="AE1" s="424"/>
      <c r="AF1" s="424"/>
      <c r="AG1" s="424"/>
      <c r="AH1" s="424"/>
      <c r="AI1" s="424"/>
      <c r="AJ1" s="424"/>
      <c r="AK1" s="424"/>
      <c r="AL1" s="424"/>
      <c r="AM1" s="424"/>
      <c r="AN1" s="424"/>
      <c r="AO1" s="424"/>
      <c r="AP1" s="424"/>
      <c r="AQ1" s="424"/>
      <c r="AR1" s="424"/>
      <c r="AS1" s="424"/>
      <c r="AT1" s="424"/>
      <c r="AU1" s="424"/>
      <c r="AV1" s="424"/>
      <c r="AW1" s="424"/>
      <c r="AX1" s="424"/>
      <c r="AY1" s="424"/>
      <c r="AZ1" s="424"/>
      <c r="BA1" s="424"/>
      <c r="BB1" s="424"/>
      <c r="BC1" s="424"/>
      <c r="BD1" s="424"/>
      <c r="BE1" s="424"/>
      <c r="BF1" s="424"/>
      <c r="BG1" s="424"/>
      <c r="BH1" s="424"/>
      <c r="BI1" s="424"/>
      <c r="BJ1" s="424"/>
      <c r="BK1" s="424"/>
      <c r="BL1" s="424"/>
      <c r="BM1" s="424"/>
      <c r="BN1" s="424"/>
      <c r="BO1" s="424"/>
      <c r="BP1" s="424"/>
      <c r="BQ1" s="424"/>
      <c r="BR1" s="424"/>
      <c r="BS1" s="424"/>
      <c r="BT1" s="424"/>
      <c r="BU1" s="424"/>
      <c r="BV1" s="424"/>
      <c r="BW1" s="424"/>
      <c r="BX1" s="424"/>
      <c r="BY1" s="424"/>
      <c r="BZ1" s="424"/>
      <c r="CA1" s="424"/>
      <c r="CB1" s="424"/>
      <c r="CC1" s="424"/>
      <c r="CD1" s="424"/>
      <c r="CE1" s="424"/>
      <c r="CF1" s="424"/>
      <c r="CG1" s="424"/>
      <c r="CH1" s="424"/>
      <c r="CI1" s="424"/>
      <c r="CJ1" s="424"/>
      <c r="CK1" s="424"/>
      <c r="CL1" s="424"/>
      <c r="CM1" s="424"/>
      <c r="CN1" s="424"/>
      <c r="CO1" s="424"/>
      <c r="CP1" s="424"/>
      <c r="CQ1" s="424"/>
      <c r="CR1" s="424"/>
      <c r="CS1" s="424"/>
      <c r="CT1" s="424"/>
      <c r="CU1" s="424"/>
      <c r="CV1" s="424"/>
      <c r="CW1" s="424"/>
      <c r="CX1" s="424"/>
      <c r="CY1" s="424"/>
      <c r="CZ1" s="424"/>
      <c r="DA1" s="424"/>
      <c r="DB1" s="424"/>
      <c r="DC1" s="424"/>
      <c r="DD1" s="424"/>
      <c r="DE1" s="424"/>
      <c r="DF1" s="424"/>
      <c r="DG1" s="424"/>
      <c r="DH1" s="424"/>
      <c r="DI1" s="424"/>
      <c r="DJ1" s="424"/>
      <c r="DK1" s="424"/>
      <c r="DL1" s="424"/>
      <c r="DM1" s="424"/>
      <c r="DN1" s="424"/>
      <c r="DO1" s="424"/>
      <c r="DP1" s="424"/>
      <c r="DQ1" s="424"/>
      <c r="DR1" s="424"/>
      <c r="DS1" s="424"/>
      <c r="DT1" s="424"/>
      <c r="DU1" s="424"/>
      <c r="DV1" s="424"/>
      <c r="DW1" s="424"/>
      <c r="DX1" s="424"/>
      <c r="DY1" s="424"/>
      <c r="DZ1" s="424"/>
      <c r="EA1" s="424"/>
      <c r="EB1" s="424"/>
      <c r="EC1" s="424"/>
      <c r="ED1" s="424"/>
      <c r="EE1" s="424"/>
      <c r="EF1" s="424"/>
      <c r="EG1" s="424"/>
      <c r="EH1" s="424"/>
      <c r="EI1" s="424"/>
      <c r="EJ1" s="424"/>
      <c r="EK1" s="424"/>
      <c r="EL1" s="424"/>
      <c r="EM1" s="424"/>
      <c r="EN1" s="424"/>
      <c r="EO1" s="424"/>
      <c r="EP1" s="424"/>
      <c r="EQ1" s="424"/>
      <c r="ER1" s="424"/>
      <c r="ES1" s="424"/>
      <c r="ET1" s="424"/>
      <c r="EU1" s="424"/>
      <c r="EV1" s="424"/>
      <c r="EW1" s="424"/>
      <c r="EX1" s="424"/>
      <c r="EY1" s="424"/>
      <c r="EZ1" s="424"/>
      <c r="FA1" s="424"/>
      <c r="FB1" s="424"/>
      <c r="FC1" s="424"/>
      <c r="FD1" s="424"/>
      <c r="FE1" s="424"/>
      <c r="FF1" s="424"/>
      <c r="FG1" s="424"/>
      <c r="FH1" s="424"/>
      <c r="FI1" s="424"/>
      <c r="FJ1" s="424"/>
      <c r="FK1" s="424"/>
      <c r="FL1" s="424"/>
      <c r="FM1" s="424"/>
      <c r="FN1" s="424"/>
      <c r="FO1" s="424"/>
      <c r="FP1" s="424"/>
      <c r="FQ1" s="424"/>
      <c r="FR1" s="424"/>
      <c r="FS1" s="424"/>
      <c r="FT1" s="424"/>
      <c r="FU1" s="424"/>
      <c r="FV1" s="424"/>
      <c r="FW1" s="424"/>
      <c r="FX1" s="424"/>
      <c r="FY1" s="424"/>
      <c r="FZ1" s="424"/>
      <c r="GA1" s="424"/>
      <c r="GB1" s="424"/>
      <c r="GC1" s="424"/>
      <c r="GD1" s="424"/>
      <c r="GE1" s="424"/>
      <c r="GF1" s="424"/>
      <c r="GG1" s="424"/>
      <c r="GH1" s="424"/>
      <c r="GI1" s="424"/>
      <c r="GJ1" s="424"/>
      <c r="GK1" s="424"/>
      <c r="GL1" s="424"/>
      <c r="GM1" s="424"/>
      <c r="GN1" s="424"/>
      <c r="GO1" s="424"/>
      <c r="GP1" s="424"/>
      <c r="GQ1" s="424"/>
      <c r="GR1" s="424"/>
      <c r="GS1" s="424"/>
      <c r="GT1" s="424"/>
      <c r="GU1" s="424"/>
      <c r="GV1" s="424"/>
      <c r="GW1" s="424"/>
      <c r="GX1" s="424"/>
      <c r="GY1" s="424"/>
      <c r="GZ1" s="424"/>
      <c r="HA1" s="424"/>
      <c r="HB1" s="424"/>
      <c r="HC1" s="424"/>
      <c r="HD1" s="424"/>
      <c r="HE1" s="424"/>
      <c r="HF1" s="424"/>
      <c r="HG1" s="424"/>
      <c r="HH1" s="424"/>
      <c r="HI1" s="424"/>
      <c r="HJ1" s="424"/>
      <c r="HK1" s="424"/>
      <c r="HL1" s="424"/>
      <c r="HM1" s="424"/>
      <c r="HN1" s="424"/>
      <c r="HO1" s="424"/>
      <c r="HP1" s="424"/>
      <c r="HQ1" s="424"/>
      <c r="HR1" s="424"/>
      <c r="HS1" s="424"/>
      <c r="HT1" s="424"/>
      <c r="HU1" s="424"/>
      <c r="HV1" s="424"/>
      <c r="HW1" s="424"/>
      <c r="HX1" s="424"/>
      <c r="HY1" s="424"/>
      <c r="HZ1" s="424"/>
      <c r="IA1" s="424"/>
      <c r="IB1" s="424"/>
      <c r="IC1" s="424"/>
      <c r="ID1" s="424"/>
      <c r="IE1" s="424"/>
      <c r="IF1" s="424"/>
      <c r="IG1" s="424"/>
      <c r="IH1" s="424"/>
      <c r="II1" s="424"/>
      <c r="IJ1" s="424"/>
      <c r="IK1" s="424"/>
      <c r="IL1" s="424"/>
      <c r="IM1" s="424"/>
      <c r="IN1" s="424"/>
      <c r="IO1" s="424"/>
      <c r="IP1" s="424"/>
      <c r="IQ1" s="424"/>
      <c r="IR1" s="424"/>
      <c r="IS1" s="424"/>
      <c r="IT1" s="424"/>
      <c r="IU1" s="424"/>
      <c r="IV1" s="424"/>
    </row>
    <row r="2" spans="1:256" ht="23.1" x14ac:dyDescent="0.6">
      <c r="A2" s="177"/>
      <c r="B2" s="303" t="s">
        <v>331</v>
      </c>
      <c r="C2" s="307"/>
      <c r="D2" s="307"/>
      <c r="E2" s="307"/>
      <c r="F2" s="160"/>
      <c r="H2" s="160"/>
      <c r="I2" s="393"/>
      <c r="J2" s="393"/>
      <c r="K2" s="393"/>
      <c r="L2" s="393"/>
      <c r="M2" s="393"/>
      <c r="N2" s="393"/>
      <c r="O2" s="393"/>
      <c r="P2" s="393"/>
      <c r="Q2" s="393"/>
      <c r="R2" s="393"/>
      <c r="S2" s="393"/>
      <c r="T2" s="393"/>
      <c r="U2" s="393"/>
      <c r="V2" s="393"/>
      <c r="W2" s="393"/>
      <c r="X2" s="393"/>
      <c r="Y2" s="393"/>
      <c r="Z2" s="393"/>
      <c r="AA2" s="393"/>
      <c r="AB2" s="393"/>
      <c r="AC2" s="393"/>
      <c r="AD2" s="393"/>
      <c r="AE2" s="393"/>
      <c r="AF2" s="393"/>
      <c r="AG2" s="393"/>
      <c r="AH2" s="393"/>
      <c r="AI2" s="393"/>
      <c r="AJ2" s="393"/>
      <c r="AK2" s="393"/>
      <c r="AL2" s="393"/>
      <c r="AM2" s="393"/>
      <c r="AN2" s="393"/>
      <c r="AO2" s="393"/>
      <c r="AP2" s="393"/>
      <c r="AQ2" s="393"/>
      <c r="AR2" s="393"/>
      <c r="AS2" s="393"/>
      <c r="AT2" s="393"/>
      <c r="AU2" s="393"/>
      <c r="AV2" s="393"/>
      <c r="AW2" s="393"/>
      <c r="AX2" s="393"/>
      <c r="AY2" s="393"/>
      <c r="AZ2" s="393"/>
      <c r="BA2" s="393"/>
      <c r="BB2" s="393"/>
      <c r="BC2" s="393"/>
      <c r="BD2" s="393"/>
      <c r="BE2" s="393"/>
      <c r="BF2" s="393"/>
      <c r="BG2" s="393"/>
      <c r="BH2" s="393"/>
      <c r="BI2" s="393"/>
      <c r="BJ2" s="393"/>
      <c r="BK2" s="393"/>
      <c r="BL2" s="393"/>
      <c r="BM2" s="393"/>
      <c r="BN2" s="393"/>
      <c r="BO2" s="393"/>
      <c r="BP2" s="393"/>
      <c r="BQ2" s="393"/>
      <c r="BR2" s="393"/>
      <c r="BS2" s="393"/>
      <c r="BT2" s="393"/>
      <c r="BU2" s="393"/>
      <c r="BV2" s="393"/>
      <c r="BW2" s="393"/>
      <c r="BX2" s="393"/>
      <c r="BY2" s="393"/>
      <c r="BZ2" s="393"/>
      <c r="CA2" s="393"/>
      <c r="CB2" s="393"/>
      <c r="CC2" s="393"/>
      <c r="CD2" s="393"/>
      <c r="CE2" s="393"/>
      <c r="CF2" s="393"/>
      <c r="CG2" s="393"/>
      <c r="CH2" s="393"/>
      <c r="CI2" s="393"/>
      <c r="CJ2" s="393"/>
      <c r="CK2" s="393"/>
      <c r="CL2" s="393"/>
      <c r="CM2" s="393"/>
      <c r="CN2" s="393"/>
      <c r="CO2" s="393"/>
      <c r="CP2" s="393"/>
      <c r="CQ2" s="393"/>
      <c r="CR2" s="393"/>
      <c r="CS2" s="393"/>
      <c r="CT2" s="393"/>
      <c r="CU2" s="393"/>
      <c r="CV2" s="393"/>
      <c r="CW2" s="393"/>
      <c r="CX2" s="393"/>
      <c r="CY2" s="393"/>
      <c r="CZ2" s="393"/>
      <c r="DA2" s="393"/>
      <c r="DB2" s="393"/>
      <c r="DC2" s="393"/>
      <c r="DD2" s="393"/>
      <c r="DE2" s="393"/>
      <c r="DF2" s="393"/>
      <c r="DG2" s="393"/>
      <c r="DH2" s="393"/>
      <c r="DI2" s="393"/>
      <c r="DJ2" s="393"/>
      <c r="DK2" s="393"/>
      <c r="DL2" s="393"/>
      <c r="DM2" s="393"/>
      <c r="DN2" s="393"/>
      <c r="DO2" s="393"/>
      <c r="DP2" s="393"/>
      <c r="DQ2" s="393"/>
      <c r="DR2" s="393"/>
      <c r="DS2" s="393"/>
      <c r="DT2" s="393"/>
      <c r="DU2" s="393"/>
      <c r="DV2" s="393"/>
      <c r="DW2" s="393"/>
      <c r="DX2" s="393"/>
      <c r="DY2" s="393"/>
      <c r="DZ2" s="393"/>
      <c r="EA2" s="393"/>
      <c r="EB2" s="393"/>
      <c r="EC2" s="393"/>
      <c r="ED2" s="393"/>
      <c r="EE2" s="393"/>
      <c r="EF2" s="393"/>
      <c r="EG2" s="393"/>
      <c r="EH2" s="393"/>
      <c r="EI2" s="393"/>
      <c r="EJ2" s="393"/>
      <c r="EK2" s="393"/>
      <c r="EL2" s="393"/>
      <c r="EM2" s="393"/>
      <c r="EN2" s="393"/>
      <c r="EO2" s="393"/>
      <c r="EP2" s="393"/>
      <c r="EQ2" s="393"/>
      <c r="ER2" s="393"/>
      <c r="ES2" s="393"/>
      <c r="ET2" s="393"/>
      <c r="EU2" s="393"/>
      <c r="EV2" s="393"/>
      <c r="EW2" s="393"/>
      <c r="EX2" s="393"/>
      <c r="EY2" s="393"/>
      <c r="EZ2" s="393"/>
      <c r="FA2" s="393"/>
      <c r="FB2" s="393"/>
      <c r="FC2" s="393"/>
      <c r="FD2" s="393"/>
      <c r="FE2" s="393"/>
      <c r="FF2" s="393"/>
      <c r="FG2" s="393"/>
      <c r="FH2" s="393"/>
      <c r="FI2" s="393"/>
      <c r="FJ2" s="393"/>
      <c r="FK2" s="393"/>
      <c r="FL2" s="393"/>
      <c r="FM2" s="393"/>
      <c r="FN2" s="393"/>
      <c r="FO2" s="393"/>
      <c r="FP2" s="393"/>
      <c r="FQ2" s="393"/>
      <c r="FR2" s="393"/>
      <c r="FS2" s="393"/>
      <c r="FT2" s="393"/>
      <c r="FU2" s="393"/>
      <c r="FV2" s="393"/>
      <c r="FW2" s="393"/>
      <c r="FX2" s="393"/>
      <c r="FY2" s="393"/>
      <c r="FZ2" s="393"/>
      <c r="GA2" s="393"/>
      <c r="GB2" s="393"/>
      <c r="GC2" s="393"/>
      <c r="GD2" s="393"/>
      <c r="GE2" s="393"/>
      <c r="GF2" s="393"/>
      <c r="GG2" s="393"/>
      <c r="GH2" s="393"/>
      <c r="GI2" s="393"/>
      <c r="GJ2" s="393"/>
      <c r="GK2" s="393"/>
      <c r="GL2" s="393"/>
      <c r="GM2" s="393"/>
      <c r="GN2" s="393"/>
      <c r="GO2" s="393"/>
      <c r="GP2" s="393"/>
      <c r="GQ2" s="393"/>
      <c r="GR2" s="393"/>
      <c r="GS2" s="393"/>
      <c r="GT2" s="393"/>
      <c r="GU2" s="393"/>
      <c r="GV2" s="393"/>
      <c r="GW2" s="393"/>
      <c r="GX2" s="393"/>
      <c r="GY2" s="393"/>
      <c r="GZ2" s="393"/>
      <c r="HA2" s="393"/>
      <c r="HB2" s="393"/>
      <c r="HC2" s="393"/>
      <c r="HD2" s="393"/>
      <c r="HE2" s="393"/>
      <c r="HF2" s="393"/>
      <c r="HG2" s="393"/>
      <c r="HH2" s="393"/>
      <c r="HI2" s="393"/>
      <c r="HJ2" s="393"/>
      <c r="HK2" s="393"/>
      <c r="HL2" s="393"/>
      <c r="HM2" s="393"/>
      <c r="HN2" s="393"/>
      <c r="HO2" s="393"/>
      <c r="HP2" s="393"/>
      <c r="HQ2" s="393"/>
      <c r="HR2" s="393"/>
      <c r="HS2" s="393"/>
      <c r="HT2" s="393"/>
      <c r="HU2" s="393"/>
      <c r="HV2" s="393"/>
      <c r="HW2" s="393"/>
      <c r="HX2" s="393"/>
      <c r="HY2" s="393"/>
      <c r="HZ2" s="393"/>
      <c r="IA2" s="393"/>
      <c r="IB2" s="393"/>
      <c r="IC2" s="393"/>
      <c r="ID2" s="393"/>
      <c r="IE2" s="393"/>
      <c r="IF2" s="393"/>
      <c r="IG2" s="393"/>
      <c r="IH2" s="393"/>
      <c r="II2" s="393"/>
      <c r="IJ2" s="393"/>
      <c r="IK2" s="393"/>
      <c r="IL2" s="393"/>
      <c r="IM2" s="393"/>
      <c r="IN2" s="393"/>
      <c r="IO2" s="393"/>
      <c r="IP2" s="393"/>
      <c r="IQ2" s="393"/>
      <c r="IR2" s="393"/>
      <c r="IS2" s="393"/>
      <c r="IT2" s="393"/>
      <c r="IU2" s="393"/>
      <c r="IV2" s="393"/>
    </row>
    <row r="3" spans="1:256" ht="15.6" x14ac:dyDescent="0.6">
      <c r="A3" s="177"/>
      <c r="B3" s="399" t="s">
        <v>348</v>
      </c>
      <c r="C3" s="399"/>
      <c r="D3" s="177"/>
      <c r="F3" s="256"/>
      <c r="H3" s="256"/>
      <c r="I3" s="256"/>
      <c r="J3" s="256"/>
      <c r="K3" s="256"/>
      <c r="L3" s="256"/>
      <c r="M3" s="256"/>
      <c r="N3" s="256"/>
      <c r="O3" s="256"/>
      <c r="P3" s="256"/>
      <c r="Q3" s="256"/>
      <c r="R3" s="256"/>
      <c r="S3" s="256"/>
      <c r="T3" s="256"/>
      <c r="U3" s="256"/>
      <c r="V3" s="256"/>
      <c r="W3" s="256"/>
      <c r="X3" s="256"/>
      <c r="Y3" s="256"/>
      <c r="Z3" s="256"/>
      <c r="AA3" s="256"/>
      <c r="AB3" s="256"/>
      <c r="AC3" s="256"/>
      <c r="AD3" s="256"/>
      <c r="AE3" s="256"/>
      <c r="AF3" s="256"/>
      <c r="AG3" s="256"/>
      <c r="AH3" s="256"/>
      <c r="AI3" s="256"/>
      <c r="AJ3" s="256"/>
      <c r="AK3" s="256"/>
      <c r="AL3" s="256"/>
      <c r="AM3" s="256"/>
      <c r="AN3" s="256"/>
      <c r="AO3" s="256"/>
      <c r="AP3" s="256"/>
      <c r="AQ3" s="256"/>
      <c r="AR3" s="256"/>
      <c r="AS3" s="256"/>
      <c r="AT3" s="256"/>
      <c r="AU3" s="256"/>
      <c r="AV3" s="256"/>
      <c r="AW3" s="256"/>
      <c r="AX3" s="256"/>
      <c r="AY3" s="256"/>
      <c r="AZ3" s="256"/>
      <c r="BA3" s="256"/>
      <c r="BB3" s="256"/>
      <c r="BC3" s="256"/>
      <c r="BD3" s="256"/>
      <c r="BE3" s="256"/>
      <c r="BF3" s="256"/>
      <c r="BG3" s="256"/>
      <c r="BH3" s="256"/>
      <c r="BI3" s="256"/>
      <c r="BJ3" s="256"/>
      <c r="BK3" s="256"/>
      <c r="BL3" s="256"/>
      <c r="BM3" s="256"/>
      <c r="BN3" s="256"/>
      <c r="BO3" s="256"/>
      <c r="BP3" s="256"/>
      <c r="BQ3" s="256"/>
      <c r="BR3" s="256"/>
      <c r="BS3" s="256"/>
      <c r="BT3" s="256"/>
      <c r="BU3" s="256"/>
      <c r="BV3" s="256"/>
      <c r="BW3" s="256"/>
      <c r="BX3" s="256"/>
      <c r="BY3" s="256"/>
      <c r="BZ3" s="256"/>
      <c r="CA3" s="256"/>
      <c r="CB3" s="256"/>
      <c r="CC3" s="256"/>
      <c r="CD3" s="256"/>
      <c r="CE3" s="256"/>
      <c r="CF3" s="256"/>
      <c r="CG3" s="256"/>
      <c r="CH3" s="256"/>
      <c r="CI3" s="256"/>
      <c r="CJ3" s="256"/>
      <c r="CK3" s="256"/>
      <c r="CL3" s="256"/>
      <c r="CM3" s="256"/>
      <c r="CN3" s="256"/>
      <c r="CO3" s="256"/>
      <c r="CP3" s="256"/>
      <c r="CQ3" s="256"/>
      <c r="CR3" s="256"/>
      <c r="CS3" s="256"/>
      <c r="CT3" s="256"/>
      <c r="CU3" s="256"/>
      <c r="CV3" s="256"/>
      <c r="CW3" s="256"/>
      <c r="CX3" s="256"/>
      <c r="CY3" s="256"/>
      <c r="CZ3" s="256"/>
      <c r="DA3" s="256"/>
      <c r="DB3" s="256"/>
      <c r="DC3" s="256"/>
      <c r="DD3" s="256"/>
      <c r="DE3" s="256"/>
      <c r="DF3" s="256"/>
      <c r="DG3" s="256"/>
      <c r="DH3" s="256"/>
      <c r="DI3" s="256"/>
      <c r="DJ3" s="256"/>
      <c r="DK3" s="256"/>
      <c r="DL3" s="256"/>
      <c r="DM3" s="256"/>
      <c r="DN3" s="256"/>
      <c r="DO3" s="256"/>
      <c r="DP3" s="256"/>
      <c r="DQ3" s="256"/>
      <c r="DR3" s="256"/>
      <c r="DS3" s="256"/>
      <c r="DT3" s="256"/>
      <c r="DU3" s="256"/>
      <c r="DV3" s="256"/>
      <c r="DW3" s="256"/>
      <c r="DX3" s="256"/>
      <c r="DY3" s="256"/>
      <c r="DZ3" s="256"/>
      <c r="EA3" s="256"/>
      <c r="EB3" s="256"/>
      <c r="EC3" s="256"/>
      <c r="ED3" s="256"/>
      <c r="EE3" s="256"/>
      <c r="EF3" s="256"/>
      <c r="EG3" s="256"/>
      <c r="EH3" s="256"/>
      <c r="EI3" s="256"/>
      <c r="EJ3" s="256"/>
      <c r="EK3" s="256"/>
      <c r="EL3" s="256"/>
      <c r="EM3" s="256"/>
      <c r="EN3" s="256"/>
      <c r="EO3" s="256"/>
      <c r="EP3" s="256"/>
      <c r="EQ3" s="256"/>
      <c r="ER3" s="256"/>
      <c r="ES3" s="256"/>
      <c r="ET3" s="256"/>
      <c r="EU3" s="256"/>
      <c r="EV3" s="256"/>
      <c r="EW3" s="256"/>
      <c r="EX3" s="256"/>
      <c r="EY3" s="256"/>
      <c r="EZ3" s="256"/>
      <c r="FA3" s="256"/>
      <c r="FB3" s="256"/>
      <c r="FC3" s="256"/>
      <c r="FD3" s="256"/>
      <c r="FE3" s="256"/>
      <c r="FF3" s="256"/>
      <c r="FG3" s="256"/>
      <c r="FH3" s="256"/>
      <c r="FI3" s="256"/>
      <c r="FJ3" s="256"/>
      <c r="FK3" s="256"/>
      <c r="FL3" s="256"/>
      <c r="FM3" s="256"/>
      <c r="FN3" s="256"/>
      <c r="FO3" s="256"/>
      <c r="FP3" s="256"/>
      <c r="FQ3" s="256"/>
      <c r="FR3" s="256"/>
      <c r="FS3" s="256"/>
      <c r="FT3" s="256"/>
      <c r="FU3" s="256"/>
      <c r="FV3" s="256"/>
      <c r="FW3" s="256"/>
      <c r="FX3" s="256"/>
      <c r="FY3" s="256"/>
      <c r="FZ3" s="256"/>
      <c r="GA3" s="256"/>
      <c r="GB3" s="256"/>
      <c r="GC3" s="256"/>
      <c r="GD3" s="256"/>
      <c r="GE3" s="256"/>
      <c r="GF3" s="256"/>
      <c r="GG3" s="256"/>
      <c r="GH3" s="256"/>
      <c r="GI3" s="256"/>
      <c r="GJ3" s="256"/>
      <c r="GK3" s="256"/>
      <c r="GL3" s="256"/>
      <c r="GM3" s="256"/>
      <c r="GN3" s="256"/>
      <c r="GO3" s="256"/>
      <c r="GP3" s="256"/>
      <c r="GQ3" s="256"/>
      <c r="GR3" s="256"/>
      <c r="GS3" s="256"/>
      <c r="GT3" s="256"/>
      <c r="GU3" s="256"/>
      <c r="GV3" s="256"/>
      <c r="GW3" s="256"/>
      <c r="GX3" s="256"/>
      <c r="GY3" s="256"/>
      <c r="GZ3" s="256"/>
      <c r="HA3" s="256"/>
      <c r="HB3" s="256"/>
      <c r="HC3" s="256"/>
      <c r="HD3" s="256"/>
      <c r="HE3" s="256"/>
      <c r="HF3" s="256"/>
      <c r="HG3" s="256"/>
      <c r="HH3" s="256"/>
      <c r="HI3" s="256"/>
      <c r="HJ3" s="256"/>
      <c r="HK3" s="256"/>
      <c r="HL3" s="256"/>
      <c r="HM3" s="256"/>
      <c r="HN3" s="256"/>
      <c r="HO3" s="256"/>
      <c r="HP3" s="256"/>
      <c r="HQ3" s="256"/>
      <c r="HR3" s="256"/>
      <c r="HS3" s="256"/>
      <c r="HT3" s="256"/>
      <c r="HU3" s="256"/>
      <c r="HV3" s="256"/>
      <c r="HW3" s="256"/>
      <c r="HX3" s="256"/>
      <c r="HY3" s="256"/>
      <c r="HZ3" s="256"/>
      <c r="IA3" s="256"/>
      <c r="IB3" s="256"/>
      <c r="IC3" s="256"/>
      <c r="ID3" s="256"/>
      <c r="IE3" s="256"/>
      <c r="IF3" s="256"/>
      <c r="IG3" s="256"/>
      <c r="IH3" s="256"/>
      <c r="II3" s="256"/>
      <c r="IJ3" s="256"/>
      <c r="IK3" s="256"/>
      <c r="IL3" s="256"/>
      <c r="IM3" s="256"/>
      <c r="IN3" s="256"/>
      <c r="IO3" s="256"/>
      <c r="IP3" s="256"/>
      <c r="IQ3" s="256"/>
      <c r="IR3" s="256"/>
      <c r="IS3" s="256"/>
      <c r="IT3" s="256"/>
      <c r="IU3" s="256"/>
      <c r="IV3" s="256"/>
    </row>
    <row r="4" spans="1:256" ht="31.5" customHeight="1" thickBot="1" x14ac:dyDescent="0.65">
      <c r="A4" s="177"/>
      <c r="B4" s="255"/>
      <c r="C4" s="255"/>
      <c r="D4" s="255"/>
      <c r="F4" s="256"/>
      <c r="H4" s="256"/>
      <c r="I4" s="256"/>
      <c r="J4" s="256"/>
      <c r="K4" s="256"/>
      <c r="L4" s="256"/>
      <c r="M4" s="256"/>
      <c r="N4" s="256"/>
      <c r="O4" s="256"/>
      <c r="P4" s="256"/>
      <c r="Q4" s="256"/>
      <c r="R4" s="256"/>
      <c r="S4" s="256"/>
      <c r="T4" s="256"/>
      <c r="U4" s="256"/>
      <c r="V4" s="256"/>
      <c r="W4" s="256"/>
      <c r="X4" s="256"/>
      <c r="Y4" s="256"/>
      <c r="Z4" s="256"/>
      <c r="AA4" s="256"/>
      <c r="AB4" s="256"/>
      <c r="AC4" s="256"/>
      <c r="AD4" s="256"/>
      <c r="AE4" s="256"/>
      <c r="AF4" s="256"/>
      <c r="AG4" s="256"/>
      <c r="AH4" s="256"/>
      <c r="AI4" s="256"/>
      <c r="AJ4" s="256"/>
      <c r="AK4" s="256"/>
      <c r="AL4" s="256"/>
      <c r="AM4" s="256"/>
      <c r="AN4" s="256"/>
      <c r="AO4" s="256"/>
      <c r="AP4" s="256"/>
      <c r="AQ4" s="256"/>
      <c r="AR4" s="256"/>
      <c r="AS4" s="256"/>
      <c r="AT4" s="256"/>
      <c r="AU4" s="256"/>
      <c r="AV4" s="256"/>
      <c r="AW4" s="256"/>
      <c r="AX4" s="256"/>
      <c r="AY4" s="256"/>
      <c r="AZ4" s="256"/>
      <c r="BA4" s="256"/>
      <c r="BB4" s="256"/>
      <c r="BC4" s="256"/>
      <c r="BD4" s="256"/>
      <c r="BE4" s="256"/>
      <c r="BF4" s="256"/>
      <c r="BG4" s="256"/>
      <c r="BH4" s="256"/>
      <c r="BI4" s="256"/>
      <c r="BJ4" s="256"/>
      <c r="BK4" s="256"/>
      <c r="BL4" s="256"/>
      <c r="BM4" s="256"/>
      <c r="BN4" s="256"/>
      <c r="BO4" s="256"/>
      <c r="BP4" s="256"/>
      <c r="BQ4" s="256"/>
      <c r="BR4" s="256"/>
      <c r="BS4" s="256"/>
      <c r="BT4" s="256"/>
      <c r="BU4" s="256"/>
      <c r="BV4" s="256"/>
      <c r="BW4" s="256"/>
      <c r="BX4" s="256"/>
      <c r="BY4" s="256"/>
      <c r="BZ4" s="256"/>
      <c r="CA4" s="256"/>
      <c r="CB4" s="256"/>
      <c r="CC4" s="256"/>
      <c r="CD4" s="256"/>
      <c r="CE4" s="256"/>
      <c r="CF4" s="256"/>
      <c r="CG4" s="256"/>
      <c r="CH4" s="256"/>
      <c r="CI4" s="256"/>
      <c r="CJ4" s="256"/>
      <c r="CK4" s="256"/>
      <c r="CL4" s="256"/>
      <c r="CM4" s="256"/>
      <c r="CN4" s="256"/>
      <c r="CO4" s="256"/>
      <c r="CP4" s="256"/>
      <c r="CQ4" s="256"/>
      <c r="CR4" s="256"/>
      <c r="CS4" s="256"/>
      <c r="CT4" s="256"/>
      <c r="CU4" s="256"/>
      <c r="CV4" s="256"/>
      <c r="CW4" s="256"/>
      <c r="CX4" s="256"/>
      <c r="CY4" s="256"/>
      <c r="CZ4" s="256"/>
      <c r="DA4" s="256"/>
      <c r="DB4" s="256"/>
      <c r="DC4" s="256"/>
      <c r="DD4" s="256"/>
      <c r="DE4" s="256"/>
      <c r="DF4" s="256"/>
      <c r="DG4" s="256"/>
      <c r="DH4" s="256"/>
      <c r="DI4" s="256"/>
      <c r="DJ4" s="256"/>
      <c r="DK4" s="256"/>
      <c r="DL4" s="256"/>
      <c r="DM4" s="256"/>
      <c r="DN4" s="256"/>
      <c r="DO4" s="256"/>
      <c r="DP4" s="256"/>
      <c r="DQ4" s="256"/>
      <c r="DR4" s="256"/>
      <c r="DS4" s="256"/>
      <c r="DT4" s="256"/>
      <c r="DU4" s="256"/>
      <c r="DV4" s="256"/>
      <c r="DW4" s="256"/>
      <c r="DX4" s="256"/>
      <c r="DY4" s="256"/>
      <c r="DZ4" s="256"/>
      <c r="EA4" s="256"/>
      <c r="EB4" s="256"/>
      <c r="EC4" s="256"/>
      <c r="ED4" s="256"/>
      <c r="EE4" s="256"/>
      <c r="EF4" s="256"/>
      <c r="EG4" s="256"/>
      <c r="EH4" s="256"/>
      <c r="EI4" s="256"/>
      <c r="EJ4" s="256"/>
      <c r="EK4" s="256"/>
      <c r="EL4" s="256"/>
      <c r="EM4" s="256"/>
      <c r="EN4" s="256"/>
      <c r="EO4" s="256"/>
      <c r="EP4" s="256"/>
      <c r="EQ4" s="256"/>
      <c r="ER4" s="256"/>
      <c r="ES4" s="256"/>
      <c r="ET4" s="256"/>
      <c r="EU4" s="256"/>
      <c r="EV4" s="256"/>
      <c r="EW4" s="256"/>
      <c r="EX4" s="256"/>
      <c r="EY4" s="256"/>
      <c r="EZ4" s="256"/>
      <c r="FA4" s="256"/>
      <c r="FB4" s="256"/>
      <c r="FC4" s="256"/>
      <c r="FD4" s="256"/>
      <c r="FE4" s="256"/>
      <c r="FF4" s="256"/>
      <c r="FG4" s="256"/>
      <c r="FH4" s="256"/>
      <c r="FI4" s="256"/>
      <c r="FJ4" s="256"/>
      <c r="FK4" s="256"/>
      <c r="FL4" s="256"/>
      <c r="FM4" s="256"/>
      <c r="FN4" s="256"/>
      <c r="FO4" s="256"/>
      <c r="FP4" s="256"/>
      <c r="FQ4" s="256"/>
      <c r="FR4" s="256"/>
      <c r="FS4" s="256"/>
      <c r="FT4" s="256"/>
      <c r="FU4" s="256"/>
      <c r="FV4" s="256"/>
      <c r="FW4" s="256"/>
      <c r="FX4" s="256"/>
      <c r="FY4" s="256"/>
      <c r="FZ4" s="256"/>
      <c r="GA4" s="256"/>
      <c r="GB4" s="256"/>
      <c r="GC4" s="256"/>
      <c r="GD4" s="256"/>
      <c r="GE4" s="256"/>
      <c r="GF4" s="256"/>
      <c r="GG4" s="256"/>
      <c r="GH4" s="256"/>
      <c r="GI4" s="256"/>
      <c r="GJ4" s="256"/>
      <c r="GK4" s="256"/>
      <c r="GL4" s="256"/>
      <c r="GM4" s="256"/>
      <c r="GN4" s="256"/>
      <c r="GO4" s="256"/>
      <c r="GP4" s="256"/>
      <c r="GQ4" s="256"/>
      <c r="GR4" s="256"/>
      <c r="GS4" s="256"/>
      <c r="GT4" s="256"/>
      <c r="GU4" s="256"/>
      <c r="GV4" s="256"/>
      <c r="GW4" s="256"/>
      <c r="GX4" s="256"/>
      <c r="GY4" s="256"/>
      <c r="GZ4" s="256"/>
      <c r="HA4" s="256"/>
      <c r="HB4" s="256"/>
      <c r="HC4" s="256"/>
      <c r="HD4" s="256"/>
      <c r="HE4" s="256"/>
      <c r="HF4" s="256"/>
      <c r="HG4" s="256"/>
      <c r="HH4" s="256"/>
      <c r="HI4" s="256"/>
      <c r="HJ4" s="256"/>
      <c r="HK4" s="256"/>
      <c r="HL4" s="256"/>
      <c r="HM4" s="256"/>
      <c r="HN4" s="256"/>
      <c r="HO4" s="256"/>
      <c r="HP4" s="256"/>
      <c r="HQ4" s="256"/>
      <c r="HR4" s="256"/>
      <c r="HS4" s="256"/>
      <c r="HT4" s="256"/>
      <c r="HU4" s="256"/>
      <c r="HV4" s="256"/>
      <c r="HW4" s="256"/>
      <c r="HX4" s="256"/>
      <c r="HY4" s="256"/>
      <c r="HZ4" s="256"/>
      <c r="IA4" s="256"/>
      <c r="IB4" s="256"/>
      <c r="IC4" s="256"/>
      <c r="ID4" s="256"/>
      <c r="IE4" s="256"/>
      <c r="IF4" s="256"/>
      <c r="IG4" s="256"/>
      <c r="IH4" s="256"/>
      <c r="II4" s="256"/>
      <c r="IJ4" s="256"/>
      <c r="IK4" s="256"/>
      <c r="IL4" s="256"/>
      <c r="IM4" s="256"/>
      <c r="IN4" s="256"/>
      <c r="IO4" s="256"/>
      <c r="IP4" s="256"/>
      <c r="IQ4" s="256"/>
      <c r="IR4" s="256"/>
      <c r="IS4" s="256"/>
      <c r="IT4" s="256"/>
      <c r="IU4" s="256"/>
      <c r="IV4" s="256"/>
    </row>
    <row r="5" spans="1:256" ht="39" customHeight="1" x14ac:dyDescent="0.6">
      <c r="A5" s="177"/>
      <c r="B5" s="31" t="s">
        <v>82</v>
      </c>
      <c r="C5" s="160"/>
      <c r="D5" s="160"/>
      <c r="E5" s="412" t="s">
        <v>98</v>
      </c>
      <c r="F5" s="414"/>
      <c r="G5" s="425" t="s">
        <v>292</v>
      </c>
      <c r="H5" s="426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  <c r="AX5" s="160"/>
      <c r="AY5" s="160"/>
      <c r="AZ5" s="160"/>
      <c r="BA5" s="160"/>
      <c r="BB5" s="160"/>
      <c r="BC5" s="160"/>
      <c r="BD5" s="160"/>
      <c r="BE5" s="160"/>
      <c r="BF5" s="160"/>
      <c r="BG5" s="160"/>
      <c r="BH5" s="160"/>
      <c r="BI5" s="160"/>
      <c r="BJ5" s="160"/>
      <c r="BK5" s="160"/>
      <c r="BL5" s="160"/>
      <c r="BM5" s="160"/>
      <c r="BN5" s="160"/>
      <c r="BO5" s="160"/>
      <c r="BP5" s="160"/>
      <c r="BQ5" s="160"/>
      <c r="BR5" s="160"/>
      <c r="BS5" s="160"/>
      <c r="BT5" s="160"/>
      <c r="BU5" s="160"/>
      <c r="BV5" s="160"/>
      <c r="BW5" s="160"/>
      <c r="BX5" s="160"/>
      <c r="BY5" s="160"/>
      <c r="BZ5" s="160"/>
      <c r="CA5" s="160"/>
      <c r="CB5" s="160"/>
      <c r="CC5" s="160"/>
      <c r="CD5" s="160"/>
      <c r="CE5" s="160"/>
      <c r="CF5" s="160"/>
      <c r="CG5" s="160"/>
      <c r="CH5" s="160"/>
      <c r="CI5" s="160"/>
      <c r="CJ5" s="160"/>
      <c r="CK5" s="160"/>
      <c r="CL5" s="160"/>
      <c r="CM5" s="160"/>
      <c r="CN5" s="160"/>
      <c r="CO5" s="160"/>
      <c r="CP5" s="160"/>
      <c r="CQ5" s="160"/>
      <c r="CR5" s="160"/>
      <c r="CS5" s="160"/>
      <c r="CT5" s="160"/>
      <c r="CU5" s="160"/>
      <c r="CV5" s="160"/>
      <c r="CW5" s="160"/>
      <c r="CX5" s="160"/>
      <c r="CY5" s="160"/>
      <c r="CZ5" s="160"/>
      <c r="DA5" s="160"/>
      <c r="DB5" s="160"/>
      <c r="DC5" s="160"/>
      <c r="DD5" s="160"/>
      <c r="DE5" s="160"/>
      <c r="DF5" s="160"/>
      <c r="DG5" s="160"/>
      <c r="DH5" s="160"/>
      <c r="DI5" s="160"/>
      <c r="DJ5" s="160"/>
      <c r="DK5" s="160"/>
      <c r="DL5" s="160"/>
      <c r="DM5" s="160"/>
      <c r="DN5" s="160"/>
      <c r="DO5" s="160"/>
      <c r="DP5" s="160"/>
      <c r="DQ5" s="160"/>
      <c r="DR5" s="160"/>
      <c r="DS5" s="160"/>
      <c r="DT5" s="160"/>
      <c r="DU5" s="160"/>
      <c r="DV5" s="160"/>
      <c r="DW5" s="160"/>
      <c r="DX5" s="160"/>
      <c r="DY5" s="160"/>
      <c r="DZ5" s="160"/>
      <c r="EA5" s="160"/>
      <c r="EB5" s="160"/>
      <c r="EC5" s="160"/>
      <c r="ED5" s="160"/>
      <c r="EE5" s="160"/>
      <c r="EF5" s="160"/>
      <c r="EG5" s="160"/>
      <c r="EH5" s="160"/>
      <c r="EI5" s="160"/>
      <c r="EJ5" s="160"/>
      <c r="EK5" s="160"/>
      <c r="EL5" s="160"/>
      <c r="EM5" s="160"/>
      <c r="EN5" s="160"/>
      <c r="EO5" s="160"/>
      <c r="EP5" s="160"/>
      <c r="EQ5" s="160"/>
      <c r="ER5" s="160"/>
      <c r="ES5" s="160"/>
      <c r="ET5" s="160"/>
      <c r="EU5" s="160"/>
      <c r="EV5" s="160"/>
      <c r="EW5" s="160"/>
      <c r="EX5" s="160"/>
      <c r="EY5" s="160"/>
      <c r="EZ5" s="160"/>
      <c r="FA5" s="160"/>
      <c r="FB5" s="160"/>
      <c r="FC5" s="160"/>
      <c r="FD5" s="160"/>
      <c r="FE5" s="160"/>
      <c r="FF5" s="160"/>
      <c r="FG5" s="160"/>
      <c r="FH5" s="160"/>
      <c r="FI5" s="160"/>
      <c r="FJ5" s="160"/>
      <c r="FK5" s="160"/>
      <c r="FL5" s="160"/>
      <c r="FM5" s="160"/>
      <c r="FN5" s="160"/>
      <c r="FO5" s="160"/>
      <c r="FP5" s="160"/>
      <c r="FQ5" s="160"/>
      <c r="FR5" s="160"/>
      <c r="FS5" s="160"/>
      <c r="FT5" s="160"/>
      <c r="FU5" s="160"/>
      <c r="FV5" s="160"/>
      <c r="FW5" s="160"/>
      <c r="FX5" s="160"/>
      <c r="FY5" s="160"/>
      <c r="FZ5" s="160"/>
      <c r="GA5" s="160"/>
      <c r="GB5" s="160"/>
      <c r="GC5" s="160"/>
      <c r="GD5" s="160"/>
      <c r="GE5" s="160"/>
      <c r="GF5" s="160"/>
      <c r="GG5" s="160"/>
      <c r="GH5" s="160"/>
      <c r="GI5" s="160"/>
      <c r="GJ5" s="160"/>
      <c r="GK5" s="160"/>
      <c r="GL5" s="160"/>
      <c r="GM5" s="160"/>
      <c r="GN5" s="160"/>
      <c r="GO5" s="160"/>
      <c r="GP5" s="160"/>
      <c r="GQ5" s="160"/>
      <c r="GR5" s="160"/>
      <c r="GS5" s="160"/>
      <c r="GT5" s="160"/>
      <c r="GU5" s="160"/>
      <c r="GV5" s="160"/>
      <c r="GW5" s="160"/>
      <c r="GX5" s="160"/>
      <c r="GY5" s="160"/>
      <c r="GZ5" s="160"/>
      <c r="HA5" s="160"/>
      <c r="HB5" s="160"/>
      <c r="HC5" s="160"/>
      <c r="HD5" s="160"/>
      <c r="HE5" s="160"/>
      <c r="HF5" s="160"/>
      <c r="HG5" s="160"/>
      <c r="HH5" s="160"/>
      <c r="HI5" s="160"/>
      <c r="HJ5" s="160"/>
      <c r="HK5" s="160"/>
      <c r="HL5" s="160"/>
      <c r="HM5" s="160"/>
      <c r="HN5" s="160"/>
      <c r="HO5" s="160"/>
      <c r="HP5" s="160"/>
      <c r="HQ5" s="160"/>
      <c r="HR5" s="160"/>
      <c r="HS5" s="160"/>
      <c r="HT5" s="160"/>
      <c r="HU5" s="160"/>
      <c r="HV5" s="160"/>
      <c r="HW5" s="160"/>
      <c r="HX5" s="160"/>
      <c r="HY5" s="160"/>
      <c r="HZ5" s="160"/>
      <c r="IA5" s="160"/>
      <c r="IB5" s="160"/>
      <c r="IC5" s="160"/>
      <c r="ID5" s="160"/>
      <c r="IE5" s="160"/>
      <c r="IF5" s="160"/>
      <c r="IG5" s="160"/>
      <c r="IH5" s="160"/>
      <c r="II5" s="160"/>
      <c r="IJ5" s="160"/>
      <c r="IK5" s="160"/>
      <c r="IL5" s="160"/>
      <c r="IM5" s="160"/>
      <c r="IN5" s="160"/>
      <c r="IO5" s="160"/>
      <c r="IP5" s="160"/>
      <c r="IQ5" s="160"/>
      <c r="IR5" s="160"/>
      <c r="IS5" s="160"/>
      <c r="IT5" s="160"/>
      <c r="IU5" s="160"/>
      <c r="IV5" s="160"/>
    </row>
    <row r="6" spans="1:256" ht="14.7" thickBot="1" x14ac:dyDescent="0.6">
      <c r="E6" s="415"/>
      <c r="F6" s="417"/>
      <c r="G6" s="427"/>
      <c r="H6" s="428"/>
    </row>
    <row r="7" spans="1:256" ht="52.5" customHeight="1" thickBot="1" x14ac:dyDescent="0.6">
      <c r="B7" s="333" t="s">
        <v>71</v>
      </c>
      <c r="C7" s="333" t="s">
        <v>326</v>
      </c>
      <c r="D7" s="334" t="s">
        <v>327</v>
      </c>
      <c r="E7" s="335" t="s">
        <v>88</v>
      </c>
      <c r="F7" s="335" t="s">
        <v>89</v>
      </c>
      <c r="G7" s="335" t="s">
        <v>88</v>
      </c>
      <c r="H7" s="335" t="s">
        <v>89</v>
      </c>
    </row>
    <row r="8" spans="1:256" ht="14.25" hidden="1" customHeight="1" thickBot="1" x14ac:dyDescent="0.6">
      <c r="B8" s="336"/>
      <c r="C8" s="336"/>
      <c r="D8" s="337"/>
      <c r="E8" s="330"/>
      <c r="F8" s="330"/>
      <c r="G8" s="330"/>
      <c r="H8" s="329"/>
    </row>
    <row r="9" spans="1:256" x14ac:dyDescent="0.55000000000000004">
      <c r="B9" s="340">
        <v>1</v>
      </c>
      <c r="C9" s="341" t="s">
        <v>0</v>
      </c>
      <c r="D9" s="342" t="s">
        <v>110</v>
      </c>
      <c r="E9" s="342">
        <v>1.4023265357910428</v>
      </c>
      <c r="F9" s="342">
        <v>1.659777293769618</v>
      </c>
      <c r="G9" s="342">
        <v>0.8786439292256909</v>
      </c>
      <c r="H9" s="343">
        <v>1.0399526827855918</v>
      </c>
    </row>
    <row r="10" spans="1:256" x14ac:dyDescent="0.55000000000000004">
      <c r="B10" s="344">
        <v>2</v>
      </c>
      <c r="C10" s="338" t="s">
        <v>1</v>
      </c>
      <c r="D10" s="339" t="s">
        <v>111</v>
      </c>
      <c r="E10" s="339">
        <v>1.3254061798365016</v>
      </c>
      <c r="F10" s="339">
        <v>1.7555005877231451</v>
      </c>
      <c r="G10" s="339">
        <v>0.83044858950389611</v>
      </c>
      <c r="H10" s="345">
        <v>1.0999292210390799</v>
      </c>
    </row>
    <row r="11" spans="1:256" x14ac:dyDescent="0.55000000000000004">
      <c r="B11" s="344">
        <v>3</v>
      </c>
      <c r="C11" s="338" t="s">
        <v>2</v>
      </c>
      <c r="D11" s="339" t="s">
        <v>112</v>
      </c>
      <c r="E11" s="339">
        <v>1.4635442983360945</v>
      </c>
      <c r="F11" s="339">
        <v>1.0120315965235533</v>
      </c>
      <c r="G11" s="339">
        <v>0.91700062721874975</v>
      </c>
      <c r="H11" s="345">
        <v>0.63410011561137802</v>
      </c>
    </row>
    <row r="12" spans="1:256" x14ac:dyDescent="0.55000000000000004">
      <c r="B12" s="344">
        <v>4</v>
      </c>
      <c r="C12" s="338" t="s">
        <v>3</v>
      </c>
      <c r="D12" s="339" t="s">
        <v>113</v>
      </c>
      <c r="E12" s="339">
        <v>1.2831371774966147</v>
      </c>
      <c r="F12" s="339">
        <v>1.086766073627405</v>
      </c>
      <c r="G12" s="339">
        <v>0.80396445663435867</v>
      </c>
      <c r="H12" s="345">
        <v>0.6809258676279113</v>
      </c>
    </row>
    <row r="13" spans="1:256" x14ac:dyDescent="0.55000000000000004">
      <c r="B13" s="344">
        <v>5</v>
      </c>
      <c r="C13" s="338" t="s">
        <v>4</v>
      </c>
      <c r="D13" s="339" t="s">
        <v>114</v>
      </c>
      <c r="E13" s="339">
        <v>1.2206345948177573</v>
      </c>
      <c r="F13" s="339">
        <v>3.2031040735320233</v>
      </c>
      <c r="G13" s="339">
        <v>0.76480273970890211</v>
      </c>
      <c r="H13" s="345">
        <v>2.0069419475824257</v>
      </c>
    </row>
    <row r="14" spans="1:256" x14ac:dyDescent="0.55000000000000004">
      <c r="B14" s="344">
        <v>6</v>
      </c>
      <c r="C14" s="338" t="s">
        <v>5</v>
      </c>
      <c r="D14" s="339" t="s">
        <v>115</v>
      </c>
      <c r="E14" s="339">
        <v>1.4036369259435704</v>
      </c>
      <c r="F14" s="339">
        <v>1.2943638117136749</v>
      </c>
      <c r="G14" s="339">
        <v>0.87946496934940643</v>
      </c>
      <c r="H14" s="345">
        <v>0.81099863430175367</v>
      </c>
    </row>
    <row r="15" spans="1:256" x14ac:dyDescent="0.55000000000000004">
      <c r="B15" s="344">
        <v>7</v>
      </c>
      <c r="C15" s="338" t="s">
        <v>6</v>
      </c>
      <c r="D15" s="339" t="s">
        <v>116</v>
      </c>
      <c r="E15" s="339">
        <v>1.9844793087340837</v>
      </c>
      <c r="F15" s="339">
        <v>1.9437833171954431</v>
      </c>
      <c r="G15" s="339">
        <v>1.2433984901452477</v>
      </c>
      <c r="H15" s="345">
        <v>1.2178999454078929</v>
      </c>
    </row>
    <row r="16" spans="1:256" x14ac:dyDescent="0.55000000000000004">
      <c r="B16" s="344">
        <v>8</v>
      </c>
      <c r="C16" s="338" t="s">
        <v>7</v>
      </c>
      <c r="D16" s="339" t="s">
        <v>117</v>
      </c>
      <c r="E16" s="339">
        <v>1.1775602829836012</v>
      </c>
      <c r="F16" s="339">
        <v>1.546915413577624</v>
      </c>
      <c r="G16" s="339">
        <v>0.73781403085065722</v>
      </c>
      <c r="H16" s="345">
        <v>0.96923776486830782</v>
      </c>
    </row>
    <row r="17" spans="2:8" x14ac:dyDescent="0.55000000000000004">
      <c r="B17" s="344">
        <v>9</v>
      </c>
      <c r="C17" s="338" t="s">
        <v>8</v>
      </c>
      <c r="D17" s="339" t="s">
        <v>118</v>
      </c>
      <c r="E17" s="339">
        <v>1.9253624007314645</v>
      </c>
      <c r="F17" s="339">
        <v>1.7378129838741023</v>
      </c>
      <c r="G17" s="339">
        <v>1.2063581068925735</v>
      </c>
      <c r="H17" s="345">
        <v>1.0888468480340336</v>
      </c>
    </row>
    <row r="18" spans="2:8" x14ac:dyDescent="0.55000000000000004">
      <c r="B18" s="344">
        <v>10</v>
      </c>
      <c r="C18" s="338" t="s">
        <v>9</v>
      </c>
      <c r="D18" s="339" t="s">
        <v>119</v>
      </c>
      <c r="E18" s="339">
        <v>1.4664841352245945</v>
      </c>
      <c r="F18" s="339">
        <v>1.4533675148862779</v>
      </c>
      <c r="G18" s="339">
        <v>0.91884261606305073</v>
      </c>
      <c r="H18" s="345">
        <v>0.91062424570630651</v>
      </c>
    </row>
    <row r="19" spans="2:8" x14ac:dyDescent="0.55000000000000004">
      <c r="B19" s="344">
        <v>11</v>
      </c>
      <c r="C19" s="338" t="s">
        <v>10</v>
      </c>
      <c r="D19" s="339" t="s">
        <v>120</v>
      </c>
      <c r="E19" s="339">
        <v>1.5795878726329433</v>
      </c>
      <c r="F19" s="339">
        <v>1.1293964887886696</v>
      </c>
      <c r="G19" s="339">
        <v>0.98970907241982498</v>
      </c>
      <c r="H19" s="345">
        <v>0.70763644788565905</v>
      </c>
    </row>
    <row r="20" spans="2:8" x14ac:dyDescent="0.55000000000000004">
      <c r="B20" s="344">
        <v>12</v>
      </c>
      <c r="C20" s="338" t="s">
        <v>11</v>
      </c>
      <c r="D20" s="339" t="s">
        <v>121</v>
      </c>
      <c r="E20" s="339">
        <v>1.6338705525749366</v>
      </c>
      <c r="F20" s="339">
        <v>1.6832557564838977</v>
      </c>
      <c r="G20" s="339">
        <v>1.0237205141032193</v>
      </c>
      <c r="H20" s="345">
        <v>1.0546633854678431</v>
      </c>
    </row>
    <row r="21" spans="2:8" x14ac:dyDescent="0.55000000000000004">
      <c r="B21" s="344">
        <v>13</v>
      </c>
      <c r="C21" s="338" t="s">
        <v>12</v>
      </c>
      <c r="D21" s="339" t="s">
        <v>122</v>
      </c>
      <c r="E21" s="339">
        <v>1.5088275572456999</v>
      </c>
      <c r="F21" s="339">
        <v>1.2870093989653764</v>
      </c>
      <c r="G21" s="339">
        <v>0.94537337744559757</v>
      </c>
      <c r="H21" s="345">
        <v>0.80639064183395981</v>
      </c>
    </row>
    <row r="22" spans="2:8" x14ac:dyDescent="0.55000000000000004">
      <c r="B22" s="344">
        <v>14</v>
      </c>
      <c r="C22" s="338" t="s">
        <v>13</v>
      </c>
      <c r="D22" s="339" t="s">
        <v>123</v>
      </c>
      <c r="E22" s="339">
        <v>1.4274071771483186</v>
      </c>
      <c r="F22" s="339">
        <v>1.3415540311441185</v>
      </c>
      <c r="G22" s="339">
        <v>0.89435849548912272</v>
      </c>
      <c r="H22" s="345">
        <v>0.84056621272456244</v>
      </c>
    </row>
    <row r="23" spans="2:8" x14ac:dyDescent="0.55000000000000004">
      <c r="B23" s="344">
        <v>15</v>
      </c>
      <c r="C23" s="338" t="s">
        <v>14</v>
      </c>
      <c r="D23" s="339" t="s">
        <v>124</v>
      </c>
      <c r="E23" s="339">
        <v>1.4180360136050307</v>
      </c>
      <c r="F23" s="339">
        <v>1.1076797799156319</v>
      </c>
      <c r="G23" s="339">
        <v>0.88848688445778301</v>
      </c>
      <c r="H23" s="345">
        <v>0.69402959247284846</v>
      </c>
    </row>
    <row r="24" spans="2:8" x14ac:dyDescent="0.55000000000000004">
      <c r="B24" s="344">
        <v>16</v>
      </c>
      <c r="C24" s="338" t="s">
        <v>15</v>
      </c>
      <c r="D24" s="339" t="s">
        <v>125</v>
      </c>
      <c r="E24" s="339">
        <v>2.1782145672496762</v>
      </c>
      <c r="F24" s="339">
        <v>1.5152547468771946</v>
      </c>
      <c r="G24" s="339">
        <v>1.3647855597236414</v>
      </c>
      <c r="H24" s="345">
        <v>0.94940040753278676</v>
      </c>
    </row>
    <row r="25" spans="2:8" x14ac:dyDescent="0.55000000000000004">
      <c r="B25" s="344">
        <v>17</v>
      </c>
      <c r="C25" s="338" t="s">
        <v>16</v>
      </c>
      <c r="D25" s="339" t="s">
        <v>126</v>
      </c>
      <c r="E25" s="339">
        <v>2.2726540891788534</v>
      </c>
      <c r="F25" s="339">
        <v>1.1893986354550428</v>
      </c>
      <c r="G25" s="339">
        <v>1.4239577357498479</v>
      </c>
      <c r="H25" s="345">
        <v>0.74523148767372027</v>
      </c>
    </row>
    <row r="26" spans="2:8" x14ac:dyDescent="0.55000000000000004">
      <c r="B26" s="344">
        <v>18</v>
      </c>
      <c r="C26" s="338" t="s">
        <v>17</v>
      </c>
      <c r="D26" s="339" t="s">
        <v>127</v>
      </c>
      <c r="E26" s="339">
        <v>1.6368533693706093</v>
      </c>
      <c r="F26" s="339">
        <v>1.1434316481719606</v>
      </c>
      <c r="G26" s="339">
        <v>1.0255894325060448</v>
      </c>
      <c r="H26" s="345">
        <v>0.71643033951724489</v>
      </c>
    </row>
    <row r="27" spans="2:8" x14ac:dyDescent="0.55000000000000004">
      <c r="B27" s="344">
        <v>19</v>
      </c>
      <c r="C27" s="338" t="s">
        <v>18</v>
      </c>
      <c r="D27" s="339" t="s">
        <v>128</v>
      </c>
      <c r="E27" s="339">
        <v>1.897817484499591</v>
      </c>
      <c r="F27" s="339">
        <v>1.1106610839719628</v>
      </c>
      <c r="G27" s="339">
        <v>1.1890995206714168</v>
      </c>
      <c r="H27" s="345">
        <v>0.69589756305132244</v>
      </c>
    </row>
    <row r="28" spans="2:8" x14ac:dyDescent="0.55000000000000004">
      <c r="B28" s="344">
        <v>20</v>
      </c>
      <c r="C28" s="338" t="s">
        <v>19</v>
      </c>
      <c r="D28" s="339" t="s">
        <v>129</v>
      </c>
      <c r="E28" s="339">
        <v>1.8891422530926352</v>
      </c>
      <c r="F28" s="339">
        <v>1.4175938671851633</v>
      </c>
      <c r="G28" s="339">
        <v>1.1836639539786349</v>
      </c>
      <c r="H28" s="345">
        <v>0.88820985249858464</v>
      </c>
    </row>
    <row r="29" spans="2:8" x14ac:dyDescent="0.55000000000000004">
      <c r="B29" s="344">
        <v>21</v>
      </c>
      <c r="C29" s="338" t="s">
        <v>20</v>
      </c>
      <c r="D29" s="339" t="s">
        <v>130</v>
      </c>
      <c r="E29" s="339">
        <v>2.1510460022655784</v>
      </c>
      <c r="F29" s="339">
        <v>1.0967655078291183</v>
      </c>
      <c r="G29" s="339">
        <v>1.3477627807347339</v>
      </c>
      <c r="H29" s="345">
        <v>0.68719112891534107</v>
      </c>
    </row>
    <row r="30" spans="2:8" x14ac:dyDescent="0.55000000000000004">
      <c r="B30" s="344">
        <v>22</v>
      </c>
      <c r="C30" s="338" t="s">
        <v>21</v>
      </c>
      <c r="D30" s="339" t="s">
        <v>131</v>
      </c>
      <c r="E30" s="339">
        <v>1.5161363892531525</v>
      </c>
      <c r="F30" s="339">
        <v>1.5290529573790996</v>
      </c>
      <c r="G30" s="339">
        <v>0.94995281077241267</v>
      </c>
      <c r="H30" s="345">
        <v>0.95804583609899308</v>
      </c>
    </row>
    <row r="31" spans="2:8" x14ac:dyDescent="0.55000000000000004">
      <c r="B31" s="344">
        <v>23</v>
      </c>
      <c r="C31" s="338" t="s">
        <v>22</v>
      </c>
      <c r="D31" s="339" t="s">
        <v>132</v>
      </c>
      <c r="E31" s="339">
        <v>1.8006605260912787</v>
      </c>
      <c r="F31" s="339">
        <v>1.056660126725931</v>
      </c>
      <c r="G31" s="339">
        <v>1.12822470335268</v>
      </c>
      <c r="H31" s="345">
        <v>0.66206263798528786</v>
      </c>
    </row>
    <row r="32" spans="2:8" x14ac:dyDescent="0.55000000000000004">
      <c r="B32" s="344">
        <v>24</v>
      </c>
      <c r="C32" s="338" t="s">
        <v>23</v>
      </c>
      <c r="D32" s="339" t="s">
        <v>133</v>
      </c>
      <c r="E32" s="339">
        <v>1.9570229746683869</v>
      </c>
      <c r="F32" s="339">
        <v>1.0148735628188736</v>
      </c>
      <c r="G32" s="339">
        <v>1.2261954061060452</v>
      </c>
      <c r="H32" s="345">
        <v>0.63588078250223068</v>
      </c>
    </row>
    <row r="33" spans="2:8" x14ac:dyDescent="0.55000000000000004">
      <c r="B33" s="344">
        <v>25</v>
      </c>
      <c r="C33" s="338" t="s">
        <v>24</v>
      </c>
      <c r="D33" s="339" t="s">
        <v>134</v>
      </c>
      <c r="E33" s="339">
        <v>2.0762887341325609</v>
      </c>
      <c r="F33" s="339">
        <v>1.1918203737772264</v>
      </c>
      <c r="G33" s="339">
        <v>1.3009227487349682</v>
      </c>
      <c r="H33" s="345">
        <v>0.74674885586197859</v>
      </c>
    </row>
    <row r="34" spans="2:8" x14ac:dyDescent="0.55000000000000004">
      <c r="B34" s="344">
        <v>26</v>
      </c>
      <c r="C34" s="338" t="s">
        <v>25</v>
      </c>
      <c r="D34" s="339" t="s">
        <v>135</v>
      </c>
      <c r="E34" s="339">
        <v>2.3665213814606929</v>
      </c>
      <c r="F34" s="339">
        <v>1.4416173006713677</v>
      </c>
      <c r="G34" s="339">
        <v>1.4827713746643878</v>
      </c>
      <c r="H34" s="345">
        <v>0.90326201292846897</v>
      </c>
    </row>
    <row r="35" spans="2:8" x14ac:dyDescent="0.55000000000000004">
      <c r="B35" s="344">
        <v>27</v>
      </c>
      <c r="C35" s="338" t="s">
        <v>26</v>
      </c>
      <c r="D35" s="339" t="s">
        <v>136</v>
      </c>
      <c r="E35" s="339">
        <v>1.5847305356765726</v>
      </c>
      <c r="F35" s="339">
        <v>1.2659896020425374</v>
      </c>
      <c r="G35" s="339">
        <v>0.99293126749922511</v>
      </c>
      <c r="H35" s="345">
        <v>0.79322044467343111</v>
      </c>
    </row>
    <row r="36" spans="2:8" x14ac:dyDescent="0.55000000000000004">
      <c r="B36" s="344">
        <v>28</v>
      </c>
      <c r="C36" s="338" t="s">
        <v>27</v>
      </c>
      <c r="D36" s="339" t="s">
        <v>137</v>
      </c>
      <c r="E36" s="339">
        <v>1.8487565454244996</v>
      </c>
      <c r="F36" s="339">
        <v>1.0721546600541987</v>
      </c>
      <c r="G36" s="339">
        <v>1.1583598211932749</v>
      </c>
      <c r="H36" s="345">
        <v>0.67177091726090454</v>
      </c>
    </row>
    <row r="37" spans="2:8" x14ac:dyDescent="0.55000000000000004">
      <c r="B37" s="344">
        <v>29</v>
      </c>
      <c r="C37" s="338" t="s">
        <v>28</v>
      </c>
      <c r="D37" s="339" t="s">
        <v>138</v>
      </c>
      <c r="E37" s="339">
        <v>2.0273815436083122</v>
      </c>
      <c r="F37" s="339">
        <v>1.0787592910948156</v>
      </c>
      <c r="G37" s="339">
        <v>1.2702793821916865</v>
      </c>
      <c r="H37" s="345">
        <v>0.67590912531766079</v>
      </c>
    </row>
    <row r="38" spans="2:8" x14ac:dyDescent="0.55000000000000004">
      <c r="B38" s="344">
        <v>30</v>
      </c>
      <c r="C38" s="338" t="s">
        <v>29</v>
      </c>
      <c r="D38" s="339" t="s">
        <v>285</v>
      </c>
      <c r="E38" s="339">
        <v>1.5408128068803852</v>
      </c>
      <c r="F38" s="339">
        <v>1.0654768131177756</v>
      </c>
      <c r="G38" s="339">
        <v>0.96541410597708144</v>
      </c>
      <c r="H38" s="345">
        <v>0.66758683493682824</v>
      </c>
    </row>
    <row r="39" spans="2:8" x14ac:dyDescent="0.55000000000000004">
      <c r="B39" s="344">
        <v>31</v>
      </c>
      <c r="C39" s="338" t="s">
        <v>30</v>
      </c>
      <c r="D39" s="339" t="s">
        <v>139</v>
      </c>
      <c r="E39" s="339">
        <v>1.6712411345054936</v>
      </c>
      <c r="F39" s="339">
        <v>1.0234498427358323</v>
      </c>
      <c r="G39" s="339">
        <v>1.0471354849440819</v>
      </c>
      <c r="H39" s="345">
        <v>0.6412543499931469</v>
      </c>
    </row>
    <row r="40" spans="2:8" x14ac:dyDescent="0.55000000000000004">
      <c r="B40" s="344">
        <v>32</v>
      </c>
      <c r="C40" s="338" t="s">
        <v>31</v>
      </c>
      <c r="D40" s="339" t="s">
        <v>140</v>
      </c>
      <c r="E40" s="339">
        <v>1.5022233725062821</v>
      </c>
      <c r="F40" s="339">
        <v>1</v>
      </c>
      <c r="G40" s="339">
        <v>0.94123544902402556</v>
      </c>
      <c r="H40" s="345">
        <v>0.62656157948979641</v>
      </c>
    </row>
    <row r="41" spans="2:8" x14ac:dyDescent="0.55000000000000004">
      <c r="B41" s="344">
        <v>33</v>
      </c>
      <c r="C41" s="338" t="s">
        <v>32</v>
      </c>
      <c r="D41" s="339" t="s">
        <v>141</v>
      </c>
      <c r="E41" s="339">
        <v>1.592790414109158</v>
      </c>
      <c r="F41" s="339">
        <v>1.637034975090053</v>
      </c>
      <c r="G41" s="339">
        <v>0.99798127766044153</v>
      </c>
      <c r="H41" s="345">
        <v>1.0257032196724631</v>
      </c>
    </row>
    <row r="42" spans="2:8" x14ac:dyDescent="0.55000000000000004">
      <c r="B42" s="344">
        <v>34</v>
      </c>
      <c r="C42" s="338" t="s">
        <v>33</v>
      </c>
      <c r="D42" s="339" t="s">
        <v>286</v>
      </c>
      <c r="E42" s="339">
        <v>1.6585169206912638</v>
      </c>
      <c r="F42" s="339">
        <v>1.047127540669577</v>
      </c>
      <c r="G42" s="339">
        <v>1.0391629814388723</v>
      </c>
      <c r="H42" s="345">
        <v>0.65608988580919625</v>
      </c>
    </row>
    <row r="43" spans="2:8" x14ac:dyDescent="0.55000000000000004">
      <c r="B43" s="344">
        <v>35</v>
      </c>
      <c r="C43" s="338" t="s">
        <v>34</v>
      </c>
      <c r="D43" s="339" t="s">
        <v>142</v>
      </c>
      <c r="E43" s="339">
        <v>1.7735904254376689</v>
      </c>
      <c r="F43" s="339">
        <v>1.167591024533482</v>
      </c>
      <c r="G43" s="339">
        <v>1.1112636183302065</v>
      </c>
      <c r="H43" s="345">
        <v>0.73156767652980814</v>
      </c>
    </row>
    <row r="44" spans="2:8" x14ac:dyDescent="0.55000000000000004">
      <c r="B44" s="344">
        <v>36</v>
      </c>
      <c r="C44" s="338" t="s">
        <v>35</v>
      </c>
      <c r="D44" s="339" t="s">
        <v>143</v>
      </c>
      <c r="E44" s="339">
        <v>1.8172022450341243</v>
      </c>
      <c r="F44" s="339">
        <v>1.6150447012503453</v>
      </c>
      <c r="G44" s="339">
        <v>1.1385891089009856</v>
      </c>
      <c r="H44" s="345">
        <v>1.0119249589620427</v>
      </c>
    </row>
    <row r="45" spans="2:8" x14ac:dyDescent="0.55000000000000004">
      <c r="B45" s="344">
        <v>37</v>
      </c>
      <c r="C45" s="338" t="s">
        <v>36</v>
      </c>
      <c r="D45" s="339" t="s">
        <v>144</v>
      </c>
      <c r="E45" s="339">
        <v>1.4934347047022687</v>
      </c>
      <c r="F45" s="339">
        <v>1.8945774374386317</v>
      </c>
      <c r="G45" s="339">
        <v>0.93572880744313169</v>
      </c>
      <c r="H45" s="345">
        <v>1.1870694316672801</v>
      </c>
    </row>
    <row r="46" spans="2:8" x14ac:dyDescent="0.55000000000000004">
      <c r="B46" s="344">
        <v>38</v>
      </c>
      <c r="C46" s="338" t="s">
        <v>37</v>
      </c>
      <c r="D46" s="339" t="s">
        <v>145</v>
      </c>
      <c r="E46" s="339">
        <v>1.5161228529499915</v>
      </c>
      <c r="F46" s="339">
        <v>2.3023611454789381</v>
      </c>
      <c r="G46" s="339">
        <v>0.94994432944492357</v>
      </c>
      <c r="H46" s="345">
        <v>1.4425710358672206</v>
      </c>
    </row>
    <row r="47" spans="2:8" x14ac:dyDescent="0.55000000000000004">
      <c r="B47" s="344">
        <v>39</v>
      </c>
      <c r="C47" s="338" t="s">
        <v>38</v>
      </c>
      <c r="D47" s="339" t="s">
        <v>146</v>
      </c>
      <c r="E47" s="339">
        <v>1.3822477958303796</v>
      </c>
      <c r="F47" s="339">
        <v>1.3886942051202624</v>
      </c>
      <c r="G47" s="339">
        <v>0.86606336220177282</v>
      </c>
      <c r="H47" s="345">
        <v>0.87010243458847902</v>
      </c>
    </row>
    <row r="48" spans="2:8" x14ac:dyDescent="0.55000000000000004">
      <c r="B48" s="344">
        <v>40</v>
      </c>
      <c r="C48" s="338" t="s">
        <v>39</v>
      </c>
      <c r="D48" s="339" t="s">
        <v>147</v>
      </c>
      <c r="E48" s="339">
        <v>1.3514796341847195</v>
      </c>
      <c r="F48" s="339">
        <v>1.5396170477353455</v>
      </c>
      <c r="G48" s="339">
        <v>0.84678521424307063</v>
      </c>
      <c r="H48" s="345">
        <v>0.96466488923847538</v>
      </c>
    </row>
    <row r="49" spans="2:8" x14ac:dyDescent="0.55000000000000004">
      <c r="B49" s="344">
        <v>41</v>
      </c>
      <c r="C49" s="338" t="s">
        <v>40</v>
      </c>
      <c r="D49" s="339" t="s">
        <v>148</v>
      </c>
      <c r="E49" s="339">
        <v>1.3603644420475949</v>
      </c>
      <c r="F49" s="339">
        <v>1.0402362955994702</v>
      </c>
      <c r="G49" s="339">
        <v>0.8523520934910972</v>
      </c>
      <c r="H49" s="345">
        <v>0.65177209641341882</v>
      </c>
    </row>
    <row r="50" spans="2:8" x14ac:dyDescent="0.55000000000000004">
      <c r="B50" s="344">
        <v>42</v>
      </c>
      <c r="C50" s="338" t="s">
        <v>41</v>
      </c>
      <c r="D50" s="339" t="s">
        <v>149</v>
      </c>
      <c r="E50" s="339">
        <v>1.2484890082573714</v>
      </c>
      <c r="F50" s="339">
        <v>1.9075548567435874</v>
      </c>
      <c r="G50" s="339">
        <v>0.78225524498938859</v>
      </c>
      <c r="H50" s="345">
        <v>1.1952005840046944</v>
      </c>
    </row>
    <row r="51" spans="2:8" x14ac:dyDescent="0.55000000000000004">
      <c r="B51" s="344">
        <v>43</v>
      </c>
      <c r="C51" s="338" t="s">
        <v>42</v>
      </c>
      <c r="D51" s="339" t="s">
        <v>287</v>
      </c>
      <c r="E51" s="339">
        <v>1.4817143560847741</v>
      </c>
      <c r="F51" s="339">
        <v>1.0799650634339113</v>
      </c>
      <c r="G51" s="339">
        <v>0.9283852873011833</v>
      </c>
      <c r="H51" s="345">
        <v>0.67666461593894967</v>
      </c>
    </row>
    <row r="52" spans="2:8" x14ac:dyDescent="0.55000000000000004">
      <c r="B52" s="344">
        <v>44</v>
      </c>
      <c r="C52" s="338" t="s">
        <v>43</v>
      </c>
      <c r="D52" s="339" t="s">
        <v>150</v>
      </c>
      <c r="E52" s="339">
        <v>1.7746699812723334</v>
      </c>
      <c r="F52" s="339">
        <v>1.2108722110774686</v>
      </c>
      <c r="G52" s="339">
        <v>1.1119400265391213</v>
      </c>
      <c r="H52" s="345">
        <v>0.75868600513300088</v>
      </c>
    </row>
    <row r="53" spans="2:8" x14ac:dyDescent="0.55000000000000004">
      <c r="B53" s="344">
        <v>45</v>
      </c>
      <c r="C53" s="338" t="s">
        <v>44</v>
      </c>
      <c r="D53" s="339" t="s">
        <v>288</v>
      </c>
      <c r="E53" s="339">
        <v>1.7831550264538734</v>
      </c>
      <c r="F53" s="339">
        <v>1.8118026795115838</v>
      </c>
      <c r="G53" s="339">
        <v>1.1172564298501093</v>
      </c>
      <c r="H53" s="345">
        <v>1.1352059485986234</v>
      </c>
    </row>
    <row r="54" spans="2:8" x14ac:dyDescent="0.55000000000000004">
      <c r="B54" s="344">
        <v>46</v>
      </c>
      <c r="C54" s="338" t="s">
        <v>45</v>
      </c>
      <c r="D54" s="339" t="s">
        <v>151</v>
      </c>
      <c r="E54" s="339">
        <v>1.5746866532896835</v>
      </c>
      <c r="F54" s="339">
        <v>1.2145875159620612</v>
      </c>
      <c r="G54" s="339">
        <v>0.98663815668668609</v>
      </c>
      <c r="H54" s="345">
        <v>0.76101387242977736</v>
      </c>
    </row>
    <row r="55" spans="2:8" x14ac:dyDescent="0.55000000000000004">
      <c r="B55" s="344">
        <v>47</v>
      </c>
      <c r="C55" s="338" t="s">
        <v>46</v>
      </c>
      <c r="D55" s="339" t="s">
        <v>152</v>
      </c>
      <c r="E55" s="339">
        <v>1.7995795052884267</v>
      </c>
      <c r="F55" s="339">
        <v>1.5975827365712865</v>
      </c>
      <c r="G55" s="339">
        <v>1.1275473772509839</v>
      </c>
      <c r="H55" s="345">
        <v>1.0009839627917367</v>
      </c>
    </row>
    <row r="56" spans="2:8" x14ac:dyDescent="0.55000000000000004">
      <c r="B56" s="344">
        <v>48</v>
      </c>
      <c r="C56" s="338" t="s">
        <v>47</v>
      </c>
      <c r="D56" s="339" t="s">
        <v>153</v>
      </c>
      <c r="E56" s="339">
        <v>1.3435421244665109</v>
      </c>
      <c r="F56" s="339">
        <v>1.1689927252948304</v>
      </c>
      <c r="G56" s="339">
        <v>0.84181187561681425</v>
      </c>
      <c r="H56" s="345">
        <v>0.73244592837281075</v>
      </c>
    </row>
    <row r="57" spans="2:8" x14ac:dyDescent="0.55000000000000004">
      <c r="B57" s="344">
        <v>49</v>
      </c>
      <c r="C57" s="338" t="s">
        <v>48</v>
      </c>
      <c r="D57" s="339" t="s">
        <v>154</v>
      </c>
      <c r="E57" s="339">
        <v>2.0230928068423846</v>
      </c>
      <c r="F57" s="339">
        <v>1.0334657905521905</v>
      </c>
      <c r="G57" s="339">
        <v>1.267592224509611</v>
      </c>
      <c r="H57" s="345">
        <v>0.6475299580770516</v>
      </c>
    </row>
    <row r="58" spans="2:8" x14ac:dyDescent="0.55000000000000004">
      <c r="B58" s="344">
        <v>50</v>
      </c>
      <c r="C58" s="338" t="s">
        <v>49</v>
      </c>
      <c r="D58" s="339" t="s">
        <v>155</v>
      </c>
      <c r="E58" s="339">
        <v>1.4470645344187454</v>
      </c>
      <c r="F58" s="339">
        <v>1.9989329921104284</v>
      </c>
      <c r="G58" s="339">
        <v>0.90667504030907653</v>
      </c>
      <c r="H58" s="345">
        <v>1.2524546128309748</v>
      </c>
    </row>
    <row r="59" spans="2:8" x14ac:dyDescent="0.55000000000000004">
      <c r="B59" s="344">
        <v>51</v>
      </c>
      <c r="C59" s="338" t="s">
        <v>50</v>
      </c>
      <c r="D59" s="339" t="s">
        <v>156</v>
      </c>
      <c r="E59" s="339">
        <v>2.1111973915750388</v>
      </c>
      <c r="F59" s="339">
        <v>2.5873530860627336</v>
      </c>
      <c r="G59" s="339">
        <v>1.3227951722799953</v>
      </c>
      <c r="H59" s="345">
        <v>1.6211360363012657</v>
      </c>
    </row>
    <row r="60" spans="2:8" x14ac:dyDescent="0.55000000000000004">
      <c r="B60" s="344">
        <v>52</v>
      </c>
      <c r="C60" s="338" t="s">
        <v>51</v>
      </c>
      <c r="D60" s="339" t="s">
        <v>157</v>
      </c>
      <c r="E60" s="339">
        <v>1.3734747524813613</v>
      </c>
      <c r="F60" s="339">
        <v>1.2766121319612276</v>
      </c>
      <c r="G60" s="339">
        <v>0.86056651030407949</v>
      </c>
      <c r="H60" s="345">
        <v>0.79987611379746326</v>
      </c>
    </row>
    <row r="61" spans="2:8" x14ac:dyDescent="0.55000000000000004">
      <c r="B61" s="344">
        <v>53</v>
      </c>
      <c r="C61" s="338" t="s">
        <v>52</v>
      </c>
      <c r="D61" s="339" t="s">
        <v>158</v>
      </c>
      <c r="E61" s="339">
        <v>1.5250616820638525</v>
      </c>
      <c r="F61" s="339">
        <v>1.3759882922588458</v>
      </c>
      <c r="G61" s="339">
        <v>0.95554505633329379</v>
      </c>
      <c r="H61" s="345">
        <v>0.86214139775717014</v>
      </c>
    </row>
    <row r="62" spans="2:8" x14ac:dyDescent="0.55000000000000004">
      <c r="B62" s="344">
        <v>54</v>
      </c>
      <c r="C62" s="338" t="s">
        <v>53</v>
      </c>
      <c r="D62" s="339" t="s">
        <v>159</v>
      </c>
      <c r="E62" s="339">
        <v>1.439044940615857</v>
      </c>
      <c r="F62" s="339">
        <v>5.8726850593859377</v>
      </c>
      <c r="G62" s="339">
        <v>0.90165027094907224</v>
      </c>
      <c r="H62" s="345">
        <v>3.6795988266549822</v>
      </c>
    </row>
    <row r="63" spans="2:8" x14ac:dyDescent="0.55000000000000004">
      <c r="B63" s="344">
        <v>55</v>
      </c>
      <c r="C63" s="338" t="s">
        <v>54</v>
      </c>
      <c r="D63" s="339" t="s">
        <v>72</v>
      </c>
      <c r="E63" s="339">
        <v>1.1371469124341194</v>
      </c>
      <c r="F63" s="339">
        <v>1.3084038535985383</v>
      </c>
      <c r="G63" s="339">
        <v>0.71249256556666751</v>
      </c>
      <c r="H63" s="345">
        <v>0.81979558512123651</v>
      </c>
    </row>
    <row r="64" spans="2:8" x14ac:dyDescent="0.55000000000000004">
      <c r="B64" s="344">
        <v>56</v>
      </c>
      <c r="C64" s="338" t="s">
        <v>55</v>
      </c>
      <c r="D64" s="339" t="s">
        <v>160</v>
      </c>
      <c r="E64" s="339">
        <v>1.6727968322124607</v>
      </c>
      <c r="F64" s="339">
        <v>1.0824312956303221</v>
      </c>
      <c r="G64" s="339">
        <v>1.0481102253565679</v>
      </c>
      <c r="H64" s="345">
        <v>0.67820986227932145</v>
      </c>
    </row>
    <row r="65" spans="2:8" x14ac:dyDescent="0.55000000000000004">
      <c r="B65" s="344">
        <v>57</v>
      </c>
      <c r="C65" s="338" t="s">
        <v>56</v>
      </c>
      <c r="D65" s="339" t="s">
        <v>161</v>
      </c>
      <c r="E65" s="339">
        <v>1.638948503502329</v>
      </c>
      <c r="F65" s="339">
        <v>1.1656032317915122</v>
      </c>
      <c r="G65" s="339">
        <v>1.026902163056858</v>
      </c>
      <c r="H65" s="345">
        <v>0.73032220196970121</v>
      </c>
    </row>
    <row r="66" spans="2:8" x14ac:dyDescent="0.55000000000000004">
      <c r="B66" s="344">
        <v>58</v>
      </c>
      <c r="C66" s="338" t="s">
        <v>57</v>
      </c>
      <c r="D66" s="339" t="s">
        <v>162</v>
      </c>
      <c r="E66" s="339">
        <v>1.5031956494069114</v>
      </c>
      <c r="F66" s="339">
        <v>4.3156511534956312</v>
      </c>
      <c r="G66" s="339">
        <v>0.94184464037458526</v>
      </c>
      <c r="H66" s="345">
        <v>2.7040212032611848</v>
      </c>
    </row>
    <row r="67" spans="2:8" x14ac:dyDescent="0.55000000000000004">
      <c r="B67" s="344">
        <v>59</v>
      </c>
      <c r="C67" s="338" t="s">
        <v>58</v>
      </c>
      <c r="D67" s="339" t="s">
        <v>163</v>
      </c>
      <c r="E67" s="339">
        <v>1.6939730922497525</v>
      </c>
      <c r="F67" s="339">
        <v>1.075754632154593</v>
      </c>
      <c r="G67" s="339">
        <v>1.0613784562932203</v>
      </c>
      <c r="H67" s="345">
        <v>0.67402652146624675</v>
      </c>
    </row>
    <row r="68" spans="2:8" x14ac:dyDescent="0.55000000000000004">
      <c r="B68" s="344">
        <v>60</v>
      </c>
      <c r="C68" s="338" t="s">
        <v>59</v>
      </c>
      <c r="D68" s="339" t="s">
        <v>164</v>
      </c>
      <c r="E68" s="339">
        <v>1.6531403983391382</v>
      </c>
      <c r="F68" s="339">
        <v>1.5226522062701318</v>
      </c>
      <c r="G68" s="339">
        <v>1.0357942591017624</v>
      </c>
      <c r="H68" s="345">
        <v>0.95403537137423711</v>
      </c>
    </row>
    <row r="69" spans="2:8" x14ac:dyDescent="0.55000000000000004">
      <c r="B69" s="344">
        <v>61</v>
      </c>
      <c r="C69" s="338" t="s">
        <v>60</v>
      </c>
      <c r="D69" s="339" t="s">
        <v>165</v>
      </c>
      <c r="E69" s="339">
        <v>1.4279159326671682</v>
      </c>
      <c r="F69" s="339">
        <v>2.8853820420929615</v>
      </c>
      <c r="G69" s="339">
        <v>0.89467726215058729</v>
      </c>
      <c r="H69" s="345">
        <v>1.8078695297252603</v>
      </c>
    </row>
    <row r="70" spans="2:8" x14ac:dyDescent="0.55000000000000004">
      <c r="B70" s="344">
        <v>62</v>
      </c>
      <c r="C70" s="338" t="s">
        <v>61</v>
      </c>
      <c r="D70" s="339" t="s">
        <v>166</v>
      </c>
      <c r="E70" s="339">
        <v>2.1139696424645278</v>
      </c>
      <c r="F70" s="339">
        <v>1.8992265074396855</v>
      </c>
      <c r="G70" s="339">
        <v>1.3245321581760556</v>
      </c>
      <c r="H70" s="345">
        <v>1.189982360310299</v>
      </c>
    </row>
    <row r="71" spans="2:8" x14ac:dyDescent="0.55000000000000004">
      <c r="B71" s="344">
        <v>63</v>
      </c>
      <c r="C71" s="338" t="s">
        <v>62</v>
      </c>
      <c r="D71" s="339" t="s">
        <v>289</v>
      </c>
      <c r="E71" s="339">
        <v>1.4232235730593259</v>
      </c>
      <c r="F71" s="339">
        <v>1.8630132967720963</v>
      </c>
      <c r="G71" s="339">
        <v>0.89173720990316341</v>
      </c>
      <c r="H71" s="345">
        <v>1.1672925538360175</v>
      </c>
    </row>
    <row r="72" spans="2:8" x14ac:dyDescent="0.55000000000000004">
      <c r="B72" s="344">
        <v>64</v>
      </c>
      <c r="C72" s="338" t="s">
        <v>63</v>
      </c>
      <c r="D72" s="339" t="s">
        <v>167</v>
      </c>
      <c r="E72" s="339">
        <v>1.2861590994569068</v>
      </c>
      <c r="F72" s="339">
        <v>7.5507291362307773</v>
      </c>
      <c r="G72" s="339">
        <v>0.80585787683089416</v>
      </c>
      <c r="H72" s="345">
        <v>4.7309967738963827</v>
      </c>
    </row>
    <row r="73" spans="2:8" x14ac:dyDescent="0.55000000000000004">
      <c r="B73" s="344">
        <v>65</v>
      </c>
      <c r="C73" s="338" t="s">
        <v>64</v>
      </c>
      <c r="D73" s="339" t="s">
        <v>168</v>
      </c>
      <c r="E73" s="339">
        <v>1.2421606977550315</v>
      </c>
      <c r="F73" s="339">
        <v>1.0483268674131172</v>
      </c>
      <c r="G73" s="339">
        <v>0.77829016876554058</v>
      </c>
      <c r="H73" s="345">
        <v>0.65684133786795318</v>
      </c>
    </row>
    <row r="74" spans="2:8" x14ac:dyDescent="0.55000000000000004">
      <c r="B74" s="344">
        <v>66</v>
      </c>
      <c r="C74" s="338" t="s">
        <v>65</v>
      </c>
      <c r="D74" s="339" t="s">
        <v>73</v>
      </c>
      <c r="E74" s="339">
        <v>1.1943562589175487</v>
      </c>
      <c r="F74" s="339">
        <v>1.0151025100516884</v>
      </c>
      <c r="G74" s="339">
        <v>0.74833774406090403</v>
      </c>
      <c r="H74" s="345">
        <v>0.63602423204204284</v>
      </c>
    </row>
    <row r="75" spans="2:8" x14ac:dyDescent="0.55000000000000004">
      <c r="B75" s="344">
        <v>67</v>
      </c>
      <c r="C75" s="338" t="s">
        <v>66</v>
      </c>
      <c r="D75" s="339" t="s">
        <v>74</v>
      </c>
      <c r="E75" s="339">
        <v>1.1960875377378262</v>
      </c>
      <c r="F75" s="339">
        <v>1</v>
      </c>
      <c r="G75" s="339">
        <v>0.74942249685307427</v>
      </c>
      <c r="H75" s="345">
        <v>0.62656157948979641</v>
      </c>
    </row>
    <row r="76" spans="2:8" x14ac:dyDescent="0.55000000000000004">
      <c r="B76" s="344">
        <v>68</v>
      </c>
      <c r="C76" s="338" t="s">
        <v>67</v>
      </c>
      <c r="D76" s="339" t="s">
        <v>266</v>
      </c>
      <c r="E76" s="339">
        <v>1.2477128782570714</v>
      </c>
      <c r="F76" s="339">
        <v>1.0087895382195868</v>
      </c>
      <c r="G76" s="339">
        <v>0.7817689517505112</v>
      </c>
      <c r="H76" s="345">
        <v>0.63206876643964671</v>
      </c>
    </row>
    <row r="77" spans="2:8" x14ac:dyDescent="0.55000000000000004">
      <c r="B77" s="344">
        <v>69</v>
      </c>
      <c r="C77" s="338" t="s">
        <v>68</v>
      </c>
      <c r="D77" s="339" t="s">
        <v>75</v>
      </c>
      <c r="E77" s="339">
        <v>1.357048692060278</v>
      </c>
      <c r="F77" s="339">
        <v>1</v>
      </c>
      <c r="G77" s="339">
        <v>0.85027457194185063</v>
      </c>
      <c r="H77" s="345">
        <v>0.62656157948979641</v>
      </c>
    </row>
    <row r="78" spans="2:8" x14ac:dyDescent="0.55000000000000004">
      <c r="B78" s="344">
        <v>70</v>
      </c>
      <c r="C78" s="338" t="s">
        <v>69</v>
      </c>
      <c r="D78" s="339" t="s">
        <v>76</v>
      </c>
      <c r="E78" s="339">
        <v>1.5207120865880084</v>
      </c>
      <c r="F78" s="339">
        <v>1.3518507815410961</v>
      </c>
      <c r="G78" s="339">
        <v>0.95281976692180714</v>
      </c>
      <c r="H78" s="345">
        <v>0.84701776091690495</v>
      </c>
    </row>
    <row r="79" spans="2:8" ht="14.7" thickBot="1" x14ac:dyDescent="0.6">
      <c r="B79" s="346">
        <v>71</v>
      </c>
      <c r="C79" s="347" t="s">
        <v>70</v>
      </c>
      <c r="D79" s="348" t="s">
        <v>169</v>
      </c>
      <c r="E79" s="348">
        <v>1</v>
      </c>
      <c r="F79" s="348">
        <v>1</v>
      </c>
      <c r="G79" s="348">
        <v>0.62656157948979685</v>
      </c>
      <c r="H79" s="349">
        <v>0.62656157948979641</v>
      </c>
    </row>
    <row r="80" spans="2:8" x14ac:dyDescent="0.55000000000000004">
      <c r="E80" s="248"/>
      <c r="F80" s="248"/>
    </row>
    <row r="81" spans="2:4" ht="33" customHeight="1" x14ac:dyDescent="0.55000000000000004">
      <c r="B81" s="371" t="s">
        <v>103</v>
      </c>
      <c r="C81" s="372"/>
      <c r="D81" s="372"/>
    </row>
  </sheetData>
  <sheetProtection algorithmName="SHA-512" hashValue="XuIpbpCrDItDcqrUcDh1Hh3+Gmol8K7ueWW4FhmIoL7sV6rFFsAC53KfZKxOizLMBCYLaAzuZKF3A2xXWmdovA==" saltValue="6HLPyRqmYmp/bM/jNuG6jw==" spinCount="100000" sheet="1" objects="1" scenarios="1"/>
  <autoFilter ref="B8:H79" xr:uid="{00000000-0009-0000-0000-00000B000000}"/>
  <mergeCells count="253">
    <mergeCell ref="B81:D81"/>
    <mergeCell ref="IU2:IV2"/>
    <mergeCell ref="IC2:ID2"/>
    <mergeCell ref="IE2:IF2"/>
    <mergeCell ref="IG2:IH2"/>
    <mergeCell ref="II2:IJ2"/>
    <mergeCell ref="IK2:IL2"/>
    <mergeCell ref="IM2:IN2"/>
    <mergeCell ref="HW2:HX2"/>
    <mergeCell ref="HY2:HZ2"/>
    <mergeCell ref="IA2:IB2"/>
    <mergeCell ref="IO2:IP2"/>
    <mergeCell ref="IQ2:IR2"/>
    <mergeCell ref="IS2:IT2"/>
    <mergeCell ref="HU2:HV2"/>
    <mergeCell ref="GY2:GZ2"/>
    <mergeCell ref="HA2:HB2"/>
    <mergeCell ref="HC2:HD2"/>
    <mergeCell ref="HE2:HF2"/>
    <mergeCell ref="HG2:HH2"/>
    <mergeCell ref="HI2:HJ2"/>
    <mergeCell ref="GM2:GN2"/>
    <mergeCell ref="GO2:GP2"/>
    <mergeCell ref="GQ2:GR2"/>
    <mergeCell ref="GS2:GT2"/>
    <mergeCell ref="GU2:GV2"/>
    <mergeCell ref="GW2:GX2"/>
    <mergeCell ref="HK2:HL2"/>
    <mergeCell ref="HM2:HN2"/>
    <mergeCell ref="HO2:HP2"/>
    <mergeCell ref="HQ2:HR2"/>
    <mergeCell ref="HS2:HT2"/>
    <mergeCell ref="GA2:GB2"/>
    <mergeCell ref="GC2:GD2"/>
    <mergeCell ref="GE2:GF2"/>
    <mergeCell ref="GG2:GH2"/>
    <mergeCell ref="GI2:GJ2"/>
    <mergeCell ref="GK2:GL2"/>
    <mergeCell ref="FO2:FP2"/>
    <mergeCell ref="FQ2:FR2"/>
    <mergeCell ref="FS2:FT2"/>
    <mergeCell ref="FU2:FV2"/>
    <mergeCell ref="FW2:FX2"/>
    <mergeCell ref="FY2:FZ2"/>
    <mergeCell ref="FC2:FD2"/>
    <mergeCell ref="FE2:FF2"/>
    <mergeCell ref="FG2:FH2"/>
    <mergeCell ref="FI2:FJ2"/>
    <mergeCell ref="FK2:FL2"/>
    <mergeCell ref="FM2:FN2"/>
    <mergeCell ref="EQ2:ER2"/>
    <mergeCell ref="ES2:ET2"/>
    <mergeCell ref="EU2:EV2"/>
    <mergeCell ref="EW2:EX2"/>
    <mergeCell ref="EY2:EZ2"/>
    <mergeCell ref="FA2:FB2"/>
    <mergeCell ref="EE2:EF2"/>
    <mergeCell ref="EG2:EH2"/>
    <mergeCell ref="EI2:EJ2"/>
    <mergeCell ref="EK2:EL2"/>
    <mergeCell ref="EM2:EN2"/>
    <mergeCell ref="EO2:EP2"/>
    <mergeCell ref="DS2:DT2"/>
    <mergeCell ref="DU2:DV2"/>
    <mergeCell ref="DW2:DX2"/>
    <mergeCell ref="DY2:DZ2"/>
    <mergeCell ref="EA2:EB2"/>
    <mergeCell ref="EC2:ED2"/>
    <mergeCell ref="DG2:DH2"/>
    <mergeCell ref="DI2:DJ2"/>
    <mergeCell ref="DK2:DL2"/>
    <mergeCell ref="DM2:DN2"/>
    <mergeCell ref="DO2:DP2"/>
    <mergeCell ref="DQ2:DR2"/>
    <mergeCell ref="CU2:CV2"/>
    <mergeCell ref="CW2:CX2"/>
    <mergeCell ref="CY2:CZ2"/>
    <mergeCell ref="DA2:DB2"/>
    <mergeCell ref="DC2:DD2"/>
    <mergeCell ref="DE2:DF2"/>
    <mergeCell ref="CI2:CJ2"/>
    <mergeCell ref="CK2:CL2"/>
    <mergeCell ref="CM2:CN2"/>
    <mergeCell ref="CO2:CP2"/>
    <mergeCell ref="CQ2:CR2"/>
    <mergeCell ref="CS2:CT2"/>
    <mergeCell ref="BW2:BX2"/>
    <mergeCell ref="BY2:BZ2"/>
    <mergeCell ref="CA2:CB2"/>
    <mergeCell ref="CC2:CD2"/>
    <mergeCell ref="CE2:CF2"/>
    <mergeCell ref="CG2:CH2"/>
    <mergeCell ref="BK2:BL2"/>
    <mergeCell ref="BM2:BN2"/>
    <mergeCell ref="BO2:BP2"/>
    <mergeCell ref="BQ2:BR2"/>
    <mergeCell ref="BS2:BT2"/>
    <mergeCell ref="BU2:BV2"/>
    <mergeCell ref="W2:X2"/>
    <mergeCell ref="Y2:Z2"/>
    <mergeCell ref="AY2:AZ2"/>
    <mergeCell ref="BA2:BB2"/>
    <mergeCell ref="BC2:BD2"/>
    <mergeCell ref="BE2:BF2"/>
    <mergeCell ref="BG2:BH2"/>
    <mergeCell ref="BI2:BJ2"/>
    <mergeCell ref="AS2:AT2"/>
    <mergeCell ref="AU2:AV2"/>
    <mergeCell ref="AW2:AX2"/>
    <mergeCell ref="IS1:IT1"/>
    <mergeCell ref="IU1:IV1"/>
    <mergeCell ref="IG1:IH1"/>
    <mergeCell ref="II1:IJ1"/>
    <mergeCell ref="IK1:IL1"/>
    <mergeCell ref="IM1:IN1"/>
    <mergeCell ref="IO1:IP1"/>
    <mergeCell ref="IQ1:IR1"/>
    <mergeCell ref="HW1:HX1"/>
    <mergeCell ref="HY1:HZ1"/>
    <mergeCell ref="IA1:IB1"/>
    <mergeCell ref="IC1:ID1"/>
    <mergeCell ref="IE1:IF1"/>
    <mergeCell ref="GM1:GN1"/>
    <mergeCell ref="GO1:GP1"/>
    <mergeCell ref="GQ1:GR1"/>
    <mergeCell ref="GS1:GT1"/>
    <mergeCell ref="GU1:GV1"/>
    <mergeCell ref="GW1:GX1"/>
    <mergeCell ref="GA1:GB1"/>
    <mergeCell ref="GC1:GD1"/>
    <mergeCell ref="GE1:GF1"/>
    <mergeCell ref="GG1:GH1"/>
    <mergeCell ref="GI1:GJ1"/>
    <mergeCell ref="GK1:GL1"/>
    <mergeCell ref="HK1:HL1"/>
    <mergeCell ref="HM1:HN1"/>
    <mergeCell ref="HO1:HP1"/>
    <mergeCell ref="HQ1:HR1"/>
    <mergeCell ref="HS1:HT1"/>
    <mergeCell ref="HU1:HV1"/>
    <mergeCell ref="GY1:GZ1"/>
    <mergeCell ref="HA1:HB1"/>
    <mergeCell ref="HC1:HD1"/>
    <mergeCell ref="HE1:HF1"/>
    <mergeCell ref="HG1:HH1"/>
    <mergeCell ref="HI1:HJ1"/>
    <mergeCell ref="FO1:FP1"/>
    <mergeCell ref="FQ1:FR1"/>
    <mergeCell ref="FS1:FT1"/>
    <mergeCell ref="FU1:FV1"/>
    <mergeCell ref="FW1:FX1"/>
    <mergeCell ref="FY1:FZ1"/>
    <mergeCell ref="FC1:FD1"/>
    <mergeCell ref="FE1:FF1"/>
    <mergeCell ref="FG1:FH1"/>
    <mergeCell ref="FI1:FJ1"/>
    <mergeCell ref="FK1:FL1"/>
    <mergeCell ref="FM1:FN1"/>
    <mergeCell ref="EQ1:ER1"/>
    <mergeCell ref="ES1:ET1"/>
    <mergeCell ref="EU1:EV1"/>
    <mergeCell ref="EW1:EX1"/>
    <mergeCell ref="EY1:EZ1"/>
    <mergeCell ref="FA1:FB1"/>
    <mergeCell ref="EE1:EF1"/>
    <mergeCell ref="EG1:EH1"/>
    <mergeCell ref="EI1:EJ1"/>
    <mergeCell ref="EK1:EL1"/>
    <mergeCell ref="EM1:EN1"/>
    <mergeCell ref="EO1:EP1"/>
    <mergeCell ref="DS1:DT1"/>
    <mergeCell ref="DU1:DV1"/>
    <mergeCell ref="DW1:DX1"/>
    <mergeCell ref="DY1:DZ1"/>
    <mergeCell ref="EA1:EB1"/>
    <mergeCell ref="EC1:ED1"/>
    <mergeCell ref="DG1:DH1"/>
    <mergeCell ref="DI1:DJ1"/>
    <mergeCell ref="DK1:DL1"/>
    <mergeCell ref="DM1:DN1"/>
    <mergeCell ref="DO1:DP1"/>
    <mergeCell ref="DQ1:DR1"/>
    <mergeCell ref="CU1:CV1"/>
    <mergeCell ref="CW1:CX1"/>
    <mergeCell ref="CY1:CZ1"/>
    <mergeCell ref="DA1:DB1"/>
    <mergeCell ref="DC1:DD1"/>
    <mergeCell ref="DE1:DF1"/>
    <mergeCell ref="CI1:CJ1"/>
    <mergeCell ref="CK1:CL1"/>
    <mergeCell ref="CM1:CN1"/>
    <mergeCell ref="CO1:CP1"/>
    <mergeCell ref="CQ1:CR1"/>
    <mergeCell ref="CS1:CT1"/>
    <mergeCell ref="BW1:BX1"/>
    <mergeCell ref="BY1:BZ1"/>
    <mergeCell ref="CA1:CB1"/>
    <mergeCell ref="CC1:CD1"/>
    <mergeCell ref="CE1:CF1"/>
    <mergeCell ref="CG1:CH1"/>
    <mergeCell ref="BK1:BL1"/>
    <mergeCell ref="BM1:BN1"/>
    <mergeCell ref="BO1:BP1"/>
    <mergeCell ref="BQ1:BR1"/>
    <mergeCell ref="BS1:BT1"/>
    <mergeCell ref="BU1:BV1"/>
    <mergeCell ref="AY1:AZ1"/>
    <mergeCell ref="BA1:BB1"/>
    <mergeCell ref="BC1:BD1"/>
    <mergeCell ref="BE1:BF1"/>
    <mergeCell ref="BG1:BH1"/>
    <mergeCell ref="BI1:BJ1"/>
    <mergeCell ref="AS1:AT1"/>
    <mergeCell ref="AU1:AV1"/>
    <mergeCell ref="AW1:AX1"/>
    <mergeCell ref="K1:L1"/>
    <mergeCell ref="M1:N1"/>
    <mergeCell ref="AA1:AB1"/>
    <mergeCell ref="AC1:AD1"/>
    <mergeCell ref="AE1:AF1"/>
    <mergeCell ref="AG1:AH1"/>
    <mergeCell ref="AI1:AJ1"/>
    <mergeCell ref="AK1:AL1"/>
    <mergeCell ref="O1:P1"/>
    <mergeCell ref="Q1:R1"/>
    <mergeCell ref="S1:T1"/>
    <mergeCell ref="U1:V1"/>
    <mergeCell ref="W1:X1"/>
    <mergeCell ref="Y1:Z1"/>
    <mergeCell ref="E1:F1"/>
    <mergeCell ref="I1:J1"/>
    <mergeCell ref="I2:J2"/>
    <mergeCell ref="B3:C3"/>
    <mergeCell ref="E5:F6"/>
    <mergeCell ref="G5:H6"/>
    <mergeCell ref="AM1:AN1"/>
    <mergeCell ref="AO1:AP1"/>
    <mergeCell ref="AQ1:AR1"/>
    <mergeCell ref="AM2:AN2"/>
    <mergeCell ref="AO2:AP2"/>
    <mergeCell ref="AQ2:AR2"/>
    <mergeCell ref="AA2:AB2"/>
    <mergeCell ref="AC2:AD2"/>
    <mergeCell ref="AE2:AF2"/>
    <mergeCell ref="AG2:AH2"/>
    <mergeCell ref="AI2:AJ2"/>
    <mergeCell ref="AK2:AL2"/>
    <mergeCell ref="K2:L2"/>
    <mergeCell ref="M2:N2"/>
    <mergeCell ref="O2:P2"/>
    <mergeCell ref="Q2:R2"/>
    <mergeCell ref="S2:T2"/>
    <mergeCell ref="U2:V2"/>
  </mergeCells>
  <hyperlinks>
    <hyperlink ref="B5" location="INDICE!A1" display="MENÚ PRINCIPAL" xr:uid="{00000000-0004-0000-0B00-000000000000}"/>
  </hyperlink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3"/>
  <dimension ref="B2:M80"/>
  <sheetViews>
    <sheetView windowProtection="1" showGridLines="0" zoomScale="80" zoomScaleNormal="80" workbookViewId="0">
      <selection activeCell="C9" sqref="C9:C10"/>
    </sheetView>
  </sheetViews>
  <sheetFormatPr defaultColWidth="11.41796875" defaultRowHeight="14.4" x14ac:dyDescent="0.55000000000000004"/>
  <cols>
    <col min="1" max="1" width="3.68359375" style="246" customWidth="1"/>
    <col min="2" max="2" width="7" style="246" customWidth="1"/>
    <col min="3" max="3" width="11.41796875" style="246"/>
    <col min="4" max="4" width="54.68359375" style="246" bestFit="1" customWidth="1"/>
    <col min="5" max="5" width="13.578125" style="246" customWidth="1"/>
    <col min="6" max="6" width="19.578125" style="246" customWidth="1"/>
    <col min="7" max="7" width="15" style="246" customWidth="1"/>
    <col min="8" max="8" width="18" style="246" customWidth="1"/>
    <col min="9" max="16384" width="11.41796875" style="246"/>
  </cols>
  <sheetData>
    <row r="2" spans="2:9" ht="15.6" x14ac:dyDescent="0.6">
      <c r="B2" s="304" t="s">
        <v>99</v>
      </c>
    </row>
    <row r="3" spans="2:9" ht="18.3" x14ac:dyDescent="0.55000000000000004">
      <c r="B3" s="332" t="s">
        <v>331</v>
      </c>
      <c r="G3" s="34"/>
    </row>
    <row r="4" spans="2:9" ht="15.6" x14ac:dyDescent="0.6">
      <c r="B4" s="249" t="str">
        <f>"AÑO: "&amp;INDICE!C16</f>
        <v>AÑO: 2018 C (Prov)</v>
      </c>
    </row>
    <row r="5" spans="2:9" x14ac:dyDescent="0.55000000000000004">
      <c r="B5" s="31" t="s">
        <v>82</v>
      </c>
    </row>
    <row r="6" spans="2:9" ht="14.7" thickBot="1" x14ac:dyDescent="0.6"/>
    <row r="7" spans="2:9" ht="15" customHeight="1" x14ac:dyDescent="0.55000000000000004">
      <c r="B7" s="412" t="s">
        <v>99</v>
      </c>
      <c r="C7" s="413"/>
      <c r="D7" s="413"/>
      <c r="E7" s="413"/>
      <c r="F7" s="413"/>
      <c r="G7" s="413"/>
      <c r="H7" s="414"/>
    </row>
    <row r="8" spans="2:9" ht="15.75" customHeight="1" thickBot="1" x14ac:dyDescent="0.6">
      <c r="B8" s="415"/>
      <c r="C8" s="416"/>
      <c r="D8" s="416"/>
      <c r="E8" s="416"/>
      <c r="F8" s="416"/>
      <c r="G8" s="416"/>
      <c r="H8" s="417"/>
    </row>
    <row r="9" spans="2:9" ht="42" customHeight="1" thickBot="1" x14ac:dyDescent="0.6">
      <c r="B9" s="429" t="s">
        <v>251</v>
      </c>
      <c r="C9" s="429" t="s">
        <v>326</v>
      </c>
      <c r="D9" s="410" t="s">
        <v>327</v>
      </c>
      <c r="E9" s="404" t="s">
        <v>98</v>
      </c>
      <c r="F9" s="405"/>
      <c r="G9" s="404" t="s">
        <v>292</v>
      </c>
      <c r="H9" s="405"/>
    </row>
    <row r="10" spans="2:9" ht="14.7" thickBot="1" x14ac:dyDescent="0.6">
      <c r="B10" s="430"/>
      <c r="C10" s="430"/>
      <c r="D10" s="411"/>
      <c r="E10" s="335" t="s">
        <v>88</v>
      </c>
      <c r="F10" s="335" t="s">
        <v>89</v>
      </c>
      <c r="G10" s="355" t="s">
        <v>88</v>
      </c>
      <c r="H10" s="335" t="s">
        <v>89</v>
      </c>
    </row>
    <row r="11" spans="2:9" x14ac:dyDescent="0.55000000000000004">
      <c r="B11" s="289">
        <v>1</v>
      </c>
      <c r="C11" s="290" t="s">
        <v>6</v>
      </c>
      <c r="D11" s="291" t="s">
        <v>116</v>
      </c>
      <c r="E11" s="292">
        <v>1.9844793087340837</v>
      </c>
      <c r="F11" s="292">
        <v>1.9437833171954431</v>
      </c>
      <c r="G11" s="292">
        <v>1.2433984901452477</v>
      </c>
      <c r="H11" s="292">
        <v>1.2178999454078929</v>
      </c>
      <c r="I11" s="287"/>
    </row>
    <row r="12" spans="2:9" x14ac:dyDescent="0.55000000000000004">
      <c r="B12" s="289">
        <v>2</v>
      </c>
      <c r="C12" s="290" t="s">
        <v>8</v>
      </c>
      <c r="D12" s="291" t="s">
        <v>118</v>
      </c>
      <c r="E12" s="292">
        <v>1.9253624007314645</v>
      </c>
      <c r="F12" s="292">
        <v>1.7378129838741023</v>
      </c>
      <c r="G12" s="292">
        <v>1.2063581068925735</v>
      </c>
      <c r="H12" s="292">
        <v>1.0888468480340336</v>
      </c>
      <c r="I12" s="287"/>
    </row>
    <row r="13" spans="2:9" x14ac:dyDescent="0.55000000000000004">
      <c r="B13" s="289">
        <v>3</v>
      </c>
      <c r="C13" s="290" t="s">
        <v>11</v>
      </c>
      <c r="D13" s="291" t="s">
        <v>121</v>
      </c>
      <c r="E13" s="292">
        <v>1.6338705525749366</v>
      </c>
      <c r="F13" s="292">
        <v>1.6832557564838977</v>
      </c>
      <c r="G13" s="293">
        <v>1.0237205141032193</v>
      </c>
      <c r="H13" s="293">
        <v>1.0546633854678431</v>
      </c>
      <c r="I13" s="287"/>
    </row>
    <row r="14" spans="2:9" x14ac:dyDescent="0.55000000000000004">
      <c r="B14" s="289">
        <v>4</v>
      </c>
      <c r="C14" s="290" t="s">
        <v>35</v>
      </c>
      <c r="D14" s="291" t="s">
        <v>143</v>
      </c>
      <c r="E14" s="292">
        <v>1.8172022450341243</v>
      </c>
      <c r="F14" s="292">
        <v>1.6150447012503453</v>
      </c>
      <c r="G14" s="293">
        <v>1.1385891089009856</v>
      </c>
      <c r="H14" s="293">
        <v>1.0119249589620427</v>
      </c>
      <c r="I14" s="287"/>
    </row>
    <row r="15" spans="2:9" x14ac:dyDescent="0.55000000000000004">
      <c r="B15" s="289">
        <v>5</v>
      </c>
      <c r="C15" s="290" t="s">
        <v>44</v>
      </c>
      <c r="D15" s="291" t="s">
        <v>288</v>
      </c>
      <c r="E15" s="292">
        <v>1.7831550264538734</v>
      </c>
      <c r="F15" s="292">
        <v>1.8118026795115838</v>
      </c>
      <c r="G15" s="292">
        <v>1.1172564298501093</v>
      </c>
      <c r="H15" s="292">
        <v>1.1352059485986234</v>
      </c>
      <c r="I15" s="287"/>
    </row>
    <row r="16" spans="2:9" x14ac:dyDescent="0.55000000000000004">
      <c r="B16" s="289">
        <v>6</v>
      </c>
      <c r="C16" s="290" t="s">
        <v>46</v>
      </c>
      <c r="D16" s="291" t="s">
        <v>152</v>
      </c>
      <c r="E16" s="292">
        <v>1.7995795052884267</v>
      </c>
      <c r="F16" s="292">
        <v>1.5975827365712865</v>
      </c>
      <c r="G16" s="292">
        <v>1.1275473772509839</v>
      </c>
      <c r="H16" s="292">
        <v>1.0009839627917367</v>
      </c>
      <c r="I16" s="287"/>
    </row>
    <row r="17" spans="2:13" x14ac:dyDescent="0.55000000000000004">
      <c r="B17" s="289">
        <v>7</v>
      </c>
      <c r="C17" s="290" t="s">
        <v>50</v>
      </c>
      <c r="D17" s="291" t="s">
        <v>156</v>
      </c>
      <c r="E17" s="292">
        <v>2.1111973915750388</v>
      </c>
      <c r="F17" s="292">
        <v>2.5873530860627336</v>
      </c>
      <c r="G17" s="292">
        <v>1.3227951722799953</v>
      </c>
      <c r="H17" s="292">
        <v>1.6211360363012657</v>
      </c>
      <c r="I17" s="287"/>
    </row>
    <row r="18" spans="2:13" x14ac:dyDescent="0.55000000000000004">
      <c r="B18" s="289">
        <v>8</v>
      </c>
      <c r="C18" s="290" t="s">
        <v>61</v>
      </c>
      <c r="D18" s="291" t="s">
        <v>166</v>
      </c>
      <c r="E18" s="292">
        <v>2.1139696424645278</v>
      </c>
      <c r="F18" s="292">
        <v>1.8992265074396855</v>
      </c>
      <c r="G18" s="292">
        <v>1.3245321581760556</v>
      </c>
      <c r="H18" s="292">
        <v>1.189982360310299</v>
      </c>
      <c r="I18" s="287"/>
    </row>
    <row r="19" spans="2:13" x14ac:dyDescent="0.55000000000000004">
      <c r="B19" s="289"/>
      <c r="C19" s="290"/>
      <c r="D19" s="291"/>
      <c r="E19" s="292"/>
      <c r="F19" s="292"/>
      <c r="G19" s="292"/>
      <c r="H19" s="292"/>
      <c r="I19" s="287"/>
    </row>
    <row r="20" spans="2:13" x14ac:dyDescent="0.55000000000000004">
      <c r="B20" s="289"/>
      <c r="C20" s="290"/>
      <c r="D20" s="291"/>
      <c r="E20" s="292"/>
      <c r="F20" s="292"/>
      <c r="G20" s="292"/>
      <c r="H20" s="292"/>
      <c r="I20" s="287"/>
    </row>
    <row r="21" spans="2:13" x14ac:dyDescent="0.55000000000000004">
      <c r="B21" s="289"/>
      <c r="C21" s="290"/>
      <c r="D21" s="291"/>
      <c r="E21" s="292"/>
      <c r="F21" s="292"/>
      <c r="G21" s="293"/>
      <c r="H21" s="293"/>
      <c r="I21" s="287"/>
    </row>
    <row r="22" spans="2:13" x14ac:dyDescent="0.55000000000000004">
      <c r="B22" s="289"/>
      <c r="C22" s="294"/>
      <c r="D22" s="295"/>
      <c r="E22" s="293"/>
      <c r="F22" s="293"/>
      <c r="G22" s="293"/>
      <c r="H22" s="293"/>
      <c r="I22" s="287"/>
    </row>
    <row r="23" spans="2:13" ht="15" customHeight="1" x14ac:dyDescent="0.6">
      <c r="B23" s="289"/>
      <c r="C23" s="294"/>
      <c r="D23" s="295"/>
      <c r="E23" s="293"/>
      <c r="F23" s="293"/>
      <c r="G23" s="293"/>
      <c r="H23" s="293"/>
      <c r="J23" s="287" t="s">
        <v>321</v>
      </c>
      <c r="K23" s="288"/>
      <c r="L23" s="288"/>
      <c r="M23" s="288"/>
    </row>
    <row r="24" spans="2:13" x14ac:dyDescent="0.55000000000000004">
      <c r="B24" s="289"/>
      <c r="C24" s="294"/>
      <c r="D24" s="295"/>
      <c r="E24" s="293"/>
      <c r="F24" s="293"/>
      <c r="G24" s="293"/>
      <c r="H24" s="293"/>
      <c r="J24" s="287" t="s">
        <v>322</v>
      </c>
    </row>
    <row r="25" spans="2:13" x14ac:dyDescent="0.55000000000000004">
      <c r="B25" s="289"/>
      <c r="C25" s="294"/>
      <c r="D25" s="295"/>
      <c r="E25" s="293"/>
      <c r="F25" s="293"/>
      <c r="G25" s="293"/>
      <c r="H25" s="293"/>
      <c r="I25" s="287"/>
    </row>
    <row r="26" spans="2:13" x14ac:dyDescent="0.55000000000000004">
      <c r="B26" s="289"/>
      <c r="C26" s="294"/>
      <c r="D26" s="295"/>
      <c r="E26" s="293"/>
      <c r="F26" s="293"/>
      <c r="G26" s="293"/>
      <c r="H26" s="293"/>
      <c r="I26" s="287"/>
    </row>
    <row r="27" spans="2:13" x14ac:dyDescent="0.55000000000000004">
      <c r="B27" s="289"/>
      <c r="C27" s="294"/>
      <c r="D27" s="295"/>
      <c r="E27" s="293"/>
      <c r="F27" s="293"/>
      <c r="G27" s="293"/>
      <c r="H27" s="293"/>
      <c r="I27" s="287"/>
    </row>
    <row r="28" spans="2:13" x14ac:dyDescent="0.55000000000000004">
      <c r="B28" s="289"/>
      <c r="C28" s="294"/>
      <c r="D28" s="295"/>
      <c r="E28" s="293"/>
      <c r="F28" s="293"/>
      <c r="G28" s="293"/>
      <c r="H28" s="293"/>
      <c r="I28" s="287"/>
    </row>
    <row r="29" spans="2:13" x14ac:dyDescent="0.55000000000000004">
      <c r="B29" s="289"/>
      <c r="C29" s="294"/>
      <c r="D29" s="295"/>
      <c r="E29" s="293"/>
      <c r="F29" s="293"/>
      <c r="G29" s="293"/>
      <c r="H29" s="293"/>
      <c r="I29" s="287"/>
    </row>
    <row r="30" spans="2:13" x14ac:dyDescent="0.55000000000000004">
      <c r="B30" s="289"/>
      <c r="C30" s="294"/>
      <c r="D30" s="295"/>
      <c r="E30" s="293"/>
      <c r="F30" s="293"/>
      <c r="G30" s="293"/>
      <c r="H30" s="293"/>
      <c r="I30" s="287"/>
    </row>
    <row r="31" spans="2:13" x14ac:dyDescent="0.55000000000000004">
      <c r="B31" s="289"/>
      <c r="C31" s="294"/>
      <c r="D31" s="295"/>
      <c r="E31" s="293"/>
      <c r="F31" s="293"/>
      <c r="G31" s="293"/>
      <c r="H31" s="293"/>
      <c r="I31" s="287"/>
    </row>
    <row r="32" spans="2:13" x14ac:dyDescent="0.55000000000000004">
      <c r="B32" s="289"/>
      <c r="C32" s="294"/>
      <c r="D32" s="295"/>
      <c r="E32" s="293"/>
      <c r="F32" s="293"/>
      <c r="G32" s="293"/>
      <c r="H32" s="293"/>
      <c r="I32" s="287"/>
    </row>
    <row r="33" spans="2:9" x14ac:dyDescent="0.55000000000000004">
      <c r="B33" s="289"/>
      <c r="C33" s="294"/>
      <c r="D33" s="295"/>
      <c r="E33" s="293"/>
      <c r="F33" s="293"/>
      <c r="G33" s="293"/>
      <c r="H33" s="293"/>
      <c r="I33" s="287"/>
    </row>
    <row r="34" spans="2:9" x14ac:dyDescent="0.55000000000000004">
      <c r="B34" s="289"/>
      <c r="C34" s="294"/>
      <c r="D34" s="295"/>
      <c r="E34" s="293"/>
      <c r="F34" s="293"/>
      <c r="G34" s="293"/>
      <c r="H34" s="293"/>
      <c r="I34" s="287"/>
    </row>
    <row r="35" spans="2:9" x14ac:dyDescent="0.55000000000000004">
      <c r="B35" s="295"/>
      <c r="C35" s="294"/>
      <c r="D35" s="295"/>
      <c r="E35" s="293"/>
      <c r="F35" s="293"/>
      <c r="G35" s="293"/>
      <c r="H35" s="293"/>
      <c r="I35" s="287"/>
    </row>
    <row r="36" spans="2:9" x14ac:dyDescent="0.55000000000000004">
      <c r="B36" s="295"/>
      <c r="C36" s="294"/>
      <c r="D36" s="295"/>
      <c r="E36" s="293"/>
      <c r="F36" s="293"/>
      <c r="G36" s="293"/>
      <c r="H36" s="293"/>
      <c r="I36" s="287"/>
    </row>
    <row r="37" spans="2:9" x14ac:dyDescent="0.55000000000000004">
      <c r="B37" s="295"/>
      <c r="C37" s="294"/>
      <c r="D37" s="295"/>
      <c r="E37" s="293"/>
      <c r="F37" s="293"/>
      <c r="G37" s="293"/>
      <c r="H37" s="293"/>
      <c r="I37" s="287"/>
    </row>
    <row r="38" spans="2:9" x14ac:dyDescent="0.55000000000000004">
      <c r="B38" s="295"/>
      <c r="C38" s="294"/>
      <c r="D38" s="295"/>
      <c r="E38" s="293"/>
      <c r="F38" s="293"/>
      <c r="G38" s="293"/>
      <c r="H38" s="293"/>
      <c r="I38" s="287"/>
    </row>
    <row r="39" spans="2:9" x14ac:dyDescent="0.55000000000000004">
      <c r="B39" s="295"/>
      <c r="C39" s="294"/>
      <c r="D39" s="295"/>
      <c r="E39" s="293"/>
      <c r="F39" s="293"/>
      <c r="G39" s="293"/>
      <c r="H39" s="293"/>
      <c r="I39" s="287"/>
    </row>
    <row r="40" spans="2:9" x14ac:dyDescent="0.55000000000000004">
      <c r="B40" s="295"/>
      <c r="C40" s="294"/>
      <c r="D40" s="295"/>
      <c r="E40" s="296"/>
      <c r="F40" s="296"/>
      <c r="G40" s="293"/>
      <c r="H40" s="293"/>
      <c r="I40" s="287"/>
    </row>
    <row r="41" spans="2:9" x14ac:dyDescent="0.55000000000000004">
      <c r="B41" s="295"/>
      <c r="C41" s="294"/>
      <c r="D41" s="295"/>
      <c r="E41" s="293"/>
      <c r="F41" s="293"/>
      <c r="G41" s="293"/>
      <c r="H41" s="293"/>
      <c r="I41" s="287"/>
    </row>
    <row r="42" spans="2:9" x14ac:dyDescent="0.55000000000000004">
      <c r="B42" s="295"/>
      <c r="C42" s="294"/>
      <c r="D42" s="295"/>
      <c r="E42" s="293"/>
      <c r="F42" s="293"/>
      <c r="G42" s="293"/>
      <c r="H42" s="293"/>
      <c r="I42" s="287"/>
    </row>
    <row r="43" spans="2:9" x14ac:dyDescent="0.55000000000000004">
      <c r="B43" s="295"/>
      <c r="C43" s="294"/>
      <c r="D43" s="295"/>
      <c r="E43" s="293"/>
      <c r="F43" s="293"/>
      <c r="G43" s="293"/>
      <c r="H43" s="293"/>
      <c r="I43" s="287"/>
    </row>
    <row r="44" spans="2:9" x14ac:dyDescent="0.55000000000000004">
      <c r="B44" s="295"/>
      <c r="C44" s="294"/>
      <c r="D44" s="295"/>
      <c r="E44" s="293"/>
      <c r="F44" s="293"/>
      <c r="G44" s="293"/>
      <c r="H44" s="293"/>
      <c r="I44" s="287"/>
    </row>
    <row r="45" spans="2:9" x14ac:dyDescent="0.55000000000000004">
      <c r="B45" s="295"/>
      <c r="C45" s="294"/>
      <c r="D45" s="295"/>
      <c r="E45" s="293"/>
      <c r="F45" s="293"/>
      <c r="G45" s="293"/>
      <c r="H45" s="293"/>
      <c r="I45" s="287"/>
    </row>
    <row r="46" spans="2:9" x14ac:dyDescent="0.55000000000000004">
      <c r="B46" s="295"/>
      <c r="C46" s="294"/>
      <c r="D46" s="295"/>
      <c r="E46" s="293"/>
      <c r="F46" s="293"/>
      <c r="G46" s="293"/>
      <c r="H46" s="293"/>
      <c r="I46" s="287"/>
    </row>
    <row r="47" spans="2:9" x14ac:dyDescent="0.55000000000000004">
      <c r="B47" s="295"/>
      <c r="C47" s="294"/>
      <c r="D47" s="295"/>
      <c r="E47" s="293"/>
      <c r="F47" s="293"/>
      <c r="G47" s="293"/>
      <c r="H47" s="293"/>
      <c r="I47" s="287"/>
    </row>
    <row r="48" spans="2:9" x14ac:dyDescent="0.55000000000000004">
      <c r="B48" s="295"/>
      <c r="C48" s="294"/>
      <c r="D48" s="295"/>
      <c r="E48" s="293"/>
      <c r="F48" s="293"/>
      <c r="G48" s="293"/>
      <c r="H48" s="293"/>
      <c r="I48" s="287"/>
    </row>
    <row r="49" spans="2:9" x14ac:dyDescent="0.55000000000000004">
      <c r="B49" s="295"/>
      <c r="C49" s="294"/>
      <c r="D49" s="295"/>
      <c r="E49" s="293"/>
      <c r="F49" s="293"/>
      <c r="G49" s="293"/>
      <c r="H49" s="293"/>
      <c r="I49" s="287"/>
    </row>
    <row r="50" spans="2:9" x14ac:dyDescent="0.55000000000000004">
      <c r="B50" s="295"/>
      <c r="C50" s="294"/>
      <c r="D50" s="295"/>
      <c r="E50" s="293"/>
      <c r="F50" s="293"/>
      <c r="G50" s="293"/>
      <c r="H50" s="293"/>
      <c r="I50" s="287"/>
    </row>
    <row r="51" spans="2:9" x14ac:dyDescent="0.55000000000000004">
      <c r="B51" s="295"/>
      <c r="C51" s="294"/>
      <c r="D51" s="295"/>
      <c r="E51" s="293"/>
      <c r="F51" s="293"/>
      <c r="G51" s="293"/>
      <c r="H51" s="293"/>
      <c r="I51" s="287"/>
    </row>
    <row r="52" spans="2:9" x14ac:dyDescent="0.55000000000000004">
      <c r="B52" s="295"/>
      <c r="C52" s="294"/>
      <c r="D52" s="295"/>
      <c r="E52" s="293"/>
      <c r="F52" s="293"/>
      <c r="G52" s="293"/>
      <c r="H52" s="293"/>
      <c r="I52" s="287"/>
    </row>
    <row r="53" spans="2:9" x14ac:dyDescent="0.55000000000000004">
      <c r="B53" s="295"/>
      <c r="C53" s="294"/>
      <c r="D53" s="295"/>
      <c r="E53" s="293"/>
      <c r="F53" s="293"/>
      <c r="G53" s="293"/>
      <c r="H53" s="293"/>
      <c r="I53" s="287"/>
    </row>
    <row r="54" spans="2:9" x14ac:dyDescent="0.55000000000000004">
      <c r="B54" s="295"/>
      <c r="C54" s="294"/>
      <c r="D54" s="295"/>
      <c r="E54" s="293"/>
      <c r="F54" s="293"/>
      <c r="G54" s="293"/>
      <c r="H54" s="293"/>
      <c r="I54" s="287"/>
    </row>
    <row r="55" spans="2:9" x14ac:dyDescent="0.55000000000000004">
      <c r="B55" s="295"/>
      <c r="C55" s="294"/>
      <c r="D55" s="295"/>
      <c r="E55" s="293"/>
      <c r="F55" s="293"/>
      <c r="G55" s="293"/>
      <c r="H55" s="293"/>
      <c r="I55" s="287"/>
    </row>
    <row r="56" spans="2:9" x14ac:dyDescent="0.55000000000000004">
      <c r="B56" s="295"/>
      <c r="C56" s="294"/>
      <c r="D56" s="295"/>
      <c r="E56" s="293"/>
      <c r="F56" s="293"/>
      <c r="G56" s="293"/>
      <c r="H56" s="293"/>
      <c r="I56" s="287"/>
    </row>
    <row r="57" spans="2:9" x14ac:dyDescent="0.55000000000000004">
      <c r="B57" s="295"/>
      <c r="C57" s="294"/>
      <c r="D57" s="295"/>
      <c r="E57" s="293"/>
      <c r="F57" s="293"/>
      <c r="G57" s="293"/>
      <c r="H57" s="293"/>
      <c r="I57" s="287"/>
    </row>
    <row r="58" spans="2:9" x14ac:dyDescent="0.55000000000000004">
      <c r="B58" s="295"/>
      <c r="C58" s="294"/>
      <c r="D58" s="295"/>
      <c r="E58" s="293"/>
      <c r="F58" s="293"/>
      <c r="G58" s="293"/>
      <c r="H58" s="293"/>
      <c r="I58" s="287"/>
    </row>
    <row r="59" spans="2:9" x14ac:dyDescent="0.55000000000000004">
      <c r="B59" s="295"/>
      <c r="C59" s="294"/>
      <c r="D59" s="295"/>
      <c r="E59" s="293"/>
      <c r="F59" s="293"/>
      <c r="G59" s="293"/>
      <c r="H59" s="293"/>
      <c r="I59" s="287"/>
    </row>
    <row r="60" spans="2:9" x14ac:dyDescent="0.55000000000000004">
      <c r="B60" s="295"/>
      <c r="C60" s="294"/>
      <c r="D60" s="295"/>
      <c r="E60" s="293"/>
      <c r="F60" s="293"/>
      <c r="G60" s="293"/>
      <c r="H60" s="293"/>
      <c r="I60" s="287"/>
    </row>
    <row r="61" spans="2:9" x14ac:dyDescent="0.55000000000000004">
      <c r="B61" s="295"/>
      <c r="C61" s="294"/>
      <c r="D61" s="295"/>
      <c r="E61" s="293"/>
      <c r="F61" s="293"/>
      <c r="G61" s="293"/>
      <c r="H61" s="293"/>
      <c r="I61" s="287"/>
    </row>
    <row r="62" spans="2:9" x14ac:dyDescent="0.55000000000000004">
      <c r="B62" s="295"/>
      <c r="C62" s="294"/>
      <c r="D62" s="295"/>
      <c r="E62" s="293"/>
      <c r="F62" s="293"/>
      <c r="G62" s="293"/>
      <c r="H62" s="293"/>
      <c r="I62" s="287"/>
    </row>
    <row r="63" spans="2:9" x14ac:dyDescent="0.55000000000000004">
      <c r="B63" s="295"/>
      <c r="C63" s="294"/>
      <c r="D63" s="295"/>
      <c r="E63" s="293"/>
      <c r="F63" s="293"/>
      <c r="G63" s="293"/>
      <c r="H63" s="293"/>
      <c r="I63" s="287"/>
    </row>
    <row r="64" spans="2:9" x14ac:dyDescent="0.55000000000000004">
      <c r="B64" s="295"/>
      <c r="C64" s="294"/>
      <c r="D64" s="295"/>
      <c r="E64" s="293"/>
      <c r="F64" s="293"/>
      <c r="G64" s="293"/>
      <c r="H64" s="293"/>
      <c r="I64" s="287"/>
    </row>
    <row r="65" spans="2:9" x14ac:dyDescent="0.55000000000000004">
      <c r="B65" s="295"/>
      <c r="C65" s="294"/>
      <c r="D65" s="295"/>
      <c r="E65" s="293"/>
      <c r="F65" s="293"/>
      <c r="G65" s="293"/>
      <c r="H65" s="293"/>
      <c r="I65" s="287"/>
    </row>
    <row r="66" spans="2:9" x14ac:dyDescent="0.55000000000000004">
      <c r="B66" s="295"/>
      <c r="C66" s="294"/>
      <c r="D66" s="295"/>
      <c r="E66" s="293"/>
      <c r="F66" s="293"/>
      <c r="G66" s="293"/>
      <c r="H66" s="293"/>
      <c r="I66" s="287"/>
    </row>
    <row r="67" spans="2:9" x14ac:dyDescent="0.55000000000000004">
      <c r="B67" s="295"/>
      <c r="C67" s="294"/>
      <c r="D67" s="295"/>
      <c r="E67" s="293"/>
      <c r="F67" s="293"/>
      <c r="G67" s="293"/>
      <c r="H67" s="293"/>
      <c r="I67" s="287"/>
    </row>
    <row r="68" spans="2:9" x14ac:dyDescent="0.55000000000000004">
      <c r="B68" s="295"/>
      <c r="C68" s="294"/>
      <c r="D68" s="295"/>
      <c r="E68" s="293"/>
      <c r="F68" s="293"/>
      <c r="G68" s="293"/>
      <c r="H68" s="293"/>
      <c r="I68" s="287"/>
    </row>
    <row r="69" spans="2:9" x14ac:dyDescent="0.55000000000000004">
      <c r="B69" s="295"/>
      <c r="C69" s="294"/>
      <c r="D69" s="295"/>
      <c r="E69" s="293"/>
      <c r="F69" s="293"/>
      <c r="G69" s="293"/>
      <c r="H69" s="293"/>
      <c r="I69" s="287"/>
    </row>
    <row r="70" spans="2:9" x14ac:dyDescent="0.55000000000000004">
      <c r="B70" s="295"/>
      <c r="C70" s="294"/>
      <c r="D70" s="295"/>
      <c r="E70" s="293"/>
      <c r="F70" s="293"/>
      <c r="G70" s="293"/>
      <c r="H70" s="293"/>
      <c r="I70" s="287"/>
    </row>
    <row r="71" spans="2:9" x14ac:dyDescent="0.55000000000000004">
      <c r="B71" s="295"/>
      <c r="C71" s="294"/>
      <c r="D71" s="295"/>
      <c r="E71" s="293"/>
      <c r="F71" s="293"/>
      <c r="G71" s="293"/>
      <c r="H71" s="293"/>
      <c r="I71" s="287"/>
    </row>
    <row r="72" spans="2:9" x14ac:dyDescent="0.55000000000000004">
      <c r="B72" s="295"/>
      <c r="C72" s="294"/>
      <c r="D72" s="295"/>
      <c r="E72" s="293"/>
      <c r="F72" s="293"/>
      <c r="G72" s="293"/>
      <c r="H72" s="293"/>
      <c r="I72" s="287"/>
    </row>
    <row r="73" spans="2:9" x14ac:dyDescent="0.55000000000000004">
      <c r="B73" s="295"/>
      <c r="C73" s="294"/>
      <c r="D73" s="295"/>
      <c r="E73" s="293"/>
      <c r="F73" s="293"/>
      <c r="G73" s="293"/>
      <c r="H73" s="293"/>
      <c r="I73" s="287"/>
    </row>
    <row r="74" spans="2:9" x14ac:dyDescent="0.55000000000000004">
      <c r="B74" s="295"/>
      <c r="C74" s="294"/>
      <c r="D74" s="295"/>
      <c r="E74" s="293"/>
      <c r="F74" s="293"/>
      <c r="G74" s="293"/>
      <c r="H74" s="293"/>
      <c r="I74" s="287"/>
    </row>
    <row r="75" spans="2:9" x14ac:dyDescent="0.55000000000000004">
      <c r="B75" s="295"/>
      <c r="C75" s="294"/>
      <c r="D75" s="295"/>
      <c r="E75" s="293"/>
      <c r="F75" s="293"/>
      <c r="G75" s="293"/>
      <c r="H75" s="293"/>
      <c r="I75" s="287"/>
    </row>
    <row r="76" spans="2:9" x14ac:dyDescent="0.55000000000000004">
      <c r="B76" s="295"/>
      <c r="C76" s="294"/>
      <c r="D76" s="295"/>
      <c r="E76" s="293"/>
      <c r="F76" s="293"/>
      <c r="G76" s="293"/>
      <c r="H76" s="293"/>
      <c r="I76" s="287"/>
    </row>
    <row r="77" spans="2:9" x14ac:dyDescent="0.55000000000000004">
      <c r="B77" s="295"/>
      <c r="C77" s="294"/>
      <c r="D77" s="295"/>
      <c r="E77" s="293"/>
      <c r="F77" s="293"/>
      <c r="G77" s="293"/>
      <c r="H77" s="293"/>
      <c r="I77" s="287"/>
    </row>
    <row r="78" spans="2:9" x14ac:dyDescent="0.55000000000000004">
      <c r="B78" s="295"/>
      <c r="C78" s="294"/>
      <c r="D78" s="295"/>
      <c r="E78" s="293"/>
      <c r="F78" s="293"/>
      <c r="G78" s="293"/>
      <c r="H78" s="293"/>
      <c r="I78" s="287"/>
    </row>
    <row r="79" spans="2:9" x14ac:dyDescent="0.55000000000000004">
      <c r="B79" s="295"/>
      <c r="C79" s="294"/>
      <c r="D79" s="295"/>
      <c r="E79" s="293"/>
      <c r="F79" s="293"/>
      <c r="G79" s="293"/>
      <c r="H79" s="293"/>
      <c r="I79" s="287"/>
    </row>
    <row r="80" spans="2:9" x14ac:dyDescent="0.55000000000000004">
      <c r="B80" s="295"/>
      <c r="C80" s="294"/>
      <c r="D80" s="295"/>
      <c r="E80" s="293"/>
      <c r="F80" s="293"/>
      <c r="G80" s="293"/>
      <c r="H80" s="293"/>
      <c r="I80" s="287"/>
    </row>
  </sheetData>
  <sheetProtection algorithmName="SHA-512" hashValue="uQvzM11i2329Csp721ZN/Ux418wzrzqvnx+uMmMuXCaxs0PFLjsJOR7nKNgwZS2H13SpY28DATl4/iqS/BlSbw==" saltValue="kBW0mGRnUmNYsEy5JO2FOg==" spinCount="100000" sheet="1" objects="1" scenarios="1"/>
  <mergeCells count="6">
    <mergeCell ref="B7:H8"/>
    <mergeCell ref="B9:B10"/>
    <mergeCell ref="C9:C10"/>
    <mergeCell ref="D9:D10"/>
    <mergeCell ref="E9:F9"/>
    <mergeCell ref="G9:H9"/>
  </mergeCells>
  <hyperlinks>
    <hyperlink ref="B5" location="INDICE!A1" display="MENÚ PRINCIPAL" xr:uid="{00000000-0004-0000-0C00-000000000000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4"/>
  <dimension ref="B2:M80"/>
  <sheetViews>
    <sheetView windowProtection="1" showGridLines="0" zoomScale="80" zoomScaleNormal="80" workbookViewId="0">
      <selection activeCell="C9" sqref="C9:C10"/>
    </sheetView>
  </sheetViews>
  <sheetFormatPr defaultColWidth="11.41796875" defaultRowHeight="14.4" x14ac:dyDescent="0.55000000000000004"/>
  <cols>
    <col min="1" max="1" width="3.68359375" style="246" customWidth="1"/>
    <col min="2" max="2" width="7" style="246" customWidth="1"/>
    <col min="3" max="3" width="11.41796875" style="246"/>
    <col min="4" max="4" width="54.68359375" style="246" bestFit="1" customWidth="1"/>
    <col min="5" max="5" width="13.578125" style="246" customWidth="1"/>
    <col min="6" max="6" width="19.578125" style="246" customWidth="1"/>
    <col min="7" max="7" width="15" style="246" customWidth="1"/>
    <col min="8" max="8" width="18" style="246" customWidth="1"/>
    <col min="9" max="16384" width="11.41796875" style="246"/>
  </cols>
  <sheetData>
    <row r="2" spans="2:9" ht="15.6" x14ac:dyDescent="0.6">
      <c r="B2" s="304" t="s">
        <v>100</v>
      </c>
    </row>
    <row r="3" spans="2:9" ht="18.3" x14ac:dyDescent="0.55000000000000004">
      <c r="B3" s="332" t="s">
        <v>331</v>
      </c>
      <c r="G3" s="34"/>
    </row>
    <row r="4" spans="2:9" ht="15.6" x14ac:dyDescent="0.6">
      <c r="B4" s="249" t="str">
        <f>"AÑO: "&amp;INDICE!C16</f>
        <v>AÑO: 2018 C (Prov)</v>
      </c>
    </row>
    <row r="5" spans="2:9" x14ac:dyDescent="0.55000000000000004">
      <c r="B5" s="31" t="s">
        <v>82</v>
      </c>
    </row>
    <row r="6" spans="2:9" ht="14.7" thickBot="1" x14ac:dyDescent="0.6"/>
    <row r="7" spans="2:9" ht="15" customHeight="1" x14ac:dyDescent="0.55000000000000004">
      <c r="B7" s="412" t="s">
        <v>100</v>
      </c>
      <c r="C7" s="413"/>
      <c r="D7" s="413"/>
      <c r="E7" s="413"/>
      <c r="F7" s="413"/>
      <c r="G7" s="413"/>
      <c r="H7" s="414"/>
    </row>
    <row r="8" spans="2:9" ht="15.75" customHeight="1" thickBot="1" x14ac:dyDescent="0.6">
      <c r="B8" s="415"/>
      <c r="C8" s="416"/>
      <c r="D8" s="416"/>
      <c r="E8" s="416"/>
      <c r="F8" s="416"/>
      <c r="G8" s="416"/>
      <c r="H8" s="417"/>
    </row>
    <row r="9" spans="2:9" ht="42" customHeight="1" thickBot="1" x14ac:dyDescent="0.6">
      <c r="B9" s="429" t="s">
        <v>251</v>
      </c>
      <c r="C9" s="429" t="s">
        <v>326</v>
      </c>
      <c r="D9" s="410" t="s">
        <v>327</v>
      </c>
      <c r="E9" s="404" t="s">
        <v>98</v>
      </c>
      <c r="F9" s="405"/>
      <c r="G9" s="404" t="s">
        <v>292</v>
      </c>
      <c r="H9" s="405"/>
    </row>
    <row r="10" spans="2:9" ht="14.7" thickBot="1" x14ac:dyDescent="0.6">
      <c r="B10" s="430"/>
      <c r="C10" s="430"/>
      <c r="D10" s="411"/>
      <c r="E10" s="335" t="s">
        <v>88</v>
      </c>
      <c r="F10" s="335" t="s">
        <v>89</v>
      </c>
      <c r="G10" s="355" t="s">
        <v>88</v>
      </c>
      <c r="H10" s="335" t="s">
        <v>89</v>
      </c>
    </row>
    <row r="11" spans="2:9" x14ac:dyDescent="0.55000000000000004">
      <c r="B11" s="289">
        <v>1</v>
      </c>
      <c r="C11" s="290" t="s">
        <v>15</v>
      </c>
      <c r="D11" s="291" t="s">
        <v>125</v>
      </c>
      <c r="E11" s="292">
        <v>2.1782145672496762</v>
      </c>
      <c r="F11" s="292">
        <v>1.5152547468771946</v>
      </c>
      <c r="G11" s="292">
        <v>1.3647855597236414</v>
      </c>
      <c r="H11" s="292">
        <v>0.94940040753278676</v>
      </c>
      <c r="I11" s="287"/>
    </row>
    <row r="12" spans="2:9" x14ac:dyDescent="0.55000000000000004">
      <c r="B12" s="289">
        <v>2</v>
      </c>
      <c r="C12" s="290" t="s">
        <v>16</v>
      </c>
      <c r="D12" s="291" t="s">
        <v>126</v>
      </c>
      <c r="E12" s="292">
        <v>2.2726540891788534</v>
      </c>
      <c r="F12" s="292">
        <v>1.1893986354550428</v>
      </c>
      <c r="G12" s="292">
        <v>1.4239577357498479</v>
      </c>
      <c r="H12" s="292">
        <v>0.74523148767372027</v>
      </c>
      <c r="I12" s="287"/>
    </row>
    <row r="13" spans="2:9" x14ac:dyDescent="0.55000000000000004">
      <c r="B13" s="289">
        <v>3</v>
      </c>
      <c r="C13" s="290" t="s">
        <v>17</v>
      </c>
      <c r="D13" s="291" t="s">
        <v>127</v>
      </c>
      <c r="E13" s="292">
        <v>1.6368533693706093</v>
      </c>
      <c r="F13" s="292">
        <v>1.1434316481719606</v>
      </c>
      <c r="G13" s="293">
        <v>1.0255894325060448</v>
      </c>
      <c r="H13" s="293">
        <v>0.71643033951724489</v>
      </c>
      <c r="I13" s="287"/>
    </row>
    <row r="14" spans="2:9" x14ac:dyDescent="0.55000000000000004">
      <c r="B14" s="289">
        <v>4</v>
      </c>
      <c r="C14" s="290" t="s">
        <v>18</v>
      </c>
      <c r="D14" s="291" t="s">
        <v>128</v>
      </c>
      <c r="E14" s="292">
        <v>1.897817484499591</v>
      </c>
      <c r="F14" s="292">
        <v>1.1106610839719628</v>
      </c>
      <c r="G14" s="293">
        <v>1.1890995206714168</v>
      </c>
      <c r="H14" s="293">
        <v>0.69589756305132244</v>
      </c>
      <c r="I14" s="287"/>
    </row>
    <row r="15" spans="2:9" x14ac:dyDescent="0.55000000000000004">
      <c r="B15" s="289">
        <v>5</v>
      </c>
      <c r="C15" s="290" t="s">
        <v>19</v>
      </c>
      <c r="D15" s="291" t="s">
        <v>129</v>
      </c>
      <c r="E15" s="292">
        <v>1.8891422530926352</v>
      </c>
      <c r="F15" s="292">
        <v>1.4175938671851633</v>
      </c>
      <c r="G15" s="292">
        <v>1.1836639539786349</v>
      </c>
      <c r="H15" s="292">
        <v>0.88820985249858464</v>
      </c>
      <c r="I15" s="287"/>
    </row>
    <row r="16" spans="2:9" x14ac:dyDescent="0.55000000000000004">
      <c r="B16" s="289">
        <v>6</v>
      </c>
      <c r="C16" s="290" t="s">
        <v>20</v>
      </c>
      <c r="D16" s="291" t="s">
        <v>130</v>
      </c>
      <c r="E16" s="292">
        <v>2.1510460022655784</v>
      </c>
      <c r="F16" s="292">
        <v>1.0967655078291183</v>
      </c>
      <c r="G16" s="292">
        <v>1.3477627807347339</v>
      </c>
      <c r="H16" s="292">
        <v>0.68719112891534107</v>
      </c>
      <c r="I16" s="287"/>
    </row>
    <row r="17" spans="2:13" x14ac:dyDescent="0.55000000000000004">
      <c r="B17" s="289">
        <v>7</v>
      </c>
      <c r="C17" s="290" t="s">
        <v>22</v>
      </c>
      <c r="D17" s="291" t="s">
        <v>132</v>
      </c>
      <c r="E17" s="292">
        <v>1.8006605260912787</v>
      </c>
      <c r="F17" s="292">
        <v>1.056660126725931</v>
      </c>
      <c r="G17" s="292">
        <v>1.12822470335268</v>
      </c>
      <c r="H17" s="292">
        <v>0.66206263798528786</v>
      </c>
      <c r="I17" s="287"/>
    </row>
    <row r="18" spans="2:13" x14ac:dyDescent="0.55000000000000004">
      <c r="B18" s="289">
        <v>8</v>
      </c>
      <c r="C18" s="290" t="s">
        <v>23</v>
      </c>
      <c r="D18" s="291" t="s">
        <v>133</v>
      </c>
      <c r="E18" s="292">
        <v>1.9570229746683869</v>
      </c>
      <c r="F18" s="292">
        <v>1.0148735628188736</v>
      </c>
      <c r="G18" s="292">
        <v>1.2261954061060452</v>
      </c>
      <c r="H18" s="292">
        <v>0.63588078250223068</v>
      </c>
      <c r="I18" s="287"/>
    </row>
    <row r="19" spans="2:13" x14ac:dyDescent="0.55000000000000004">
      <c r="B19" s="289">
        <v>9</v>
      </c>
      <c r="C19" s="290" t="s">
        <v>24</v>
      </c>
      <c r="D19" s="291" t="s">
        <v>134</v>
      </c>
      <c r="E19" s="292">
        <v>2.0762887341325609</v>
      </c>
      <c r="F19" s="292">
        <v>1.1918203737772264</v>
      </c>
      <c r="G19" s="292">
        <v>1.3009227487349682</v>
      </c>
      <c r="H19" s="292">
        <v>0.74674885586197859</v>
      </c>
      <c r="I19" s="287"/>
    </row>
    <row r="20" spans="2:13" x14ac:dyDescent="0.55000000000000004">
      <c r="B20" s="289">
        <v>10</v>
      </c>
      <c r="C20" s="290" t="s">
        <v>25</v>
      </c>
      <c r="D20" s="291" t="s">
        <v>135</v>
      </c>
      <c r="E20" s="292">
        <v>2.3665213814606929</v>
      </c>
      <c r="F20" s="292">
        <v>1.4416173006713677</v>
      </c>
      <c r="G20" s="292">
        <v>1.4827713746643878</v>
      </c>
      <c r="H20" s="292">
        <v>0.90326201292846897</v>
      </c>
      <c r="I20" s="287"/>
    </row>
    <row r="21" spans="2:13" x14ac:dyDescent="0.55000000000000004">
      <c r="B21" s="289">
        <v>11</v>
      </c>
      <c r="C21" s="290" t="s">
        <v>27</v>
      </c>
      <c r="D21" s="291" t="s">
        <v>137</v>
      </c>
      <c r="E21" s="292">
        <v>1.8487565454244996</v>
      </c>
      <c r="F21" s="292">
        <v>1.0721546600541987</v>
      </c>
      <c r="G21" s="293">
        <v>1.1583598211932749</v>
      </c>
      <c r="H21" s="293">
        <v>0.67177091726090454</v>
      </c>
      <c r="I21" s="287"/>
    </row>
    <row r="22" spans="2:13" x14ac:dyDescent="0.55000000000000004">
      <c r="B22" s="289">
        <v>12</v>
      </c>
      <c r="C22" s="294" t="s">
        <v>28</v>
      </c>
      <c r="D22" s="295" t="s">
        <v>138</v>
      </c>
      <c r="E22" s="293">
        <v>2.0273815436083122</v>
      </c>
      <c r="F22" s="293">
        <v>1.0787592910948156</v>
      </c>
      <c r="G22" s="293">
        <v>1.2702793821916865</v>
      </c>
      <c r="H22" s="293">
        <v>0.67590912531766079</v>
      </c>
      <c r="I22" s="287"/>
    </row>
    <row r="23" spans="2:13" ht="15" customHeight="1" x14ac:dyDescent="0.6">
      <c r="B23" s="289">
        <v>13</v>
      </c>
      <c r="C23" s="294" t="s">
        <v>30</v>
      </c>
      <c r="D23" s="295" t="s">
        <v>139</v>
      </c>
      <c r="E23" s="293">
        <v>1.6712411345054936</v>
      </c>
      <c r="F23" s="293">
        <v>1.0234498427358323</v>
      </c>
      <c r="G23" s="293">
        <v>1.0471354849440819</v>
      </c>
      <c r="H23" s="293">
        <v>0.6412543499931469</v>
      </c>
      <c r="J23" s="287" t="s">
        <v>321</v>
      </c>
      <c r="K23" s="288"/>
      <c r="L23" s="288"/>
      <c r="M23" s="288"/>
    </row>
    <row r="24" spans="2:13" x14ac:dyDescent="0.55000000000000004">
      <c r="B24" s="289">
        <v>14</v>
      </c>
      <c r="C24" s="294" t="s">
        <v>33</v>
      </c>
      <c r="D24" s="295" t="s">
        <v>286</v>
      </c>
      <c r="E24" s="293">
        <v>1.6585169206912638</v>
      </c>
      <c r="F24" s="293">
        <v>1.047127540669577</v>
      </c>
      <c r="G24" s="293">
        <v>1.0391629814388723</v>
      </c>
      <c r="H24" s="293">
        <v>0.65608988580919625</v>
      </c>
      <c r="J24" s="287" t="s">
        <v>322</v>
      </c>
    </row>
    <row r="25" spans="2:13" x14ac:dyDescent="0.55000000000000004">
      <c r="B25" s="289">
        <v>15</v>
      </c>
      <c r="C25" s="294" t="s">
        <v>34</v>
      </c>
      <c r="D25" s="295" t="s">
        <v>142</v>
      </c>
      <c r="E25" s="293">
        <v>1.7735904254376689</v>
      </c>
      <c r="F25" s="293">
        <v>1.167591024533482</v>
      </c>
      <c r="G25" s="293">
        <v>1.1112636183302065</v>
      </c>
      <c r="H25" s="293">
        <v>0.73156767652980814</v>
      </c>
      <c r="I25" s="287"/>
    </row>
    <row r="26" spans="2:13" x14ac:dyDescent="0.55000000000000004">
      <c r="B26" s="289">
        <v>16</v>
      </c>
      <c r="C26" s="294" t="s">
        <v>43</v>
      </c>
      <c r="D26" s="295" t="s">
        <v>150</v>
      </c>
      <c r="E26" s="293">
        <v>1.7746699812723334</v>
      </c>
      <c r="F26" s="293">
        <v>1.2108722110774686</v>
      </c>
      <c r="G26" s="293">
        <v>1.1119400265391213</v>
      </c>
      <c r="H26" s="293">
        <v>0.75868600513300088</v>
      </c>
      <c r="I26" s="287"/>
    </row>
    <row r="27" spans="2:13" x14ac:dyDescent="0.55000000000000004">
      <c r="B27" s="289">
        <v>17</v>
      </c>
      <c r="C27" s="294" t="s">
        <v>48</v>
      </c>
      <c r="D27" s="295" t="s">
        <v>154</v>
      </c>
      <c r="E27" s="293">
        <v>2.0230928068423846</v>
      </c>
      <c r="F27" s="293">
        <v>1.0334657905521905</v>
      </c>
      <c r="G27" s="293">
        <v>1.267592224509611</v>
      </c>
      <c r="H27" s="293">
        <v>0.6475299580770516</v>
      </c>
      <c r="I27" s="287"/>
    </row>
    <row r="28" spans="2:13" x14ac:dyDescent="0.55000000000000004">
      <c r="B28" s="289">
        <v>18</v>
      </c>
      <c r="C28" s="294" t="s">
        <v>55</v>
      </c>
      <c r="D28" s="295" t="s">
        <v>160</v>
      </c>
      <c r="E28" s="293">
        <v>1.6727968322124607</v>
      </c>
      <c r="F28" s="293">
        <v>1.0824312956303221</v>
      </c>
      <c r="G28" s="293">
        <v>1.0481102253565679</v>
      </c>
      <c r="H28" s="293">
        <v>0.67820986227932145</v>
      </c>
      <c r="I28" s="287"/>
    </row>
    <row r="29" spans="2:13" x14ac:dyDescent="0.55000000000000004">
      <c r="B29" s="289">
        <v>19</v>
      </c>
      <c r="C29" s="294" t="s">
        <v>56</v>
      </c>
      <c r="D29" s="295" t="s">
        <v>161</v>
      </c>
      <c r="E29" s="293">
        <v>1.638948503502329</v>
      </c>
      <c r="F29" s="293">
        <v>1.1656032317915122</v>
      </c>
      <c r="G29" s="293">
        <v>1.026902163056858</v>
      </c>
      <c r="H29" s="293">
        <v>0.73032220196970121</v>
      </c>
      <c r="I29" s="287"/>
    </row>
    <row r="30" spans="2:13" x14ac:dyDescent="0.55000000000000004">
      <c r="B30" s="289">
        <v>20</v>
      </c>
      <c r="C30" s="294" t="s">
        <v>58</v>
      </c>
      <c r="D30" s="295" t="s">
        <v>163</v>
      </c>
      <c r="E30" s="293">
        <v>1.6939730922497525</v>
      </c>
      <c r="F30" s="293">
        <v>1.075754632154593</v>
      </c>
      <c r="G30" s="293">
        <v>1.0613784562932203</v>
      </c>
      <c r="H30" s="293">
        <v>0.67402652146624675</v>
      </c>
      <c r="I30" s="287"/>
    </row>
    <row r="31" spans="2:13" x14ac:dyDescent="0.55000000000000004">
      <c r="B31" s="289">
        <v>21</v>
      </c>
      <c r="C31" s="294" t="s">
        <v>59</v>
      </c>
      <c r="D31" s="295" t="s">
        <v>164</v>
      </c>
      <c r="E31" s="293">
        <v>1.6531403983391382</v>
      </c>
      <c r="F31" s="293">
        <v>1.5226522062701318</v>
      </c>
      <c r="G31" s="293">
        <v>1.0357942591017624</v>
      </c>
      <c r="H31" s="293">
        <v>0.95403537137423711</v>
      </c>
      <c r="I31" s="287"/>
    </row>
    <row r="32" spans="2:13" x14ac:dyDescent="0.55000000000000004">
      <c r="B32" s="289"/>
      <c r="C32" s="294"/>
      <c r="D32" s="295"/>
      <c r="E32" s="293"/>
      <c r="F32" s="293"/>
      <c r="G32" s="293"/>
      <c r="H32" s="293"/>
      <c r="I32" s="287"/>
    </row>
    <row r="33" spans="2:9" x14ac:dyDescent="0.55000000000000004">
      <c r="B33" s="289"/>
      <c r="C33" s="294"/>
      <c r="D33" s="295"/>
      <c r="E33" s="293"/>
      <c r="F33" s="293"/>
      <c r="G33" s="293"/>
      <c r="H33" s="293"/>
      <c r="I33" s="287"/>
    </row>
    <row r="34" spans="2:9" x14ac:dyDescent="0.55000000000000004">
      <c r="B34" s="289"/>
      <c r="C34" s="294"/>
      <c r="D34" s="295"/>
      <c r="E34" s="293"/>
      <c r="F34" s="293"/>
      <c r="G34" s="293"/>
      <c r="H34" s="293"/>
      <c r="I34" s="287"/>
    </row>
    <row r="35" spans="2:9" x14ac:dyDescent="0.55000000000000004">
      <c r="B35" s="295"/>
      <c r="C35" s="294"/>
      <c r="D35" s="295"/>
      <c r="E35" s="293"/>
      <c r="F35" s="293"/>
      <c r="G35" s="293"/>
      <c r="H35" s="293"/>
      <c r="I35" s="287"/>
    </row>
    <row r="36" spans="2:9" x14ac:dyDescent="0.55000000000000004">
      <c r="B36" s="295"/>
      <c r="C36" s="294"/>
      <c r="D36" s="295"/>
      <c r="E36" s="293"/>
      <c r="F36" s="293"/>
      <c r="G36" s="293"/>
      <c r="H36" s="293"/>
      <c r="I36" s="287"/>
    </row>
    <row r="37" spans="2:9" x14ac:dyDescent="0.55000000000000004">
      <c r="B37" s="295"/>
      <c r="C37" s="294"/>
      <c r="D37" s="295"/>
      <c r="E37" s="293"/>
      <c r="F37" s="293"/>
      <c r="G37" s="293"/>
      <c r="H37" s="293"/>
      <c r="I37" s="287"/>
    </row>
    <row r="38" spans="2:9" x14ac:dyDescent="0.55000000000000004">
      <c r="B38" s="295"/>
      <c r="C38" s="294"/>
      <c r="D38" s="295"/>
      <c r="E38" s="293"/>
      <c r="F38" s="293"/>
      <c r="G38" s="293"/>
      <c r="H38" s="293"/>
      <c r="I38" s="287"/>
    </row>
    <row r="39" spans="2:9" x14ac:dyDescent="0.55000000000000004">
      <c r="B39" s="295"/>
      <c r="C39" s="294"/>
      <c r="D39" s="295"/>
      <c r="E39" s="293"/>
      <c r="F39" s="293"/>
      <c r="G39" s="293"/>
      <c r="H39" s="293"/>
      <c r="I39" s="287"/>
    </row>
    <row r="40" spans="2:9" x14ac:dyDescent="0.55000000000000004">
      <c r="B40" s="295"/>
      <c r="C40" s="294"/>
      <c r="D40" s="295"/>
      <c r="E40" s="296"/>
      <c r="F40" s="296"/>
      <c r="G40" s="293"/>
      <c r="H40" s="293"/>
      <c r="I40" s="287"/>
    </row>
    <row r="41" spans="2:9" x14ac:dyDescent="0.55000000000000004">
      <c r="B41" s="295"/>
      <c r="C41" s="294"/>
      <c r="D41" s="295"/>
      <c r="E41" s="293"/>
      <c r="F41" s="293"/>
      <c r="G41" s="293"/>
      <c r="H41" s="293"/>
      <c r="I41" s="287"/>
    </row>
    <row r="42" spans="2:9" x14ac:dyDescent="0.55000000000000004">
      <c r="B42" s="295"/>
      <c r="C42" s="294"/>
      <c r="D42" s="295"/>
      <c r="E42" s="293"/>
      <c r="F42" s="293"/>
      <c r="G42" s="293"/>
      <c r="H42" s="293"/>
      <c r="I42" s="287"/>
    </row>
    <row r="43" spans="2:9" x14ac:dyDescent="0.55000000000000004">
      <c r="B43" s="295"/>
      <c r="C43" s="294"/>
      <c r="D43" s="295"/>
      <c r="E43" s="293"/>
      <c r="F43" s="293"/>
      <c r="G43" s="293"/>
      <c r="H43" s="293"/>
      <c r="I43" s="287"/>
    </row>
    <row r="44" spans="2:9" x14ac:dyDescent="0.55000000000000004">
      <c r="B44" s="295"/>
      <c r="C44" s="294"/>
      <c r="D44" s="295"/>
      <c r="E44" s="293"/>
      <c r="F44" s="293"/>
      <c r="G44" s="293"/>
      <c r="H44" s="293"/>
      <c r="I44" s="287"/>
    </row>
    <row r="45" spans="2:9" x14ac:dyDescent="0.55000000000000004">
      <c r="B45" s="295"/>
      <c r="C45" s="294"/>
      <c r="D45" s="295"/>
      <c r="E45" s="293"/>
      <c r="F45" s="293"/>
      <c r="G45" s="293"/>
      <c r="H45" s="293"/>
      <c r="I45" s="287"/>
    </row>
    <row r="46" spans="2:9" x14ac:dyDescent="0.55000000000000004">
      <c r="B46" s="295"/>
      <c r="C46" s="294"/>
      <c r="D46" s="295"/>
      <c r="E46" s="293"/>
      <c r="F46" s="293"/>
      <c r="G46" s="293"/>
      <c r="H46" s="293"/>
      <c r="I46" s="287"/>
    </row>
    <row r="47" spans="2:9" x14ac:dyDescent="0.55000000000000004">
      <c r="B47" s="295"/>
      <c r="C47" s="294"/>
      <c r="D47" s="295"/>
      <c r="E47" s="293"/>
      <c r="F47" s="293"/>
      <c r="G47" s="293"/>
      <c r="H47" s="293"/>
      <c r="I47" s="287"/>
    </row>
    <row r="48" spans="2:9" x14ac:dyDescent="0.55000000000000004">
      <c r="B48" s="295"/>
      <c r="C48" s="294"/>
      <c r="D48" s="295"/>
      <c r="E48" s="293"/>
      <c r="F48" s="293"/>
      <c r="G48" s="293"/>
      <c r="H48" s="293"/>
      <c r="I48" s="287"/>
    </row>
    <row r="49" spans="2:9" x14ac:dyDescent="0.55000000000000004">
      <c r="B49" s="295"/>
      <c r="C49" s="294"/>
      <c r="D49" s="295"/>
      <c r="E49" s="293"/>
      <c r="F49" s="293"/>
      <c r="G49" s="293"/>
      <c r="H49" s="293"/>
      <c r="I49" s="287"/>
    </row>
    <row r="50" spans="2:9" x14ac:dyDescent="0.55000000000000004">
      <c r="B50" s="295"/>
      <c r="C50" s="294"/>
      <c r="D50" s="295"/>
      <c r="E50" s="293"/>
      <c r="F50" s="293"/>
      <c r="G50" s="293"/>
      <c r="H50" s="293"/>
      <c r="I50" s="287"/>
    </row>
    <row r="51" spans="2:9" x14ac:dyDescent="0.55000000000000004">
      <c r="B51" s="295"/>
      <c r="C51" s="294"/>
      <c r="D51" s="295"/>
      <c r="E51" s="293"/>
      <c r="F51" s="293"/>
      <c r="G51" s="293"/>
      <c r="H51" s="293"/>
      <c r="I51" s="287"/>
    </row>
    <row r="52" spans="2:9" x14ac:dyDescent="0.55000000000000004">
      <c r="B52" s="295"/>
      <c r="C52" s="294"/>
      <c r="D52" s="295"/>
      <c r="E52" s="293"/>
      <c r="F52" s="293"/>
      <c r="G52" s="293"/>
      <c r="H52" s="293"/>
      <c r="I52" s="287"/>
    </row>
    <row r="53" spans="2:9" x14ac:dyDescent="0.55000000000000004">
      <c r="B53" s="295"/>
      <c r="C53" s="294"/>
      <c r="D53" s="295"/>
      <c r="E53" s="293"/>
      <c r="F53" s="293"/>
      <c r="G53" s="293"/>
      <c r="H53" s="293"/>
      <c r="I53" s="287"/>
    </row>
    <row r="54" spans="2:9" x14ac:dyDescent="0.55000000000000004">
      <c r="B54" s="295"/>
      <c r="C54" s="294"/>
      <c r="D54" s="295"/>
      <c r="E54" s="293"/>
      <c r="F54" s="293"/>
      <c r="G54" s="293"/>
      <c r="H54" s="293"/>
      <c r="I54" s="287"/>
    </row>
    <row r="55" spans="2:9" x14ac:dyDescent="0.55000000000000004">
      <c r="B55" s="295"/>
      <c r="C55" s="294"/>
      <c r="D55" s="295"/>
      <c r="E55" s="293"/>
      <c r="F55" s="293"/>
      <c r="G55" s="293"/>
      <c r="H55" s="293"/>
      <c r="I55" s="287"/>
    </row>
    <row r="56" spans="2:9" x14ac:dyDescent="0.55000000000000004">
      <c r="B56" s="295"/>
      <c r="C56" s="294"/>
      <c r="D56" s="295"/>
      <c r="E56" s="293"/>
      <c r="F56" s="293"/>
      <c r="G56" s="293"/>
      <c r="H56" s="293"/>
      <c r="I56" s="287"/>
    </row>
    <row r="57" spans="2:9" x14ac:dyDescent="0.55000000000000004">
      <c r="B57" s="295"/>
      <c r="C57" s="294"/>
      <c r="D57" s="295"/>
      <c r="E57" s="293"/>
      <c r="F57" s="293"/>
      <c r="G57" s="293"/>
      <c r="H57" s="293"/>
      <c r="I57" s="287"/>
    </row>
    <row r="58" spans="2:9" x14ac:dyDescent="0.55000000000000004">
      <c r="B58" s="295"/>
      <c r="C58" s="294"/>
      <c r="D58" s="295"/>
      <c r="E58" s="293"/>
      <c r="F58" s="293"/>
      <c r="G58" s="293"/>
      <c r="H58" s="293"/>
      <c r="I58" s="287"/>
    </row>
    <row r="59" spans="2:9" x14ac:dyDescent="0.55000000000000004">
      <c r="B59" s="295"/>
      <c r="C59" s="294"/>
      <c r="D59" s="295"/>
      <c r="E59" s="293"/>
      <c r="F59" s="293"/>
      <c r="G59" s="293"/>
      <c r="H59" s="293"/>
      <c r="I59" s="287"/>
    </row>
    <row r="60" spans="2:9" x14ac:dyDescent="0.55000000000000004">
      <c r="B60" s="295"/>
      <c r="C60" s="294"/>
      <c r="D60" s="295"/>
      <c r="E60" s="293"/>
      <c r="F60" s="293"/>
      <c r="G60" s="293"/>
      <c r="H60" s="293"/>
      <c r="I60" s="287"/>
    </row>
    <row r="61" spans="2:9" x14ac:dyDescent="0.55000000000000004">
      <c r="B61" s="295"/>
      <c r="C61" s="294"/>
      <c r="D61" s="295"/>
      <c r="E61" s="293"/>
      <c r="F61" s="293"/>
      <c r="G61" s="293"/>
      <c r="H61" s="293"/>
      <c r="I61" s="287"/>
    </row>
    <row r="62" spans="2:9" x14ac:dyDescent="0.55000000000000004">
      <c r="B62" s="295"/>
      <c r="C62" s="294"/>
      <c r="D62" s="295"/>
      <c r="E62" s="293"/>
      <c r="F62" s="293"/>
      <c r="G62" s="293"/>
      <c r="H62" s="293"/>
      <c r="I62" s="287"/>
    </row>
    <row r="63" spans="2:9" x14ac:dyDescent="0.55000000000000004">
      <c r="B63" s="295"/>
      <c r="C63" s="294"/>
      <c r="D63" s="295"/>
      <c r="E63" s="293"/>
      <c r="F63" s="293"/>
      <c r="G63" s="293"/>
      <c r="H63" s="293"/>
      <c r="I63" s="287"/>
    </row>
    <row r="64" spans="2:9" x14ac:dyDescent="0.55000000000000004">
      <c r="B64" s="295"/>
      <c r="C64" s="294"/>
      <c r="D64" s="295"/>
      <c r="E64" s="293"/>
      <c r="F64" s="293"/>
      <c r="G64" s="293"/>
      <c r="H64" s="293"/>
      <c r="I64" s="287"/>
    </row>
    <row r="65" spans="2:9" x14ac:dyDescent="0.55000000000000004">
      <c r="B65" s="295"/>
      <c r="C65" s="294"/>
      <c r="D65" s="295"/>
      <c r="E65" s="293"/>
      <c r="F65" s="293"/>
      <c r="G65" s="293"/>
      <c r="H65" s="293"/>
      <c r="I65" s="287"/>
    </row>
    <row r="66" spans="2:9" x14ac:dyDescent="0.55000000000000004">
      <c r="B66" s="295"/>
      <c r="C66" s="294"/>
      <c r="D66" s="295"/>
      <c r="E66" s="293"/>
      <c r="F66" s="293"/>
      <c r="G66" s="293"/>
      <c r="H66" s="293"/>
      <c r="I66" s="287"/>
    </row>
    <row r="67" spans="2:9" x14ac:dyDescent="0.55000000000000004">
      <c r="B67" s="295"/>
      <c r="C67" s="294"/>
      <c r="D67" s="295"/>
      <c r="E67" s="293"/>
      <c r="F67" s="293"/>
      <c r="G67" s="293"/>
      <c r="H67" s="293"/>
      <c r="I67" s="287"/>
    </row>
    <row r="68" spans="2:9" x14ac:dyDescent="0.55000000000000004">
      <c r="B68" s="295"/>
      <c r="C68" s="294"/>
      <c r="D68" s="295"/>
      <c r="E68" s="293"/>
      <c r="F68" s="293"/>
      <c r="G68" s="293"/>
      <c r="H68" s="293"/>
      <c r="I68" s="287"/>
    </row>
    <row r="69" spans="2:9" x14ac:dyDescent="0.55000000000000004">
      <c r="B69" s="295"/>
      <c r="C69" s="294"/>
      <c r="D69" s="295"/>
      <c r="E69" s="293"/>
      <c r="F69" s="293"/>
      <c r="G69" s="293"/>
      <c r="H69" s="293"/>
      <c r="I69" s="287"/>
    </row>
    <row r="70" spans="2:9" x14ac:dyDescent="0.55000000000000004">
      <c r="B70" s="295"/>
      <c r="C70" s="294"/>
      <c r="D70" s="295"/>
      <c r="E70" s="293"/>
      <c r="F70" s="293"/>
      <c r="G70" s="293"/>
      <c r="H70" s="293"/>
      <c r="I70" s="287"/>
    </row>
    <row r="71" spans="2:9" x14ac:dyDescent="0.55000000000000004">
      <c r="B71" s="295"/>
      <c r="C71" s="294"/>
      <c r="D71" s="295"/>
      <c r="E71" s="293"/>
      <c r="F71" s="293"/>
      <c r="G71" s="293"/>
      <c r="H71" s="293"/>
      <c r="I71" s="287"/>
    </row>
    <row r="72" spans="2:9" x14ac:dyDescent="0.55000000000000004">
      <c r="B72" s="295"/>
      <c r="C72" s="294"/>
      <c r="D72" s="295"/>
      <c r="E72" s="293"/>
      <c r="F72" s="293"/>
      <c r="G72" s="293"/>
      <c r="H72" s="293"/>
      <c r="I72" s="287"/>
    </row>
    <row r="73" spans="2:9" x14ac:dyDescent="0.55000000000000004">
      <c r="B73" s="295"/>
      <c r="C73" s="294"/>
      <c r="D73" s="295"/>
      <c r="E73" s="293"/>
      <c r="F73" s="293"/>
      <c r="G73" s="293"/>
      <c r="H73" s="293"/>
      <c r="I73" s="287"/>
    </row>
    <row r="74" spans="2:9" x14ac:dyDescent="0.55000000000000004">
      <c r="B74" s="295"/>
      <c r="C74" s="294"/>
      <c r="D74" s="295"/>
      <c r="E74" s="293"/>
      <c r="F74" s="293"/>
      <c r="G74" s="293"/>
      <c r="H74" s="293"/>
      <c r="I74" s="287"/>
    </row>
    <row r="75" spans="2:9" x14ac:dyDescent="0.55000000000000004">
      <c r="B75" s="295"/>
      <c r="C75" s="294"/>
      <c r="D75" s="295"/>
      <c r="E75" s="293"/>
      <c r="F75" s="293"/>
      <c r="G75" s="293"/>
      <c r="H75" s="293"/>
      <c r="I75" s="287"/>
    </row>
    <row r="76" spans="2:9" x14ac:dyDescent="0.55000000000000004">
      <c r="B76" s="295"/>
      <c r="C76" s="294"/>
      <c r="D76" s="295"/>
      <c r="E76" s="293"/>
      <c r="F76" s="293"/>
      <c r="G76" s="293"/>
      <c r="H76" s="293"/>
      <c r="I76" s="287"/>
    </row>
    <row r="77" spans="2:9" x14ac:dyDescent="0.55000000000000004">
      <c r="B77" s="295"/>
      <c r="C77" s="294"/>
      <c r="D77" s="295"/>
      <c r="E77" s="293"/>
      <c r="F77" s="293"/>
      <c r="G77" s="293"/>
      <c r="H77" s="293"/>
      <c r="I77" s="287"/>
    </row>
    <row r="78" spans="2:9" x14ac:dyDescent="0.55000000000000004">
      <c r="B78" s="295"/>
      <c r="C78" s="294"/>
      <c r="D78" s="295"/>
      <c r="E78" s="293"/>
      <c r="F78" s="293"/>
      <c r="G78" s="293"/>
      <c r="H78" s="293"/>
      <c r="I78" s="287"/>
    </row>
    <row r="79" spans="2:9" x14ac:dyDescent="0.55000000000000004">
      <c r="B79" s="295"/>
      <c r="C79" s="294"/>
      <c r="D79" s="295"/>
      <c r="E79" s="293"/>
      <c r="F79" s="293"/>
      <c r="G79" s="293"/>
      <c r="H79" s="293"/>
      <c r="I79" s="287"/>
    </row>
    <row r="80" spans="2:9" x14ac:dyDescent="0.55000000000000004">
      <c r="B80" s="295"/>
      <c r="C80" s="294"/>
      <c r="D80" s="295"/>
      <c r="E80" s="293"/>
      <c r="F80" s="293"/>
      <c r="G80" s="293"/>
      <c r="H80" s="293"/>
      <c r="I80" s="287"/>
    </row>
  </sheetData>
  <sheetProtection algorithmName="SHA-512" hashValue="h1yjGnb6Oa08dpNvL8Ltm/StrHae+40seKLu93Jj4TFQ27ndXYDO0kupHSln5dytcD5ppq5m35IWUGAbOLAf8w==" saltValue="ng7WuXHaTaaC7ZY34PJ+7g==" spinCount="100000" sheet="1" objects="1" scenarios="1"/>
  <mergeCells count="6">
    <mergeCell ref="B7:H8"/>
    <mergeCell ref="B9:B10"/>
    <mergeCell ref="C9:C10"/>
    <mergeCell ref="D9:D10"/>
    <mergeCell ref="E9:F9"/>
    <mergeCell ref="G9:H9"/>
  </mergeCells>
  <hyperlinks>
    <hyperlink ref="B5" location="INDICE!A1" display="MENÚ PRINCIPAL" xr:uid="{00000000-0004-0000-0D00-000000000000}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5"/>
  <dimension ref="B2:M80"/>
  <sheetViews>
    <sheetView windowProtection="1" showGridLines="0" zoomScale="80" zoomScaleNormal="80" workbookViewId="0">
      <selection activeCell="C9" sqref="C9:C10"/>
    </sheetView>
  </sheetViews>
  <sheetFormatPr defaultColWidth="11.41796875" defaultRowHeight="14.4" x14ac:dyDescent="0.55000000000000004"/>
  <cols>
    <col min="1" max="1" width="3.68359375" style="246" customWidth="1"/>
    <col min="2" max="2" width="7" style="246" customWidth="1"/>
    <col min="3" max="3" width="11.41796875" style="246"/>
    <col min="4" max="4" width="54.68359375" style="246" bestFit="1" customWidth="1"/>
    <col min="5" max="5" width="13.578125" style="246" customWidth="1"/>
    <col min="6" max="6" width="19.578125" style="246" customWidth="1"/>
    <col min="7" max="7" width="15" style="246" customWidth="1"/>
    <col min="8" max="8" width="18" style="246" customWidth="1"/>
    <col min="9" max="16384" width="11.41796875" style="246"/>
  </cols>
  <sheetData>
    <row r="2" spans="2:9" ht="15.6" x14ac:dyDescent="0.6">
      <c r="B2" s="304" t="s">
        <v>101</v>
      </c>
    </row>
    <row r="3" spans="2:9" ht="18.3" x14ac:dyDescent="0.55000000000000004">
      <c r="B3" s="332" t="s">
        <v>331</v>
      </c>
      <c r="G3" s="34"/>
    </row>
    <row r="4" spans="2:9" ht="15.6" x14ac:dyDescent="0.6">
      <c r="B4" s="249" t="str">
        <f>"AÑO: "&amp;INDICE!C16</f>
        <v>AÑO: 2018 C (Prov)</v>
      </c>
    </row>
    <row r="5" spans="2:9" x14ac:dyDescent="0.55000000000000004">
      <c r="B5" s="31" t="s">
        <v>82</v>
      </c>
    </row>
    <row r="6" spans="2:9" ht="14.7" thickBot="1" x14ac:dyDescent="0.6"/>
    <row r="7" spans="2:9" ht="15" customHeight="1" x14ac:dyDescent="0.55000000000000004">
      <c r="B7" s="412" t="s">
        <v>101</v>
      </c>
      <c r="C7" s="413"/>
      <c r="D7" s="413"/>
      <c r="E7" s="413"/>
      <c r="F7" s="413"/>
      <c r="G7" s="413"/>
      <c r="H7" s="414"/>
    </row>
    <row r="8" spans="2:9" ht="15.75" customHeight="1" thickBot="1" x14ac:dyDescent="0.6">
      <c r="B8" s="415"/>
      <c r="C8" s="416"/>
      <c r="D8" s="416"/>
      <c r="E8" s="416"/>
      <c r="F8" s="416"/>
      <c r="G8" s="416"/>
      <c r="H8" s="417"/>
    </row>
    <row r="9" spans="2:9" ht="42" customHeight="1" thickBot="1" x14ac:dyDescent="0.6">
      <c r="B9" s="429" t="s">
        <v>251</v>
      </c>
      <c r="C9" s="429" t="s">
        <v>326</v>
      </c>
      <c r="D9" s="410" t="s">
        <v>327</v>
      </c>
      <c r="E9" s="404" t="s">
        <v>98</v>
      </c>
      <c r="F9" s="405"/>
      <c r="G9" s="404" t="s">
        <v>292</v>
      </c>
      <c r="H9" s="405"/>
    </row>
    <row r="10" spans="2:9" ht="14.7" thickBot="1" x14ac:dyDescent="0.6">
      <c r="B10" s="430"/>
      <c r="C10" s="430"/>
      <c r="D10" s="411"/>
      <c r="E10" s="335" t="s">
        <v>88</v>
      </c>
      <c r="F10" s="335" t="s">
        <v>89</v>
      </c>
      <c r="G10" s="355" t="s">
        <v>88</v>
      </c>
      <c r="H10" s="335" t="s">
        <v>89</v>
      </c>
    </row>
    <row r="11" spans="2:9" x14ac:dyDescent="0.55000000000000004">
      <c r="B11" s="289">
        <v>1</v>
      </c>
      <c r="C11" s="290" t="s">
        <v>32</v>
      </c>
      <c r="D11" s="291" t="s">
        <v>141</v>
      </c>
      <c r="E11" s="292">
        <v>1.592790414109158</v>
      </c>
      <c r="F11" s="292">
        <v>1.637034975090053</v>
      </c>
      <c r="G11" s="292">
        <v>0.99798127766044153</v>
      </c>
      <c r="H11" s="292">
        <v>1.0257032196724631</v>
      </c>
      <c r="I11" s="287"/>
    </row>
    <row r="12" spans="2:9" x14ac:dyDescent="0.55000000000000004">
      <c r="B12" s="289">
        <v>2</v>
      </c>
      <c r="C12" s="290" t="s">
        <v>36</v>
      </c>
      <c r="D12" s="291" t="s">
        <v>144</v>
      </c>
      <c r="E12" s="292">
        <v>1.4934347047022687</v>
      </c>
      <c r="F12" s="292">
        <v>1.8945774374386317</v>
      </c>
      <c r="G12" s="292">
        <v>0.93572880744313169</v>
      </c>
      <c r="H12" s="292">
        <v>1.1870694316672801</v>
      </c>
      <c r="I12" s="287"/>
    </row>
    <row r="13" spans="2:9" x14ac:dyDescent="0.55000000000000004">
      <c r="B13" s="289">
        <v>3</v>
      </c>
      <c r="C13" s="290" t="s">
        <v>37</v>
      </c>
      <c r="D13" s="291" t="s">
        <v>145</v>
      </c>
      <c r="E13" s="292">
        <v>1.5161228529499915</v>
      </c>
      <c r="F13" s="292">
        <v>2.3023611454789381</v>
      </c>
      <c r="G13" s="293">
        <v>0.94994432944492357</v>
      </c>
      <c r="H13" s="293">
        <v>1.4425710358672206</v>
      </c>
      <c r="I13" s="287"/>
    </row>
    <row r="14" spans="2:9" x14ac:dyDescent="0.55000000000000004">
      <c r="B14" s="289">
        <v>4</v>
      </c>
      <c r="C14" s="290" t="s">
        <v>41</v>
      </c>
      <c r="D14" s="291" t="s">
        <v>149</v>
      </c>
      <c r="E14" s="292">
        <v>1.2484890082573714</v>
      </c>
      <c r="F14" s="292">
        <v>1.9075548567435874</v>
      </c>
      <c r="G14" s="293">
        <v>0.78225524498938859</v>
      </c>
      <c r="H14" s="293">
        <v>1.1952005840046944</v>
      </c>
      <c r="I14" s="287"/>
    </row>
    <row r="15" spans="2:9" x14ac:dyDescent="0.55000000000000004">
      <c r="B15" s="289">
        <v>5</v>
      </c>
      <c r="C15" s="290" t="s">
        <v>49</v>
      </c>
      <c r="D15" s="291" t="s">
        <v>155</v>
      </c>
      <c r="E15" s="292">
        <v>1.4470645344187454</v>
      </c>
      <c r="F15" s="292">
        <v>1.9989329921104284</v>
      </c>
      <c r="G15" s="292">
        <v>0.90667504030907653</v>
      </c>
      <c r="H15" s="292">
        <v>1.2524546128309748</v>
      </c>
      <c r="I15" s="287"/>
    </row>
    <row r="16" spans="2:9" x14ac:dyDescent="0.55000000000000004">
      <c r="B16" s="289">
        <v>6</v>
      </c>
      <c r="C16" s="290" t="s">
        <v>53</v>
      </c>
      <c r="D16" s="291" t="s">
        <v>159</v>
      </c>
      <c r="E16" s="292">
        <v>1.439044940615857</v>
      </c>
      <c r="F16" s="292">
        <v>5.8726850593859377</v>
      </c>
      <c r="G16" s="292">
        <v>0.90165027094907224</v>
      </c>
      <c r="H16" s="292">
        <v>3.6795988266549822</v>
      </c>
      <c r="I16" s="287"/>
    </row>
    <row r="17" spans="2:13" x14ac:dyDescent="0.55000000000000004">
      <c r="B17" s="289">
        <v>7</v>
      </c>
      <c r="C17" s="290" t="s">
        <v>57</v>
      </c>
      <c r="D17" s="291" t="s">
        <v>162</v>
      </c>
      <c r="E17" s="292">
        <v>1.5031956494069114</v>
      </c>
      <c r="F17" s="292">
        <v>4.3156511534956312</v>
      </c>
      <c r="G17" s="292">
        <v>0.94184464037458526</v>
      </c>
      <c r="H17" s="292">
        <v>2.7040212032611848</v>
      </c>
      <c r="I17" s="287"/>
    </row>
    <row r="18" spans="2:13" x14ac:dyDescent="0.55000000000000004">
      <c r="B18" s="289">
        <v>8</v>
      </c>
      <c r="C18" s="290" t="s">
        <v>60</v>
      </c>
      <c r="D18" s="291" t="s">
        <v>165</v>
      </c>
      <c r="E18" s="292">
        <v>1.4279159326671682</v>
      </c>
      <c r="F18" s="292">
        <v>2.8853820420929615</v>
      </c>
      <c r="G18" s="292">
        <v>0.89467726215058729</v>
      </c>
      <c r="H18" s="292">
        <v>1.8078695297252603</v>
      </c>
      <c r="I18" s="287"/>
    </row>
    <row r="19" spans="2:13" x14ac:dyDescent="0.55000000000000004">
      <c r="B19" s="289">
        <v>9</v>
      </c>
      <c r="C19" s="290" t="s">
        <v>62</v>
      </c>
      <c r="D19" s="291" t="s">
        <v>289</v>
      </c>
      <c r="E19" s="292">
        <v>1.4232235730593259</v>
      </c>
      <c r="F19" s="292">
        <v>1.8630132967720963</v>
      </c>
      <c r="G19" s="292">
        <v>0.89173720990316341</v>
      </c>
      <c r="H19" s="292">
        <v>1.1672925538360175</v>
      </c>
      <c r="I19" s="287"/>
    </row>
    <row r="20" spans="2:13" x14ac:dyDescent="0.55000000000000004">
      <c r="B20" s="289">
        <v>10</v>
      </c>
      <c r="C20" s="290" t="s">
        <v>63</v>
      </c>
      <c r="D20" s="291" t="s">
        <v>167</v>
      </c>
      <c r="E20" s="292">
        <v>1.2861590994569068</v>
      </c>
      <c r="F20" s="292">
        <v>7.5507291362307773</v>
      </c>
      <c r="G20" s="292">
        <v>0.80585787683089416</v>
      </c>
      <c r="H20" s="292">
        <v>4.7309967738963827</v>
      </c>
      <c r="I20" s="287"/>
    </row>
    <row r="21" spans="2:13" x14ac:dyDescent="0.55000000000000004">
      <c r="B21" s="289"/>
      <c r="C21" s="290"/>
      <c r="D21" s="291"/>
      <c r="E21" s="292"/>
      <c r="F21" s="292"/>
      <c r="G21" s="293"/>
      <c r="H21" s="293"/>
      <c r="I21" s="287"/>
    </row>
    <row r="22" spans="2:13" x14ac:dyDescent="0.55000000000000004">
      <c r="B22" s="289"/>
      <c r="C22" s="294"/>
      <c r="D22" s="295"/>
      <c r="E22" s="293"/>
      <c r="F22" s="293"/>
      <c r="G22" s="293"/>
      <c r="H22" s="293"/>
      <c r="I22" s="287"/>
    </row>
    <row r="23" spans="2:13" ht="15" customHeight="1" x14ac:dyDescent="0.6">
      <c r="B23" s="289"/>
      <c r="C23" s="294"/>
      <c r="D23" s="295"/>
      <c r="E23" s="293"/>
      <c r="F23" s="293"/>
      <c r="G23" s="293"/>
      <c r="H23" s="293"/>
      <c r="J23" s="287" t="s">
        <v>321</v>
      </c>
      <c r="K23" s="288"/>
      <c r="L23" s="288"/>
      <c r="M23" s="288"/>
    </row>
    <row r="24" spans="2:13" x14ac:dyDescent="0.55000000000000004">
      <c r="B24" s="289"/>
      <c r="C24" s="294"/>
      <c r="D24" s="295"/>
      <c r="E24" s="293"/>
      <c r="F24" s="293"/>
      <c r="G24" s="293"/>
      <c r="H24" s="293"/>
      <c r="J24" s="287" t="s">
        <v>322</v>
      </c>
    </row>
    <row r="25" spans="2:13" x14ac:dyDescent="0.55000000000000004">
      <c r="B25" s="289"/>
      <c r="C25" s="294"/>
      <c r="D25" s="295"/>
      <c r="E25" s="293"/>
      <c r="F25" s="293"/>
      <c r="G25" s="293"/>
      <c r="H25" s="293"/>
      <c r="I25" s="287"/>
    </row>
    <row r="26" spans="2:13" x14ac:dyDescent="0.55000000000000004">
      <c r="B26" s="289"/>
      <c r="C26" s="294"/>
      <c r="D26" s="295"/>
      <c r="E26" s="293"/>
      <c r="F26" s="293"/>
      <c r="G26" s="293"/>
      <c r="H26" s="293"/>
      <c r="I26" s="287"/>
    </row>
    <row r="27" spans="2:13" x14ac:dyDescent="0.55000000000000004">
      <c r="B27" s="289"/>
      <c r="C27" s="294"/>
      <c r="D27" s="295"/>
      <c r="E27" s="293"/>
      <c r="F27" s="293"/>
      <c r="G27" s="293"/>
      <c r="H27" s="293"/>
      <c r="I27" s="287"/>
    </row>
    <row r="28" spans="2:13" x14ac:dyDescent="0.55000000000000004">
      <c r="B28" s="289"/>
      <c r="C28" s="294"/>
      <c r="D28" s="295"/>
      <c r="E28" s="293"/>
      <c r="F28" s="293"/>
      <c r="G28" s="293"/>
      <c r="H28" s="293"/>
      <c r="I28" s="287"/>
    </row>
    <row r="29" spans="2:13" x14ac:dyDescent="0.55000000000000004">
      <c r="B29" s="289"/>
      <c r="C29" s="294"/>
      <c r="D29" s="295"/>
      <c r="E29" s="293"/>
      <c r="F29" s="293"/>
      <c r="G29" s="293"/>
      <c r="H29" s="293"/>
      <c r="I29" s="287"/>
    </row>
    <row r="30" spans="2:13" x14ac:dyDescent="0.55000000000000004">
      <c r="B30" s="289"/>
      <c r="C30" s="294"/>
      <c r="D30" s="295"/>
      <c r="E30" s="293"/>
      <c r="F30" s="293"/>
      <c r="G30" s="293"/>
      <c r="H30" s="293"/>
      <c r="I30" s="287"/>
    </row>
    <row r="31" spans="2:13" x14ac:dyDescent="0.55000000000000004">
      <c r="B31" s="289"/>
      <c r="C31" s="294"/>
      <c r="D31" s="295"/>
      <c r="E31" s="293"/>
      <c r="F31" s="293"/>
      <c r="G31" s="293"/>
      <c r="H31" s="293"/>
      <c r="I31" s="287"/>
    </row>
    <row r="32" spans="2:13" x14ac:dyDescent="0.55000000000000004">
      <c r="B32" s="289"/>
      <c r="C32" s="294"/>
      <c r="D32" s="295"/>
      <c r="E32" s="293"/>
      <c r="F32" s="293"/>
      <c r="G32" s="293"/>
      <c r="H32" s="293"/>
      <c r="I32" s="287"/>
    </row>
    <row r="33" spans="2:9" x14ac:dyDescent="0.55000000000000004">
      <c r="B33" s="289"/>
      <c r="C33" s="294"/>
      <c r="D33" s="295"/>
      <c r="E33" s="293"/>
      <c r="F33" s="293"/>
      <c r="G33" s="293"/>
      <c r="H33" s="293"/>
      <c r="I33" s="287"/>
    </row>
    <row r="34" spans="2:9" x14ac:dyDescent="0.55000000000000004">
      <c r="B34" s="289"/>
      <c r="C34" s="294"/>
      <c r="D34" s="295"/>
      <c r="E34" s="293"/>
      <c r="F34" s="293"/>
      <c r="G34" s="293"/>
      <c r="H34" s="293"/>
      <c r="I34" s="287"/>
    </row>
    <row r="35" spans="2:9" x14ac:dyDescent="0.55000000000000004">
      <c r="B35" s="295"/>
      <c r="C35" s="294"/>
      <c r="D35" s="295"/>
      <c r="E35" s="293"/>
      <c r="F35" s="293"/>
      <c r="G35" s="293"/>
      <c r="H35" s="293"/>
      <c r="I35" s="287"/>
    </row>
    <row r="36" spans="2:9" x14ac:dyDescent="0.55000000000000004">
      <c r="B36" s="295"/>
      <c r="C36" s="294"/>
      <c r="D36" s="295"/>
      <c r="E36" s="293"/>
      <c r="F36" s="293"/>
      <c r="G36" s="293"/>
      <c r="H36" s="293"/>
      <c r="I36" s="287"/>
    </row>
    <row r="37" spans="2:9" x14ac:dyDescent="0.55000000000000004">
      <c r="B37" s="295"/>
      <c r="C37" s="294"/>
      <c r="D37" s="295"/>
      <c r="E37" s="293"/>
      <c r="F37" s="293"/>
      <c r="G37" s="293"/>
      <c r="H37" s="293"/>
      <c r="I37" s="287"/>
    </row>
    <row r="38" spans="2:9" x14ac:dyDescent="0.55000000000000004">
      <c r="B38" s="295"/>
      <c r="C38" s="294"/>
      <c r="D38" s="295"/>
      <c r="E38" s="293"/>
      <c r="F38" s="293"/>
      <c r="G38" s="293"/>
      <c r="H38" s="293"/>
      <c r="I38" s="287"/>
    </row>
    <row r="39" spans="2:9" x14ac:dyDescent="0.55000000000000004">
      <c r="B39" s="295"/>
      <c r="C39" s="294"/>
      <c r="D39" s="295"/>
      <c r="E39" s="293"/>
      <c r="F39" s="293"/>
      <c r="G39" s="293"/>
      <c r="H39" s="293"/>
      <c r="I39" s="287"/>
    </row>
    <row r="40" spans="2:9" x14ac:dyDescent="0.55000000000000004">
      <c r="B40" s="295"/>
      <c r="C40" s="294"/>
      <c r="D40" s="295"/>
      <c r="E40" s="296"/>
      <c r="F40" s="296"/>
      <c r="G40" s="293"/>
      <c r="H40" s="293"/>
      <c r="I40" s="287"/>
    </row>
    <row r="41" spans="2:9" x14ac:dyDescent="0.55000000000000004">
      <c r="B41" s="295"/>
      <c r="C41" s="294"/>
      <c r="D41" s="295"/>
      <c r="E41" s="293"/>
      <c r="F41" s="293"/>
      <c r="G41" s="293"/>
      <c r="H41" s="293"/>
      <c r="I41" s="287"/>
    </row>
    <row r="42" spans="2:9" x14ac:dyDescent="0.55000000000000004">
      <c r="B42" s="295"/>
      <c r="C42" s="294"/>
      <c r="D42" s="295"/>
      <c r="E42" s="293"/>
      <c r="F42" s="293"/>
      <c r="G42" s="293"/>
      <c r="H42" s="293"/>
      <c r="I42" s="287"/>
    </row>
    <row r="43" spans="2:9" x14ac:dyDescent="0.55000000000000004">
      <c r="B43" s="295"/>
      <c r="C43" s="294"/>
      <c r="D43" s="295"/>
      <c r="E43" s="293"/>
      <c r="F43" s="293"/>
      <c r="G43" s="293"/>
      <c r="H43" s="293"/>
      <c r="I43" s="287"/>
    </row>
    <row r="44" spans="2:9" x14ac:dyDescent="0.55000000000000004">
      <c r="B44" s="295"/>
      <c r="C44" s="294"/>
      <c r="D44" s="295"/>
      <c r="E44" s="293"/>
      <c r="F44" s="293"/>
      <c r="G44" s="293"/>
      <c r="H44" s="293"/>
      <c r="I44" s="287"/>
    </row>
    <row r="45" spans="2:9" x14ac:dyDescent="0.55000000000000004">
      <c r="B45" s="295"/>
      <c r="C45" s="294"/>
      <c r="D45" s="295"/>
      <c r="E45" s="293"/>
      <c r="F45" s="293"/>
      <c r="G45" s="293"/>
      <c r="H45" s="293"/>
      <c r="I45" s="287"/>
    </row>
    <row r="46" spans="2:9" x14ac:dyDescent="0.55000000000000004">
      <c r="B46" s="295"/>
      <c r="C46" s="294"/>
      <c r="D46" s="295"/>
      <c r="E46" s="293"/>
      <c r="F46" s="293"/>
      <c r="G46" s="293"/>
      <c r="H46" s="293"/>
      <c r="I46" s="287"/>
    </row>
    <row r="47" spans="2:9" x14ac:dyDescent="0.55000000000000004">
      <c r="B47" s="295"/>
      <c r="C47" s="294"/>
      <c r="D47" s="295"/>
      <c r="E47" s="293"/>
      <c r="F47" s="293"/>
      <c r="G47" s="293"/>
      <c r="H47" s="293"/>
      <c r="I47" s="287"/>
    </row>
    <row r="48" spans="2:9" x14ac:dyDescent="0.55000000000000004">
      <c r="B48" s="295"/>
      <c r="C48" s="294"/>
      <c r="D48" s="295"/>
      <c r="E48" s="293"/>
      <c r="F48" s="293"/>
      <c r="G48" s="293"/>
      <c r="H48" s="293"/>
      <c r="I48" s="287"/>
    </row>
    <row r="49" spans="2:9" x14ac:dyDescent="0.55000000000000004">
      <c r="B49" s="295"/>
      <c r="C49" s="294"/>
      <c r="D49" s="295"/>
      <c r="E49" s="293"/>
      <c r="F49" s="293"/>
      <c r="G49" s="293"/>
      <c r="H49" s="293"/>
      <c r="I49" s="287"/>
    </row>
    <row r="50" spans="2:9" x14ac:dyDescent="0.55000000000000004">
      <c r="B50" s="295"/>
      <c r="C50" s="294"/>
      <c r="D50" s="295"/>
      <c r="E50" s="293"/>
      <c r="F50" s="293"/>
      <c r="G50" s="293"/>
      <c r="H50" s="293"/>
      <c r="I50" s="287"/>
    </row>
    <row r="51" spans="2:9" x14ac:dyDescent="0.55000000000000004">
      <c r="B51" s="295"/>
      <c r="C51" s="294"/>
      <c r="D51" s="295"/>
      <c r="E51" s="293"/>
      <c r="F51" s="293"/>
      <c r="G51" s="293"/>
      <c r="H51" s="293"/>
      <c r="I51" s="287"/>
    </row>
    <row r="52" spans="2:9" x14ac:dyDescent="0.55000000000000004">
      <c r="B52" s="295"/>
      <c r="C52" s="294"/>
      <c r="D52" s="295"/>
      <c r="E52" s="293"/>
      <c r="F52" s="293"/>
      <c r="G52" s="293"/>
      <c r="H52" s="293"/>
      <c r="I52" s="287"/>
    </row>
    <row r="53" spans="2:9" x14ac:dyDescent="0.55000000000000004">
      <c r="B53" s="295"/>
      <c r="C53" s="294"/>
      <c r="D53" s="295"/>
      <c r="E53" s="293"/>
      <c r="F53" s="293"/>
      <c r="G53" s="293"/>
      <c r="H53" s="293"/>
      <c r="I53" s="287"/>
    </row>
    <row r="54" spans="2:9" x14ac:dyDescent="0.55000000000000004">
      <c r="B54" s="295"/>
      <c r="C54" s="294"/>
      <c r="D54" s="295"/>
      <c r="E54" s="293"/>
      <c r="F54" s="293"/>
      <c r="G54" s="293"/>
      <c r="H54" s="293"/>
      <c r="I54" s="287"/>
    </row>
    <row r="55" spans="2:9" x14ac:dyDescent="0.55000000000000004">
      <c r="B55" s="295"/>
      <c r="C55" s="294"/>
      <c r="D55" s="295"/>
      <c r="E55" s="293"/>
      <c r="F55" s="293"/>
      <c r="G55" s="293"/>
      <c r="H55" s="293"/>
      <c r="I55" s="287"/>
    </row>
    <row r="56" spans="2:9" x14ac:dyDescent="0.55000000000000004">
      <c r="B56" s="295"/>
      <c r="C56" s="294"/>
      <c r="D56" s="295"/>
      <c r="E56" s="293"/>
      <c r="F56" s="293"/>
      <c r="G56" s="293"/>
      <c r="H56" s="293"/>
      <c r="I56" s="287"/>
    </row>
    <row r="57" spans="2:9" x14ac:dyDescent="0.55000000000000004">
      <c r="B57" s="295"/>
      <c r="C57" s="294"/>
      <c r="D57" s="295"/>
      <c r="E57" s="293"/>
      <c r="F57" s="293"/>
      <c r="G57" s="293"/>
      <c r="H57" s="293"/>
      <c r="I57" s="287"/>
    </row>
    <row r="58" spans="2:9" x14ac:dyDescent="0.55000000000000004">
      <c r="B58" s="295"/>
      <c r="C58" s="294"/>
      <c r="D58" s="295"/>
      <c r="E58" s="293"/>
      <c r="F58" s="293"/>
      <c r="G58" s="293"/>
      <c r="H58" s="293"/>
      <c r="I58" s="287"/>
    </row>
    <row r="59" spans="2:9" x14ac:dyDescent="0.55000000000000004">
      <c r="B59" s="295"/>
      <c r="C59" s="294"/>
      <c r="D59" s="295"/>
      <c r="E59" s="293"/>
      <c r="F59" s="293"/>
      <c r="G59" s="293"/>
      <c r="H59" s="293"/>
      <c r="I59" s="287"/>
    </row>
    <row r="60" spans="2:9" x14ac:dyDescent="0.55000000000000004">
      <c r="B60" s="295"/>
      <c r="C60" s="294"/>
      <c r="D60" s="295"/>
      <c r="E60" s="293"/>
      <c r="F60" s="293"/>
      <c r="G60" s="293"/>
      <c r="H60" s="293"/>
      <c r="I60" s="287"/>
    </row>
    <row r="61" spans="2:9" x14ac:dyDescent="0.55000000000000004">
      <c r="B61" s="295"/>
      <c r="C61" s="294"/>
      <c r="D61" s="295"/>
      <c r="E61" s="293"/>
      <c r="F61" s="293"/>
      <c r="G61" s="293"/>
      <c r="H61" s="293"/>
      <c r="I61" s="287"/>
    </row>
    <row r="62" spans="2:9" x14ac:dyDescent="0.55000000000000004">
      <c r="B62" s="295"/>
      <c r="C62" s="294"/>
      <c r="D62" s="295"/>
      <c r="E62" s="293"/>
      <c r="F62" s="293"/>
      <c r="G62" s="293"/>
      <c r="H62" s="293"/>
      <c r="I62" s="287"/>
    </row>
    <row r="63" spans="2:9" x14ac:dyDescent="0.55000000000000004">
      <c r="B63" s="295"/>
      <c r="C63" s="294"/>
      <c r="D63" s="295"/>
      <c r="E63" s="293"/>
      <c r="F63" s="293"/>
      <c r="G63" s="293"/>
      <c r="H63" s="293"/>
      <c r="I63" s="287"/>
    </row>
    <row r="64" spans="2:9" x14ac:dyDescent="0.55000000000000004">
      <c r="B64" s="295"/>
      <c r="C64" s="294"/>
      <c r="D64" s="295"/>
      <c r="E64" s="293"/>
      <c r="F64" s="293"/>
      <c r="G64" s="293"/>
      <c r="H64" s="293"/>
      <c r="I64" s="287"/>
    </row>
    <row r="65" spans="2:9" x14ac:dyDescent="0.55000000000000004">
      <c r="B65" s="295"/>
      <c r="C65" s="294"/>
      <c r="D65" s="295"/>
      <c r="E65" s="293"/>
      <c r="F65" s="293"/>
      <c r="G65" s="293"/>
      <c r="H65" s="293"/>
      <c r="I65" s="287"/>
    </row>
    <row r="66" spans="2:9" x14ac:dyDescent="0.55000000000000004">
      <c r="B66" s="295"/>
      <c r="C66" s="294"/>
      <c r="D66" s="295"/>
      <c r="E66" s="293"/>
      <c r="F66" s="293"/>
      <c r="G66" s="293"/>
      <c r="H66" s="293"/>
      <c r="I66" s="287"/>
    </row>
    <row r="67" spans="2:9" x14ac:dyDescent="0.55000000000000004">
      <c r="B67" s="295"/>
      <c r="C67" s="294"/>
      <c r="D67" s="295"/>
      <c r="E67" s="293"/>
      <c r="F67" s="293"/>
      <c r="G67" s="293"/>
      <c r="H67" s="293"/>
      <c r="I67" s="287"/>
    </row>
    <row r="68" spans="2:9" x14ac:dyDescent="0.55000000000000004">
      <c r="B68" s="295"/>
      <c r="C68" s="294"/>
      <c r="D68" s="295"/>
      <c r="E68" s="293"/>
      <c r="F68" s="293"/>
      <c r="G68" s="293"/>
      <c r="H68" s="293"/>
      <c r="I68" s="287"/>
    </row>
    <row r="69" spans="2:9" x14ac:dyDescent="0.55000000000000004">
      <c r="B69" s="295"/>
      <c r="C69" s="294"/>
      <c r="D69" s="295"/>
      <c r="E69" s="293"/>
      <c r="F69" s="293"/>
      <c r="G69" s="293"/>
      <c r="H69" s="293"/>
      <c r="I69" s="287"/>
    </row>
    <row r="70" spans="2:9" x14ac:dyDescent="0.55000000000000004">
      <c r="B70" s="295"/>
      <c r="C70" s="294"/>
      <c r="D70" s="295"/>
      <c r="E70" s="293"/>
      <c r="F70" s="293"/>
      <c r="G70" s="293"/>
      <c r="H70" s="293"/>
      <c r="I70" s="287"/>
    </row>
    <row r="71" spans="2:9" x14ac:dyDescent="0.55000000000000004">
      <c r="B71" s="295"/>
      <c r="C71" s="294"/>
      <c r="D71" s="295"/>
      <c r="E71" s="293"/>
      <c r="F71" s="293"/>
      <c r="G71" s="293"/>
      <c r="H71" s="293"/>
      <c r="I71" s="287"/>
    </row>
    <row r="72" spans="2:9" x14ac:dyDescent="0.55000000000000004">
      <c r="B72" s="295"/>
      <c r="C72" s="294"/>
      <c r="D72" s="295"/>
      <c r="E72" s="293"/>
      <c r="F72" s="293"/>
      <c r="G72" s="293"/>
      <c r="H72" s="293"/>
      <c r="I72" s="287"/>
    </row>
    <row r="73" spans="2:9" x14ac:dyDescent="0.55000000000000004">
      <c r="B73" s="295"/>
      <c r="C73" s="294"/>
      <c r="D73" s="295"/>
      <c r="E73" s="293"/>
      <c r="F73" s="293"/>
      <c r="G73" s="293"/>
      <c r="H73" s="293"/>
      <c r="I73" s="287"/>
    </row>
    <row r="74" spans="2:9" x14ac:dyDescent="0.55000000000000004">
      <c r="B74" s="295"/>
      <c r="C74" s="294"/>
      <c r="D74" s="295"/>
      <c r="E74" s="293"/>
      <c r="F74" s="293"/>
      <c r="G74" s="293"/>
      <c r="H74" s="293"/>
      <c r="I74" s="287"/>
    </row>
    <row r="75" spans="2:9" x14ac:dyDescent="0.55000000000000004">
      <c r="B75" s="295"/>
      <c r="C75" s="294"/>
      <c r="D75" s="295"/>
      <c r="E75" s="293"/>
      <c r="F75" s="293"/>
      <c r="G75" s="293"/>
      <c r="H75" s="293"/>
      <c r="I75" s="287"/>
    </row>
    <row r="76" spans="2:9" x14ac:dyDescent="0.55000000000000004">
      <c r="B76" s="295"/>
      <c r="C76" s="294"/>
      <c r="D76" s="295"/>
      <c r="E76" s="293"/>
      <c r="F76" s="293"/>
      <c r="G76" s="293"/>
      <c r="H76" s="293"/>
      <c r="I76" s="287"/>
    </row>
    <row r="77" spans="2:9" x14ac:dyDescent="0.55000000000000004">
      <c r="B77" s="295"/>
      <c r="C77" s="294"/>
      <c r="D77" s="295"/>
      <c r="E77" s="293"/>
      <c r="F77" s="293"/>
      <c r="G77" s="293"/>
      <c r="H77" s="293"/>
      <c r="I77" s="287"/>
    </row>
    <row r="78" spans="2:9" x14ac:dyDescent="0.55000000000000004">
      <c r="B78" s="295"/>
      <c r="C78" s="294"/>
      <c r="D78" s="295"/>
      <c r="E78" s="293"/>
      <c r="F78" s="293"/>
      <c r="G78" s="293"/>
      <c r="H78" s="293"/>
      <c r="I78" s="287"/>
    </row>
    <row r="79" spans="2:9" x14ac:dyDescent="0.55000000000000004">
      <c r="B79" s="295"/>
      <c r="C79" s="294"/>
      <c r="D79" s="295"/>
      <c r="E79" s="293"/>
      <c r="F79" s="293"/>
      <c r="G79" s="293"/>
      <c r="H79" s="293"/>
      <c r="I79" s="287"/>
    </row>
    <row r="80" spans="2:9" x14ac:dyDescent="0.55000000000000004">
      <c r="B80" s="295"/>
      <c r="C80" s="294"/>
      <c r="D80" s="295"/>
      <c r="E80" s="293"/>
      <c r="F80" s="293"/>
      <c r="G80" s="293"/>
      <c r="H80" s="293"/>
      <c r="I80" s="287"/>
    </row>
  </sheetData>
  <sheetProtection algorithmName="SHA-512" hashValue="sdblnIlyMLN3Q+MaHVIQYfWtzvDFIupvrjEMt7iVV3g2pCZ73VU3zZH8YFWZbSxw5ZfKKAwQql8Lt/aDpdzyMA==" saltValue="GMGzKYbB4k2ppwo7a8bENw==" spinCount="100000" sheet="1" objects="1" scenarios="1"/>
  <mergeCells count="6">
    <mergeCell ref="B7:H8"/>
    <mergeCell ref="B9:B10"/>
    <mergeCell ref="C9:C10"/>
    <mergeCell ref="D9:D10"/>
    <mergeCell ref="E9:F9"/>
    <mergeCell ref="G9:H9"/>
  </mergeCells>
  <hyperlinks>
    <hyperlink ref="B5" location="INDICE!A1" display="MENÚ PRINCIPAL" xr:uid="{00000000-0004-0000-0E00-000000000000}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6"/>
  <dimension ref="B2:M80"/>
  <sheetViews>
    <sheetView windowProtection="1" showGridLines="0" zoomScale="80" zoomScaleNormal="80" workbookViewId="0">
      <selection activeCell="C9" sqref="C9:C10"/>
    </sheetView>
  </sheetViews>
  <sheetFormatPr defaultColWidth="11.41796875" defaultRowHeight="14.4" x14ac:dyDescent="0.55000000000000004"/>
  <cols>
    <col min="1" max="1" width="3.68359375" style="246" customWidth="1"/>
    <col min="2" max="2" width="7" style="246" customWidth="1"/>
    <col min="3" max="3" width="11.41796875" style="246"/>
    <col min="4" max="4" width="54.68359375" style="246" bestFit="1" customWidth="1"/>
    <col min="5" max="5" width="13.578125" style="246" customWidth="1"/>
    <col min="6" max="6" width="19.578125" style="246" customWidth="1"/>
    <col min="7" max="7" width="15" style="246" customWidth="1"/>
    <col min="8" max="8" width="18" style="246" customWidth="1"/>
    <col min="9" max="16384" width="11.41796875" style="246"/>
  </cols>
  <sheetData>
    <row r="2" spans="2:9" ht="15.6" x14ac:dyDescent="0.6">
      <c r="B2" s="304" t="s">
        <v>102</v>
      </c>
    </row>
    <row r="3" spans="2:9" ht="18.3" x14ac:dyDescent="0.55000000000000004">
      <c r="B3" s="332" t="s">
        <v>331</v>
      </c>
      <c r="G3" s="34"/>
    </row>
    <row r="4" spans="2:9" ht="15.6" x14ac:dyDescent="0.6">
      <c r="B4" s="249" t="str">
        <f>"AÑO: "&amp;INDICE!C16</f>
        <v>AÑO: 2018 C (Prov)</v>
      </c>
    </row>
    <row r="5" spans="2:9" x14ac:dyDescent="0.55000000000000004">
      <c r="B5" s="31" t="s">
        <v>82</v>
      </c>
    </row>
    <row r="6" spans="2:9" ht="14.7" thickBot="1" x14ac:dyDescent="0.6"/>
    <row r="7" spans="2:9" ht="15" customHeight="1" x14ac:dyDescent="0.55000000000000004">
      <c r="B7" s="412" t="s">
        <v>102</v>
      </c>
      <c r="C7" s="413"/>
      <c r="D7" s="413"/>
      <c r="E7" s="413"/>
      <c r="F7" s="413"/>
      <c r="G7" s="413"/>
      <c r="H7" s="414"/>
    </row>
    <row r="8" spans="2:9" ht="15.75" customHeight="1" thickBot="1" x14ac:dyDescent="0.6">
      <c r="B8" s="415"/>
      <c r="C8" s="416"/>
      <c r="D8" s="416"/>
      <c r="E8" s="416"/>
      <c r="F8" s="416"/>
      <c r="G8" s="416"/>
      <c r="H8" s="417"/>
    </row>
    <row r="9" spans="2:9" ht="42" customHeight="1" thickBot="1" x14ac:dyDescent="0.6">
      <c r="B9" s="429" t="s">
        <v>251</v>
      </c>
      <c r="C9" s="429" t="s">
        <v>326</v>
      </c>
      <c r="D9" s="410" t="s">
        <v>327</v>
      </c>
      <c r="E9" s="404" t="s">
        <v>98</v>
      </c>
      <c r="F9" s="405"/>
      <c r="G9" s="404" t="s">
        <v>292</v>
      </c>
      <c r="H9" s="405"/>
    </row>
    <row r="10" spans="2:9" ht="14.7" thickBot="1" x14ac:dyDescent="0.6">
      <c r="B10" s="430"/>
      <c r="C10" s="430"/>
      <c r="D10" s="411"/>
      <c r="E10" s="335" t="s">
        <v>88</v>
      </c>
      <c r="F10" s="335" t="s">
        <v>89</v>
      </c>
      <c r="G10" s="355" t="s">
        <v>88</v>
      </c>
      <c r="H10" s="335" t="s">
        <v>89</v>
      </c>
    </row>
    <row r="11" spans="2:9" x14ac:dyDescent="0.55000000000000004">
      <c r="B11" s="289">
        <v>1</v>
      </c>
      <c r="C11" s="290" t="s">
        <v>7</v>
      </c>
      <c r="D11" s="291" t="s">
        <v>117</v>
      </c>
      <c r="E11" s="292">
        <v>1.1775602829836012</v>
      </c>
      <c r="F11" s="292">
        <v>1.546915413577624</v>
      </c>
      <c r="G11" s="292">
        <v>0.73781403085065722</v>
      </c>
      <c r="H11" s="292">
        <v>0.96923776486830782</v>
      </c>
      <c r="I11" s="287"/>
    </row>
    <row r="12" spans="2:9" x14ac:dyDescent="0.55000000000000004">
      <c r="B12" s="289">
        <v>2</v>
      </c>
      <c r="C12" s="290" t="s">
        <v>9</v>
      </c>
      <c r="D12" s="291" t="s">
        <v>119</v>
      </c>
      <c r="E12" s="292">
        <v>1.4664841352245945</v>
      </c>
      <c r="F12" s="292">
        <v>1.4533675148862779</v>
      </c>
      <c r="G12" s="292">
        <v>0.91884261606305073</v>
      </c>
      <c r="H12" s="292">
        <v>0.91062424570630651</v>
      </c>
      <c r="I12" s="287"/>
    </row>
    <row r="13" spans="2:9" x14ac:dyDescent="0.55000000000000004">
      <c r="B13" s="289">
        <v>3</v>
      </c>
      <c r="C13" s="290" t="s">
        <v>10</v>
      </c>
      <c r="D13" s="291" t="s">
        <v>120</v>
      </c>
      <c r="E13" s="292">
        <v>1.5795878726329433</v>
      </c>
      <c r="F13" s="292">
        <v>1.1293964887886696</v>
      </c>
      <c r="G13" s="293">
        <v>0.98970907241982498</v>
      </c>
      <c r="H13" s="293">
        <v>0.70763644788565905</v>
      </c>
      <c r="I13" s="287"/>
    </row>
    <row r="14" spans="2:9" x14ac:dyDescent="0.55000000000000004">
      <c r="B14" s="289">
        <v>4</v>
      </c>
      <c r="C14" s="290" t="s">
        <v>12</v>
      </c>
      <c r="D14" s="291" t="s">
        <v>122</v>
      </c>
      <c r="E14" s="292">
        <v>1.5088275572456999</v>
      </c>
      <c r="F14" s="292">
        <v>1.2870093989653764</v>
      </c>
      <c r="G14" s="293">
        <v>0.94537337744559757</v>
      </c>
      <c r="H14" s="293">
        <v>0.80639064183395981</v>
      </c>
      <c r="I14" s="287"/>
    </row>
    <row r="15" spans="2:9" x14ac:dyDescent="0.55000000000000004">
      <c r="B15" s="289">
        <v>5</v>
      </c>
      <c r="C15" s="290" t="s">
        <v>13</v>
      </c>
      <c r="D15" s="291" t="s">
        <v>123</v>
      </c>
      <c r="E15" s="292">
        <v>1.4274071771483186</v>
      </c>
      <c r="F15" s="292">
        <v>1.3415540311441185</v>
      </c>
      <c r="G15" s="292">
        <v>0.89435849548912272</v>
      </c>
      <c r="H15" s="292">
        <v>0.84056621272456244</v>
      </c>
      <c r="I15" s="287"/>
    </row>
    <row r="16" spans="2:9" x14ac:dyDescent="0.55000000000000004">
      <c r="B16" s="289">
        <v>6</v>
      </c>
      <c r="C16" s="290" t="s">
        <v>14</v>
      </c>
      <c r="D16" s="291" t="s">
        <v>124</v>
      </c>
      <c r="E16" s="292">
        <v>1.4180360136050307</v>
      </c>
      <c r="F16" s="292">
        <v>1.1076797799156319</v>
      </c>
      <c r="G16" s="292">
        <v>0.88848688445778301</v>
      </c>
      <c r="H16" s="292">
        <v>0.69402959247284846</v>
      </c>
      <c r="I16" s="287"/>
    </row>
    <row r="17" spans="2:13" x14ac:dyDescent="0.55000000000000004">
      <c r="B17" s="289">
        <v>7</v>
      </c>
      <c r="C17" s="290" t="s">
        <v>21</v>
      </c>
      <c r="D17" s="291" t="s">
        <v>131</v>
      </c>
      <c r="E17" s="292">
        <v>1.5161363892531525</v>
      </c>
      <c r="F17" s="292">
        <v>1.5290529573790996</v>
      </c>
      <c r="G17" s="292">
        <v>0.94995281077241267</v>
      </c>
      <c r="H17" s="292">
        <v>0.95804583609899308</v>
      </c>
      <c r="I17" s="287"/>
    </row>
    <row r="18" spans="2:13" x14ac:dyDescent="0.55000000000000004">
      <c r="B18" s="289">
        <v>8</v>
      </c>
      <c r="C18" s="290" t="s">
        <v>26</v>
      </c>
      <c r="D18" s="291" t="s">
        <v>136</v>
      </c>
      <c r="E18" s="292">
        <v>1.5847305356765726</v>
      </c>
      <c r="F18" s="292">
        <v>1.2659896020425374</v>
      </c>
      <c r="G18" s="292">
        <v>0.99293126749922511</v>
      </c>
      <c r="H18" s="292">
        <v>0.79322044467343111</v>
      </c>
      <c r="I18" s="287"/>
    </row>
    <row r="19" spans="2:13" x14ac:dyDescent="0.55000000000000004">
      <c r="B19" s="289">
        <v>9</v>
      </c>
      <c r="C19" s="290" t="s">
        <v>29</v>
      </c>
      <c r="D19" s="291" t="s">
        <v>285</v>
      </c>
      <c r="E19" s="292">
        <v>1.5408128068803852</v>
      </c>
      <c r="F19" s="292">
        <v>1.0654768131177756</v>
      </c>
      <c r="G19" s="292">
        <v>0.96541410597708144</v>
      </c>
      <c r="H19" s="292">
        <v>0.66758683493682824</v>
      </c>
      <c r="I19" s="287"/>
    </row>
    <row r="20" spans="2:13" x14ac:dyDescent="0.55000000000000004">
      <c r="B20" s="289">
        <v>10</v>
      </c>
      <c r="C20" s="290" t="s">
        <v>31</v>
      </c>
      <c r="D20" s="291" t="s">
        <v>140</v>
      </c>
      <c r="E20" s="292">
        <v>1.5022233725062821</v>
      </c>
      <c r="F20" s="292">
        <v>1</v>
      </c>
      <c r="G20" s="292">
        <v>0.94123544902402556</v>
      </c>
      <c r="H20" s="292">
        <v>0.62656157948979641</v>
      </c>
      <c r="I20" s="287"/>
    </row>
    <row r="21" spans="2:13" x14ac:dyDescent="0.55000000000000004">
      <c r="B21" s="289">
        <v>11</v>
      </c>
      <c r="C21" s="290" t="s">
        <v>38</v>
      </c>
      <c r="D21" s="291" t="s">
        <v>146</v>
      </c>
      <c r="E21" s="292">
        <v>1.3822477958303796</v>
      </c>
      <c r="F21" s="292">
        <v>1.3886942051202624</v>
      </c>
      <c r="G21" s="293">
        <v>0.86606336220177282</v>
      </c>
      <c r="H21" s="293">
        <v>0.87010243458847902</v>
      </c>
      <c r="I21" s="287"/>
    </row>
    <row r="22" spans="2:13" x14ac:dyDescent="0.55000000000000004">
      <c r="B22" s="289">
        <v>12</v>
      </c>
      <c r="C22" s="294" t="s">
        <v>39</v>
      </c>
      <c r="D22" s="295" t="s">
        <v>147</v>
      </c>
      <c r="E22" s="293">
        <v>1.3514796341847195</v>
      </c>
      <c r="F22" s="293">
        <v>1.5396170477353455</v>
      </c>
      <c r="G22" s="293">
        <v>0.84678521424307063</v>
      </c>
      <c r="H22" s="293">
        <v>0.96466488923847538</v>
      </c>
      <c r="I22" s="287"/>
    </row>
    <row r="23" spans="2:13" ht="15" customHeight="1" x14ac:dyDescent="0.6">
      <c r="B23" s="289">
        <v>13</v>
      </c>
      <c r="C23" s="294" t="s">
        <v>40</v>
      </c>
      <c r="D23" s="295" t="s">
        <v>148</v>
      </c>
      <c r="E23" s="293">
        <v>1.3603644420475949</v>
      </c>
      <c r="F23" s="293">
        <v>1.0402362955994702</v>
      </c>
      <c r="G23" s="293">
        <v>0.8523520934910972</v>
      </c>
      <c r="H23" s="293">
        <v>0.65177209641341882</v>
      </c>
      <c r="J23" s="287" t="s">
        <v>321</v>
      </c>
      <c r="K23" s="288"/>
      <c r="L23" s="288"/>
      <c r="M23" s="288"/>
    </row>
    <row r="24" spans="2:13" x14ac:dyDescent="0.55000000000000004">
      <c r="B24" s="289">
        <v>14</v>
      </c>
      <c r="C24" s="294" t="s">
        <v>42</v>
      </c>
      <c r="D24" s="295" t="s">
        <v>287</v>
      </c>
      <c r="E24" s="293">
        <v>1.4817143560847741</v>
      </c>
      <c r="F24" s="293">
        <v>1.0799650634339113</v>
      </c>
      <c r="G24" s="293">
        <v>0.9283852873011833</v>
      </c>
      <c r="H24" s="293">
        <v>0.67666461593894967</v>
      </c>
      <c r="J24" s="287" t="s">
        <v>322</v>
      </c>
    </row>
    <row r="25" spans="2:13" x14ac:dyDescent="0.55000000000000004">
      <c r="B25" s="289">
        <v>15</v>
      </c>
      <c r="C25" s="294" t="s">
        <v>45</v>
      </c>
      <c r="D25" s="295" t="s">
        <v>151</v>
      </c>
      <c r="E25" s="293">
        <v>1.5746866532896835</v>
      </c>
      <c r="F25" s="293">
        <v>1.2145875159620612</v>
      </c>
      <c r="G25" s="293">
        <v>0.98663815668668609</v>
      </c>
      <c r="H25" s="293">
        <v>0.76101387242977736</v>
      </c>
      <c r="I25" s="287"/>
    </row>
    <row r="26" spans="2:13" x14ac:dyDescent="0.55000000000000004">
      <c r="B26" s="289">
        <v>16</v>
      </c>
      <c r="C26" s="294" t="s">
        <v>47</v>
      </c>
      <c r="D26" s="295" t="s">
        <v>153</v>
      </c>
      <c r="E26" s="293">
        <v>1.3435421244665109</v>
      </c>
      <c r="F26" s="293">
        <v>1.1689927252948304</v>
      </c>
      <c r="G26" s="293">
        <v>0.84181187561681425</v>
      </c>
      <c r="H26" s="293">
        <v>0.73244592837281075</v>
      </c>
      <c r="I26" s="287"/>
    </row>
    <row r="27" spans="2:13" x14ac:dyDescent="0.55000000000000004">
      <c r="B27" s="289">
        <v>17</v>
      </c>
      <c r="C27" s="294" t="s">
        <v>51</v>
      </c>
      <c r="D27" s="295" t="s">
        <v>157</v>
      </c>
      <c r="E27" s="293">
        <v>1.3734747524813613</v>
      </c>
      <c r="F27" s="293">
        <v>1.2766121319612276</v>
      </c>
      <c r="G27" s="293">
        <v>0.86056651030407949</v>
      </c>
      <c r="H27" s="293">
        <v>0.79987611379746326</v>
      </c>
      <c r="I27" s="287"/>
    </row>
    <row r="28" spans="2:13" x14ac:dyDescent="0.55000000000000004">
      <c r="B28" s="289">
        <v>18</v>
      </c>
      <c r="C28" s="294" t="s">
        <v>52</v>
      </c>
      <c r="D28" s="295" t="s">
        <v>158</v>
      </c>
      <c r="E28" s="293">
        <v>1.5250616820638525</v>
      </c>
      <c r="F28" s="293">
        <v>1.3759882922588458</v>
      </c>
      <c r="G28" s="293">
        <v>0.95554505633329379</v>
      </c>
      <c r="H28" s="293">
        <v>0.86214139775717014</v>
      </c>
      <c r="I28" s="287"/>
    </row>
    <row r="29" spans="2:13" x14ac:dyDescent="0.55000000000000004">
      <c r="B29" s="289">
        <v>19</v>
      </c>
      <c r="C29" s="294" t="s">
        <v>54</v>
      </c>
      <c r="D29" s="295" t="s">
        <v>72</v>
      </c>
      <c r="E29" s="293">
        <v>1.1371469124341194</v>
      </c>
      <c r="F29" s="293">
        <v>1.3084038535985383</v>
      </c>
      <c r="G29" s="293">
        <v>0.71249256556666751</v>
      </c>
      <c r="H29" s="293">
        <v>0.81979558512123651</v>
      </c>
      <c r="I29" s="287"/>
    </row>
    <row r="30" spans="2:13" x14ac:dyDescent="0.55000000000000004">
      <c r="B30" s="289">
        <v>20</v>
      </c>
      <c r="C30" s="294" t="s">
        <v>64</v>
      </c>
      <c r="D30" s="295" t="s">
        <v>168</v>
      </c>
      <c r="E30" s="293">
        <v>1.2421606977550315</v>
      </c>
      <c r="F30" s="293">
        <v>1.0483268674131172</v>
      </c>
      <c r="G30" s="293">
        <v>0.77829016876554058</v>
      </c>
      <c r="H30" s="293">
        <v>0.65684133786795318</v>
      </c>
      <c r="I30" s="287"/>
    </row>
    <row r="31" spans="2:13" x14ac:dyDescent="0.55000000000000004">
      <c r="B31" s="289">
        <v>21</v>
      </c>
      <c r="C31" s="294" t="s">
        <v>65</v>
      </c>
      <c r="D31" s="295" t="s">
        <v>73</v>
      </c>
      <c r="E31" s="293">
        <v>1.1943562589175487</v>
      </c>
      <c r="F31" s="293">
        <v>1.0151025100516884</v>
      </c>
      <c r="G31" s="293">
        <v>0.74833774406090403</v>
      </c>
      <c r="H31" s="293">
        <v>0.63602423204204284</v>
      </c>
      <c r="I31" s="287"/>
    </row>
    <row r="32" spans="2:13" x14ac:dyDescent="0.55000000000000004">
      <c r="B32" s="289">
        <v>22</v>
      </c>
      <c r="C32" s="294" t="s">
        <v>66</v>
      </c>
      <c r="D32" s="295" t="s">
        <v>74</v>
      </c>
      <c r="E32" s="293">
        <v>1.1960875377378262</v>
      </c>
      <c r="F32" s="293">
        <v>1</v>
      </c>
      <c r="G32" s="293">
        <v>0.74942249685307427</v>
      </c>
      <c r="H32" s="293">
        <v>0.62656157948979641</v>
      </c>
      <c r="I32" s="287"/>
    </row>
    <row r="33" spans="2:9" x14ac:dyDescent="0.55000000000000004">
      <c r="B33" s="289">
        <v>23</v>
      </c>
      <c r="C33" s="294" t="s">
        <v>67</v>
      </c>
      <c r="D33" s="295" t="s">
        <v>266</v>
      </c>
      <c r="E33" s="293">
        <v>1.2477128782570714</v>
      </c>
      <c r="F33" s="293">
        <v>1.0087895382195868</v>
      </c>
      <c r="G33" s="293">
        <v>0.7817689517505112</v>
      </c>
      <c r="H33" s="293">
        <v>0.63206876643964671</v>
      </c>
      <c r="I33" s="287"/>
    </row>
    <row r="34" spans="2:9" x14ac:dyDescent="0.55000000000000004">
      <c r="B34" s="289">
        <v>24</v>
      </c>
      <c r="C34" s="294" t="s">
        <v>68</v>
      </c>
      <c r="D34" s="295" t="s">
        <v>75</v>
      </c>
      <c r="E34" s="293">
        <v>1.357048692060278</v>
      </c>
      <c r="F34" s="293">
        <v>1</v>
      </c>
      <c r="G34" s="293">
        <v>0.85027457194185063</v>
      </c>
      <c r="H34" s="293">
        <v>0.62656157948979641</v>
      </c>
      <c r="I34" s="287"/>
    </row>
    <row r="35" spans="2:9" x14ac:dyDescent="0.55000000000000004">
      <c r="B35" s="289">
        <v>25</v>
      </c>
      <c r="C35" s="294" t="s">
        <v>69</v>
      </c>
      <c r="D35" s="295" t="s">
        <v>76</v>
      </c>
      <c r="E35" s="293">
        <v>1.5207120865880084</v>
      </c>
      <c r="F35" s="293">
        <v>1.3518507815410961</v>
      </c>
      <c r="G35" s="293">
        <v>0.95281976692180714</v>
      </c>
      <c r="H35" s="293">
        <v>0.84701776091690495</v>
      </c>
      <c r="I35" s="287"/>
    </row>
    <row r="36" spans="2:9" x14ac:dyDescent="0.55000000000000004">
      <c r="B36" s="289">
        <v>26</v>
      </c>
      <c r="C36" s="294" t="s">
        <v>70</v>
      </c>
      <c r="D36" s="295" t="s">
        <v>169</v>
      </c>
      <c r="E36" s="293">
        <v>1</v>
      </c>
      <c r="F36" s="293">
        <v>1</v>
      </c>
      <c r="G36" s="293">
        <v>0.62656157948979685</v>
      </c>
      <c r="H36" s="293">
        <v>0.62656157948979641</v>
      </c>
      <c r="I36" s="287"/>
    </row>
    <row r="37" spans="2:9" x14ac:dyDescent="0.55000000000000004">
      <c r="B37" s="295"/>
      <c r="C37" s="294"/>
      <c r="D37" s="295"/>
      <c r="E37" s="293"/>
      <c r="F37" s="293"/>
      <c r="G37" s="293"/>
      <c r="H37" s="293"/>
      <c r="I37" s="287"/>
    </row>
    <row r="38" spans="2:9" x14ac:dyDescent="0.55000000000000004">
      <c r="B38" s="295"/>
      <c r="C38" s="294"/>
      <c r="D38" s="295"/>
      <c r="E38" s="293"/>
      <c r="F38" s="293"/>
      <c r="G38" s="293"/>
      <c r="H38" s="293"/>
      <c r="I38" s="287"/>
    </row>
    <row r="39" spans="2:9" x14ac:dyDescent="0.55000000000000004">
      <c r="B39" s="295"/>
      <c r="C39" s="294"/>
      <c r="D39" s="295"/>
      <c r="E39" s="293"/>
      <c r="F39" s="293"/>
      <c r="G39" s="293"/>
      <c r="H39" s="293"/>
      <c r="I39" s="287"/>
    </row>
    <row r="40" spans="2:9" x14ac:dyDescent="0.55000000000000004">
      <c r="B40" s="295"/>
      <c r="C40" s="294"/>
      <c r="D40" s="295"/>
      <c r="E40" s="296"/>
      <c r="F40" s="296"/>
      <c r="G40" s="293"/>
      <c r="H40" s="293"/>
      <c r="I40" s="287"/>
    </row>
    <row r="41" spans="2:9" x14ac:dyDescent="0.55000000000000004">
      <c r="B41" s="295"/>
      <c r="C41" s="294"/>
      <c r="D41" s="295"/>
      <c r="E41" s="293"/>
      <c r="F41" s="293"/>
      <c r="G41" s="293"/>
      <c r="H41" s="293"/>
      <c r="I41" s="287"/>
    </row>
    <row r="42" spans="2:9" x14ac:dyDescent="0.55000000000000004">
      <c r="B42" s="295"/>
      <c r="C42" s="294"/>
      <c r="D42" s="295"/>
      <c r="E42" s="293"/>
      <c r="F42" s="293"/>
      <c r="G42" s="293"/>
      <c r="H42" s="293"/>
      <c r="I42" s="287"/>
    </row>
    <row r="43" spans="2:9" x14ac:dyDescent="0.55000000000000004">
      <c r="B43" s="295"/>
      <c r="C43" s="294"/>
      <c r="D43" s="295"/>
      <c r="E43" s="293"/>
      <c r="F43" s="293"/>
      <c r="G43" s="293"/>
      <c r="H43" s="293"/>
      <c r="I43" s="287"/>
    </row>
    <row r="44" spans="2:9" x14ac:dyDescent="0.55000000000000004">
      <c r="B44" s="295"/>
      <c r="C44" s="294"/>
      <c r="D44" s="295"/>
      <c r="E44" s="293"/>
      <c r="F44" s="293"/>
      <c r="G44" s="293"/>
      <c r="H44" s="293"/>
      <c r="I44" s="287"/>
    </row>
    <row r="45" spans="2:9" x14ac:dyDescent="0.55000000000000004">
      <c r="B45" s="295"/>
      <c r="C45" s="294"/>
      <c r="D45" s="295"/>
      <c r="E45" s="293"/>
      <c r="F45" s="293"/>
      <c r="G45" s="293"/>
      <c r="H45" s="293"/>
      <c r="I45" s="287"/>
    </row>
    <row r="46" spans="2:9" x14ac:dyDescent="0.55000000000000004">
      <c r="B46" s="295"/>
      <c r="C46" s="294"/>
      <c r="D46" s="295"/>
      <c r="E46" s="293"/>
      <c r="F46" s="293"/>
      <c r="G46" s="293"/>
      <c r="H46" s="293"/>
      <c r="I46" s="287"/>
    </row>
    <row r="47" spans="2:9" x14ac:dyDescent="0.55000000000000004">
      <c r="B47" s="295"/>
      <c r="C47" s="294"/>
      <c r="D47" s="295"/>
      <c r="E47" s="293"/>
      <c r="F47" s="293"/>
      <c r="G47" s="293"/>
      <c r="H47" s="293"/>
      <c r="I47" s="287"/>
    </row>
    <row r="48" spans="2:9" x14ac:dyDescent="0.55000000000000004">
      <c r="B48" s="295"/>
      <c r="C48" s="294"/>
      <c r="D48" s="295"/>
      <c r="E48" s="293"/>
      <c r="F48" s="293"/>
      <c r="G48" s="293"/>
      <c r="H48" s="293"/>
      <c r="I48" s="287"/>
    </row>
    <row r="49" spans="2:9" x14ac:dyDescent="0.55000000000000004">
      <c r="B49" s="295"/>
      <c r="C49" s="294"/>
      <c r="D49" s="295"/>
      <c r="E49" s="293"/>
      <c r="F49" s="293"/>
      <c r="G49" s="293"/>
      <c r="H49" s="293"/>
      <c r="I49" s="287"/>
    </row>
    <row r="50" spans="2:9" x14ac:dyDescent="0.55000000000000004">
      <c r="B50" s="295"/>
      <c r="C50" s="294"/>
      <c r="D50" s="295"/>
      <c r="E50" s="293"/>
      <c r="F50" s="293"/>
      <c r="G50" s="293"/>
      <c r="H50" s="293"/>
      <c r="I50" s="287"/>
    </row>
    <row r="51" spans="2:9" x14ac:dyDescent="0.55000000000000004">
      <c r="B51" s="295"/>
      <c r="C51" s="294"/>
      <c r="D51" s="295"/>
      <c r="E51" s="293"/>
      <c r="F51" s="293"/>
      <c r="G51" s="293"/>
      <c r="H51" s="293"/>
      <c r="I51" s="287"/>
    </row>
    <row r="52" spans="2:9" x14ac:dyDescent="0.55000000000000004">
      <c r="B52" s="295"/>
      <c r="C52" s="294"/>
      <c r="D52" s="295"/>
      <c r="E52" s="293"/>
      <c r="F52" s="293"/>
      <c r="G52" s="293"/>
      <c r="H52" s="293"/>
      <c r="I52" s="287"/>
    </row>
    <row r="53" spans="2:9" x14ac:dyDescent="0.55000000000000004">
      <c r="B53" s="295"/>
      <c r="C53" s="294"/>
      <c r="D53" s="295"/>
      <c r="E53" s="293"/>
      <c r="F53" s="293"/>
      <c r="G53" s="293"/>
      <c r="H53" s="293"/>
      <c r="I53" s="287"/>
    </row>
    <row r="54" spans="2:9" x14ac:dyDescent="0.55000000000000004">
      <c r="B54" s="295"/>
      <c r="C54" s="294"/>
      <c r="D54" s="295"/>
      <c r="E54" s="293"/>
      <c r="F54" s="293"/>
      <c r="G54" s="293"/>
      <c r="H54" s="293"/>
      <c r="I54" s="287"/>
    </row>
    <row r="55" spans="2:9" x14ac:dyDescent="0.55000000000000004">
      <c r="B55" s="295"/>
      <c r="C55" s="294"/>
      <c r="D55" s="295"/>
      <c r="E55" s="293"/>
      <c r="F55" s="293"/>
      <c r="G55" s="293"/>
      <c r="H55" s="293"/>
      <c r="I55" s="287"/>
    </row>
    <row r="56" spans="2:9" x14ac:dyDescent="0.55000000000000004">
      <c r="B56" s="295"/>
      <c r="C56" s="294"/>
      <c r="D56" s="295"/>
      <c r="E56" s="293"/>
      <c r="F56" s="293"/>
      <c r="G56" s="293"/>
      <c r="H56" s="293"/>
      <c r="I56" s="287"/>
    </row>
    <row r="57" spans="2:9" x14ac:dyDescent="0.55000000000000004">
      <c r="B57" s="295"/>
      <c r="C57" s="294"/>
      <c r="D57" s="295"/>
      <c r="E57" s="293"/>
      <c r="F57" s="293"/>
      <c r="G57" s="293"/>
      <c r="H57" s="293"/>
      <c r="I57" s="287"/>
    </row>
    <row r="58" spans="2:9" x14ac:dyDescent="0.55000000000000004">
      <c r="B58" s="295"/>
      <c r="C58" s="294"/>
      <c r="D58" s="295"/>
      <c r="E58" s="293"/>
      <c r="F58" s="293"/>
      <c r="G58" s="293"/>
      <c r="H58" s="293"/>
      <c r="I58" s="287"/>
    </row>
    <row r="59" spans="2:9" x14ac:dyDescent="0.55000000000000004">
      <c r="B59" s="295"/>
      <c r="C59" s="294"/>
      <c r="D59" s="295"/>
      <c r="E59" s="293"/>
      <c r="F59" s="293"/>
      <c r="G59" s="293"/>
      <c r="H59" s="293"/>
      <c r="I59" s="287"/>
    </row>
    <row r="60" spans="2:9" x14ac:dyDescent="0.55000000000000004">
      <c r="B60" s="295"/>
      <c r="C60" s="294"/>
      <c r="D60" s="295"/>
      <c r="E60" s="293"/>
      <c r="F60" s="293"/>
      <c r="G60" s="293"/>
      <c r="H60" s="293"/>
      <c r="I60" s="287"/>
    </row>
    <row r="61" spans="2:9" x14ac:dyDescent="0.55000000000000004">
      <c r="B61" s="295"/>
      <c r="C61" s="294"/>
      <c r="D61" s="295"/>
      <c r="E61" s="293"/>
      <c r="F61" s="293"/>
      <c r="G61" s="293"/>
      <c r="H61" s="293"/>
      <c r="I61" s="287"/>
    </row>
    <row r="62" spans="2:9" x14ac:dyDescent="0.55000000000000004">
      <c r="B62" s="295"/>
      <c r="C62" s="294"/>
      <c r="D62" s="295"/>
      <c r="E62" s="293"/>
      <c r="F62" s="293"/>
      <c r="G62" s="293"/>
      <c r="H62" s="293"/>
      <c r="I62" s="287"/>
    </row>
    <row r="63" spans="2:9" x14ac:dyDescent="0.55000000000000004">
      <c r="B63" s="295"/>
      <c r="C63" s="294"/>
      <c r="D63" s="295"/>
      <c r="E63" s="293"/>
      <c r="F63" s="293"/>
      <c r="G63" s="293"/>
      <c r="H63" s="293"/>
      <c r="I63" s="287"/>
    </row>
    <row r="64" spans="2:9" x14ac:dyDescent="0.55000000000000004">
      <c r="B64" s="295"/>
      <c r="C64" s="294"/>
      <c r="D64" s="295"/>
      <c r="E64" s="293"/>
      <c r="F64" s="293"/>
      <c r="G64" s="293"/>
      <c r="H64" s="293"/>
      <c r="I64" s="287"/>
    </row>
    <row r="65" spans="2:9" x14ac:dyDescent="0.55000000000000004">
      <c r="B65" s="295"/>
      <c r="C65" s="294"/>
      <c r="D65" s="295"/>
      <c r="E65" s="293"/>
      <c r="F65" s="293"/>
      <c r="G65" s="293"/>
      <c r="H65" s="293"/>
      <c r="I65" s="287"/>
    </row>
    <row r="66" spans="2:9" x14ac:dyDescent="0.55000000000000004">
      <c r="B66" s="295"/>
      <c r="C66" s="294"/>
      <c r="D66" s="295"/>
      <c r="E66" s="293"/>
      <c r="F66" s="293"/>
      <c r="G66" s="293"/>
      <c r="H66" s="293"/>
      <c r="I66" s="287"/>
    </row>
    <row r="67" spans="2:9" x14ac:dyDescent="0.55000000000000004">
      <c r="B67" s="295"/>
      <c r="C67" s="294"/>
      <c r="D67" s="295"/>
      <c r="E67" s="293"/>
      <c r="F67" s="293"/>
      <c r="G67" s="293"/>
      <c r="H67" s="293"/>
      <c r="I67" s="287"/>
    </row>
    <row r="68" spans="2:9" x14ac:dyDescent="0.55000000000000004">
      <c r="B68" s="295"/>
      <c r="C68" s="294"/>
      <c r="D68" s="295"/>
      <c r="E68" s="293"/>
      <c r="F68" s="293"/>
      <c r="G68" s="293"/>
      <c r="H68" s="293"/>
      <c r="I68" s="287"/>
    </row>
    <row r="69" spans="2:9" x14ac:dyDescent="0.55000000000000004">
      <c r="B69" s="295"/>
      <c r="C69" s="294"/>
      <c r="D69" s="295"/>
      <c r="E69" s="293"/>
      <c r="F69" s="293"/>
      <c r="G69" s="293"/>
      <c r="H69" s="293"/>
      <c r="I69" s="287"/>
    </row>
    <row r="70" spans="2:9" x14ac:dyDescent="0.55000000000000004">
      <c r="B70" s="295"/>
      <c r="C70" s="294"/>
      <c r="D70" s="295"/>
      <c r="E70" s="293"/>
      <c r="F70" s="293"/>
      <c r="G70" s="293"/>
      <c r="H70" s="293"/>
      <c r="I70" s="287"/>
    </row>
    <row r="71" spans="2:9" x14ac:dyDescent="0.55000000000000004">
      <c r="B71" s="295"/>
      <c r="C71" s="294"/>
      <c r="D71" s="295"/>
      <c r="E71" s="293"/>
      <c r="F71" s="293"/>
      <c r="G71" s="293"/>
      <c r="H71" s="293"/>
      <c r="I71" s="287"/>
    </row>
    <row r="72" spans="2:9" x14ac:dyDescent="0.55000000000000004">
      <c r="B72" s="295"/>
      <c r="C72" s="294"/>
      <c r="D72" s="295"/>
      <c r="E72" s="293"/>
      <c r="F72" s="293"/>
      <c r="G72" s="293"/>
      <c r="H72" s="293"/>
      <c r="I72" s="287"/>
    </row>
    <row r="73" spans="2:9" x14ac:dyDescent="0.55000000000000004">
      <c r="B73" s="295"/>
      <c r="C73" s="294"/>
      <c r="D73" s="295"/>
      <c r="E73" s="293"/>
      <c r="F73" s="293"/>
      <c r="G73" s="293"/>
      <c r="H73" s="293"/>
      <c r="I73" s="287"/>
    </row>
    <row r="74" spans="2:9" x14ac:dyDescent="0.55000000000000004">
      <c r="B74" s="295"/>
      <c r="C74" s="294"/>
      <c r="D74" s="295"/>
      <c r="E74" s="293"/>
      <c r="F74" s="293"/>
      <c r="G74" s="293"/>
      <c r="H74" s="293"/>
      <c r="I74" s="287"/>
    </row>
    <row r="75" spans="2:9" x14ac:dyDescent="0.55000000000000004">
      <c r="B75" s="295"/>
      <c r="C75" s="294"/>
      <c r="D75" s="295"/>
      <c r="E75" s="293"/>
      <c r="F75" s="293"/>
      <c r="G75" s="293"/>
      <c r="H75" s="293"/>
      <c r="I75" s="287"/>
    </row>
    <row r="76" spans="2:9" x14ac:dyDescent="0.55000000000000004">
      <c r="B76" s="295"/>
      <c r="C76" s="294"/>
      <c r="D76" s="295"/>
      <c r="E76" s="293"/>
      <c r="F76" s="293"/>
      <c r="G76" s="293"/>
      <c r="H76" s="293"/>
      <c r="I76" s="287"/>
    </row>
    <row r="77" spans="2:9" x14ac:dyDescent="0.55000000000000004">
      <c r="B77" s="295"/>
      <c r="C77" s="294"/>
      <c r="D77" s="295"/>
      <c r="E77" s="293"/>
      <c r="F77" s="293"/>
      <c r="G77" s="293"/>
      <c r="H77" s="293"/>
      <c r="I77" s="287"/>
    </row>
    <row r="78" spans="2:9" x14ac:dyDescent="0.55000000000000004">
      <c r="B78" s="295"/>
      <c r="C78" s="294"/>
      <c r="D78" s="295"/>
      <c r="E78" s="293"/>
      <c r="F78" s="293"/>
      <c r="G78" s="293"/>
      <c r="H78" s="293"/>
      <c r="I78" s="287"/>
    </row>
    <row r="79" spans="2:9" x14ac:dyDescent="0.55000000000000004">
      <c r="B79" s="295"/>
      <c r="C79" s="294"/>
      <c r="D79" s="295"/>
      <c r="E79" s="293"/>
      <c r="F79" s="293"/>
      <c r="G79" s="293"/>
      <c r="H79" s="293"/>
      <c r="I79" s="287"/>
    </row>
    <row r="80" spans="2:9" x14ac:dyDescent="0.55000000000000004">
      <c r="B80" s="295"/>
      <c r="C80" s="294"/>
      <c r="D80" s="295"/>
      <c r="E80" s="293"/>
      <c r="F80" s="293"/>
      <c r="G80" s="293"/>
      <c r="H80" s="293"/>
      <c r="I80" s="287"/>
    </row>
  </sheetData>
  <sheetProtection algorithmName="SHA-512" hashValue="ksXBYW6ruttgsmt2rnY0FpN81gUpyTFWMSyk4QcqWtA4a+lO7Z/Lp9+uvH4KokXSt9oJSrEMT8ZiK/KqIpO3XA==" saltValue="XOrjtxyapMzyBC6NRV4K8A==" spinCount="100000" sheet="1" objects="1" scenarios="1"/>
  <mergeCells count="6">
    <mergeCell ref="B7:H8"/>
    <mergeCell ref="B9:B10"/>
    <mergeCell ref="C9:C10"/>
    <mergeCell ref="D9:D10"/>
    <mergeCell ref="E9:F9"/>
    <mergeCell ref="G9:H9"/>
  </mergeCells>
  <hyperlinks>
    <hyperlink ref="B5" location="INDICE!A1" display="MENÚ PRINCIPAL" xr:uid="{00000000-0004-0000-0F00-000000000000}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0"/>
  <dimension ref="A2:S81"/>
  <sheetViews>
    <sheetView windowProtection="1" showGridLines="0" zoomScale="70" zoomScaleNormal="70" workbookViewId="0">
      <pane xSplit="19" ySplit="8" topLeftCell="T9" activePane="bottomRight" state="frozen"/>
      <selection pane="topRight" activeCell="S1" sqref="S1"/>
      <selection pane="bottomLeft" activeCell="A9" sqref="A9"/>
      <selection pane="bottomRight" activeCell="B82" sqref="B82"/>
    </sheetView>
  </sheetViews>
  <sheetFormatPr defaultColWidth="11.41796875" defaultRowHeight="14.4" x14ac:dyDescent="0.55000000000000004"/>
  <cols>
    <col min="1" max="1" width="4.26171875" style="2" customWidth="1"/>
    <col min="2" max="2" width="13.15625" style="2" customWidth="1"/>
    <col min="3" max="3" width="29" style="2" customWidth="1"/>
    <col min="4" max="4" width="92.15625" style="2" customWidth="1"/>
    <col min="5" max="5" width="14.26171875" style="2" customWidth="1"/>
    <col min="6" max="6" width="19.26171875" style="2" customWidth="1"/>
    <col min="7" max="7" width="14.26171875" style="2" customWidth="1"/>
    <col min="8" max="8" width="22.15625" style="2" customWidth="1"/>
    <col min="9" max="9" width="16" style="2" customWidth="1"/>
    <col min="10" max="10" width="16.15625" style="2" customWidth="1"/>
    <col min="11" max="11" width="20" style="2" customWidth="1"/>
    <col min="12" max="12" width="0" hidden="1" customWidth="1"/>
    <col min="13" max="19" width="18.68359375" style="2" hidden="1" customWidth="1"/>
    <col min="20" max="16384" width="11.41796875" style="2"/>
  </cols>
  <sheetData>
    <row r="2" spans="1:19" ht="20.399999999999999" x14ac:dyDescent="0.55000000000000004">
      <c r="A2" s="131"/>
      <c r="B2" s="391" t="s">
        <v>343</v>
      </c>
      <c r="C2" s="391"/>
      <c r="D2" s="391"/>
      <c r="E2" s="132"/>
      <c r="F2" s="132"/>
      <c r="G2" s="132"/>
      <c r="H2" s="132"/>
      <c r="I2" s="132"/>
      <c r="J2" s="132"/>
      <c r="K2" s="132"/>
    </row>
    <row r="3" spans="1:19" ht="15.6" x14ac:dyDescent="0.6">
      <c r="A3" s="131"/>
      <c r="B3" s="399" t="str">
        <f>"AÑO: "&amp;INDICE!C16</f>
        <v>AÑO: 2018 C (Prov)</v>
      </c>
      <c r="C3" s="399"/>
      <c r="D3" s="177"/>
      <c r="E3" s="133"/>
      <c r="F3" s="133"/>
      <c r="G3" s="133"/>
      <c r="H3" s="133"/>
      <c r="I3" s="133"/>
      <c r="J3" s="133"/>
      <c r="K3" s="133"/>
    </row>
    <row r="4" spans="1:19" ht="15.6" x14ac:dyDescent="0.6">
      <c r="B4" s="393" t="s">
        <v>81</v>
      </c>
      <c r="C4" s="393"/>
      <c r="D4" s="393"/>
      <c r="E4" s="133"/>
      <c r="F4" s="133"/>
      <c r="G4" s="133"/>
      <c r="H4" s="133"/>
      <c r="I4" s="133"/>
      <c r="J4" s="133"/>
      <c r="K4" s="133"/>
    </row>
    <row r="5" spans="1:19" ht="28.5" customHeight="1" x14ac:dyDescent="0.6">
      <c r="B5" s="433" t="s">
        <v>341</v>
      </c>
      <c r="C5" s="433"/>
      <c r="D5" s="149" t="s">
        <v>267</v>
      </c>
      <c r="E5" s="133"/>
      <c r="G5" s="133"/>
      <c r="H5" s="133"/>
      <c r="I5" s="133"/>
      <c r="J5" s="133"/>
      <c r="K5" s="133"/>
    </row>
    <row r="6" spans="1:19" ht="14.7" thickBot="1" x14ac:dyDescent="0.6">
      <c r="A6" s="131"/>
    </row>
    <row r="7" spans="1:19" ht="47.25" customHeight="1" x14ac:dyDescent="0.55000000000000004">
      <c r="B7" s="376" t="s">
        <v>71</v>
      </c>
      <c r="C7" s="379" t="s">
        <v>326</v>
      </c>
      <c r="D7" s="382"/>
      <c r="E7" s="376" t="s">
        <v>104</v>
      </c>
      <c r="F7" s="376" t="s">
        <v>83</v>
      </c>
      <c r="G7" s="376" t="s">
        <v>84</v>
      </c>
      <c r="H7" s="376" t="s">
        <v>85</v>
      </c>
      <c r="I7" s="376" t="s">
        <v>106</v>
      </c>
      <c r="J7" s="376" t="s">
        <v>107</v>
      </c>
      <c r="K7" s="376" t="s">
        <v>108</v>
      </c>
      <c r="M7" s="376" t="s">
        <v>83</v>
      </c>
      <c r="N7" s="376" t="s">
        <v>84</v>
      </c>
      <c r="O7" s="376" t="s">
        <v>85</v>
      </c>
      <c r="P7" s="376" t="s">
        <v>106</v>
      </c>
      <c r="Q7" s="376" t="s">
        <v>107</v>
      </c>
      <c r="R7" s="376" t="s">
        <v>108</v>
      </c>
      <c r="S7" s="376" t="s">
        <v>104</v>
      </c>
    </row>
    <row r="8" spans="1:19" ht="65.25" customHeight="1" thickBot="1" x14ac:dyDescent="0.6">
      <c r="B8" s="378"/>
      <c r="C8" s="381"/>
      <c r="D8" s="384"/>
      <c r="E8" s="378"/>
      <c r="F8" s="378"/>
      <c r="G8" s="378"/>
      <c r="H8" s="378"/>
      <c r="I8" s="378"/>
      <c r="J8" s="378"/>
      <c r="K8" s="378"/>
      <c r="M8" s="377"/>
      <c r="N8" s="377"/>
      <c r="O8" s="377"/>
      <c r="P8" s="377"/>
      <c r="Q8" s="377"/>
      <c r="R8" s="377"/>
      <c r="S8" s="377"/>
    </row>
    <row r="9" spans="1:19" ht="20.25" customHeight="1" thickBot="1" x14ac:dyDescent="0.6">
      <c r="A9" s="131"/>
      <c r="B9" s="350">
        <v>1</v>
      </c>
      <c r="C9" s="351" t="s">
        <v>0</v>
      </c>
      <c r="D9" s="352" t="s">
        <v>110</v>
      </c>
      <c r="E9" s="353">
        <f t="shared" ref="E9:E40" si="0">SUM(F9:K9)</f>
        <v>0</v>
      </c>
      <c r="F9" s="354"/>
      <c r="G9" s="354"/>
      <c r="H9" s="354"/>
      <c r="I9" s="354"/>
      <c r="J9" s="354"/>
      <c r="K9" s="354"/>
      <c r="M9" s="137" t="s">
        <v>253</v>
      </c>
      <c r="N9" s="161" t="s">
        <v>254</v>
      </c>
      <c r="O9" s="161" t="s">
        <v>254</v>
      </c>
      <c r="P9" s="138" t="s">
        <v>253</v>
      </c>
      <c r="Q9" s="138" t="s">
        <v>253</v>
      </c>
      <c r="R9" s="138" t="s">
        <v>253</v>
      </c>
      <c r="S9" s="138" t="s">
        <v>253</v>
      </c>
    </row>
    <row r="10" spans="1:19" ht="20.25" customHeight="1" thickBot="1" x14ac:dyDescent="0.6">
      <c r="A10" s="131"/>
      <c r="B10" s="134">
        <v>2</v>
      </c>
      <c r="C10" s="135" t="s">
        <v>1</v>
      </c>
      <c r="D10" s="136" t="s">
        <v>111</v>
      </c>
      <c r="E10" s="145">
        <f t="shared" si="0"/>
        <v>0</v>
      </c>
      <c r="F10" s="146"/>
      <c r="G10" s="146"/>
      <c r="H10" s="146"/>
      <c r="I10" s="146"/>
      <c r="J10" s="146"/>
      <c r="K10" s="146"/>
      <c r="M10" s="139" t="s">
        <v>253</v>
      </c>
      <c r="N10" s="161" t="s">
        <v>254</v>
      </c>
      <c r="O10" s="161" t="s">
        <v>254</v>
      </c>
      <c r="P10" s="161" t="s">
        <v>254</v>
      </c>
      <c r="Q10" s="138" t="s">
        <v>253</v>
      </c>
      <c r="R10" s="138" t="s">
        <v>253</v>
      </c>
      <c r="S10" s="138" t="s">
        <v>253</v>
      </c>
    </row>
    <row r="11" spans="1:19" ht="20.25" customHeight="1" thickBot="1" x14ac:dyDescent="0.6">
      <c r="B11" s="134">
        <v>3</v>
      </c>
      <c r="C11" s="135" t="s">
        <v>2</v>
      </c>
      <c r="D11" s="136" t="s">
        <v>112</v>
      </c>
      <c r="E11" s="145">
        <f t="shared" si="0"/>
        <v>0</v>
      </c>
      <c r="F11" s="146"/>
      <c r="G11" s="146"/>
      <c r="H11" s="146"/>
      <c r="I11" s="146"/>
      <c r="J11" s="146"/>
      <c r="K11" s="146"/>
      <c r="M11" s="139" t="s">
        <v>253</v>
      </c>
      <c r="N11" s="161" t="s">
        <v>254</v>
      </c>
      <c r="O11" s="161" t="s">
        <v>254</v>
      </c>
      <c r="P11" s="138" t="s">
        <v>253</v>
      </c>
      <c r="Q11" s="161" t="s">
        <v>254</v>
      </c>
      <c r="R11" s="138" t="s">
        <v>253</v>
      </c>
      <c r="S11" s="138" t="s">
        <v>253</v>
      </c>
    </row>
    <row r="12" spans="1:19" ht="20.25" customHeight="1" thickBot="1" x14ac:dyDescent="0.6">
      <c r="B12" s="134">
        <v>4</v>
      </c>
      <c r="C12" s="135" t="s">
        <v>3</v>
      </c>
      <c r="D12" s="136" t="s">
        <v>113</v>
      </c>
      <c r="E12" s="145">
        <f t="shared" si="0"/>
        <v>0</v>
      </c>
      <c r="F12" s="146"/>
      <c r="G12" s="146"/>
      <c r="H12" s="146"/>
      <c r="I12" s="146"/>
      <c r="J12" s="146"/>
      <c r="K12" s="146"/>
      <c r="M12" s="139" t="s">
        <v>253</v>
      </c>
      <c r="N12" s="161" t="s">
        <v>254</v>
      </c>
      <c r="O12" s="161" t="s">
        <v>254</v>
      </c>
      <c r="P12" s="138" t="s">
        <v>253</v>
      </c>
      <c r="Q12" s="161" t="s">
        <v>254</v>
      </c>
      <c r="R12" s="138" t="s">
        <v>253</v>
      </c>
      <c r="S12" s="138" t="s">
        <v>253</v>
      </c>
    </row>
    <row r="13" spans="1:19" ht="20.25" customHeight="1" thickBot="1" x14ac:dyDescent="0.6">
      <c r="A13" s="131"/>
      <c r="B13" s="134">
        <v>5</v>
      </c>
      <c r="C13" s="135" t="s">
        <v>4</v>
      </c>
      <c r="D13" s="136" t="s">
        <v>114</v>
      </c>
      <c r="E13" s="145">
        <f t="shared" si="0"/>
        <v>0</v>
      </c>
      <c r="F13" s="146"/>
      <c r="G13" s="146"/>
      <c r="H13" s="146"/>
      <c r="I13" s="146"/>
      <c r="J13" s="146"/>
      <c r="K13" s="146"/>
      <c r="M13" s="139" t="s">
        <v>253</v>
      </c>
      <c r="N13" s="161" t="s">
        <v>254</v>
      </c>
      <c r="O13" s="161" t="s">
        <v>254</v>
      </c>
      <c r="P13" s="138" t="s">
        <v>253</v>
      </c>
      <c r="Q13" s="138" t="s">
        <v>253</v>
      </c>
      <c r="R13" s="138" t="s">
        <v>253</v>
      </c>
      <c r="S13" s="138" t="s">
        <v>253</v>
      </c>
    </row>
    <row r="14" spans="1:19" ht="20.25" customHeight="1" thickBot="1" x14ac:dyDescent="0.6">
      <c r="A14" s="131"/>
      <c r="B14" s="134">
        <v>6</v>
      </c>
      <c r="C14" s="135" t="s">
        <v>5</v>
      </c>
      <c r="D14" s="136" t="s">
        <v>115</v>
      </c>
      <c r="E14" s="145">
        <f t="shared" si="0"/>
        <v>0</v>
      </c>
      <c r="F14" s="146"/>
      <c r="G14" s="146"/>
      <c r="H14" s="146"/>
      <c r="I14" s="146"/>
      <c r="J14" s="146"/>
      <c r="K14" s="146"/>
      <c r="M14" s="161" t="s">
        <v>254</v>
      </c>
      <c r="N14" s="161" t="s">
        <v>254</v>
      </c>
      <c r="O14" s="161" t="s">
        <v>254</v>
      </c>
      <c r="P14" s="161" t="s">
        <v>254</v>
      </c>
      <c r="Q14" s="161" t="s">
        <v>254</v>
      </c>
      <c r="R14" s="161" t="s">
        <v>254</v>
      </c>
      <c r="S14" s="161" t="s">
        <v>254</v>
      </c>
    </row>
    <row r="15" spans="1:19" ht="20.25" customHeight="1" thickBot="1" x14ac:dyDescent="0.6">
      <c r="B15" s="134">
        <v>7</v>
      </c>
      <c r="C15" s="135" t="s">
        <v>6</v>
      </c>
      <c r="D15" s="136" t="s">
        <v>116</v>
      </c>
      <c r="E15" s="145">
        <f t="shared" si="0"/>
        <v>0</v>
      </c>
      <c r="F15" s="146"/>
      <c r="G15" s="146"/>
      <c r="H15" s="146"/>
      <c r="I15" s="146"/>
      <c r="J15" s="146"/>
      <c r="K15" s="146"/>
      <c r="M15" s="139" t="s">
        <v>253</v>
      </c>
      <c r="N15" s="161" t="s">
        <v>254</v>
      </c>
      <c r="O15" s="161" t="s">
        <v>254</v>
      </c>
      <c r="P15" s="138" t="s">
        <v>253</v>
      </c>
      <c r="Q15" s="138" t="s">
        <v>253</v>
      </c>
      <c r="R15" s="138" t="s">
        <v>253</v>
      </c>
      <c r="S15" s="138" t="s">
        <v>253</v>
      </c>
    </row>
    <row r="16" spans="1:19" ht="20.25" customHeight="1" thickBot="1" x14ac:dyDescent="0.6">
      <c r="B16" s="134">
        <v>8</v>
      </c>
      <c r="C16" s="135" t="s">
        <v>7</v>
      </c>
      <c r="D16" s="136" t="s">
        <v>117</v>
      </c>
      <c r="E16" s="145">
        <f t="shared" si="0"/>
        <v>0</v>
      </c>
      <c r="F16" s="146"/>
      <c r="G16" s="146"/>
      <c r="H16" s="146"/>
      <c r="I16" s="146"/>
      <c r="J16" s="146"/>
      <c r="K16" s="146"/>
      <c r="M16" s="139" t="s">
        <v>253</v>
      </c>
      <c r="N16" s="161" t="s">
        <v>254</v>
      </c>
      <c r="O16" s="161" t="s">
        <v>254</v>
      </c>
      <c r="P16" s="138" t="s">
        <v>253</v>
      </c>
      <c r="Q16" s="138" t="s">
        <v>253</v>
      </c>
      <c r="R16" s="138" t="s">
        <v>253</v>
      </c>
      <c r="S16" s="138" t="s">
        <v>253</v>
      </c>
    </row>
    <row r="17" spans="1:19" ht="20.25" customHeight="1" thickBot="1" x14ac:dyDescent="0.6">
      <c r="A17" s="131"/>
      <c r="B17" s="134">
        <v>9</v>
      </c>
      <c r="C17" s="135" t="s">
        <v>8</v>
      </c>
      <c r="D17" s="136" t="s">
        <v>118</v>
      </c>
      <c r="E17" s="145">
        <f t="shared" si="0"/>
        <v>0</v>
      </c>
      <c r="F17" s="146"/>
      <c r="G17" s="146"/>
      <c r="H17" s="146"/>
      <c r="I17" s="146"/>
      <c r="J17" s="146"/>
      <c r="K17" s="146"/>
      <c r="M17" s="139" t="s">
        <v>253</v>
      </c>
      <c r="N17" s="161" t="s">
        <v>254</v>
      </c>
      <c r="O17" s="161" t="s">
        <v>254</v>
      </c>
      <c r="P17" s="161" t="s">
        <v>254</v>
      </c>
      <c r="Q17" s="161" t="s">
        <v>254</v>
      </c>
      <c r="R17" s="138" t="s">
        <v>253</v>
      </c>
      <c r="S17" s="138" t="s">
        <v>253</v>
      </c>
    </row>
    <row r="18" spans="1:19" ht="20.25" customHeight="1" thickBot="1" x14ac:dyDescent="0.6">
      <c r="A18" s="131"/>
      <c r="B18" s="134">
        <v>10</v>
      </c>
      <c r="C18" s="135" t="s">
        <v>9</v>
      </c>
      <c r="D18" s="136" t="s">
        <v>119</v>
      </c>
      <c r="E18" s="145">
        <f t="shared" si="0"/>
        <v>0</v>
      </c>
      <c r="F18" s="146"/>
      <c r="G18" s="146"/>
      <c r="H18" s="146"/>
      <c r="I18" s="146"/>
      <c r="J18" s="146"/>
      <c r="K18" s="146"/>
      <c r="M18" s="139" t="s">
        <v>253</v>
      </c>
      <c r="N18" s="161" t="s">
        <v>254</v>
      </c>
      <c r="O18" s="161" t="s">
        <v>254</v>
      </c>
      <c r="P18" s="161" t="s">
        <v>254</v>
      </c>
      <c r="Q18" s="161" t="s">
        <v>254</v>
      </c>
      <c r="R18" s="138" t="s">
        <v>253</v>
      </c>
      <c r="S18" s="138" t="s">
        <v>253</v>
      </c>
    </row>
    <row r="19" spans="1:19" ht="20.25" customHeight="1" thickBot="1" x14ac:dyDescent="0.6">
      <c r="B19" s="134">
        <v>11</v>
      </c>
      <c r="C19" s="135" t="s">
        <v>10</v>
      </c>
      <c r="D19" s="136" t="s">
        <v>120</v>
      </c>
      <c r="E19" s="145">
        <f t="shared" si="0"/>
        <v>0</v>
      </c>
      <c r="F19" s="146"/>
      <c r="G19" s="146"/>
      <c r="H19" s="146"/>
      <c r="I19" s="146"/>
      <c r="J19" s="146"/>
      <c r="K19" s="146"/>
      <c r="M19" s="139" t="s">
        <v>253</v>
      </c>
      <c r="N19" s="161" t="s">
        <v>254</v>
      </c>
      <c r="O19" s="161" t="s">
        <v>254</v>
      </c>
      <c r="P19" s="161" t="s">
        <v>254</v>
      </c>
      <c r="Q19" s="161" t="s">
        <v>254</v>
      </c>
      <c r="R19" s="138" t="s">
        <v>253</v>
      </c>
      <c r="S19" s="138" t="s">
        <v>253</v>
      </c>
    </row>
    <row r="20" spans="1:19" ht="20.25" customHeight="1" thickBot="1" x14ac:dyDescent="0.6">
      <c r="B20" s="134">
        <v>12</v>
      </c>
      <c r="C20" s="135" t="s">
        <v>11</v>
      </c>
      <c r="D20" s="136" t="s">
        <v>121</v>
      </c>
      <c r="E20" s="145">
        <f t="shared" si="0"/>
        <v>0</v>
      </c>
      <c r="F20" s="146"/>
      <c r="G20" s="146"/>
      <c r="H20" s="146"/>
      <c r="I20" s="146"/>
      <c r="J20" s="146"/>
      <c r="K20" s="146"/>
      <c r="M20" s="161" t="s">
        <v>254</v>
      </c>
      <c r="N20" s="161" t="s">
        <v>254</v>
      </c>
      <c r="O20" s="161" t="s">
        <v>254</v>
      </c>
      <c r="P20" s="161" t="s">
        <v>254</v>
      </c>
      <c r="Q20" s="138" t="s">
        <v>253</v>
      </c>
      <c r="R20" s="138" t="s">
        <v>253</v>
      </c>
      <c r="S20" s="138" t="s">
        <v>253</v>
      </c>
    </row>
    <row r="21" spans="1:19" ht="20.25" customHeight="1" thickBot="1" x14ac:dyDescent="0.6">
      <c r="A21" s="131"/>
      <c r="B21" s="134">
        <v>13</v>
      </c>
      <c r="C21" s="135" t="s">
        <v>12</v>
      </c>
      <c r="D21" s="136" t="s">
        <v>122</v>
      </c>
      <c r="E21" s="145">
        <f t="shared" si="0"/>
        <v>0</v>
      </c>
      <c r="F21" s="146"/>
      <c r="G21" s="146"/>
      <c r="H21" s="146"/>
      <c r="I21" s="146"/>
      <c r="J21" s="146"/>
      <c r="K21" s="146"/>
      <c r="M21" s="161" t="s">
        <v>254</v>
      </c>
      <c r="N21" s="161" t="s">
        <v>254</v>
      </c>
      <c r="O21" s="161" t="s">
        <v>254</v>
      </c>
      <c r="P21" s="161" t="s">
        <v>254</v>
      </c>
      <c r="Q21" s="161" t="s">
        <v>254</v>
      </c>
      <c r="R21" s="161" t="s">
        <v>254</v>
      </c>
      <c r="S21" s="161" t="s">
        <v>254</v>
      </c>
    </row>
    <row r="22" spans="1:19" ht="20.25" customHeight="1" thickBot="1" x14ac:dyDescent="0.6">
      <c r="A22" s="131"/>
      <c r="B22" s="134">
        <v>14</v>
      </c>
      <c r="C22" s="135" t="s">
        <v>13</v>
      </c>
      <c r="D22" s="136" t="s">
        <v>123</v>
      </c>
      <c r="E22" s="145">
        <f t="shared" si="0"/>
        <v>0</v>
      </c>
      <c r="F22" s="146"/>
      <c r="G22" s="146"/>
      <c r="H22" s="146"/>
      <c r="I22" s="146"/>
      <c r="J22" s="146"/>
      <c r="K22" s="146"/>
      <c r="M22" s="161" t="s">
        <v>254</v>
      </c>
      <c r="N22" s="161" t="s">
        <v>254</v>
      </c>
      <c r="O22" s="161" t="s">
        <v>254</v>
      </c>
      <c r="P22" s="161" t="s">
        <v>254</v>
      </c>
      <c r="Q22" s="138" t="s">
        <v>253</v>
      </c>
      <c r="R22" s="138" t="s">
        <v>253</v>
      </c>
      <c r="S22" s="138" t="s">
        <v>253</v>
      </c>
    </row>
    <row r="23" spans="1:19" ht="20.25" customHeight="1" thickBot="1" x14ac:dyDescent="0.6">
      <c r="B23" s="134">
        <v>15</v>
      </c>
      <c r="C23" s="135" t="s">
        <v>14</v>
      </c>
      <c r="D23" s="136" t="s">
        <v>124</v>
      </c>
      <c r="E23" s="145">
        <f t="shared" si="0"/>
        <v>0</v>
      </c>
      <c r="F23" s="146"/>
      <c r="G23" s="146"/>
      <c r="H23" s="146"/>
      <c r="I23" s="146"/>
      <c r="J23" s="146"/>
      <c r="K23" s="146"/>
      <c r="M23" s="161" t="s">
        <v>254</v>
      </c>
      <c r="N23" s="161" t="s">
        <v>254</v>
      </c>
      <c r="O23" s="161" t="s">
        <v>254</v>
      </c>
      <c r="P23" s="161" t="s">
        <v>254</v>
      </c>
      <c r="Q23" s="138" t="s">
        <v>253</v>
      </c>
      <c r="R23" s="138" t="s">
        <v>253</v>
      </c>
      <c r="S23" s="138" t="s">
        <v>253</v>
      </c>
    </row>
    <row r="24" spans="1:19" ht="20.25" customHeight="1" thickBot="1" x14ac:dyDescent="0.6">
      <c r="B24" s="134">
        <v>16</v>
      </c>
      <c r="C24" s="135" t="s">
        <v>15</v>
      </c>
      <c r="D24" s="136" t="s">
        <v>125</v>
      </c>
      <c r="E24" s="145">
        <f t="shared" si="0"/>
        <v>0</v>
      </c>
      <c r="F24" s="146"/>
      <c r="G24" s="146"/>
      <c r="H24" s="146"/>
      <c r="I24" s="146"/>
      <c r="J24" s="146"/>
      <c r="K24" s="146"/>
      <c r="M24" s="139" t="s">
        <v>253</v>
      </c>
      <c r="N24" s="161" t="s">
        <v>254</v>
      </c>
      <c r="O24" s="161" t="s">
        <v>254</v>
      </c>
      <c r="P24" s="161" t="s">
        <v>254</v>
      </c>
      <c r="Q24" s="161" t="s">
        <v>254</v>
      </c>
      <c r="R24" s="138" t="s">
        <v>253</v>
      </c>
      <c r="S24" s="138" t="s">
        <v>253</v>
      </c>
    </row>
    <row r="25" spans="1:19" ht="20.25" customHeight="1" thickBot="1" x14ac:dyDescent="0.6">
      <c r="A25" s="131"/>
      <c r="B25" s="134">
        <v>17</v>
      </c>
      <c r="C25" s="135" t="s">
        <v>16</v>
      </c>
      <c r="D25" s="136" t="s">
        <v>126</v>
      </c>
      <c r="E25" s="145">
        <f t="shared" si="0"/>
        <v>0</v>
      </c>
      <c r="F25" s="146"/>
      <c r="G25" s="146"/>
      <c r="H25" s="146"/>
      <c r="I25" s="146"/>
      <c r="J25" s="146"/>
      <c r="K25" s="146"/>
      <c r="M25" s="139" t="s">
        <v>253</v>
      </c>
      <c r="N25" s="161" t="s">
        <v>254</v>
      </c>
      <c r="O25" s="161" t="s">
        <v>254</v>
      </c>
      <c r="P25" s="161" t="s">
        <v>254</v>
      </c>
      <c r="Q25" s="138" t="s">
        <v>253</v>
      </c>
      <c r="R25" s="138" t="s">
        <v>253</v>
      </c>
      <c r="S25" s="138" t="s">
        <v>253</v>
      </c>
    </row>
    <row r="26" spans="1:19" ht="20.25" customHeight="1" thickBot="1" x14ac:dyDescent="0.6">
      <c r="A26" s="131"/>
      <c r="B26" s="134">
        <v>18</v>
      </c>
      <c r="C26" s="135" t="s">
        <v>17</v>
      </c>
      <c r="D26" s="136" t="s">
        <v>127</v>
      </c>
      <c r="E26" s="145">
        <f t="shared" si="0"/>
        <v>0</v>
      </c>
      <c r="F26" s="146"/>
      <c r="G26" s="146"/>
      <c r="H26" s="146"/>
      <c r="I26" s="146"/>
      <c r="J26" s="146"/>
      <c r="K26" s="146"/>
      <c r="M26" s="139" t="s">
        <v>253</v>
      </c>
      <c r="N26" s="161" t="s">
        <v>254</v>
      </c>
      <c r="O26" s="161" t="s">
        <v>254</v>
      </c>
      <c r="P26" s="161" t="s">
        <v>254</v>
      </c>
      <c r="Q26" s="138" t="s">
        <v>253</v>
      </c>
      <c r="R26" s="138" t="s">
        <v>253</v>
      </c>
      <c r="S26" s="138" t="s">
        <v>253</v>
      </c>
    </row>
    <row r="27" spans="1:19" ht="20.25" customHeight="1" thickBot="1" x14ac:dyDescent="0.6">
      <c r="B27" s="134">
        <v>19</v>
      </c>
      <c r="C27" s="135" t="s">
        <v>18</v>
      </c>
      <c r="D27" s="136" t="s">
        <v>128</v>
      </c>
      <c r="E27" s="145">
        <f t="shared" si="0"/>
        <v>0</v>
      </c>
      <c r="F27" s="146"/>
      <c r="G27" s="146"/>
      <c r="H27" s="146"/>
      <c r="I27" s="146"/>
      <c r="J27" s="146"/>
      <c r="K27" s="146"/>
      <c r="M27" s="139" t="s">
        <v>253</v>
      </c>
      <c r="N27" s="161" t="s">
        <v>254</v>
      </c>
      <c r="O27" s="161" t="s">
        <v>254</v>
      </c>
      <c r="P27" s="161" t="s">
        <v>254</v>
      </c>
      <c r="Q27" s="138" t="s">
        <v>253</v>
      </c>
      <c r="R27" s="138" t="s">
        <v>253</v>
      </c>
      <c r="S27" s="138" t="s">
        <v>253</v>
      </c>
    </row>
    <row r="28" spans="1:19" ht="20.25" customHeight="1" thickBot="1" x14ac:dyDescent="0.6">
      <c r="B28" s="134">
        <v>20</v>
      </c>
      <c r="C28" s="135" t="s">
        <v>19</v>
      </c>
      <c r="D28" s="136" t="s">
        <v>129</v>
      </c>
      <c r="E28" s="145">
        <f t="shared" si="0"/>
        <v>0</v>
      </c>
      <c r="F28" s="146"/>
      <c r="G28" s="146"/>
      <c r="H28" s="146"/>
      <c r="I28" s="146"/>
      <c r="J28" s="146"/>
      <c r="K28" s="146"/>
      <c r="M28" s="139" t="s">
        <v>253</v>
      </c>
      <c r="N28" s="161" t="s">
        <v>254</v>
      </c>
      <c r="O28" s="161" t="s">
        <v>254</v>
      </c>
      <c r="P28" s="161" t="s">
        <v>254</v>
      </c>
      <c r="Q28" s="138" t="s">
        <v>253</v>
      </c>
      <c r="R28" s="138" t="s">
        <v>253</v>
      </c>
      <c r="S28" s="138" t="s">
        <v>253</v>
      </c>
    </row>
    <row r="29" spans="1:19" ht="20.25" customHeight="1" thickBot="1" x14ac:dyDescent="0.6">
      <c r="A29" s="131"/>
      <c r="B29" s="134">
        <v>21</v>
      </c>
      <c r="C29" s="135" t="s">
        <v>20</v>
      </c>
      <c r="D29" s="136" t="s">
        <v>130</v>
      </c>
      <c r="E29" s="145">
        <f t="shared" si="0"/>
        <v>0</v>
      </c>
      <c r="F29" s="146"/>
      <c r="G29" s="146"/>
      <c r="H29" s="146"/>
      <c r="I29" s="146"/>
      <c r="J29" s="146"/>
      <c r="K29" s="146"/>
      <c r="M29" s="139" t="s">
        <v>253</v>
      </c>
      <c r="N29" s="161" t="s">
        <v>254</v>
      </c>
      <c r="O29" s="161" t="s">
        <v>254</v>
      </c>
      <c r="P29" s="161" t="s">
        <v>254</v>
      </c>
      <c r="Q29" s="138" t="s">
        <v>253</v>
      </c>
      <c r="R29" s="138" t="s">
        <v>253</v>
      </c>
      <c r="S29" s="138" t="s">
        <v>253</v>
      </c>
    </row>
    <row r="30" spans="1:19" ht="20.25" customHeight="1" thickBot="1" x14ac:dyDescent="0.6">
      <c r="A30" s="131"/>
      <c r="B30" s="134">
        <v>22</v>
      </c>
      <c r="C30" s="135" t="s">
        <v>21</v>
      </c>
      <c r="D30" s="136" t="s">
        <v>131</v>
      </c>
      <c r="E30" s="145">
        <f t="shared" si="0"/>
        <v>0</v>
      </c>
      <c r="F30" s="146"/>
      <c r="G30" s="146"/>
      <c r="H30" s="146"/>
      <c r="I30" s="146"/>
      <c r="J30" s="146"/>
      <c r="K30" s="146"/>
      <c r="M30" s="139" t="s">
        <v>253</v>
      </c>
      <c r="N30" s="161" t="s">
        <v>254</v>
      </c>
      <c r="O30" s="161" t="s">
        <v>254</v>
      </c>
      <c r="P30" s="161" t="s">
        <v>254</v>
      </c>
      <c r="Q30" s="138" t="s">
        <v>253</v>
      </c>
      <c r="R30" s="138" t="s">
        <v>253</v>
      </c>
      <c r="S30" s="138" t="s">
        <v>253</v>
      </c>
    </row>
    <row r="31" spans="1:19" ht="20.25" customHeight="1" thickBot="1" x14ac:dyDescent="0.6">
      <c r="B31" s="134">
        <v>23</v>
      </c>
      <c r="C31" s="135" t="s">
        <v>22</v>
      </c>
      <c r="D31" s="136" t="s">
        <v>132</v>
      </c>
      <c r="E31" s="145">
        <f t="shared" si="0"/>
        <v>0</v>
      </c>
      <c r="F31" s="146"/>
      <c r="G31" s="146"/>
      <c r="H31" s="146"/>
      <c r="I31" s="146"/>
      <c r="J31" s="146"/>
      <c r="K31" s="146"/>
      <c r="M31" s="139" t="s">
        <v>253</v>
      </c>
      <c r="N31" s="161" t="s">
        <v>254</v>
      </c>
      <c r="O31" s="161" t="s">
        <v>254</v>
      </c>
      <c r="P31" s="161" t="s">
        <v>254</v>
      </c>
      <c r="Q31" s="161" t="s">
        <v>254</v>
      </c>
      <c r="R31" s="138" t="s">
        <v>253</v>
      </c>
      <c r="S31" s="138" t="s">
        <v>253</v>
      </c>
    </row>
    <row r="32" spans="1:19" ht="20.25" customHeight="1" thickBot="1" x14ac:dyDescent="0.6">
      <c r="B32" s="134">
        <v>24</v>
      </c>
      <c r="C32" s="135" t="s">
        <v>23</v>
      </c>
      <c r="D32" s="136" t="s">
        <v>133</v>
      </c>
      <c r="E32" s="145">
        <f t="shared" si="0"/>
        <v>0</v>
      </c>
      <c r="F32" s="146"/>
      <c r="G32" s="146"/>
      <c r="H32" s="146"/>
      <c r="I32" s="146"/>
      <c r="J32" s="146"/>
      <c r="K32" s="146"/>
      <c r="M32" s="139" t="s">
        <v>253</v>
      </c>
      <c r="N32" s="161" t="s">
        <v>254</v>
      </c>
      <c r="O32" s="161" t="s">
        <v>254</v>
      </c>
      <c r="P32" s="161" t="s">
        <v>254</v>
      </c>
      <c r="Q32" s="161" t="s">
        <v>254</v>
      </c>
      <c r="R32" s="138" t="s">
        <v>253</v>
      </c>
      <c r="S32" s="138" t="s">
        <v>253</v>
      </c>
    </row>
    <row r="33" spans="1:19" ht="20.25" customHeight="1" thickBot="1" x14ac:dyDescent="0.6">
      <c r="A33" s="131"/>
      <c r="B33" s="134">
        <v>25</v>
      </c>
      <c r="C33" s="135" t="s">
        <v>24</v>
      </c>
      <c r="D33" s="136" t="s">
        <v>134</v>
      </c>
      <c r="E33" s="145">
        <f t="shared" si="0"/>
        <v>0</v>
      </c>
      <c r="F33" s="146"/>
      <c r="G33" s="146"/>
      <c r="H33" s="146"/>
      <c r="I33" s="146"/>
      <c r="J33" s="146"/>
      <c r="K33" s="146"/>
      <c r="M33" s="139" t="s">
        <v>253</v>
      </c>
      <c r="N33" s="161" t="s">
        <v>254</v>
      </c>
      <c r="O33" s="161" t="s">
        <v>254</v>
      </c>
      <c r="P33" s="161" t="s">
        <v>254</v>
      </c>
      <c r="Q33" s="138" t="s">
        <v>253</v>
      </c>
      <c r="R33" s="138" t="s">
        <v>253</v>
      </c>
      <c r="S33" s="138" t="s">
        <v>253</v>
      </c>
    </row>
    <row r="34" spans="1:19" ht="20.25" customHeight="1" thickBot="1" x14ac:dyDescent="0.6">
      <c r="A34" s="131"/>
      <c r="B34" s="134">
        <v>26</v>
      </c>
      <c r="C34" s="135" t="s">
        <v>25</v>
      </c>
      <c r="D34" s="136" t="s">
        <v>135</v>
      </c>
      <c r="E34" s="145">
        <f t="shared" si="0"/>
        <v>0</v>
      </c>
      <c r="F34" s="146"/>
      <c r="G34" s="146"/>
      <c r="H34" s="146"/>
      <c r="I34" s="146"/>
      <c r="J34" s="146"/>
      <c r="K34" s="146"/>
      <c r="M34" s="139" t="s">
        <v>253</v>
      </c>
      <c r="N34" s="161" t="s">
        <v>254</v>
      </c>
      <c r="O34" s="161" t="s">
        <v>254</v>
      </c>
      <c r="P34" s="161" t="s">
        <v>254</v>
      </c>
      <c r="Q34" s="138" t="s">
        <v>253</v>
      </c>
      <c r="R34" s="138" t="s">
        <v>253</v>
      </c>
      <c r="S34" s="138" t="s">
        <v>253</v>
      </c>
    </row>
    <row r="35" spans="1:19" ht="20.25" customHeight="1" thickBot="1" x14ac:dyDescent="0.6">
      <c r="B35" s="134">
        <v>27</v>
      </c>
      <c r="C35" s="135" t="s">
        <v>26</v>
      </c>
      <c r="D35" s="136" t="s">
        <v>136</v>
      </c>
      <c r="E35" s="145">
        <f t="shared" si="0"/>
        <v>0</v>
      </c>
      <c r="F35" s="146"/>
      <c r="G35" s="146"/>
      <c r="H35" s="146"/>
      <c r="I35" s="146"/>
      <c r="J35" s="146"/>
      <c r="K35" s="146"/>
      <c r="M35" s="139" t="s">
        <v>253</v>
      </c>
      <c r="N35" s="161" t="s">
        <v>254</v>
      </c>
      <c r="O35" s="161" t="s">
        <v>254</v>
      </c>
      <c r="P35" s="161" t="s">
        <v>254</v>
      </c>
      <c r="Q35" s="138" t="s">
        <v>253</v>
      </c>
      <c r="R35" s="138" t="s">
        <v>253</v>
      </c>
      <c r="S35" s="138" t="s">
        <v>253</v>
      </c>
    </row>
    <row r="36" spans="1:19" ht="20.25" customHeight="1" thickBot="1" x14ac:dyDescent="0.6">
      <c r="B36" s="134">
        <v>28</v>
      </c>
      <c r="C36" s="135" t="s">
        <v>27</v>
      </c>
      <c r="D36" s="136" t="s">
        <v>137</v>
      </c>
      <c r="E36" s="145">
        <f t="shared" si="0"/>
        <v>0</v>
      </c>
      <c r="F36" s="146"/>
      <c r="G36" s="146"/>
      <c r="H36" s="146"/>
      <c r="I36" s="146"/>
      <c r="J36" s="146"/>
      <c r="K36" s="146"/>
      <c r="M36" s="139" t="s">
        <v>253</v>
      </c>
      <c r="N36" s="161" t="s">
        <v>254</v>
      </c>
      <c r="O36" s="161" t="s">
        <v>254</v>
      </c>
      <c r="P36" s="161" t="s">
        <v>254</v>
      </c>
      <c r="Q36" s="138" t="s">
        <v>253</v>
      </c>
      <c r="R36" s="138" t="s">
        <v>253</v>
      </c>
      <c r="S36" s="138" t="s">
        <v>253</v>
      </c>
    </row>
    <row r="37" spans="1:19" ht="20.25" customHeight="1" thickBot="1" x14ac:dyDescent="0.6">
      <c r="A37" s="131"/>
      <c r="B37" s="134">
        <v>29</v>
      </c>
      <c r="C37" s="135" t="s">
        <v>28</v>
      </c>
      <c r="D37" s="136" t="s">
        <v>138</v>
      </c>
      <c r="E37" s="145">
        <f t="shared" si="0"/>
        <v>0</v>
      </c>
      <c r="F37" s="146"/>
      <c r="G37" s="146"/>
      <c r="H37" s="146"/>
      <c r="I37" s="146"/>
      <c r="J37" s="146"/>
      <c r="K37" s="146"/>
      <c r="M37" s="139" t="s">
        <v>253</v>
      </c>
      <c r="N37" s="161" t="s">
        <v>254</v>
      </c>
      <c r="O37" s="161" t="s">
        <v>254</v>
      </c>
      <c r="P37" s="161" t="s">
        <v>254</v>
      </c>
      <c r="Q37" s="138" t="s">
        <v>253</v>
      </c>
      <c r="R37" s="138" t="s">
        <v>253</v>
      </c>
      <c r="S37" s="138" t="s">
        <v>253</v>
      </c>
    </row>
    <row r="38" spans="1:19" ht="20.25" customHeight="1" thickBot="1" x14ac:dyDescent="0.6">
      <c r="A38" s="131"/>
      <c r="B38" s="134">
        <v>30</v>
      </c>
      <c r="C38" s="135" t="s">
        <v>29</v>
      </c>
      <c r="D38" s="136" t="s">
        <v>285</v>
      </c>
      <c r="E38" s="145">
        <f t="shared" si="0"/>
        <v>0</v>
      </c>
      <c r="F38" s="146"/>
      <c r="G38" s="146"/>
      <c r="H38" s="146"/>
      <c r="I38" s="146"/>
      <c r="J38" s="146"/>
      <c r="K38" s="146"/>
      <c r="M38" s="139" t="s">
        <v>253</v>
      </c>
      <c r="N38" s="161" t="s">
        <v>254</v>
      </c>
      <c r="O38" s="161" t="s">
        <v>254</v>
      </c>
      <c r="P38" s="161" t="s">
        <v>254</v>
      </c>
      <c r="Q38" s="138" t="s">
        <v>253</v>
      </c>
      <c r="R38" s="138" t="s">
        <v>253</v>
      </c>
      <c r="S38" s="138" t="s">
        <v>253</v>
      </c>
    </row>
    <row r="39" spans="1:19" ht="20.25" customHeight="1" thickBot="1" x14ac:dyDescent="0.6">
      <c r="B39" s="134">
        <v>31</v>
      </c>
      <c r="C39" s="135" t="s">
        <v>30</v>
      </c>
      <c r="D39" s="136" t="s">
        <v>139</v>
      </c>
      <c r="E39" s="145">
        <f t="shared" si="0"/>
        <v>0</v>
      </c>
      <c r="F39" s="146"/>
      <c r="G39" s="146"/>
      <c r="H39" s="146"/>
      <c r="I39" s="146"/>
      <c r="J39" s="146"/>
      <c r="K39" s="146"/>
      <c r="M39" s="139" t="s">
        <v>253</v>
      </c>
      <c r="N39" s="161" t="s">
        <v>254</v>
      </c>
      <c r="O39" s="161" t="s">
        <v>254</v>
      </c>
      <c r="P39" s="161" t="s">
        <v>254</v>
      </c>
      <c r="Q39" s="138" t="s">
        <v>253</v>
      </c>
      <c r="R39" s="138" t="s">
        <v>253</v>
      </c>
      <c r="S39" s="138" t="s">
        <v>253</v>
      </c>
    </row>
    <row r="40" spans="1:19" ht="20.25" customHeight="1" thickBot="1" x14ac:dyDescent="0.6">
      <c r="B40" s="134">
        <v>32</v>
      </c>
      <c r="C40" s="135" t="s">
        <v>31</v>
      </c>
      <c r="D40" s="136" t="s">
        <v>140</v>
      </c>
      <c r="E40" s="145">
        <f t="shared" si="0"/>
        <v>0</v>
      </c>
      <c r="F40" s="146"/>
      <c r="G40" s="146"/>
      <c r="H40" s="146"/>
      <c r="I40" s="146"/>
      <c r="J40" s="146"/>
      <c r="K40" s="146"/>
      <c r="M40" s="139" t="s">
        <v>253</v>
      </c>
      <c r="N40" s="161" t="s">
        <v>254</v>
      </c>
      <c r="O40" s="161" t="s">
        <v>254</v>
      </c>
      <c r="P40" s="161" t="s">
        <v>254</v>
      </c>
      <c r="Q40" s="138" t="s">
        <v>253</v>
      </c>
      <c r="R40" s="138" t="s">
        <v>253</v>
      </c>
      <c r="S40" s="138" t="s">
        <v>253</v>
      </c>
    </row>
    <row r="41" spans="1:19" ht="20.25" customHeight="1" thickBot="1" x14ac:dyDescent="0.6">
      <c r="A41" s="131"/>
      <c r="B41" s="134">
        <v>33</v>
      </c>
      <c r="C41" s="135" t="s">
        <v>32</v>
      </c>
      <c r="D41" s="136" t="s">
        <v>141</v>
      </c>
      <c r="E41" s="145">
        <f t="shared" ref="E41:E72" si="1">SUM(F41:K41)</f>
        <v>0</v>
      </c>
      <c r="F41" s="146"/>
      <c r="G41" s="146"/>
      <c r="H41" s="146"/>
      <c r="I41" s="146"/>
      <c r="J41" s="146"/>
      <c r="K41" s="146"/>
      <c r="M41" s="139" t="s">
        <v>253</v>
      </c>
      <c r="N41" s="161" t="s">
        <v>254</v>
      </c>
      <c r="O41" s="161" t="s">
        <v>254</v>
      </c>
      <c r="P41" s="161" t="s">
        <v>254</v>
      </c>
      <c r="Q41" s="138" t="s">
        <v>253</v>
      </c>
      <c r="R41" s="138" t="s">
        <v>253</v>
      </c>
      <c r="S41" s="138" t="s">
        <v>253</v>
      </c>
    </row>
    <row r="42" spans="1:19" ht="20.25" customHeight="1" thickBot="1" x14ac:dyDescent="0.6">
      <c r="A42" s="131"/>
      <c r="B42" s="134">
        <v>34</v>
      </c>
      <c r="C42" s="135" t="s">
        <v>33</v>
      </c>
      <c r="D42" s="136" t="s">
        <v>286</v>
      </c>
      <c r="E42" s="145">
        <f t="shared" si="1"/>
        <v>0</v>
      </c>
      <c r="F42" s="146"/>
      <c r="G42" s="146"/>
      <c r="H42" s="146"/>
      <c r="I42" s="146"/>
      <c r="J42" s="146"/>
      <c r="K42" s="146"/>
      <c r="M42" s="139" t="s">
        <v>253</v>
      </c>
      <c r="N42" s="161" t="s">
        <v>254</v>
      </c>
      <c r="O42" s="161" t="s">
        <v>254</v>
      </c>
      <c r="P42" s="161" t="s">
        <v>254</v>
      </c>
      <c r="Q42" s="138" t="s">
        <v>253</v>
      </c>
      <c r="R42" s="138" t="s">
        <v>253</v>
      </c>
      <c r="S42" s="138" t="s">
        <v>253</v>
      </c>
    </row>
    <row r="43" spans="1:19" ht="20.25" customHeight="1" thickBot="1" x14ac:dyDescent="0.6">
      <c r="B43" s="134">
        <v>35</v>
      </c>
      <c r="C43" s="135" t="s">
        <v>34</v>
      </c>
      <c r="D43" s="136" t="s">
        <v>142</v>
      </c>
      <c r="E43" s="145">
        <f t="shared" si="1"/>
        <v>0</v>
      </c>
      <c r="F43" s="146"/>
      <c r="G43" s="146"/>
      <c r="H43" s="146"/>
      <c r="I43" s="146"/>
      <c r="J43" s="146"/>
      <c r="K43" s="146"/>
      <c r="M43" s="139" t="s">
        <v>253</v>
      </c>
      <c r="N43" s="161" t="s">
        <v>254</v>
      </c>
      <c r="O43" s="161" t="s">
        <v>254</v>
      </c>
      <c r="P43" s="161" t="s">
        <v>254</v>
      </c>
      <c r="Q43" s="138" t="s">
        <v>253</v>
      </c>
      <c r="R43" s="138" t="s">
        <v>253</v>
      </c>
      <c r="S43" s="138" t="s">
        <v>253</v>
      </c>
    </row>
    <row r="44" spans="1:19" ht="20.25" customHeight="1" thickBot="1" x14ac:dyDescent="0.6">
      <c r="B44" s="134">
        <v>36</v>
      </c>
      <c r="C44" s="135" t="s">
        <v>35</v>
      </c>
      <c r="D44" s="136" t="s">
        <v>143</v>
      </c>
      <c r="E44" s="145">
        <f t="shared" si="1"/>
        <v>0</v>
      </c>
      <c r="F44" s="146"/>
      <c r="G44" s="146"/>
      <c r="H44" s="146"/>
      <c r="I44" s="146"/>
      <c r="J44" s="146"/>
      <c r="K44" s="146"/>
      <c r="M44" s="139" t="s">
        <v>253</v>
      </c>
      <c r="N44" s="161" t="s">
        <v>254</v>
      </c>
      <c r="O44" s="161" t="s">
        <v>254</v>
      </c>
      <c r="P44" s="161" t="s">
        <v>254</v>
      </c>
      <c r="Q44" s="138" t="s">
        <v>253</v>
      </c>
      <c r="R44" s="138" t="s">
        <v>253</v>
      </c>
      <c r="S44" s="138" t="s">
        <v>253</v>
      </c>
    </row>
    <row r="45" spans="1:19" ht="20.25" customHeight="1" thickBot="1" x14ac:dyDescent="0.6">
      <c r="A45" s="131"/>
      <c r="B45" s="134">
        <v>37</v>
      </c>
      <c r="C45" s="135" t="s">
        <v>36</v>
      </c>
      <c r="D45" s="136" t="s">
        <v>144</v>
      </c>
      <c r="E45" s="145">
        <f t="shared" si="1"/>
        <v>0</v>
      </c>
      <c r="F45" s="146"/>
      <c r="G45" s="146"/>
      <c r="H45" s="146"/>
      <c r="I45" s="146"/>
      <c r="J45" s="146"/>
      <c r="K45" s="146"/>
      <c r="M45" s="139" t="s">
        <v>253</v>
      </c>
      <c r="N45" s="161" t="s">
        <v>254</v>
      </c>
      <c r="O45" s="161" t="s">
        <v>254</v>
      </c>
      <c r="P45" s="161" t="s">
        <v>254</v>
      </c>
      <c r="Q45" s="138" t="s">
        <v>253</v>
      </c>
      <c r="R45" s="138" t="s">
        <v>253</v>
      </c>
      <c r="S45" s="138" t="s">
        <v>253</v>
      </c>
    </row>
    <row r="46" spans="1:19" ht="20.25" customHeight="1" thickBot="1" x14ac:dyDescent="0.6">
      <c r="A46" s="131"/>
      <c r="B46" s="134">
        <v>38</v>
      </c>
      <c r="C46" s="135" t="s">
        <v>37</v>
      </c>
      <c r="D46" s="136" t="s">
        <v>145</v>
      </c>
      <c r="E46" s="145">
        <f t="shared" si="1"/>
        <v>0</v>
      </c>
      <c r="F46" s="146"/>
      <c r="G46" s="146"/>
      <c r="H46" s="146"/>
      <c r="I46" s="146"/>
      <c r="J46" s="146"/>
      <c r="K46" s="146"/>
      <c r="M46" s="139" t="s">
        <v>253</v>
      </c>
      <c r="N46" s="161" t="s">
        <v>254</v>
      </c>
      <c r="O46" s="161" t="s">
        <v>254</v>
      </c>
      <c r="P46" s="161" t="s">
        <v>254</v>
      </c>
      <c r="Q46" s="138" t="s">
        <v>253</v>
      </c>
      <c r="R46" s="138" t="s">
        <v>253</v>
      </c>
      <c r="S46" s="138" t="s">
        <v>253</v>
      </c>
    </row>
    <row r="47" spans="1:19" ht="20.25" customHeight="1" thickBot="1" x14ac:dyDescent="0.6">
      <c r="B47" s="134">
        <v>39</v>
      </c>
      <c r="C47" s="135" t="s">
        <v>38</v>
      </c>
      <c r="D47" s="136" t="s">
        <v>146</v>
      </c>
      <c r="E47" s="145">
        <f t="shared" si="1"/>
        <v>0</v>
      </c>
      <c r="F47" s="146"/>
      <c r="G47" s="146"/>
      <c r="H47" s="146"/>
      <c r="I47" s="146"/>
      <c r="J47" s="146"/>
      <c r="K47" s="146"/>
      <c r="M47" s="139" t="s">
        <v>253</v>
      </c>
      <c r="N47" s="161" t="s">
        <v>254</v>
      </c>
      <c r="O47" s="161" t="s">
        <v>254</v>
      </c>
      <c r="P47" s="161" t="s">
        <v>254</v>
      </c>
      <c r="Q47" s="138" t="s">
        <v>253</v>
      </c>
      <c r="R47" s="138" t="s">
        <v>253</v>
      </c>
      <c r="S47" s="138" t="s">
        <v>253</v>
      </c>
    </row>
    <row r="48" spans="1:19" ht="20.25" customHeight="1" thickBot="1" x14ac:dyDescent="0.6">
      <c r="B48" s="134">
        <v>40</v>
      </c>
      <c r="C48" s="135" t="s">
        <v>39</v>
      </c>
      <c r="D48" s="136" t="s">
        <v>147</v>
      </c>
      <c r="E48" s="145">
        <f t="shared" si="1"/>
        <v>0</v>
      </c>
      <c r="F48" s="146"/>
      <c r="G48" s="146"/>
      <c r="H48" s="146"/>
      <c r="I48" s="146"/>
      <c r="J48" s="146"/>
      <c r="K48" s="146"/>
      <c r="M48" s="139" t="s">
        <v>253</v>
      </c>
      <c r="N48" s="161" t="s">
        <v>254</v>
      </c>
      <c r="O48" s="161" t="s">
        <v>254</v>
      </c>
      <c r="P48" s="161" t="s">
        <v>254</v>
      </c>
      <c r="Q48" s="138" t="s">
        <v>253</v>
      </c>
      <c r="R48" s="138" t="s">
        <v>253</v>
      </c>
      <c r="S48" s="138" t="s">
        <v>253</v>
      </c>
    </row>
    <row r="49" spans="1:19" ht="20.25" customHeight="1" thickBot="1" x14ac:dyDescent="0.6">
      <c r="A49" s="131"/>
      <c r="B49" s="134">
        <v>41</v>
      </c>
      <c r="C49" s="135" t="s">
        <v>40</v>
      </c>
      <c r="D49" s="136" t="s">
        <v>148</v>
      </c>
      <c r="E49" s="145">
        <f t="shared" si="1"/>
        <v>0</v>
      </c>
      <c r="F49" s="146"/>
      <c r="G49" s="146"/>
      <c r="H49" s="146"/>
      <c r="I49" s="146"/>
      <c r="J49" s="146"/>
      <c r="K49" s="146"/>
      <c r="M49" s="139" t="s">
        <v>253</v>
      </c>
      <c r="N49" s="161" t="s">
        <v>254</v>
      </c>
      <c r="O49" s="161" t="s">
        <v>254</v>
      </c>
      <c r="P49" s="161" t="s">
        <v>254</v>
      </c>
      <c r="Q49" s="138" t="s">
        <v>253</v>
      </c>
      <c r="R49" s="138" t="s">
        <v>253</v>
      </c>
      <c r="S49" s="138" t="s">
        <v>253</v>
      </c>
    </row>
    <row r="50" spans="1:19" ht="20.25" customHeight="1" thickBot="1" x14ac:dyDescent="0.6">
      <c r="A50" s="131"/>
      <c r="B50" s="134">
        <v>42</v>
      </c>
      <c r="C50" s="135" t="s">
        <v>41</v>
      </c>
      <c r="D50" s="136" t="s">
        <v>149</v>
      </c>
      <c r="E50" s="145">
        <f t="shared" si="1"/>
        <v>0</v>
      </c>
      <c r="F50" s="146"/>
      <c r="G50" s="146"/>
      <c r="H50" s="146"/>
      <c r="I50" s="146"/>
      <c r="J50" s="146"/>
      <c r="K50" s="146"/>
      <c r="M50" s="139" t="s">
        <v>253</v>
      </c>
      <c r="N50" s="161" t="s">
        <v>254</v>
      </c>
      <c r="O50" s="161" t="s">
        <v>254</v>
      </c>
      <c r="P50" s="161" t="s">
        <v>254</v>
      </c>
      <c r="Q50" s="138" t="s">
        <v>253</v>
      </c>
      <c r="R50" s="138" t="s">
        <v>253</v>
      </c>
      <c r="S50" s="138" t="s">
        <v>253</v>
      </c>
    </row>
    <row r="51" spans="1:19" ht="20.25" customHeight="1" thickBot="1" x14ac:dyDescent="0.6">
      <c r="B51" s="134">
        <v>43</v>
      </c>
      <c r="C51" s="135" t="s">
        <v>42</v>
      </c>
      <c r="D51" s="136" t="s">
        <v>287</v>
      </c>
      <c r="E51" s="145">
        <f t="shared" si="1"/>
        <v>0</v>
      </c>
      <c r="F51" s="146"/>
      <c r="G51" s="146"/>
      <c r="H51" s="146"/>
      <c r="I51" s="146"/>
      <c r="J51" s="146"/>
      <c r="K51" s="146"/>
      <c r="M51" s="139" t="s">
        <v>253</v>
      </c>
      <c r="N51" s="161" t="s">
        <v>254</v>
      </c>
      <c r="O51" s="161" t="s">
        <v>254</v>
      </c>
      <c r="P51" s="161" t="s">
        <v>254</v>
      </c>
      <c r="Q51" s="138" t="s">
        <v>253</v>
      </c>
      <c r="R51" s="138" t="s">
        <v>253</v>
      </c>
      <c r="S51" s="138" t="s">
        <v>253</v>
      </c>
    </row>
    <row r="52" spans="1:19" ht="20.25" customHeight="1" thickBot="1" x14ac:dyDescent="0.6">
      <c r="B52" s="134">
        <v>44</v>
      </c>
      <c r="C52" s="135" t="s">
        <v>43</v>
      </c>
      <c r="D52" s="136" t="s">
        <v>150</v>
      </c>
      <c r="E52" s="145">
        <f t="shared" si="1"/>
        <v>0</v>
      </c>
      <c r="F52" s="146"/>
      <c r="G52" s="146"/>
      <c r="H52" s="146"/>
      <c r="I52" s="146"/>
      <c r="J52" s="146"/>
      <c r="K52" s="146"/>
      <c r="M52" s="161" t="s">
        <v>254</v>
      </c>
      <c r="N52" s="161" t="s">
        <v>254</v>
      </c>
      <c r="O52" s="161" t="s">
        <v>254</v>
      </c>
      <c r="P52" s="161" t="s">
        <v>254</v>
      </c>
      <c r="Q52" s="138" t="s">
        <v>253</v>
      </c>
      <c r="R52" s="138" t="s">
        <v>253</v>
      </c>
      <c r="S52" s="138" t="s">
        <v>253</v>
      </c>
    </row>
    <row r="53" spans="1:19" ht="20.25" customHeight="1" thickBot="1" x14ac:dyDescent="0.6">
      <c r="A53" s="131"/>
      <c r="B53" s="134">
        <v>45</v>
      </c>
      <c r="C53" s="135" t="s">
        <v>44</v>
      </c>
      <c r="D53" s="136" t="s">
        <v>288</v>
      </c>
      <c r="E53" s="145">
        <f t="shared" si="1"/>
        <v>0</v>
      </c>
      <c r="F53" s="146"/>
      <c r="G53" s="146"/>
      <c r="H53" s="146"/>
      <c r="I53" s="146"/>
      <c r="J53" s="146"/>
      <c r="K53" s="146"/>
      <c r="M53" s="161" t="s">
        <v>254</v>
      </c>
      <c r="N53" s="161" t="s">
        <v>254</v>
      </c>
      <c r="O53" s="161" t="s">
        <v>254</v>
      </c>
      <c r="P53" s="138" t="s">
        <v>253</v>
      </c>
      <c r="Q53" s="138" t="s">
        <v>253</v>
      </c>
      <c r="R53" s="138" t="s">
        <v>253</v>
      </c>
      <c r="S53" s="138" t="s">
        <v>253</v>
      </c>
    </row>
    <row r="54" spans="1:19" ht="20.25" customHeight="1" thickBot="1" x14ac:dyDescent="0.6">
      <c r="A54" s="131"/>
      <c r="B54" s="134">
        <v>46</v>
      </c>
      <c r="C54" s="135" t="s">
        <v>45</v>
      </c>
      <c r="D54" s="136" t="s">
        <v>151</v>
      </c>
      <c r="E54" s="145">
        <f t="shared" si="1"/>
        <v>0</v>
      </c>
      <c r="F54" s="146"/>
      <c r="G54" s="146"/>
      <c r="H54" s="146"/>
      <c r="I54" s="146"/>
      <c r="J54" s="146"/>
      <c r="K54" s="146"/>
      <c r="M54" s="139" t="s">
        <v>253</v>
      </c>
      <c r="N54" s="161" t="s">
        <v>254</v>
      </c>
      <c r="O54" s="161" t="s">
        <v>254</v>
      </c>
      <c r="P54" s="138" t="s">
        <v>253</v>
      </c>
      <c r="Q54" s="138" t="s">
        <v>253</v>
      </c>
      <c r="R54" s="138" t="s">
        <v>253</v>
      </c>
      <c r="S54" s="138" t="s">
        <v>253</v>
      </c>
    </row>
    <row r="55" spans="1:19" ht="20.25" customHeight="1" thickBot="1" x14ac:dyDescent="0.6">
      <c r="B55" s="134">
        <v>47</v>
      </c>
      <c r="C55" s="135" t="s">
        <v>46</v>
      </c>
      <c r="D55" s="136" t="s">
        <v>152</v>
      </c>
      <c r="E55" s="145">
        <f t="shared" si="1"/>
        <v>0</v>
      </c>
      <c r="F55" s="146"/>
      <c r="G55" s="146"/>
      <c r="H55" s="146"/>
      <c r="I55" s="146"/>
      <c r="J55" s="146"/>
      <c r="K55" s="146"/>
      <c r="M55" s="139" t="s">
        <v>253</v>
      </c>
      <c r="N55" s="161" t="s">
        <v>254</v>
      </c>
      <c r="O55" s="161" t="s">
        <v>254</v>
      </c>
      <c r="P55" s="138" t="s">
        <v>253</v>
      </c>
      <c r="Q55" s="138" t="s">
        <v>253</v>
      </c>
      <c r="R55" s="138" t="s">
        <v>253</v>
      </c>
      <c r="S55" s="138" t="s">
        <v>253</v>
      </c>
    </row>
    <row r="56" spans="1:19" ht="20.25" customHeight="1" thickBot="1" x14ac:dyDescent="0.6">
      <c r="B56" s="134">
        <v>48</v>
      </c>
      <c r="C56" s="135" t="s">
        <v>47</v>
      </c>
      <c r="D56" s="136" t="s">
        <v>153</v>
      </c>
      <c r="E56" s="145">
        <f t="shared" si="1"/>
        <v>0</v>
      </c>
      <c r="F56" s="146"/>
      <c r="G56" s="146"/>
      <c r="H56" s="146"/>
      <c r="I56" s="146"/>
      <c r="J56" s="146"/>
      <c r="K56" s="146"/>
      <c r="M56" s="139" t="s">
        <v>253</v>
      </c>
      <c r="N56" s="161" t="s">
        <v>254</v>
      </c>
      <c r="O56" s="161" t="s">
        <v>254</v>
      </c>
      <c r="P56" s="138" t="s">
        <v>253</v>
      </c>
      <c r="Q56" s="138" t="s">
        <v>253</v>
      </c>
      <c r="R56" s="138" t="s">
        <v>253</v>
      </c>
      <c r="S56" s="138" t="s">
        <v>253</v>
      </c>
    </row>
    <row r="57" spans="1:19" ht="20.25" customHeight="1" thickBot="1" x14ac:dyDescent="0.6">
      <c r="A57" s="131"/>
      <c r="B57" s="134">
        <v>49</v>
      </c>
      <c r="C57" s="135" t="s">
        <v>48</v>
      </c>
      <c r="D57" s="136" t="s">
        <v>154</v>
      </c>
      <c r="E57" s="145">
        <f t="shared" si="1"/>
        <v>0</v>
      </c>
      <c r="F57" s="146"/>
      <c r="G57" s="146"/>
      <c r="H57" s="146"/>
      <c r="I57" s="146"/>
      <c r="J57" s="146"/>
      <c r="K57" s="146"/>
      <c r="M57" s="139" t="s">
        <v>253</v>
      </c>
      <c r="N57" s="161" t="s">
        <v>254</v>
      </c>
      <c r="O57" s="161" t="s">
        <v>254</v>
      </c>
      <c r="P57" s="138" t="s">
        <v>253</v>
      </c>
      <c r="Q57" s="138" t="s">
        <v>253</v>
      </c>
      <c r="R57" s="138" t="s">
        <v>253</v>
      </c>
      <c r="S57" s="138" t="s">
        <v>253</v>
      </c>
    </row>
    <row r="58" spans="1:19" ht="20.25" customHeight="1" thickBot="1" x14ac:dyDescent="0.6">
      <c r="A58" s="131"/>
      <c r="B58" s="134">
        <v>50</v>
      </c>
      <c r="C58" s="135" t="s">
        <v>49</v>
      </c>
      <c r="D58" s="136" t="s">
        <v>155</v>
      </c>
      <c r="E58" s="145">
        <f t="shared" si="1"/>
        <v>0</v>
      </c>
      <c r="F58" s="146"/>
      <c r="G58" s="146"/>
      <c r="H58" s="146"/>
      <c r="I58" s="146"/>
      <c r="J58" s="146"/>
      <c r="K58" s="146"/>
      <c r="M58" s="139" t="s">
        <v>253</v>
      </c>
      <c r="N58" s="161" t="s">
        <v>254</v>
      </c>
      <c r="O58" s="161" t="s">
        <v>254</v>
      </c>
      <c r="P58" s="161" t="s">
        <v>254</v>
      </c>
      <c r="Q58" s="138" t="s">
        <v>253</v>
      </c>
      <c r="R58" s="138" t="s">
        <v>253</v>
      </c>
      <c r="S58" s="138" t="s">
        <v>253</v>
      </c>
    </row>
    <row r="59" spans="1:19" ht="20.25" customHeight="1" thickBot="1" x14ac:dyDescent="0.6">
      <c r="B59" s="134">
        <v>51</v>
      </c>
      <c r="C59" s="135" t="s">
        <v>50</v>
      </c>
      <c r="D59" s="136" t="s">
        <v>156</v>
      </c>
      <c r="E59" s="145">
        <f t="shared" si="1"/>
        <v>0</v>
      </c>
      <c r="F59" s="146"/>
      <c r="G59" s="146"/>
      <c r="H59" s="146"/>
      <c r="I59" s="146"/>
      <c r="J59" s="146"/>
      <c r="K59" s="146"/>
      <c r="M59" s="139" t="s">
        <v>253</v>
      </c>
      <c r="N59" s="161" t="s">
        <v>254</v>
      </c>
      <c r="O59" s="161" t="s">
        <v>254</v>
      </c>
      <c r="P59" s="161" t="s">
        <v>254</v>
      </c>
      <c r="Q59" s="161" t="s">
        <v>254</v>
      </c>
      <c r="R59" s="138" t="s">
        <v>253</v>
      </c>
      <c r="S59" s="138" t="s">
        <v>253</v>
      </c>
    </row>
    <row r="60" spans="1:19" ht="20.25" customHeight="1" thickBot="1" x14ac:dyDescent="0.6">
      <c r="B60" s="134">
        <v>52</v>
      </c>
      <c r="C60" s="135" t="s">
        <v>51</v>
      </c>
      <c r="D60" s="136" t="s">
        <v>157</v>
      </c>
      <c r="E60" s="145">
        <f t="shared" si="1"/>
        <v>0</v>
      </c>
      <c r="F60" s="146"/>
      <c r="G60" s="146"/>
      <c r="H60" s="146"/>
      <c r="I60" s="146"/>
      <c r="J60" s="146"/>
      <c r="K60" s="146"/>
      <c r="M60" s="139" t="s">
        <v>253</v>
      </c>
      <c r="N60" s="161" t="s">
        <v>254</v>
      </c>
      <c r="O60" s="161" t="s">
        <v>254</v>
      </c>
      <c r="P60" s="161" t="s">
        <v>254</v>
      </c>
      <c r="Q60" s="161" t="s">
        <v>254</v>
      </c>
      <c r="R60" s="161" t="s">
        <v>254</v>
      </c>
      <c r="S60" s="138" t="s">
        <v>253</v>
      </c>
    </row>
    <row r="61" spans="1:19" ht="20.25" customHeight="1" thickBot="1" x14ac:dyDescent="0.6">
      <c r="A61" s="131"/>
      <c r="B61" s="134">
        <v>53</v>
      </c>
      <c r="C61" s="135" t="s">
        <v>52</v>
      </c>
      <c r="D61" s="136" t="s">
        <v>158</v>
      </c>
      <c r="E61" s="145">
        <f t="shared" si="1"/>
        <v>0</v>
      </c>
      <c r="F61" s="146"/>
      <c r="G61" s="146"/>
      <c r="H61" s="146"/>
      <c r="I61" s="146"/>
      <c r="J61" s="146"/>
      <c r="K61" s="146"/>
      <c r="M61" s="139" t="s">
        <v>253</v>
      </c>
      <c r="N61" s="161" t="s">
        <v>254</v>
      </c>
      <c r="O61" s="161" t="s">
        <v>254</v>
      </c>
      <c r="P61" s="138" t="s">
        <v>253</v>
      </c>
      <c r="Q61" s="138" t="s">
        <v>253</v>
      </c>
      <c r="R61" s="161" t="s">
        <v>254</v>
      </c>
      <c r="S61" s="138" t="s">
        <v>253</v>
      </c>
    </row>
    <row r="62" spans="1:19" ht="20.25" customHeight="1" thickBot="1" x14ac:dyDescent="0.6">
      <c r="A62" s="131"/>
      <c r="B62" s="134">
        <v>54</v>
      </c>
      <c r="C62" s="135" t="s">
        <v>53</v>
      </c>
      <c r="D62" s="136" t="s">
        <v>159</v>
      </c>
      <c r="E62" s="145">
        <f t="shared" si="1"/>
        <v>0</v>
      </c>
      <c r="F62" s="146"/>
      <c r="G62" s="146"/>
      <c r="H62" s="146"/>
      <c r="I62" s="146"/>
      <c r="J62" s="146"/>
      <c r="K62" s="146"/>
      <c r="M62" s="139" t="s">
        <v>253</v>
      </c>
      <c r="N62" s="161" t="s">
        <v>254</v>
      </c>
      <c r="O62" s="161" t="s">
        <v>254</v>
      </c>
      <c r="P62" s="138" t="s">
        <v>253</v>
      </c>
      <c r="Q62" s="161" t="s">
        <v>254</v>
      </c>
      <c r="R62" s="138" t="s">
        <v>253</v>
      </c>
      <c r="S62" s="138" t="s">
        <v>253</v>
      </c>
    </row>
    <row r="63" spans="1:19" ht="20.25" customHeight="1" thickBot="1" x14ac:dyDescent="0.6">
      <c r="B63" s="134">
        <v>55</v>
      </c>
      <c r="C63" s="135" t="s">
        <v>54</v>
      </c>
      <c r="D63" s="136" t="s">
        <v>72</v>
      </c>
      <c r="E63" s="145">
        <f t="shared" si="1"/>
        <v>0</v>
      </c>
      <c r="F63" s="146"/>
      <c r="G63" s="146"/>
      <c r="H63" s="146"/>
      <c r="I63" s="146"/>
      <c r="J63" s="146"/>
      <c r="K63" s="146"/>
      <c r="M63" s="139" t="s">
        <v>253</v>
      </c>
      <c r="N63" s="161" t="s">
        <v>254</v>
      </c>
      <c r="O63" s="161" t="s">
        <v>254</v>
      </c>
      <c r="P63" s="161" t="s">
        <v>254</v>
      </c>
      <c r="Q63" s="161" t="s">
        <v>254</v>
      </c>
      <c r="R63" s="161" t="s">
        <v>254</v>
      </c>
      <c r="S63" s="138" t="s">
        <v>253</v>
      </c>
    </row>
    <row r="64" spans="1:19" ht="20.25" customHeight="1" thickBot="1" x14ac:dyDescent="0.6">
      <c r="B64" s="134">
        <v>56</v>
      </c>
      <c r="C64" s="135" t="s">
        <v>55</v>
      </c>
      <c r="D64" s="136" t="s">
        <v>160</v>
      </c>
      <c r="E64" s="145">
        <f t="shared" si="1"/>
        <v>0</v>
      </c>
      <c r="F64" s="146"/>
      <c r="G64" s="146"/>
      <c r="H64" s="146"/>
      <c r="I64" s="146"/>
      <c r="J64" s="146"/>
      <c r="K64" s="146"/>
      <c r="M64" s="139" t="s">
        <v>253</v>
      </c>
      <c r="N64" s="161" t="s">
        <v>254</v>
      </c>
      <c r="O64" s="161" t="s">
        <v>254</v>
      </c>
      <c r="P64" s="161" t="s">
        <v>254</v>
      </c>
      <c r="Q64" s="161" t="s">
        <v>254</v>
      </c>
      <c r="R64" s="138" t="s">
        <v>253</v>
      </c>
      <c r="S64" s="138" t="s">
        <v>253</v>
      </c>
    </row>
    <row r="65" spans="1:19" ht="20.25" customHeight="1" thickBot="1" x14ac:dyDescent="0.6">
      <c r="A65" s="131"/>
      <c r="B65" s="134">
        <v>57</v>
      </c>
      <c r="C65" s="135" t="s">
        <v>56</v>
      </c>
      <c r="D65" s="136" t="s">
        <v>161</v>
      </c>
      <c r="E65" s="145">
        <f t="shared" si="1"/>
        <v>0</v>
      </c>
      <c r="F65" s="146"/>
      <c r="G65" s="146"/>
      <c r="H65" s="146"/>
      <c r="I65" s="146"/>
      <c r="J65" s="146"/>
      <c r="K65" s="146"/>
      <c r="M65" s="139" t="s">
        <v>253</v>
      </c>
      <c r="N65" s="161" t="s">
        <v>254</v>
      </c>
      <c r="O65" s="161" t="s">
        <v>254</v>
      </c>
      <c r="P65" s="161" t="s">
        <v>254</v>
      </c>
      <c r="Q65" s="161" t="s">
        <v>254</v>
      </c>
      <c r="R65" s="161" t="s">
        <v>254</v>
      </c>
      <c r="S65" s="138" t="s">
        <v>253</v>
      </c>
    </row>
    <row r="66" spans="1:19" ht="20.25" customHeight="1" thickBot="1" x14ac:dyDescent="0.6">
      <c r="A66" s="131"/>
      <c r="B66" s="134">
        <v>58</v>
      </c>
      <c r="C66" s="135" t="s">
        <v>57</v>
      </c>
      <c r="D66" s="136" t="s">
        <v>162</v>
      </c>
      <c r="E66" s="145">
        <f t="shared" si="1"/>
        <v>0</v>
      </c>
      <c r="F66" s="146"/>
      <c r="G66" s="146"/>
      <c r="H66" s="146"/>
      <c r="I66" s="146"/>
      <c r="J66" s="146"/>
      <c r="K66" s="146"/>
      <c r="M66" s="139" t="s">
        <v>253</v>
      </c>
      <c r="N66" s="161" t="s">
        <v>254</v>
      </c>
      <c r="O66" s="161" t="s">
        <v>254</v>
      </c>
      <c r="P66" s="161" t="s">
        <v>254</v>
      </c>
      <c r="Q66" s="161" t="s">
        <v>254</v>
      </c>
      <c r="R66" s="138" t="s">
        <v>253</v>
      </c>
      <c r="S66" s="138" t="s">
        <v>253</v>
      </c>
    </row>
    <row r="67" spans="1:19" ht="20.25" customHeight="1" thickBot="1" x14ac:dyDescent="0.6">
      <c r="B67" s="134">
        <v>59</v>
      </c>
      <c r="C67" s="135" t="s">
        <v>58</v>
      </c>
      <c r="D67" s="136" t="s">
        <v>163</v>
      </c>
      <c r="E67" s="145">
        <f t="shared" si="1"/>
        <v>0</v>
      </c>
      <c r="F67" s="146"/>
      <c r="G67" s="146"/>
      <c r="H67" s="146"/>
      <c r="I67" s="146"/>
      <c r="J67" s="146"/>
      <c r="K67" s="146"/>
      <c r="M67" s="139" t="s">
        <v>253</v>
      </c>
      <c r="N67" s="161" t="s">
        <v>254</v>
      </c>
      <c r="O67" s="161" t="s">
        <v>254</v>
      </c>
      <c r="P67" s="161" t="s">
        <v>254</v>
      </c>
      <c r="Q67" s="161" t="s">
        <v>254</v>
      </c>
      <c r="R67" s="161" t="s">
        <v>254</v>
      </c>
      <c r="S67" s="138" t="s">
        <v>253</v>
      </c>
    </row>
    <row r="68" spans="1:19" ht="20.25" customHeight="1" thickBot="1" x14ac:dyDescent="0.6">
      <c r="B68" s="134">
        <v>60</v>
      </c>
      <c r="C68" s="135" t="s">
        <v>59</v>
      </c>
      <c r="D68" s="136" t="s">
        <v>164</v>
      </c>
      <c r="E68" s="145">
        <f t="shared" si="1"/>
        <v>0</v>
      </c>
      <c r="F68" s="146"/>
      <c r="G68" s="146"/>
      <c r="H68" s="146"/>
      <c r="I68" s="146"/>
      <c r="J68" s="146"/>
      <c r="K68" s="146"/>
      <c r="M68" s="139" t="s">
        <v>253</v>
      </c>
      <c r="N68" s="161" t="s">
        <v>254</v>
      </c>
      <c r="O68" s="161" t="s">
        <v>254</v>
      </c>
      <c r="P68" s="161" t="s">
        <v>254</v>
      </c>
      <c r="Q68" s="161" t="s">
        <v>254</v>
      </c>
      <c r="R68" s="138" t="s">
        <v>253</v>
      </c>
      <c r="S68" s="138" t="s">
        <v>253</v>
      </c>
    </row>
    <row r="69" spans="1:19" ht="20.25" customHeight="1" thickBot="1" x14ac:dyDescent="0.6">
      <c r="A69" s="131"/>
      <c r="B69" s="134">
        <v>61</v>
      </c>
      <c r="C69" s="135" t="s">
        <v>60</v>
      </c>
      <c r="D69" s="136" t="s">
        <v>165</v>
      </c>
      <c r="E69" s="145">
        <f t="shared" si="1"/>
        <v>0</v>
      </c>
      <c r="F69" s="146"/>
      <c r="G69" s="146"/>
      <c r="H69" s="146"/>
      <c r="I69" s="146"/>
      <c r="J69" s="146"/>
      <c r="K69" s="146"/>
      <c r="M69" s="139" t="s">
        <v>253</v>
      </c>
      <c r="N69" s="161" t="s">
        <v>254</v>
      </c>
      <c r="O69" s="161" t="s">
        <v>254</v>
      </c>
      <c r="P69" s="161" t="s">
        <v>254</v>
      </c>
      <c r="Q69" s="161" t="s">
        <v>254</v>
      </c>
      <c r="R69" s="161" t="s">
        <v>254</v>
      </c>
      <c r="S69" s="138" t="s">
        <v>253</v>
      </c>
    </row>
    <row r="70" spans="1:19" ht="20.25" customHeight="1" thickBot="1" x14ac:dyDescent="0.6">
      <c r="A70" s="131"/>
      <c r="B70" s="134">
        <v>62</v>
      </c>
      <c r="C70" s="135" t="s">
        <v>61</v>
      </c>
      <c r="D70" s="136" t="s">
        <v>166</v>
      </c>
      <c r="E70" s="145">
        <f t="shared" si="1"/>
        <v>0</v>
      </c>
      <c r="F70" s="146"/>
      <c r="G70" s="146"/>
      <c r="H70" s="146"/>
      <c r="I70" s="146"/>
      <c r="J70" s="146"/>
      <c r="K70" s="146"/>
      <c r="M70" s="139" t="s">
        <v>253</v>
      </c>
      <c r="N70" s="161" t="s">
        <v>254</v>
      </c>
      <c r="O70" s="161" t="s">
        <v>254</v>
      </c>
      <c r="P70" s="161" t="s">
        <v>254</v>
      </c>
      <c r="Q70" s="161" t="s">
        <v>254</v>
      </c>
      <c r="R70" s="138" t="s">
        <v>253</v>
      </c>
      <c r="S70" s="138" t="s">
        <v>253</v>
      </c>
    </row>
    <row r="71" spans="1:19" ht="20.25" customHeight="1" thickBot="1" x14ac:dyDescent="0.6">
      <c r="B71" s="134">
        <v>63</v>
      </c>
      <c r="C71" s="135" t="s">
        <v>62</v>
      </c>
      <c r="D71" s="136" t="s">
        <v>289</v>
      </c>
      <c r="E71" s="145">
        <f t="shared" si="1"/>
        <v>0</v>
      </c>
      <c r="F71" s="146"/>
      <c r="G71" s="146"/>
      <c r="H71" s="146"/>
      <c r="I71" s="146"/>
      <c r="J71" s="146"/>
      <c r="K71" s="146"/>
      <c r="M71" s="139" t="s">
        <v>253</v>
      </c>
      <c r="N71" s="161" t="s">
        <v>254</v>
      </c>
      <c r="O71" s="161" t="s">
        <v>254</v>
      </c>
      <c r="P71" s="161" t="s">
        <v>254</v>
      </c>
      <c r="Q71" s="161" t="s">
        <v>254</v>
      </c>
      <c r="R71" s="161" t="s">
        <v>254</v>
      </c>
      <c r="S71" s="138" t="s">
        <v>253</v>
      </c>
    </row>
    <row r="72" spans="1:19" ht="20.25" customHeight="1" thickBot="1" x14ac:dyDescent="0.6">
      <c r="B72" s="134">
        <v>64</v>
      </c>
      <c r="C72" s="135" t="s">
        <v>63</v>
      </c>
      <c r="D72" s="136" t="s">
        <v>167</v>
      </c>
      <c r="E72" s="145">
        <f t="shared" si="1"/>
        <v>0</v>
      </c>
      <c r="F72" s="146"/>
      <c r="G72" s="146"/>
      <c r="H72" s="146"/>
      <c r="I72" s="146"/>
      <c r="J72" s="146"/>
      <c r="K72" s="146"/>
      <c r="M72" s="139" t="s">
        <v>253</v>
      </c>
      <c r="N72" s="161" t="s">
        <v>254</v>
      </c>
      <c r="O72" s="161" t="s">
        <v>254</v>
      </c>
      <c r="P72" s="138" t="s">
        <v>253</v>
      </c>
      <c r="Q72" s="161" t="s">
        <v>254</v>
      </c>
      <c r="R72" s="138" t="s">
        <v>253</v>
      </c>
      <c r="S72" s="138" t="s">
        <v>253</v>
      </c>
    </row>
    <row r="73" spans="1:19" ht="20.25" customHeight="1" thickBot="1" x14ac:dyDescent="0.6">
      <c r="A73" s="131"/>
      <c r="B73" s="134">
        <v>65</v>
      </c>
      <c r="C73" s="135" t="s">
        <v>64</v>
      </c>
      <c r="D73" s="136" t="s">
        <v>168</v>
      </c>
      <c r="E73" s="145">
        <f t="shared" ref="E73:E79" si="2">SUM(F73:K73)</f>
        <v>0</v>
      </c>
      <c r="F73" s="146"/>
      <c r="G73" s="146"/>
      <c r="H73" s="146"/>
      <c r="I73" s="146"/>
      <c r="J73" s="146"/>
      <c r="K73" s="146"/>
      <c r="M73" s="139" t="s">
        <v>253</v>
      </c>
      <c r="N73" s="138" t="s">
        <v>253</v>
      </c>
      <c r="O73" s="161" t="s">
        <v>254</v>
      </c>
      <c r="P73" s="161" t="s">
        <v>254</v>
      </c>
      <c r="Q73" s="161" t="s">
        <v>254</v>
      </c>
      <c r="R73" s="161" t="s">
        <v>254</v>
      </c>
      <c r="S73" s="138" t="s">
        <v>253</v>
      </c>
    </row>
    <row r="74" spans="1:19" ht="20.25" customHeight="1" thickBot="1" x14ac:dyDescent="0.6">
      <c r="A74" s="131"/>
      <c r="B74" s="134">
        <v>66</v>
      </c>
      <c r="C74" s="135" t="s">
        <v>65</v>
      </c>
      <c r="D74" s="136" t="s">
        <v>73</v>
      </c>
      <c r="E74" s="145">
        <f t="shared" si="2"/>
        <v>0</v>
      </c>
      <c r="F74" s="146"/>
      <c r="G74" s="146"/>
      <c r="H74" s="146"/>
      <c r="I74" s="146"/>
      <c r="J74" s="146"/>
      <c r="K74" s="146"/>
      <c r="M74" s="139" t="s">
        <v>253</v>
      </c>
      <c r="N74" s="161" t="s">
        <v>254</v>
      </c>
      <c r="O74" s="138" t="s">
        <v>253</v>
      </c>
      <c r="P74" s="161" t="s">
        <v>254</v>
      </c>
      <c r="Q74" s="161" t="s">
        <v>254</v>
      </c>
      <c r="R74" s="161" t="s">
        <v>254</v>
      </c>
      <c r="S74" s="138" t="s">
        <v>253</v>
      </c>
    </row>
    <row r="75" spans="1:19" ht="20.25" customHeight="1" thickBot="1" x14ac:dyDescent="0.6">
      <c r="B75" s="134">
        <v>67</v>
      </c>
      <c r="C75" s="135" t="s">
        <v>66</v>
      </c>
      <c r="D75" s="136" t="s">
        <v>74</v>
      </c>
      <c r="E75" s="145">
        <f t="shared" si="2"/>
        <v>0</v>
      </c>
      <c r="F75" s="146"/>
      <c r="G75" s="146"/>
      <c r="H75" s="146"/>
      <c r="I75" s="146"/>
      <c r="J75" s="146"/>
      <c r="K75" s="146"/>
      <c r="M75" s="139" t="s">
        <v>253</v>
      </c>
      <c r="N75" s="138" t="s">
        <v>253</v>
      </c>
      <c r="O75" s="161" t="s">
        <v>254</v>
      </c>
      <c r="P75" s="161" t="s">
        <v>254</v>
      </c>
      <c r="Q75" s="161" t="s">
        <v>254</v>
      </c>
      <c r="R75" s="161" t="s">
        <v>254</v>
      </c>
      <c r="S75" s="138" t="s">
        <v>253</v>
      </c>
    </row>
    <row r="76" spans="1:19" ht="20.25" customHeight="1" thickBot="1" x14ac:dyDescent="0.6">
      <c r="B76" s="134">
        <v>68</v>
      </c>
      <c r="C76" s="135" t="s">
        <v>67</v>
      </c>
      <c r="D76" s="136" t="s">
        <v>266</v>
      </c>
      <c r="E76" s="145">
        <f t="shared" si="2"/>
        <v>0</v>
      </c>
      <c r="F76" s="146"/>
      <c r="G76" s="146"/>
      <c r="H76" s="146"/>
      <c r="I76" s="146"/>
      <c r="J76" s="146"/>
      <c r="K76" s="146"/>
      <c r="M76" s="139" t="s">
        <v>253</v>
      </c>
      <c r="N76" s="161" t="s">
        <v>254</v>
      </c>
      <c r="O76" s="138" t="s">
        <v>253</v>
      </c>
      <c r="P76" s="161" t="s">
        <v>254</v>
      </c>
      <c r="Q76" s="161" t="s">
        <v>254</v>
      </c>
      <c r="R76" s="161" t="s">
        <v>254</v>
      </c>
      <c r="S76" s="138" t="s">
        <v>253</v>
      </c>
    </row>
    <row r="77" spans="1:19" ht="20.25" customHeight="1" thickBot="1" x14ac:dyDescent="0.6">
      <c r="A77" s="131"/>
      <c r="B77" s="134">
        <v>69</v>
      </c>
      <c r="C77" s="135" t="s">
        <v>68</v>
      </c>
      <c r="D77" s="136" t="s">
        <v>75</v>
      </c>
      <c r="E77" s="145">
        <f t="shared" si="2"/>
        <v>0</v>
      </c>
      <c r="F77" s="146"/>
      <c r="G77" s="146"/>
      <c r="H77" s="146"/>
      <c r="I77" s="146"/>
      <c r="J77" s="146"/>
      <c r="K77" s="146"/>
      <c r="M77" s="139" t="s">
        <v>253</v>
      </c>
      <c r="N77" s="138" t="s">
        <v>253</v>
      </c>
      <c r="O77" s="161" t="s">
        <v>254</v>
      </c>
      <c r="P77" s="161" t="s">
        <v>254</v>
      </c>
      <c r="Q77" s="161" t="s">
        <v>254</v>
      </c>
      <c r="R77" s="161" t="s">
        <v>254</v>
      </c>
      <c r="S77" s="138" t="s">
        <v>253</v>
      </c>
    </row>
    <row r="78" spans="1:19" ht="20.25" customHeight="1" thickBot="1" x14ac:dyDescent="0.6">
      <c r="A78" s="131"/>
      <c r="B78" s="134">
        <v>70</v>
      </c>
      <c r="C78" s="135" t="s">
        <v>69</v>
      </c>
      <c r="D78" s="136" t="s">
        <v>76</v>
      </c>
      <c r="E78" s="145">
        <f t="shared" si="2"/>
        <v>0</v>
      </c>
      <c r="F78" s="146"/>
      <c r="G78" s="146"/>
      <c r="H78" s="146"/>
      <c r="I78" s="146"/>
      <c r="J78" s="146"/>
      <c r="K78" s="146"/>
      <c r="M78" s="139" t="s">
        <v>253</v>
      </c>
      <c r="N78" s="161" t="s">
        <v>254</v>
      </c>
      <c r="O78" s="138" t="s">
        <v>253</v>
      </c>
      <c r="P78" s="161" t="s">
        <v>254</v>
      </c>
      <c r="Q78" s="161" t="s">
        <v>254</v>
      </c>
      <c r="R78" s="138" t="s">
        <v>253</v>
      </c>
      <c r="S78" s="138" t="s">
        <v>253</v>
      </c>
    </row>
    <row r="79" spans="1:19" ht="20.25" customHeight="1" x14ac:dyDescent="0.55000000000000004">
      <c r="B79" s="134">
        <v>71</v>
      </c>
      <c r="C79" s="135" t="s">
        <v>70</v>
      </c>
      <c r="D79" s="136" t="s">
        <v>169</v>
      </c>
      <c r="E79" s="145">
        <f t="shared" si="2"/>
        <v>0</v>
      </c>
      <c r="F79" s="146"/>
      <c r="G79" s="146"/>
      <c r="H79" s="146"/>
      <c r="I79" s="146"/>
      <c r="J79" s="146"/>
      <c r="K79" s="146"/>
      <c r="M79" s="139" t="s">
        <v>253</v>
      </c>
      <c r="N79" s="161" t="s">
        <v>254</v>
      </c>
      <c r="O79" s="161" t="s">
        <v>254</v>
      </c>
      <c r="P79" s="161" t="s">
        <v>254</v>
      </c>
      <c r="Q79" s="161" t="s">
        <v>254</v>
      </c>
      <c r="R79" s="161" t="s">
        <v>254</v>
      </c>
      <c r="S79" s="138" t="s">
        <v>253</v>
      </c>
    </row>
    <row r="80" spans="1:19" x14ac:dyDescent="0.55000000000000004">
      <c r="A80" s="131"/>
      <c r="M80" s="33"/>
    </row>
    <row r="81" spans="1:11" ht="47.25" customHeight="1" x14ac:dyDescent="0.55000000000000004">
      <c r="A81" s="131"/>
      <c r="B81" s="431" t="s">
        <v>265</v>
      </c>
      <c r="C81" s="432"/>
      <c r="D81" s="432"/>
      <c r="E81" s="140"/>
      <c r="F81" s="140"/>
      <c r="G81" s="140"/>
      <c r="H81" s="140"/>
      <c r="I81" s="140"/>
      <c r="J81" s="140"/>
      <c r="K81" s="140"/>
    </row>
  </sheetData>
  <mergeCells count="22">
    <mergeCell ref="B2:D2"/>
    <mergeCell ref="B4:D4"/>
    <mergeCell ref="B7:B8"/>
    <mergeCell ref="C7:C8"/>
    <mergeCell ref="D7:D8"/>
    <mergeCell ref="B5:C5"/>
    <mergeCell ref="B3:C3"/>
    <mergeCell ref="S7:S8"/>
    <mergeCell ref="B81:D81"/>
    <mergeCell ref="F7:F8"/>
    <mergeCell ref="G7:G8"/>
    <mergeCell ref="H7:H8"/>
    <mergeCell ref="I7:I8"/>
    <mergeCell ref="J7:J8"/>
    <mergeCell ref="K7:K8"/>
    <mergeCell ref="E7:E8"/>
    <mergeCell ref="M7:M8"/>
    <mergeCell ref="N7:N8"/>
    <mergeCell ref="O7:O8"/>
    <mergeCell ref="P7:P8"/>
    <mergeCell ref="Q7:Q8"/>
    <mergeCell ref="R7:R8"/>
  </mergeCells>
  <conditionalFormatting sqref="E43:E79">
    <cfRule type="cellIs" dxfId="26" priority="2" operator="notEqual">
      <formula>0</formula>
    </cfRule>
  </conditionalFormatting>
  <conditionalFormatting sqref="E9:E79">
    <cfRule type="cellIs" dxfId="25" priority="1" operator="notEqual">
      <formula>0</formula>
    </cfRule>
  </conditionalFormatting>
  <dataValidations count="1">
    <dataValidation type="whole" allowBlank="1" showInputMessage="1" showErrorMessage="1" errorTitle="Valor erróneo" error="El valor tiene que ser entero" promptTitle="Ingresar valores enteros" prompt="Ingresar valores enteros" sqref="F9:K79" xr:uid="{00000000-0002-0000-1000-000000000000}">
      <formula1>-1000000000000000</formula1>
      <formula2>1000000000000000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30"/>
  <dimension ref="A1:DY93"/>
  <sheetViews>
    <sheetView windowProtection="1" showGridLines="0" zoomScale="70" zoomScaleNormal="7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ColWidth="10.9453125" defaultRowHeight="14.4" x14ac:dyDescent="0.55000000000000004"/>
  <cols>
    <col min="1" max="1" width="8.26171875" customWidth="1"/>
    <col min="2" max="2" width="8.578125" customWidth="1"/>
    <col min="3" max="3" width="61" customWidth="1"/>
    <col min="4" max="5" width="16.26171875" customWidth="1"/>
    <col min="6" max="6" width="14.578125" customWidth="1"/>
    <col min="7" max="7" width="21.83984375" customWidth="1"/>
    <col min="8" max="8" width="16.26171875" customWidth="1"/>
    <col min="9" max="9" width="13.68359375" customWidth="1"/>
    <col min="10" max="10" width="15" customWidth="1"/>
    <col min="11" max="11" width="16.26171875" customWidth="1"/>
    <col min="12" max="17" width="13.83984375" customWidth="1"/>
    <col min="18" max="18" width="18.15625" customWidth="1"/>
    <col min="19" max="19" width="16.26171875" customWidth="1"/>
    <col min="20" max="20" width="14.68359375" customWidth="1"/>
    <col min="21" max="21" width="23.68359375" customWidth="1"/>
    <col min="22" max="22" width="15" customWidth="1"/>
    <col min="23" max="23" width="13.83984375" customWidth="1"/>
    <col min="24" max="24" width="16.26171875" customWidth="1"/>
    <col min="25" max="25" width="17.68359375" customWidth="1"/>
    <col min="26" max="26" width="21.41796875" customWidth="1"/>
    <col min="27" max="28" width="16.26171875" customWidth="1"/>
    <col min="29" max="29" width="21" customWidth="1"/>
    <col min="30" max="32" width="16.26171875" customWidth="1"/>
    <col min="33" max="33" width="17.26171875" customWidth="1"/>
    <col min="34" max="35" width="16.26171875" customWidth="1"/>
    <col min="36" max="36" width="21.578125" customWidth="1"/>
    <col min="37" max="39" width="16.26171875" customWidth="1"/>
    <col min="40" max="40" width="15.68359375" customWidth="1"/>
    <col min="41" max="41" width="19.15625" customWidth="1"/>
    <col min="42" max="43" width="16.26171875" customWidth="1"/>
    <col min="44" max="44" width="21.15625" customWidth="1"/>
    <col min="45" max="47" width="16.26171875" customWidth="1"/>
    <col min="48" max="48" width="21.578125" customWidth="1"/>
    <col min="49" max="50" width="16.26171875" customWidth="1"/>
    <col min="51" max="51" width="23.26171875" customWidth="1"/>
    <col min="52" max="54" width="16.26171875" customWidth="1"/>
    <col min="55" max="55" width="19.83984375" customWidth="1"/>
    <col min="56" max="56" width="16.578125" customWidth="1"/>
    <col min="63" max="63" width="15.578125" customWidth="1"/>
    <col min="70" max="70" width="18" customWidth="1"/>
    <col min="71" max="71" width="17.41796875" customWidth="1"/>
    <col min="78" max="78" width="14.83984375" customWidth="1"/>
    <col min="85" max="85" width="16.68359375" customWidth="1"/>
    <col min="86" max="86" width="15.83984375" customWidth="1"/>
    <col min="93" max="93" width="17.68359375" customWidth="1"/>
    <col min="100" max="100" width="17" customWidth="1"/>
    <col min="101" max="101" width="18.26171875" customWidth="1"/>
    <col min="102" max="107" width="12.68359375" customWidth="1"/>
    <col min="108" max="108" width="17.26171875" customWidth="1"/>
    <col min="115" max="115" width="15.26171875" customWidth="1"/>
    <col min="116" max="116" width="14.83984375" customWidth="1"/>
    <col min="123" max="123" width="18.15625" customWidth="1"/>
  </cols>
  <sheetData>
    <row r="1" spans="1:129" ht="23.1" x14ac:dyDescent="0.55000000000000004">
      <c r="C1" s="89"/>
      <c r="K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</row>
    <row r="2" spans="1:129" ht="30.75" customHeight="1" x14ac:dyDescent="0.55000000000000004">
      <c r="D2" s="484" t="str">
        <f>'Datos Simulación Dinámica Int'!D2</f>
        <v>Modificaciones en la producción por cambios en la Demanda Final 2018 C (Prov)</v>
      </c>
      <c r="E2" s="484">
        <f>'Datos Simulación Dinámica Int'!E2</f>
        <v>0</v>
      </c>
      <c r="F2" s="484">
        <f>'Datos Simulación Dinámica Int'!F2</f>
        <v>0</v>
      </c>
      <c r="G2" s="484">
        <f>'Datos Simulación Dinámica Int'!G2</f>
        <v>0</v>
      </c>
      <c r="H2" s="484">
        <f>'Datos Simulación Dinámica Int'!H2</f>
        <v>0</v>
      </c>
      <c r="I2" s="484">
        <f>'Datos Simulación Dinámica Int'!I2</f>
        <v>0</v>
      </c>
      <c r="J2" s="484">
        <f>'Datos Simulación Dinámica Int'!J2</f>
        <v>0</v>
      </c>
      <c r="Y2" s="55"/>
      <c r="Z2" s="53"/>
    </row>
    <row r="3" spans="1:129" ht="50.25" customHeight="1" x14ac:dyDescent="0.55000000000000004">
      <c r="C3" s="31"/>
      <c r="R3" s="54"/>
      <c r="S3" s="54"/>
      <c r="T3" s="54"/>
      <c r="U3" s="54"/>
      <c r="V3" s="54"/>
      <c r="W3" s="54"/>
      <c r="X3" s="54"/>
      <c r="Y3" s="55"/>
    </row>
    <row r="4" spans="1:129" ht="14.7" thickBot="1" x14ac:dyDescent="0.6">
      <c r="R4" s="56"/>
      <c r="S4" s="56"/>
      <c r="T4" s="56"/>
      <c r="U4" s="56"/>
      <c r="V4" s="56"/>
      <c r="W4" s="56"/>
      <c r="X4" s="56"/>
      <c r="Y4" s="56"/>
      <c r="AN4" s="148"/>
    </row>
    <row r="5" spans="1:129" ht="21" customHeight="1" thickBot="1" x14ac:dyDescent="0.6">
      <c r="B5" s="174" t="s">
        <v>345</v>
      </c>
      <c r="C5" s="141"/>
      <c r="D5" s="485"/>
      <c r="E5" s="485"/>
      <c r="F5" s="486"/>
      <c r="K5" s="56"/>
      <c r="Y5" s="491" t="str">
        <f>'Datos Simulación Dinámica Int'!Y5</f>
        <v>PRODUCCIÓN</v>
      </c>
      <c r="Z5" s="492">
        <f>'Datos Simulación Dinámica Int'!Z5</f>
        <v>0</v>
      </c>
      <c r="AA5" s="492">
        <f>'Datos Simulación Dinámica Int'!AA5</f>
        <v>0</v>
      </c>
      <c r="AB5" s="492">
        <f>'Datos Simulación Dinámica Int'!AB5</f>
        <v>0</v>
      </c>
      <c r="AC5" s="492">
        <f>'Datos Simulación Dinámica Int'!AC5</f>
        <v>0</v>
      </c>
      <c r="AD5" s="492">
        <f>'Datos Simulación Dinámica Int'!AD5</f>
        <v>0</v>
      </c>
      <c r="AE5" s="492">
        <f>'Datos Simulación Dinámica Int'!AE5</f>
        <v>0</v>
      </c>
      <c r="AF5" s="492">
        <f>'Datos Simulación Dinámica Int'!AF5</f>
        <v>0</v>
      </c>
      <c r="AG5" s="492">
        <f>'Datos Simulación Dinámica Int'!AG5</f>
        <v>0</v>
      </c>
      <c r="AH5" s="492">
        <f>'Datos Simulación Dinámica Int'!AH5</f>
        <v>0</v>
      </c>
      <c r="AI5" s="492">
        <f>'Datos Simulación Dinámica Int'!AI5</f>
        <v>0</v>
      </c>
      <c r="AJ5" s="492">
        <f>'Datos Simulación Dinámica Int'!AJ5</f>
        <v>0</v>
      </c>
      <c r="AK5" s="492">
        <f>'Datos Simulación Dinámica Int'!AK5</f>
        <v>0</v>
      </c>
      <c r="AL5" s="492">
        <f>'Datos Simulación Dinámica Int'!AL5</f>
        <v>0</v>
      </c>
      <c r="AM5" s="493">
        <f>'Datos Simulación Dinámica Int'!AM5</f>
        <v>0</v>
      </c>
      <c r="AN5" s="468" t="str">
        <f>'Datos Simulación Dinámica Int'!AN5</f>
        <v>EMPLEO</v>
      </c>
      <c r="AO5" s="469">
        <f>'Datos Simulación Dinámica Int'!AO5</f>
        <v>0</v>
      </c>
      <c r="AP5" s="469">
        <f>'Datos Simulación Dinámica Int'!AP5</f>
        <v>0</v>
      </c>
      <c r="AQ5" s="469">
        <f>'Datos Simulación Dinámica Int'!AQ5</f>
        <v>0</v>
      </c>
      <c r="AR5" s="469">
        <f>'Datos Simulación Dinámica Int'!AR5</f>
        <v>0</v>
      </c>
      <c r="AS5" s="469">
        <f>'Datos Simulación Dinámica Int'!AS5</f>
        <v>0</v>
      </c>
      <c r="AT5" s="469">
        <f>'Datos Simulación Dinámica Int'!AT5</f>
        <v>0</v>
      </c>
      <c r="AU5" s="469">
        <f>'Datos Simulación Dinámica Int'!AU5</f>
        <v>0</v>
      </c>
      <c r="AV5" s="469">
        <f>'Datos Simulación Dinámica Int'!AV5</f>
        <v>0</v>
      </c>
      <c r="AW5" s="469">
        <f>'Datos Simulación Dinámica Int'!AW5</f>
        <v>0</v>
      </c>
      <c r="AX5" s="469">
        <f>'Datos Simulación Dinámica Int'!AX5</f>
        <v>0</v>
      </c>
      <c r="AY5" s="469">
        <f>'Datos Simulación Dinámica Int'!AY5</f>
        <v>0</v>
      </c>
      <c r="AZ5" s="469">
        <f>'Datos Simulación Dinámica Int'!AZ5</f>
        <v>0</v>
      </c>
      <c r="BA5" s="469">
        <f>'Datos Simulación Dinámica Int'!BA5</f>
        <v>0</v>
      </c>
      <c r="BB5" s="470">
        <f>'Datos Simulación Dinámica Int'!BB5</f>
        <v>0</v>
      </c>
      <c r="BC5" s="471" t="str">
        <f>'Datos Simulación Dinámica Int'!BC5</f>
        <v>CONSUMO INTERMEDIO IMPORTADO</v>
      </c>
      <c r="BD5" s="472">
        <f>'Datos Simulación Dinámica Int'!BD5</f>
        <v>0</v>
      </c>
      <c r="BE5" s="472">
        <f>'Datos Simulación Dinámica Int'!BE5</f>
        <v>0</v>
      </c>
      <c r="BF5" s="472">
        <f>'Datos Simulación Dinámica Int'!BF5</f>
        <v>0</v>
      </c>
      <c r="BG5" s="472">
        <f>'Datos Simulación Dinámica Int'!BG5</f>
        <v>0</v>
      </c>
      <c r="BH5" s="472">
        <f>'Datos Simulación Dinámica Int'!BH5</f>
        <v>0</v>
      </c>
      <c r="BI5" s="472">
        <f>'Datos Simulación Dinámica Int'!BI5</f>
        <v>0</v>
      </c>
      <c r="BJ5" s="472">
        <f>'Datos Simulación Dinámica Int'!BJ5</f>
        <v>0</v>
      </c>
      <c r="BK5" s="472">
        <f>'Datos Simulación Dinámica Int'!BK5</f>
        <v>0</v>
      </c>
      <c r="BL5" s="472">
        <f>'Datos Simulación Dinámica Int'!BL5</f>
        <v>0</v>
      </c>
      <c r="BM5" s="472">
        <f>'Datos Simulación Dinámica Int'!BM5</f>
        <v>0</v>
      </c>
      <c r="BN5" s="472">
        <f>'Datos Simulación Dinámica Int'!BN5</f>
        <v>0</v>
      </c>
      <c r="BO5" s="472">
        <f>'Datos Simulación Dinámica Int'!BO5</f>
        <v>0</v>
      </c>
      <c r="BP5" s="472">
        <f>'Datos Simulación Dinámica Int'!BP5</f>
        <v>0</v>
      </c>
      <c r="BQ5" s="473">
        <f>'Datos Simulación Dinámica Int'!BQ5</f>
        <v>0</v>
      </c>
      <c r="BR5" s="434" t="str">
        <f>'Datos Simulación Dinámica Int'!BR5</f>
        <v>VALOR AGREGADO BRUTO</v>
      </c>
      <c r="BS5" s="435">
        <f>'Datos Simulación Dinámica Int'!BS5</f>
        <v>0</v>
      </c>
      <c r="BT5" s="435">
        <f>'Datos Simulación Dinámica Int'!BT5</f>
        <v>0</v>
      </c>
      <c r="BU5" s="435">
        <f>'Datos Simulación Dinámica Int'!BU5</f>
        <v>0</v>
      </c>
      <c r="BV5" s="435">
        <f>'Datos Simulación Dinámica Int'!BV5</f>
        <v>0</v>
      </c>
      <c r="BW5" s="435">
        <f>'Datos Simulación Dinámica Int'!BW5</f>
        <v>0</v>
      </c>
      <c r="BX5" s="435">
        <f>'Datos Simulación Dinámica Int'!BX5</f>
        <v>0</v>
      </c>
      <c r="BY5" s="435">
        <f>'Datos Simulación Dinámica Int'!BY5</f>
        <v>0</v>
      </c>
      <c r="BZ5" s="435">
        <f>'Datos Simulación Dinámica Int'!BZ5</f>
        <v>0</v>
      </c>
      <c r="CA5" s="435">
        <f>'Datos Simulación Dinámica Int'!CA5</f>
        <v>0</v>
      </c>
      <c r="CB5" s="435">
        <f>'Datos Simulación Dinámica Int'!CB5</f>
        <v>0</v>
      </c>
      <c r="CC5" s="435">
        <f>'Datos Simulación Dinámica Int'!CC5</f>
        <v>0</v>
      </c>
      <c r="CD5" s="435">
        <f>'Datos Simulación Dinámica Int'!CD5</f>
        <v>0</v>
      </c>
      <c r="CE5" s="435">
        <f>'Datos Simulación Dinámica Int'!CE5</f>
        <v>0</v>
      </c>
      <c r="CF5" s="436">
        <f>'Datos Simulación Dinámica Int'!CF5</f>
        <v>0</v>
      </c>
      <c r="CG5" s="437" t="str">
        <f>'Datos Simulación Dinámica Int'!CG5</f>
        <v>REMUNERACIONES</v>
      </c>
      <c r="CH5" s="438">
        <f>'Datos Simulación Dinámica Int'!CH5</f>
        <v>0</v>
      </c>
      <c r="CI5" s="438">
        <f>'Datos Simulación Dinámica Int'!CI5</f>
        <v>0</v>
      </c>
      <c r="CJ5" s="438">
        <f>'Datos Simulación Dinámica Int'!CJ5</f>
        <v>0</v>
      </c>
      <c r="CK5" s="438">
        <f>'Datos Simulación Dinámica Int'!CK5</f>
        <v>0</v>
      </c>
      <c r="CL5" s="438">
        <f>'Datos Simulación Dinámica Int'!CL5</f>
        <v>0</v>
      </c>
      <c r="CM5" s="438">
        <f>'Datos Simulación Dinámica Int'!CM5</f>
        <v>0</v>
      </c>
      <c r="CN5" s="438">
        <f>'Datos Simulación Dinámica Int'!CN5</f>
        <v>0</v>
      </c>
      <c r="CO5" s="438">
        <f>'Datos Simulación Dinámica Int'!CO5</f>
        <v>0</v>
      </c>
      <c r="CP5" s="438">
        <f>'Datos Simulación Dinámica Int'!CP5</f>
        <v>0</v>
      </c>
      <c r="CQ5" s="438">
        <f>'Datos Simulación Dinámica Int'!CQ5</f>
        <v>0</v>
      </c>
      <c r="CR5" s="438">
        <f>'Datos Simulación Dinámica Int'!CR5</f>
        <v>0</v>
      </c>
      <c r="CS5" s="438">
        <f>'Datos Simulación Dinámica Int'!CS5</f>
        <v>0</v>
      </c>
      <c r="CT5" s="438">
        <f>'Datos Simulación Dinámica Int'!CT5</f>
        <v>0</v>
      </c>
      <c r="CU5" s="439">
        <f>'Datos Simulación Dinámica Int'!CU5</f>
        <v>0</v>
      </c>
      <c r="CV5" s="440" t="str">
        <f>'Datos Simulación Dinámica Int'!CV5</f>
        <v>IMPUESTOS A LA PRODUCCIÓN</v>
      </c>
      <c r="CW5" s="441">
        <f>'Datos Simulación Dinámica Int'!CW5</f>
        <v>0</v>
      </c>
      <c r="CX5" s="441">
        <f>'Datos Simulación Dinámica Int'!CX5</f>
        <v>0</v>
      </c>
      <c r="CY5" s="441">
        <f>'Datos Simulación Dinámica Int'!CY5</f>
        <v>0</v>
      </c>
      <c r="CZ5" s="441">
        <f>'Datos Simulación Dinámica Int'!CZ5</f>
        <v>0</v>
      </c>
      <c r="DA5" s="441">
        <f>'Datos Simulación Dinámica Int'!DA5</f>
        <v>0</v>
      </c>
      <c r="DB5" s="441">
        <f>'Datos Simulación Dinámica Int'!DB5</f>
        <v>0</v>
      </c>
      <c r="DC5" s="441">
        <f>'Datos Simulación Dinámica Int'!DC5</f>
        <v>0</v>
      </c>
      <c r="DD5" s="441">
        <f>'Datos Simulación Dinámica Int'!DD5</f>
        <v>0</v>
      </c>
      <c r="DE5" s="441">
        <f>'Datos Simulación Dinámica Int'!DE5</f>
        <v>0</v>
      </c>
      <c r="DF5" s="441">
        <f>'Datos Simulación Dinámica Int'!DF5</f>
        <v>0</v>
      </c>
      <c r="DG5" s="441">
        <f>'Datos Simulación Dinámica Int'!DG5</f>
        <v>0</v>
      </c>
      <c r="DH5" s="441">
        <f>'Datos Simulación Dinámica Int'!DH5</f>
        <v>0</v>
      </c>
      <c r="DI5" s="441">
        <f>'Datos Simulación Dinámica Int'!DI5</f>
        <v>0</v>
      </c>
      <c r="DJ5" s="442">
        <f>'Datos Simulación Dinámica Int'!DJ5</f>
        <v>0</v>
      </c>
      <c r="DK5" s="443" t="str">
        <f>'Datos Simulación Dinámica Int'!DK5</f>
        <v>EBE</v>
      </c>
      <c r="DL5" s="444">
        <f>'Datos Simulación Dinámica Int'!DL5</f>
        <v>0</v>
      </c>
      <c r="DM5" s="444">
        <f>'Datos Simulación Dinámica Int'!DM5</f>
        <v>0</v>
      </c>
      <c r="DN5" s="444">
        <f>'Datos Simulación Dinámica Int'!DN5</f>
        <v>0</v>
      </c>
      <c r="DO5" s="444">
        <f>'Datos Simulación Dinámica Int'!DO5</f>
        <v>0</v>
      </c>
      <c r="DP5" s="444">
        <f>'Datos Simulación Dinámica Int'!DP5</f>
        <v>0</v>
      </c>
      <c r="DQ5" s="444">
        <f>'Datos Simulación Dinámica Int'!DQ5</f>
        <v>0</v>
      </c>
      <c r="DR5" s="444">
        <f>'Datos Simulación Dinámica Int'!DR5</f>
        <v>0</v>
      </c>
      <c r="DS5" s="444">
        <f>'Datos Simulación Dinámica Int'!DS5</f>
        <v>0</v>
      </c>
      <c r="DT5" s="444">
        <f>'Datos Simulación Dinámica Int'!DT5</f>
        <v>0</v>
      </c>
      <c r="DU5" s="444">
        <f>'Datos Simulación Dinámica Int'!DU5</f>
        <v>0</v>
      </c>
      <c r="DV5" s="444">
        <f>'Datos Simulación Dinámica Int'!DV5</f>
        <v>0</v>
      </c>
      <c r="DW5" s="444">
        <f>'Datos Simulación Dinámica Int'!DW5</f>
        <v>0</v>
      </c>
      <c r="DX5" s="444">
        <f>'Datos Simulación Dinámica Int'!DX5</f>
        <v>0</v>
      </c>
      <c r="DY5" s="445">
        <f>'Datos Simulación Dinámica Int'!DY5</f>
        <v>0</v>
      </c>
    </row>
    <row r="6" spans="1:129" ht="49.5" customHeight="1" thickBot="1" x14ac:dyDescent="0.6">
      <c r="D6" s="488" t="str">
        <f>'Datos Simulación Dinámica Int'!D6</f>
        <v>DATOS INICIALES</v>
      </c>
      <c r="E6" s="489"/>
      <c r="F6" s="489"/>
      <c r="G6" s="489"/>
      <c r="H6" s="489"/>
      <c r="I6" s="489"/>
      <c r="J6" s="489"/>
      <c r="K6" s="489"/>
      <c r="L6" s="489"/>
      <c r="M6" s="489"/>
      <c r="N6" s="489"/>
      <c r="O6" s="489"/>
      <c r="P6" s="489"/>
      <c r="Q6" s="490"/>
      <c r="R6" s="487" t="str">
        <f>'Datos Simulación Dinámica Int'!R6</f>
        <v>EFECTO DIRECTO EN LA DEMANDA FINAL</v>
      </c>
      <c r="S6" s="487">
        <f>'Datos Simulación Dinámica Int'!S6</f>
        <v>0</v>
      </c>
      <c r="T6" s="487">
        <f>'Datos Simulación Dinámica Int'!T6</f>
        <v>0</v>
      </c>
      <c r="U6" s="487">
        <f>'Datos Simulación Dinámica Int'!U6</f>
        <v>0</v>
      </c>
      <c r="V6" s="487">
        <f>'Datos Simulación Dinámica Int'!V6</f>
        <v>0</v>
      </c>
      <c r="W6" s="487">
        <f>'Datos Simulación Dinámica Int'!W6</f>
        <v>0</v>
      </c>
      <c r="X6" s="487">
        <f>'Datos Simulación Dinámica Int'!X6</f>
        <v>0</v>
      </c>
      <c r="Y6" s="168"/>
      <c r="Z6" s="465" t="str">
        <f>'Datos Simulación Dinámica Int'!Z6</f>
        <v>INCREMENTO ABSOLUTO DEL VALOR DE LA PRODUCCIÓN DEBIDO A:</v>
      </c>
      <c r="AA6" s="466">
        <f>'Datos Simulación Dinámica Int'!AA6</f>
        <v>0</v>
      </c>
      <c r="AB6" s="466">
        <f>'Datos Simulación Dinámica Int'!AB6</f>
        <v>0</v>
      </c>
      <c r="AC6" s="466">
        <f>'Datos Simulación Dinámica Int'!AC6</f>
        <v>0</v>
      </c>
      <c r="AD6" s="466">
        <f>'Datos Simulación Dinámica Int'!AD6</f>
        <v>0</v>
      </c>
      <c r="AE6" s="466">
        <f>'Datos Simulación Dinámica Int'!AE6</f>
        <v>0</v>
      </c>
      <c r="AF6" s="467">
        <f>'Datos Simulación Dinámica Int'!AF6</f>
        <v>0</v>
      </c>
      <c r="AG6" s="462" t="str">
        <f>'Datos Simulación Dinámica Int'!AG6</f>
        <v>TASA DE CRECIMIENTO DE LA PRODUCCIÓN DEBIDO A:</v>
      </c>
      <c r="AH6" s="463">
        <f>'Datos Simulación Dinámica Int'!AH6</f>
        <v>0</v>
      </c>
      <c r="AI6" s="463">
        <f>'Datos Simulación Dinámica Int'!AI6</f>
        <v>0</v>
      </c>
      <c r="AJ6" s="463">
        <f>'Datos Simulación Dinámica Int'!AJ6</f>
        <v>0</v>
      </c>
      <c r="AK6" s="463">
        <f>'Datos Simulación Dinámica Int'!AK6</f>
        <v>0</v>
      </c>
      <c r="AL6" s="463">
        <f>'Datos Simulación Dinámica Int'!AL6</f>
        <v>0</v>
      </c>
      <c r="AM6" s="463">
        <f>'Datos Simulación Dinámica Int'!AM6</f>
        <v>0</v>
      </c>
      <c r="AN6" s="168"/>
      <c r="AO6" s="465" t="str">
        <f>'Datos Simulación Dinámica Int'!AO6</f>
        <v>INCREMENTO ABSOLUTO DEL EMPLEO DEBIDO A:</v>
      </c>
      <c r="AP6" s="466">
        <f>'Datos Simulación Dinámica Int'!AP6</f>
        <v>0</v>
      </c>
      <c r="AQ6" s="466">
        <f>'Datos Simulación Dinámica Int'!AQ6</f>
        <v>0</v>
      </c>
      <c r="AR6" s="466">
        <f>'Datos Simulación Dinámica Int'!AR6</f>
        <v>0</v>
      </c>
      <c r="AS6" s="466">
        <f>'Datos Simulación Dinámica Int'!AS6</f>
        <v>0</v>
      </c>
      <c r="AT6" s="466">
        <f>'Datos Simulación Dinámica Int'!AT6</f>
        <v>0</v>
      </c>
      <c r="AU6" s="467">
        <f>'Datos Simulación Dinámica Int'!AU6</f>
        <v>0</v>
      </c>
      <c r="AV6" s="462" t="str">
        <f>'Datos Simulación Dinámica Int'!AV6</f>
        <v>TASA DE CRECIMIENTO DEL EMPLEO</v>
      </c>
      <c r="AW6" s="463">
        <f>'Datos Simulación Dinámica Int'!AW6</f>
        <v>0</v>
      </c>
      <c r="AX6" s="463">
        <f>'Datos Simulación Dinámica Int'!AX6</f>
        <v>0</v>
      </c>
      <c r="AY6" s="463">
        <f>'Datos Simulación Dinámica Int'!AY6</f>
        <v>0</v>
      </c>
      <c r="AZ6" s="463">
        <f>'Datos Simulación Dinámica Int'!AZ6</f>
        <v>0</v>
      </c>
      <c r="BA6" s="463">
        <f>'Datos Simulación Dinámica Int'!BA6</f>
        <v>0</v>
      </c>
      <c r="BB6" s="463">
        <f>'Datos Simulación Dinámica Int'!BB6</f>
        <v>0</v>
      </c>
      <c r="BC6" s="168"/>
      <c r="BD6" s="465" t="str">
        <f>'Datos Simulación Dinámica Int'!BD6</f>
        <v>INCREMENTO ABSOLUTO DEL CI IMPORTADO DEBIDO A:</v>
      </c>
      <c r="BE6" s="466"/>
      <c r="BF6" s="466"/>
      <c r="BG6" s="466"/>
      <c r="BH6" s="466"/>
      <c r="BI6" s="466"/>
      <c r="BJ6" s="467"/>
      <c r="BK6" s="462" t="str">
        <f>'Datos Simulación Dinámica Int'!BK6</f>
        <v>TASA DE CRECIMIENTO DEL CI IMPORTADO</v>
      </c>
      <c r="BL6" s="463"/>
      <c r="BM6" s="463"/>
      <c r="BN6" s="463"/>
      <c r="BO6" s="463"/>
      <c r="BP6" s="463"/>
      <c r="BQ6" s="463"/>
      <c r="BR6" s="168"/>
      <c r="BS6" s="465" t="str">
        <f>'Datos Simulación Dinámica Int'!BS6</f>
        <v>INCREMENTO ABSOLUTO DEL VAB DEBIDO A:</v>
      </c>
      <c r="BT6" s="466">
        <f>'Datos Simulación Dinámica Int'!BT6</f>
        <v>0</v>
      </c>
      <c r="BU6" s="466">
        <f>'Datos Simulación Dinámica Int'!BU6</f>
        <v>0</v>
      </c>
      <c r="BV6" s="466">
        <f>'Datos Simulación Dinámica Int'!BV6</f>
        <v>0</v>
      </c>
      <c r="BW6" s="466">
        <f>'Datos Simulación Dinámica Int'!BW6</f>
        <v>0</v>
      </c>
      <c r="BX6" s="466">
        <f>'Datos Simulación Dinámica Int'!BX6</f>
        <v>0</v>
      </c>
      <c r="BY6" s="467">
        <f>'Datos Simulación Dinámica Int'!BY6</f>
        <v>0</v>
      </c>
      <c r="BZ6" s="462" t="str">
        <f>'Datos Simulación Dinámica Int'!BZ6</f>
        <v>TASA DE CRECIMIENTO DEL VAB</v>
      </c>
      <c r="CA6" s="463">
        <f>'Datos Simulación Dinámica Int'!CA6</f>
        <v>0</v>
      </c>
      <c r="CB6" s="463">
        <f>'Datos Simulación Dinámica Int'!CB6</f>
        <v>0</v>
      </c>
      <c r="CC6" s="463">
        <f>'Datos Simulación Dinámica Int'!CC6</f>
        <v>0</v>
      </c>
      <c r="CD6" s="463">
        <f>'Datos Simulación Dinámica Int'!CD6</f>
        <v>0</v>
      </c>
      <c r="CE6" s="463">
        <f>'Datos Simulación Dinámica Int'!CE6</f>
        <v>0</v>
      </c>
      <c r="CF6" s="463">
        <f>'Datos Simulación Dinámica Int'!CF6</f>
        <v>0</v>
      </c>
      <c r="CG6" s="168"/>
      <c r="CH6" s="465" t="str">
        <f>'Datos Simulación Dinámica Int'!CH6</f>
        <v>INCREMENTO ABSOLUTO DE LAS REMUNERACIONES DEBIDO A:</v>
      </c>
      <c r="CI6" s="466">
        <f>'Datos Simulación Dinámica Int'!CI6</f>
        <v>0</v>
      </c>
      <c r="CJ6" s="466">
        <f>'Datos Simulación Dinámica Int'!CJ6</f>
        <v>0</v>
      </c>
      <c r="CK6" s="466">
        <f>'Datos Simulación Dinámica Int'!CK6</f>
        <v>0</v>
      </c>
      <c r="CL6" s="466">
        <f>'Datos Simulación Dinámica Int'!CL6</f>
        <v>0</v>
      </c>
      <c r="CM6" s="466">
        <f>'Datos Simulación Dinámica Int'!CM6</f>
        <v>0</v>
      </c>
      <c r="CN6" s="467">
        <f>'Datos Simulación Dinámica Int'!CN6</f>
        <v>0</v>
      </c>
      <c r="CO6" s="462" t="str">
        <f>'Datos Simulación Dinámica Int'!CO6</f>
        <v>TASA DE CRECIMIENTO DE LAS REMUNERACIONES</v>
      </c>
      <c r="CP6" s="463">
        <f>'Datos Simulación Dinámica Int'!CP6</f>
        <v>0</v>
      </c>
      <c r="CQ6" s="463">
        <f>'Datos Simulación Dinámica Int'!CQ6</f>
        <v>0</v>
      </c>
      <c r="CR6" s="463">
        <f>'Datos Simulación Dinámica Int'!CR6</f>
        <v>0</v>
      </c>
      <c r="CS6" s="463">
        <f>'Datos Simulación Dinámica Int'!CS6</f>
        <v>0</v>
      </c>
      <c r="CT6" s="463">
        <f>'Datos Simulación Dinámica Int'!CT6</f>
        <v>0</v>
      </c>
      <c r="CU6" s="463">
        <f>'Datos Simulación Dinámica Int'!CU6</f>
        <v>0</v>
      </c>
      <c r="CV6" s="168"/>
      <c r="CW6" s="465" t="str">
        <f>'Datos Simulación Dinámica Int'!CW6</f>
        <v>INCREMENTO ABSOLUTO DE LOS IMPUESTOS A LA PRODUCCIÓN DEBIDO A:</v>
      </c>
      <c r="CX6" s="466">
        <f>'Datos Simulación Dinámica Int'!CX6</f>
        <v>0</v>
      </c>
      <c r="CY6" s="466">
        <f>'Datos Simulación Dinámica Int'!CY6</f>
        <v>0</v>
      </c>
      <c r="CZ6" s="466">
        <f>'Datos Simulación Dinámica Int'!CZ6</f>
        <v>0</v>
      </c>
      <c r="DA6" s="466">
        <f>'Datos Simulación Dinámica Int'!DA6</f>
        <v>0</v>
      </c>
      <c r="DB6" s="466">
        <f>'Datos Simulación Dinámica Int'!DB6</f>
        <v>0</v>
      </c>
      <c r="DC6" s="467">
        <f>'Datos Simulación Dinámica Int'!DC6</f>
        <v>0</v>
      </c>
      <c r="DD6" s="462" t="str">
        <f>'Datos Simulación Dinámica Int'!DD6</f>
        <v>TASA DE CRECIMIENTO DE LOS IMPUESTOS A LA PRODUCCIÓN</v>
      </c>
      <c r="DE6" s="463">
        <f>'Datos Simulación Dinámica Int'!DE6</f>
        <v>0</v>
      </c>
      <c r="DF6" s="463">
        <f>'Datos Simulación Dinámica Int'!DF6</f>
        <v>0</v>
      </c>
      <c r="DG6" s="463">
        <f>'Datos Simulación Dinámica Int'!DG6</f>
        <v>0</v>
      </c>
      <c r="DH6" s="463">
        <f>'Datos Simulación Dinámica Int'!DH6</f>
        <v>0</v>
      </c>
      <c r="DI6" s="463">
        <f>'Datos Simulación Dinámica Int'!DI6</f>
        <v>0</v>
      </c>
      <c r="DJ6" s="463">
        <f>'Datos Simulación Dinámica Int'!DJ6</f>
        <v>0</v>
      </c>
      <c r="DK6" s="168"/>
      <c r="DL6" s="465" t="str">
        <f>'Datos Simulación Dinámica Int'!DL6</f>
        <v>INCREMENTO ABSOLUTO DEL EBE DEBIDO A:</v>
      </c>
      <c r="DM6" s="466">
        <f>'Datos Simulación Dinámica Int'!DM6</f>
        <v>0</v>
      </c>
      <c r="DN6" s="466">
        <f>'Datos Simulación Dinámica Int'!DN6</f>
        <v>0</v>
      </c>
      <c r="DO6" s="466">
        <f>'Datos Simulación Dinámica Int'!DO6</f>
        <v>0</v>
      </c>
      <c r="DP6" s="466">
        <f>'Datos Simulación Dinámica Int'!DP6</f>
        <v>0</v>
      </c>
      <c r="DQ6" s="466">
        <f>'Datos Simulación Dinámica Int'!DQ6</f>
        <v>0</v>
      </c>
      <c r="DR6" s="467">
        <f>'Datos Simulación Dinámica Int'!DR6</f>
        <v>0</v>
      </c>
      <c r="DS6" s="462" t="str">
        <f>'Datos Simulación Dinámica Int'!DS6</f>
        <v>TASA DE CRECIMIENTO DEL EBE A LA PRODUCCIÓN</v>
      </c>
      <c r="DT6" s="463">
        <f>'Datos Simulación Dinámica Int'!DT6</f>
        <v>0</v>
      </c>
      <c r="DU6" s="463">
        <f>'Datos Simulación Dinámica Int'!DU6</f>
        <v>0</v>
      </c>
      <c r="DV6" s="463">
        <f>'Datos Simulación Dinámica Int'!DV6</f>
        <v>0</v>
      </c>
      <c r="DW6" s="463">
        <f>'Datos Simulación Dinámica Int'!DW6</f>
        <v>0</v>
      </c>
      <c r="DX6" s="463">
        <f>'Datos Simulación Dinámica Int'!DX6</f>
        <v>0</v>
      </c>
      <c r="DY6" s="464">
        <f>'Datos Simulación Dinámica Int'!DY6</f>
        <v>0</v>
      </c>
    </row>
    <row r="7" spans="1:129" ht="15" customHeight="1" x14ac:dyDescent="0.55000000000000004">
      <c r="A7" s="494" t="str">
        <f>'Datos Simulación Dinámica Int'!A7</f>
        <v>ORDEN</v>
      </c>
      <c r="B7" s="496" t="str">
        <f>'Datos Simulación Dinámica Int'!B7</f>
        <v>CICN</v>
      </c>
      <c r="C7" s="498" t="str">
        <f>'Datos Simulación Dinámica Int'!C7</f>
        <v>INDUSTRIAS</v>
      </c>
      <c r="D7" s="500" t="str">
        <f>'Datos Simulación Dinámica Int'!D7</f>
        <v>DEMANDA FINAL</v>
      </c>
      <c r="E7" s="501" t="str">
        <f>'Datos Simulación Dinámica Int'!E7</f>
        <v>Gasto de consumo final de los Hogares Residentes (pb)</v>
      </c>
      <c r="F7" s="501" t="str">
        <f>'Datos Simulación Dinámica Int'!F7</f>
        <v>Gasto de consumo final del Gobierno General (pb)</v>
      </c>
      <c r="G7" s="501" t="str">
        <f>'Datos Simulación Dinámica Int'!G7</f>
        <v>Gasto de consumo final de las Instituciones sin Fines de Lucro que sirven a los hogares
(pb)</v>
      </c>
      <c r="H7" s="501" t="str">
        <f>'Datos Simulación Dinámica Int'!H7</f>
        <v>Formación bruta de capital fijo (pb)</v>
      </c>
      <c r="I7" s="501" t="str">
        <f>'Datos Simulación Dinámica Int'!I7</f>
        <v>Variación de existencias (pb)</v>
      </c>
      <c r="J7" s="501" t="str">
        <f>'Datos Simulación Dinámica Int'!J7</f>
        <v>Exportaciones de bienes y servicios (pb)</v>
      </c>
      <c r="K7" s="502" t="str">
        <f>'Datos Simulación Dinámica Int'!K7</f>
        <v>VALOR INICIAL DE LA PRODUCCIÓN</v>
      </c>
      <c r="L7" s="476" t="str">
        <f>'Datos Simulación Dinámica Int'!L7</f>
        <v>EMPLEO SITUACIÓN INICIAL</v>
      </c>
      <c r="M7" s="476" t="str">
        <f>'Datos Simulación Dinámica Int'!M7</f>
        <v>CI IMPORTADO</v>
      </c>
      <c r="N7" s="476" t="str">
        <f>'Datos Simulación Dinámica Int'!N7</f>
        <v>VAB</v>
      </c>
      <c r="O7" s="476" t="str">
        <f>'Datos Simulación Dinámica Int'!O7</f>
        <v>REMUNERACIONES</v>
      </c>
      <c r="P7" s="476" t="str">
        <f>'Datos Simulación Dinámica Int'!P7</f>
        <v>IMPUESTOS A LA PRODUCCIÓN</v>
      </c>
      <c r="Q7" s="478" t="str">
        <f>'Datos Simulación Dinámica Int'!Q7</f>
        <v>EBE</v>
      </c>
      <c r="R7" s="504" t="str">
        <f>'Datos Simulación Dinámica Int'!R7</f>
        <v>EFECTO DIRECTO TOTAL EN LA DEMANDA FINAL</v>
      </c>
      <c r="S7" s="480" t="str">
        <f>'Datos Simulación Dinámica Int'!S7</f>
        <v>Gasto de consumo final de los Hogares Residentes (pb)</v>
      </c>
      <c r="T7" s="480" t="str">
        <f>'Datos Simulación Dinámica Int'!T7</f>
        <v>Gasto de consumo final del Gobierno General (pb)</v>
      </c>
      <c r="U7" s="480" t="str">
        <f>'Datos Simulación Dinámica Int'!U7</f>
        <v>Gasto de consumo final de las Instituciones sin Fines de Lucro que sirven a los hogares
(pb)</v>
      </c>
      <c r="V7" s="480" t="str">
        <f>'Datos Simulación Dinámica Int'!V7</f>
        <v>Formación bruta de capital fijo (pb)</v>
      </c>
      <c r="W7" s="480" t="str">
        <f>'Datos Simulación Dinámica Int'!W7</f>
        <v>Variación de existencias (pb)</v>
      </c>
      <c r="X7" s="482" t="str">
        <f>'Datos Simulación Dinámica Int'!X7</f>
        <v>Exportaciones de bienes y servicios (pb)</v>
      </c>
      <c r="Y7" s="460" t="str">
        <f>'Datos Simulación Dinámica Int'!$Y$7</f>
        <v>VALOR FINAL DE LA PRODUCCIÓN</v>
      </c>
      <c r="Z7" s="456" t="str">
        <f>'Datos Simulación Dinámica Int'!Z7</f>
        <v>INCREMENTO ABSOLUTO DEL VALOR DE LA PRODUCCIÓN</v>
      </c>
      <c r="AA7" s="450" t="str">
        <f>'Datos Simulación Dinámica Int'!AA7</f>
        <v>Gasto de consumo final de los Hogares Residentes (pb)</v>
      </c>
      <c r="AB7" s="450" t="str">
        <f>'Datos Simulación Dinámica Int'!AB7</f>
        <v>Gasto de consumo final del Gobierno General (pb)</v>
      </c>
      <c r="AC7" s="450" t="str">
        <f>'Datos Simulación Dinámica Int'!AC7</f>
        <v>Gasto de consumo final de las Instituciones sin Fines de Lucro que sirven a los hogares
(pb)</v>
      </c>
      <c r="AD7" s="450" t="str">
        <f>'Datos Simulación Dinámica Int'!AD7</f>
        <v>Formación bruta de capital fijo (pb)</v>
      </c>
      <c r="AE7" s="450" t="str">
        <f>'Datos Simulación Dinámica Int'!AE7</f>
        <v>Variación de existencias (pb)</v>
      </c>
      <c r="AF7" s="450" t="str">
        <f>'Datos Simulación Dinámica Int'!AF7</f>
        <v>Exportaciones de bienes y servicios (pb)</v>
      </c>
      <c r="AG7" s="452" t="str">
        <f>'Datos Simulación Dinámica Int'!AG7</f>
        <v>TASA DE CRECIMIENTO DE LA PRODUCCIÓN</v>
      </c>
      <c r="AH7" s="446" t="str">
        <f>'Datos Simulación Dinámica Int'!AH7</f>
        <v>Gasto de consumo final de los Hogares Residentes (pb)</v>
      </c>
      <c r="AI7" s="446" t="str">
        <f>'Datos Simulación Dinámica Int'!AI7</f>
        <v>Gasto de consumo final del Gobierno General (pb)</v>
      </c>
      <c r="AJ7" s="446" t="str">
        <f>'Datos Simulación Dinámica Int'!AJ7</f>
        <v>Gasto de consumo final de las Instituciones sin Fines de Lucro que sirven a los hogares
(pb)</v>
      </c>
      <c r="AK7" s="446" t="str">
        <f>'Datos Simulación Dinámica Int'!AK7</f>
        <v>Formación bruta de capital fijo (pb)</v>
      </c>
      <c r="AL7" s="446" t="str">
        <f>'Datos Simulación Dinámica Int'!AL7</f>
        <v>Variación de existencias (pb)</v>
      </c>
      <c r="AM7" s="448" t="str">
        <f>'Datos Simulación Dinámica Int'!AM7</f>
        <v>Exportaciones de bienes y servicios (pb)</v>
      </c>
      <c r="AN7" s="460" t="str">
        <f>'Datos Simulación Dinámica Int'!$AN$7</f>
        <v>EMPLEO SITUACION FINAL</v>
      </c>
      <c r="AO7" s="456" t="str">
        <f>'Datos Simulación Dinámica Int'!AO7</f>
        <v>INCREMENTO ABSOLUTO DEL EMPLEO</v>
      </c>
      <c r="AP7" s="450" t="str">
        <f>'Datos Simulación Dinámica Int'!AP7</f>
        <v>Gasto de consumo final de los Hogares Residentes (pb)</v>
      </c>
      <c r="AQ7" s="450" t="str">
        <f>'Datos Simulación Dinámica Int'!AQ7</f>
        <v>Gasto de consumo final del Gobierno General (pb)</v>
      </c>
      <c r="AR7" s="450" t="str">
        <f>'Datos Simulación Dinámica Int'!AR7</f>
        <v>Gasto de consumo final de las Instituciones sin Fines de Lucro que sirven a los hogares
(pb)</v>
      </c>
      <c r="AS7" s="450" t="str">
        <f>'Datos Simulación Dinámica Int'!AS7</f>
        <v>Formación bruta de capital fijo (pb)</v>
      </c>
      <c r="AT7" s="450" t="str">
        <f>'Datos Simulación Dinámica Int'!AT7</f>
        <v>Variación de existencias (pb)</v>
      </c>
      <c r="AU7" s="450" t="str">
        <f>'Datos Simulación Dinámica Int'!AU7</f>
        <v>Exportaciones de bienes y servicios (pb)</v>
      </c>
      <c r="AV7" s="452" t="str">
        <f>'Datos Simulación Dinámica Int'!AV7</f>
        <v>TASA DE CRECIMIENTO DEL EMPLEO</v>
      </c>
      <c r="AW7" s="446" t="str">
        <f>'Datos Simulación Dinámica Int'!AW7</f>
        <v>Gasto de consumo final de los Hogares Residentes (pb)</v>
      </c>
      <c r="AX7" s="446" t="str">
        <f>'Datos Simulación Dinámica Int'!AX7</f>
        <v>Gasto de consumo final del Gobierno General (pb)</v>
      </c>
      <c r="AY7" s="446" t="str">
        <f>'Datos Simulación Dinámica Int'!AY7</f>
        <v>Gasto de consumo final de las Instituciones sin Fines de Lucro que sirven a los hogares
(pb)</v>
      </c>
      <c r="AZ7" s="446" t="str">
        <f>'Datos Simulación Dinámica Int'!AZ7</f>
        <v>Formación bruta de capital fijo (pb)</v>
      </c>
      <c r="BA7" s="446" t="str">
        <f>'Datos Simulación Dinámica Int'!BA7</f>
        <v>Variación de existencias (pb)</v>
      </c>
      <c r="BB7" s="448" t="str">
        <f>'Datos Simulación Dinámica Int'!BB7</f>
        <v>Exportaciones de bienes y servicios (pb)</v>
      </c>
      <c r="BC7" s="474" t="str">
        <f>'Datos Simulación Dinámica Int'!BC7</f>
        <v>CI IMPORTADO 
SITUACIÓN INICIAL</v>
      </c>
      <c r="BD7" s="456" t="str">
        <f>'Datos Simulación Dinámica Int'!BD7</f>
        <v>INCREMENTO ABSOLUTO DEL CI IMPORTADO</v>
      </c>
      <c r="BE7" s="450" t="str">
        <f>'Datos Simulación Dinámica Int'!BE7</f>
        <v>Gasto de consumo final de los Hogares Residentes (pb)</v>
      </c>
      <c r="BF7" s="450" t="str">
        <f>'Datos Simulación Dinámica Int'!BF7</f>
        <v>Gasto de consumo final del Gobierno General (pb)</v>
      </c>
      <c r="BG7" s="450" t="str">
        <f>'Datos Simulación Dinámica Int'!BG7</f>
        <v>Gasto de consumo final de las Instituciones sin Fines de Lucro que sirven a los hogares
(pb)</v>
      </c>
      <c r="BH7" s="450" t="str">
        <f>'Datos Simulación Dinámica Int'!BH7</f>
        <v>Formación bruta de capital fijo (pb)</v>
      </c>
      <c r="BI7" s="450" t="str">
        <f>'Datos Simulación Dinámica Int'!BI7</f>
        <v>Variación de existencias (pb)</v>
      </c>
      <c r="BJ7" s="450" t="str">
        <f>'Datos Simulación Dinámica Int'!BJ7</f>
        <v>Exportaciones de bienes y servicios (pb)</v>
      </c>
      <c r="BK7" s="452" t="str">
        <f>'Datos Simulación Dinámica Int'!BK7</f>
        <v>TASA DE CRECIMIENTO DEL CI IMPORTADO</v>
      </c>
      <c r="BL7" s="446" t="str">
        <f>'Datos Simulación Dinámica Int'!BL7</f>
        <v>Gasto de consumo final de los Hogares Residentes (pb)</v>
      </c>
      <c r="BM7" s="446" t="str">
        <f>'Datos Simulación Dinámica Int'!BM7</f>
        <v>Gasto de consumo final del Gobierno General (pb)</v>
      </c>
      <c r="BN7" s="446" t="str">
        <f>'Datos Simulación Dinámica Int'!BN7</f>
        <v>Gasto de consumo final de las Instituciones sin Fines de Lucro que sirven a los hogares
(pb)</v>
      </c>
      <c r="BO7" s="446" t="str">
        <f>'Datos Simulación Dinámica Int'!BO7</f>
        <v>Formación bruta de capital fijo (pb)</v>
      </c>
      <c r="BP7" s="446" t="str">
        <f>'Datos Simulación Dinámica Int'!BP7</f>
        <v>Variación de existencias (pb)</v>
      </c>
      <c r="BQ7" s="448" t="str">
        <f>'Datos Simulación Dinámica Int'!BQ7</f>
        <v>Exportaciones de bienes y servicios (pb)</v>
      </c>
      <c r="BR7" s="460" t="str">
        <f>'Datos Simulación Dinámica Int'!BR7</f>
        <v>VAB 
SITUACIÓN INICIAL</v>
      </c>
      <c r="BS7" s="456" t="str">
        <f>'Datos Simulación Dinámica Int'!BS7</f>
        <v>INCREMENTO ABSOLUTO DEL VAB DEBIDO A:</v>
      </c>
      <c r="BT7" s="450" t="str">
        <f>'Datos Simulación Dinámica Int'!BT7</f>
        <v>Gasto de consumo final de los Hogares Residentes (pb)</v>
      </c>
      <c r="BU7" s="450" t="str">
        <f>'Datos Simulación Dinámica Int'!BU7</f>
        <v>Gasto de consumo final del Gobierno General (pb)</v>
      </c>
      <c r="BV7" s="450" t="str">
        <f>'Datos Simulación Dinámica Int'!BV7</f>
        <v>Gasto de consumo final de las Instituciones sin Fines de Lucro que sirven a los hogares
(pb)</v>
      </c>
      <c r="BW7" s="450" t="str">
        <f>'Datos Simulación Dinámica Int'!BW7</f>
        <v>Formación bruta de capital fijo (pb)</v>
      </c>
      <c r="BX7" s="450" t="str">
        <f>'Datos Simulación Dinámica Int'!BX7</f>
        <v>Variación de existencias (pb)</v>
      </c>
      <c r="BY7" s="450" t="str">
        <f>'Datos Simulación Dinámica Int'!BY7</f>
        <v>Exportaciones de bienes y servicios (pb)</v>
      </c>
      <c r="BZ7" s="452" t="str">
        <f>'Datos Simulación Dinámica Int'!BZ7</f>
        <v>TASA DE CRECIMIENTO DEL VAB</v>
      </c>
      <c r="CA7" s="446" t="str">
        <f>'Datos Simulación Dinámica Int'!CA7</f>
        <v>Gasto de consumo final de los Hogares Residentes (pb)</v>
      </c>
      <c r="CB7" s="446" t="str">
        <f>'Datos Simulación Dinámica Int'!CB7</f>
        <v>Gasto de consumo final del Gobierno General (pb)</v>
      </c>
      <c r="CC7" s="446" t="str">
        <f>'Datos Simulación Dinámica Int'!CC7</f>
        <v>Gasto de consumo final de las Instituciones sin Fines de Lucro que sirven a los hogares
(pb)</v>
      </c>
      <c r="CD7" s="446" t="str">
        <f>'Datos Simulación Dinámica Int'!CD7</f>
        <v>Formación bruta de capital fijo (pb)</v>
      </c>
      <c r="CE7" s="446" t="str">
        <f>'Datos Simulación Dinámica Int'!CE7</f>
        <v>Variación de existencias (pb)</v>
      </c>
      <c r="CF7" s="448" t="str">
        <f>'Datos Simulación Dinámica Int'!CF7</f>
        <v>Exportaciones de bienes y servicios (pb)</v>
      </c>
      <c r="CG7" s="460" t="str">
        <f>'Datos Simulación Dinámica Int'!CG7</f>
        <v>REMUNERACIONES
SITUACIÓN INICIAL</v>
      </c>
      <c r="CH7" s="456" t="str">
        <f>'Datos Simulación Dinámica Int'!CH7</f>
        <v>INCREMENTO ABSOLUTO DE LAS REMUNERACIONES</v>
      </c>
      <c r="CI7" s="450" t="str">
        <f>'Datos Simulación Dinámica Int'!CI7</f>
        <v>Gasto de consumo final de los Hogares Residentes (pb)</v>
      </c>
      <c r="CJ7" s="450" t="str">
        <f>'Datos Simulación Dinámica Int'!CJ7</f>
        <v>Gasto de consumo final del Gobierno General (pb)</v>
      </c>
      <c r="CK7" s="450" t="str">
        <f>'Datos Simulación Dinámica Int'!CK7</f>
        <v>Gasto de consumo final de las Instituciones sin Fines de Lucro que sirven a los hogares
(pb)</v>
      </c>
      <c r="CL7" s="450" t="str">
        <f>'Datos Simulación Dinámica Int'!CL7</f>
        <v>Formación bruta de capital fijo (pb)</v>
      </c>
      <c r="CM7" s="450" t="str">
        <f>'Datos Simulación Dinámica Int'!CM7</f>
        <v>Variación de existencias (pb)</v>
      </c>
      <c r="CN7" s="450" t="str">
        <f>'Datos Simulación Dinámica Int'!CN7</f>
        <v>Exportaciones de bienes y servicios (pb)</v>
      </c>
      <c r="CO7" s="452" t="str">
        <f>'Datos Simulación Dinámica Int'!CO7</f>
        <v>TASA DE CRECIMIENTO DEL CI IMPORTADO</v>
      </c>
      <c r="CP7" s="446" t="str">
        <f>'Datos Simulación Dinámica Int'!CP7</f>
        <v>Gasto de consumo final de los Hogares Residentes (pb)</v>
      </c>
      <c r="CQ7" s="446" t="str">
        <f>'Datos Simulación Dinámica Int'!CQ7</f>
        <v>Gasto de consumo final del Gobierno General (pb)</v>
      </c>
      <c r="CR7" s="446" t="str">
        <f>'Datos Simulación Dinámica Int'!CR7</f>
        <v>Gasto de consumo final de las Instituciones sin Fines de Lucro que sirven a los hogares
(pb)</v>
      </c>
      <c r="CS7" s="446" t="str">
        <f>'Datos Simulación Dinámica Int'!CS7</f>
        <v>Formación bruta de capital fijo (pb)</v>
      </c>
      <c r="CT7" s="446" t="str">
        <f>'Datos Simulación Dinámica Int'!CT7</f>
        <v>Variación de existencias (pb)</v>
      </c>
      <c r="CU7" s="448" t="str">
        <f>'Datos Simulación Dinámica Int'!CU7</f>
        <v>Exportaciones de bienes y servicios (pb)</v>
      </c>
      <c r="CV7" s="460" t="str">
        <f>'Datos Simulación Dinámica Int'!CV7</f>
        <v>IMPUESTOS A LA PRODUCCIÓN
SITUACIÓN INICIAL</v>
      </c>
      <c r="CW7" s="456" t="str">
        <f>'Datos Simulación Dinámica Int'!CW7</f>
        <v>INCREMENTO ABSOLUTO DE LOS IMPUESTOS A LA PRODUCCIÓN</v>
      </c>
      <c r="CX7" s="450" t="str">
        <f>'Datos Simulación Dinámica Int'!CX7</f>
        <v>Gasto de consumo final de los Hogares Residentes (pb)</v>
      </c>
      <c r="CY7" s="450" t="str">
        <f>'Datos Simulación Dinámica Int'!CY7</f>
        <v>Gasto de consumo final del Gobierno General (pb)</v>
      </c>
      <c r="CZ7" s="450" t="str">
        <f>'Datos Simulación Dinámica Int'!CZ7</f>
        <v>Gasto de consumo final de las Instituciones sin Fines de Lucro que sirven a los hogares
(pb)</v>
      </c>
      <c r="DA7" s="450" t="str">
        <f>'Datos Simulación Dinámica Int'!DA7</f>
        <v>Formación bruta de capital fijo (pb)</v>
      </c>
      <c r="DB7" s="450" t="str">
        <f>'Datos Simulación Dinámica Int'!DB7</f>
        <v>Variación de existencias (pb)</v>
      </c>
      <c r="DC7" s="450" t="str">
        <f>'Datos Simulación Dinámica Int'!DC7</f>
        <v>Exportaciones de bienes y servicios (pb)</v>
      </c>
      <c r="DD7" s="452" t="str">
        <f>'Datos Simulación Dinámica Int'!DD7</f>
        <v>TASA DE CRECIMIENTO DE LOS IMPUESTOS A LA PRODUCCIÓN</v>
      </c>
      <c r="DE7" s="446" t="str">
        <f>'Datos Simulación Dinámica Int'!DE7</f>
        <v>Gasto de consumo final de los Hogares Residentes (pb)</v>
      </c>
      <c r="DF7" s="446" t="str">
        <f>'Datos Simulación Dinámica Int'!DF7</f>
        <v>Gasto de consumo final del Gobierno General (pb)</v>
      </c>
      <c r="DG7" s="446" t="str">
        <f>'Datos Simulación Dinámica Int'!DG7</f>
        <v>Gasto de consumo final de las Instituciones sin Fines de Lucro que sirven a los hogares
(pb)</v>
      </c>
      <c r="DH7" s="446" t="str">
        <f>'Datos Simulación Dinámica Int'!DH7</f>
        <v>Formación bruta de capital fijo (pb)</v>
      </c>
      <c r="DI7" s="446" t="str">
        <f>'Datos Simulación Dinámica Int'!DI7</f>
        <v>Variación de existencias (pb)</v>
      </c>
      <c r="DJ7" s="458" t="str">
        <f>'Datos Simulación Dinámica Int'!DJ7</f>
        <v>Exportaciones de bienes y servicios (pb)</v>
      </c>
      <c r="DK7" s="454" t="str">
        <f>'Datos Simulación Dinámica Int'!DK7</f>
        <v>EBE
SITUACIÓN INICIAL</v>
      </c>
      <c r="DL7" s="456" t="str">
        <f>'Datos Simulación Dinámica Int'!DL7</f>
        <v>INCREMENTO ABSOLUTO DEL EBE</v>
      </c>
      <c r="DM7" s="450" t="str">
        <f>'Datos Simulación Dinámica Int'!DM7</f>
        <v>Gasto de consumo final de los Hogares Residentes (pb)</v>
      </c>
      <c r="DN7" s="450" t="str">
        <f>'Datos Simulación Dinámica Int'!DN7</f>
        <v>Gasto de consumo final del Gobierno General (pb)</v>
      </c>
      <c r="DO7" s="450" t="str">
        <f>'Datos Simulación Dinámica Int'!DO7</f>
        <v>Gasto de consumo final de las Instituciones sin Fines de Lucro que sirven a los hogares
(pb)</v>
      </c>
      <c r="DP7" s="450" t="str">
        <f>'Datos Simulación Dinámica Int'!DP7</f>
        <v>Formación bruta de capital fijo (pb)</v>
      </c>
      <c r="DQ7" s="450" t="str">
        <f>'Datos Simulación Dinámica Int'!DQ7</f>
        <v>Variación de existencias (pb)</v>
      </c>
      <c r="DR7" s="450" t="str">
        <f>'Datos Simulación Dinámica Int'!DR7</f>
        <v>Exportaciones de bienes y servicios (pb)</v>
      </c>
      <c r="DS7" s="452" t="str">
        <f>'Datos Simulación Dinámica Int'!DS7</f>
        <v>TASA DE CRECIMIENTO DEL EBE</v>
      </c>
      <c r="DT7" s="446" t="str">
        <f>'Datos Simulación Dinámica Int'!DT7</f>
        <v>Gasto de consumo final de los Hogares Residentes (pb)</v>
      </c>
      <c r="DU7" s="446" t="str">
        <f>'Datos Simulación Dinámica Int'!DU7</f>
        <v>Gasto de consumo final del Gobierno General (pb)</v>
      </c>
      <c r="DV7" s="446" t="str">
        <f>'Datos Simulación Dinámica Int'!DV7</f>
        <v>Gasto de consumo final de las Instituciones sin Fines de Lucro que sirven a los hogares
(pb)</v>
      </c>
      <c r="DW7" s="446" t="str">
        <f>'Datos Simulación Dinámica Int'!DW7</f>
        <v>Formación bruta de capital fijo (pb)</v>
      </c>
      <c r="DX7" s="446" t="str">
        <f>'Datos Simulación Dinámica Int'!DX7</f>
        <v>Variación de existencias (pb)</v>
      </c>
      <c r="DY7" s="448" t="str">
        <f>'Datos Simulación Dinámica Int'!DY7</f>
        <v>Exportaciones de bienes y servicios (pb)</v>
      </c>
    </row>
    <row r="8" spans="1:129" ht="77.25" customHeight="1" thickBot="1" x14ac:dyDescent="0.6">
      <c r="A8" s="495">
        <f>'Datos Simulación Dinámica Int'!A8</f>
        <v>0</v>
      </c>
      <c r="B8" s="497">
        <f>'Datos Simulación Dinámica Int'!B8</f>
        <v>0</v>
      </c>
      <c r="C8" s="499">
        <f>'Datos Simulación Dinámica Int'!C8</f>
        <v>0</v>
      </c>
      <c r="D8" s="457">
        <f>'Datos Simulación Dinámica Int'!D8</f>
        <v>0</v>
      </c>
      <c r="E8" s="451">
        <f>'Datos Simulación Dinámica Int'!E8</f>
        <v>0</v>
      </c>
      <c r="F8" s="451">
        <f>'Datos Simulación Dinámica Int'!F8</f>
        <v>0</v>
      </c>
      <c r="G8" s="451">
        <f>'Datos Simulación Dinámica Int'!G8</f>
        <v>0</v>
      </c>
      <c r="H8" s="451">
        <f>'Datos Simulación Dinámica Int'!H8</f>
        <v>0</v>
      </c>
      <c r="I8" s="451">
        <f>'Datos Simulación Dinámica Int'!I8</f>
        <v>0</v>
      </c>
      <c r="J8" s="451">
        <f>'Datos Simulación Dinámica Int'!J8</f>
        <v>0</v>
      </c>
      <c r="K8" s="503">
        <f>'Datos Simulación Dinámica Int'!K8</f>
        <v>0</v>
      </c>
      <c r="L8" s="477">
        <f>'Datos Simulación Dinámica Int'!L8</f>
        <v>0</v>
      </c>
      <c r="M8" s="477"/>
      <c r="N8" s="477"/>
      <c r="O8" s="477"/>
      <c r="P8" s="477"/>
      <c r="Q8" s="479"/>
      <c r="R8" s="505">
        <f>'Datos Simulación Dinámica Int'!R8</f>
        <v>0</v>
      </c>
      <c r="S8" s="481">
        <f>'Datos Simulación Dinámica Int'!S8</f>
        <v>0</v>
      </c>
      <c r="T8" s="481">
        <f>'Datos Simulación Dinámica Int'!T8</f>
        <v>0</v>
      </c>
      <c r="U8" s="481">
        <f>'Datos Simulación Dinámica Int'!U8</f>
        <v>0</v>
      </c>
      <c r="V8" s="481">
        <f>'Datos Simulación Dinámica Int'!V8</f>
        <v>0</v>
      </c>
      <c r="W8" s="481">
        <f>'Datos Simulación Dinámica Int'!W8</f>
        <v>0</v>
      </c>
      <c r="X8" s="483">
        <f>'Datos Simulación Dinámica Int'!X8</f>
        <v>0</v>
      </c>
      <c r="Y8" s="461"/>
      <c r="Z8" s="457">
        <f>'Datos Simulación Dinámica Int'!Z8</f>
        <v>0</v>
      </c>
      <c r="AA8" s="451">
        <f>'Datos Simulación Dinámica Int'!AA8</f>
        <v>0</v>
      </c>
      <c r="AB8" s="451">
        <f>'Datos Simulación Dinámica Int'!AB8</f>
        <v>0</v>
      </c>
      <c r="AC8" s="451">
        <f>'Datos Simulación Dinámica Int'!AC8</f>
        <v>0</v>
      </c>
      <c r="AD8" s="451">
        <f>'Datos Simulación Dinámica Int'!AD8</f>
        <v>0</v>
      </c>
      <c r="AE8" s="451">
        <f>'Datos Simulación Dinámica Int'!AE8</f>
        <v>0</v>
      </c>
      <c r="AF8" s="451">
        <f>'Datos Simulación Dinámica Int'!AF8</f>
        <v>0</v>
      </c>
      <c r="AG8" s="453">
        <f>'Datos Simulación Dinámica Int'!AG8</f>
        <v>0</v>
      </c>
      <c r="AH8" s="447">
        <f>'Datos Simulación Dinámica Int'!AH8</f>
        <v>0</v>
      </c>
      <c r="AI8" s="447">
        <f>'Datos Simulación Dinámica Int'!AI8</f>
        <v>0</v>
      </c>
      <c r="AJ8" s="447">
        <f>'Datos Simulación Dinámica Int'!AJ8</f>
        <v>0</v>
      </c>
      <c r="AK8" s="447">
        <f>'Datos Simulación Dinámica Int'!AK8</f>
        <v>0</v>
      </c>
      <c r="AL8" s="447">
        <f>'Datos Simulación Dinámica Int'!AL8</f>
        <v>0</v>
      </c>
      <c r="AM8" s="449">
        <f>'Datos Simulación Dinámica Int'!AM8</f>
        <v>0</v>
      </c>
      <c r="AN8" s="461"/>
      <c r="AO8" s="457">
        <f>'Datos Simulación Dinámica Int'!AO8</f>
        <v>0</v>
      </c>
      <c r="AP8" s="451">
        <f>'Datos Simulación Dinámica Int'!AP8</f>
        <v>0</v>
      </c>
      <c r="AQ8" s="451">
        <f>'Datos Simulación Dinámica Int'!AQ8</f>
        <v>0</v>
      </c>
      <c r="AR8" s="451">
        <f>'Datos Simulación Dinámica Int'!AR8</f>
        <v>0</v>
      </c>
      <c r="AS8" s="451">
        <f>'Datos Simulación Dinámica Int'!AS8</f>
        <v>0</v>
      </c>
      <c r="AT8" s="451">
        <f>'Datos Simulación Dinámica Int'!AT8</f>
        <v>0</v>
      </c>
      <c r="AU8" s="451">
        <f>'Datos Simulación Dinámica Int'!AU8</f>
        <v>0</v>
      </c>
      <c r="AV8" s="453">
        <f>'Datos Simulación Dinámica Int'!AV8</f>
        <v>0</v>
      </c>
      <c r="AW8" s="447">
        <f>'Datos Simulación Dinámica Int'!AW8</f>
        <v>0</v>
      </c>
      <c r="AX8" s="447">
        <f>'Datos Simulación Dinámica Int'!AX8</f>
        <v>0</v>
      </c>
      <c r="AY8" s="447">
        <f>'Datos Simulación Dinámica Int'!AY8</f>
        <v>0</v>
      </c>
      <c r="AZ8" s="447">
        <f>'Datos Simulación Dinámica Int'!AZ8</f>
        <v>0</v>
      </c>
      <c r="BA8" s="447">
        <f>'Datos Simulación Dinámica Int'!BA8</f>
        <v>0</v>
      </c>
      <c r="BB8" s="449">
        <f>'Datos Simulación Dinámica Int'!BB8</f>
        <v>0</v>
      </c>
      <c r="BC8" s="475"/>
      <c r="BD8" s="457"/>
      <c r="BE8" s="451"/>
      <c r="BF8" s="451"/>
      <c r="BG8" s="451"/>
      <c r="BH8" s="451"/>
      <c r="BI8" s="451"/>
      <c r="BJ8" s="451"/>
      <c r="BK8" s="453"/>
      <c r="BL8" s="447"/>
      <c r="BM8" s="447"/>
      <c r="BN8" s="447"/>
      <c r="BO8" s="447"/>
      <c r="BP8" s="447"/>
      <c r="BQ8" s="449"/>
      <c r="BR8" s="461">
        <f>'Datos Simulación Dinámica Int'!BR8</f>
        <v>0</v>
      </c>
      <c r="BS8" s="457">
        <f>'Datos Simulación Dinámica Int'!BS8</f>
        <v>0</v>
      </c>
      <c r="BT8" s="451">
        <f>'Datos Simulación Dinámica Int'!BT8</f>
        <v>0</v>
      </c>
      <c r="BU8" s="451">
        <f>'Datos Simulación Dinámica Int'!BU8</f>
        <v>0</v>
      </c>
      <c r="BV8" s="451">
        <f>'Datos Simulación Dinámica Int'!BV8</f>
        <v>0</v>
      </c>
      <c r="BW8" s="451">
        <f>'Datos Simulación Dinámica Int'!BW8</f>
        <v>0</v>
      </c>
      <c r="BX8" s="451">
        <f>'Datos Simulación Dinámica Int'!BX8</f>
        <v>0</v>
      </c>
      <c r="BY8" s="451">
        <f>'Datos Simulación Dinámica Int'!BY8</f>
        <v>0</v>
      </c>
      <c r="BZ8" s="453">
        <f>'Datos Simulación Dinámica Int'!BZ8</f>
        <v>0</v>
      </c>
      <c r="CA8" s="447">
        <f>'Datos Simulación Dinámica Int'!CA8</f>
        <v>0</v>
      </c>
      <c r="CB8" s="447">
        <f>'Datos Simulación Dinámica Int'!CB8</f>
        <v>0</v>
      </c>
      <c r="CC8" s="447">
        <f>'Datos Simulación Dinámica Int'!CC8</f>
        <v>0</v>
      </c>
      <c r="CD8" s="447">
        <f>'Datos Simulación Dinámica Int'!CD8</f>
        <v>0</v>
      </c>
      <c r="CE8" s="447">
        <f>'Datos Simulación Dinámica Int'!CE8</f>
        <v>0</v>
      </c>
      <c r="CF8" s="449">
        <f>'Datos Simulación Dinámica Int'!CF8</f>
        <v>0</v>
      </c>
      <c r="CG8" s="461">
        <f>'Datos Simulación Dinámica Int'!CG8</f>
        <v>0</v>
      </c>
      <c r="CH8" s="457">
        <f>'Datos Simulación Dinámica Int'!CH8</f>
        <v>0</v>
      </c>
      <c r="CI8" s="451">
        <f>'Datos Simulación Dinámica Int'!CI8</f>
        <v>0</v>
      </c>
      <c r="CJ8" s="451">
        <f>'Datos Simulación Dinámica Int'!CJ8</f>
        <v>0</v>
      </c>
      <c r="CK8" s="451">
        <f>'Datos Simulación Dinámica Int'!CK8</f>
        <v>0</v>
      </c>
      <c r="CL8" s="451">
        <f>'Datos Simulación Dinámica Int'!CL8</f>
        <v>0</v>
      </c>
      <c r="CM8" s="451">
        <f>'Datos Simulación Dinámica Int'!CM8</f>
        <v>0</v>
      </c>
      <c r="CN8" s="451">
        <f>'Datos Simulación Dinámica Int'!CN8</f>
        <v>0</v>
      </c>
      <c r="CO8" s="453">
        <f>'Datos Simulación Dinámica Int'!CO8</f>
        <v>0</v>
      </c>
      <c r="CP8" s="447">
        <f>'Datos Simulación Dinámica Int'!CP8</f>
        <v>0</v>
      </c>
      <c r="CQ8" s="447">
        <f>'Datos Simulación Dinámica Int'!CQ8</f>
        <v>0</v>
      </c>
      <c r="CR8" s="447">
        <f>'Datos Simulación Dinámica Int'!CR8</f>
        <v>0</v>
      </c>
      <c r="CS8" s="447">
        <f>'Datos Simulación Dinámica Int'!CS8</f>
        <v>0</v>
      </c>
      <c r="CT8" s="447">
        <f>'Datos Simulación Dinámica Int'!CT8</f>
        <v>0</v>
      </c>
      <c r="CU8" s="449">
        <f>'Datos Simulación Dinámica Int'!CU8</f>
        <v>0</v>
      </c>
      <c r="CV8" s="461">
        <f>'Datos Simulación Dinámica Int'!CV8</f>
        <v>0</v>
      </c>
      <c r="CW8" s="457">
        <f>'Datos Simulación Dinámica Int'!CW8</f>
        <v>0</v>
      </c>
      <c r="CX8" s="451">
        <f>'Datos Simulación Dinámica Int'!CX8</f>
        <v>0</v>
      </c>
      <c r="CY8" s="451">
        <f>'Datos Simulación Dinámica Int'!CY8</f>
        <v>0</v>
      </c>
      <c r="CZ8" s="451">
        <f>'Datos Simulación Dinámica Int'!CZ8</f>
        <v>0</v>
      </c>
      <c r="DA8" s="451">
        <f>'Datos Simulación Dinámica Int'!DA8</f>
        <v>0</v>
      </c>
      <c r="DB8" s="451">
        <f>'Datos Simulación Dinámica Int'!DB8</f>
        <v>0</v>
      </c>
      <c r="DC8" s="451">
        <f>'Datos Simulación Dinámica Int'!DC8</f>
        <v>0</v>
      </c>
      <c r="DD8" s="453">
        <f>'Datos Simulación Dinámica Int'!DD8</f>
        <v>0</v>
      </c>
      <c r="DE8" s="447">
        <f>'Datos Simulación Dinámica Int'!DE8</f>
        <v>0</v>
      </c>
      <c r="DF8" s="447">
        <f>'Datos Simulación Dinámica Int'!DF8</f>
        <v>0</v>
      </c>
      <c r="DG8" s="447">
        <f>'Datos Simulación Dinámica Int'!DG8</f>
        <v>0</v>
      </c>
      <c r="DH8" s="447">
        <f>'Datos Simulación Dinámica Int'!DH8</f>
        <v>0</v>
      </c>
      <c r="DI8" s="447">
        <f>'Datos Simulación Dinámica Int'!DI8</f>
        <v>0</v>
      </c>
      <c r="DJ8" s="459">
        <f>'Datos Simulación Dinámica Int'!DJ8</f>
        <v>0</v>
      </c>
      <c r="DK8" s="455">
        <f>'Datos Simulación Dinámica Int'!DK8</f>
        <v>0</v>
      </c>
      <c r="DL8" s="457">
        <f>'Datos Simulación Dinámica Int'!DL8</f>
        <v>0</v>
      </c>
      <c r="DM8" s="451">
        <f>'Datos Simulación Dinámica Int'!DM8</f>
        <v>0</v>
      </c>
      <c r="DN8" s="451">
        <f>'Datos Simulación Dinámica Int'!DN8</f>
        <v>0</v>
      </c>
      <c r="DO8" s="451">
        <f>'Datos Simulación Dinámica Int'!DO8</f>
        <v>0</v>
      </c>
      <c r="DP8" s="451">
        <f>'Datos Simulación Dinámica Int'!DP8</f>
        <v>0</v>
      </c>
      <c r="DQ8" s="451">
        <f>'Datos Simulación Dinámica Int'!DQ8</f>
        <v>0</v>
      </c>
      <c r="DR8" s="451">
        <f>'Datos Simulación Dinámica Int'!DR8</f>
        <v>0</v>
      </c>
      <c r="DS8" s="453">
        <f>'Datos Simulación Dinámica Int'!DS8</f>
        <v>0</v>
      </c>
      <c r="DT8" s="447">
        <f>'Datos Simulación Dinámica Int'!DT8</f>
        <v>0</v>
      </c>
      <c r="DU8" s="447">
        <f>'Datos Simulación Dinámica Int'!DU8</f>
        <v>0</v>
      </c>
      <c r="DV8" s="447">
        <f>'Datos Simulación Dinámica Int'!DV8</f>
        <v>0</v>
      </c>
      <c r="DW8" s="447">
        <f>'Datos Simulación Dinámica Int'!DW8</f>
        <v>0</v>
      </c>
      <c r="DX8" s="447">
        <f>'Datos Simulación Dinámica Int'!DX8</f>
        <v>0</v>
      </c>
      <c r="DY8" s="449">
        <f>'Datos Simulación Dinámica Int'!DY8</f>
        <v>0</v>
      </c>
    </row>
    <row r="9" spans="1:129" ht="15" customHeight="1" x14ac:dyDescent="0.55000000000000004">
      <c r="A9" s="150">
        <f>'Datos Simulación Dinámica Int'!A9</f>
        <v>1</v>
      </c>
      <c r="B9" s="150" t="str">
        <f>'Datos Simulación Dinámica Int'!B9</f>
        <v>001001</v>
      </c>
      <c r="C9" s="151" t="str">
        <f>'Datos Simulación Dinámica Int'!C9</f>
        <v>Cultivo de banano, café y cacao</v>
      </c>
      <c r="D9" s="165">
        <f>'Datos Simulación Dinámica Int'!D9</f>
        <v>3453105.9174191989</v>
      </c>
      <c r="E9" s="167">
        <f>'Datos Simulación Dinámica Int'!E9</f>
        <v>377714.25945583405</v>
      </c>
      <c r="F9" s="167">
        <f>'Datos Simulación Dinámica Int'!F9</f>
        <v>0</v>
      </c>
      <c r="G9" s="167">
        <f>'Datos Simulación Dinámica Int'!G9</f>
        <v>0</v>
      </c>
      <c r="H9" s="167">
        <f>'Datos Simulación Dinámica Int'!H9</f>
        <v>77104.487575967185</v>
      </c>
      <c r="I9" s="167">
        <f>'Datos Simulación Dinámica Int'!I9</f>
        <v>-3703.1161223422259</v>
      </c>
      <c r="J9" s="167">
        <f>'Datos Simulación Dinámica Int'!J9</f>
        <v>3001990.2865097397</v>
      </c>
      <c r="K9" s="314">
        <f>'Datos Simulación Dinámica Int'!K9</f>
        <v>3833512.9999999986</v>
      </c>
      <c r="L9" s="331">
        <f>'Datos Simulación Dinámica Int'!L9</f>
        <v>436613.99999999988</v>
      </c>
      <c r="M9" s="331">
        <f>'Datos Simulación Dinámica Int'!M9</f>
        <v>130719.55281300945</v>
      </c>
      <c r="N9" s="331">
        <f>'Datos Simulación Dinámica Int'!N9</f>
        <v>2535224</v>
      </c>
      <c r="O9" s="331">
        <f>'Datos Simulación Dinámica Int'!O9</f>
        <v>849248</v>
      </c>
      <c r="P9" s="331">
        <f>'Datos Simulación Dinámica Int'!P9</f>
        <v>14921</v>
      </c>
      <c r="Q9" s="331">
        <f>'Datos Simulación Dinámica Int'!Q9</f>
        <v>1671055</v>
      </c>
      <c r="R9" s="318">
        <f>'Datos Simulación Dinámica Int'!R9</f>
        <v>3453105.9174191989</v>
      </c>
      <c r="S9" s="167">
        <f>'Datos Simulación Dinámica Int'!S9</f>
        <v>377714.25945583405</v>
      </c>
      <c r="T9" s="167">
        <f>'Datos Simulación Dinámica Int'!T9</f>
        <v>0</v>
      </c>
      <c r="U9" s="167">
        <f>'Datos Simulación Dinámica Int'!U9</f>
        <v>0</v>
      </c>
      <c r="V9" s="167">
        <f>'Datos Simulación Dinámica Int'!V9</f>
        <v>77104.487575967185</v>
      </c>
      <c r="W9" s="167">
        <f>'Datos Simulación Dinámica Int'!W9</f>
        <v>-3703.1161223422259</v>
      </c>
      <c r="X9" s="167">
        <f>'Datos Simulación Dinámica Int'!X9</f>
        <v>3001990.2865097397</v>
      </c>
      <c r="Y9" s="169">
        <f>'Datos Simulación Dinámica Int'!Y9</f>
        <v>3833512.9999999986</v>
      </c>
      <c r="Z9" s="165">
        <f>'Datos Simulación Dinámica Int'!Z9</f>
        <v>0</v>
      </c>
      <c r="AA9" s="162">
        <f>'Datos Simulación Dinámica Int'!AA9</f>
        <v>0</v>
      </c>
      <c r="AB9" s="162">
        <f>'Datos Simulación Dinámica Int'!AB9</f>
        <v>0</v>
      </c>
      <c r="AC9" s="162">
        <f>'Datos Simulación Dinámica Int'!AC9</f>
        <v>0</v>
      </c>
      <c r="AD9" s="162">
        <f>'Datos Simulación Dinámica Int'!AD9</f>
        <v>0</v>
      </c>
      <c r="AE9" s="162">
        <f>'Datos Simulación Dinámica Int'!AE9</f>
        <v>0</v>
      </c>
      <c r="AF9" s="162">
        <f>'Datos Simulación Dinámica Int'!AF9</f>
        <v>0</v>
      </c>
      <c r="AG9" s="173">
        <f>'Datos Simulación Dinámica Int'!AG9</f>
        <v>0</v>
      </c>
      <c r="AH9" s="164">
        <f>'Datos Simulación Dinámica Int'!AH9</f>
        <v>0</v>
      </c>
      <c r="AI9" s="164">
        <f>'Datos Simulación Dinámica Int'!AI9</f>
        <v>0</v>
      </c>
      <c r="AJ9" s="164">
        <f>'Datos Simulación Dinámica Int'!AJ9</f>
        <v>0</v>
      </c>
      <c r="AK9" s="164">
        <f>'Datos Simulación Dinámica Int'!AK9</f>
        <v>0</v>
      </c>
      <c r="AL9" s="164">
        <f>'Datos Simulación Dinámica Int'!AL9</f>
        <v>0</v>
      </c>
      <c r="AM9" s="164">
        <f>'Datos Simulación Dinámica Int'!AM9</f>
        <v>0</v>
      </c>
      <c r="AN9" s="169">
        <f>'Datos Simulación Dinámica Int'!AN9</f>
        <v>436614</v>
      </c>
      <c r="AO9" s="165">
        <f>'Datos Simulación Dinámica Int'!AO9</f>
        <v>0</v>
      </c>
      <c r="AP9" s="162">
        <f>'Datos Simulación Dinámica Int'!AP9</f>
        <v>0</v>
      </c>
      <c r="AQ9" s="162">
        <f>'Datos Simulación Dinámica Int'!AQ9</f>
        <v>0</v>
      </c>
      <c r="AR9" s="162">
        <f>'Datos Simulación Dinámica Int'!AR9</f>
        <v>0</v>
      </c>
      <c r="AS9" s="162">
        <f>'Datos Simulación Dinámica Int'!AS9</f>
        <v>0</v>
      </c>
      <c r="AT9" s="162">
        <f>'Datos Simulación Dinámica Int'!AT9</f>
        <v>0</v>
      </c>
      <c r="AU9" s="162">
        <f>'Datos Simulación Dinámica Int'!AU9</f>
        <v>0</v>
      </c>
      <c r="AV9" s="173">
        <f>'Datos Simulación Dinámica Int'!AV9</f>
        <v>2.2204460492503131E-14</v>
      </c>
      <c r="AW9" s="164">
        <f>'Datos Simulación Dinámica Int'!AW9</f>
        <v>0</v>
      </c>
      <c r="AX9" s="164">
        <f>'Datos Simulación Dinámica Int'!AX9</f>
        <v>0</v>
      </c>
      <c r="AY9" s="164">
        <f>'Datos Simulación Dinámica Int'!AY9</f>
        <v>0</v>
      </c>
      <c r="AZ9" s="164">
        <f>'Datos Simulación Dinámica Int'!AZ9</f>
        <v>0</v>
      </c>
      <c r="BA9" s="164">
        <f>'Datos Simulación Dinámica Int'!BA9</f>
        <v>0</v>
      </c>
      <c r="BB9" s="164">
        <f>'Datos Simulación Dinámica Int'!BB9</f>
        <v>0</v>
      </c>
      <c r="BC9" s="169">
        <f>'Datos Simulación Dinámica Int'!BC9</f>
        <v>130719.55281300939</v>
      </c>
      <c r="BD9" s="165">
        <f>'Datos Simulación Dinámica Int'!BD9</f>
        <v>0</v>
      </c>
      <c r="BE9" s="103">
        <f>'Datos Simulación Dinámica Int'!BE9</f>
        <v>0</v>
      </c>
      <c r="BF9" s="103">
        <f>'Datos Simulación Dinámica Int'!BF9</f>
        <v>0</v>
      </c>
      <c r="BG9" s="103">
        <f>'Datos Simulación Dinámica Int'!BG9</f>
        <v>0</v>
      </c>
      <c r="BH9" s="103">
        <f>'Datos Simulación Dinámica Int'!BH9</f>
        <v>0</v>
      </c>
      <c r="BI9" s="103">
        <f>'Datos Simulación Dinámica Int'!BI9</f>
        <v>0</v>
      </c>
      <c r="BJ9" s="103">
        <f>'Datos Simulación Dinámica Int'!BJ9</f>
        <v>0</v>
      </c>
      <c r="BK9" s="173">
        <f>'Datos Simulación Dinámica Int'!BK9</f>
        <v>-4.4408920985006262E-14</v>
      </c>
      <c r="BL9" s="113">
        <f>'Datos Simulación Dinámica Int'!BL9</f>
        <v>0</v>
      </c>
      <c r="BM9" s="102">
        <f>'Datos Simulación Dinámica Int'!BM9</f>
        <v>0</v>
      </c>
      <c r="BN9" s="102">
        <f>'Datos Simulación Dinámica Int'!BN9</f>
        <v>0</v>
      </c>
      <c r="BO9" s="102">
        <f>'Datos Simulación Dinámica Int'!BO9</f>
        <v>0</v>
      </c>
      <c r="BP9" s="102">
        <f>'Datos Simulación Dinámica Int'!BP9</f>
        <v>0</v>
      </c>
      <c r="BQ9" s="102">
        <f>'Datos Simulación Dinámica Int'!BQ9</f>
        <v>0</v>
      </c>
      <c r="BR9" s="169">
        <f>'Datos Simulación Dinámica Int'!BR9</f>
        <v>2535223.9999999991</v>
      </c>
      <c r="BS9" s="165">
        <f>'Datos Simulación Dinámica Int'!BS9</f>
        <v>0</v>
      </c>
      <c r="BT9" s="103">
        <f>'Datos Simulación Dinámica Int'!BT9</f>
        <v>0</v>
      </c>
      <c r="BU9" s="103">
        <f>'Datos Simulación Dinámica Int'!BU9</f>
        <v>0</v>
      </c>
      <c r="BV9" s="103">
        <f>'Datos Simulación Dinámica Int'!BV9</f>
        <v>0</v>
      </c>
      <c r="BW9" s="103">
        <f>'Datos Simulación Dinámica Int'!BW9</f>
        <v>0</v>
      </c>
      <c r="BX9" s="103">
        <f>'Datos Simulación Dinámica Int'!BX9</f>
        <v>0</v>
      </c>
      <c r="BY9" s="103">
        <f>'Datos Simulación Dinámica Int'!BY9</f>
        <v>0</v>
      </c>
      <c r="BZ9" s="173">
        <f>'Datos Simulación Dinámica Int'!BZ9</f>
        <v>-3.3306690738754696E-14</v>
      </c>
      <c r="CA9" s="113">
        <f>'Datos Simulación Dinámica Int'!CA9</f>
        <v>0</v>
      </c>
      <c r="CB9" s="113">
        <f>'Datos Simulación Dinámica Int'!CB9</f>
        <v>0</v>
      </c>
      <c r="CC9" s="113">
        <f>'Datos Simulación Dinámica Int'!CC9</f>
        <v>0</v>
      </c>
      <c r="CD9" s="113">
        <f>'Datos Simulación Dinámica Int'!CD9</f>
        <v>0</v>
      </c>
      <c r="CE9" s="113">
        <f>'Datos Simulación Dinámica Int'!CE9</f>
        <v>0</v>
      </c>
      <c r="CF9" s="113">
        <f>'Datos Simulación Dinámica Int'!CF9</f>
        <v>0</v>
      </c>
      <c r="CG9" s="169">
        <f>'Datos Simulación Dinámica Int'!CG9</f>
        <v>849247.99999999965</v>
      </c>
      <c r="CH9" s="165">
        <f>'Datos Simulación Dinámica Int'!CH9</f>
        <v>0</v>
      </c>
      <c r="CI9" s="103">
        <f>'Datos Simulación Dinámica Int'!CI9</f>
        <v>0</v>
      </c>
      <c r="CJ9" s="103">
        <f>'Datos Simulación Dinámica Int'!CJ9</f>
        <v>0</v>
      </c>
      <c r="CK9" s="103">
        <f>'Datos Simulación Dinámica Int'!CK9</f>
        <v>0</v>
      </c>
      <c r="CL9" s="103">
        <f>'Datos Simulación Dinámica Int'!CL9</f>
        <v>0</v>
      </c>
      <c r="CM9" s="103">
        <f>'Datos Simulación Dinámica Int'!CM9</f>
        <v>0</v>
      </c>
      <c r="CN9" s="103">
        <f>'Datos Simulación Dinámica Int'!CN9</f>
        <v>0</v>
      </c>
      <c r="CO9" s="173">
        <f>'Datos Simulación Dinámica Int'!CO9</f>
        <v>-4.4408920985006262E-14</v>
      </c>
      <c r="CP9" s="113">
        <f>'Datos Simulación Dinámica Int'!CP9</f>
        <v>0</v>
      </c>
      <c r="CQ9" s="113">
        <f>'Datos Simulación Dinámica Int'!CQ9</f>
        <v>0</v>
      </c>
      <c r="CR9" s="113">
        <f>'Datos Simulación Dinámica Int'!CR9</f>
        <v>0</v>
      </c>
      <c r="CS9" s="113">
        <f>'Datos Simulación Dinámica Int'!CS9</f>
        <v>0</v>
      </c>
      <c r="CT9" s="113">
        <f>'Datos Simulación Dinámica Int'!CT9</f>
        <v>0</v>
      </c>
      <c r="CU9" s="113">
        <f>'Datos Simulación Dinámica Int'!CU9</f>
        <v>0</v>
      </c>
      <c r="CV9" s="169">
        <f>'Datos Simulación Dinámica Int'!CV9</f>
        <v>14920.999999999995</v>
      </c>
      <c r="CW9" s="165">
        <f>'Datos Simulación Dinámica Int'!CW9</f>
        <v>0</v>
      </c>
      <c r="CX9" s="103">
        <f>'Datos Simulación Dinámica Int'!CX9</f>
        <v>0</v>
      </c>
      <c r="CY9" s="103">
        <f>'Datos Simulación Dinámica Int'!CY9</f>
        <v>0</v>
      </c>
      <c r="CZ9" s="103">
        <f>'Datos Simulación Dinámica Int'!CZ9</f>
        <v>0</v>
      </c>
      <c r="DA9" s="103">
        <f>'Datos Simulación Dinámica Int'!DA9</f>
        <v>0</v>
      </c>
      <c r="DB9" s="103">
        <f>'Datos Simulación Dinámica Int'!DB9</f>
        <v>0</v>
      </c>
      <c r="DC9" s="103">
        <f>'Datos Simulación Dinámica Int'!DC9</f>
        <v>0</v>
      </c>
      <c r="DD9" s="173">
        <f>'Datos Simulación Dinámica Int'!DD9</f>
        <v>-3.3306690738754696E-14</v>
      </c>
      <c r="DE9" s="113">
        <f>'Datos Simulación Dinámica Int'!DE9</f>
        <v>0</v>
      </c>
      <c r="DF9" s="113">
        <f>'Datos Simulación Dinámica Int'!DF9</f>
        <v>0</v>
      </c>
      <c r="DG9" s="113">
        <f>'Datos Simulación Dinámica Int'!DG9</f>
        <v>0</v>
      </c>
      <c r="DH9" s="113">
        <f>'Datos Simulación Dinámica Int'!DH9</f>
        <v>0</v>
      </c>
      <c r="DI9" s="113">
        <f>'Datos Simulación Dinámica Int'!DI9</f>
        <v>0</v>
      </c>
      <c r="DJ9" s="113">
        <f>'Datos Simulación Dinámica Int'!DJ9</f>
        <v>0</v>
      </c>
      <c r="DK9" s="169">
        <f>'Datos Simulación Dinámica Int'!DK9</f>
        <v>1671054.9999999995</v>
      </c>
      <c r="DL9" s="165">
        <f>'Datos Simulación Dinámica Int'!DL9</f>
        <v>0</v>
      </c>
      <c r="DM9" s="103">
        <f>'Datos Simulación Dinámica Int'!DM9</f>
        <v>0</v>
      </c>
      <c r="DN9" s="103">
        <f>'Datos Simulación Dinámica Int'!DN9</f>
        <v>0</v>
      </c>
      <c r="DO9" s="103">
        <f>'Datos Simulación Dinámica Int'!DO9</f>
        <v>0</v>
      </c>
      <c r="DP9" s="103">
        <f>'Datos Simulación Dinámica Int'!DP9</f>
        <v>0</v>
      </c>
      <c r="DQ9" s="103">
        <f>'Datos Simulación Dinámica Int'!DQ9</f>
        <v>0</v>
      </c>
      <c r="DR9" s="103">
        <f>'Datos Simulación Dinámica Int'!DR9</f>
        <v>0</v>
      </c>
      <c r="DS9" s="173">
        <f>'Datos Simulación Dinámica Int'!DS9</f>
        <v>-3.3306690738754696E-14</v>
      </c>
      <c r="DT9" s="113">
        <f>'Datos Simulación Dinámica Int'!DT9</f>
        <v>0</v>
      </c>
      <c r="DU9" s="113">
        <f>'Datos Simulación Dinámica Int'!DU9</f>
        <v>0</v>
      </c>
      <c r="DV9" s="113">
        <f>'Datos Simulación Dinámica Int'!DV9</f>
        <v>0</v>
      </c>
      <c r="DW9" s="113">
        <f>'Datos Simulación Dinámica Int'!DW9</f>
        <v>0</v>
      </c>
      <c r="DX9" s="113">
        <f>'Datos Simulación Dinámica Int'!DX9</f>
        <v>0</v>
      </c>
      <c r="DY9" s="113">
        <f>'Datos Simulación Dinámica Int'!DY9</f>
        <v>0</v>
      </c>
    </row>
    <row r="10" spans="1:129" ht="15" customHeight="1" x14ac:dyDescent="0.55000000000000004">
      <c r="A10" s="152">
        <f>'Datos Simulación Dinámica Int'!A10</f>
        <v>2</v>
      </c>
      <c r="B10" s="152" t="str">
        <f>'Datos Simulación Dinámica Int'!B10</f>
        <v>002001</v>
      </c>
      <c r="C10" s="151" t="str">
        <f>'Datos Simulación Dinámica Int'!C10</f>
        <v>Cultivo de cereales</v>
      </c>
      <c r="D10" s="165">
        <f>'Datos Simulación Dinámica Int'!D10</f>
        <v>50127.225194623839</v>
      </c>
      <c r="E10" s="162">
        <f>'Datos Simulación Dinámica Int'!E10</f>
        <v>56082.166910037849</v>
      </c>
      <c r="F10" s="162">
        <f>'Datos Simulación Dinámica Int'!F10</f>
        <v>0</v>
      </c>
      <c r="G10" s="162">
        <f>'Datos Simulación Dinámica Int'!G10</f>
        <v>0</v>
      </c>
      <c r="H10" s="162">
        <f>'Datos Simulación Dinámica Int'!H10</f>
        <v>217.10361927573342</v>
      </c>
      <c r="I10" s="162">
        <f>'Datos Simulación Dinámica Int'!I10</f>
        <v>-11122.210432325654</v>
      </c>
      <c r="J10" s="162">
        <f>'Datos Simulación Dinámica Int'!J10</f>
        <v>4950.1650976359078</v>
      </c>
      <c r="K10" s="315">
        <f>'Datos Simulación Dinámica Int'!K10</f>
        <v>821683</v>
      </c>
      <c r="L10" s="321">
        <f>'Datos Simulación Dinámica Int'!L10</f>
        <v>276783</v>
      </c>
      <c r="M10" s="321">
        <f>'Datos Simulación Dinámica Int'!M10</f>
        <v>16344.804514224728</v>
      </c>
      <c r="N10" s="321">
        <f>'Datos Simulación Dinámica Int'!N10</f>
        <v>614714</v>
      </c>
      <c r="O10" s="321">
        <f>'Datos Simulación Dinámica Int'!O10</f>
        <v>362612</v>
      </c>
      <c r="P10" s="321">
        <f>'Datos Simulación Dinámica Int'!P10</f>
        <v>4923</v>
      </c>
      <c r="Q10" s="321">
        <f>'Datos Simulación Dinámica Int'!Q10</f>
        <v>247179</v>
      </c>
      <c r="R10" s="318">
        <f>'Datos Simulación Dinámica Int'!R10</f>
        <v>50127.225194623839</v>
      </c>
      <c r="S10" s="162">
        <f>'Datos Simulación Dinámica Int'!S10</f>
        <v>56082.166910037849</v>
      </c>
      <c r="T10" s="162">
        <f>'Datos Simulación Dinámica Int'!T10</f>
        <v>0</v>
      </c>
      <c r="U10" s="162">
        <f>'Datos Simulación Dinámica Int'!U10</f>
        <v>0</v>
      </c>
      <c r="V10" s="162">
        <f>'Datos Simulación Dinámica Int'!V10</f>
        <v>217.10361927573342</v>
      </c>
      <c r="W10" s="162">
        <f>'Datos Simulación Dinámica Int'!W10</f>
        <v>-11122.210432325654</v>
      </c>
      <c r="X10" s="162">
        <f>'Datos Simulación Dinámica Int'!X10</f>
        <v>4950.1650976359078</v>
      </c>
      <c r="Y10" s="170">
        <f>'Datos Simulación Dinámica Int'!Y10</f>
        <v>821683</v>
      </c>
      <c r="Z10" s="165">
        <f>'Datos Simulación Dinámica Int'!Z10</f>
        <v>0</v>
      </c>
      <c r="AA10" s="162">
        <f>'Datos Simulación Dinámica Int'!AA10</f>
        <v>0</v>
      </c>
      <c r="AB10" s="162">
        <f>'Datos Simulación Dinámica Int'!AB10</f>
        <v>0</v>
      </c>
      <c r="AC10" s="162">
        <f>'Datos Simulación Dinámica Int'!AC10</f>
        <v>0</v>
      </c>
      <c r="AD10" s="162">
        <f>'Datos Simulación Dinámica Int'!AD10</f>
        <v>0</v>
      </c>
      <c r="AE10" s="162">
        <f>'Datos Simulación Dinámica Int'!AE10</f>
        <v>0</v>
      </c>
      <c r="AF10" s="162">
        <f>'Datos Simulación Dinámica Int'!AF10</f>
        <v>0</v>
      </c>
      <c r="AG10" s="173">
        <f>'Datos Simulación Dinámica Int'!AG10</f>
        <v>0</v>
      </c>
      <c r="AH10" s="164">
        <f>'Datos Simulación Dinámica Int'!AH10</f>
        <v>0</v>
      </c>
      <c r="AI10" s="164">
        <f>'Datos Simulación Dinámica Int'!AI10</f>
        <v>0</v>
      </c>
      <c r="AJ10" s="164">
        <f>'Datos Simulación Dinámica Int'!AJ10</f>
        <v>0</v>
      </c>
      <c r="AK10" s="164">
        <f>'Datos Simulación Dinámica Int'!AK10</f>
        <v>0</v>
      </c>
      <c r="AL10" s="164">
        <f>'Datos Simulación Dinámica Int'!AL10</f>
        <v>0</v>
      </c>
      <c r="AM10" s="164">
        <f>'Datos Simulación Dinámica Int'!AM10</f>
        <v>0</v>
      </c>
      <c r="AN10" s="169">
        <f>'Datos Simulación Dinámica Int'!AN10</f>
        <v>276783</v>
      </c>
      <c r="AO10" s="165">
        <f>'Datos Simulación Dinámica Int'!AO10</f>
        <v>0</v>
      </c>
      <c r="AP10" s="162">
        <f>'Datos Simulación Dinámica Int'!AP10</f>
        <v>0</v>
      </c>
      <c r="AQ10" s="162">
        <f>'Datos Simulación Dinámica Int'!AQ10</f>
        <v>0</v>
      </c>
      <c r="AR10" s="162">
        <f>'Datos Simulación Dinámica Int'!AR10</f>
        <v>0</v>
      </c>
      <c r="AS10" s="162">
        <f>'Datos Simulación Dinámica Int'!AS10</f>
        <v>0</v>
      </c>
      <c r="AT10" s="162">
        <f>'Datos Simulación Dinámica Int'!AT10</f>
        <v>0</v>
      </c>
      <c r="AU10" s="162">
        <f>'Datos Simulación Dinámica Int'!AU10</f>
        <v>0</v>
      </c>
      <c r="AV10" s="173">
        <f>'Datos Simulación Dinámica Int'!AV10</f>
        <v>0</v>
      </c>
      <c r="AW10" s="164">
        <f>'Datos Simulación Dinámica Int'!AW10</f>
        <v>0</v>
      </c>
      <c r="AX10" s="164">
        <f>'Datos Simulación Dinámica Int'!AX10</f>
        <v>0</v>
      </c>
      <c r="AY10" s="164">
        <f>'Datos Simulación Dinámica Int'!AY10</f>
        <v>0</v>
      </c>
      <c r="AZ10" s="164">
        <f>'Datos Simulación Dinámica Int'!AZ10</f>
        <v>0</v>
      </c>
      <c r="BA10" s="164">
        <f>'Datos Simulación Dinámica Int'!BA10</f>
        <v>0</v>
      </c>
      <c r="BB10" s="164">
        <f>'Datos Simulación Dinámica Int'!BB10</f>
        <v>0</v>
      </c>
      <c r="BC10" s="169">
        <f>'Datos Simulación Dinámica Int'!BC10</f>
        <v>16344.80451422473</v>
      </c>
      <c r="BD10" s="165">
        <f>'Datos Simulación Dinámica Int'!BD10</f>
        <v>0</v>
      </c>
      <c r="BE10" s="103">
        <f>'Datos Simulación Dinámica Int'!BE10</f>
        <v>0</v>
      </c>
      <c r="BF10" s="103">
        <f>'Datos Simulación Dinámica Int'!BF10</f>
        <v>0</v>
      </c>
      <c r="BG10" s="103">
        <f>'Datos Simulación Dinámica Int'!BG10</f>
        <v>0</v>
      </c>
      <c r="BH10" s="103">
        <f>'Datos Simulación Dinámica Int'!BH10</f>
        <v>0</v>
      </c>
      <c r="BI10" s="103">
        <f>'Datos Simulación Dinámica Int'!BI10</f>
        <v>0</v>
      </c>
      <c r="BJ10" s="103">
        <f>'Datos Simulación Dinámica Int'!BJ10</f>
        <v>0</v>
      </c>
      <c r="BK10" s="173">
        <f>'Datos Simulación Dinámica Int'!BK10</f>
        <v>2.2204460492503131E-14</v>
      </c>
      <c r="BL10" s="113">
        <f>'Datos Simulación Dinámica Int'!BL10</f>
        <v>0</v>
      </c>
      <c r="BM10" s="102">
        <f>'Datos Simulación Dinámica Int'!BM10</f>
        <v>0</v>
      </c>
      <c r="BN10" s="102">
        <f>'Datos Simulación Dinámica Int'!BN10</f>
        <v>0</v>
      </c>
      <c r="BO10" s="102">
        <f>'Datos Simulación Dinámica Int'!BO10</f>
        <v>0</v>
      </c>
      <c r="BP10" s="102">
        <f>'Datos Simulación Dinámica Int'!BP10</f>
        <v>0</v>
      </c>
      <c r="BQ10" s="102">
        <f>'Datos Simulación Dinámica Int'!BQ10</f>
        <v>0</v>
      </c>
      <c r="BR10" s="169">
        <f>'Datos Simulación Dinámica Int'!BR10</f>
        <v>614714</v>
      </c>
      <c r="BS10" s="165">
        <f>'Datos Simulación Dinámica Int'!BS10</f>
        <v>0</v>
      </c>
      <c r="BT10" s="103">
        <f>'Datos Simulación Dinámica Int'!BT10</f>
        <v>0</v>
      </c>
      <c r="BU10" s="103">
        <f>'Datos Simulación Dinámica Int'!BU10</f>
        <v>0</v>
      </c>
      <c r="BV10" s="103">
        <f>'Datos Simulación Dinámica Int'!BV10</f>
        <v>0</v>
      </c>
      <c r="BW10" s="103">
        <f>'Datos Simulación Dinámica Int'!BW10</f>
        <v>0</v>
      </c>
      <c r="BX10" s="103">
        <f>'Datos Simulación Dinámica Int'!BX10</f>
        <v>0</v>
      </c>
      <c r="BY10" s="103">
        <f>'Datos Simulación Dinámica Int'!BY10</f>
        <v>0</v>
      </c>
      <c r="BZ10" s="173">
        <f>'Datos Simulación Dinámica Int'!BZ10</f>
        <v>0</v>
      </c>
      <c r="CA10" s="113">
        <f>'Datos Simulación Dinámica Int'!CA10</f>
        <v>0</v>
      </c>
      <c r="CB10" s="102">
        <f>'Datos Simulación Dinámica Int'!CB10</f>
        <v>0</v>
      </c>
      <c r="CC10" s="102">
        <f>'Datos Simulación Dinámica Int'!CC10</f>
        <v>0</v>
      </c>
      <c r="CD10" s="102">
        <f>'Datos Simulación Dinámica Int'!CD10</f>
        <v>0</v>
      </c>
      <c r="CE10" s="102">
        <f>'Datos Simulación Dinámica Int'!CE10</f>
        <v>0</v>
      </c>
      <c r="CF10" s="102">
        <f>'Datos Simulación Dinámica Int'!CF10</f>
        <v>0</v>
      </c>
      <c r="CG10" s="169">
        <f>'Datos Simulación Dinámica Int'!CG10</f>
        <v>362612</v>
      </c>
      <c r="CH10" s="165">
        <f>'Datos Simulación Dinámica Int'!CH10</f>
        <v>0</v>
      </c>
      <c r="CI10" s="103">
        <f>'Datos Simulación Dinámica Int'!CI10</f>
        <v>0</v>
      </c>
      <c r="CJ10" s="103">
        <f>'Datos Simulación Dinámica Int'!CJ10</f>
        <v>0</v>
      </c>
      <c r="CK10" s="103">
        <f>'Datos Simulación Dinámica Int'!CK10</f>
        <v>0</v>
      </c>
      <c r="CL10" s="103">
        <f>'Datos Simulación Dinámica Int'!CL10</f>
        <v>0</v>
      </c>
      <c r="CM10" s="103">
        <f>'Datos Simulación Dinámica Int'!CM10</f>
        <v>0</v>
      </c>
      <c r="CN10" s="103">
        <f>'Datos Simulación Dinámica Int'!CN10</f>
        <v>0</v>
      </c>
      <c r="CO10" s="173">
        <f>'Datos Simulación Dinámica Int'!CO10</f>
        <v>0</v>
      </c>
      <c r="CP10" s="113">
        <f>'Datos Simulación Dinámica Int'!CP10</f>
        <v>0</v>
      </c>
      <c r="CQ10" s="102">
        <f>'Datos Simulación Dinámica Int'!CQ10</f>
        <v>0</v>
      </c>
      <c r="CR10" s="102">
        <f>'Datos Simulación Dinámica Int'!CR10</f>
        <v>0</v>
      </c>
      <c r="CS10" s="102">
        <f>'Datos Simulación Dinámica Int'!CS10</f>
        <v>0</v>
      </c>
      <c r="CT10" s="102">
        <f>'Datos Simulación Dinámica Int'!CT10</f>
        <v>0</v>
      </c>
      <c r="CU10" s="102">
        <f>'Datos Simulación Dinámica Int'!CU10</f>
        <v>0</v>
      </c>
      <c r="CV10" s="169">
        <f>'Datos Simulación Dinámica Int'!CV10</f>
        <v>4923</v>
      </c>
      <c r="CW10" s="165">
        <f>'Datos Simulación Dinámica Int'!CW10</f>
        <v>0</v>
      </c>
      <c r="CX10" s="103">
        <f>'Datos Simulación Dinámica Int'!CX10</f>
        <v>0</v>
      </c>
      <c r="CY10" s="103">
        <f>'Datos Simulación Dinámica Int'!CY10</f>
        <v>0</v>
      </c>
      <c r="CZ10" s="103">
        <f>'Datos Simulación Dinámica Int'!CZ10</f>
        <v>0</v>
      </c>
      <c r="DA10" s="103">
        <f>'Datos Simulación Dinámica Int'!DA10</f>
        <v>0</v>
      </c>
      <c r="DB10" s="103">
        <f>'Datos Simulación Dinámica Int'!DB10</f>
        <v>0</v>
      </c>
      <c r="DC10" s="103">
        <f>'Datos Simulación Dinámica Int'!DC10</f>
        <v>0</v>
      </c>
      <c r="DD10" s="173">
        <f>'Datos Simulación Dinámica Int'!DD10</f>
        <v>0</v>
      </c>
      <c r="DE10" s="113">
        <f>'Datos Simulación Dinámica Int'!DE10</f>
        <v>0</v>
      </c>
      <c r="DF10" s="102">
        <f>'Datos Simulación Dinámica Int'!DF10</f>
        <v>0</v>
      </c>
      <c r="DG10" s="102">
        <f>'Datos Simulación Dinámica Int'!DG10</f>
        <v>0</v>
      </c>
      <c r="DH10" s="102">
        <f>'Datos Simulación Dinámica Int'!DH10</f>
        <v>0</v>
      </c>
      <c r="DI10" s="102">
        <f>'Datos Simulación Dinámica Int'!DI10</f>
        <v>0</v>
      </c>
      <c r="DJ10" s="102">
        <f>'Datos Simulación Dinámica Int'!DJ10</f>
        <v>0</v>
      </c>
      <c r="DK10" s="169">
        <f>'Datos Simulación Dinámica Int'!DK10</f>
        <v>247179</v>
      </c>
      <c r="DL10" s="165">
        <f>'Datos Simulación Dinámica Int'!DL10</f>
        <v>0</v>
      </c>
      <c r="DM10" s="103">
        <f>'Datos Simulación Dinámica Int'!DM10</f>
        <v>0</v>
      </c>
      <c r="DN10" s="103">
        <f>'Datos Simulación Dinámica Int'!DN10</f>
        <v>0</v>
      </c>
      <c r="DO10" s="103">
        <f>'Datos Simulación Dinámica Int'!DO10</f>
        <v>0</v>
      </c>
      <c r="DP10" s="103">
        <f>'Datos Simulación Dinámica Int'!DP10</f>
        <v>0</v>
      </c>
      <c r="DQ10" s="103">
        <f>'Datos Simulación Dinámica Int'!DQ10</f>
        <v>0</v>
      </c>
      <c r="DR10" s="103">
        <f>'Datos Simulación Dinámica Int'!DR10</f>
        <v>0</v>
      </c>
      <c r="DS10" s="173">
        <f>'Datos Simulación Dinámica Int'!DS10</f>
        <v>0</v>
      </c>
      <c r="DT10" s="102">
        <f>'Datos Simulación Dinámica Int'!DT10</f>
        <v>0</v>
      </c>
      <c r="DU10" s="102">
        <f>'Datos Simulación Dinámica Int'!DU10</f>
        <v>0</v>
      </c>
      <c r="DV10" s="102">
        <f>'Datos Simulación Dinámica Int'!DV10</f>
        <v>0</v>
      </c>
      <c r="DW10" s="102">
        <f>'Datos Simulación Dinámica Int'!DW10</f>
        <v>0</v>
      </c>
      <c r="DX10" s="102">
        <f>'Datos Simulación Dinámica Int'!DX10</f>
        <v>0</v>
      </c>
      <c r="DY10" s="102">
        <f>'Datos Simulación Dinámica Int'!DY10</f>
        <v>0</v>
      </c>
    </row>
    <row r="11" spans="1:129" ht="15" customHeight="1" x14ac:dyDescent="0.55000000000000004">
      <c r="A11" s="152">
        <f>'Datos Simulación Dinámica Int'!A11</f>
        <v>3</v>
      </c>
      <c r="B11" s="152" t="str">
        <f>'Datos Simulación Dinámica Int'!B11</f>
        <v>003001</v>
      </c>
      <c r="C11" s="151" t="str">
        <f>'Datos Simulación Dinámica Int'!C11</f>
        <v>Cultivo de flores</v>
      </c>
      <c r="D11" s="165">
        <f>'Datos Simulación Dinámica Int'!D11</f>
        <v>1216396.8042701301</v>
      </c>
      <c r="E11" s="162">
        <f>'Datos Simulación Dinámica Int'!E11</f>
        <v>60205.037713299833</v>
      </c>
      <c r="F11" s="162">
        <f>'Datos Simulación Dinámica Int'!F11</f>
        <v>0</v>
      </c>
      <c r="G11" s="162">
        <f>'Datos Simulación Dinámica Int'!G11</f>
        <v>0</v>
      </c>
      <c r="H11" s="162">
        <f>'Datos Simulación Dinámica Int'!H11</f>
        <v>298667.27886606281</v>
      </c>
      <c r="I11" s="162">
        <f>'Datos Simulación Dinámica Int'!I11</f>
        <v>0</v>
      </c>
      <c r="J11" s="162">
        <f>'Datos Simulación Dinámica Int'!J11</f>
        <v>857524.48769076739</v>
      </c>
      <c r="K11" s="315">
        <f>'Datos Simulación Dinámica Int'!K11</f>
        <v>1229466.0000000002</v>
      </c>
      <c r="L11" s="321">
        <f>'Datos Simulación Dinámica Int'!L11</f>
        <v>68936.000000000015</v>
      </c>
      <c r="M11" s="321">
        <f>'Datos Simulación Dinámica Int'!M11</f>
        <v>43219.799195318221</v>
      </c>
      <c r="N11" s="321">
        <f>'Datos Simulación Dinámica Int'!N11</f>
        <v>767653</v>
      </c>
      <c r="O11" s="321">
        <f>'Datos Simulación Dinámica Int'!O11</f>
        <v>375502</v>
      </c>
      <c r="P11" s="321">
        <f>'Datos Simulación Dinámica Int'!P11</f>
        <v>6234</v>
      </c>
      <c r="Q11" s="321">
        <f>'Datos Simulación Dinámica Int'!Q11</f>
        <v>385917</v>
      </c>
      <c r="R11" s="318">
        <f>'Datos Simulación Dinámica Int'!R11</f>
        <v>1216396.8042701301</v>
      </c>
      <c r="S11" s="162">
        <f>'Datos Simulación Dinámica Int'!S11</f>
        <v>60205.037713299833</v>
      </c>
      <c r="T11" s="162">
        <f>'Datos Simulación Dinámica Int'!T11</f>
        <v>0</v>
      </c>
      <c r="U11" s="162">
        <f>'Datos Simulación Dinámica Int'!U11</f>
        <v>0</v>
      </c>
      <c r="V11" s="162">
        <f>'Datos Simulación Dinámica Int'!V11</f>
        <v>298667.27886606281</v>
      </c>
      <c r="W11" s="162">
        <f>'Datos Simulación Dinámica Int'!W11</f>
        <v>0</v>
      </c>
      <c r="X11" s="162">
        <f>'Datos Simulación Dinámica Int'!X11</f>
        <v>857524.48769076739</v>
      </c>
      <c r="Y11" s="170">
        <f>'Datos Simulación Dinámica Int'!Y11</f>
        <v>1229466.0000000002</v>
      </c>
      <c r="Z11" s="165">
        <f>'Datos Simulación Dinámica Int'!Z11</f>
        <v>0</v>
      </c>
      <c r="AA11" s="162">
        <f>'Datos Simulación Dinámica Int'!AA11</f>
        <v>0</v>
      </c>
      <c r="AB11" s="162">
        <f>'Datos Simulación Dinámica Int'!AB11</f>
        <v>0</v>
      </c>
      <c r="AC11" s="162">
        <f>'Datos Simulación Dinámica Int'!AC11</f>
        <v>0</v>
      </c>
      <c r="AD11" s="162">
        <f>'Datos Simulación Dinámica Int'!AD11</f>
        <v>0</v>
      </c>
      <c r="AE11" s="162">
        <f>'Datos Simulación Dinámica Int'!AE11</f>
        <v>0</v>
      </c>
      <c r="AF11" s="162">
        <f>'Datos Simulación Dinámica Int'!AF11</f>
        <v>0</v>
      </c>
      <c r="AG11" s="173">
        <f>'Datos Simulación Dinámica Int'!AG11</f>
        <v>0</v>
      </c>
      <c r="AH11" s="164">
        <f>'Datos Simulación Dinámica Int'!AH11</f>
        <v>0</v>
      </c>
      <c r="AI11" s="164">
        <f>'Datos Simulación Dinámica Int'!AI11</f>
        <v>0</v>
      </c>
      <c r="AJ11" s="164">
        <f>'Datos Simulación Dinámica Int'!AJ11</f>
        <v>0</v>
      </c>
      <c r="AK11" s="164">
        <f>'Datos Simulación Dinámica Int'!AK11</f>
        <v>0</v>
      </c>
      <c r="AL11" s="164">
        <f>'Datos Simulación Dinámica Int'!AL11</f>
        <v>0</v>
      </c>
      <c r="AM11" s="164">
        <f>'Datos Simulación Dinámica Int'!AM11</f>
        <v>0</v>
      </c>
      <c r="AN11" s="169">
        <f>'Datos Simulación Dinámica Int'!AN11</f>
        <v>68936</v>
      </c>
      <c r="AO11" s="165">
        <f>'Datos Simulación Dinámica Int'!AO11</f>
        <v>0</v>
      </c>
      <c r="AP11" s="162">
        <f>'Datos Simulación Dinámica Int'!AP11</f>
        <v>0</v>
      </c>
      <c r="AQ11" s="162">
        <f>'Datos Simulación Dinámica Int'!AQ11</f>
        <v>0</v>
      </c>
      <c r="AR11" s="162">
        <f>'Datos Simulación Dinámica Int'!AR11</f>
        <v>0</v>
      </c>
      <c r="AS11" s="162">
        <f>'Datos Simulación Dinámica Int'!AS11</f>
        <v>0</v>
      </c>
      <c r="AT11" s="162">
        <f>'Datos Simulación Dinámica Int'!AT11</f>
        <v>0</v>
      </c>
      <c r="AU11" s="162">
        <f>'Datos Simulación Dinámica Int'!AU11</f>
        <v>0</v>
      </c>
      <c r="AV11" s="173">
        <f>'Datos Simulación Dinámica Int'!AV11</f>
        <v>-2.2204460492503131E-14</v>
      </c>
      <c r="AW11" s="164">
        <f>'Datos Simulación Dinámica Int'!AW11</f>
        <v>0</v>
      </c>
      <c r="AX11" s="164">
        <f>'Datos Simulación Dinámica Int'!AX11</f>
        <v>0</v>
      </c>
      <c r="AY11" s="164">
        <f>'Datos Simulación Dinámica Int'!AY11</f>
        <v>0</v>
      </c>
      <c r="AZ11" s="164">
        <f>'Datos Simulación Dinámica Int'!AZ11</f>
        <v>0</v>
      </c>
      <c r="BA11" s="164">
        <f>'Datos Simulación Dinámica Int'!BA11</f>
        <v>0</v>
      </c>
      <c r="BB11" s="164">
        <f>'Datos Simulación Dinámica Int'!BB11</f>
        <v>0</v>
      </c>
      <c r="BC11" s="169">
        <f>'Datos Simulación Dinámica Int'!BC11</f>
        <v>43219.799195318228</v>
      </c>
      <c r="BD11" s="165">
        <f>'Datos Simulación Dinámica Int'!BD11</f>
        <v>0</v>
      </c>
      <c r="BE11" s="103">
        <f>'Datos Simulación Dinámica Int'!BE11</f>
        <v>0</v>
      </c>
      <c r="BF11" s="103">
        <f>'Datos Simulación Dinámica Int'!BF11</f>
        <v>0</v>
      </c>
      <c r="BG11" s="103">
        <f>'Datos Simulación Dinámica Int'!BG11</f>
        <v>0</v>
      </c>
      <c r="BH11" s="103">
        <f>'Datos Simulación Dinámica Int'!BH11</f>
        <v>0</v>
      </c>
      <c r="BI11" s="103">
        <f>'Datos Simulación Dinámica Int'!BI11</f>
        <v>0</v>
      </c>
      <c r="BJ11" s="103">
        <f>'Datos Simulación Dinámica Int'!BJ11</f>
        <v>0</v>
      </c>
      <c r="BK11" s="173">
        <f>'Datos Simulación Dinámica Int'!BK11</f>
        <v>2.2204460492503131E-14</v>
      </c>
      <c r="BL11" s="113">
        <f>'Datos Simulación Dinámica Int'!BL11</f>
        <v>0</v>
      </c>
      <c r="BM11" s="102">
        <f>'Datos Simulación Dinámica Int'!BM11</f>
        <v>0</v>
      </c>
      <c r="BN11" s="102">
        <f>'Datos Simulación Dinámica Int'!BN11</f>
        <v>0</v>
      </c>
      <c r="BO11" s="102">
        <f>'Datos Simulación Dinámica Int'!BO11</f>
        <v>0</v>
      </c>
      <c r="BP11" s="102">
        <f>'Datos Simulación Dinámica Int'!BP11</f>
        <v>0</v>
      </c>
      <c r="BQ11" s="102">
        <f>'Datos Simulación Dinámica Int'!BQ11</f>
        <v>0</v>
      </c>
      <c r="BR11" s="169">
        <f>'Datos Simulación Dinámica Int'!BR11</f>
        <v>767653.00000000012</v>
      </c>
      <c r="BS11" s="165">
        <f>'Datos Simulación Dinámica Int'!BS11</f>
        <v>0</v>
      </c>
      <c r="BT11" s="103">
        <f>'Datos Simulación Dinámica Int'!BT11</f>
        <v>0</v>
      </c>
      <c r="BU11" s="103">
        <f>'Datos Simulación Dinámica Int'!BU11</f>
        <v>0</v>
      </c>
      <c r="BV11" s="103">
        <f>'Datos Simulación Dinámica Int'!BV11</f>
        <v>0</v>
      </c>
      <c r="BW11" s="103">
        <f>'Datos Simulación Dinámica Int'!BW11</f>
        <v>0</v>
      </c>
      <c r="BX11" s="103">
        <f>'Datos Simulación Dinámica Int'!BX11</f>
        <v>0</v>
      </c>
      <c r="BY11" s="103">
        <f>'Datos Simulación Dinámica Int'!BY11</f>
        <v>0</v>
      </c>
      <c r="BZ11" s="173">
        <f>'Datos Simulación Dinámica Int'!BZ11</f>
        <v>2.2204460492503131E-14</v>
      </c>
      <c r="CA11" s="113">
        <f>'Datos Simulación Dinámica Int'!CA11</f>
        <v>0</v>
      </c>
      <c r="CB11" s="102">
        <f>'Datos Simulación Dinámica Int'!CB11</f>
        <v>0</v>
      </c>
      <c r="CC11" s="102">
        <f>'Datos Simulación Dinámica Int'!CC11</f>
        <v>0</v>
      </c>
      <c r="CD11" s="102">
        <f>'Datos Simulación Dinámica Int'!CD11</f>
        <v>0</v>
      </c>
      <c r="CE11" s="102">
        <f>'Datos Simulación Dinámica Int'!CE11</f>
        <v>0</v>
      </c>
      <c r="CF11" s="102">
        <f>'Datos Simulación Dinámica Int'!CF11</f>
        <v>0</v>
      </c>
      <c r="CG11" s="169">
        <f>'Datos Simulación Dinámica Int'!CG11</f>
        <v>375502.00000000006</v>
      </c>
      <c r="CH11" s="165">
        <f>'Datos Simulación Dinámica Int'!CH11</f>
        <v>0</v>
      </c>
      <c r="CI11" s="103">
        <f>'Datos Simulación Dinámica Int'!CI11</f>
        <v>0</v>
      </c>
      <c r="CJ11" s="103">
        <f>'Datos Simulación Dinámica Int'!CJ11</f>
        <v>0</v>
      </c>
      <c r="CK11" s="103">
        <f>'Datos Simulación Dinámica Int'!CK11</f>
        <v>0</v>
      </c>
      <c r="CL11" s="103">
        <f>'Datos Simulación Dinámica Int'!CL11</f>
        <v>0</v>
      </c>
      <c r="CM11" s="103">
        <f>'Datos Simulación Dinámica Int'!CM11</f>
        <v>0</v>
      </c>
      <c r="CN11" s="103">
        <f>'Datos Simulación Dinámica Int'!CN11</f>
        <v>0</v>
      </c>
      <c r="CO11" s="173">
        <f>'Datos Simulación Dinámica Int'!CO11</f>
        <v>2.2204460492503131E-14</v>
      </c>
      <c r="CP11" s="113">
        <f>'Datos Simulación Dinámica Int'!CP11</f>
        <v>0</v>
      </c>
      <c r="CQ11" s="102">
        <f>'Datos Simulación Dinámica Int'!CQ11</f>
        <v>0</v>
      </c>
      <c r="CR11" s="102">
        <f>'Datos Simulación Dinámica Int'!CR11</f>
        <v>0</v>
      </c>
      <c r="CS11" s="102">
        <f>'Datos Simulación Dinámica Int'!CS11</f>
        <v>0</v>
      </c>
      <c r="CT11" s="102">
        <f>'Datos Simulación Dinámica Int'!CT11</f>
        <v>0</v>
      </c>
      <c r="CU11" s="102">
        <f>'Datos Simulación Dinámica Int'!CU11</f>
        <v>0</v>
      </c>
      <c r="CV11" s="169">
        <f>'Datos Simulación Dinámica Int'!CV11</f>
        <v>6234.0000000000018</v>
      </c>
      <c r="CW11" s="165">
        <f>'Datos Simulación Dinámica Int'!CW11</f>
        <v>0</v>
      </c>
      <c r="CX11" s="103">
        <f>'Datos Simulación Dinámica Int'!CX11</f>
        <v>0</v>
      </c>
      <c r="CY11" s="103">
        <f>'Datos Simulación Dinámica Int'!CY11</f>
        <v>0</v>
      </c>
      <c r="CZ11" s="103">
        <f>'Datos Simulación Dinámica Int'!CZ11</f>
        <v>0</v>
      </c>
      <c r="DA11" s="103">
        <f>'Datos Simulación Dinámica Int'!DA11</f>
        <v>0</v>
      </c>
      <c r="DB11" s="103">
        <f>'Datos Simulación Dinámica Int'!DB11</f>
        <v>0</v>
      </c>
      <c r="DC11" s="103">
        <f>'Datos Simulación Dinámica Int'!DC11</f>
        <v>0</v>
      </c>
      <c r="DD11" s="173">
        <f>'Datos Simulación Dinámica Int'!DD11</f>
        <v>2.2204460492503131E-14</v>
      </c>
      <c r="DE11" s="113">
        <f>'Datos Simulación Dinámica Int'!DE11</f>
        <v>0</v>
      </c>
      <c r="DF11" s="102">
        <f>'Datos Simulación Dinámica Int'!DF11</f>
        <v>0</v>
      </c>
      <c r="DG11" s="102">
        <f>'Datos Simulación Dinámica Int'!DG11</f>
        <v>0</v>
      </c>
      <c r="DH11" s="102">
        <f>'Datos Simulación Dinámica Int'!DH11</f>
        <v>0</v>
      </c>
      <c r="DI11" s="102">
        <f>'Datos Simulación Dinámica Int'!DI11</f>
        <v>0</v>
      </c>
      <c r="DJ11" s="102">
        <f>'Datos Simulación Dinámica Int'!DJ11</f>
        <v>0</v>
      </c>
      <c r="DK11" s="169">
        <f>'Datos Simulación Dinámica Int'!DK11</f>
        <v>385917.00000000006</v>
      </c>
      <c r="DL11" s="165">
        <f>'Datos Simulación Dinámica Int'!DL11</f>
        <v>0</v>
      </c>
      <c r="DM11" s="103">
        <f>'Datos Simulación Dinámica Int'!DM11</f>
        <v>0</v>
      </c>
      <c r="DN11" s="103">
        <f>'Datos Simulación Dinámica Int'!DN11</f>
        <v>0</v>
      </c>
      <c r="DO11" s="103">
        <f>'Datos Simulación Dinámica Int'!DO11</f>
        <v>0</v>
      </c>
      <c r="DP11" s="103">
        <f>'Datos Simulación Dinámica Int'!DP11</f>
        <v>0</v>
      </c>
      <c r="DQ11" s="103">
        <f>'Datos Simulación Dinámica Int'!DQ11</f>
        <v>0</v>
      </c>
      <c r="DR11" s="103">
        <f>'Datos Simulación Dinámica Int'!DR11</f>
        <v>0</v>
      </c>
      <c r="DS11" s="173">
        <f>'Datos Simulación Dinámica Int'!DS11</f>
        <v>2.2204460492503131E-14</v>
      </c>
      <c r="DT11" s="102">
        <f>'Datos Simulación Dinámica Int'!DT11</f>
        <v>0</v>
      </c>
      <c r="DU11" s="102">
        <f>'Datos Simulación Dinámica Int'!DU11</f>
        <v>0</v>
      </c>
      <c r="DV11" s="102">
        <f>'Datos Simulación Dinámica Int'!DV11</f>
        <v>0</v>
      </c>
      <c r="DW11" s="102">
        <f>'Datos Simulación Dinámica Int'!DW11</f>
        <v>0</v>
      </c>
      <c r="DX11" s="102">
        <f>'Datos Simulación Dinámica Int'!DX11</f>
        <v>0</v>
      </c>
      <c r="DY11" s="102">
        <f>'Datos Simulación Dinámica Int'!DY11</f>
        <v>0</v>
      </c>
    </row>
    <row r="12" spans="1:129" ht="15" customHeight="1" x14ac:dyDescent="0.55000000000000004">
      <c r="A12" s="152">
        <f>'Datos Simulación Dinámica Int'!A12</f>
        <v>4</v>
      </c>
      <c r="B12" s="152" t="str">
        <f>'Datos Simulación Dinámica Int'!B12</f>
        <v>004001</v>
      </c>
      <c r="C12" s="151" t="str">
        <f>'Datos Simulación Dinámica Int'!C12</f>
        <v>Cultivo de tubérculos, vegetales, melones y frutas</v>
      </c>
      <c r="D12" s="165">
        <f>'Datos Simulación Dinámica Int'!D12</f>
        <v>1044348.6977403749</v>
      </c>
      <c r="E12" s="162">
        <f>'Datos Simulación Dinámica Int'!E12</f>
        <v>748683.19853973272</v>
      </c>
      <c r="F12" s="162">
        <f>'Datos Simulación Dinámica Int'!F12</f>
        <v>0</v>
      </c>
      <c r="G12" s="162">
        <f>'Datos Simulación Dinámica Int'!G12</f>
        <v>0</v>
      </c>
      <c r="H12" s="162">
        <f>'Datos Simulación Dinámica Int'!H12</f>
        <v>86539.494833291072</v>
      </c>
      <c r="I12" s="162">
        <f>'Datos Simulación Dinámica Int'!I12</f>
        <v>0</v>
      </c>
      <c r="J12" s="162">
        <f>'Datos Simulación Dinámica Int'!J12</f>
        <v>209126.00436735115</v>
      </c>
      <c r="K12" s="315">
        <f>'Datos Simulación Dinámica Int'!K12</f>
        <v>1157013.9999999995</v>
      </c>
      <c r="L12" s="321">
        <f>'Datos Simulación Dinámica Int'!L12</f>
        <v>159582.99999999991</v>
      </c>
      <c r="M12" s="321">
        <f>'Datos Simulación Dinámica Int'!M12</f>
        <v>20122.243899468067</v>
      </c>
      <c r="N12" s="321">
        <f>'Datos Simulación Dinámica Int'!N12</f>
        <v>887449</v>
      </c>
      <c r="O12" s="321">
        <f>'Datos Simulación Dinámica Int'!O12</f>
        <v>152773</v>
      </c>
      <c r="P12" s="321">
        <f>'Datos Simulación Dinámica Int'!P12</f>
        <v>3907</v>
      </c>
      <c r="Q12" s="321">
        <f>'Datos Simulación Dinámica Int'!Q12</f>
        <v>730769</v>
      </c>
      <c r="R12" s="318">
        <f>'Datos Simulación Dinámica Int'!R12</f>
        <v>1044348.6977403749</v>
      </c>
      <c r="S12" s="162">
        <f>'Datos Simulación Dinámica Int'!S12</f>
        <v>748683.19853973272</v>
      </c>
      <c r="T12" s="162">
        <f>'Datos Simulación Dinámica Int'!T12</f>
        <v>0</v>
      </c>
      <c r="U12" s="162">
        <f>'Datos Simulación Dinámica Int'!U12</f>
        <v>0</v>
      </c>
      <c r="V12" s="162">
        <f>'Datos Simulación Dinámica Int'!V12</f>
        <v>86539.494833291072</v>
      </c>
      <c r="W12" s="162">
        <f>'Datos Simulación Dinámica Int'!W12</f>
        <v>0</v>
      </c>
      <c r="X12" s="162">
        <f>'Datos Simulación Dinámica Int'!X12</f>
        <v>209126.00436735115</v>
      </c>
      <c r="Y12" s="170">
        <f>'Datos Simulación Dinámica Int'!Y12</f>
        <v>1157013.9999999995</v>
      </c>
      <c r="Z12" s="165">
        <f>'Datos Simulación Dinámica Int'!Z12</f>
        <v>0</v>
      </c>
      <c r="AA12" s="162">
        <f>'Datos Simulación Dinámica Int'!AA12</f>
        <v>0</v>
      </c>
      <c r="AB12" s="162">
        <f>'Datos Simulación Dinámica Int'!AB12</f>
        <v>0</v>
      </c>
      <c r="AC12" s="162">
        <f>'Datos Simulación Dinámica Int'!AC12</f>
        <v>0</v>
      </c>
      <c r="AD12" s="162">
        <f>'Datos Simulación Dinámica Int'!AD12</f>
        <v>0</v>
      </c>
      <c r="AE12" s="162">
        <f>'Datos Simulación Dinámica Int'!AE12</f>
        <v>0</v>
      </c>
      <c r="AF12" s="162">
        <f>'Datos Simulación Dinámica Int'!AF12</f>
        <v>0</v>
      </c>
      <c r="AG12" s="173">
        <f>'Datos Simulación Dinámica Int'!AG12</f>
        <v>0</v>
      </c>
      <c r="AH12" s="164">
        <f>'Datos Simulación Dinámica Int'!AH12</f>
        <v>0</v>
      </c>
      <c r="AI12" s="164">
        <f>'Datos Simulación Dinámica Int'!AI12</f>
        <v>0</v>
      </c>
      <c r="AJ12" s="164">
        <f>'Datos Simulación Dinámica Int'!AJ12</f>
        <v>0</v>
      </c>
      <c r="AK12" s="164">
        <f>'Datos Simulación Dinámica Int'!AK12</f>
        <v>0</v>
      </c>
      <c r="AL12" s="164">
        <f>'Datos Simulación Dinámica Int'!AL12</f>
        <v>0</v>
      </c>
      <c r="AM12" s="164">
        <f>'Datos Simulación Dinámica Int'!AM12</f>
        <v>0</v>
      </c>
      <c r="AN12" s="169">
        <f>'Datos Simulación Dinámica Int'!AN12</f>
        <v>159583</v>
      </c>
      <c r="AO12" s="165">
        <f>'Datos Simulación Dinámica Int'!AO12</f>
        <v>0</v>
      </c>
      <c r="AP12" s="162">
        <f>'Datos Simulación Dinámica Int'!AP12</f>
        <v>0</v>
      </c>
      <c r="AQ12" s="162">
        <f>'Datos Simulación Dinámica Int'!AQ12</f>
        <v>0</v>
      </c>
      <c r="AR12" s="162">
        <f>'Datos Simulación Dinámica Int'!AR12</f>
        <v>0</v>
      </c>
      <c r="AS12" s="162">
        <f>'Datos Simulación Dinámica Int'!AS12</f>
        <v>0</v>
      </c>
      <c r="AT12" s="162">
        <f>'Datos Simulación Dinámica Int'!AT12</f>
        <v>0</v>
      </c>
      <c r="AU12" s="162">
        <f>'Datos Simulación Dinámica Int'!AU12</f>
        <v>0</v>
      </c>
      <c r="AV12" s="173">
        <f>'Datos Simulación Dinámica Int'!AV12</f>
        <v>4.4408920985006262E-14</v>
      </c>
      <c r="AW12" s="164">
        <f>'Datos Simulación Dinámica Int'!AW12</f>
        <v>0</v>
      </c>
      <c r="AX12" s="164">
        <f>'Datos Simulación Dinámica Int'!AX12</f>
        <v>0</v>
      </c>
      <c r="AY12" s="164">
        <f>'Datos Simulación Dinámica Int'!AY12</f>
        <v>0</v>
      </c>
      <c r="AZ12" s="164">
        <f>'Datos Simulación Dinámica Int'!AZ12</f>
        <v>0</v>
      </c>
      <c r="BA12" s="164">
        <f>'Datos Simulación Dinámica Int'!BA12</f>
        <v>0</v>
      </c>
      <c r="BB12" s="164">
        <f>'Datos Simulación Dinámica Int'!BB12</f>
        <v>0</v>
      </c>
      <c r="BC12" s="169">
        <f>'Datos Simulación Dinámica Int'!BC12</f>
        <v>20122.243899468056</v>
      </c>
      <c r="BD12" s="165">
        <f>'Datos Simulación Dinámica Int'!BD12</f>
        <v>0</v>
      </c>
      <c r="BE12" s="103">
        <f>'Datos Simulación Dinámica Int'!BE12</f>
        <v>0</v>
      </c>
      <c r="BF12" s="103">
        <f>'Datos Simulación Dinámica Int'!BF12</f>
        <v>0</v>
      </c>
      <c r="BG12" s="103">
        <f>'Datos Simulación Dinámica Int'!BG12</f>
        <v>0</v>
      </c>
      <c r="BH12" s="103">
        <f>'Datos Simulación Dinámica Int'!BH12</f>
        <v>0</v>
      </c>
      <c r="BI12" s="103">
        <f>'Datos Simulación Dinámica Int'!BI12</f>
        <v>0</v>
      </c>
      <c r="BJ12" s="103">
        <f>'Datos Simulación Dinámica Int'!BJ12</f>
        <v>0</v>
      </c>
      <c r="BK12" s="173">
        <f>'Datos Simulación Dinámica Int'!BK12</f>
        <v>-5.5511151231257827E-14</v>
      </c>
      <c r="BL12" s="113">
        <f>'Datos Simulación Dinámica Int'!BL12</f>
        <v>0</v>
      </c>
      <c r="BM12" s="102">
        <f>'Datos Simulación Dinámica Int'!BM12</f>
        <v>0</v>
      </c>
      <c r="BN12" s="102">
        <f>'Datos Simulación Dinámica Int'!BN12</f>
        <v>0</v>
      </c>
      <c r="BO12" s="102">
        <f>'Datos Simulación Dinámica Int'!BO12</f>
        <v>0</v>
      </c>
      <c r="BP12" s="102">
        <f>'Datos Simulación Dinámica Int'!BP12</f>
        <v>0</v>
      </c>
      <c r="BQ12" s="102">
        <f>'Datos Simulación Dinámica Int'!BQ12</f>
        <v>0</v>
      </c>
      <c r="BR12" s="169">
        <f>'Datos Simulación Dinámica Int'!BR12</f>
        <v>887448.99999999965</v>
      </c>
      <c r="BS12" s="165">
        <f>'Datos Simulación Dinámica Int'!BS12</f>
        <v>0</v>
      </c>
      <c r="BT12" s="103">
        <f>'Datos Simulación Dinámica Int'!BT12</f>
        <v>0</v>
      </c>
      <c r="BU12" s="103">
        <f>'Datos Simulación Dinámica Int'!BU12</f>
        <v>0</v>
      </c>
      <c r="BV12" s="103">
        <f>'Datos Simulación Dinámica Int'!BV12</f>
        <v>0</v>
      </c>
      <c r="BW12" s="103">
        <f>'Datos Simulación Dinámica Int'!BW12</f>
        <v>0</v>
      </c>
      <c r="BX12" s="103">
        <f>'Datos Simulación Dinámica Int'!BX12</f>
        <v>0</v>
      </c>
      <c r="BY12" s="103">
        <f>'Datos Simulación Dinámica Int'!BY12</f>
        <v>0</v>
      </c>
      <c r="BZ12" s="173">
        <f>'Datos Simulación Dinámica Int'!BZ12</f>
        <v>-4.4408920985006262E-14</v>
      </c>
      <c r="CA12" s="113">
        <f>'Datos Simulación Dinámica Int'!CA12</f>
        <v>0</v>
      </c>
      <c r="CB12" s="102">
        <f>'Datos Simulación Dinámica Int'!CB12</f>
        <v>0</v>
      </c>
      <c r="CC12" s="102">
        <f>'Datos Simulación Dinámica Int'!CC12</f>
        <v>0</v>
      </c>
      <c r="CD12" s="102">
        <f>'Datos Simulación Dinámica Int'!CD12</f>
        <v>0</v>
      </c>
      <c r="CE12" s="102">
        <f>'Datos Simulación Dinámica Int'!CE12</f>
        <v>0</v>
      </c>
      <c r="CF12" s="102">
        <f>'Datos Simulación Dinámica Int'!CF12</f>
        <v>0</v>
      </c>
      <c r="CG12" s="169">
        <f>'Datos Simulación Dinámica Int'!CG12</f>
        <v>152772.99999999994</v>
      </c>
      <c r="CH12" s="165">
        <f>'Datos Simulación Dinámica Int'!CH12</f>
        <v>0</v>
      </c>
      <c r="CI12" s="103">
        <f>'Datos Simulación Dinámica Int'!CI12</f>
        <v>0</v>
      </c>
      <c r="CJ12" s="103">
        <f>'Datos Simulación Dinámica Int'!CJ12</f>
        <v>0</v>
      </c>
      <c r="CK12" s="103">
        <f>'Datos Simulación Dinámica Int'!CK12</f>
        <v>0</v>
      </c>
      <c r="CL12" s="103">
        <f>'Datos Simulación Dinámica Int'!CL12</f>
        <v>0</v>
      </c>
      <c r="CM12" s="103">
        <f>'Datos Simulación Dinámica Int'!CM12</f>
        <v>0</v>
      </c>
      <c r="CN12" s="103">
        <f>'Datos Simulación Dinámica Int'!CN12</f>
        <v>0</v>
      </c>
      <c r="CO12" s="173">
        <f>'Datos Simulación Dinámica Int'!CO12</f>
        <v>-3.3306690738754696E-14</v>
      </c>
      <c r="CP12" s="113">
        <f>'Datos Simulación Dinámica Int'!CP12</f>
        <v>0</v>
      </c>
      <c r="CQ12" s="102">
        <f>'Datos Simulación Dinámica Int'!CQ12</f>
        <v>0</v>
      </c>
      <c r="CR12" s="102">
        <f>'Datos Simulación Dinámica Int'!CR12</f>
        <v>0</v>
      </c>
      <c r="CS12" s="102">
        <f>'Datos Simulación Dinámica Int'!CS12</f>
        <v>0</v>
      </c>
      <c r="CT12" s="102">
        <f>'Datos Simulación Dinámica Int'!CT12</f>
        <v>0</v>
      </c>
      <c r="CU12" s="102">
        <f>'Datos Simulación Dinámica Int'!CU12</f>
        <v>0</v>
      </c>
      <c r="CV12" s="169">
        <f>'Datos Simulación Dinámica Int'!CV12</f>
        <v>3906.9999999999986</v>
      </c>
      <c r="CW12" s="165">
        <f>'Datos Simulación Dinámica Int'!CW12</f>
        <v>0</v>
      </c>
      <c r="CX12" s="103">
        <f>'Datos Simulación Dinámica Int'!CX12</f>
        <v>0</v>
      </c>
      <c r="CY12" s="103">
        <f>'Datos Simulación Dinámica Int'!CY12</f>
        <v>0</v>
      </c>
      <c r="CZ12" s="103">
        <f>'Datos Simulación Dinámica Int'!CZ12</f>
        <v>0</v>
      </c>
      <c r="DA12" s="103">
        <f>'Datos Simulación Dinámica Int'!DA12</f>
        <v>0</v>
      </c>
      <c r="DB12" s="103">
        <f>'Datos Simulación Dinámica Int'!DB12</f>
        <v>0</v>
      </c>
      <c r="DC12" s="103">
        <f>'Datos Simulación Dinámica Int'!DC12</f>
        <v>0</v>
      </c>
      <c r="DD12" s="173">
        <f>'Datos Simulación Dinámica Int'!DD12</f>
        <v>-3.3306690738754696E-14</v>
      </c>
      <c r="DE12" s="113">
        <f>'Datos Simulación Dinámica Int'!DE12</f>
        <v>0</v>
      </c>
      <c r="DF12" s="102">
        <f>'Datos Simulación Dinámica Int'!DF12</f>
        <v>0</v>
      </c>
      <c r="DG12" s="102">
        <f>'Datos Simulación Dinámica Int'!DG12</f>
        <v>0</v>
      </c>
      <c r="DH12" s="102">
        <f>'Datos Simulación Dinámica Int'!DH12</f>
        <v>0</v>
      </c>
      <c r="DI12" s="102">
        <f>'Datos Simulación Dinámica Int'!DI12</f>
        <v>0</v>
      </c>
      <c r="DJ12" s="102">
        <f>'Datos Simulación Dinámica Int'!DJ12</f>
        <v>0</v>
      </c>
      <c r="DK12" s="169">
        <f>'Datos Simulación Dinámica Int'!DK12</f>
        <v>730768.99999999977</v>
      </c>
      <c r="DL12" s="165">
        <f>'Datos Simulación Dinámica Int'!DL12</f>
        <v>0</v>
      </c>
      <c r="DM12" s="103">
        <f>'Datos Simulación Dinámica Int'!DM12</f>
        <v>0</v>
      </c>
      <c r="DN12" s="103">
        <f>'Datos Simulación Dinámica Int'!DN12</f>
        <v>0</v>
      </c>
      <c r="DO12" s="103">
        <f>'Datos Simulación Dinámica Int'!DO12</f>
        <v>0</v>
      </c>
      <c r="DP12" s="103">
        <f>'Datos Simulación Dinámica Int'!DP12</f>
        <v>0</v>
      </c>
      <c r="DQ12" s="103">
        <f>'Datos Simulación Dinámica Int'!DQ12</f>
        <v>0</v>
      </c>
      <c r="DR12" s="103">
        <f>'Datos Simulación Dinámica Int'!DR12</f>
        <v>0</v>
      </c>
      <c r="DS12" s="173">
        <f>'Datos Simulación Dinámica Int'!DS12</f>
        <v>-3.3306690738754696E-14</v>
      </c>
      <c r="DT12" s="102">
        <f>'Datos Simulación Dinámica Int'!DT12</f>
        <v>0</v>
      </c>
      <c r="DU12" s="102">
        <f>'Datos Simulación Dinámica Int'!DU12</f>
        <v>0</v>
      </c>
      <c r="DV12" s="102">
        <f>'Datos Simulación Dinámica Int'!DV12</f>
        <v>0</v>
      </c>
      <c r="DW12" s="102">
        <f>'Datos Simulación Dinámica Int'!DW12</f>
        <v>0</v>
      </c>
      <c r="DX12" s="102">
        <f>'Datos Simulación Dinámica Int'!DX12</f>
        <v>0</v>
      </c>
      <c r="DY12" s="102">
        <f>'Datos Simulación Dinámica Int'!DY12</f>
        <v>0</v>
      </c>
    </row>
    <row r="13" spans="1:129" ht="15" customHeight="1" x14ac:dyDescent="0.55000000000000004">
      <c r="A13" s="152">
        <f>'Datos Simulación Dinámica Int'!A13</f>
        <v>5</v>
      </c>
      <c r="B13" s="152" t="str">
        <f>'Datos Simulación Dinámica Int'!B13</f>
        <v>004002</v>
      </c>
      <c r="C13" s="151" t="str">
        <f>'Datos Simulación Dinámica Int'!C13</f>
        <v>Cultivo oleaginosas e industriales</v>
      </c>
      <c r="D13" s="165">
        <f>'Datos Simulación Dinámica Int'!D13</f>
        <v>185878.62383658302</v>
      </c>
      <c r="E13" s="162">
        <f>'Datos Simulación Dinámica Int'!E13</f>
        <v>11325.976765413765</v>
      </c>
      <c r="F13" s="162">
        <f>'Datos Simulación Dinámica Int'!F13</f>
        <v>0</v>
      </c>
      <c r="G13" s="162">
        <f>'Datos Simulación Dinámica Int'!G13</f>
        <v>0</v>
      </c>
      <c r="H13" s="162">
        <f>'Datos Simulación Dinámica Int'!H13</f>
        <v>11447.187948749355</v>
      </c>
      <c r="I13" s="162">
        <f>'Datos Simulación Dinámica Int'!I13</f>
        <v>19477.834598924001</v>
      </c>
      <c r="J13" s="162">
        <f>'Datos Simulación Dinámica Int'!J13</f>
        <v>143627.62452349591</v>
      </c>
      <c r="K13" s="315">
        <f>'Datos Simulación Dinámica Int'!K13</f>
        <v>1840141.9999999995</v>
      </c>
      <c r="L13" s="321">
        <f>'Datos Simulación Dinámica Int'!L13</f>
        <v>52745.999999999985</v>
      </c>
      <c r="M13" s="321">
        <f>'Datos Simulación Dinámica Int'!M13</f>
        <v>145844.2720638061</v>
      </c>
      <c r="N13" s="321">
        <f>'Datos Simulación Dinámica Int'!N13</f>
        <v>1396743</v>
      </c>
      <c r="O13" s="321">
        <f>'Datos Simulación Dinámica Int'!O13</f>
        <v>212719</v>
      </c>
      <c r="P13" s="321">
        <f>'Datos Simulación Dinámica Int'!P13</f>
        <v>10163</v>
      </c>
      <c r="Q13" s="321">
        <f>'Datos Simulación Dinámica Int'!Q13</f>
        <v>1173861</v>
      </c>
      <c r="R13" s="318">
        <f>'Datos Simulación Dinámica Int'!R13</f>
        <v>185878.62383658302</v>
      </c>
      <c r="S13" s="162">
        <f>'Datos Simulación Dinámica Int'!S13</f>
        <v>11325.976765413765</v>
      </c>
      <c r="T13" s="162">
        <f>'Datos Simulación Dinámica Int'!T13</f>
        <v>0</v>
      </c>
      <c r="U13" s="162">
        <f>'Datos Simulación Dinámica Int'!U13</f>
        <v>0</v>
      </c>
      <c r="V13" s="162">
        <f>'Datos Simulación Dinámica Int'!V13</f>
        <v>11447.187948749355</v>
      </c>
      <c r="W13" s="162">
        <f>'Datos Simulación Dinámica Int'!W13</f>
        <v>19477.834598924001</v>
      </c>
      <c r="X13" s="162">
        <f>'Datos Simulación Dinámica Int'!X13</f>
        <v>143627.62452349591</v>
      </c>
      <c r="Y13" s="170">
        <f>'Datos Simulación Dinámica Int'!Y13</f>
        <v>1840141.9999999995</v>
      </c>
      <c r="Z13" s="165">
        <f>'Datos Simulación Dinámica Int'!Z13</f>
        <v>0</v>
      </c>
      <c r="AA13" s="162">
        <f>'Datos Simulación Dinámica Int'!AA13</f>
        <v>0</v>
      </c>
      <c r="AB13" s="162">
        <f>'Datos Simulación Dinámica Int'!AB13</f>
        <v>0</v>
      </c>
      <c r="AC13" s="162">
        <f>'Datos Simulación Dinámica Int'!AC13</f>
        <v>0</v>
      </c>
      <c r="AD13" s="162">
        <f>'Datos Simulación Dinámica Int'!AD13</f>
        <v>0</v>
      </c>
      <c r="AE13" s="162">
        <f>'Datos Simulación Dinámica Int'!AE13</f>
        <v>0</v>
      </c>
      <c r="AF13" s="162">
        <f>'Datos Simulación Dinámica Int'!AF13</f>
        <v>0</v>
      </c>
      <c r="AG13" s="173">
        <f>'Datos Simulación Dinámica Int'!AG13</f>
        <v>0</v>
      </c>
      <c r="AH13" s="164">
        <f>'Datos Simulación Dinámica Int'!AH13</f>
        <v>0</v>
      </c>
      <c r="AI13" s="164">
        <f>'Datos Simulación Dinámica Int'!AI13</f>
        <v>0</v>
      </c>
      <c r="AJ13" s="164">
        <f>'Datos Simulación Dinámica Int'!AJ13</f>
        <v>0</v>
      </c>
      <c r="AK13" s="164">
        <f>'Datos Simulación Dinámica Int'!AK13</f>
        <v>0</v>
      </c>
      <c r="AL13" s="164">
        <f>'Datos Simulación Dinámica Int'!AL13</f>
        <v>0</v>
      </c>
      <c r="AM13" s="164">
        <f>'Datos Simulación Dinámica Int'!AM13</f>
        <v>0</v>
      </c>
      <c r="AN13" s="169">
        <f>'Datos Simulación Dinámica Int'!AN13</f>
        <v>52746</v>
      </c>
      <c r="AO13" s="165">
        <f>'Datos Simulación Dinámica Int'!AO13</f>
        <v>0</v>
      </c>
      <c r="AP13" s="162">
        <f>'Datos Simulación Dinámica Int'!AP13</f>
        <v>0</v>
      </c>
      <c r="AQ13" s="162">
        <f>'Datos Simulación Dinámica Int'!AQ13</f>
        <v>0</v>
      </c>
      <c r="AR13" s="162">
        <f>'Datos Simulación Dinámica Int'!AR13</f>
        <v>0</v>
      </c>
      <c r="AS13" s="162">
        <f>'Datos Simulación Dinámica Int'!AS13</f>
        <v>0</v>
      </c>
      <c r="AT13" s="162">
        <f>'Datos Simulación Dinámica Int'!AT13</f>
        <v>0</v>
      </c>
      <c r="AU13" s="162">
        <f>'Datos Simulación Dinámica Int'!AU13</f>
        <v>0</v>
      </c>
      <c r="AV13" s="173">
        <f>'Datos Simulación Dinámica Int'!AV13</f>
        <v>2.2204460492503131E-14</v>
      </c>
      <c r="AW13" s="164">
        <f>'Datos Simulación Dinámica Int'!AW13</f>
        <v>0</v>
      </c>
      <c r="AX13" s="164">
        <f>'Datos Simulación Dinámica Int'!AX13</f>
        <v>0</v>
      </c>
      <c r="AY13" s="164">
        <f>'Datos Simulación Dinámica Int'!AY13</f>
        <v>0</v>
      </c>
      <c r="AZ13" s="164">
        <f>'Datos Simulación Dinámica Int'!AZ13</f>
        <v>0</v>
      </c>
      <c r="BA13" s="164">
        <f>'Datos Simulación Dinámica Int'!BA13</f>
        <v>0</v>
      </c>
      <c r="BB13" s="164">
        <f>'Datos Simulación Dinámica Int'!BB13</f>
        <v>0</v>
      </c>
      <c r="BC13" s="169">
        <f>'Datos Simulación Dinámica Int'!BC13</f>
        <v>145844.27206380607</v>
      </c>
      <c r="BD13" s="165">
        <f>'Datos Simulación Dinámica Int'!BD13</f>
        <v>0</v>
      </c>
      <c r="BE13" s="103">
        <f>'Datos Simulación Dinámica Int'!BE13</f>
        <v>0</v>
      </c>
      <c r="BF13" s="103">
        <f>'Datos Simulación Dinámica Int'!BF13</f>
        <v>0</v>
      </c>
      <c r="BG13" s="103">
        <f>'Datos Simulación Dinámica Int'!BG13</f>
        <v>0</v>
      </c>
      <c r="BH13" s="103">
        <f>'Datos Simulación Dinámica Int'!BH13</f>
        <v>0</v>
      </c>
      <c r="BI13" s="103">
        <f>'Datos Simulación Dinámica Int'!BI13</f>
        <v>0</v>
      </c>
      <c r="BJ13" s="103">
        <f>'Datos Simulación Dinámica Int'!BJ13</f>
        <v>0</v>
      </c>
      <c r="BK13" s="173">
        <f>'Datos Simulación Dinámica Int'!BK13</f>
        <v>-2.2204460492503131E-14</v>
      </c>
      <c r="BL13" s="113">
        <f>'Datos Simulación Dinámica Int'!BL13</f>
        <v>0</v>
      </c>
      <c r="BM13" s="102">
        <f>'Datos Simulación Dinámica Int'!BM13</f>
        <v>0</v>
      </c>
      <c r="BN13" s="102">
        <f>'Datos Simulación Dinámica Int'!BN13</f>
        <v>0</v>
      </c>
      <c r="BO13" s="102">
        <f>'Datos Simulación Dinámica Int'!BO13</f>
        <v>0</v>
      </c>
      <c r="BP13" s="102">
        <f>'Datos Simulación Dinámica Int'!BP13</f>
        <v>0</v>
      </c>
      <c r="BQ13" s="102">
        <f>'Datos Simulación Dinámica Int'!BQ13</f>
        <v>0</v>
      </c>
      <c r="BR13" s="169">
        <f>'Datos Simulación Dinámica Int'!BR13</f>
        <v>1396742.9999999998</v>
      </c>
      <c r="BS13" s="165">
        <f>'Datos Simulación Dinámica Int'!BS13</f>
        <v>0</v>
      </c>
      <c r="BT13" s="103">
        <f>'Datos Simulación Dinámica Int'!BT13</f>
        <v>0</v>
      </c>
      <c r="BU13" s="103">
        <f>'Datos Simulación Dinámica Int'!BU13</f>
        <v>0</v>
      </c>
      <c r="BV13" s="103">
        <f>'Datos Simulación Dinámica Int'!BV13</f>
        <v>0</v>
      </c>
      <c r="BW13" s="103">
        <f>'Datos Simulación Dinámica Int'!BW13</f>
        <v>0</v>
      </c>
      <c r="BX13" s="103">
        <f>'Datos Simulación Dinámica Int'!BX13</f>
        <v>0</v>
      </c>
      <c r="BY13" s="103">
        <f>'Datos Simulación Dinámica Int'!BY13</f>
        <v>0</v>
      </c>
      <c r="BZ13" s="173">
        <f>'Datos Simulación Dinámica Int'!BZ13</f>
        <v>-2.2204460492503131E-14</v>
      </c>
      <c r="CA13" s="113">
        <f>'Datos Simulación Dinámica Int'!CA13</f>
        <v>0</v>
      </c>
      <c r="CB13" s="102">
        <f>'Datos Simulación Dinámica Int'!CB13</f>
        <v>0</v>
      </c>
      <c r="CC13" s="102">
        <f>'Datos Simulación Dinámica Int'!CC13</f>
        <v>0</v>
      </c>
      <c r="CD13" s="102">
        <f>'Datos Simulación Dinámica Int'!CD13</f>
        <v>0</v>
      </c>
      <c r="CE13" s="102">
        <f>'Datos Simulación Dinámica Int'!CE13</f>
        <v>0</v>
      </c>
      <c r="CF13" s="102">
        <f>'Datos Simulación Dinámica Int'!CF13</f>
        <v>0</v>
      </c>
      <c r="CG13" s="169">
        <f>'Datos Simulación Dinámica Int'!CG13</f>
        <v>212718.99999999994</v>
      </c>
      <c r="CH13" s="165">
        <f>'Datos Simulación Dinámica Int'!CH13</f>
        <v>0</v>
      </c>
      <c r="CI13" s="103">
        <f>'Datos Simulación Dinámica Int'!CI13</f>
        <v>0</v>
      </c>
      <c r="CJ13" s="103">
        <f>'Datos Simulación Dinámica Int'!CJ13</f>
        <v>0</v>
      </c>
      <c r="CK13" s="103">
        <f>'Datos Simulación Dinámica Int'!CK13</f>
        <v>0</v>
      </c>
      <c r="CL13" s="103">
        <f>'Datos Simulación Dinámica Int'!CL13</f>
        <v>0</v>
      </c>
      <c r="CM13" s="103">
        <f>'Datos Simulación Dinámica Int'!CM13</f>
        <v>0</v>
      </c>
      <c r="CN13" s="103">
        <f>'Datos Simulación Dinámica Int'!CN13</f>
        <v>0</v>
      </c>
      <c r="CO13" s="173">
        <f>'Datos Simulación Dinámica Int'!CO13</f>
        <v>-2.2204460492503131E-14</v>
      </c>
      <c r="CP13" s="113">
        <f>'Datos Simulación Dinámica Int'!CP13</f>
        <v>0</v>
      </c>
      <c r="CQ13" s="102">
        <f>'Datos Simulación Dinámica Int'!CQ13</f>
        <v>0</v>
      </c>
      <c r="CR13" s="102">
        <f>'Datos Simulación Dinámica Int'!CR13</f>
        <v>0</v>
      </c>
      <c r="CS13" s="102">
        <f>'Datos Simulación Dinámica Int'!CS13</f>
        <v>0</v>
      </c>
      <c r="CT13" s="102">
        <f>'Datos Simulación Dinámica Int'!CT13</f>
        <v>0</v>
      </c>
      <c r="CU13" s="102">
        <f>'Datos Simulación Dinámica Int'!CU13</f>
        <v>0</v>
      </c>
      <c r="CV13" s="169">
        <f>'Datos Simulación Dinámica Int'!CV13</f>
        <v>10162.999999999996</v>
      </c>
      <c r="CW13" s="165">
        <f>'Datos Simulación Dinámica Int'!CW13</f>
        <v>0</v>
      </c>
      <c r="CX13" s="103">
        <f>'Datos Simulación Dinámica Int'!CX13</f>
        <v>0</v>
      </c>
      <c r="CY13" s="103">
        <f>'Datos Simulación Dinámica Int'!CY13</f>
        <v>0</v>
      </c>
      <c r="CZ13" s="103">
        <f>'Datos Simulación Dinámica Int'!CZ13</f>
        <v>0</v>
      </c>
      <c r="DA13" s="103">
        <f>'Datos Simulación Dinámica Int'!DA13</f>
        <v>0</v>
      </c>
      <c r="DB13" s="103">
        <f>'Datos Simulación Dinámica Int'!DB13</f>
        <v>0</v>
      </c>
      <c r="DC13" s="103">
        <f>'Datos Simulación Dinámica Int'!DC13</f>
        <v>0</v>
      </c>
      <c r="DD13" s="173">
        <f>'Datos Simulación Dinámica Int'!DD13</f>
        <v>-3.3306690738754696E-14</v>
      </c>
      <c r="DE13" s="113">
        <f>'Datos Simulación Dinámica Int'!DE13</f>
        <v>0</v>
      </c>
      <c r="DF13" s="102">
        <f>'Datos Simulación Dinámica Int'!DF13</f>
        <v>0</v>
      </c>
      <c r="DG13" s="102">
        <f>'Datos Simulación Dinámica Int'!DG13</f>
        <v>0</v>
      </c>
      <c r="DH13" s="102">
        <f>'Datos Simulación Dinámica Int'!DH13</f>
        <v>0</v>
      </c>
      <c r="DI13" s="102">
        <f>'Datos Simulación Dinámica Int'!DI13</f>
        <v>0</v>
      </c>
      <c r="DJ13" s="102">
        <f>'Datos Simulación Dinámica Int'!DJ13</f>
        <v>0</v>
      </c>
      <c r="DK13" s="169">
        <f>'Datos Simulación Dinámica Int'!DK13</f>
        <v>1173860.9999999998</v>
      </c>
      <c r="DL13" s="165">
        <f>'Datos Simulación Dinámica Int'!DL13</f>
        <v>0</v>
      </c>
      <c r="DM13" s="103">
        <f>'Datos Simulación Dinámica Int'!DM13</f>
        <v>0</v>
      </c>
      <c r="DN13" s="103">
        <f>'Datos Simulación Dinámica Int'!DN13</f>
        <v>0</v>
      </c>
      <c r="DO13" s="103">
        <f>'Datos Simulación Dinámica Int'!DO13</f>
        <v>0</v>
      </c>
      <c r="DP13" s="103">
        <f>'Datos Simulación Dinámica Int'!DP13</f>
        <v>0</v>
      </c>
      <c r="DQ13" s="103">
        <f>'Datos Simulación Dinámica Int'!DQ13</f>
        <v>0</v>
      </c>
      <c r="DR13" s="103">
        <f>'Datos Simulación Dinámica Int'!DR13</f>
        <v>0</v>
      </c>
      <c r="DS13" s="173">
        <f>'Datos Simulación Dinámica Int'!DS13</f>
        <v>-2.2204460492503131E-14</v>
      </c>
      <c r="DT13" s="102">
        <f>'Datos Simulación Dinámica Int'!DT13</f>
        <v>0</v>
      </c>
      <c r="DU13" s="102">
        <f>'Datos Simulación Dinámica Int'!DU13</f>
        <v>0</v>
      </c>
      <c r="DV13" s="102">
        <f>'Datos Simulación Dinámica Int'!DV13</f>
        <v>0</v>
      </c>
      <c r="DW13" s="102">
        <f>'Datos Simulación Dinámica Int'!DW13</f>
        <v>0</v>
      </c>
      <c r="DX13" s="102">
        <f>'Datos Simulación Dinámica Int'!DX13</f>
        <v>0</v>
      </c>
      <c r="DY13" s="102">
        <f>'Datos Simulación Dinámica Int'!DY13</f>
        <v>0</v>
      </c>
    </row>
    <row r="14" spans="1:129" ht="15" customHeight="1" x14ac:dyDescent="0.55000000000000004">
      <c r="A14" s="152">
        <f>'Datos Simulación Dinámica Int'!A14</f>
        <v>6</v>
      </c>
      <c r="B14" s="152" t="str">
        <f>'Datos Simulación Dinámica Int'!B14</f>
        <v>004003</v>
      </c>
      <c r="C14" s="151" t="str">
        <f>'Datos Simulación Dinámica Int'!C14</f>
        <v>Actividades de apoyo a los cultivos</v>
      </c>
      <c r="D14" s="165">
        <f>'Datos Simulación Dinámica Int'!D14</f>
        <v>8075.1539108945854</v>
      </c>
      <c r="E14" s="162">
        <f>'Datos Simulación Dinámica Int'!E14</f>
        <v>6398.5604059958978</v>
      </c>
      <c r="F14" s="162">
        <f>'Datos Simulación Dinámica Int'!F14</f>
        <v>0</v>
      </c>
      <c r="G14" s="162">
        <f>'Datos Simulación Dinámica Int'!G14</f>
        <v>0</v>
      </c>
      <c r="H14" s="162">
        <f>'Datos Simulación Dinámica Int'!H14</f>
        <v>777.02352359290876</v>
      </c>
      <c r="I14" s="162">
        <f>'Datos Simulación Dinámica Int'!I14</f>
        <v>0</v>
      </c>
      <c r="J14" s="162">
        <f>'Datos Simulación Dinámica Int'!J14</f>
        <v>899.56998130577927</v>
      </c>
      <c r="K14" s="315">
        <f>'Datos Simulación Dinámica Int'!K14</f>
        <v>370496.99999999977</v>
      </c>
      <c r="L14" s="321">
        <f>'Datos Simulación Dinámica Int'!L14</f>
        <v>25079.999999999982</v>
      </c>
      <c r="M14" s="321">
        <f>'Datos Simulación Dinámica Int'!M14</f>
        <v>3205.4810530330565</v>
      </c>
      <c r="N14" s="321">
        <f>'Datos Simulación Dinámica Int'!N14</f>
        <v>258190</v>
      </c>
      <c r="O14" s="321">
        <f>'Datos Simulación Dinámica Int'!O14</f>
        <v>99727</v>
      </c>
      <c r="P14" s="321">
        <f>'Datos Simulación Dinámica Int'!P14</f>
        <v>2173</v>
      </c>
      <c r="Q14" s="321">
        <f>'Datos Simulación Dinámica Int'!Q14</f>
        <v>156290</v>
      </c>
      <c r="R14" s="318">
        <f>'Datos Simulación Dinámica Int'!R14</f>
        <v>8075.1539108945854</v>
      </c>
      <c r="S14" s="162">
        <f>'Datos Simulación Dinámica Int'!S14</f>
        <v>6398.5604059958978</v>
      </c>
      <c r="T14" s="162">
        <f>'Datos Simulación Dinámica Int'!T14</f>
        <v>0</v>
      </c>
      <c r="U14" s="162">
        <f>'Datos Simulación Dinámica Int'!U14</f>
        <v>0</v>
      </c>
      <c r="V14" s="162">
        <f>'Datos Simulación Dinámica Int'!V14</f>
        <v>777.02352359290876</v>
      </c>
      <c r="W14" s="162">
        <f>'Datos Simulación Dinámica Int'!W14</f>
        <v>0</v>
      </c>
      <c r="X14" s="162">
        <f>'Datos Simulación Dinámica Int'!X14</f>
        <v>899.56998130577927</v>
      </c>
      <c r="Y14" s="170">
        <f>'Datos Simulación Dinámica Int'!Y14</f>
        <v>370496.99999999977</v>
      </c>
      <c r="Z14" s="165">
        <f>'Datos Simulación Dinámica Int'!Z14</f>
        <v>0</v>
      </c>
      <c r="AA14" s="162">
        <f>'Datos Simulación Dinámica Int'!AA14</f>
        <v>0</v>
      </c>
      <c r="AB14" s="162">
        <f>'Datos Simulación Dinámica Int'!AB14</f>
        <v>0</v>
      </c>
      <c r="AC14" s="162">
        <f>'Datos Simulación Dinámica Int'!AC14</f>
        <v>0</v>
      </c>
      <c r="AD14" s="162">
        <f>'Datos Simulación Dinámica Int'!AD14</f>
        <v>0</v>
      </c>
      <c r="AE14" s="162">
        <f>'Datos Simulación Dinámica Int'!AE14</f>
        <v>0</v>
      </c>
      <c r="AF14" s="162">
        <f>'Datos Simulación Dinámica Int'!AF14</f>
        <v>0</v>
      </c>
      <c r="AG14" s="173">
        <f>'Datos Simulación Dinámica Int'!AG14</f>
        <v>0</v>
      </c>
      <c r="AH14" s="164">
        <f>'Datos Simulación Dinámica Int'!AH14</f>
        <v>0</v>
      </c>
      <c r="AI14" s="164">
        <f>'Datos Simulación Dinámica Int'!AI14</f>
        <v>0</v>
      </c>
      <c r="AJ14" s="164">
        <f>'Datos Simulación Dinámica Int'!AJ14</f>
        <v>0</v>
      </c>
      <c r="AK14" s="164">
        <f>'Datos Simulación Dinámica Int'!AK14</f>
        <v>0</v>
      </c>
      <c r="AL14" s="164">
        <f>'Datos Simulación Dinámica Int'!AL14</f>
        <v>0</v>
      </c>
      <c r="AM14" s="164">
        <f>'Datos Simulación Dinámica Int'!AM14</f>
        <v>0</v>
      </c>
      <c r="AN14" s="169">
        <f>'Datos Simulación Dinámica Int'!AN14</f>
        <v>25080</v>
      </c>
      <c r="AO14" s="165">
        <f>'Datos Simulación Dinámica Int'!AO14</f>
        <v>0</v>
      </c>
      <c r="AP14" s="162">
        <f>'Datos Simulación Dinámica Int'!AP14</f>
        <v>0</v>
      </c>
      <c r="AQ14" s="162">
        <f>'Datos Simulación Dinámica Int'!AQ14</f>
        <v>0</v>
      </c>
      <c r="AR14" s="162">
        <f>'Datos Simulación Dinámica Int'!AR14</f>
        <v>0</v>
      </c>
      <c r="AS14" s="162">
        <f>'Datos Simulación Dinámica Int'!AS14</f>
        <v>0</v>
      </c>
      <c r="AT14" s="162">
        <f>'Datos Simulación Dinámica Int'!AT14</f>
        <v>0</v>
      </c>
      <c r="AU14" s="162">
        <f>'Datos Simulación Dinámica Int'!AU14</f>
        <v>0</v>
      </c>
      <c r="AV14" s="173">
        <f>'Datos Simulación Dinámica Int'!AV14</f>
        <v>6.6613381477509392E-14</v>
      </c>
      <c r="AW14" s="164">
        <f>'Datos Simulación Dinámica Int'!AW14</f>
        <v>0</v>
      </c>
      <c r="AX14" s="164">
        <f>'Datos Simulación Dinámica Int'!AX14</f>
        <v>0</v>
      </c>
      <c r="AY14" s="164">
        <f>'Datos Simulación Dinámica Int'!AY14</f>
        <v>0</v>
      </c>
      <c r="AZ14" s="164">
        <f>'Datos Simulación Dinámica Int'!AZ14</f>
        <v>0</v>
      </c>
      <c r="BA14" s="164">
        <f>'Datos Simulación Dinámica Int'!BA14</f>
        <v>0</v>
      </c>
      <c r="BB14" s="164">
        <f>'Datos Simulación Dinámica Int'!BB14</f>
        <v>0</v>
      </c>
      <c r="BC14" s="169">
        <f>'Datos Simulación Dinámica Int'!BC14</f>
        <v>3205.4810530330542</v>
      </c>
      <c r="BD14" s="165">
        <f>'Datos Simulación Dinámica Int'!BD14</f>
        <v>0</v>
      </c>
      <c r="BE14" s="103">
        <f>'Datos Simulación Dinámica Int'!BE14</f>
        <v>0</v>
      </c>
      <c r="BF14" s="103">
        <f>'Datos Simulación Dinámica Int'!BF14</f>
        <v>0</v>
      </c>
      <c r="BG14" s="103">
        <f>'Datos Simulación Dinámica Int'!BG14</f>
        <v>0</v>
      </c>
      <c r="BH14" s="103">
        <f>'Datos Simulación Dinámica Int'!BH14</f>
        <v>0</v>
      </c>
      <c r="BI14" s="103">
        <f>'Datos Simulación Dinámica Int'!BI14</f>
        <v>0</v>
      </c>
      <c r="BJ14" s="103">
        <f>'Datos Simulación Dinámica Int'!BJ14</f>
        <v>0</v>
      </c>
      <c r="BK14" s="173">
        <f>'Datos Simulación Dinámica Int'!BK14</f>
        <v>-6.6613381477509392E-14</v>
      </c>
      <c r="BL14" s="113">
        <f>'Datos Simulación Dinámica Int'!BL14</f>
        <v>0</v>
      </c>
      <c r="BM14" s="102">
        <f>'Datos Simulación Dinámica Int'!BM14</f>
        <v>0</v>
      </c>
      <c r="BN14" s="102">
        <f>'Datos Simulación Dinámica Int'!BN14</f>
        <v>0</v>
      </c>
      <c r="BO14" s="102">
        <f>'Datos Simulación Dinámica Int'!BO14</f>
        <v>0</v>
      </c>
      <c r="BP14" s="102">
        <f>'Datos Simulación Dinámica Int'!BP14</f>
        <v>0</v>
      </c>
      <c r="BQ14" s="102">
        <f>'Datos Simulación Dinámica Int'!BQ14</f>
        <v>0</v>
      </c>
      <c r="BR14" s="169">
        <f>'Datos Simulación Dinámica Int'!BR14</f>
        <v>258189.99999999983</v>
      </c>
      <c r="BS14" s="165">
        <f>'Datos Simulación Dinámica Int'!BS14</f>
        <v>0</v>
      </c>
      <c r="BT14" s="103">
        <f>'Datos Simulación Dinámica Int'!BT14</f>
        <v>0</v>
      </c>
      <c r="BU14" s="103">
        <f>'Datos Simulación Dinámica Int'!BU14</f>
        <v>0</v>
      </c>
      <c r="BV14" s="103">
        <f>'Datos Simulación Dinámica Int'!BV14</f>
        <v>0</v>
      </c>
      <c r="BW14" s="103">
        <f>'Datos Simulación Dinámica Int'!BW14</f>
        <v>0</v>
      </c>
      <c r="BX14" s="103">
        <f>'Datos Simulación Dinámica Int'!BX14</f>
        <v>0</v>
      </c>
      <c r="BY14" s="103">
        <f>'Datos Simulación Dinámica Int'!BY14</f>
        <v>0</v>
      </c>
      <c r="BZ14" s="173">
        <f>'Datos Simulación Dinámica Int'!BZ14</f>
        <v>-6.6613381477509392E-14</v>
      </c>
      <c r="CA14" s="113">
        <f>'Datos Simulación Dinámica Int'!CA14</f>
        <v>0</v>
      </c>
      <c r="CB14" s="102">
        <f>'Datos Simulación Dinámica Int'!CB14</f>
        <v>0</v>
      </c>
      <c r="CC14" s="102">
        <f>'Datos Simulación Dinámica Int'!CC14</f>
        <v>0</v>
      </c>
      <c r="CD14" s="102">
        <f>'Datos Simulación Dinámica Int'!CD14</f>
        <v>0</v>
      </c>
      <c r="CE14" s="102">
        <f>'Datos Simulación Dinámica Int'!CE14</f>
        <v>0</v>
      </c>
      <c r="CF14" s="102">
        <f>'Datos Simulación Dinámica Int'!CF14</f>
        <v>0</v>
      </c>
      <c r="CG14" s="169">
        <f>'Datos Simulación Dinámica Int'!CG14</f>
        <v>99726.999999999942</v>
      </c>
      <c r="CH14" s="165">
        <f>'Datos Simulación Dinámica Int'!CH14</f>
        <v>0</v>
      </c>
      <c r="CI14" s="103">
        <f>'Datos Simulación Dinámica Int'!CI14</f>
        <v>0</v>
      </c>
      <c r="CJ14" s="103">
        <f>'Datos Simulación Dinámica Int'!CJ14</f>
        <v>0</v>
      </c>
      <c r="CK14" s="103">
        <f>'Datos Simulación Dinámica Int'!CK14</f>
        <v>0</v>
      </c>
      <c r="CL14" s="103">
        <f>'Datos Simulación Dinámica Int'!CL14</f>
        <v>0</v>
      </c>
      <c r="CM14" s="103">
        <f>'Datos Simulación Dinámica Int'!CM14</f>
        <v>0</v>
      </c>
      <c r="CN14" s="103">
        <f>'Datos Simulación Dinámica Int'!CN14</f>
        <v>0</v>
      </c>
      <c r="CO14" s="173">
        <f>'Datos Simulación Dinámica Int'!CO14</f>
        <v>-5.5511151231257827E-14</v>
      </c>
      <c r="CP14" s="113">
        <f>'Datos Simulación Dinámica Int'!CP14</f>
        <v>0</v>
      </c>
      <c r="CQ14" s="102">
        <f>'Datos Simulación Dinámica Int'!CQ14</f>
        <v>0</v>
      </c>
      <c r="CR14" s="102">
        <f>'Datos Simulación Dinámica Int'!CR14</f>
        <v>0</v>
      </c>
      <c r="CS14" s="102">
        <f>'Datos Simulación Dinámica Int'!CS14</f>
        <v>0</v>
      </c>
      <c r="CT14" s="102">
        <f>'Datos Simulación Dinámica Int'!CT14</f>
        <v>0</v>
      </c>
      <c r="CU14" s="102">
        <f>'Datos Simulación Dinámica Int'!CU14</f>
        <v>0</v>
      </c>
      <c r="CV14" s="169">
        <f>'Datos Simulación Dinámica Int'!CV14</f>
        <v>2172.9999999999986</v>
      </c>
      <c r="CW14" s="165">
        <f>'Datos Simulación Dinámica Int'!CW14</f>
        <v>0</v>
      </c>
      <c r="CX14" s="103">
        <f>'Datos Simulación Dinámica Int'!CX14</f>
        <v>0</v>
      </c>
      <c r="CY14" s="103">
        <f>'Datos Simulación Dinámica Int'!CY14</f>
        <v>0</v>
      </c>
      <c r="CZ14" s="103">
        <f>'Datos Simulación Dinámica Int'!CZ14</f>
        <v>0</v>
      </c>
      <c r="DA14" s="103">
        <f>'Datos Simulación Dinámica Int'!DA14</f>
        <v>0</v>
      </c>
      <c r="DB14" s="103">
        <f>'Datos Simulación Dinámica Int'!DB14</f>
        <v>0</v>
      </c>
      <c r="DC14" s="103">
        <f>'Datos Simulación Dinámica Int'!DC14</f>
        <v>0</v>
      </c>
      <c r="DD14" s="173">
        <f>'Datos Simulación Dinámica Int'!DD14</f>
        <v>-6.6613381477509392E-14</v>
      </c>
      <c r="DE14" s="113">
        <f>'Datos Simulación Dinámica Int'!DE14</f>
        <v>0</v>
      </c>
      <c r="DF14" s="102">
        <f>'Datos Simulación Dinámica Int'!DF14</f>
        <v>0</v>
      </c>
      <c r="DG14" s="102">
        <f>'Datos Simulación Dinámica Int'!DG14</f>
        <v>0</v>
      </c>
      <c r="DH14" s="102">
        <f>'Datos Simulación Dinámica Int'!DH14</f>
        <v>0</v>
      </c>
      <c r="DI14" s="102">
        <f>'Datos Simulación Dinámica Int'!DI14</f>
        <v>0</v>
      </c>
      <c r="DJ14" s="102">
        <f>'Datos Simulación Dinámica Int'!DJ14</f>
        <v>0</v>
      </c>
      <c r="DK14" s="169">
        <f>'Datos Simulación Dinámica Int'!DK14</f>
        <v>156289.99999999991</v>
      </c>
      <c r="DL14" s="165">
        <f>'Datos Simulación Dinámica Int'!DL14</f>
        <v>0</v>
      </c>
      <c r="DM14" s="103">
        <f>'Datos Simulación Dinámica Int'!DM14</f>
        <v>0</v>
      </c>
      <c r="DN14" s="103">
        <f>'Datos Simulación Dinámica Int'!DN14</f>
        <v>0</v>
      </c>
      <c r="DO14" s="103">
        <f>'Datos Simulación Dinámica Int'!DO14</f>
        <v>0</v>
      </c>
      <c r="DP14" s="103">
        <f>'Datos Simulación Dinámica Int'!DP14</f>
        <v>0</v>
      </c>
      <c r="DQ14" s="103">
        <f>'Datos Simulación Dinámica Int'!DQ14</f>
        <v>0</v>
      </c>
      <c r="DR14" s="103">
        <f>'Datos Simulación Dinámica Int'!DR14</f>
        <v>0</v>
      </c>
      <c r="DS14" s="173">
        <f>'Datos Simulación Dinámica Int'!DS14</f>
        <v>-5.5511151231257827E-14</v>
      </c>
      <c r="DT14" s="102">
        <f>'Datos Simulación Dinámica Int'!DT14</f>
        <v>0</v>
      </c>
      <c r="DU14" s="102">
        <f>'Datos Simulación Dinámica Int'!DU14</f>
        <v>0</v>
      </c>
      <c r="DV14" s="102">
        <f>'Datos Simulación Dinámica Int'!DV14</f>
        <v>0</v>
      </c>
      <c r="DW14" s="102">
        <f>'Datos Simulación Dinámica Int'!DW14</f>
        <v>0</v>
      </c>
      <c r="DX14" s="102">
        <f>'Datos Simulación Dinámica Int'!DX14</f>
        <v>0</v>
      </c>
      <c r="DY14" s="102">
        <f>'Datos Simulación Dinámica Int'!DY14</f>
        <v>0</v>
      </c>
    </row>
    <row r="15" spans="1:129" ht="15" customHeight="1" x14ac:dyDescent="0.55000000000000004">
      <c r="A15" s="152">
        <f>'Datos Simulación Dinámica Int'!A15</f>
        <v>7</v>
      </c>
      <c r="B15" s="152" t="str">
        <f>'Datos Simulación Dinámica Int'!B15</f>
        <v>005001</v>
      </c>
      <c r="C15" s="151" t="str">
        <f>'Datos Simulación Dinámica Int'!C15</f>
        <v>Cría de ganado, otros animales; productos animales; y actividades de apoyo</v>
      </c>
      <c r="D15" s="165">
        <f>'Datos Simulación Dinámica Int'!D15</f>
        <v>986697.60174754739</v>
      </c>
      <c r="E15" s="162">
        <f>'Datos Simulación Dinámica Int'!E15</f>
        <v>495394.4360645733</v>
      </c>
      <c r="F15" s="162">
        <f>'Datos Simulación Dinámica Int'!F15</f>
        <v>0</v>
      </c>
      <c r="G15" s="162">
        <f>'Datos Simulación Dinámica Int'!G15</f>
        <v>0</v>
      </c>
      <c r="H15" s="162">
        <f>'Datos Simulación Dinámica Int'!H15</f>
        <v>158853.63756575214</v>
      </c>
      <c r="I15" s="162">
        <f>'Datos Simulación Dinámica Int'!I15</f>
        <v>330607.89337014908</v>
      </c>
      <c r="J15" s="162">
        <f>'Datos Simulación Dinámica Int'!J15</f>
        <v>1841.6347470727771</v>
      </c>
      <c r="K15" s="315">
        <f>'Datos Simulación Dinámica Int'!K15</f>
        <v>2556904.9999999972</v>
      </c>
      <c r="L15" s="321">
        <f>'Datos Simulación Dinámica Int'!L15</f>
        <v>547752.99999999942</v>
      </c>
      <c r="M15" s="321">
        <f>'Datos Simulación Dinámica Int'!M15</f>
        <v>202353.38370456547</v>
      </c>
      <c r="N15" s="321">
        <f>'Datos Simulación Dinámica Int'!N15</f>
        <v>586255</v>
      </c>
      <c r="O15" s="321">
        <f>'Datos Simulación Dinámica Int'!O15</f>
        <v>198692</v>
      </c>
      <c r="P15" s="321">
        <f>'Datos Simulación Dinámica Int'!P15</f>
        <v>7601</v>
      </c>
      <c r="Q15" s="321">
        <f>'Datos Simulación Dinámica Int'!Q15</f>
        <v>379962</v>
      </c>
      <c r="R15" s="318">
        <f>'Datos Simulación Dinámica Int'!R15</f>
        <v>986697.60174754739</v>
      </c>
      <c r="S15" s="162">
        <f>'Datos Simulación Dinámica Int'!S15</f>
        <v>495394.4360645733</v>
      </c>
      <c r="T15" s="162">
        <f>'Datos Simulación Dinámica Int'!T15</f>
        <v>0</v>
      </c>
      <c r="U15" s="162">
        <f>'Datos Simulación Dinámica Int'!U15</f>
        <v>0</v>
      </c>
      <c r="V15" s="162">
        <f>'Datos Simulación Dinámica Int'!V15</f>
        <v>158853.63756575214</v>
      </c>
      <c r="W15" s="162">
        <f>'Datos Simulación Dinámica Int'!W15</f>
        <v>330607.89337014908</v>
      </c>
      <c r="X15" s="162">
        <f>'Datos Simulación Dinámica Int'!X15</f>
        <v>1841.6347470727771</v>
      </c>
      <c r="Y15" s="170">
        <f>'Datos Simulación Dinámica Int'!Y15</f>
        <v>2556904.9999999972</v>
      </c>
      <c r="Z15" s="165">
        <f>'Datos Simulación Dinámica Int'!Z15</f>
        <v>0</v>
      </c>
      <c r="AA15" s="162">
        <f>'Datos Simulación Dinámica Int'!AA15</f>
        <v>0</v>
      </c>
      <c r="AB15" s="162">
        <f>'Datos Simulación Dinámica Int'!AB15</f>
        <v>0</v>
      </c>
      <c r="AC15" s="162">
        <f>'Datos Simulación Dinámica Int'!AC15</f>
        <v>0</v>
      </c>
      <c r="AD15" s="162">
        <f>'Datos Simulación Dinámica Int'!AD15</f>
        <v>0</v>
      </c>
      <c r="AE15" s="162">
        <f>'Datos Simulación Dinámica Int'!AE15</f>
        <v>0</v>
      </c>
      <c r="AF15" s="162">
        <f>'Datos Simulación Dinámica Int'!AF15</f>
        <v>0</v>
      </c>
      <c r="AG15" s="173">
        <f>'Datos Simulación Dinámica Int'!AG15</f>
        <v>0</v>
      </c>
      <c r="AH15" s="164">
        <f>'Datos Simulación Dinámica Int'!AH15</f>
        <v>0</v>
      </c>
      <c r="AI15" s="164">
        <f>'Datos Simulación Dinámica Int'!AI15</f>
        <v>0</v>
      </c>
      <c r="AJ15" s="164">
        <f>'Datos Simulación Dinámica Int'!AJ15</f>
        <v>0</v>
      </c>
      <c r="AK15" s="164">
        <f>'Datos Simulación Dinámica Int'!AK15</f>
        <v>0</v>
      </c>
      <c r="AL15" s="164">
        <f>'Datos Simulación Dinámica Int'!AL15</f>
        <v>0</v>
      </c>
      <c r="AM15" s="164">
        <f>'Datos Simulación Dinámica Int'!AM15</f>
        <v>0</v>
      </c>
      <c r="AN15" s="169">
        <f>'Datos Simulación Dinámica Int'!AN15</f>
        <v>547753</v>
      </c>
      <c r="AO15" s="165">
        <f>'Datos Simulación Dinámica Int'!AO15</f>
        <v>0</v>
      </c>
      <c r="AP15" s="162">
        <f>'Datos Simulación Dinámica Int'!AP15</f>
        <v>0</v>
      </c>
      <c r="AQ15" s="162">
        <f>'Datos Simulación Dinámica Int'!AQ15</f>
        <v>0</v>
      </c>
      <c r="AR15" s="162">
        <f>'Datos Simulación Dinámica Int'!AR15</f>
        <v>0</v>
      </c>
      <c r="AS15" s="162">
        <f>'Datos Simulación Dinámica Int'!AS15</f>
        <v>0</v>
      </c>
      <c r="AT15" s="162">
        <f>'Datos Simulación Dinámica Int'!AT15</f>
        <v>0</v>
      </c>
      <c r="AU15" s="162">
        <f>'Datos Simulación Dinámica Int'!AU15</f>
        <v>0</v>
      </c>
      <c r="AV15" s="173">
        <f>'Datos Simulación Dinámica Int'!AV15</f>
        <v>1.1102230246251565E-13</v>
      </c>
      <c r="AW15" s="164">
        <f>'Datos Simulación Dinámica Int'!AW15</f>
        <v>0</v>
      </c>
      <c r="AX15" s="164">
        <f>'Datos Simulación Dinámica Int'!AX15</f>
        <v>0</v>
      </c>
      <c r="AY15" s="164">
        <f>'Datos Simulación Dinámica Int'!AY15</f>
        <v>0</v>
      </c>
      <c r="AZ15" s="164">
        <f>'Datos Simulación Dinámica Int'!AZ15</f>
        <v>0</v>
      </c>
      <c r="BA15" s="164">
        <f>'Datos Simulación Dinámica Int'!BA15</f>
        <v>0</v>
      </c>
      <c r="BB15" s="164">
        <f>'Datos Simulación Dinámica Int'!BB15</f>
        <v>0</v>
      </c>
      <c r="BC15" s="169">
        <f>'Datos Simulación Dinámica Int'!BC15</f>
        <v>202353.38370456526</v>
      </c>
      <c r="BD15" s="165">
        <f>'Datos Simulación Dinámica Int'!BD15</f>
        <v>0</v>
      </c>
      <c r="BE15" s="103">
        <f>'Datos Simulación Dinámica Int'!BE15</f>
        <v>0</v>
      </c>
      <c r="BF15" s="103">
        <f>'Datos Simulación Dinámica Int'!BF15</f>
        <v>0</v>
      </c>
      <c r="BG15" s="103">
        <f>'Datos Simulación Dinámica Int'!BG15</f>
        <v>0</v>
      </c>
      <c r="BH15" s="103">
        <f>'Datos Simulación Dinámica Int'!BH15</f>
        <v>0</v>
      </c>
      <c r="BI15" s="103">
        <f>'Datos Simulación Dinámica Int'!BI15</f>
        <v>0</v>
      </c>
      <c r="BJ15" s="103">
        <f>'Datos Simulación Dinámica Int'!BJ15</f>
        <v>0</v>
      </c>
      <c r="BK15" s="173">
        <f>'Datos Simulación Dinámica Int'!BK15</f>
        <v>-9.9920072216264089E-14</v>
      </c>
      <c r="BL15" s="113">
        <f>'Datos Simulación Dinámica Int'!BL15</f>
        <v>0</v>
      </c>
      <c r="BM15" s="102">
        <f>'Datos Simulación Dinámica Int'!BM15</f>
        <v>0</v>
      </c>
      <c r="BN15" s="102">
        <f>'Datos Simulación Dinámica Int'!BN15</f>
        <v>0</v>
      </c>
      <c r="BO15" s="102">
        <f>'Datos Simulación Dinámica Int'!BO15</f>
        <v>0</v>
      </c>
      <c r="BP15" s="102">
        <f>'Datos Simulación Dinámica Int'!BP15</f>
        <v>0</v>
      </c>
      <c r="BQ15" s="102">
        <f>'Datos Simulación Dinámica Int'!BQ15</f>
        <v>0</v>
      </c>
      <c r="BR15" s="169">
        <f>'Datos Simulación Dinámica Int'!BR15</f>
        <v>586254.99999999942</v>
      </c>
      <c r="BS15" s="165">
        <f>'Datos Simulación Dinámica Int'!BS15</f>
        <v>0</v>
      </c>
      <c r="BT15" s="103">
        <f>'Datos Simulación Dinámica Int'!BT15</f>
        <v>0</v>
      </c>
      <c r="BU15" s="103">
        <f>'Datos Simulación Dinámica Int'!BU15</f>
        <v>0</v>
      </c>
      <c r="BV15" s="103">
        <f>'Datos Simulación Dinámica Int'!BV15</f>
        <v>0</v>
      </c>
      <c r="BW15" s="103">
        <f>'Datos Simulación Dinámica Int'!BW15</f>
        <v>0</v>
      </c>
      <c r="BX15" s="103">
        <f>'Datos Simulación Dinámica Int'!BX15</f>
        <v>0</v>
      </c>
      <c r="BY15" s="103">
        <f>'Datos Simulación Dinámica Int'!BY15</f>
        <v>0</v>
      </c>
      <c r="BZ15" s="173">
        <f>'Datos Simulación Dinámica Int'!BZ15</f>
        <v>-9.9920072216264089E-14</v>
      </c>
      <c r="CA15" s="113">
        <f>'Datos Simulación Dinámica Int'!CA15</f>
        <v>0</v>
      </c>
      <c r="CB15" s="102">
        <f>'Datos Simulación Dinámica Int'!CB15</f>
        <v>0</v>
      </c>
      <c r="CC15" s="102">
        <f>'Datos Simulación Dinámica Int'!CC15</f>
        <v>0</v>
      </c>
      <c r="CD15" s="102">
        <f>'Datos Simulación Dinámica Int'!CD15</f>
        <v>0</v>
      </c>
      <c r="CE15" s="102">
        <f>'Datos Simulación Dinámica Int'!CE15</f>
        <v>0</v>
      </c>
      <c r="CF15" s="102">
        <f>'Datos Simulación Dinámica Int'!CF15</f>
        <v>0</v>
      </c>
      <c r="CG15" s="169">
        <f>'Datos Simulación Dinámica Int'!CG15</f>
        <v>198691.99999999977</v>
      </c>
      <c r="CH15" s="165">
        <f>'Datos Simulación Dinámica Int'!CH15</f>
        <v>-2.3283064365386963E-10</v>
      </c>
      <c r="CI15" s="103">
        <f>'Datos Simulación Dinámica Int'!CI15</f>
        <v>0</v>
      </c>
      <c r="CJ15" s="103">
        <f>'Datos Simulación Dinámica Int'!CJ15</f>
        <v>0</v>
      </c>
      <c r="CK15" s="103">
        <f>'Datos Simulación Dinámica Int'!CK15</f>
        <v>0</v>
      </c>
      <c r="CL15" s="103">
        <f>'Datos Simulación Dinámica Int'!CL15</f>
        <v>0</v>
      </c>
      <c r="CM15" s="103">
        <f>'Datos Simulación Dinámica Int'!CM15</f>
        <v>0</v>
      </c>
      <c r="CN15" s="103">
        <f>'Datos Simulación Dinámica Int'!CN15</f>
        <v>0</v>
      </c>
      <c r="CO15" s="173">
        <f>'Datos Simulación Dinámica Int'!CO15</f>
        <v>-1.2212453270876722E-13</v>
      </c>
      <c r="CP15" s="113">
        <f>'Datos Simulación Dinámica Int'!CP15</f>
        <v>0</v>
      </c>
      <c r="CQ15" s="102">
        <f>'Datos Simulación Dinámica Int'!CQ15</f>
        <v>0</v>
      </c>
      <c r="CR15" s="102">
        <f>'Datos Simulación Dinámica Int'!CR15</f>
        <v>0</v>
      </c>
      <c r="CS15" s="102">
        <f>'Datos Simulación Dinámica Int'!CS15</f>
        <v>0</v>
      </c>
      <c r="CT15" s="102">
        <f>'Datos Simulación Dinámica Int'!CT15</f>
        <v>0</v>
      </c>
      <c r="CU15" s="102">
        <f>'Datos Simulación Dinámica Int'!CU15</f>
        <v>0</v>
      </c>
      <c r="CV15" s="169">
        <f>'Datos Simulación Dinámica Int'!CV15</f>
        <v>7600.9999999999918</v>
      </c>
      <c r="CW15" s="165">
        <f>'Datos Simulación Dinámica Int'!CW15</f>
        <v>-8.1854523159563541E-12</v>
      </c>
      <c r="CX15" s="103">
        <f>'Datos Simulación Dinámica Int'!CX15</f>
        <v>0</v>
      </c>
      <c r="CY15" s="103">
        <f>'Datos Simulación Dinámica Int'!CY15</f>
        <v>0</v>
      </c>
      <c r="CZ15" s="103">
        <f>'Datos Simulación Dinámica Int'!CZ15</f>
        <v>0</v>
      </c>
      <c r="DA15" s="103">
        <f>'Datos Simulación Dinámica Int'!DA15</f>
        <v>0</v>
      </c>
      <c r="DB15" s="103">
        <f>'Datos Simulación Dinámica Int'!DB15</f>
        <v>0</v>
      </c>
      <c r="DC15" s="103">
        <f>'Datos Simulación Dinámica Int'!DC15</f>
        <v>0</v>
      </c>
      <c r="DD15" s="173">
        <f>'Datos Simulación Dinámica Int'!DD15</f>
        <v>-1.1102230246251565E-13</v>
      </c>
      <c r="DE15" s="113">
        <f>'Datos Simulación Dinámica Int'!DE15</f>
        <v>0</v>
      </c>
      <c r="DF15" s="102">
        <f>'Datos Simulación Dinámica Int'!DF15</f>
        <v>0</v>
      </c>
      <c r="DG15" s="102">
        <f>'Datos Simulación Dinámica Int'!DG15</f>
        <v>0</v>
      </c>
      <c r="DH15" s="102">
        <f>'Datos Simulación Dinámica Int'!DH15</f>
        <v>0</v>
      </c>
      <c r="DI15" s="102">
        <f>'Datos Simulación Dinámica Int'!DI15</f>
        <v>0</v>
      </c>
      <c r="DJ15" s="102">
        <f>'Datos Simulación Dinámica Int'!DJ15</f>
        <v>0</v>
      </c>
      <c r="DK15" s="169">
        <f>'Datos Simulación Dinámica Int'!DK15</f>
        <v>379961.99999999959</v>
      </c>
      <c r="DL15" s="165">
        <f>'Datos Simulación Dinámica Int'!DL15</f>
        <v>0</v>
      </c>
      <c r="DM15" s="103">
        <f>'Datos Simulación Dinámica Int'!DM15</f>
        <v>0</v>
      </c>
      <c r="DN15" s="103">
        <f>'Datos Simulación Dinámica Int'!DN15</f>
        <v>0</v>
      </c>
      <c r="DO15" s="103">
        <f>'Datos Simulación Dinámica Int'!DO15</f>
        <v>0</v>
      </c>
      <c r="DP15" s="103">
        <f>'Datos Simulación Dinámica Int'!DP15</f>
        <v>0</v>
      </c>
      <c r="DQ15" s="103">
        <f>'Datos Simulación Dinámica Int'!DQ15</f>
        <v>0</v>
      </c>
      <c r="DR15" s="103">
        <f>'Datos Simulación Dinámica Int'!DR15</f>
        <v>0</v>
      </c>
      <c r="DS15" s="173">
        <f>'Datos Simulación Dinámica Int'!DS15</f>
        <v>-1.1102230246251565E-13</v>
      </c>
      <c r="DT15" s="102">
        <f>'Datos Simulación Dinámica Int'!DT15</f>
        <v>0</v>
      </c>
      <c r="DU15" s="102">
        <f>'Datos Simulación Dinámica Int'!DU15</f>
        <v>0</v>
      </c>
      <c r="DV15" s="102">
        <f>'Datos Simulación Dinámica Int'!DV15</f>
        <v>0</v>
      </c>
      <c r="DW15" s="102">
        <f>'Datos Simulación Dinámica Int'!DW15</f>
        <v>0</v>
      </c>
      <c r="DX15" s="102">
        <f>'Datos Simulación Dinámica Int'!DX15</f>
        <v>0</v>
      </c>
      <c r="DY15" s="102">
        <f>'Datos Simulación Dinámica Int'!DY15</f>
        <v>0</v>
      </c>
    </row>
    <row r="16" spans="1:129" ht="15" customHeight="1" x14ac:dyDescent="0.55000000000000004">
      <c r="A16" s="152">
        <f>'Datos Simulación Dinámica Int'!A16</f>
        <v>8</v>
      </c>
      <c r="B16" s="152" t="str">
        <f>'Datos Simulación Dinámica Int'!B16</f>
        <v>006001</v>
      </c>
      <c r="C16" s="151" t="str">
        <f>'Datos Simulación Dinámica Int'!C16</f>
        <v>Silvicultura, extracción de madera y actividades relacionadas</v>
      </c>
      <c r="D16" s="165">
        <f>'Datos Simulación Dinámica Int'!D16</f>
        <v>616507.46030366782</v>
      </c>
      <c r="E16" s="162">
        <f>'Datos Simulación Dinámica Int'!E16</f>
        <v>410603.38429448713</v>
      </c>
      <c r="F16" s="162">
        <f>'Datos Simulación Dinámica Int'!F16</f>
        <v>0</v>
      </c>
      <c r="G16" s="162">
        <f>'Datos Simulación Dinámica Int'!G16</f>
        <v>0</v>
      </c>
      <c r="H16" s="162">
        <f>'Datos Simulación Dinámica Int'!H16</f>
        <v>119462.51581630589</v>
      </c>
      <c r="I16" s="162">
        <f>'Datos Simulación Dinámica Int'!I16</f>
        <v>2046.9549458337551</v>
      </c>
      <c r="J16" s="162">
        <f>'Datos Simulación Dinámica Int'!J16</f>
        <v>84394.605247040934</v>
      </c>
      <c r="K16" s="315">
        <f>'Datos Simulación Dinámica Int'!K16</f>
        <v>1592480</v>
      </c>
      <c r="L16" s="321">
        <f>'Datos Simulación Dinámica Int'!L16</f>
        <v>25992</v>
      </c>
      <c r="M16" s="321">
        <f>'Datos Simulación Dinámica Int'!M16</f>
        <v>11284.294767159383</v>
      </c>
      <c r="N16" s="321">
        <f>'Datos Simulación Dinámica Int'!N16</f>
        <v>1364549</v>
      </c>
      <c r="O16" s="321">
        <f>'Datos Simulación Dinámica Int'!O16</f>
        <v>29924</v>
      </c>
      <c r="P16" s="321">
        <f>'Datos Simulación Dinámica Int'!P16</f>
        <v>2688</v>
      </c>
      <c r="Q16" s="321">
        <f>'Datos Simulación Dinámica Int'!Q16</f>
        <v>1331937</v>
      </c>
      <c r="R16" s="318">
        <f>'Datos Simulación Dinámica Int'!R16</f>
        <v>616507.46030366782</v>
      </c>
      <c r="S16" s="162">
        <f>'Datos Simulación Dinámica Int'!S16</f>
        <v>410603.38429448713</v>
      </c>
      <c r="T16" s="162">
        <f>'Datos Simulación Dinámica Int'!T16</f>
        <v>0</v>
      </c>
      <c r="U16" s="162">
        <f>'Datos Simulación Dinámica Int'!U16</f>
        <v>0</v>
      </c>
      <c r="V16" s="162">
        <f>'Datos Simulación Dinámica Int'!V16</f>
        <v>119462.51581630589</v>
      </c>
      <c r="W16" s="162">
        <f>'Datos Simulación Dinámica Int'!W16</f>
        <v>2046.9549458337551</v>
      </c>
      <c r="X16" s="162">
        <f>'Datos Simulación Dinámica Int'!X16</f>
        <v>84394.605247040934</v>
      </c>
      <c r="Y16" s="170">
        <f>'Datos Simulación Dinámica Int'!Y16</f>
        <v>1592480</v>
      </c>
      <c r="Z16" s="165">
        <f>'Datos Simulación Dinámica Int'!Z16</f>
        <v>0</v>
      </c>
      <c r="AA16" s="162">
        <f>'Datos Simulación Dinámica Int'!AA16</f>
        <v>0</v>
      </c>
      <c r="AB16" s="162">
        <f>'Datos Simulación Dinámica Int'!AB16</f>
        <v>0</v>
      </c>
      <c r="AC16" s="162">
        <f>'Datos Simulación Dinámica Int'!AC16</f>
        <v>0</v>
      </c>
      <c r="AD16" s="162">
        <f>'Datos Simulación Dinámica Int'!AD16</f>
        <v>0</v>
      </c>
      <c r="AE16" s="162">
        <f>'Datos Simulación Dinámica Int'!AE16</f>
        <v>0</v>
      </c>
      <c r="AF16" s="162">
        <f>'Datos Simulación Dinámica Int'!AF16</f>
        <v>0</v>
      </c>
      <c r="AG16" s="173">
        <f>'Datos Simulación Dinámica Int'!AG16</f>
        <v>0</v>
      </c>
      <c r="AH16" s="164">
        <f>'Datos Simulación Dinámica Int'!AH16</f>
        <v>0</v>
      </c>
      <c r="AI16" s="164">
        <f>'Datos Simulación Dinámica Int'!AI16</f>
        <v>0</v>
      </c>
      <c r="AJ16" s="164">
        <f>'Datos Simulación Dinámica Int'!AJ16</f>
        <v>0</v>
      </c>
      <c r="AK16" s="164">
        <f>'Datos Simulación Dinámica Int'!AK16</f>
        <v>0</v>
      </c>
      <c r="AL16" s="164">
        <f>'Datos Simulación Dinámica Int'!AL16</f>
        <v>0</v>
      </c>
      <c r="AM16" s="164">
        <f>'Datos Simulación Dinámica Int'!AM16</f>
        <v>0</v>
      </c>
      <c r="AN16" s="169">
        <f>'Datos Simulación Dinámica Int'!AN16</f>
        <v>25992</v>
      </c>
      <c r="AO16" s="165">
        <f>'Datos Simulación Dinámica Int'!AO16</f>
        <v>0</v>
      </c>
      <c r="AP16" s="162">
        <f>'Datos Simulación Dinámica Int'!AP16</f>
        <v>0</v>
      </c>
      <c r="AQ16" s="162">
        <f>'Datos Simulación Dinámica Int'!AQ16</f>
        <v>0</v>
      </c>
      <c r="AR16" s="162">
        <f>'Datos Simulación Dinámica Int'!AR16</f>
        <v>0</v>
      </c>
      <c r="AS16" s="162">
        <f>'Datos Simulación Dinámica Int'!AS16</f>
        <v>0</v>
      </c>
      <c r="AT16" s="162">
        <f>'Datos Simulación Dinámica Int'!AT16</f>
        <v>0</v>
      </c>
      <c r="AU16" s="162">
        <f>'Datos Simulación Dinámica Int'!AU16</f>
        <v>0</v>
      </c>
      <c r="AV16" s="173">
        <f>'Datos Simulación Dinámica Int'!AV16</f>
        <v>0</v>
      </c>
      <c r="AW16" s="164">
        <f>'Datos Simulación Dinámica Int'!AW16</f>
        <v>0</v>
      </c>
      <c r="AX16" s="164">
        <f>'Datos Simulación Dinámica Int'!AX16</f>
        <v>0</v>
      </c>
      <c r="AY16" s="164">
        <f>'Datos Simulación Dinámica Int'!AY16</f>
        <v>0</v>
      </c>
      <c r="AZ16" s="164">
        <f>'Datos Simulación Dinámica Int'!AZ16</f>
        <v>0</v>
      </c>
      <c r="BA16" s="164">
        <f>'Datos Simulación Dinámica Int'!BA16</f>
        <v>0</v>
      </c>
      <c r="BB16" s="164">
        <f>'Datos Simulación Dinámica Int'!BB16</f>
        <v>0</v>
      </c>
      <c r="BC16" s="169">
        <f>'Datos Simulación Dinámica Int'!BC16</f>
        <v>11284.294767159383</v>
      </c>
      <c r="BD16" s="165">
        <f>'Datos Simulación Dinámica Int'!BD16</f>
        <v>0</v>
      </c>
      <c r="BE16" s="103">
        <f>'Datos Simulación Dinámica Int'!BE16</f>
        <v>0</v>
      </c>
      <c r="BF16" s="103">
        <f>'Datos Simulación Dinámica Int'!BF16</f>
        <v>0</v>
      </c>
      <c r="BG16" s="103">
        <f>'Datos Simulación Dinámica Int'!BG16</f>
        <v>0</v>
      </c>
      <c r="BH16" s="103">
        <f>'Datos Simulación Dinámica Int'!BH16</f>
        <v>0</v>
      </c>
      <c r="BI16" s="103">
        <f>'Datos Simulación Dinámica Int'!BI16</f>
        <v>0</v>
      </c>
      <c r="BJ16" s="103">
        <f>'Datos Simulación Dinámica Int'!BJ16</f>
        <v>0</v>
      </c>
      <c r="BK16" s="173">
        <f>'Datos Simulación Dinámica Int'!BK16</f>
        <v>0</v>
      </c>
      <c r="BL16" s="113">
        <f>'Datos Simulación Dinámica Int'!BL16</f>
        <v>0</v>
      </c>
      <c r="BM16" s="102">
        <f>'Datos Simulación Dinámica Int'!BM16</f>
        <v>0</v>
      </c>
      <c r="BN16" s="102">
        <f>'Datos Simulación Dinámica Int'!BN16</f>
        <v>0</v>
      </c>
      <c r="BO16" s="102">
        <f>'Datos Simulación Dinámica Int'!BO16</f>
        <v>0</v>
      </c>
      <c r="BP16" s="102">
        <f>'Datos Simulación Dinámica Int'!BP16</f>
        <v>0</v>
      </c>
      <c r="BQ16" s="102">
        <f>'Datos Simulación Dinámica Int'!BQ16</f>
        <v>0</v>
      </c>
      <c r="BR16" s="169">
        <f>'Datos Simulación Dinámica Int'!BR16</f>
        <v>1364549</v>
      </c>
      <c r="BS16" s="165">
        <f>'Datos Simulación Dinámica Int'!BS16</f>
        <v>0</v>
      </c>
      <c r="BT16" s="103">
        <f>'Datos Simulación Dinámica Int'!BT16</f>
        <v>0</v>
      </c>
      <c r="BU16" s="103">
        <f>'Datos Simulación Dinámica Int'!BU16</f>
        <v>0</v>
      </c>
      <c r="BV16" s="103">
        <f>'Datos Simulación Dinámica Int'!BV16</f>
        <v>0</v>
      </c>
      <c r="BW16" s="103">
        <f>'Datos Simulación Dinámica Int'!BW16</f>
        <v>0</v>
      </c>
      <c r="BX16" s="103">
        <f>'Datos Simulación Dinámica Int'!BX16</f>
        <v>0</v>
      </c>
      <c r="BY16" s="103">
        <f>'Datos Simulación Dinámica Int'!BY16</f>
        <v>0</v>
      </c>
      <c r="BZ16" s="173">
        <f>'Datos Simulación Dinámica Int'!BZ16</f>
        <v>0</v>
      </c>
      <c r="CA16" s="113">
        <f>'Datos Simulación Dinámica Int'!CA16</f>
        <v>0</v>
      </c>
      <c r="CB16" s="102">
        <f>'Datos Simulación Dinámica Int'!CB16</f>
        <v>0</v>
      </c>
      <c r="CC16" s="102">
        <f>'Datos Simulación Dinámica Int'!CC16</f>
        <v>0</v>
      </c>
      <c r="CD16" s="102">
        <f>'Datos Simulación Dinámica Int'!CD16</f>
        <v>0</v>
      </c>
      <c r="CE16" s="102">
        <f>'Datos Simulación Dinámica Int'!CE16</f>
        <v>0</v>
      </c>
      <c r="CF16" s="102">
        <f>'Datos Simulación Dinámica Int'!CF16</f>
        <v>0</v>
      </c>
      <c r="CG16" s="169">
        <f>'Datos Simulación Dinámica Int'!CG16</f>
        <v>29924.000000000004</v>
      </c>
      <c r="CH16" s="165">
        <f>'Datos Simulación Dinámica Int'!CH16</f>
        <v>0</v>
      </c>
      <c r="CI16" s="103">
        <f>'Datos Simulación Dinámica Int'!CI16</f>
        <v>0</v>
      </c>
      <c r="CJ16" s="103">
        <f>'Datos Simulación Dinámica Int'!CJ16</f>
        <v>0</v>
      </c>
      <c r="CK16" s="103">
        <f>'Datos Simulación Dinámica Int'!CK16</f>
        <v>0</v>
      </c>
      <c r="CL16" s="103">
        <f>'Datos Simulación Dinámica Int'!CL16</f>
        <v>0</v>
      </c>
      <c r="CM16" s="103">
        <f>'Datos Simulación Dinámica Int'!CM16</f>
        <v>0</v>
      </c>
      <c r="CN16" s="103">
        <f>'Datos Simulación Dinámica Int'!CN16</f>
        <v>0</v>
      </c>
      <c r="CO16" s="173">
        <f>'Datos Simulación Dinámica Int'!CO16</f>
        <v>2.2204460492503131E-14</v>
      </c>
      <c r="CP16" s="113">
        <f>'Datos Simulación Dinámica Int'!CP16</f>
        <v>0</v>
      </c>
      <c r="CQ16" s="102">
        <f>'Datos Simulación Dinámica Int'!CQ16</f>
        <v>0</v>
      </c>
      <c r="CR16" s="102">
        <f>'Datos Simulación Dinámica Int'!CR16</f>
        <v>0</v>
      </c>
      <c r="CS16" s="102">
        <f>'Datos Simulación Dinámica Int'!CS16</f>
        <v>0</v>
      </c>
      <c r="CT16" s="102">
        <f>'Datos Simulación Dinámica Int'!CT16</f>
        <v>0</v>
      </c>
      <c r="CU16" s="102">
        <f>'Datos Simulación Dinámica Int'!CU16</f>
        <v>0</v>
      </c>
      <c r="CV16" s="169">
        <f>'Datos Simulación Dinámica Int'!CV16</f>
        <v>2688</v>
      </c>
      <c r="CW16" s="165">
        <f>'Datos Simulación Dinámica Int'!CW16</f>
        <v>0</v>
      </c>
      <c r="CX16" s="103">
        <f>'Datos Simulación Dinámica Int'!CX16</f>
        <v>0</v>
      </c>
      <c r="CY16" s="103">
        <f>'Datos Simulación Dinámica Int'!CY16</f>
        <v>0</v>
      </c>
      <c r="CZ16" s="103">
        <f>'Datos Simulación Dinámica Int'!CZ16</f>
        <v>0</v>
      </c>
      <c r="DA16" s="103">
        <f>'Datos Simulación Dinámica Int'!DA16</f>
        <v>0</v>
      </c>
      <c r="DB16" s="103">
        <f>'Datos Simulación Dinámica Int'!DB16</f>
        <v>0</v>
      </c>
      <c r="DC16" s="103">
        <f>'Datos Simulación Dinámica Int'!DC16</f>
        <v>0</v>
      </c>
      <c r="DD16" s="173">
        <f>'Datos Simulación Dinámica Int'!DD16</f>
        <v>0</v>
      </c>
      <c r="DE16" s="113">
        <f>'Datos Simulación Dinámica Int'!DE16</f>
        <v>0</v>
      </c>
      <c r="DF16" s="102">
        <f>'Datos Simulación Dinámica Int'!DF16</f>
        <v>0</v>
      </c>
      <c r="DG16" s="102">
        <f>'Datos Simulación Dinámica Int'!DG16</f>
        <v>0</v>
      </c>
      <c r="DH16" s="102">
        <f>'Datos Simulación Dinámica Int'!DH16</f>
        <v>0</v>
      </c>
      <c r="DI16" s="102">
        <f>'Datos Simulación Dinámica Int'!DI16</f>
        <v>0</v>
      </c>
      <c r="DJ16" s="102">
        <f>'Datos Simulación Dinámica Int'!DJ16</f>
        <v>0</v>
      </c>
      <c r="DK16" s="169">
        <f>'Datos Simulación Dinámica Int'!DK16</f>
        <v>1331937</v>
      </c>
      <c r="DL16" s="165">
        <f>'Datos Simulación Dinámica Int'!DL16</f>
        <v>0</v>
      </c>
      <c r="DM16" s="103">
        <f>'Datos Simulación Dinámica Int'!DM16</f>
        <v>0</v>
      </c>
      <c r="DN16" s="103">
        <f>'Datos Simulación Dinámica Int'!DN16</f>
        <v>0</v>
      </c>
      <c r="DO16" s="103">
        <f>'Datos Simulación Dinámica Int'!DO16</f>
        <v>0</v>
      </c>
      <c r="DP16" s="103">
        <f>'Datos Simulación Dinámica Int'!DP16</f>
        <v>0</v>
      </c>
      <c r="DQ16" s="103">
        <f>'Datos Simulación Dinámica Int'!DQ16</f>
        <v>0</v>
      </c>
      <c r="DR16" s="103">
        <f>'Datos Simulación Dinámica Int'!DR16</f>
        <v>0</v>
      </c>
      <c r="DS16" s="173">
        <f>'Datos Simulación Dinámica Int'!DS16</f>
        <v>0</v>
      </c>
      <c r="DT16" s="102">
        <f>'Datos Simulación Dinámica Int'!DT16</f>
        <v>0</v>
      </c>
      <c r="DU16" s="102">
        <f>'Datos Simulación Dinámica Int'!DU16</f>
        <v>0</v>
      </c>
      <c r="DV16" s="102">
        <f>'Datos Simulación Dinámica Int'!DV16</f>
        <v>0</v>
      </c>
      <c r="DW16" s="102">
        <f>'Datos Simulación Dinámica Int'!DW16</f>
        <v>0</v>
      </c>
      <c r="DX16" s="102">
        <f>'Datos Simulación Dinámica Int'!DX16</f>
        <v>0</v>
      </c>
      <c r="DY16" s="102">
        <f>'Datos Simulación Dinámica Int'!DY16</f>
        <v>0</v>
      </c>
    </row>
    <row r="17" spans="1:129" ht="15" customHeight="1" x14ac:dyDescent="0.55000000000000004">
      <c r="A17" s="152">
        <f>'Datos Simulación Dinámica Int'!A17</f>
        <v>9</v>
      </c>
      <c r="B17" s="152" t="str">
        <f>'Datos Simulación Dinámica Int'!B17</f>
        <v>007001</v>
      </c>
      <c r="C17" s="151" t="str">
        <f>'Datos Simulación Dinámica Int'!C17</f>
        <v>Acuicultura y pesca de camarón</v>
      </c>
      <c r="D17" s="165">
        <f>'Datos Simulación Dinámica Int'!D17</f>
        <v>65165.90841506017</v>
      </c>
      <c r="E17" s="162">
        <f>'Datos Simulación Dinámica Int'!E17</f>
        <v>54252.180419752389</v>
      </c>
      <c r="F17" s="162">
        <f>'Datos Simulación Dinámica Int'!F17</f>
        <v>0</v>
      </c>
      <c r="G17" s="162">
        <f>'Datos Simulación Dinámica Int'!G17</f>
        <v>0</v>
      </c>
      <c r="H17" s="162">
        <f>'Datos Simulación Dinámica Int'!H17</f>
        <v>659.52802689279463</v>
      </c>
      <c r="I17" s="162">
        <f>'Datos Simulación Dinámica Int'!I17</f>
        <v>0</v>
      </c>
      <c r="J17" s="162">
        <f>'Datos Simulación Dinámica Int'!J17</f>
        <v>10254.199968414987</v>
      </c>
      <c r="K17" s="315">
        <f>'Datos Simulación Dinámica Int'!K17</f>
        <v>1909661</v>
      </c>
      <c r="L17" s="321">
        <f>'Datos Simulación Dinámica Int'!L17</f>
        <v>45679.999999999985</v>
      </c>
      <c r="M17" s="321">
        <f>'Datos Simulación Dinámica Int'!M17</f>
        <v>182214.36340173549</v>
      </c>
      <c r="N17" s="321">
        <f>'Datos Simulación Dinámica Int'!N17</f>
        <v>667964</v>
      </c>
      <c r="O17" s="321">
        <f>'Datos Simulación Dinámica Int'!O17</f>
        <v>231393</v>
      </c>
      <c r="P17" s="321">
        <f>'Datos Simulación Dinámica Int'!P17</f>
        <v>5628</v>
      </c>
      <c r="Q17" s="321">
        <f>'Datos Simulación Dinámica Int'!Q17</f>
        <v>430943</v>
      </c>
      <c r="R17" s="318">
        <f>'Datos Simulación Dinámica Int'!R17</f>
        <v>65165.90841506017</v>
      </c>
      <c r="S17" s="162">
        <f>'Datos Simulación Dinámica Int'!S17</f>
        <v>54252.180419752389</v>
      </c>
      <c r="T17" s="162">
        <f>'Datos Simulación Dinámica Int'!T17</f>
        <v>0</v>
      </c>
      <c r="U17" s="162">
        <f>'Datos Simulación Dinámica Int'!U17</f>
        <v>0</v>
      </c>
      <c r="V17" s="162">
        <f>'Datos Simulación Dinámica Int'!V17</f>
        <v>659.52802689279463</v>
      </c>
      <c r="W17" s="162">
        <f>'Datos Simulación Dinámica Int'!W17</f>
        <v>0</v>
      </c>
      <c r="X17" s="162">
        <f>'Datos Simulación Dinámica Int'!X17</f>
        <v>10254.199968414987</v>
      </c>
      <c r="Y17" s="170">
        <f>'Datos Simulación Dinámica Int'!Y17</f>
        <v>1909661</v>
      </c>
      <c r="Z17" s="165">
        <f>'Datos Simulación Dinámica Int'!Z17</f>
        <v>0</v>
      </c>
      <c r="AA17" s="162">
        <f>'Datos Simulación Dinámica Int'!AA17</f>
        <v>0</v>
      </c>
      <c r="AB17" s="162">
        <f>'Datos Simulación Dinámica Int'!AB17</f>
        <v>0</v>
      </c>
      <c r="AC17" s="162">
        <f>'Datos Simulación Dinámica Int'!AC17</f>
        <v>0</v>
      </c>
      <c r="AD17" s="162">
        <f>'Datos Simulación Dinámica Int'!AD17</f>
        <v>0</v>
      </c>
      <c r="AE17" s="162">
        <f>'Datos Simulación Dinámica Int'!AE17</f>
        <v>0</v>
      </c>
      <c r="AF17" s="162">
        <f>'Datos Simulación Dinámica Int'!AF17</f>
        <v>0</v>
      </c>
      <c r="AG17" s="173">
        <f>'Datos Simulación Dinámica Int'!AG17</f>
        <v>0</v>
      </c>
      <c r="AH17" s="164">
        <f>'Datos Simulación Dinámica Int'!AH17</f>
        <v>0</v>
      </c>
      <c r="AI17" s="164">
        <f>'Datos Simulación Dinámica Int'!AI17</f>
        <v>0</v>
      </c>
      <c r="AJ17" s="164">
        <f>'Datos Simulación Dinámica Int'!AJ17</f>
        <v>0</v>
      </c>
      <c r="AK17" s="164">
        <f>'Datos Simulación Dinámica Int'!AK17</f>
        <v>0</v>
      </c>
      <c r="AL17" s="164">
        <f>'Datos Simulación Dinámica Int'!AL17</f>
        <v>0</v>
      </c>
      <c r="AM17" s="164">
        <f>'Datos Simulación Dinámica Int'!AM17</f>
        <v>0</v>
      </c>
      <c r="AN17" s="169">
        <f>'Datos Simulación Dinámica Int'!AN17</f>
        <v>45680</v>
      </c>
      <c r="AO17" s="165">
        <f>'Datos Simulación Dinámica Int'!AO17</f>
        <v>0</v>
      </c>
      <c r="AP17" s="162">
        <f>'Datos Simulación Dinámica Int'!AP17</f>
        <v>0</v>
      </c>
      <c r="AQ17" s="162">
        <f>'Datos Simulación Dinámica Int'!AQ17</f>
        <v>0</v>
      </c>
      <c r="AR17" s="162">
        <f>'Datos Simulación Dinámica Int'!AR17</f>
        <v>0</v>
      </c>
      <c r="AS17" s="162">
        <f>'Datos Simulación Dinámica Int'!AS17</f>
        <v>0</v>
      </c>
      <c r="AT17" s="162">
        <f>'Datos Simulación Dinámica Int'!AT17</f>
        <v>0</v>
      </c>
      <c r="AU17" s="162">
        <f>'Datos Simulación Dinámica Int'!AU17</f>
        <v>0</v>
      </c>
      <c r="AV17" s="173">
        <f>'Datos Simulación Dinámica Int'!AV17</f>
        <v>2.2204460492503131E-14</v>
      </c>
      <c r="AW17" s="164">
        <f>'Datos Simulación Dinámica Int'!AW17</f>
        <v>0</v>
      </c>
      <c r="AX17" s="164">
        <f>'Datos Simulación Dinámica Int'!AX17</f>
        <v>0</v>
      </c>
      <c r="AY17" s="164">
        <f>'Datos Simulación Dinámica Int'!AY17</f>
        <v>0</v>
      </c>
      <c r="AZ17" s="164">
        <f>'Datos Simulación Dinámica Int'!AZ17</f>
        <v>0</v>
      </c>
      <c r="BA17" s="164">
        <f>'Datos Simulación Dinámica Int'!BA17</f>
        <v>0</v>
      </c>
      <c r="BB17" s="164">
        <f>'Datos Simulación Dinámica Int'!BB17</f>
        <v>0</v>
      </c>
      <c r="BC17" s="169">
        <f>'Datos Simulación Dinámica Int'!BC17</f>
        <v>182214.36340173546</v>
      </c>
      <c r="BD17" s="165">
        <f>'Datos Simulación Dinámica Int'!BD17</f>
        <v>0</v>
      </c>
      <c r="BE17" s="103">
        <f>'Datos Simulación Dinámica Int'!BE17</f>
        <v>0</v>
      </c>
      <c r="BF17" s="103">
        <f>'Datos Simulación Dinámica Int'!BF17</f>
        <v>0</v>
      </c>
      <c r="BG17" s="103">
        <f>'Datos Simulación Dinámica Int'!BG17</f>
        <v>0</v>
      </c>
      <c r="BH17" s="103">
        <f>'Datos Simulación Dinámica Int'!BH17</f>
        <v>0</v>
      </c>
      <c r="BI17" s="103">
        <f>'Datos Simulación Dinámica Int'!BI17</f>
        <v>0</v>
      </c>
      <c r="BJ17" s="103">
        <f>'Datos Simulación Dinámica Int'!BJ17</f>
        <v>0</v>
      </c>
      <c r="BK17" s="173">
        <f>'Datos Simulación Dinámica Int'!BK17</f>
        <v>-1.1102230246251565E-14</v>
      </c>
      <c r="BL17" s="113">
        <f>'Datos Simulación Dinámica Int'!BL17</f>
        <v>0</v>
      </c>
      <c r="BM17" s="102">
        <f>'Datos Simulación Dinámica Int'!BM17</f>
        <v>0</v>
      </c>
      <c r="BN17" s="102">
        <f>'Datos Simulación Dinámica Int'!BN17</f>
        <v>0</v>
      </c>
      <c r="BO17" s="102">
        <f>'Datos Simulación Dinámica Int'!BO17</f>
        <v>0</v>
      </c>
      <c r="BP17" s="102">
        <f>'Datos Simulación Dinámica Int'!BP17</f>
        <v>0</v>
      </c>
      <c r="BQ17" s="102">
        <f>'Datos Simulación Dinámica Int'!BQ17</f>
        <v>0</v>
      </c>
      <c r="BR17" s="169">
        <f>'Datos Simulación Dinámica Int'!BR17</f>
        <v>667963.99999999988</v>
      </c>
      <c r="BS17" s="165">
        <f>'Datos Simulación Dinámica Int'!BS17</f>
        <v>0</v>
      </c>
      <c r="BT17" s="103">
        <f>'Datos Simulación Dinámica Int'!BT17</f>
        <v>0</v>
      </c>
      <c r="BU17" s="103">
        <f>'Datos Simulación Dinámica Int'!BU17</f>
        <v>0</v>
      </c>
      <c r="BV17" s="103">
        <f>'Datos Simulación Dinámica Int'!BV17</f>
        <v>0</v>
      </c>
      <c r="BW17" s="103">
        <f>'Datos Simulación Dinámica Int'!BW17</f>
        <v>0</v>
      </c>
      <c r="BX17" s="103">
        <f>'Datos Simulación Dinámica Int'!BX17</f>
        <v>0</v>
      </c>
      <c r="BY17" s="103">
        <f>'Datos Simulación Dinámica Int'!BY17</f>
        <v>0</v>
      </c>
      <c r="BZ17" s="173">
        <f>'Datos Simulación Dinámica Int'!BZ17</f>
        <v>-2.2204460492503131E-14</v>
      </c>
      <c r="CA17" s="113">
        <f>'Datos Simulación Dinámica Int'!CA17</f>
        <v>0</v>
      </c>
      <c r="CB17" s="102">
        <f>'Datos Simulación Dinámica Int'!CB17</f>
        <v>0</v>
      </c>
      <c r="CC17" s="102">
        <f>'Datos Simulación Dinámica Int'!CC17</f>
        <v>0</v>
      </c>
      <c r="CD17" s="102">
        <f>'Datos Simulación Dinámica Int'!CD17</f>
        <v>0</v>
      </c>
      <c r="CE17" s="102">
        <f>'Datos Simulación Dinámica Int'!CE17</f>
        <v>0</v>
      </c>
      <c r="CF17" s="102">
        <f>'Datos Simulación Dinámica Int'!CF17</f>
        <v>0</v>
      </c>
      <c r="CG17" s="169">
        <f>'Datos Simulación Dinámica Int'!CG17</f>
        <v>231392.99999999994</v>
      </c>
      <c r="CH17" s="165">
        <f>'Datos Simulación Dinámica Int'!CH17</f>
        <v>0</v>
      </c>
      <c r="CI17" s="103">
        <f>'Datos Simulación Dinámica Int'!CI17</f>
        <v>0</v>
      </c>
      <c r="CJ17" s="103">
        <f>'Datos Simulación Dinámica Int'!CJ17</f>
        <v>0</v>
      </c>
      <c r="CK17" s="103">
        <f>'Datos Simulación Dinámica Int'!CK17</f>
        <v>0</v>
      </c>
      <c r="CL17" s="103">
        <f>'Datos Simulación Dinámica Int'!CL17</f>
        <v>0</v>
      </c>
      <c r="CM17" s="103">
        <f>'Datos Simulación Dinámica Int'!CM17</f>
        <v>0</v>
      </c>
      <c r="CN17" s="103">
        <f>'Datos Simulación Dinámica Int'!CN17</f>
        <v>0</v>
      </c>
      <c r="CO17" s="173">
        <f>'Datos Simulación Dinámica Int'!CO17</f>
        <v>-2.2204460492503131E-14</v>
      </c>
      <c r="CP17" s="113">
        <f>'Datos Simulación Dinámica Int'!CP17</f>
        <v>0</v>
      </c>
      <c r="CQ17" s="102">
        <f>'Datos Simulación Dinámica Int'!CQ17</f>
        <v>0</v>
      </c>
      <c r="CR17" s="102">
        <f>'Datos Simulación Dinámica Int'!CR17</f>
        <v>0</v>
      </c>
      <c r="CS17" s="102">
        <f>'Datos Simulación Dinámica Int'!CS17</f>
        <v>0</v>
      </c>
      <c r="CT17" s="102">
        <f>'Datos Simulación Dinámica Int'!CT17</f>
        <v>0</v>
      </c>
      <c r="CU17" s="102">
        <f>'Datos Simulación Dinámica Int'!CU17</f>
        <v>0</v>
      </c>
      <c r="CV17" s="169">
        <f>'Datos Simulación Dinámica Int'!CV17</f>
        <v>5627.9999999999991</v>
      </c>
      <c r="CW17" s="165">
        <f>'Datos Simulación Dinámica Int'!CW17</f>
        <v>0</v>
      </c>
      <c r="CX17" s="103">
        <f>'Datos Simulación Dinámica Int'!CX17</f>
        <v>0</v>
      </c>
      <c r="CY17" s="103">
        <f>'Datos Simulación Dinámica Int'!CY17</f>
        <v>0</v>
      </c>
      <c r="CZ17" s="103">
        <f>'Datos Simulación Dinámica Int'!CZ17</f>
        <v>0</v>
      </c>
      <c r="DA17" s="103">
        <f>'Datos Simulación Dinámica Int'!DA17</f>
        <v>0</v>
      </c>
      <c r="DB17" s="103">
        <f>'Datos Simulación Dinámica Int'!DB17</f>
        <v>0</v>
      </c>
      <c r="DC17" s="103">
        <f>'Datos Simulación Dinámica Int'!DC17</f>
        <v>0</v>
      </c>
      <c r="DD17" s="173">
        <f>'Datos Simulación Dinámica Int'!DD17</f>
        <v>-1.1102230246251565E-14</v>
      </c>
      <c r="DE17" s="113">
        <f>'Datos Simulación Dinámica Int'!DE17</f>
        <v>0</v>
      </c>
      <c r="DF17" s="102">
        <f>'Datos Simulación Dinámica Int'!DF17</f>
        <v>0</v>
      </c>
      <c r="DG17" s="102">
        <f>'Datos Simulación Dinámica Int'!DG17</f>
        <v>0</v>
      </c>
      <c r="DH17" s="102">
        <f>'Datos Simulación Dinámica Int'!DH17</f>
        <v>0</v>
      </c>
      <c r="DI17" s="102">
        <f>'Datos Simulación Dinámica Int'!DI17</f>
        <v>0</v>
      </c>
      <c r="DJ17" s="102">
        <f>'Datos Simulación Dinámica Int'!DJ17</f>
        <v>0</v>
      </c>
      <c r="DK17" s="169">
        <f>'Datos Simulación Dinámica Int'!DK17</f>
        <v>430942.99999999988</v>
      </c>
      <c r="DL17" s="165">
        <f>'Datos Simulación Dinámica Int'!DL17</f>
        <v>0</v>
      </c>
      <c r="DM17" s="103">
        <f>'Datos Simulación Dinámica Int'!DM17</f>
        <v>0</v>
      </c>
      <c r="DN17" s="103">
        <f>'Datos Simulación Dinámica Int'!DN17</f>
        <v>0</v>
      </c>
      <c r="DO17" s="103">
        <f>'Datos Simulación Dinámica Int'!DO17</f>
        <v>0</v>
      </c>
      <c r="DP17" s="103">
        <f>'Datos Simulación Dinámica Int'!DP17</f>
        <v>0</v>
      </c>
      <c r="DQ17" s="103">
        <f>'Datos Simulación Dinámica Int'!DQ17</f>
        <v>0</v>
      </c>
      <c r="DR17" s="103">
        <f>'Datos Simulación Dinámica Int'!DR17</f>
        <v>0</v>
      </c>
      <c r="DS17" s="173">
        <f>'Datos Simulación Dinámica Int'!DS17</f>
        <v>-2.2204460492503131E-14</v>
      </c>
      <c r="DT17" s="102">
        <f>'Datos Simulación Dinámica Int'!DT17</f>
        <v>0</v>
      </c>
      <c r="DU17" s="102">
        <f>'Datos Simulación Dinámica Int'!DU17</f>
        <v>0</v>
      </c>
      <c r="DV17" s="102">
        <f>'Datos Simulación Dinámica Int'!DV17</f>
        <v>0</v>
      </c>
      <c r="DW17" s="102">
        <f>'Datos Simulación Dinámica Int'!DW17</f>
        <v>0</v>
      </c>
      <c r="DX17" s="102">
        <f>'Datos Simulación Dinámica Int'!DX17</f>
        <v>0</v>
      </c>
      <c r="DY17" s="102">
        <f>'Datos Simulación Dinámica Int'!DY17</f>
        <v>0</v>
      </c>
    </row>
    <row r="18" spans="1:129" ht="15" customHeight="1" x14ac:dyDescent="0.55000000000000004">
      <c r="A18" s="152">
        <f>'Datos Simulación Dinámica Int'!A18</f>
        <v>10</v>
      </c>
      <c r="B18" s="152" t="str">
        <f>'Datos Simulación Dinámica Int'!B18</f>
        <v>008001</v>
      </c>
      <c r="C18" s="151" t="str">
        <f>'Datos Simulación Dinámica Int'!C18</f>
        <v>Pesca (excepto camarón)</v>
      </c>
      <c r="D18" s="165">
        <f>'Datos Simulación Dinámica Int'!D18</f>
        <v>252245.2606927579</v>
      </c>
      <c r="E18" s="162">
        <f>'Datos Simulación Dinámica Int'!E18</f>
        <v>140031.14534005974</v>
      </c>
      <c r="F18" s="162">
        <f>'Datos Simulación Dinámica Int'!F18</f>
        <v>0</v>
      </c>
      <c r="G18" s="162">
        <f>'Datos Simulación Dinámica Int'!G18</f>
        <v>0</v>
      </c>
      <c r="H18" s="162">
        <f>'Datos Simulación Dinámica Int'!H18</f>
        <v>265.35443519138801</v>
      </c>
      <c r="I18" s="162">
        <f>'Datos Simulación Dinámica Int'!I18</f>
        <v>0</v>
      </c>
      <c r="J18" s="162">
        <f>'Datos Simulación Dinámica Int'!J18</f>
        <v>111948.76091750675</v>
      </c>
      <c r="K18" s="315">
        <f>'Datos Simulación Dinámica Int'!K18</f>
        <v>693411.00000000058</v>
      </c>
      <c r="L18" s="321">
        <f>'Datos Simulación Dinámica Int'!L18</f>
        <v>35762.000000000029</v>
      </c>
      <c r="M18" s="321">
        <f>'Datos Simulación Dinámica Int'!M18</f>
        <v>48189.400092435222</v>
      </c>
      <c r="N18" s="321">
        <f>'Datos Simulación Dinámica Int'!N18</f>
        <v>436693</v>
      </c>
      <c r="O18" s="321">
        <f>'Datos Simulación Dinámica Int'!O18</f>
        <v>108462</v>
      </c>
      <c r="P18" s="321">
        <f>'Datos Simulación Dinámica Int'!P18</f>
        <v>1790</v>
      </c>
      <c r="Q18" s="321">
        <f>'Datos Simulación Dinámica Int'!Q18</f>
        <v>326441</v>
      </c>
      <c r="R18" s="318">
        <f>'Datos Simulación Dinámica Int'!R18</f>
        <v>252245.2606927579</v>
      </c>
      <c r="S18" s="162">
        <f>'Datos Simulación Dinámica Int'!S18</f>
        <v>140031.14534005974</v>
      </c>
      <c r="T18" s="162">
        <f>'Datos Simulación Dinámica Int'!T18</f>
        <v>0</v>
      </c>
      <c r="U18" s="162">
        <f>'Datos Simulación Dinámica Int'!U18</f>
        <v>0</v>
      </c>
      <c r="V18" s="162">
        <f>'Datos Simulación Dinámica Int'!V18</f>
        <v>265.35443519138801</v>
      </c>
      <c r="W18" s="162">
        <f>'Datos Simulación Dinámica Int'!W18</f>
        <v>0</v>
      </c>
      <c r="X18" s="162">
        <f>'Datos Simulación Dinámica Int'!X18</f>
        <v>111948.76091750675</v>
      </c>
      <c r="Y18" s="170">
        <f>'Datos Simulación Dinámica Int'!Y18</f>
        <v>693411.00000000058</v>
      </c>
      <c r="Z18" s="165">
        <f>'Datos Simulación Dinámica Int'!Z18</f>
        <v>0</v>
      </c>
      <c r="AA18" s="162">
        <f>'Datos Simulación Dinámica Int'!AA18</f>
        <v>0</v>
      </c>
      <c r="AB18" s="162">
        <f>'Datos Simulación Dinámica Int'!AB18</f>
        <v>0</v>
      </c>
      <c r="AC18" s="162">
        <f>'Datos Simulación Dinámica Int'!AC18</f>
        <v>0</v>
      </c>
      <c r="AD18" s="162">
        <f>'Datos Simulación Dinámica Int'!AD18</f>
        <v>0</v>
      </c>
      <c r="AE18" s="162">
        <f>'Datos Simulación Dinámica Int'!AE18</f>
        <v>0</v>
      </c>
      <c r="AF18" s="162">
        <f>'Datos Simulación Dinámica Int'!AF18</f>
        <v>0</v>
      </c>
      <c r="AG18" s="173">
        <f>'Datos Simulación Dinámica Int'!AG18</f>
        <v>0</v>
      </c>
      <c r="AH18" s="164">
        <f>'Datos Simulación Dinámica Int'!AH18</f>
        <v>0</v>
      </c>
      <c r="AI18" s="164">
        <f>'Datos Simulación Dinámica Int'!AI18</f>
        <v>0</v>
      </c>
      <c r="AJ18" s="164">
        <f>'Datos Simulación Dinámica Int'!AJ18</f>
        <v>0</v>
      </c>
      <c r="AK18" s="164">
        <f>'Datos Simulación Dinámica Int'!AK18</f>
        <v>0</v>
      </c>
      <c r="AL18" s="164">
        <f>'Datos Simulación Dinámica Int'!AL18</f>
        <v>0</v>
      </c>
      <c r="AM18" s="164">
        <f>'Datos Simulación Dinámica Int'!AM18</f>
        <v>0</v>
      </c>
      <c r="AN18" s="169">
        <f>'Datos Simulación Dinámica Int'!AN18</f>
        <v>35762</v>
      </c>
      <c r="AO18" s="165">
        <f>'Datos Simulación Dinámica Int'!AO18</f>
        <v>0</v>
      </c>
      <c r="AP18" s="162">
        <f>'Datos Simulación Dinámica Int'!AP18</f>
        <v>0</v>
      </c>
      <c r="AQ18" s="162">
        <f>'Datos Simulación Dinámica Int'!AQ18</f>
        <v>0</v>
      </c>
      <c r="AR18" s="162">
        <f>'Datos Simulación Dinámica Int'!AR18</f>
        <v>0</v>
      </c>
      <c r="AS18" s="162">
        <f>'Datos Simulación Dinámica Int'!AS18</f>
        <v>0</v>
      </c>
      <c r="AT18" s="162">
        <f>'Datos Simulación Dinámica Int'!AT18</f>
        <v>0</v>
      </c>
      <c r="AU18" s="162">
        <f>'Datos Simulación Dinámica Int'!AU18</f>
        <v>0</v>
      </c>
      <c r="AV18" s="173">
        <f>'Datos Simulación Dinámica Int'!AV18</f>
        <v>-7.7715611723760958E-14</v>
      </c>
      <c r="AW18" s="164">
        <f>'Datos Simulación Dinámica Int'!AW18</f>
        <v>0</v>
      </c>
      <c r="AX18" s="164">
        <f>'Datos Simulación Dinámica Int'!AX18</f>
        <v>0</v>
      </c>
      <c r="AY18" s="164">
        <f>'Datos Simulación Dinámica Int'!AY18</f>
        <v>0</v>
      </c>
      <c r="AZ18" s="164">
        <f>'Datos Simulación Dinámica Int'!AZ18</f>
        <v>0</v>
      </c>
      <c r="BA18" s="164">
        <f>'Datos Simulación Dinámica Int'!BA18</f>
        <v>0</v>
      </c>
      <c r="BB18" s="164">
        <f>'Datos Simulación Dinámica Int'!BB18</f>
        <v>0</v>
      </c>
      <c r="BC18" s="169">
        <f>'Datos Simulación Dinámica Int'!BC18</f>
        <v>48189.400092435259</v>
      </c>
      <c r="BD18" s="165">
        <f>'Datos Simulación Dinámica Int'!BD18</f>
        <v>0</v>
      </c>
      <c r="BE18" s="103">
        <f>'Datos Simulación Dinámica Int'!BE18</f>
        <v>0</v>
      </c>
      <c r="BF18" s="103">
        <f>'Datos Simulación Dinámica Int'!BF18</f>
        <v>0</v>
      </c>
      <c r="BG18" s="103">
        <f>'Datos Simulación Dinámica Int'!BG18</f>
        <v>0</v>
      </c>
      <c r="BH18" s="103">
        <f>'Datos Simulación Dinámica Int'!BH18</f>
        <v>0</v>
      </c>
      <c r="BI18" s="103">
        <f>'Datos Simulación Dinámica Int'!BI18</f>
        <v>0</v>
      </c>
      <c r="BJ18" s="103">
        <f>'Datos Simulación Dinámica Int'!BJ18</f>
        <v>0</v>
      </c>
      <c r="BK18" s="173">
        <f>'Datos Simulación Dinámica Int'!BK18</f>
        <v>6.6613381477509392E-14</v>
      </c>
      <c r="BL18" s="113">
        <f>'Datos Simulación Dinámica Int'!BL18</f>
        <v>0</v>
      </c>
      <c r="BM18" s="102">
        <f>'Datos Simulación Dinámica Int'!BM18</f>
        <v>0</v>
      </c>
      <c r="BN18" s="102">
        <f>'Datos Simulación Dinámica Int'!BN18</f>
        <v>0</v>
      </c>
      <c r="BO18" s="102">
        <f>'Datos Simulación Dinámica Int'!BO18</f>
        <v>0</v>
      </c>
      <c r="BP18" s="102">
        <f>'Datos Simulación Dinámica Int'!BP18</f>
        <v>0</v>
      </c>
      <c r="BQ18" s="102">
        <f>'Datos Simulación Dinámica Int'!BQ18</f>
        <v>0</v>
      </c>
      <c r="BR18" s="169">
        <f>'Datos Simulación Dinámica Int'!BR18</f>
        <v>436693.00000000035</v>
      </c>
      <c r="BS18" s="165">
        <f>'Datos Simulación Dinámica Int'!BS18</f>
        <v>0</v>
      </c>
      <c r="BT18" s="103">
        <f>'Datos Simulación Dinámica Int'!BT18</f>
        <v>0</v>
      </c>
      <c r="BU18" s="103">
        <f>'Datos Simulación Dinámica Int'!BU18</f>
        <v>0</v>
      </c>
      <c r="BV18" s="103">
        <f>'Datos Simulación Dinámica Int'!BV18</f>
        <v>0</v>
      </c>
      <c r="BW18" s="103">
        <f>'Datos Simulación Dinámica Int'!BW18</f>
        <v>0</v>
      </c>
      <c r="BX18" s="103">
        <f>'Datos Simulación Dinámica Int'!BX18</f>
        <v>0</v>
      </c>
      <c r="BY18" s="103">
        <f>'Datos Simulación Dinámica Int'!BY18</f>
        <v>0</v>
      </c>
      <c r="BZ18" s="173">
        <f>'Datos Simulación Dinámica Int'!BZ18</f>
        <v>8.8817841970012523E-14</v>
      </c>
      <c r="CA18" s="113">
        <f>'Datos Simulación Dinámica Int'!CA18</f>
        <v>0</v>
      </c>
      <c r="CB18" s="102">
        <f>'Datos Simulación Dinámica Int'!CB18</f>
        <v>0</v>
      </c>
      <c r="CC18" s="102">
        <f>'Datos Simulación Dinámica Int'!CC18</f>
        <v>0</v>
      </c>
      <c r="CD18" s="102">
        <f>'Datos Simulación Dinámica Int'!CD18</f>
        <v>0</v>
      </c>
      <c r="CE18" s="102">
        <f>'Datos Simulación Dinámica Int'!CE18</f>
        <v>0</v>
      </c>
      <c r="CF18" s="102">
        <f>'Datos Simulación Dinámica Int'!CF18</f>
        <v>0</v>
      </c>
      <c r="CG18" s="169">
        <f>'Datos Simulación Dinámica Int'!CG18</f>
        <v>108462.00000000009</v>
      </c>
      <c r="CH18" s="165">
        <f>'Datos Simulación Dinámica Int'!CH18</f>
        <v>0</v>
      </c>
      <c r="CI18" s="103">
        <f>'Datos Simulación Dinámica Int'!CI18</f>
        <v>0</v>
      </c>
      <c r="CJ18" s="103">
        <f>'Datos Simulación Dinámica Int'!CJ18</f>
        <v>0</v>
      </c>
      <c r="CK18" s="103">
        <f>'Datos Simulación Dinámica Int'!CK18</f>
        <v>0</v>
      </c>
      <c r="CL18" s="103">
        <f>'Datos Simulación Dinámica Int'!CL18</f>
        <v>0</v>
      </c>
      <c r="CM18" s="103">
        <f>'Datos Simulación Dinámica Int'!CM18</f>
        <v>0</v>
      </c>
      <c r="CN18" s="103">
        <f>'Datos Simulación Dinámica Int'!CN18</f>
        <v>0</v>
      </c>
      <c r="CO18" s="173">
        <f>'Datos Simulación Dinámica Int'!CO18</f>
        <v>8.8817841970012523E-14</v>
      </c>
      <c r="CP18" s="113">
        <f>'Datos Simulación Dinámica Int'!CP18</f>
        <v>0</v>
      </c>
      <c r="CQ18" s="102">
        <f>'Datos Simulación Dinámica Int'!CQ18</f>
        <v>0</v>
      </c>
      <c r="CR18" s="102">
        <f>'Datos Simulación Dinámica Int'!CR18</f>
        <v>0</v>
      </c>
      <c r="CS18" s="102">
        <f>'Datos Simulación Dinámica Int'!CS18</f>
        <v>0</v>
      </c>
      <c r="CT18" s="102">
        <f>'Datos Simulación Dinámica Int'!CT18</f>
        <v>0</v>
      </c>
      <c r="CU18" s="102">
        <f>'Datos Simulación Dinámica Int'!CU18</f>
        <v>0</v>
      </c>
      <c r="CV18" s="169">
        <f>'Datos Simulación Dinámica Int'!CV18</f>
        <v>1790.0000000000014</v>
      </c>
      <c r="CW18" s="165">
        <f>'Datos Simulación Dinámica Int'!CW18</f>
        <v>0</v>
      </c>
      <c r="CX18" s="103">
        <f>'Datos Simulación Dinámica Int'!CX18</f>
        <v>0</v>
      </c>
      <c r="CY18" s="103">
        <f>'Datos Simulación Dinámica Int'!CY18</f>
        <v>0</v>
      </c>
      <c r="CZ18" s="103">
        <f>'Datos Simulación Dinámica Int'!CZ18</f>
        <v>0</v>
      </c>
      <c r="DA18" s="103">
        <f>'Datos Simulación Dinámica Int'!DA18</f>
        <v>0</v>
      </c>
      <c r="DB18" s="103">
        <f>'Datos Simulación Dinámica Int'!DB18</f>
        <v>0</v>
      </c>
      <c r="DC18" s="103">
        <f>'Datos Simulación Dinámica Int'!DC18</f>
        <v>0</v>
      </c>
      <c r="DD18" s="173">
        <f>'Datos Simulación Dinámica Int'!DD18</f>
        <v>6.6613381477509392E-14</v>
      </c>
      <c r="DE18" s="113">
        <f>'Datos Simulación Dinámica Int'!DE18</f>
        <v>0</v>
      </c>
      <c r="DF18" s="102">
        <f>'Datos Simulación Dinámica Int'!DF18</f>
        <v>0</v>
      </c>
      <c r="DG18" s="102">
        <f>'Datos Simulación Dinámica Int'!DG18</f>
        <v>0</v>
      </c>
      <c r="DH18" s="102">
        <f>'Datos Simulación Dinámica Int'!DH18</f>
        <v>0</v>
      </c>
      <c r="DI18" s="102">
        <f>'Datos Simulación Dinámica Int'!DI18</f>
        <v>0</v>
      </c>
      <c r="DJ18" s="102">
        <f>'Datos Simulación Dinámica Int'!DJ18</f>
        <v>0</v>
      </c>
      <c r="DK18" s="169">
        <f>'Datos Simulación Dinámica Int'!DK18</f>
        <v>326441.00000000029</v>
      </c>
      <c r="DL18" s="165">
        <f>'Datos Simulación Dinámica Int'!DL18</f>
        <v>0</v>
      </c>
      <c r="DM18" s="103">
        <f>'Datos Simulación Dinámica Int'!DM18</f>
        <v>0</v>
      </c>
      <c r="DN18" s="103">
        <f>'Datos Simulación Dinámica Int'!DN18</f>
        <v>0</v>
      </c>
      <c r="DO18" s="103">
        <f>'Datos Simulación Dinámica Int'!DO18</f>
        <v>0</v>
      </c>
      <c r="DP18" s="103">
        <f>'Datos Simulación Dinámica Int'!DP18</f>
        <v>0</v>
      </c>
      <c r="DQ18" s="103">
        <f>'Datos Simulación Dinámica Int'!DQ18</f>
        <v>0</v>
      </c>
      <c r="DR18" s="103">
        <f>'Datos Simulación Dinámica Int'!DR18</f>
        <v>0</v>
      </c>
      <c r="DS18" s="173">
        <f>'Datos Simulación Dinámica Int'!DS18</f>
        <v>8.8817841970012523E-14</v>
      </c>
      <c r="DT18" s="102">
        <f>'Datos Simulación Dinámica Int'!DT18</f>
        <v>0</v>
      </c>
      <c r="DU18" s="102">
        <f>'Datos Simulación Dinámica Int'!DU18</f>
        <v>0</v>
      </c>
      <c r="DV18" s="102">
        <f>'Datos Simulación Dinámica Int'!DV18</f>
        <v>0</v>
      </c>
      <c r="DW18" s="102">
        <f>'Datos Simulación Dinámica Int'!DW18</f>
        <v>0</v>
      </c>
      <c r="DX18" s="102">
        <f>'Datos Simulación Dinámica Int'!DX18</f>
        <v>0</v>
      </c>
      <c r="DY18" s="102">
        <f>'Datos Simulación Dinámica Int'!DY18</f>
        <v>0</v>
      </c>
    </row>
    <row r="19" spans="1:129" ht="15" customHeight="1" x14ac:dyDescent="0.55000000000000004">
      <c r="A19" s="152">
        <f>'Datos Simulación Dinámica Int'!A19</f>
        <v>11</v>
      </c>
      <c r="B19" s="152" t="str">
        <f>'Datos Simulación Dinámica Int'!B19</f>
        <v>008002</v>
      </c>
      <c r="C19" s="151" t="str">
        <f>'Datos Simulación Dinámica Int'!C19</f>
        <v>Acuicultura (excepto camarón)</v>
      </c>
      <c r="D19" s="165">
        <f>'Datos Simulación Dinámica Int'!D19</f>
        <v>132251.92737031434</v>
      </c>
      <c r="E19" s="162">
        <f>'Datos Simulación Dinámica Int'!E19</f>
        <v>130423.09397758865</v>
      </c>
      <c r="F19" s="162">
        <f>'Datos Simulación Dinámica Int'!F19</f>
        <v>0</v>
      </c>
      <c r="G19" s="162">
        <f>'Datos Simulación Dinámica Int'!G19</f>
        <v>0</v>
      </c>
      <c r="H19" s="162">
        <f>'Datos Simulación Dinámica Int'!H19</f>
        <v>331.29220647384017</v>
      </c>
      <c r="I19" s="162">
        <f>'Datos Simulación Dinámica Int'!I19</f>
        <v>0</v>
      </c>
      <c r="J19" s="162">
        <f>'Datos Simulación Dinámica Int'!J19</f>
        <v>1497.5411862518579</v>
      </c>
      <c r="K19" s="315">
        <f>'Datos Simulación Dinámica Int'!K19</f>
        <v>233710.99999999983</v>
      </c>
      <c r="L19" s="321">
        <f>'Datos Simulación Dinámica Int'!L19</f>
        <v>4490.9999999999964</v>
      </c>
      <c r="M19" s="321">
        <f>'Datos Simulación Dinámica Int'!M19</f>
        <v>19555.709633287264</v>
      </c>
      <c r="N19" s="321">
        <f>'Datos Simulación Dinámica Int'!N19</f>
        <v>110580</v>
      </c>
      <c r="O19" s="321">
        <f>'Datos Simulación Dinámica Int'!O19</f>
        <v>21099</v>
      </c>
      <c r="P19" s="321">
        <f>'Datos Simulación Dinámica Int'!P19</f>
        <v>480</v>
      </c>
      <c r="Q19" s="321">
        <f>'Datos Simulación Dinámica Int'!Q19</f>
        <v>89001</v>
      </c>
      <c r="R19" s="318">
        <f>'Datos Simulación Dinámica Int'!R19</f>
        <v>132251.92737031434</v>
      </c>
      <c r="S19" s="162">
        <f>'Datos Simulación Dinámica Int'!S19</f>
        <v>130423.09397758865</v>
      </c>
      <c r="T19" s="162">
        <f>'Datos Simulación Dinámica Int'!T19</f>
        <v>0</v>
      </c>
      <c r="U19" s="162">
        <f>'Datos Simulación Dinámica Int'!U19</f>
        <v>0</v>
      </c>
      <c r="V19" s="162">
        <f>'Datos Simulación Dinámica Int'!V19</f>
        <v>331.29220647384017</v>
      </c>
      <c r="W19" s="162">
        <f>'Datos Simulación Dinámica Int'!W19</f>
        <v>0</v>
      </c>
      <c r="X19" s="162">
        <f>'Datos Simulación Dinámica Int'!X19</f>
        <v>1497.5411862518579</v>
      </c>
      <c r="Y19" s="170">
        <f>'Datos Simulación Dinámica Int'!Y19</f>
        <v>233710.99999999983</v>
      </c>
      <c r="Z19" s="165">
        <f>'Datos Simulación Dinámica Int'!Z19</f>
        <v>0</v>
      </c>
      <c r="AA19" s="162">
        <f>'Datos Simulación Dinámica Int'!AA19</f>
        <v>0</v>
      </c>
      <c r="AB19" s="162">
        <f>'Datos Simulación Dinámica Int'!AB19</f>
        <v>0</v>
      </c>
      <c r="AC19" s="162">
        <f>'Datos Simulación Dinámica Int'!AC19</f>
        <v>0</v>
      </c>
      <c r="AD19" s="162">
        <f>'Datos Simulación Dinámica Int'!AD19</f>
        <v>0</v>
      </c>
      <c r="AE19" s="162">
        <f>'Datos Simulación Dinámica Int'!AE19</f>
        <v>0</v>
      </c>
      <c r="AF19" s="162">
        <f>'Datos Simulación Dinámica Int'!AF19</f>
        <v>0</v>
      </c>
      <c r="AG19" s="173">
        <f>'Datos Simulación Dinámica Int'!AG19</f>
        <v>0</v>
      </c>
      <c r="AH19" s="164">
        <f>'Datos Simulación Dinámica Int'!AH19</f>
        <v>0</v>
      </c>
      <c r="AI19" s="164">
        <f>'Datos Simulación Dinámica Int'!AI19</f>
        <v>0</v>
      </c>
      <c r="AJ19" s="164">
        <f>'Datos Simulación Dinámica Int'!AJ19</f>
        <v>0</v>
      </c>
      <c r="AK19" s="164">
        <f>'Datos Simulación Dinámica Int'!AK19</f>
        <v>0</v>
      </c>
      <c r="AL19" s="164">
        <f>'Datos Simulación Dinámica Int'!AL19</f>
        <v>0</v>
      </c>
      <c r="AM19" s="164">
        <f>'Datos Simulación Dinámica Int'!AM19</f>
        <v>0</v>
      </c>
      <c r="AN19" s="169">
        <f>'Datos Simulación Dinámica Int'!AN19</f>
        <v>4491</v>
      </c>
      <c r="AO19" s="165">
        <f>'Datos Simulación Dinámica Int'!AO19</f>
        <v>0</v>
      </c>
      <c r="AP19" s="162">
        <f>'Datos Simulación Dinámica Int'!AP19</f>
        <v>0</v>
      </c>
      <c r="AQ19" s="162">
        <f>'Datos Simulación Dinámica Int'!AQ19</f>
        <v>0</v>
      </c>
      <c r="AR19" s="162">
        <f>'Datos Simulación Dinámica Int'!AR19</f>
        <v>0</v>
      </c>
      <c r="AS19" s="162">
        <f>'Datos Simulación Dinámica Int'!AS19</f>
        <v>0</v>
      </c>
      <c r="AT19" s="162">
        <f>'Datos Simulación Dinámica Int'!AT19</f>
        <v>0</v>
      </c>
      <c r="AU19" s="162">
        <f>'Datos Simulación Dinámica Int'!AU19</f>
        <v>0</v>
      </c>
      <c r="AV19" s="173">
        <f>'Datos Simulación Dinámica Int'!AV19</f>
        <v>8.8817841970012523E-14</v>
      </c>
      <c r="AW19" s="164">
        <f>'Datos Simulación Dinámica Int'!AW19</f>
        <v>0</v>
      </c>
      <c r="AX19" s="164">
        <f>'Datos Simulación Dinámica Int'!AX19</f>
        <v>0</v>
      </c>
      <c r="AY19" s="164">
        <f>'Datos Simulación Dinámica Int'!AY19</f>
        <v>0</v>
      </c>
      <c r="AZ19" s="164">
        <f>'Datos Simulación Dinámica Int'!AZ19</f>
        <v>0</v>
      </c>
      <c r="BA19" s="164">
        <f>'Datos Simulación Dinámica Int'!BA19</f>
        <v>0</v>
      </c>
      <c r="BB19" s="164">
        <f>'Datos Simulación Dinámica Int'!BB19</f>
        <v>0</v>
      </c>
      <c r="BC19" s="169">
        <f>'Datos Simulación Dinámica Int'!BC19</f>
        <v>19555.70963328725</v>
      </c>
      <c r="BD19" s="165">
        <f>'Datos Simulación Dinámica Int'!BD19</f>
        <v>0</v>
      </c>
      <c r="BE19" s="103">
        <f>'Datos Simulación Dinámica Int'!BE19</f>
        <v>0</v>
      </c>
      <c r="BF19" s="103">
        <f>'Datos Simulación Dinámica Int'!BF19</f>
        <v>0</v>
      </c>
      <c r="BG19" s="103">
        <f>'Datos Simulación Dinámica Int'!BG19</f>
        <v>0</v>
      </c>
      <c r="BH19" s="103">
        <f>'Datos Simulación Dinámica Int'!BH19</f>
        <v>0</v>
      </c>
      <c r="BI19" s="103">
        <f>'Datos Simulación Dinámica Int'!BI19</f>
        <v>0</v>
      </c>
      <c r="BJ19" s="103">
        <f>'Datos Simulación Dinámica Int'!BJ19</f>
        <v>0</v>
      </c>
      <c r="BK19" s="173">
        <f>'Datos Simulación Dinámica Int'!BK19</f>
        <v>-7.7715611723760958E-14</v>
      </c>
      <c r="BL19" s="113">
        <f>'Datos Simulación Dinámica Int'!BL19</f>
        <v>0</v>
      </c>
      <c r="BM19" s="102">
        <f>'Datos Simulación Dinámica Int'!BM19</f>
        <v>0</v>
      </c>
      <c r="BN19" s="102">
        <f>'Datos Simulación Dinámica Int'!BN19</f>
        <v>0</v>
      </c>
      <c r="BO19" s="102">
        <f>'Datos Simulación Dinámica Int'!BO19</f>
        <v>0</v>
      </c>
      <c r="BP19" s="102">
        <f>'Datos Simulación Dinámica Int'!BP19</f>
        <v>0</v>
      </c>
      <c r="BQ19" s="102">
        <f>'Datos Simulación Dinámica Int'!BQ19</f>
        <v>0</v>
      </c>
      <c r="BR19" s="169">
        <f>'Datos Simulación Dinámica Int'!BR19</f>
        <v>110579.99999999991</v>
      </c>
      <c r="BS19" s="165">
        <f>'Datos Simulación Dinámica Int'!BS19</f>
        <v>0</v>
      </c>
      <c r="BT19" s="103">
        <f>'Datos Simulación Dinámica Int'!BT19</f>
        <v>0</v>
      </c>
      <c r="BU19" s="103">
        <f>'Datos Simulación Dinámica Int'!BU19</f>
        <v>0</v>
      </c>
      <c r="BV19" s="103">
        <f>'Datos Simulación Dinámica Int'!BV19</f>
        <v>0</v>
      </c>
      <c r="BW19" s="103">
        <f>'Datos Simulación Dinámica Int'!BW19</f>
        <v>0</v>
      </c>
      <c r="BX19" s="103">
        <f>'Datos Simulación Dinámica Int'!BX19</f>
        <v>0</v>
      </c>
      <c r="BY19" s="103">
        <f>'Datos Simulación Dinámica Int'!BY19</f>
        <v>0</v>
      </c>
      <c r="BZ19" s="173">
        <f>'Datos Simulación Dinámica Int'!BZ19</f>
        <v>-7.7715611723760958E-14</v>
      </c>
      <c r="CA19" s="113">
        <f>'Datos Simulación Dinámica Int'!CA19</f>
        <v>0</v>
      </c>
      <c r="CB19" s="102">
        <f>'Datos Simulación Dinámica Int'!CB19</f>
        <v>0</v>
      </c>
      <c r="CC19" s="102">
        <f>'Datos Simulación Dinámica Int'!CC19</f>
        <v>0</v>
      </c>
      <c r="CD19" s="102">
        <f>'Datos Simulación Dinámica Int'!CD19</f>
        <v>0</v>
      </c>
      <c r="CE19" s="102">
        <f>'Datos Simulación Dinámica Int'!CE19</f>
        <v>0</v>
      </c>
      <c r="CF19" s="102">
        <f>'Datos Simulación Dinámica Int'!CF19</f>
        <v>0</v>
      </c>
      <c r="CG19" s="169">
        <f>'Datos Simulación Dinámica Int'!CG19</f>
        <v>21098.999999999985</v>
      </c>
      <c r="CH19" s="165">
        <f>'Datos Simulación Dinámica Int'!CH19</f>
        <v>0</v>
      </c>
      <c r="CI19" s="103">
        <f>'Datos Simulación Dinámica Int'!CI19</f>
        <v>0</v>
      </c>
      <c r="CJ19" s="103">
        <f>'Datos Simulación Dinámica Int'!CJ19</f>
        <v>0</v>
      </c>
      <c r="CK19" s="103">
        <f>'Datos Simulación Dinámica Int'!CK19</f>
        <v>0</v>
      </c>
      <c r="CL19" s="103">
        <f>'Datos Simulación Dinámica Int'!CL19</f>
        <v>0</v>
      </c>
      <c r="CM19" s="103">
        <f>'Datos Simulación Dinámica Int'!CM19</f>
        <v>0</v>
      </c>
      <c r="CN19" s="103">
        <f>'Datos Simulación Dinámica Int'!CN19</f>
        <v>0</v>
      </c>
      <c r="CO19" s="173">
        <f>'Datos Simulación Dinámica Int'!CO19</f>
        <v>-6.6613381477509392E-14</v>
      </c>
      <c r="CP19" s="113">
        <f>'Datos Simulación Dinámica Int'!CP19</f>
        <v>0</v>
      </c>
      <c r="CQ19" s="102">
        <f>'Datos Simulación Dinámica Int'!CQ19</f>
        <v>0</v>
      </c>
      <c r="CR19" s="102">
        <f>'Datos Simulación Dinámica Int'!CR19</f>
        <v>0</v>
      </c>
      <c r="CS19" s="102">
        <f>'Datos Simulación Dinámica Int'!CS19</f>
        <v>0</v>
      </c>
      <c r="CT19" s="102">
        <f>'Datos Simulación Dinámica Int'!CT19</f>
        <v>0</v>
      </c>
      <c r="CU19" s="102">
        <f>'Datos Simulación Dinámica Int'!CU19</f>
        <v>0</v>
      </c>
      <c r="CV19" s="169">
        <f>'Datos Simulación Dinámica Int'!CV19</f>
        <v>479.9999999999996</v>
      </c>
      <c r="CW19" s="165">
        <f>'Datos Simulación Dinámica Int'!CW19</f>
        <v>0</v>
      </c>
      <c r="CX19" s="103">
        <f>'Datos Simulación Dinámica Int'!CX19</f>
        <v>0</v>
      </c>
      <c r="CY19" s="103">
        <f>'Datos Simulación Dinámica Int'!CY19</f>
        <v>0</v>
      </c>
      <c r="CZ19" s="103">
        <f>'Datos Simulación Dinámica Int'!CZ19</f>
        <v>0</v>
      </c>
      <c r="DA19" s="103">
        <f>'Datos Simulación Dinámica Int'!DA19</f>
        <v>0</v>
      </c>
      <c r="DB19" s="103">
        <f>'Datos Simulación Dinámica Int'!DB19</f>
        <v>0</v>
      </c>
      <c r="DC19" s="103">
        <f>'Datos Simulación Dinámica Int'!DC19</f>
        <v>0</v>
      </c>
      <c r="DD19" s="173">
        <f>'Datos Simulación Dinámica Int'!DD19</f>
        <v>-7.7715611723760958E-14</v>
      </c>
      <c r="DE19" s="113">
        <f>'Datos Simulación Dinámica Int'!DE19</f>
        <v>0</v>
      </c>
      <c r="DF19" s="102">
        <f>'Datos Simulación Dinámica Int'!DF19</f>
        <v>0</v>
      </c>
      <c r="DG19" s="102">
        <f>'Datos Simulación Dinámica Int'!DG19</f>
        <v>0</v>
      </c>
      <c r="DH19" s="102">
        <f>'Datos Simulación Dinámica Int'!DH19</f>
        <v>0</v>
      </c>
      <c r="DI19" s="102">
        <f>'Datos Simulación Dinámica Int'!DI19</f>
        <v>0</v>
      </c>
      <c r="DJ19" s="102">
        <f>'Datos Simulación Dinámica Int'!DJ19</f>
        <v>0</v>
      </c>
      <c r="DK19" s="169">
        <f>'Datos Simulación Dinámica Int'!DK19</f>
        <v>89000.999999999942</v>
      </c>
      <c r="DL19" s="165">
        <f>'Datos Simulación Dinámica Int'!DL19</f>
        <v>0</v>
      </c>
      <c r="DM19" s="103">
        <f>'Datos Simulación Dinámica Int'!DM19</f>
        <v>0</v>
      </c>
      <c r="DN19" s="103">
        <f>'Datos Simulación Dinámica Int'!DN19</f>
        <v>0</v>
      </c>
      <c r="DO19" s="103">
        <f>'Datos Simulación Dinámica Int'!DO19</f>
        <v>0</v>
      </c>
      <c r="DP19" s="103">
        <f>'Datos Simulación Dinámica Int'!DP19</f>
        <v>0</v>
      </c>
      <c r="DQ19" s="103">
        <f>'Datos Simulación Dinámica Int'!DQ19</f>
        <v>0</v>
      </c>
      <c r="DR19" s="103">
        <f>'Datos Simulación Dinámica Int'!DR19</f>
        <v>0</v>
      </c>
      <c r="DS19" s="173">
        <f>'Datos Simulación Dinámica Int'!DS19</f>
        <v>-6.6613381477509392E-14</v>
      </c>
      <c r="DT19" s="102">
        <f>'Datos Simulación Dinámica Int'!DT19</f>
        <v>0</v>
      </c>
      <c r="DU19" s="102">
        <f>'Datos Simulación Dinámica Int'!DU19</f>
        <v>0</v>
      </c>
      <c r="DV19" s="102">
        <f>'Datos Simulación Dinámica Int'!DV19</f>
        <v>0</v>
      </c>
      <c r="DW19" s="102">
        <f>'Datos Simulación Dinámica Int'!DW19</f>
        <v>0</v>
      </c>
      <c r="DX19" s="102">
        <f>'Datos Simulación Dinámica Int'!DX19</f>
        <v>0</v>
      </c>
      <c r="DY19" s="102">
        <f>'Datos Simulación Dinámica Int'!DY19</f>
        <v>0</v>
      </c>
    </row>
    <row r="20" spans="1:129" ht="15" customHeight="1" x14ac:dyDescent="0.55000000000000004">
      <c r="A20" s="152">
        <f>'Datos Simulación Dinámica Int'!A20</f>
        <v>12</v>
      </c>
      <c r="B20" s="152" t="str">
        <f>'Datos Simulación Dinámica Int'!B20</f>
        <v>009001</v>
      </c>
      <c r="C20" s="151" t="str">
        <f>'Datos Simulación Dinámica Int'!C20</f>
        <v>Extracción de petróleo crudo y gas natural</v>
      </c>
      <c r="D20" s="165">
        <f>'Datos Simulación Dinámica Int'!D20</f>
        <v>7956903.6344532231</v>
      </c>
      <c r="E20" s="162">
        <f>'Datos Simulación Dinámica Int'!E20</f>
        <v>88060.344036424998</v>
      </c>
      <c r="F20" s="162">
        <f>'Datos Simulación Dinámica Int'!F20</f>
        <v>0</v>
      </c>
      <c r="G20" s="162">
        <f>'Datos Simulación Dinámica Int'!G20</f>
        <v>0</v>
      </c>
      <c r="H20" s="162">
        <f>'Datos Simulación Dinámica Int'!H20</f>
        <v>0</v>
      </c>
      <c r="I20" s="162">
        <f>'Datos Simulación Dinámica Int'!I20</f>
        <v>-1300.6799026458734</v>
      </c>
      <c r="J20" s="162">
        <f>'Datos Simulación Dinámica Int'!J20</f>
        <v>7870143.9703194443</v>
      </c>
      <c r="K20" s="315">
        <f>'Datos Simulación Dinámica Int'!K20</f>
        <v>9176607.9999999963</v>
      </c>
      <c r="L20" s="321">
        <f>'Datos Simulación Dinámica Int'!L20</f>
        <v>8592.9999999999964</v>
      </c>
      <c r="M20" s="321">
        <f>'Datos Simulación Dinámica Int'!M20</f>
        <v>239094.9551712526</v>
      </c>
      <c r="N20" s="321">
        <f>'Datos Simulación Dinámica Int'!N20</f>
        <v>4832773</v>
      </c>
      <c r="O20" s="321">
        <f>'Datos Simulación Dinámica Int'!O20</f>
        <v>617906</v>
      </c>
      <c r="P20" s="321">
        <f>'Datos Simulación Dinámica Int'!P20</f>
        <v>64665</v>
      </c>
      <c r="Q20" s="321">
        <f>'Datos Simulación Dinámica Int'!Q20</f>
        <v>4150202</v>
      </c>
      <c r="R20" s="318">
        <f>'Datos Simulación Dinámica Int'!R20</f>
        <v>7956903.6344532231</v>
      </c>
      <c r="S20" s="162">
        <f>'Datos Simulación Dinámica Int'!S20</f>
        <v>88060.344036424998</v>
      </c>
      <c r="T20" s="162">
        <f>'Datos Simulación Dinámica Int'!T20</f>
        <v>0</v>
      </c>
      <c r="U20" s="162">
        <f>'Datos Simulación Dinámica Int'!U20</f>
        <v>0</v>
      </c>
      <c r="V20" s="162">
        <f>'Datos Simulación Dinámica Int'!V20</f>
        <v>0</v>
      </c>
      <c r="W20" s="162">
        <f>'Datos Simulación Dinámica Int'!W20</f>
        <v>-1300.6799026458734</v>
      </c>
      <c r="X20" s="162">
        <f>'Datos Simulación Dinámica Int'!X20</f>
        <v>7870143.9703194443</v>
      </c>
      <c r="Y20" s="170">
        <f>'Datos Simulación Dinámica Int'!Y20</f>
        <v>9176607.9999999963</v>
      </c>
      <c r="Z20" s="165">
        <f>'Datos Simulación Dinámica Int'!Z20</f>
        <v>0</v>
      </c>
      <c r="AA20" s="162">
        <f>'Datos Simulación Dinámica Int'!AA20</f>
        <v>0</v>
      </c>
      <c r="AB20" s="162">
        <f>'Datos Simulación Dinámica Int'!AB20</f>
        <v>0</v>
      </c>
      <c r="AC20" s="162">
        <f>'Datos Simulación Dinámica Int'!AC20</f>
        <v>0</v>
      </c>
      <c r="AD20" s="162">
        <f>'Datos Simulación Dinámica Int'!AD20</f>
        <v>0</v>
      </c>
      <c r="AE20" s="162">
        <f>'Datos Simulación Dinámica Int'!AE20</f>
        <v>0</v>
      </c>
      <c r="AF20" s="162">
        <f>'Datos Simulación Dinámica Int'!AF20</f>
        <v>0</v>
      </c>
      <c r="AG20" s="173">
        <f>'Datos Simulación Dinámica Int'!AG20</f>
        <v>0</v>
      </c>
      <c r="AH20" s="164">
        <f>'Datos Simulación Dinámica Int'!AH20</f>
        <v>0</v>
      </c>
      <c r="AI20" s="164">
        <f>'Datos Simulación Dinámica Int'!AI20</f>
        <v>0</v>
      </c>
      <c r="AJ20" s="164">
        <f>'Datos Simulación Dinámica Int'!AJ20</f>
        <v>0</v>
      </c>
      <c r="AK20" s="164">
        <f>'Datos Simulación Dinámica Int'!AK20</f>
        <v>0</v>
      </c>
      <c r="AL20" s="164">
        <f>'Datos Simulación Dinámica Int'!AL20</f>
        <v>0</v>
      </c>
      <c r="AM20" s="164">
        <f>'Datos Simulación Dinámica Int'!AM20</f>
        <v>0</v>
      </c>
      <c r="AN20" s="169">
        <f>'Datos Simulación Dinámica Int'!AN20</f>
        <v>8593</v>
      </c>
      <c r="AO20" s="165">
        <f>'Datos Simulación Dinámica Int'!AO20</f>
        <v>0</v>
      </c>
      <c r="AP20" s="162">
        <f>'Datos Simulación Dinámica Int'!AP20</f>
        <v>0</v>
      </c>
      <c r="AQ20" s="162">
        <f>'Datos Simulación Dinámica Int'!AQ20</f>
        <v>0</v>
      </c>
      <c r="AR20" s="162">
        <f>'Datos Simulación Dinámica Int'!AR20</f>
        <v>0</v>
      </c>
      <c r="AS20" s="162">
        <f>'Datos Simulación Dinámica Int'!AS20</f>
        <v>0</v>
      </c>
      <c r="AT20" s="162">
        <f>'Datos Simulación Dinámica Int'!AT20</f>
        <v>0</v>
      </c>
      <c r="AU20" s="162">
        <f>'Datos Simulación Dinámica Int'!AU20</f>
        <v>0</v>
      </c>
      <c r="AV20" s="173">
        <f>'Datos Simulación Dinámica Int'!AV20</f>
        <v>4.4408920985006262E-14</v>
      </c>
      <c r="AW20" s="164">
        <f>'Datos Simulación Dinámica Int'!AW20</f>
        <v>0</v>
      </c>
      <c r="AX20" s="164">
        <f>'Datos Simulación Dinámica Int'!AX20</f>
        <v>0</v>
      </c>
      <c r="AY20" s="164">
        <f>'Datos Simulación Dinámica Int'!AY20</f>
        <v>0</v>
      </c>
      <c r="AZ20" s="164">
        <f>'Datos Simulación Dinámica Int'!AZ20</f>
        <v>0</v>
      </c>
      <c r="BA20" s="164">
        <f>'Datos Simulación Dinámica Int'!BA20</f>
        <v>0</v>
      </c>
      <c r="BB20" s="164">
        <f>'Datos Simulación Dinámica Int'!BB20</f>
        <v>0</v>
      </c>
      <c r="BC20" s="169">
        <f>'Datos Simulación Dinámica Int'!BC20</f>
        <v>239094.95517125251</v>
      </c>
      <c r="BD20" s="165">
        <f>'Datos Simulación Dinámica Int'!BD20</f>
        <v>0</v>
      </c>
      <c r="BE20" s="103">
        <f>'Datos Simulación Dinámica Int'!BE20</f>
        <v>0</v>
      </c>
      <c r="BF20" s="103">
        <f>'Datos Simulación Dinámica Int'!BF20</f>
        <v>0</v>
      </c>
      <c r="BG20" s="103">
        <f>'Datos Simulación Dinámica Int'!BG20</f>
        <v>0</v>
      </c>
      <c r="BH20" s="103">
        <f>'Datos Simulación Dinámica Int'!BH20</f>
        <v>0</v>
      </c>
      <c r="BI20" s="103">
        <f>'Datos Simulación Dinámica Int'!BI20</f>
        <v>0</v>
      </c>
      <c r="BJ20" s="103">
        <f>'Datos Simulación Dinámica Int'!BJ20</f>
        <v>0</v>
      </c>
      <c r="BK20" s="173">
        <f>'Datos Simulación Dinámica Int'!BK20</f>
        <v>-3.3306690738754696E-14</v>
      </c>
      <c r="BL20" s="113">
        <f>'Datos Simulación Dinámica Int'!BL20</f>
        <v>0</v>
      </c>
      <c r="BM20" s="102">
        <f>'Datos Simulación Dinámica Int'!BM20</f>
        <v>0</v>
      </c>
      <c r="BN20" s="102">
        <f>'Datos Simulación Dinámica Int'!BN20</f>
        <v>0</v>
      </c>
      <c r="BO20" s="102">
        <f>'Datos Simulación Dinámica Int'!BO20</f>
        <v>0</v>
      </c>
      <c r="BP20" s="102">
        <f>'Datos Simulación Dinámica Int'!BP20</f>
        <v>0</v>
      </c>
      <c r="BQ20" s="102">
        <f>'Datos Simulación Dinámica Int'!BQ20</f>
        <v>0</v>
      </c>
      <c r="BR20" s="169">
        <f>'Datos Simulación Dinámica Int'!BR20</f>
        <v>4832772.9999999981</v>
      </c>
      <c r="BS20" s="165">
        <f>'Datos Simulación Dinámica Int'!BS20</f>
        <v>0</v>
      </c>
      <c r="BT20" s="103">
        <f>'Datos Simulación Dinámica Int'!BT20</f>
        <v>0</v>
      </c>
      <c r="BU20" s="103">
        <f>'Datos Simulación Dinámica Int'!BU20</f>
        <v>0</v>
      </c>
      <c r="BV20" s="103">
        <f>'Datos Simulación Dinámica Int'!BV20</f>
        <v>0</v>
      </c>
      <c r="BW20" s="103">
        <f>'Datos Simulación Dinámica Int'!BW20</f>
        <v>0</v>
      </c>
      <c r="BX20" s="103">
        <f>'Datos Simulación Dinámica Int'!BX20</f>
        <v>0</v>
      </c>
      <c r="BY20" s="103">
        <f>'Datos Simulación Dinámica Int'!BY20</f>
        <v>0</v>
      </c>
      <c r="BZ20" s="173">
        <f>'Datos Simulación Dinámica Int'!BZ20</f>
        <v>-3.3306690738754696E-14</v>
      </c>
      <c r="CA20" s="113">
        <f>'Datos Simulación Dinámica Int'!CA20</f>
        <v>0</v>
      </c>
      <c r="CB20" s="102">
        <f>'Datos Simulación Dinámica Int'!CB20</f>
        <v>0</v>
      </c>
      <c r="CC20" s="102">
        <f>'Datos Simulación Dinámica Int'!CC20</f>
        <v>0</v>
      </c>
      <c r="CD20" s="102">
        <f>'Datos Simulación Dinámica Int'!CD20</f>
        <v>0</v>
      </c>
      <c r="CE20" s="102">
        <f>'Datos Simulación Dinámica Int'!CE20</f>
        <v>0</v>
      </c>
      <c r="CF20" s="102">
        <f>'Datos Simulación Dinámica Int'!CF20</f>
        <v>0</v>
      </c>
      <c r="CG20" s="169">
        <f>'Datos Simulación Dinámica Int'!CG20</f>
        <v>617905.99999999977</v>
      </c>
      <c r="CH20" s="165">
        <f>'Datos Simulación Dinámica Int'!CH20</f>
        <v>0</v>
      </c>
      <c r="CI20" s="103">
        <f>'Datos Simulación Dinámica Int'!CI20</f>
        <v>0</v>
      </c>
      <c r="CJ20" s="103">
        <f>'Datos Simulación Dinámica Int'!CJ20</f>
        <v>0</v>
      </c>
      <c r="CK20" s="103">
        <f>'Datos Simulación Dinámica Int'!CK20</f>
        <v>0</v>
      </c>
      <c r="CL20" s="103">
        <f>'Datos Simulación Dinámica Int'!CL20</f>
        <v>0</v>
      </c>
      <c r="CM20" s="103">
        <f>'Datos Simulación Dinámica Int'!CM20</f>
        <v>0</v>
      </c>
      <c r="CN20" s="103">
        <f>'Datos Simulación Dinámica Int'!CN20</f>
        <v>0</v>
      </c>
      <c r="CO20" s="173">
        <f>'Datos Simulación Dinámica Int'!CO20</f>
        <v>-3.3306690738754696E-14</v>
      </c>
      <c r="CP20" s="113">
        <f>'Datos Simulación Dinámica Int'!CP20</f>
        <v>0</v>
      </c>
      <c r="CQ20" s="102">
        <f>'Datos Simulación Dinámica Int'!CQ20</f>
        <v>0</v>
      </c>
      <c r="CR20" s="102">
        <f>'Datos Simulación Dinámica Int'!CR20</f>
        <v>0</v>
      </c>
      <c r="CS20" s="102">
        <f>'Datos Simulación Dinámica Int'!CS20</f>
        <v>0</v>
      </c>
      <c r="CT20" s="102">
        <f>'Datos Simulación Dinámica Int'!CT20</f>
        <v>0</v>
      </c>
      <c r="CU20" s="102">
        <f>'Datos Simulación Dinámica Int'!CU20</f>
        <v>0</v>
      </c>
      <c r="CV20" s="169">
        <f>'Datos Simulación Dinámica Int'!CV20</f>
        <v>64664.999999999971</v>
      </c>
      <c r="CW20" s="165">
        <f>'Datos Simulación Dinámica Int'!CW20</f>
        <v>0</v>
      </c>
      <c r="CX20" s="103">
        <f>'Datos Simulación Dinámica Int'!CX20</f>
        <v>0</v>
      </c>
      <c r="CY20" s="103">
        <f>'Datos Simulación Dinámica Int'!CY20</f>
        <v>0</v>
      </c>
      <c r="CZ20" s="103">
        <f>'Datos Simulación Dinámica Int'!CZ20</f>
        <v>0</v>
      </c>
      <c r="DA20" s="103">
        <f>'Datos Simulación Dinámica Int'!DA20</f>
        <v>0</v>
      </c>
      <c r="DB20" s="103">
        <f>'Datos Simulación Dinámica Int'!DB20</f>
        <v>0</v>
      </c>
      <c r="DC20" s="103">
        <f>'Datos Simulación Dinámica Int'!DC20</f>
        <v>0</v>
      </c>
      <c r="DD20" s="173">
        <f>'Datos Simulación Dinámica Int'!DD20</f>
        <v>-4.4408920985006262E-14</v>
      </c>
      <c r="DE20" s="113">
        <f>'Datos Simulación Dinámica Int'!DE20</f>
        <v>0</v>
      </c>
      <c r="DF20" s="102">
        <f>'Datos Simulación Dinámica Int'!DF20</f>
        <v>0</v>
      </c>
      <c r="DG20" s="102">
        <f>'Datos Simulación Dinámica Int'!DG20</f>
        <v>0</v>
      </c>
      <c r="DH20" s="102">
        <f>'Datos Simulación Dinámica Int'!DH20</f>
        <v>0</v>
      </c>
      <c r="DI20" s="102">
        <f>'Datos Simulación Dinámica Int'!DI20</f>
        <v>0</v>
      </c>
      <c r="DJ20" s="102">
        <f>'Datos Simulación Dinámica Int'!DJ20</f>
        <v>0</v>
      </c>
      <c r="DK20" s="169">
        <f>'Datos Simulación Dinámica Int'!DK20</f>
        <v>4150201.9999999981</v>
      </c>
      <c r="DL20" s="165">
        <f>'Datos Simulación Dinámica Int'!DL20</f>
        <v>0</v>
      </c>
      <c r="DM20" s="103">
        <f>'Datos Simulación Dinámica Int'!DM20</f>
        <v>0</v>
      </c>
      <c r="DN20" s="103">
        <f>'Datos Simulación Dinámica Int'!DN20</f>
        <v>0</v>
      </c>
      <c r="DO20" s="103">
        <f>'Datos Simulación Dinámica Int'!DO20</f>
        <v>0</v>
      </c>
      <c r="DP20" s="103">
        <f>'Datos Simulación Dinámica Int'!DP20</f>
        <v>0</v>
      </c>
      <c r="DQ20" s="103">
        <f>'Datos Simulación Dinámica Int'!DQ20</f>
        <v>0</v>
      </c>
      <c r="DR20" s="103">
        <f>'Datos Simulación Dinámica Int'!DR20</f>
        <v>0</v>
      </c>
      <c r="DS20" s="173">
        <f>'Datos Simulación Dinámica Int'!DS20</f>
        <v>-4.4408920985006262E-14</v>
      </c>
      <c r="DT20" s="102">
        <f>'Datos Simulación Dinámica Int'!DT20</f>
        <v>0</v>
      </c>
      <c r="DU20" s="102">
        <f>'Datos Simulación Dinámica Int'!DU20</f>
        <v>0</v>
      </c>
      <c r="DV20" s="102">
        <f>'Datos Simulación Dinámica Int'!DV20</f>
        <v>0</v>
      </c>
      <c r="DW20" s="102">
        <f>'Datos Simulación Dinámica Int'!DW20</f>
        <v>0</v>
      </c>
      <c r="DX20" s="102">
        <f>'Datos Simulación Dinámica Int'!DX20</f>
        <v>0</v>
      </c>
      <c r="DY20" s="102">
        <f>'Datos Simulación Dinámica Int'!DY20</f>
        <v>0</v>
      </c>
    </row>
    <row r="21" spans="1:129" ht="15" customHeight="1" x14ac:dyDescent="0.55000000000000004">
      <c r="A21" s="152">
        <f>'Datos Simulación Dinámica Int'!A21</f>
        <v>13</v>
      </c>
      <c r="B21" s="152" t="str">
        <f>'Datos Simulación Dinámica Int'!B21</f>
        <v>009002</v>
      </c>
      <c r="C21" s="151" t="str">
        <f>'Datos Simulación Dinámica Int'!C21</f>
        <v>Actividades de apoyo a la extracción de petróleo y gas natural</v>
      </c>
      <c r="D21" s="165">
        <f>'Datos Simulación Dinámica Int'!D21</f>
        <v>0</v>
      </c>
      <c r="E21" s="162">
        <f>'Datos Simulación Dinámica Int'!E21</f>
        <v>0</v>
      </c>
      <c r="F21" s="162">
        <f>'Datos Simulación Dinámica Int'!F21</f>
        <v>0</v>
      </c>
      <c r="G21" s="162">
        <f>'Datos Simulación Dinámica Int'!G21</f>
        <v>0</v>
      </c>
      <c r="H21" s="162">
        <f>'Datos Simulación Dinámica Int'!H21</f>
        <v>0</v>
      </c>
      <c r="I21" s="162">
        <f>'Datos Simulación Dinámica Int'!I21</f>
        <v>0</v>
      </c>
      <c r="J21" s="162">
        <f>'Datos Simulación Dinámica Int'!J21</f>
        <v>0</v>
      </c>
      <c r="K21" s="315">
        <f>'Datos Simulación Dinámica Int'!K21</f>
        <v>1561749.9999999991</v>
      </c>
      <c r="L21" s="321">
        <f>'Datos Simulación Dinámica Int'!L21</f>
        <v>18211.999999999989</v>
      </c>
      <c r="M21" s="321">
        <f>'Datos Simulación Dinámica Int'!M21</f>
        <v>143642.17196288111</v>
      </c>
      <c r="N21" s="321">
        <f>'Datos Simulación Dinámica Int'!N21</f>
        <v>864704</v>
      </c>
      <c r="O21" s="321">
        <f>'Datos Simulación Dinámica Int'!O21</f>
        <v>222909</v>
      </c>
      <c r="P21" s="321">
        <f>'Datos Simulación Dinámica Int'!P21</f>
        <v>22748</v>
      </c>
      <c r="Q21" s="321">
        <f>'Datos Simulación Dinámica Int'!Q21</f>
        <v>619047</v>
      </c>
      <c r="R21" s="318">
        <f>'Datos Simulación Dinámica Int'!R21</f>
        <v>0</v>
      </c>
      <c r="S21" s="162">
        <f>'Datos Simulación Dinámica Int'!S21</f>
        <v>0</v>
      </c>
      <c r="T21" s="162">
        <f>'Datos Simulación Dinámica Int'!T21</f>
        <v>0</v>
      </c>
      <c r="U21" s="162">
        <f>'Datos Simulación Dinámica Int'!U21</f>
        <v>0</v>
      </c>
      <c r="V21" s="162">
        <f>'Datos Simulación Dinámica Int'!V21</f>
        <v>0</v>
      </c>
      <c r="W21" s="162">
        <f>'Datos Simulación Dinámica Int'!W21</f>
        <v>0</v>
      </c>
      <c r="X21" s="162">
        <f>'Datos Simulación Dinámica Int'!X21</f>
        <v>0</v>
      </c>
      <c r="Y21" s="170">
        <f>'Datos Simulación Dinámica Int'!Y21</f>
        <v>1561749.9999999991</v>
      </c>
      <c r="Z21" s="165">
        <f>'Datos Simulación Dinámica Int'!Z21</f>
        <v>0</v>
      </c>
      <c r="AA21" s="162">
        <f>'Datos Simulación Dinámica Int'!AA21</f>
        <v>0</v>
      </c>
      <c r="AB21" s="162">
        <f>'Datos Simulación Dinámica Int'!AB21</f>
        <v>0</v>
      </c>
      <c r="AC21" s="162">
        <f>'Datos Simulación Dinámica Int'!AC21</f>
        <v>0</v>
      </c>
      <c r="AD21" s="162">
        <f>'Datos Simulación Dinámica Int'!AD21</f>
        <v>0</v>
      </c>
      <c r="AE21" s="162">
        <f>'Datos Simulación Dinámica Int'!AE21</f>
        <v>0</v>
      </c>
      <c r="AF21" s="162">
        <f>'Datos Simulación Dinámica Int'!AF21</f>
        <v>0</v>
      </c>
      <c r="AG21" s="173">
        <f>'Datos Simulación Dinámica Int'!AG21</f>
        <v>0</v>
      </c>
      <c r="AH21" s="164">
        <f>'Datos Simulación Dinámica Int'!AH21</f>
        <v>0</v>
      </c>
      <c r="AI21" s="164">
        <f>'Datos Simulación Dinámica Int'!AI21</f>
        <v>0</v>
      </c>
      <c r="AJ21" s="164">
        <f>'Datos Simulación Dinámica Int'!AJ21</f>
        <v>0</v>
      </c>
      <c r="AK21" s="164">
        <f>'Datos Simulación Dinámica Int'!AK21</f>
        <v>0</v>
      </c>
      <c r="AL21" s="164">
        <f>'Datos Simulación Dinámica Int'!AL21</f>
        <v>0</v>
      </c>
      <c r="AM21" s="164">
        <f>'Datos Simulación Dinámica Int'!AM21</f>
        <v>0</v>
      </c>
      <c r="AN21" s="169">
        <f>'Datos Simulación Dinámica Int'!AN21</f>
        <v>18212</v>
      </c>
      <c r="AO21" s="165">
        <f>'Datos Simulación Dinámica Int'!AO21</f>
        <v>0</v>
      </c>
      <c r="AP21" s="162">
        <f>'Datos Simulación Dinámica Int'!AP21</f>
        <v>0</v>
      </c>
      <c r="AQ21" s="162">
        <f>'Datos Simulación Dinámica Int'!AQ21</f>
        <v>0</v>
      </c>
      <c r="AR21" s="162">
        <f>'Datos Simulación Dinámica Int'!AR21</f>
        <v>0</v>
      </c>
      <c r="AS21" s="162">
        <f>'Datos Simulación Dinámica Int'!AS21</f>
        <v>0</v>
      </c>
      <c r="AT21" s="162">
        <f>'Datos Simulación Dinámica Int'!AT21</f>
        <v>0</v>
      </c>
      <c r="AU21" s="162">
        <f>'Datos Simulación Dinámica Int'!AU21</f>
        <v>0</v>
      </c>
      <c r="AV21" s="173">
        <f>'Datos Simulación Dinámica Int'!AV21</f>
        <v>6.6613381477509392E-14</v>
      </c>
      <c r="AW21" s="164">
        <f>'Datos Simulación Dinámica Int'!AW21</f>
        <v>0</v>
      </c>
      <c r="AX21" s="164">
        <f>'Datos Simulación Dinámica Int'!AX21</f>
        <v>0</v>
      </c>
      <c r="AY21" s="164">
        <f>'Datos Simulación Dinámica Int'!AY21</f>
        <v>0</v>
      </c>
      <c r="AZ21" s="164">
        <f>'Datos Simulación Dinámica Int'!AZ21</f>
        <v>0</v>
      </c>
      <c r="BA21" s="164">
        <f>'Datos Simulación Dinámica Int'!BA21</f>
        <v>0</v>
      </c>
      <c r="BB21" s="164">
        <f>'Datos Simulación Dinámica Int'!BB21</f>
        <v>0</v>
      </c>
      <c r="BC21" s="169">
        <f>'Datos Simulación Dinámica Int'!BC21</f>
        <v>143642.17196288102</v>
      </c>
      <c r="BD21" s="165">
        <f>'Datos Simulación Dinámica Int'!BD21</f>
        <v>0</v>
      </c>
      <c r="BE21" s="103">
        <f>'Datos Simulación Dinámica Int'!BE21</f>
        <v>0</v>
      </c>
      <c r="BF21" s="103">
        <f>'Datos Simulación Dinámica Int'!BF21</f>
        <v>0</v>
      </c>
      <c r="BG21" s="103">
        <f>'Datos Simulación Dinámica Int'!BG21</f>
        <v>0</v>
      </c>
      <c r="BH21" s="103">
        <f>'Datos Simulación Dinámica Int'!BH21</f>
        <v>0</v>
      </c>
      <c r="BI21" s="103">
        <f>'Datos Simulación Dinámica Int'!BI21</f>
        <v>0</v>
      </c>
      <c r="BJ21" s="103">
        <f>'Datos Simulación Dinámica Int'!BJ21</f>
        <v>0</v>
      </c>
      <c r="BK21" s="173">
        <f>'Datos Simulación Dinámica Int'!BK21</f>
        <v>-5.5511151231257827E-14</v>
      </c>
      <c r="BL21" s="113">
        <f>'Datos Simulación Dinámica Int'!BL21</f>
        <v>0</v>
      </c>
      <c r="BM21" s="102">
        <f>'Datos Simulación Dinámica Int'!BM21</f>
        <v>0</v>
      </c>
      <c r="BN21" s="102">
        <f>'Datos Simulación Dinámica Int'!BN21</f>
        <v>0</v>
      </c>
      <c r="BO21" s="102">
        <f>'Datos Simulación Dinámica Int'!BO21</f>
        <v>0</v>
      </c>
      <c r="BP21" s="102">
        <f>'Datos Simulación Dinámica Int'!BP21</f>
        <v>0</v>
      </c>
      <c r="BQ21" s="102">
        <f>'Datos Simulación Dinámica Int'!BQ21</f>
        <v>0</v>
      </c>
      <c r="BR21" s="169">
        <f>'Datos Simulación Dinámica Int'!BR21</f>
        <v>864703.99999999942</v>
      </c>
      <c r="BS21" s="165">
        <f>'Datos Simulación Dinámica Int'!BS21</f>
        <v>0</v>
      </c>
      <c r="BT21" s="103">
        <f>'Datos Simulación Dinámica Int'!BT21</f>
        <v>0</v>
      </c>
      <c r="BU21" s="103">
        <f>'Datos Simulación Dinámica Int'!BU21</f>
        <v>0</v>
      </c>
      <c r="BV21" s="103">
        <f>'Datos Simulación Dinámica Int'!BV21</f>
        <v>0</v>
      </c>
      <c r="BW21" s="103">
        <f>'Datos Simulación Dinámica Int'!BW21</f>
        <v>0</v>
      </c>
      <c r="BX21" s="103">
        <f>'Datos Simulación Dinámica Int'!BX21</f>
        <v>0</v>
      </c>
      <c r="BY21" s="103">
        <f>'Datos Simulación Dinámica Int'!BY21</f>
        <v>0</v>
      </c>
      <c r="BZ21" s="173">
        <f>'Datos Simulación Dinámica Int'!BZ21</f>
        <v>-6.6613381477509392E-14</v>
      </c>
      <c r="CA21" s="113">
        <f>'Datos Simulación Dinámica Int'!CA21</f>
        <v>0</v>
      </c>
      <c r="CB21" s="102">
        <f>'Datos Simulación Dinámica Int'!CB21</f>
        <v>0</v>
      </c>
      <c r="CC21" s="102">
        <f>'Datos Simulación Dinámica Int'!CC21</f>
        <v>0</v>
      </c>
      <c r="CD21" s="102">
        <f>'Datos Simulación Dinámica Int'!CD21</f>
        <v>0</v>
      </c>
      <c r="CE21" s="102">
        <f>'Datos Simulación Dinámica Int'!CE21</f>
        <v>0</v>
      </c>
      <c r="CF21" s="102">
        <f>'Datos Simulación Dinámica Int'!CF21</f>
        <v>0</v>
      </c>
      <c r="CG21" s="169">
        <f>'Datos Simulación Dinámica Int'!CG21</f>
        <v>222908.99999999985</v>
      </c>
      <c r="CH21" s="165">
        <f>'Datos Simulación Dinámica Int'!CH21</f>
        <v>0</v>
      </c>
      <c r="CI21" s="103">
        <f>'Datos Simulación Dinámica Int'!CI21</f>
        <v>0</v>
      </c>
      <c r="CJ21" s="103">
        <f>'Datos Simulación Dinámica Int'!CJ21</f>
        <v>0</v>
      </c>
      <c r="CK21" s="103">
        <f>'Datos Simulación Dinámica Int'!CK21</f>
        <v>0</v>
      </c>
      <c r="CL21" s="103">
        <f>'Datos Simulación Dinámica Int'!CL21</f>
        <v>0</v>
      </c>
      <c r="CM21" s="103">
        <f>'Datos Simulación Dinámica Int'!CM21</f>
        <v>0</v>
      </c>
      <c r="CN21" s="103">
        <f>'Datos Simulación Dinámica Int'!CN21</f>
        <v>0</v>
      </c>
      <c r="CO21" s="173">
        <f>'Datos Simulación Dinámica Int'!CO21</f>
        <v>-6.6613381477509392E-14</v>
      </c>
      <c r="CP21" s="113">
        <f>'Datos Simulación Dinámica Int'!CP21</f>
        <v>0</v>
      </c>
      <c r="CQ21" s="102">
        <f>'Datos Simulación Dinámica Int'!CQ21</f>
        <v>0</v>
      </c>
      <c r="CR21" s="102">
        <f>'Datos Simulación Dinámica Int'!CR21</f>
        <v>0</v>
      </c>
      <c r="CS21" s="102">
        <f>'Datos Simulación Dinámica Int'!CS21</f>
        <v>0</v>
      </c>
      <c r="CT21" s="102">
        <f>'Datos Simulación Dinámica Int'!CT21</f>
        <v>0</v>
      </c>
      <c r="CU21" s="102">
        <f>'Datos Simulación Dinámica Int'!CU21</f>
        <v>0</v>
      </c>
      <c r="CV21" s="169">
        <f>'Datos Simulación Dinámica Int'!CV21</f>
        <v>22747.999999999989</v>
      </c>
      <c r="CW21" s="165">
        <f>'Datos Simulación Dinámica Int'!CW21</f>
        <v>0</v>
      </c>
      <c r="CX21" s="103">
        <f>'Datos Simulación Dinámica Int'!CX21</f>
        <v>0</v>
      </c>
      <c r="CY21" s="103">
        <f>'Datos Simulación Dinámica Int'!CY21</f>
        <v>0</v>
      </c>
      <c r="CZ21" s="103">
        <f>'Datos Simulación Dinámica Int'!CZ21</f>
        <v>0</v>
      </c>
      <c r="DA21" s="103">
        <f>'Datos Simulación Dinámica Int'!DA21</f>
        <v>0</v>
      </c>
      <c r="DB21" s="103">
        <f>'Datos Simulación Dinámica Int'!DB21</f>
        <v>0</v>
      </c>
      <c r="DC21" s="103">
        <f>'Datos Simulación Dinámica Int'!DC21</f>
        <v>0</v>
      </c>
      <c r="DD21" s="173">
        <f>'Datos Simulación Dinámica Int'!DD21</f>
        <v>-4.4408920985006262E-14</v>
      </c>
      <c r="DE21" s="113">
        <f>'Datos Simulación Dinámica Int'!DE21</f>
        <v>0</v>
      </c>
      <c r="DF21" s="102">
        <f>'Datos Simulación Dinámica Int'!DF21</f>
        <v>0</v>
      </c>
      <c r="DG21" s="102">
        <f>'Datos Simulación Dinámica Int'!DG21</f>
        <v>0</v>
      </c>
      <c r="DH21" s="102">
        <f>'Datos Simulación Dinámica Int'!DH21</f>
        <v>0</v>
      </c>
      <c r="DI21" s="102">
        <f>'Datos Simulación Dinámica Int'!DI21</f>
        <v>0</v>
      </c>
      <c r="DJ21" s="102">
        <f>'Datos Simulación Dinámica Int'!DJ21</f>
        <v>0</v>
      </c>
      <c r="DK21" s="169">
        <f>'Datos Simulación Dinámica Int'!DK21</f>
        <v>619046.99999999965</v>
      </c>
      <c r="DL21" s="165">
        <f>'Datos Simulación Dinámica Int'!DL21</f>
        <v>0</v>
      </c>
      <c r="DM21" s="103">
        <f>'Datos Simulación Dinámica Int'!DM21</f>
        <v>0</v>
      </c>
      <c r="DN21" s="103">
        <f>'Datos Simulación Dinámica Int'!DN21</f>
        <v>0</v>
      </c>
      <c r="DO21" s="103">
        <f>'Datos Simulación Dinámica Int'!DO21</f>
        <v>0</v>
      </c>
      <c r="DP21" s="103">
        <f>'Datos Simulación Dinámica Int'!DP21</f>
        <v>0</v>
      </c>
      <c r="DQ21" s="103">
        <f>'Datos Simulación Dinámica Int'!DQ21</f>
        <v>0</v>
      </c>
      <c r="DR21" s="103">
        <f>'Datos Simulación Dinámica Int'!DR21</f>
        <v>0</v>
      </c>
      <c r="DS21" s="173">
        <f>'Datos Simulación Dinámica Int'!DS21</f>
        <v>-5.5511151231257827E-14</v>
      </c>
      <c r="DT21" s="102">
        <f>'Datos Simulación Dinámica Int'!DT21</f>
        <v>0</v>
      </c>
      <c r="DU21" s="102">
        <f>'Datos Simulación Dinámica Int'!DU21</f>
        <v>0</v>
      </c>
      <c r="DV21" s="102">
        <f>'Datos Simulación Dinámica Int'!DV21</f>
        <v>0</v>
      </c>
      <c r="DW21" s="102">
        <f>'Datos Simulación Dinámica Int'!DW21</f>
        <v>0</v>
      </c>
      <c r="DX21" s="102">
        <f>'Datos Simulación Dinámica Int'!DX21</f>
        <v>0</v>
      </c>
      <c r="DY21" s="102">
        <f>'Datos Simulación Dinámica Int'!DY21</f>
        <v>0</v>
      </c>
    </row>
    <row r="22" spans="1:129" ht="15" customHeight="1" x14ac:dyDescent="0.55000000000000004">
      <c r="A22" s="152">
        <f>'Datos Simulación Dinámica Int'!A22</f>
        <v>14</v>
      </c>
      <c r="B22" s="152" t="str">
        <f>'Datos Simulación Dinámica Int'!B22</f>
        <v>010001</v>
      </c>
      <c r="C22" s="151" t="str">
        <f>'Datos Simulación Dinámica Int'!C22</f>
        <v>Explotación de minerales metálicos</v>
      </c>
      <c r="D22" s="165">
        <f>'Datos Simulación Dinámica Int'!D22</f>
        <v>104064.21248286108</v>
      </c>
      <c r="E22" s="162">
        <f>'Datos Simulación Dinámica Int'!E22</f>
        <v>193.50817838612824</v>
      </c>
      <c r="F22" s="162">
        <f>'Datos Simulación Dinámica Int'!F22</f>
        <v>0</v>
      </c>
      <c r="G22" s="162">
        <f>'Datos Simulación Dinámica Int'!G22</f>
        <v>0</v>
      </c>
      <c r="H22" s="162">
        <f>'Datos Simulación Dinámica Int'!H22</f>
        <v>23.499099340022841</v>
      </c>
      <c r="I22" s="162">
        <f>'Datos Simulación Dinámica Int'!I22</f>
        <v>522</v>
      </c>
      <c r="J22" s="162">
        <f>'Datos Simulación Dinámica Int'!J22</f>
        <v>103325.20520513493</v>
      </c>
      <c r="K22" s="315">
        <f>'Datos Simulación Dinámica Int'!K22</f>
        <v>343836.99999999994</v>
      </c>
      <c r="L22" s="321">
        <f>'Datos Simulación Dinámica Int'!L22</f>
        <v>16677.999999999996</v>
      </c>
      <c r="M22" s="321">
        <f>'Datos Simulación Dinámica Int'!M22</f>
        <v>6739.8263763027053</v>
      </c>
      <c r="N22" s="321">
        <f>'Datos Simulación Dinámica Int'!N22</f>
        <v>231111</v>
      </c>
      <c r="O22" s="321">
        <f>'Datos Simulación Dinámica Int'!O22</f>
        <v>45717</v>
      </c>
      <c r="P22" s="321">
        <f>'Datos Simulación Dinámica Int'!P22</f>
        <v>1281</v>
      </c>
      <c r="Q22" s="321">
        <f>'Datos Simulación Dinámica Int'!Q22</f>
        <v>184113</v>
      </c>
      <c r="R22" s="318">
        <f>'Datos Simulación Dinámica Int'!R22</f>
        <v>104064.21248286108</v>
      </c>
      <c r="S22" s="162">
        <f>'Datos Simulación Dinámica Int'!S22</f>
        <v>193.50817838612824</v>
      </c>
      <c r="T22" s="162">
        <f>'Datos Simulación Dinámica Int'!T22</f>
        <v>0</v>
      </c>
      <c r="U22" s="162">
        <f>'Datos Simulación Dinámica Int'!U22</f>
        <v>0</v>
      </c>
      <c r="V22" s="162">
        <f>'Datos Simulación Dinámica Int'!V22</f>
        <v>23.499099340022841</v>
      </c>
      <c r="W22" s="162">
        <f>'Datos Simulación Dinámica Int'!W22</f>
        <v>522</v>
      </c>
      <c r="X22" s="162">
        <f>'Datos Simulación Dinámica Int'!X22</f>
        <v>103325.20520513493</v>
      </c>
      <c r="Y22" s="170">
        <f>'Datos Simulación Dinámica Int'!Y22</f>
        <v>343836.99999999994</v>
      </c>
      <c r="Z22" s="165">
        <f>'Datos Simulación Dinámica Int'!Z22</f>
        <v>0</v>
      </c>
      <c r="AA22" s="162">
        <f>'Datos Simulación Dinámica Int'!AA22</f>
        <v>0</v>
      </c>
      <c r="AB22" s="162">
        <f>'Datos Simulación Dinámica Int'!AB22</f>
        <v>0</v>
      </c>
      <c r="AC22" s="162">
        <f>'Datos Simulación Dinámica Int'!AC22</f>
        <v>0</v>
      </c>
      <c r="AD22" s="162">
        <f>'Datos Simulación Dinámica Int'!AD22</f>
        <v>0</v>
      </c>
      <c r="AE22" s="162">
        <f>'Datos Simulación Dinámica Int'!AE22</f>
        <v>0</v>
      </c>
      <c r="AF22" s="162">
        <f>'Datos Simulación Dinámica Int'!AF22</f>
        <v>0</v>
      </c>
      <c r="AG22" s="173">
        <f>'Datos Simulación Dinámica Int'!AG22</f>
        <v>0</v>
      </c>
      <c r="AH22" s="164">
        <f>'Datos Simulación Dinámica Int'!AH22</f>
        <v>0</v>
      </c>
      <c r="AI22" s="164">
        <f>'Datos Simulación Dinámica Int'!AI22</f>
        <v>0</v>
      </c>
      <c r="AJ22" s="164">
        <f>'Datos Simulación Dinámica Int'!AJ22</f>
        <v>0</v>
      </c>
      <c r="AK22" s="164">
        <f>'Datos Simulación Dinámica Int'!AK22</f>
        <v>0</v>
      </c>
      <c r="AL22" s="164">
        <f>'Datos Simulación Dinámica Int'!AL22</f>
        <v>0</v>
      </c>
      <c r="AM22" s="164">
        <f>'Datos Simulación Dinámica Int'!AM22</f>
        <v>0</v>
      </c>
      <c r="AN22" s="169">
        <f>'Datos Simulación Dinámica Int'!AN22</f>
        <v>16678</v>
      </c>
      <c r="AO22" s="165">
        <f>'Datos Simulación Dinámica Int'!AO22</f>
        <v>0</v>
      </c>
      <c r="AP22" s="162">
        <f>'Datos Simulación Dinámica Int'!AP22</f>
        <v>0</v>
      </c>
      <c r="AQ22" s="162">
        <f>'Datos Simulación Dinámica Int'!AQ22</f>
        <v>0</v>
      </c>
      <c r="AR22" s="162">
        <f>'Datos Simulación Dinámica Int'!AR22</f>
        <v>0</v>
      </c>
      <c r="AS22" s="162">
        <f>'Datos Simulación Dinámica Int'!AS22</f>
        <v>0</v>
      </c>
      <c r="AT22" s="162">
        <f>'Datos Simulación Dinámica Int'!AT22</f>
        <v>0</v>
      </c>
      <c r="AU22" s="162">
        <f>'Datos Simulación Dinámica Int'!AU22</f>
        <v>0</v>
      </c>
      <c r="AV22" s="173">
        <f>'Datos Simulación Dinámica Int'!AV22</f>
        <v>2.2204460492503131E-14</v>
      </c>
      <c r="AW22" s="164">
        <f>'Datos Simulación Dinámica Int'!AW22</f>
        <v>0</v>
      </c>
      <c r="AX22" s="164">
        <f>'Datos Simulación Dinámica Int'!AX22</f>
        <v>0</v>
      </c>
      <c r="AY22" s="164">
        <f>'Datos Simulación Dinámica Int'!AY22</f>
        <v>0</v>
      </c>
      <c r="AZ22" s="164">
        <f>'Datos Simulación Dinámica Int'!AZ22</f>
        <v>0</v>
      </c>
      <c r="BA22" s="164">
        <f>'Datos Simulación Dinámica Int'!BA22</f>
        <v>0</v>
      </c>
      <c r="BB22" s="164">
        <f>'Datos Simulación Dinámica Int'!BB22</f>
        <v>0</v>
      </c>
      <c r="BC22" s="169">
        <f>'Datos Simulación Dinámica Int'!BC22</f>
        <v>6739.8263763027044</v>
      </c>
      <c r="BD22" s="165">
        <f>'Datos Simulación Dinámica Int'!BD22</f>
        <v>0</v>
      </c>
      <c r="BE22" s="103">
        <f>'Datos Simulación Dinámica Int'!BE22</f>
        <v>0</v>
      </c>
      <c r="BF22" s="103">
        <f>'Datos Simulación Dinámica Int'!BF22</f>
        <v>0</v>
      </c>
      <c r="BG22" s="103">
        <f>'Datos Simulación Dinámica Int'!BG22</f>
        <v>0</v>
      </c>
      <c r="BH22" s="103">
        <f>'Datos Simulación Dinámica Int'!BH22</f>
        <v>0</v>
      </c>
      <c r="BI22" s="103">
        <f>'Datos Simulación Dinámica Int'!BI22</f>
        <v>0</v>
      </c>
      <c r="BJ22" s="103">
        <f>'Datos Simulación Dinámica Int'!BJ22</f>
        <v>0</v>
      </c>
      <c r="BK22" s="173">
        <f>'Datos Simulación Dinámica Int'!BK22</f>
        <v>-1.1102230246251565E-14</v>
      </c>
      <c r="BL22" s="113">
        <f>'Datos Simulación Dinámica Int'!BL22</f>
        <v>0</v>
      </c>
      <c r="BM22" s="102">
        <f>'Datos Simulación Dinámica Int'!BM22</f>
        <v>0</v>
      </c>
      <c r="BN22" s="102">
        <f>'Datos Simulación Dinámica Int'!BN22</f>
        <v>0</v>
      </c>
      <c r="BO22" s="102">
        <f>'Datos Simulación Dinámica Int'!BO22</f>
        <v>0</v>
      </c>
      <c r="BP22" s="102">
        <f>'Datos Simulación Dinámica Int'!BP22</f>
        <v>0</v>
      </c>
      <c r="BQ22" s="102">
        <f>'Datos Simulación Dinámica Int'!BQ22</f>
        <v>0</v>
      </c>
      <c r="BR22" s="169">
        <f>'Datos Simulación Dinámica Int'!BR22</f>
        <v>231110.99999999997</v>
      </c>
      <c r="BS22" s="165">
        <f>'Datos Simulación Dinámica Int'!BS22</f>
        <v>0</v>
      </c>
      <c r="BT22" s="103">
        <f>'Datos Simulación Dinámica Int'!BT22</f>
        <v>0</v>
      </c>
      <c r="BU22" s="103">
        <f>'Datos Simulación Dinámica Int'!BU22</f>
        <v>0</v>
      </c>
      <c r="BV22" s="103">
        <f>'Datos Simulación Dinámica Int'!BV22</f>
        <v>0</v>
      </c>
      <c r="BW22" s="103">
        <f>'Datos Simulación Dinámica Int'!BW22</f>
        <v>0</v>
      </c>
      <c r="BX22" s="103">
        <f>'Datos Simulación Dinámica Int'!BX22</f>
        <v>0</v>
      </c>
      <c r="BY22" s="103">
        <f>'Datos Simulación Dinámica Int'!BY22</f>
        <v>0</v>
      </c>
      <c r="BZ22" s="173">
        <f>'Datos Simulación Dinámica Int'!BZ22</f>
        <v>-1.1102230246251565E-14</v>
      </c>
      <c r="CA22" s="113">
        <f>'Datos Simulación Dinámica Int'!CA22</f>
        <v>0</v>
      </c>
      <c r="CB22" s="102">
        <f>'Datos Simulación Dinámica Int'!CB22</f>
        <v>0</v>
      </c>
      <c r="CC22" s="102">
        <f>'Datos Simulación Dinámica Int'!CC22</f>
        <v>0</v>
      </c>
      <c r="CD22" s="102">
        <f>'Datos Simulación Dinámica Int'!CD22</f>
        <v>0</v>
      </c>
      <c r="CE22" s="102">
        <f>'Datos Simulación Dinámica Int'!CE22</f>
        <v>0</v>
      </c>
      <c r="CF22" s="102">
        <f>'Datos Simulación Dinámica Int'!CF22</f>
        <v>0</v>
      </c>
      <c r="CG22" s="169">
        <f>'Datos Simulación Dinámica Int'!CG22</f>
        <v>45716.999999999993</v>
      </c>
      <c r="CH22" s="165">
        <f>'Datos Simulación Dinámica Int'!CH22</f>
        <v>0</v>
      </c>
      <c r="CI22" s="103">
        <f>'Datos Simulación Dinámica Int'!CI22</f>
        <v>0</v>
      </c>
      <c r="CJ22" s="103">
        <f>'Datos Simulación Dinámica Int'!CJ22</f>
        <v>0</v>
      </c>
      <c r="CK22" s="103">
        <f>'Datos Simulación Dinámica Int'!CK22</f>
        <v>0</v>
      </c>
      <c r="CL22" s="103">
        <f>'Datos Simulación Dinámica Int'!CL22</f>
        <v>0</v>
      </c>
      <c r="CM22" s="103">
        <f>'Datos Simulación Dinámica Int'!CM22</f>
        <v>0</v>
      </c>
      <c r="CN22" s="103">
        <f>'Datos Simulación Dinámica Int'!CN22</f>
        <v>0</v>
      </c>
      <c r="CO22" s="173">
        <f>'Datos Simulación Dinámica Int'!CO22</f>
        <v>-1.1102230246251565E-14</v>
      </c>
      <c r="CP22" s="113">
        <f>'Datos Simulación Dinámica Int'!CP22</f>
        <v>0</v>
      </c>
      <c r="CQ22" s="102">
        <f>'Datos Simulación Dinámica Int'!CQ22</f>
        <v>0</v>
      </c>
      <c r="CR22" s="102">
        <f>'Datos Simulación Dinámica Int'!CR22</f>
        <v>0</v>
      </c>
      <c r="CS22" s="102">
        <f>'Datos Simulación Dinámica Int'!CS22</f>
        <v>0</v>
      </c>
      <c r="CT22" s="102">
        <f>'Datos Simulación Dinámica Int'!CT22</f>
        <v>0</v>
      </c>
      <c r="CU22" s="102">
        <f>'Datos Simulación Dinámica Int'!CU22</f>
        <v>0</v>
      </c>
      <c r="CV22" s="169">
        <f>'Datos Simulación Dinámica Int'!CV22</f>
        <v>1280.9999999999998</v>
      </c>
      <c r="CW22" s="165">
        <f>'Datos Simulación Dinámica Int'!CW22</f>
        <v>0</v>
      </c>
      <c r="CX22" s="103">
        <f>'Datos Simulación Dinámica Int'!CX22</f>
        <v>0</v>
      </c>
      <c r="CY22" s="103">
        <f>'Datos Simulación Dinámica Int'!CY22</f>
        <v>0</v>
      </c>
      <c r="CZ22" s="103">
        <f>'Datos Simulación Dinámica Int'!CZ22</f>
        <v>0</v>
      </c>
      <c r="DA22" s="103">
        <f>'Datos Simulación Dinámica Int'!DA22</f>
        <v>0</v>
      </c>
      <c r="DB22" s="103">
        <f>'Datos Simulación Dinámica Int'!DB22</f>
        <v>0</v>
      </c>
      <c r="DC22" s="103">
        <f>'Datos Simulación Dinámica Int'!DC22</f>
        <v>0</v>
      </c>
      <c r="DD22" s="173">
        <f>'Datos Simulación Dinámica Int'!DD22</f>
        <v>-2.2204460492503131E-14</v>
      </c>
      <c r="DE22" s="113">
        <f>'Datos Simulación Dinámica Int'!DE22</f>
        <v>0</v>
      </c>
      <c r="DF22" s="102">
        <f>'Datos Simulación Dinámica Int'!DF22</f>
        <v>0</v>
      </c>
      <c r="DG22" s="102">
        <f>'Datos Simulación Dinámica Int'!DG22</f>
        <v>0</v>
      </c>
      <c r="DH22" s="102">
        <f>'Datos Simulación Dinámica Int'!DH22</f>
        <v>0</v>
      </c>
      <c r="DI22" s="102">
        <f>'Datos Simulación Dinámica Int'!DI22</f>
        <v>0</v>
      </c>
      <c r="DJ22" s="102">
        <f>'Datos Simulación Dinámica Int'!DJ22</f>
        <v>0</v>
      </c>
      <c r="DK22" s="169">
        <f>'Datos Simulación Dinámica Int'!DK22</f>
        <v>184112.99999999997</v>
      </c>
      <c r="DL22" s="165">
        <f>'Datos Simulación Dinámica Int'!DL22</f>
        <v>0</v>
      </c>
      <c r="DM22" s="103">
        <f>'Datos Simulación Dinámica Int'!DM22</f>
        <v>0</v>
      </c>
      <c r="DN22" s="103">
        <f>'Datos Simulación Dinámica Int'!DN22</f>
        <v>0</v>
      </c>
      <c r="DO22" s="103">
        <f>'Datos Simulación Dinámica Int'!DO22</f>
        <v>0</v>
      </c>
      <c r="DP22" s="103">
        <f>'Datos Simulación Dinámica Int'!DP22</f>
        <v>0</v>
      </c>
      <c r="DQ22" s="103">
        <f>'Datos Simulación Dinámica Int'!DQ22</f>
        <v>0</v>
      </c>
      <c r="DR22" s="103">
        <f>'Datos Simulación Dinámica Int'!DR22</f>
        <v>0</v>
      </c>
      <c r="DS22" s="173">
        <f>'Datos Simulación Dinámica Int'!DS22</f>
        <v>-1.1102230246251565E-14</v>
      </c>
      <c r="DT22" s="102">
        <f>'Datos Simulación Dinámica Int'!DT22</f>
        <v>0</v>
      </c>
      <c r="DU22" s="102">
        <f>'Datos Simulación Dinámica Int'!DU22</f>
        <v>0</v>
      </c>
      <c r="DV22" s="102">
        <f>'Datos Simulación Dinámica Int'!DV22</f>
        <v>0</v>
      </c>
      <c r="DW22" s="102">
        <f>'Datos Simulación Dinámica Int'!DW22</f>
        <v>0</v>
      </c>
      <c r="DX22" s="102">
        <f>'Datos Simulación Dinámica Int'!DX22</f>
        <v>0</v>
      </c>
      <c r="DY22" s="102">
        <f>'Datos Simulación Dinámica Int'!DY22</f>
        <v>0</v>
      </c>
    </row>
    <row r="23" spans="1:129" ht="15" customHeight="1" x14ac:dyDescent="0.55000000000000004">
      <c r="A23" s="152">
        <f>'Datos Simulación Dinámica Int'!A23</f>
        <v>15</v>
      </c>
      <c r="B23" s="152" t="str">
        <f>'Datos Simulación Dinámica Int'!B23</f>
        <v>010002</v>
      </c>
      <c r="C23" s="151" t="str">
        <f>'Datos Simulación Dinámica Int'!C23</f>
        <v>Explotación de minerales no metálicos y actividades de apoyo a las minas y canteras</v>
      </c>
      <c r="D23" s="165">
        <f>'Datos Simulación Dinámica Int'!D23</f>
        <v>818.05886586465306</v>
      </c>
      <c r="E23" s="162">
        <f>'Datos Simulación Dinámica Int'!E23</f>
        <v>545.45375655961948</v>
      </c>
      <c r="F23" s="162">
        <f>'Datos Simulación Dinámica Int'!F23</f>
        <v>0</v>
      </c>
      <c r="G23" s="162">
        <f>'Datos Simulación Dinámica Int'!G23</f>
        <v>0</v>
      </c>
      <c r="H23" s="162">
        <f>'Datos Simulación Dinámica Int'!H23</f>
        <v>66.238399418998284</v>
      </c>
      <c r="I23" s="162">
        <f>'Datos Simulación Dinámica Int'!I23</f>
        <v>-926.7252032156714</v>
      </c>
      <c r="J23" s="162">
        <f>'Datos Simulación Dinámica Int'!J23</f>
        <v>1133.0919131017067</v>
      </c>
      <c r="K23" s="315">
        <f>'Datos Simulación Dinámica Int'!K23</f>
        <v>358193.99999999971</v>
      </c>
      <c r="L23" s="321">
        <f>'Datos Simulación Dinámica Int'!L23</f>
        <v>9976.9999999999927</v>
      </c>
      <c r="M23" s="321">
        <f>'Datos Simulación Dinámica Int'!M23</f>
        <v>7415.2339884875455</v>
      </c>
      <c r="N23" s="321">
        <f>'Datos Simulación Dinámica Int'!N23</f>
        <v>238841</v>
      </c>
      <c r="O23" s="321">
        <f>'Datos Simulación Dinámica Int'!O23</f>
        <v>35221</v>
      </c>
      <c r="P23" s="321">
        <f>'Datos Simulación Dinámica Int'!P23</f>
        <v>2060</v>
      </c>
      <c r="Q23" s="321">
        <f>'Datos Simulación Dinámica Int'!Q23</f>
        <v>201560</v>
      </c>
      <c r="R23" s="318">
        <f>'Datos Simulación Dinámica Int'!R23</f>
        <v>818.05886586465306</v>
      </c>
      <c r="S23" s="162">
        <f>'Datos Simulación Dinámica Int'!S23</f>
        <v>545.45375655961948</v>
      </c>
      <c r="T23" s="162">
        <f>'Datos Simulación Dinámica Int'!T23</f>
        <v>0</v>
      </c>
      <c r="U23" s="162">
        <f>'Datos Simulación Dinámica Int'!U23</f>
        <v>0</v>
      </c>
      <c r="V23" s="162">
        <f>'Datos Simulación Dinámica Int'!V23</f>
        <v>66.238399418998284</v>
      </c>
      <c r="W23" s="162">
        <f>'Datos Simulación Dinámica Int'!W23</f>
        <v>-926.7252032156714</v>
      </c>
      <c r="X23" s="162">
        <f>'Datos Simulación Dinámica Int'!X23</f>
        <v>1133.0919131017067</v>
      </c>
      <c r="Y23" s="170">
        <f>'Datos Simulación Dinámica Int'!Y23</f>
        <v>358193.99999999971</v>
      </c>
      <c r="Z23" s="165">
        <f>'Datos Simulación Dinámica Int'!Z23</f>
        <v>0</v>
      </c>
      <c r="AA23" s="162">
        <f>'Datos Simulación Dinámica Int'!AA23</f>
        <v>0</v>
      </c>
      <c r="AB23" s="162">
        <f>'Datos Simulación Dinámica Int'!AB23</f>
        <v>0</v>
      </c>
      <c r="AC23" s="162">
        <f>'Datos Simulación Dinámica Int'!AC23</f>
        <v>0</v>
      </c>
      <c r="AD23" s="162">
        <f>'Datos Simulación Dinámica Int'!AD23</f>
        <v>0</v>
      </c>
      <c r="AE23" s="162">
        <f>'Datos Simulación Dinámica Int'!AE23</f>
        <v>0</v>
      </c>
      <c r="AF23" s="162">
        <f>'Datos Simulación Dinámica Int'!AF23</f>
        <v>0</v>
      </c>
      <c r="AG23" s="173">
        <f>'Datos Simulación Dinámica Int'!AG23</f>
        <v>0</v>
      </c>
      <c r="AH23" s="164">
        <f>'Datos Simulación Dinámica Int'!AH23</f>
        <v>0</v>
      </c>
      <c r="AI23" s="164">
        <f>'Datos Simulación Dinámica Int'!AI23</f>
        <v>0</v>
      </c>
      <c r="AJ23" s="164">
        <f>'Datos Simulación Dinámica Int'!AJ23</f>
        <v>0</v>
      </c>
      <c r="AK23" s="164">
        <f>'Datos Simulación Dinámica Int'!AK23</f>
        <v>0</v>
      </c>
      <c r="AL23" s="164">
        <f>'Datos Simulación Dinámica Int'!AL23</f>
        <v>0</v>
      </c>
      <c r="AM23" s="164">
        <f>'Datos Simulación Dinámica Int'!AM23</f>
        <v>0</v>
      </c>
      <c r="AN23" s="169">
        <f>'Datos Simulación Dinámica Int'!AN23</f>
        <v>9977</v>
      </c>
      <c r="AO23" s="165">
        <f>'Datos Simulación Dinámica Int'!AO23</f>
        <v>0</v>
      </c>
      <c r="AP23" s="162">
        <f>'Datos Simulación Dinámica Int'!AP23</f>
        <v>0</v>
      </c>
      <c r="AQ23" s="162">
        <f>'Datos Simulación Dinámica Int'!AQ23</f>
        <v>0</v>
      </c>
      <c r="AR23" s="162">
        <f>'Datos Simulación Dinámica Int'!AR23</f>
        <v>0</v>
      </c>
      <c r="AS23" s="162">
        <f>'Datos Simulación Dinámica Int'!AS23</f>
        <v>0</v>
      </c>
      <c r="AT23" s="162">
        <f>'Datos Simulación Dinámica Int'!AT23</f>
        <v>0</v>
      </c>
      <c r="AU23" s="162">
        <f>'Datos Simulación Dinámica Int'!AU23</f>
        <v>0</v>
      </c>
      <c r="AV23" s="173">
        <f>'Datos Simulación Dinámica Int'!AV23</f>
        <v>6.6613381477509392E-14</v>
      </c>
      <c r="AW23" s="164">
        <f>'Datos Simulación Dinámica Int'!AW23</f>
        <v>0</v>
      </c>
      <c r="AX23" s="164">
        <f>'Datos Simulación Dinámica Int'!AX23</f>
        <v>0</v>
      </c>
      <c r="AY23" s="164">
        <f>'Datos Simulación Dinámica Int'!AY23</f>
        <v>0</v>
      </c>
      <c r="AZ23" s="164">
        <f>'Datos Simulación Dinámica Int'!AZ23</f>
        <v>0</v>
      </c>
      <c r="BA23" s="164">
        <f>'Datos Simulación Dinámica Int'!BA23</f>
        <v>0</v>
      </c>
      <c r="BB23" s="164">
        <f>'Datos Simulación Dinámica Int'!BB23</f>
        <v>0</v>
      </c>
      <c r="BC23" s="169">
        <f>'Datos Simulación Dinámica Int'!BC23</f>
        <v>7415.2339884875391</v>
      </c>
      <c r="BD23" s="165">
        <f>'Datos Simulación Dinámica Int'!BD23</f>
        <v>0</v>
      </c>
      <c r="BE23" s="103">
        <f>'Datos Simulación Dinámica Int'!BE23</f>
        <v>0</v>
      </c>
      <c r="BF23" s="103">
        <f>'Datos Simulación Dinámica Int'!BF23</f>
        <v>0</v>
      </c>
      <c r="BG23" s="103">
        <f>'Datos Simulación Dinámica Int'!BG23</f>
        <v>0</v>
      </c>
      <c r="BH23" s="103">
        <f>'Datos Simulación Dinámica Int'!BH23</f>
        <v>0</v>
      </c>
      <c r="BI23" s="103">
        <f>'Datos Simulación Dinámica Int'!BI23</f>
        <v>0</v>
      </c>
      <c r="BJ23" s="103">
        <f>'Datos Simulación Dinámica Int'!BJ23</f>
        <v>0</v>
      </c>
      <c r="BK23" s="173">
        <f>'Datos Simulación Dinámica Int'!BK23</f>
        <v>-8.8817841970012523E-14</v>
      </c>
      <c r="BL23" s="113">
        <f>'Datos Simulación Dinámica Int'!BL23</f>
        <v>0</v>
      </c>
      <c r="BM23" s="102">
        <f>'Datos Simulación Dinámica Int'!BM23</f>
        <v>0</v>
      </c>
      <c r="BN23" s="102">
        <f>'Datos Simulación Dinámica Int'!BN23</f>
        <v>0</v>
      </c>
      <c r="BO23" s="102">
        <f>'Datos Simulación Dinámica Int'!BO23</f>
        <v>0</v>
      </c>
      <c r="BP23" s="102">
        <f>'Datos Simulación Dinámica Int'!BP23</f>
        <v>0</v>
      </c>
      <c r="BQ23" s="102">
        <f>'Datos Simulación Dinámica Int'!BQ23</f>
        <v>0</v>
      </c>
      <c r="BR23" s="169">
        <f>'Datos Simulación Dinámica Int'!BR23</f>
        <v>238840.9999999998</v>
      </c>
      <c r="BS23" s="165">
        <f>'Datos Simulación Dinámica Int'!BS23</f>
        <v>0</v>
      </c>
      <c r="BT23" s="103">
        <f>'Datos Simulación Dinámica Int'!BT23</f>
        <v>0</v>
      </c>
      <c r="BU23" s="103">
        <f>'Datos Simulación Dinámica Int'!BU23</f>
        <v>0</v>
      </c>
      <c r="BV23" s="103">
        <f>'Datos Simulación Dinámica Int'!BV23</f>
        <v>0</v>
      </c>
      <c r="BW23" s="103">
        <f>'Datos Simulación Dinámica Int'!BW23</f>
        <v>0</v>
      </c>
      <c r="BX23" s="103">
        <f>'Datos Simulación Dinámica Int'!BX23</f>
        <v>0</v>
      </c>
      <c r="BY23" s="103">
        <f>'Datos Simulación Dinámica Int'!BY23</f>
        <v>0</v>
      </c>
      <c r="BZ23" s="173">
        <f>'Datos Simulación Dinámica Int'!BZ23</f>
        <v>-8.8817841970012523E-14</v>
      </c>
      <c r="CA23" s="113">
        <f>'Datos Simulación Dinámica Int'!CA23</f>
        <v>0</v>
      </c>
      <c r="CB23" s="102">
        <f>'Datos Simulación Dinámica Int'!CB23</f>
        <v>0</v>
      </c>
      <c r="CC23" s="102">
        <f>'Datos Simulación Dinámica Int'!CC23</f>
        <v>0</v>
      </c>
      <c r="CD23" s="102">
        <f>'Datos Simulación Dinámica Int'!CD23</f>
        <v>0</v>
      </c>
      <c r="CE23" s="102">
        <f>'Datos Simulación Dinámica Int'!CE23</f>
        <v>0</v>
      </c>
      <c r="CF23" s="102">
        <f>'Datos Simulación Dinámica Int'!CF23</f>
        <v>0</v>
      </c>
      <c r="CG23" s="169">
        <f>'Datos Simulación Dinámica Int'!CG23</f>
        <v>35220.999999999971</v>
      </c>
      <c r="CH23" s="165">
        <f>'Datos Simulación Dinámica Int'!CH23</f>
        <v>0</v>
      </c>
      <c r="CI23" s="103">
        <f>'Datos Simulación Dinámica Int'!CI23</f>
        <v>0</v>
      </c>
      <c r="CJ23" s="103">
        <f>'Datos Simulación Dinámica Int'!CJ23</f>
        <v>0</v>
      </c>
      <c r="CK23" s="103">
        <f>'Datos Simulación Dinámica Int'!CK23</f>
        <v>0</v>
      </c>
      <c r="CL23" s="103">
        <f>'Datos Simulación Dinámica Int'!CL23</f>
        <v>0</v>
      </c>
      <c r="CM23" s="103">
        <f>'Datos Simulación Dinámica Int'!CM23</f>
        <v>0</v>
      </c>
      <c r="CN23" s="103">
        <f>'Datos Simulación Dinámica Int'!CN23</f>
        <v>0</v>
      </c>
      <c r="CO23" s="173">
        <f>'Datos Simulación Dinámica Int'!CO23</f>
        <v>-7.7715611723760958E-14</v>
      </c>
      <c r="CP23" s="113">
        <f>'Datos Simulación Dinámica Int'!CP23</f>
        <v>0</v>
      </c>
      <c r="CQ23" s="102">
        <f>'Datos Simulación Dinámica Int'!CQ23</f>
        <v>0</v>
      </c>
      <c r="CR23" s="102">
        <f>'Datos Simulación Dinámica Int'!CR23</f>
        <v>0</v>
      </c>
      <c r="CS23" s="102">
        <f>'Datos Simulación Dinámica Int'!CS23</f>
        <v>0</v>
      </c>
      <c r="CT23" s="102">
        <f>'Datos Simulación Dinámica Int'!CT23</f>
        <v>0</v>
      </c>
      <c r="CU23" s="102">
        <f>'Datos Simulación Dinámica Int'!CU23</f>
        <v>0</v>
      </c>
      <c r="CV23" s="169">
        <f>'Datos Simulación Dinámica Int'!CV23</f>
        <v>2059.9999999999982</v>
      </c>
      <c r="CW23" s="165">
        <f>'Datos Simulación Dinámica Int'!CW23</f>
        <v>0</v>
      </c>
      <c r="CX23" s="103">
        <f>'Datos Simulación Dinámica Int'!CX23</f>
        <v>0</v>
      </c>
      <c r="CY23" s="103">
        <f>'Datos Simulación Dinámica Int'!CY23</f>
        <v>0</v>
      </c>
      <c r="CZ23" s="103">
        <f>'Datos Simulación Dinámica Int'!CZ23</f>
        <v>0</v>
      </c>
      <c r="DA23" s="103">
        <f>'Datos Simulación Dinámica Int'!DA23</f>
        <v>0</v>
      </c>
      <c r="DB23" s="103">
        <f>'Datos Simulación Dinámica Int'!DB23</f>
        <v>0</v>
      </c>
      <c r="DC23" s="103">
        <f>'Datos Simulación Dinámica Int'!DC23</f>
        <v>0</v>
      </c>
      <c r="DD23" s="173">
        <f>'Datos Simulación Dinámica Int'!DD23</f>
        <v>-8.8817841970012523E-14</v>
      </c>
      <c r="DE23" s="113">
        <f>'Datos Simulación Dinámica Int'!DE23</f>
        <v>0</v>
      </c>
      <c r="DF23" s="102">
        <f>'Datos Simulación Dinámica Int'!DF23</f>
        <v>0</v>
      </c>
      <c r="DG23" s="102">
        <f>'Datos Simulación Dinámica Int'!DG23</f>
        <v>0</v>
      </c>
      <c r="DH23" s="102">
        <f>'Datos Simulación Dinámica Int'!DH23</f>
        <v>0</v>
      </c>
      <c r="DI23" s="102">
        <f>'Datos Simulación Dinámica Int'!DI23</f>
        <v>0</v>
      </c>
      <c r="DJ23" s="102">
        <f>'Datos Simulación Dinámica Int'!DJ23</f>
        <v>0</v>
      </c>
      <c r="DK23" s="169">
        <f>'Datos Simulación Dinámica Int'!DK23</f>
        <v>201559.99999999983</v>
      </c>
      <c r="DL23" s="165">
        <f>'Datos Simulación Dinámica Int'!DL23</f>
        <v>0</v>
      </c>
      <c r="DM23" s="103">
        <f>'Datos Simulación Dinámica Int'!DM23</f>
        <v>0</v>
      </c>
      <c r="DN23" s="103">
        <f>'Datos Simulación Dinámica Int'!DN23</f>
        <v>0</v>
      </c>
      <c r="DO23" s="103">
        <f>'Datos Simulación Dinámica Int'!DO23</f>
        <v>0</v>
      </c>
      <c r="DP23" s="103">
        <f>'Datos Simulación Dinámica Int'!DP23</f>
        <v>0</v>
      </c>
      <c r="DQ23" s="103">
        <f>'Datos Simulación Dinámica Int'!DQ23</f>
        <v>0</v>
      </c>
      <c r="DR23" s="103">
        <f>'Datos Simulación Dinámica Int'!DR23</f>
        <v>0</v>
      </c>
      <c r="DS23" s="173">
        <f>'Datos Simulación Dinámica Int'!DS23</f>
        <v>-8.8817841970012523E-14</v>
      </c>
      <c r="DT23" s="102">
        <f>'Datos Simulación Dinámica Int'!DT23</f>
        <v>0</v>
      </c>
      <c r="DU23" s="102">
        <f>'Datos Simulación Dinámica Int'!DU23</f>
        <v>0</v>
      </c>
      <c r="DV23" s="102">
        <f>'Datos Simulación Dinámica Int'!DV23</f>
        <v>0</v>
      </c>
      <c r="DW23" s="102">
        <f>'Datos Simulación Dinámica Int'!DW23</f>
        <v>0</v>
      </c>
      <c r="DX23" s="102">
        <f>'Datos Simulación Dinámica Int'!DX23</f>
        <v>0</v>
      </c>
      <c r="DY23" s="102">
        <f>'Datos Simulación Dinámica Int'!DY23</f>
        <v>0</v>
      </c>
    </row>
    <row r="24" spans="1:129" ht="15" customHeight="1" x14ac:dyDescent="0.55000000000000004">
      <c r="A24" s="152">
        <f>'Datos Simulación Dinámica Int'!A24</f>
        <v>16</v>
      </c>
      <c r="B24" s="152" t="str">
        <f>'Datos Simulación Dinámica Int'!B24</f>
        <v>011001</v>
      </c>
      <c r="C24" s="151" t="str">
        <f>'Datos Simulación Dinámica Int'!C24</f>
        <v>Procesamiento y conservación de carne</v>
      </c>
      <c r="D24" s="165">
        <f>'Datos Simulación Dinámica Int'!D24</f>
        <v>2476903.5535617513</v>
      </c>
      <c r="E24" s="162">
        <f>'Datos Simulación Dinámica Int'!E24</f>
        <v>2438371.2364186817</v>
      </c>
      <c r="F24" s="162">
        <f>'Datos Simulación Dinámica Int'!F24</f>
        <v>0</v>
      </c>
      <c r="G24" s="162">
        <f>'Datos Simulación Dinámica Int'!G24</f>
        <v>0</v>
      </c>
      <c r="H24" s="162">
        <f>'Datos Simulación Dinámica Int'!H24</f>
        <v>8495.2314249567407</v>
      </c>
      <c r="I24" s="162">
        <f>'Datos Simulación Dinámica Int'!I24</f>
        <v>10226.593132924965</v>
      </c>
      <c r="J24" s="162">
        <f>'Datos Simulación Dinámica Int'!J24</f>
        <v>19810.492585188407</v>
      </c>
      <c r="K24" s="315">
        <f>'Datos Simulación Dinámica Int'!K24</f>
        <v>3314025.9999999981</v>
      </c>
      <c r="L24" s="321">
        <f>'Datos Simulación Dinámica Int'!L24</f>
        <v>33887.999999999985</v>
      </c>
      <c r="M24" s="321">
        <f>'Datos Simulación Dinámica Int'!M24</f>
        <v>100051.54118353041</v>
      </c>
      <c r="N24" s="321">
        <f>'Datos Simulación Dinámica Int'!N24</f>
        <v>1028333</v>
      </c>
      <c r="O24" s="321">
        <f>'Datos Simulación Dinámica Int'!O24</f>
        <v>295283</v>
      </c>
      <c r="P24" s="321">
        <f>'Datos Simulación Dinámica Int'!P24</f>
        <v>6599</v>
      </c>
      <c r="Q24" s="321">
        <f>'Datos Simulación Dinámica Int'!Q24</f>
        <v>726451</v>
      </c>
      <c r="R24" s="318">
        <f>'Datos Simulación Dinámica Int'!R24</f>
        <v>2476903.5535617513</v>
      </c>
      <c r="S24" s="162">
        <f>'Datos Simulación Dinámica Int'!S24</f>
        <v>2438371.2364186817</v>
      </c>
      <c r="T24" s="162">
        <f>'Datos Simulación Dinámica Int'!T24</f>
        <v>0</v>
      </c>
      <c r="U24" s="162">
        <f>'Datos Simulación Dinámica Int'!U24</f>
        <v>0</v>
      </c>
      <c r="V24" s="162">
        <f>'Datos Simulación Dinámica Int'!V24</f>
        <v>8495.2314249567407</v>
      </c>
      <c r="W24" s="162">
        <f>'Datos Simulación Dinámica Int'!W24</f>
        <v>10226.593132924965</v>
      </c>
      <c r="X24" s="162">
        <f>'Datos Simulación Dinámica Int'!X24</f>
        <v>19810.492585188407</v>
      </c>
      <c r="Y24" s="170">
        <f>'Datos Simulación Dinámica Int'!Y24</f>
        <v>3314025.9999999981</v>
      </c>
      <c r="Z24" s="165">
        <f>'Datos Simulación Dinámica Int'!Z24</f>
        <v>0</v>
      </c>
      <c r="AA24" s="162">
        <f>'Datos Simulación Dinámica Int'!AA24</f>
        <v>0</v>
      </c>
      <c r="AB24" s="162">
        <f>'Datos Simulación Dinámica Int'!AB24</f>
        <v>0</v>
      </c>
      <c r="AC24" s="162">
        <f>'Datos Simulación Dinámica Int'!AC24</f>
        <v>0</v>
      </c>
      <c r="AD24" s="162">
        <f>'Datos Simulación Dinámica Int'!AD24</f>
        <v>0</v>
      </c>
      <c r="AE24" s="162">
        <f>'Datos Simulación Dinámica Int'!AE24</f>
        <v>0</v>
      </c>
      <c r="AF24" s="162">
        <f>'Datos Simulación Dinámica Int'!AF24</f>
        <v>0</v>
      </c>
      <c r="AG24" s="173">
        <f>'Datos Simulación Dinámica Int'!AG24</f>
        <v>0</v>
      </c>
      <c r="AH24" s="164">
        <f>'Datos Simulación Dinámica Int'!AH24</f>
        <v>0</v>
      </c>
      <c r="AI24" s="164">
        <f>'Datos Simulación Dinámica Int'!AI24</f>
        <v>0</v>
      </c>
      <c r="AJ24" s="164">
        <f>'Datos Simulación Dinámica Int'!AJ24</f>
        <v>0</v>
      </c>
      <c r="AK24" s="164">
        <f>'Datos Simulación Dinámica Int'!AK24</f>
        <v>0</v>
      </c>
      <c r="AL24" s="164">
        <f>'Datos Simulación Dinámica Int'!AL24</f>
        <v>0</v>
      </c>
      <c r="AM24" s="164">
        <f>'Datos Simulación Dinámica Int'!AM24</f>
        <v>0</v>
      </c>
      <c r="AN24" s="169">
        <f>'Datos Simulación Dinámica Int'!AN24</f>
        <v>33888</v>
      </c>
      <c r="AO24" s="165">
        <f>'Datos Simulación Dinámica Int'!AO24</f>
        <v>0</v>
      </c>
      <c r="AP24" s="162">
        <f>'Datos Simulación Dinámica Int'!AP24</f>
        <v>0</v>
      </c>
      <c r="AQ24" s="162">
        <f>'Datos Simulación Dinámica Int'!AQ24</f>
        <v>0</v>
      </c>
      <c r="AR24" s="162">
        <f>'Datos Simulación Dinámica Int'!AR24</f>
        <v>0</v>
      </c>
      <c r="AS24" s="162">
        <f>'Datos Simulación Dinámica Int'!AS24</f>
        <v>0</v>
      </c>
      <c r="AT24" s="162">
        <f>'Datos Simulación Dinámica Int'!AT24</f>
        <v>0</v>
      </c>
      <c r="AU24" s="162">
        <f>'Datos Simulación Dinámica Int'!AU24</f>
        <v>0</v>
      </c>
      <c r="AV24" s="173">
        <f>'Datos Simulación Dinámica Int'!AV24</f>
        <v>4.4408920985006262E-14</v>
      </c>
      <c r="AW24" s="164">
        <f>'Datos Simulación Dinámica Int'!AW24</f>
        <v>0</v>
      </c>
      <c r="AX24" s="164">
        <f>'Datos Simulación Dinámica Int'!AX24</f>
        <v>0</v>
      </c>
      <c r="AY24" s="164">
        <f>'Datos Simulación Dinámica Int'!AY24</f>
        <v>0</v>
      </c>
      <c r="AZ24" s="164">
        <f>'Datos Simulación Dinámica Int'!AZ24</f>
        <v>0</v>
      </c>
      <c r="BA24" s="164">
        <f>'Datos Simulación Dinámica Int'!BA24</f>
        <v>0</v>
      </c>
      <c r="BB24" s="164">
        <f>'Datos Simulación Dinámica Int'!BB24</f>
        <v>0</v>
      </c>
      <c r="BC24" s="169">
        <f>'Datos Simulación Dinámica Int'!BC24</f>
        <v>100051.54118353035</v>
      </c>
      <c r="BD24" s="165">
        <f>'Datos Simulación Dinámica Int'!BD24</f>
        <v>0</v>
      </c>
      <c r="BE24" s="103">
        <f>'Datos Simulación Dinámica Int'!BE24</f>
        <v>0</v>
      </c>
      <c r="BF24" s="103">
        <f>'Datos Simulación Dinámica Int'!BF24</f>
        <v>0</v>
      </c>
      <c r="BG24" s="103">
        <f>'Datos Simulación Dinámica Int'!BG24</f>
        <v>0</v>
      </c>
      <c r="BH24" s="103">
        <f>'Datos Simulación Dinámica Int'!BH24</f>
        <v>0</v>
      </c>
      <c r="BI24" s="103">
        <f>'Datos Simulación Dinámica Int'!BI24</f>
        <v>0</v>
      </c>
      <c r="BJ24" s="103">
        <f>'Datos Simulación Dinámica Int'!BJ24</f>
        <v>0</v>
      </c>
      <c r="BK24" s="173">
        <f>'Datos Simulación Dinámica Int'!BK24</f>
        <v>-5.5511151231257827E-14</v>
      </c>
      <c r="BL24" s="113">
        <f>'Datos Simulación Dinámica Int'!BL24</f>
        <v>0</v>
      </c>
      <c r="BM24" s="102">
        <f>'Datos Simulación Dinámica Int'!BM24</f>
        <v>0</v>
      </c>
      <c r="BN24" s="102">
        <f>'Datos Simulación Dinámica Int'!BN24</f>
        <v>0</v>
      </c>
      <c r="BO24" s="102">
        <f>'Datos Simulación Dinámica Int'!BO24</f>
        <v>0</v>
      </c>
      <c r="BP24" s="102">
        <f>'Datos Simulación Dinámica Int'!BP24</f>
        <v>0</v>
      </c>
      <c r="BQ24" s="102">
        <f>'Datos Simulación Dinámica Int'!BQ24</f>
        <v>0</v>
      </c>
      <c r="BR24" s="169">
        <f>'Datos Simulación Dinámica Int'!BR24</f>
        <v>1028332.9999999995</v>
      </c>
      <c r="BS24" s="165">
        <f>'Datos Simulación Dinámica Int'!BS24</f>
        <v>0</v>
      </c>
      <c r="BT24" s="103">
        <f>'Datos Simulación Dinámica Int'!BT24</f>
        <v>0</v>
      </c>
      <c r="BU24" s="103">
        <f>'Datos Simulación Dinámica Int'!BU24</f>
        <v>0</v>
      </c>
      <c r="BV24" s="103">
        <f>'Datos Simulación Dinámica Int'!BV24</f>
        <v>0</v>
      </c>
      <c r="BW24" s="103">
        <f>'Datos Simulación Dinámica Int'!BW24</f>
        <v>0</v>
      </c>
      <c r="BX24" s="103">
        <f>'Datos Simulación Dinámica Int'!BX24</f>
        <v>0</v>
      </c>
      <c r="BY24" s="103">
        <f>'Datos Simulación Dinámica Int'!BY24</f>
        <v>0</v>
      </c>
      <c r="BZ24" s="173">
        <f>'Datos Simulación Dinámica Int'!BZ24</f>
        <v>-4.4408920985006262E-14</v>
      </c>
      <c r="CA24" s="113">
        <f>'Datos Simulación Dinámica Int'!CA24</f>
        <v>0</v>
      </c>
      <c r="CB24" s="102">
        <f>'Datos Simulación Dinámica Int'!CB24</f>
        <v>0</v>
      </c>
      <c r="CC24" s="102">
        <f>'Datos Simulación Dinámica Int'!CC24</f>
        <v>0</v>
      </c>
      <c r="CD24" s="102">
        <f>'Datos Simulación Dinámica Int'!CD24</f>
        <v>0</v>
      </c>
      <c r="CE24" s="102">
        <f>'Datos Simulación Dinámica Int'!CE24</f>
        <v>0</v>
      </c>
      <c r="CF24" s="102">
        <f>'Datos Simulación Dinámica Int'!CF24</f>
        <v>0</v>
      </c>
      <c r="CG24" s="169">
        <f>'Datos Simulación Dinámica Int'!CG24</f>
        <v>295282.99999999983</v>
      </c>
      <c r="CH24" s="165">
        <f>'Datos Simulación Dinámica Int'!CH24</f>
        <v>0</v>
      </c>
      <c r="CI24" s="103">
        <f>'Datos Simulación Dinámica Int'!CI24</f>
        <v>0</v>
      </c>
      <c r="CJ24" s="103">
        <f>'Datos Simulación Dinámica Int'!CJ24</f>
        <v>0</v>
      </c>
      <c r="CK24" s="103">
        <f>'Datos Simulación Dinámica Int'!CK24</f>
        <v>0</v>
      </c>
      <c r="CL24" s="103">
        <f>'Datos Simulación Dinámica Int'!CL24</f>
        <v>0</v>
      </c>
      <c r="CM24" s="103">
        <f>'Datos Simulación Dinámica Int'!CM24</f>
        <v>0</v>
      </c>
      <c r="CN24" s="103">
        <f>'Datos Simulación Dinámica Int'!CN24</f>
        <v>0</v>
      </c>
      <c r="CO24" s="173">
        <f>'Datos Simulación Dinámica Int'!CO24</f>
        <v>-5.5511151231257827E-14</v>
      </c>
      <c r="CP24" s="113">
        <f>'Datos Simulación Dinámica Int'!CP24</f>
        <v>0</v>
      </c>
      <c r="CQ24" s="102">
        <f>'Datos Simulación Dinámica Int'!CQ24</f>
        <v>0</v>
      </c>
      <c r="CR24" s="102">
        <f>'Datos Simulación Dinámica Int'!CR24</f>
        <v>0</v>
      </c>
      <c r="CS24" s="102">
        <f>'Datos Simulación Dinámica Int'!CS24</f>
        <v>0</v>
      </c>
      <c r="CT24" s="102">
        <f>'Datos Simulación Dinámica Int'!CT24</f>
        <v>0</v>
      </c>
      <c r="CU24" s="102">
        <f>'Datos Simulación Dinámica Int'!CU24</f>
        <v>0</v>
      </c>
      <c r="CV24" s="169">
        <f>'Datos Simulación Dinámica Int'!CV24</f>
        <v>6598.9999999999955</v>
      </c>
      <c r="CW24" s="165">
        <f>'Datos Simulación Dinámica Int'!CW24</f>
        <v>0</v>
      </c>
      <c r="CX24" s="103">
        <f>'Datos Simulación Dinámica Int'!CX24</f>
        <v>0</v>
      </c>
      <c r="CY24" s="103">
        <f>'Datos Simulación Dinámica Int'!CY24</f>
        <v>0</v>
      </c>
      <c r="CZ24" s="103">
        <f>'Datos Simulación Dinámica Int'!CZ24</f>
        <v>0</v>
      </c>
      <c r="DA24" s="103">
        <f>'Datos Simulación Dinámica Int'!DA24</f>
        <v>0</v>
      </c>
      <c r="DB24" s="103">
        <f>'Datos Simulación Dinámica Int'!DB24</f>
        <v>0</v>
      </c>
      <c r="DC24" s="103">
        <f>'Datos Simulación Dinámica Int'!DC24</f>
        <v>0</v>
      </c>
      <c r="DD24" s="173">
        <f>'Datos Simulación Dinámica Int'!DD24</f>
        <v>-6.6613381477509392E-14</v>
      </c>
      <c r="DE24" s="113">
        <f>'Datos Simulación Dinámica Int'!DE24</f>
        <v>0</v>
      </c>
      <c r="DF24" s="102">
        <f>'Datos Simulación Dinámica Int'!DF24</f>
        <v>0</v>
      </c>
      <c r="DG24" s="102">
        <f>'Datos Simulación Dinámica Int'!DG24</f>
        <v>0</v>
      </c>
      <c r="DH24" s="102">
        <f>'Datos Simulación Dinámica Int'!DH24</f>
        <v>0</v>
      </c>
      <c r="DI24" s="102">
        <f>'Datos Simulación Dinámica Int'!DI24</f>
        <v>0</v>
      </c>
      <c r="DJ24" s="102">
        <f>'Datos Simulación Dinámica Int'!DJ24</f>
        <v>0</v>
      </c>
      <c r="DK24" s="169">
        <f>'Datos Simulación Dinámica Int'!DK24</f>
        <v>726450.99999999953</v>
      </c>
      <c r="DL24" s="165">
        <f>'Datos Simulación Dinámica Int'!DL24</f>
        <v>0</v>
      </c>
      <c r="DM24" s="103">
        <f>'Datos Simulación Dinámica Int'!DM24</f>
        <v>0</v>
      </c>
      <c r="DN24" s="103">
        <f>'Datos Simulación Dinámica Int'!DN24</f>
        <v>0</v>
      </c>
      <c r="DO24" s="103">
        <f>'Datos Simulación Dinámica Int'!DO24</f>
        <v>0</v>
      </c>
      <c r="DP24" s="103">
        <f>'Datos Simulación Dinámica Int'!DP24</f>
        <v>0</v>
      </c>
      <c r="DQ24" s="103">
        <f>'Datos Simulación Dinámica Int'!DQ24</f>
        <v>0</v>
      </c>
      <c r="DR24" s="103">
        <f>'Datos Simulación Dinámica Int'!DR24</f>
        <v>0</v>
      </c>
      <c r="DS24" s="173">
        <f>'Datos Simulación Dinámica Int'!DS24</f>
        <v>-6.6613381477509392E-14</v>
      </c>
      <c r="DT24" s="102">
        <f>'Datos Simulación Dinámica Int'!DT24</f>
        <v>0</v>
      </c>
      <c r="DU24" s="102">
        <f>'Datos Simulación Dinámica Int'!DU24</f>
        <v>0</v>
      </c>
      <c r="DV24" s="102">
        <f>'Datos Simulación Dinámica Int'!DV24</f>
        <v>0</v>
      </c>
      <c r="DW24" s="102">
        <f>'Datos Simulación Dinámica Int'!DW24</f>
        <v>0</v>
      </c>
      <c r="DX24" s="102">
        <f>'Datos Simulación Dinámica Int'!DX24</f>
        <v>0</v>
      </c>
      <c r="DY24" s="102">
        <f>'Datos Simulación Dinámica Int'!DY24</f>
        <v>0</v>
      </c>
    </row>
    <row r="25" spans="1:129" ht="15" customHeight="1" x14ac:dyDescent="0.55000000000000004">
      <c r="A25" s="152">
        <f>'Datos Simulación Dinámica Int'!A25</f>
        <v>17</v>
      </c>
      <c r="B25" s="152" t="str">
        <f>'Datos Simulación Dinámica Int'!B25</f>
        <v>012001</v>
      </c>
      <c r="C25" s="151" t="str">
        <f>'Datos Simulación Dinámica Int'!C25</f>
        <v>Procesamiento y conservación de camarón</v>
      </c>
      <c r="D25" s="165">
        <f>'Datos Simulación Dinámica Int'!D25</f>
        <v>3765001.3295937064</v>
      </c>
      <c r="E25" s="162">
        <f>'Datos Simulación Dinámica Int'!E25</f>
        <v>480602.45303604129</v>
      </c>
      <c r="F25" s="162">
        <f>'Datos Simulación Dinámica Int'!F25</f>
        <v>0</v>
      </c>
      <c r="G25" s="162">
        <f>'Datos Simulación Dinámica Int'!G25</f>
        <v>0</v>
      </c>
      <c r="H25" s="162">
        <f>'Datos Simulación Dinámica Int'!H25</f>
        <v>624.00380209092634</v>
      </c>
      <c r="I25" s="162">
        <f>'Datos Simulación Dinámica Int'!I25</f>
        <v>32118.474071067285</v>
      </c>
      <c r="J25" s="162">
        <f>'Datos Simulación Dinámica Int'!J25</f>
        <v>3251656.3986845068</v>
      </c>
      <c r="K25" s="315">
        <f>'Datos Simulación Dinámica Int'!K25</f>
        <v>4064484.0000000023</v>
      </c>
      <c r="L25" s="321">
        <f>'Datos Simulación Dinámica Int'!L25</f>
        <v>34933.000000000036</v>
      </c>
      <c r="M25" s="321">
        <f>'Datos Simulación Dinámica Int'!M25</f>
        <v>16725.819975001039</v>
      </c>
      <c r="N25" s="321">
        <f>'Datos Simulación Dinámica Int'!N25</f>
        <v>1083642</v>
      </c>
      <c r="O25" s="321">
        <f>'Datos Simulación Dinámica Int'!O25</f>
        <v>154661</v>
      </c>
      <c r="P25" s="321">
        <f>'Datos Simulación Dinámica Int'!P25</f>
        <v>8184</v>
      </c>
      <c r="Q25" s="321">
        <f>'Datos Simulación Dinámica Int'!Q25</f>
        <v>920797</v>
      </c>
      <c r="R25" s="318">
        <f>'Datos Simulación Dinámica Int'!R25</f>
        <v>3765001.3295937064</v>
      </c>
      <c r="S25" s="162">
        <f>'Datos Simulación Dinámica Int'!S25</f>
        <v>480602.45303604129</v>
      </c>
      <c r="T25" s="162">
        <f>'Datos Simulación Dinámica Int'!T25</f>
        <v>0</v>
      </c>
      <c r="U25" s="162">
        <f>'Datos Simulación Dinámica Int'!U25</f>
        <v>0</v>
      </c>
      <c r="V25" s="162">
        <f>'Datos Simulación Dinámica Int'!V25</f>
        <v>624.00380209092634</v>
      </c>
      <c r="W25" s="162">
        <f>'Datos Simulación Dinámica Int'!W25</f>
        <v>32118.474071067285</v>
      </c>
      <c r="X25" s="162">
        <f>'Datos Simulación Dinámica Int'!X25</f>
        <v>3251656.3986845068</v>
      </c>
      <c r="Y25" s="170">
        <f>'Datos Simulación Dinámica Int'!Y25</f>
        <v>4064484.0000000023</v>
      </c>
      <c r="Z25" s="165">
        <f>'Datos Simulación Dinámica Int'!Z25</f>
        <v>0</v>
      </c>
      <c r="AA25" s="162">
        <f>'Datos Simulación Dinámica Int'!AA25</f>
        <v>0</v>
      </c>
      <c r="AB25" s="162">
        <f>'Datos Simulación Dinámica Int'!AB25</f>
        <v>0</v>
      </c>
      <c r="AC25" s="162">
        <f>'Datos Simulación Dinámica Int'!AC25</f>
        <v>0</v>
      </c>
      <c r="AD25" s="162">
        <f>'Datos Simulación Dinámica Int'!AD25</f>
        <v>0</v>
      </c>
      <c r="AE25" s="162">
        <f>'Datos Simulación Dinámica Int'!AE25</f>
        <v>0</v>
      </c>
      <c r="AF25" s="162">
        <f>'Datos Simulación Dinámica Int'!AF25</f>
        <v>0</v>
      </c>
      <c r="AG25" s="173">
        <f>'Datos Simulación Dinámica Int'!AG25</f>
        <v>0</v>
      </c>
      <c r="AH25" s="164">
        <f>'Datos Simulación Dinámica Int'!AH25</f>
        <v>0</v>
      </c>
      <c r="AI25" s="164">
        <f>'Datos Simulación Dinámica Int'!AI25</f>
        <v>0</v>
      </c>
      <c r="AJ25" s="164">
        <f>'Datos Simulación Dinámica Int'!AJ25</f>
        <v>0</v>
      </c>
      <c r="AK25" s="164">
        <f>'Datos Simulación Dinámica Int'!AK25</f>
        <v>0</v>
      </c>
      <c r="AL25" s="164">
        <f>'Datos Simulación Dinámica Int'!AL25</f>
        <v>0</v>
      </c>
      <c r="AM25" s="164">
        <f>'Datos Simulación Dinámica Int'!AM25</f>
        <v>0</v>
      </c>
      <c r="AN25" s="169">
        <f>'Datos Simulación Dinámica Int'!AN25</f>
        <v>34933</v>
      </c>
      <c r="AO25" s="165">
        <f>'Datos Simulación Dinámica Int'!AO25</f>
        <v>0</v>
      </c>
      <c r="AP25" s="162">
        <f>'Datos Simulación Dinámica Int'!AP25</f>
        <v>0</v>
      </c>
      <c r="AQ25" s="162">
        <f>'Datos Simulación Dinámica Int'!AQ25</f>
        <v>0</v>
      </c>
      <c r="AR25" s="162">
        <f>'Datos Simulación Dinámica Int'!AR25</f>
        <v>0</v>
      </c>
      <c r="AS25" s="162">
        <f>'Datos Simulación Dinámica Int'!AS25</f>
        <v>0</v>
      </c>
      <c r="AT25" s="162">
        <f>'Datos Simulación Dinámica Int'!AT25</f>
        <v>0</v>
      </c>
      <c r="AU25" s="162">
        <f>'Datos Simulación Dinámica Int'!AU25</f>
        <v>0</v>
      </c>
      <c r="AV25" s="173">
        <f>'Datos Simulación Dinámica Int'!AV25</f>
        <v>-9.9920072216264089E-14</v>
      </c>
      <c r="AW25" s="164">
        <f>'Datos Simulación Dinámica Int'!AW25</f>
        <v>0</v>
      </c>
      <c r="AX25" s="164">
        <f>'Datos Simulación Dinámica Int'!AX25</f>
        <v>0</v>
      </c>
      <c r="AY25" s="164">
        <f>'Datos Simulación Dinámica Int'!AY25</f>
        <v>0</v>
      </c>
      <c r="AZ25" s="164">
        <f>'Datos Simulación Dinámica Int'!AZ25</f>
        <v>0</v>
      </c>
      <c r="BA25" s="164">
        <f>'Datos Simulación Dinámica Int'!BA25</f>
        <v>0</v>
      </c>
      <c r="BB25" s="164">
        <f>'Datos Simulación Dinámica Int'!BB25</f>
        <v>0</v>
      </c>
      <c r="BC25" s="169">
        <f>'Datos Simulación Dinámica Int'!BC25</f>
        <v>16725.819975001057</v>
      </c>
      <c r="BD25" s="165">
        <f>'Datos Simulación Dinámica Int'!BD25</f>
        <v>0</v>
      </c>
      <c r="BE25" s="103">
        <f>'Datos Simulación Dinámica Int'!BE25</f>
        <v>0</v>
      </c>
      <c r="BF25" s="103">
        <f>'Datos Simulación Dinámica Int'!BF25</f>
        <v>0</v>
      </c>
      <c r="BG25" s="103">
        <f>'Datos Simulación Dinámica Int'!BG25</f>
        <v>0</v>
      </c>
      <c r="BH25" s="103">
        <f>'Datos Simulación Dinámica Int'!BH25</f>
        <v>0</v>
      </c>
      <c r="BI25" s="103">
        <f>'Datos Simulación Dinámica Int'!BI25</f>
        <v>0</v>
      </c>
      <c r="BJ25" s="103">
        <f>'Datos Simulación Dinámica Int'!BJ25</f>
        <v>0</v>
      </c>
      <c r="BK25" s="173">
        <f>'Datos Simulación Dinámica Int'!BK25</f>
        <v>1.1102230246251565E-13</v>
      </c>
      <c r="BL25" s="113">
        <f>'Datos Simulación Dinámica Int'!BL25</f>
        <v>0</v>
      </c>
      <c r="BM25" s="102">
        <f>'Datos Simulación Dinámica Int'!BM25</f>
        <v>0</v>
      </c>
      <c r="BN25" s="102">
        <f>'Datos Simulación Dinámica Int'!BN25</f>
        <v>0</v>
      </c>
      <c r="BO25" s="102">
        <f>'Datos Simulación Dinámica Int'!BO25</f>
        <v>0</v>
      </c>
      <c r="BP25" s="102">
        <f>'Datos Simulación Dinámica Int'!BP25</f>
        <v>0</v>
      </c>
      <c r="BQ25" s="102">
        <f>'Datos Simulación Dinámica Int'!BQ25</f>
        <v>0</v>
      </c>
      <c r="BR25" s="169">
        <f>'Datos Simulación Dinámica Int'!BR25</f>
        <v>1083642.0000000012</v>
      </c>
      <c r="BS25" s="165">
        <f>'Datos Simulación Dinámica Int'!BS25</f>
        <v>0</v>
      </c>
      <c r="BT25" s="103">
        <f>'Datos Simulación Dinámica Int'!BT25</f>
        <v>0</v>
      </c>
      <c r="BU25" s="103">
        <f>'Datos Simulación Dinámica Int'!BU25</f>
        <v>0</v>
      </c>
      <c r="BV25" s="103">
        <f>'Datos Simulación Dinámica Int'!BV25</f>
        <v>0</v>
      </c>
      <c r="BW25" s="103">
        <f>'Datos Simulación Dinámica Int'!BW25</f>
        <v>0</v>
      </c>
      <c r="BX25" s="103">
        <f>'Datos Simulación Dinámica Int'!BX25</f>
        <v>0</v>
      </c>
      <c r="BY25" s="103">
        <f>'Datos Simulación Dinámica Int'!BY25</f>
        <v>0</v>
      </c>
      <c r="BZ25" s="173">
        <f>'Datos Simulación Dinámica Int'!BZ25</f>
        <v>1.1102230246251565E-13</v>
      </c>
      <c r="CA25" s="113">
        <f>'Datos Simulación Dinámica Int'!CA25</f>
        <v>0</v>
      </c>
      <c r="CB25" s="102">
        <f>'Datos Simulación Dinámica Int'!CB25</f>
        <v>0</v>
      </c>
      <c r="CC25" s="102">
        <f>'Datos Simulación Dinámica Int'!CC25</f>
        <v>0</v>
      </c>
      <c r="CD25" s="102">
        <f>'Datos Simulación Dinámica Int'!CD25</f>
        <v>0</v>
      </c>
      <c r="CE25" s="102">
        <f>'Datos Simulación Dinámica Int'!CE25</f>
        <v>0</v>
      </c>
      <c r="CF25" s="102">
        <f>'Datos Simulación Dinámica Int'!CF25</f>
        <v>0</v>
      </c>
      <c r="CG25" s="169">
        <f>'Datos Simulación Dinámica Int'!CG25</f>
        <v>154661.00000000017</v>
      </c>
      <c r="CH25" s="165">
        <f>'Datos Simulación Dinámica Int'!CH25</f>
        <v>0</v>
      </c>
      <c r="CI25" s="103">
        <f>'Datos Simulación Dinámica Int'!CI25</f>
        <v>0</v>
      </c>
      <c r="CJ25" s="103">
        <f>'Datos Simulación Dinámica Int'!CJ25</f>
        <v>0</v>
      </c>
      <c r="CK25" s="103">
        <f>'Datos Simulación Dinámica Int'!CK25</f>
        <v>0</v>
      </c>
      <c r="CL25" s="103">
        <f>'Datos Simulación Dinámica Int'!CL25</f>
        <v>0</v>
      </c>
      <c r="CM25" s="103">
        <f>'Datos Simulación Dinámica Int'!CM25</f>
        <v>0</v>
      </c>
      <c r="CN25" s="103">
        <f>'Datos Simulación Dinámica Int'!CN25</f>
        <v>0</v>
      </c>
      <c r="CO25" s="173">
        <f>'Datos Simulación Dinámica Int'!CO25</f>
        <v>1.1102230246251565E-13</v>
      </c>
      <c r="CP25" s="113">
        <f>'Datos Simulación Dinámica Int'!CP25</f>
        <v>0</v>
      </c>
      <c r="CQ25" s="102">
        <f>'Datos Simulación Dinámica Int'!CQ25</f>
        <v>0</v>
      </c>
      <c r="CR25" s="102">
        <f>'Datos Simulación Dinámica Int'!CR25</f>
        <v>0</v>
      </c>
      <c r="CS25" s="102">
        <f>'Datos Simulación Dinámica Int'!CS25</f>
        <v>0</v>
      </c>
      <c r="CT25" s="102">
        <f>'Datos Simulación Dinámica Int'!CT25</f>
        <v>0</v>
      </c>
      <c r="CU25" s="102">
        <f>'Datos Simulación Dinámica Int'!CU25</f>
        <v>0</v>
      </c>
      <c r="CV25" s="169">
        <f>'Datos Simulación Dinámica Int'!CV25</f>
        <v>8184.0000000000073</v>
      </c>
      <c r="CW25" s="165">
        <f>'Datos Simulación Dinámica Int'!CW25</f>
        <v>7.2759576141834259E-12</v>
      </c>
      <c r="CX25" s="103">
        <f>'Datos Simulación Dinámica Int'!CX25</f>
        <v>0</v>
      </c>
      <c r="CY25" s="103">
        <f>'Datos Simulación Dinámica Int'!CY25</f>
        <v>0</v>
      </c>
      <c r="CZ25" s="103">
        <f>'Datos Simulación Dinámica Int'!CZ25</f>
        <v>0</v>
      </c>
      <c r="DA25" s="103">
        <f>'Datos Simulación Dinámica Int'!DA25</f>
        <v>0</v>
      </c>
      <c r="DB25" s="103">
        <f>'Datos Simulación Dinámica Int'!DB25</f>
        <v>0</v>
      </c>
      <c r="DC25" s="103">
        <f>'Datos Simulación Dinámica Int'!DC25</f>
        <v>0</v>
      </c>
      <c r="DD25" s="173">
        <f>'Datos Simulación Dinámica Int'!DD25</f>
        <v>8.8817841970012523E-14</v>
      </c>
      <c r="DE25" s="113">
        <f>'Datos Simulación Dinámica Int'!DE25</f>
        <v>0</v>
      </c>
      <c r="DF25" s="102">
        <f>'Datos Simulación Dinámica Int'!DF25</f>
        <v>0</v>
      </c>
      <c r="DG25" s="102">
        <f>'Datos Simulación Dinámica Int'!DG25</f>
        <v>0</v>
      </c>
      <c r="DH25" s="102">
        <f>'Datos Simulación Dinámica Int'!DH25</f>
        <v>0</v>
      </c>
      <c r="DI25" s="102">
        <f>'Datos Simulación Dinámica Int'!DI25</f>
        <v>0</v>
      </c>
      <c r="DJ25" s="102">
        <f>'Datos Simulación Dinámica Int'!DJ25</f>
        <v>0</v>
      </c>
      <c r="DK25" s="169">
        <f>'Datos Simulación Dinámica Int'!DK25</f>
        <v>920797.00000000093</v>
      </c>
      <c r="DL25" s="165">
        <f>'Datos Simulación Dinámica Int'!DL25</f>
        <v>9.3132257461547852E-10</v>
      </c>
      <c r="DM25" s="103">
        <f>'Datos Simulación Dinámica Int'!DM25</f>
        <v>0</v>
      </c>
      <c r="DN25" s="103">
        <f>'Datos Simulación Dinámica Int'!DN25</f>
        <v>0</v>
      </c>
      <c r="DO25" s="103">
        <f>'Datos Simulación Dinámica Int'!DO25</f>
        <v>0</v>
      </c>
      <c r="DP25" s="103">
        <f>'Datos Simulación Dinámica Int'!DP25</f>
        <v>0</v>
      </c>
      <c r="DQ25" s="103">
        <f>'Datos Simulación Dinámica Int'!DQ25</f>
        <v>0</v>
      </c>
      <c r="DR25" s="103">
        <f>'Datos Simulación Dinámica Int'!DR25</f>
        <v>0</v>
      </c>
      <c r="DS25" s="173">
        <f>'Datos Simulación Dinámica Int'!DS25</f>
        <v>1.1102230246251565E-13</v>
      </c>
      <c r="DT25" s="102">
        <f>'Datos Simulación Dinámica Int'!DT25</f>
        <v>0</v>
      </c>
      <c r="DU25" s="102">
        <f>'Datos Simulación Dinámica Int'!DU25</f>
        <v>0</v>
      </c>
      <c r="DV25" s="102">
        <f>'Datos Simulación Dinámica Int'!DV25</f>
        <v>0</v>
      </c>
      <c r="DW25" s="102">
        <f>'Datos Simulación Dinámica Int'!DW25</f>
        <v>0</v>
      </c>
      <c r="DX25" s="102">
        <f>'Datos Simulación Dinámica Int'!DX25</f>
        <v>0</v>
      </c>
      <c r="DY25" s="102">
        <f>'Datos Simulación Dinámica Int'!DY25</f>
        <v>0</v>
      </c>
    </row>
    <row r="26" spans="1:129" ht="15" customHeight="1" x14ac:dyDescent="0.55000000000000004">
      <c r="A26" s="152">
        <f>'Datos Simulación Dinámica Int'!A26</f>
        <v>18</v>
      </c>
      <c r="B26" s="152" t="str">
        <f>'Datos Simulación Dinámica Int'!B26</f>
        <v>013001</v>
      </c>
      <c r="C26" s="151" t="str">
        <f>'Datos Simulación Dinámica Int'!C26</f>
        <v>Procesamiento de pescado y otros productos acuáticos elaborados</v>
      </c>
      <c r="D26" s="165">
        <f>'Datos Simulación Dinámica Int'!D26</f>
        <v>759182.54042039788</v>
      </c>
      <c r="E26" s="162">
        <f>'Datos Simulación Dinámica Int'!E26</f>
        <v>71630.886273257289</v>
      </c>
      <c r="F26" s="162">
        <f>'Datos Simulación Dinámica Int'!F26</f>
        <v>0</v>
      </c>
      <c r="G26" s="162">
        <f>'Datos Simulación Dinámica Int'!G26</f>
        <v>0</v>
      </c>
      <c r="H26" s="162">
        <f>'Datos Simulación Dinámica Int'!H26</f>
        <v>589.03072887272606</v>
      </c>
      <c r="I26" s="162">
        <f>'Datos Simulación Dinámica Int'!I26</f>
        <v>-387.28414340536676</v>
      </c>
      <c r="J26" s="162">
        <f>'Datos Simulación Dinámica Int'!J26</f>
        <v>687349.9075616732</v>
      </c>
      <c r="K26" s="315">
        <f>'Datos Simulación Dinámica Int'!K26</f>
        <v>967834.99999999953</v>
      </c>
      <c r="L26" s="321">
        <f>'Datos Simulación Dinámica Int'!L26</f>
        <v>14105.999999999993</v>
      </c>
      <c r="M26" s="321">
        <f>'Datos Simulación Dinámica Int'!M26</f>
        <v>32046.312448469998</v>
      </c>
      <c r="N26" s="321">
        <f>'Datos Simulación Dinámica Int'!N26</f>
        <v>525597</v>
      </c>
      <c r="O26" s="321">
        <f>'Datos Simulación Dinámica Int'!O26</f>
        <v>155393</v>
      </c>
      <c r="P26" s="321">
        <f>'Datos Simulación Dinámica Int'!P26</f>
        <v>1944</v>
      </c>
      <c r="Q26" s="321">
        <f>'Datos Simulación Dinámica Int'!Q26</f>
        <v>368260</v>
      </c>
      <c r="R26" s="318">
        <f>'Datos Simulación Dinámica Int'!R26</f>
        <v>759182.54042039788</v>
      </c>
      <c r="S26" s="162">
        <f>'Datos Simulación Dinámica Int'!S26</f>
        <v>71630.886273257289</v>
      </c>
      <c r="T26" s="162">
        <f>'Datos Simulación Dinámica Int'!T26</f>
        <v>0</v>
      </c>
      <c r="U26" s="162">
        <f>'Datos Simulación Dinámica Int'!U26</f>
        <v>0</v>
      </c>
      <c r="V26" s="162">
        <f>'Datos Simulación Dinámica Int'!V26</f>
        <v>589.03072887272606</v>
      </c>
      <c r="W26" s="162">
        <f>'Datos Simulación Dinámica Int'!W26</f>
        <v>-387.28414340536676</v>
      </c>
      <c r="X26" s="162">
        <f>'Datos Simulación Dinámica Int'!X26</f>
        <v>687349.9075616732</v>
      </c>
      <c r="Y26" s="170">
        <f>'Datos Simulación Dinámica Int'!Y26</f>
        <v>967834.99999999953</v>
      </c>
      <c r="Z26" s="165">
        <f>'Datos Simulación Dinámica Int'!Z26</f>
        <v>0</v>
      </c>
      <c r="AA26" s="162">
        <f>'Datos Simulación Dinámica Int'!AA26</f>
        <v>0</v>
      </c>
      <c r="AB26" s="162">
        <f>'Datos Simulación Dinámica Int'!AB26</f>
        <v>0</v>
      </c>
      <c r="AC26" s="162">
        <f>'Datos Simulación Dinámica Int'!AC26</f>
        <v>0</v>
      </c>
      <c r="AD26" s="162">
        <f>'Datos Simulación Dinámica Int'!AD26</f>
        <v>0</v>
      </c>
      <c r="AE26" s="162">
        <f>'Datos Simulación Dinámica Int'!AE26</f>
        <v>0</v>
      </c>
      <c r="AF26" s="162">
        <f>'Datos Simulación Dinámica Int'!AF26</f>
        <v>0</v>
      </c>
      <c r="AG26" s="173">
        <f>'Datos Simulación Dinámica Int'!AG26</f>
        <v>0</v>
      </c>
      <c r="AH26" s="164">
        <f>'Datos Simulación Dinámica Int'!AH26</f>
        <v>0</v>
      </c>
      <c r="AI26" s="164">
        <f>'Datos Simulación Dinámica Int'!AI26</f>
        <v>0</v>
      </c>
      <c r="AJ26" s="164">
        <f>'Datos Simulación Dinámica Int'!AJ26</f>
        <v>0</v>
      </c>
      <c r="AK26" s="164">
        <f>'Datos Simulación Dinámica Int'!AK26</f>
        <v>0</v>
      </c>
      <c r="AL26" s="164">
        <f>'Datos Simulación Dinámica Int'!AL26</f>
        <v>0</v>
      </c>
      <c r="AM26" s="164">
        <f>'Datos Simulación Dinámica Int'!AM26</f>
        <v>0</v>
      </c>
      <c r="AN26" s="169">
        <f>'Datos Simulación Dinámica Int'!AN26</f>
        <v>14106</v>
      </c>
      <c r="AO26" s="165">
        <f>'Datos Simulación Dinámica Int'!AO26</f>
        <v>0</v>
      </c>
      <c r="AP26" s="162">
        <f>'Datos Simulación Dinámica Int'!AP26</f>
        <v>0</v>
      </c>
      <c r="AQ26" s="162">
        <f>'Datos Simulación Dinámica Int'!AQ26</f>
        <v>0</v>
      </c>
      <c r="AR26" s="162">
        <f>'Datos Simulación Dinámica Int'!AR26</f>
        <v>0</v>
      </c>
      <c r="AS26" s="162">
        <f>'Datos Simulación Dinámica Int'!AS26</f>
        <v>0</v>
      </c>
      <c r="AT26" s="162">
        <f>'Datos Simulación Dinámica Int'!AT26</f>
        <v>0</v>
      </c>
      <c r="AU26" s="162">
        <f>'Datos Simulación Dinámica Int'!AU26</f>
        <v>0</v>
      </c>
      <c r="AV26" s="173">
        <f>'Datos Simulación Dinámica Int'!AV26</f>
        <v>4.4408920985006262E-14</v>
      </c>
      <c r="AW26" s="164">
        <f>'Datos Simulación Dinámica Int'!AW26</f>
        <v>0</v>
      </c>
      <c r="AX26" s="164">
        <f>'Datos Simulación Dinámica Int'!AX26</f>
        <v>0</v>
      </c>
      <c r="AY26" s="164">
        <f>'Datos Simulación Dinámica Int'!AY26</f>
        <v>0</v>
      </c>
      <c r="AZ26" s="164">
        <f>'Datos Simulación Dinámica Int'!AZ26</f>
        <v>0</v>
      </c>
      <c r="BA26" s="164">
        <f>'Datos Simulación Dinámica Int'!BA26</f>
        <v>0</v>
      </c>
      <c r="BB26" s="164">
        <f>'Datos Simulación Dinámica Int'!BB26</f>
        <v>0</v>
      </c>
      <c r="BC26" s="169">
        <f>'Datos Simulación Dinámica Int'!BC26</f>
        <v>32046.312448469984</v>
      </c>
      <c r="BD26" s="165">
        <f>'Datos Simulación Dinámica Int'!BD26</f>
        <v>0</v>
      </c>
      <c r="BE26" s="103">
        <f>'Datos Simulación Dinámica Int'!BE26</f>
        <v>0</v>
      </c>
      <c r="BF26" s="103">
        <f>'Datos Simulación Dinámica Int'!BF26</f>
        <v>0</v>
      </c>
      <c r="BG26" s="103">
        <f>'Datos Simulación Dinámica Int'!BG26</f>
        <v>0</v>
      </c>
      <c r="BH26" s="103">
        <f>'Datos Simulación Dinámica Int'!BH26</f>
        <v>0</v>
      </c>
      <c r="BI26" s="103">
        <f>'Datos Simulación Dinámica Int'!BI26</f>
        <v>0</v>
      </c>
      <c r="BJ26" s="103">
        <f>'Datos Simulación Dinámica Int'!BJ26</f>
        <v>0</v>
      </c>
      <c r="BK26" s="173">
        <f>'Datos Simulación Dinámica Int'!BK26</f>
        <v>-4.4408920985006262E-14</v>
      </c>
      <c r="BL26" s="113">
        <f>'Datos Simulación Dinámica Int'!BL26</f>
        <v>0</v>
      </c>
      <c r="BM26" s="102">
        <f>'Datos Simulación Dinámica Int'!BM26</f>
        <v>0</v>
      </c>
      <c r="BN26" s="102">
        <f>'Datos Simulación Dinámica Int'!BN26</f>
        <v>0</v>
      </c>
      <c r="BO26" s="102">
        <f>'Datos Simulación Dinámica Int'!BO26</f>
        <v>0</v>
      </c>
      <c r="BP26" s="102">
        <f>'Datos Simulación Dinámica Int'!BP26</f>
        <v>0</v>
      </c>
      <c r="BQ26" s="102">
        <f>'Datos Simulación Dinámica Int'!BQ26</f>
        <v>0</v>
      </c>
      <c r="BR26" s="169">
        <f>'Datos Simulación Dinámica Int'!BR26</f>
        <v>525596.99999999965</v>
      </c>
      <c r="BS26" s="165">
        <f>'Datos Simulación Dinámica Int'!BS26</f>
        <v>0</v>
      </c>
      <c r="BT26" s="103">
        <f>'Datos Simulación Dinámica Int'!BT26</f>
        <v>0</v>
      </c>
      <c r="BU26" s="103">
        <f>'Datos Simulación Dinámica Int'!BU26</f>
        <v>0</v>
      </c>
      <c r="BV26" s="103">
        <f>'Datos Simulación Dinámica Int'!BV26</f>
        <v>0</v>
      </c>
      <c r="BW26" s="103">
        <f>'Datos Simulación Dinámica Int'!BW26</f>
        <v>0</v>
      </c>
      <c r="BX26" s="103">
        <f>'Datos Simulación Dinámica Int'!BX26</f>
        <v>0</v>
      </c>
      <c r="BY26" s="103">
        <f>'Datos Simulación Dinámica Int'!BY26</f>
        <v>0</v>
      </c>
      <c r="BZ26" s="173">
        <f>'Datos Simulación Dinámica Int'!BZ26</f>
        <v>-6.6613381477509392E-14</v>
      </c>
      <c r="CA26" s="113">
        <f>'Datos Simulación Dinámica Int'!CA26</f>
        <v>0</v>
      </c>
      <c r="CB26" s="102">
        <f>'Datos Simulación Dinámica Int'!CB26</f>
        <v>0</v>
      </c>
      <c r="CC26" s="102">
        <f>'Datos Simulación Dinámica Int'!CC26</f>
        <v>0</v>
      </c>
      <c r="CD26" s="102">
        <f>'Datos Simulación Dinámica Int'!CD26</f>
        <v>0</v>
      </c>
      <c r="CE26" s="102">
        <f>'Datos Simulación Dinámica Int'!CE26</f>
        <v>0</v>
      </c>
      <c r="CF26" s="102">
        <f>'Datos Simulación Dinámica Int'!CF26</f>
        <v>0</v>
      </c>
      <c r="CG26" s="169">
        <f>'Datos Simulación Dinámica Int'!CG26</f>
        <v>155392.99999999994</v>
      </c>
      <c r="CH26" s="165">
        <f>'Datos Simulación Dinámica Int'!CH26</f>
        <v>0</v>
      </c>
      <c r="CI26" s="103">
        <f>'Datos Simulación Dinámica Int'!CI26</f>
        <v>0</v>
      </c>
      <c r="CJ26" s="103">
        <f>'Datos Simulación Dinámica Int'!CJ26</f>
        <v>0</v>
      </c>
      <c r="CK26" s="103">
        <f>'Datos Simulación Dinámica Int'!CK26</f>
        <v>0</v>
      </c>
      <c r="CL26" s="103">
        <f>'Datos Simulación Dinámica Int'!CL26</f>
        <v>0</v>
      </c>
      <c r="CM26" s="103">
        <f>'Datos Simulación Dinámica Int'!CM26</f>
        <v>0</v>
      </c>
      <c r="CN26" s="103">
        <f>'Datos Simulación Dinámica Int'!CN26</f>
        <v>0</v>
      </c>
      <c r="CO26" s="173">
        <f>'Datos Simulación Dinámica Int'!CO26</f>
        <v>-3.3306690738754696E-14</v>
      </c>
      <c r="CP26" s="113">
        <f>'Datos Simulación Dinámica Int'!CP26</f>
        <v>0</v>
      </c>
      <c r="CQ26" s="102">
        <f>'Datos Simulación Dinámica Int'!CQ26</f>
        <v>0</v>
      </c>
      <c r="CR26" s="102">
        <f>'Datos Simulación Dinámica Int'!CR26</f>
        <v>0</v>
      </c>
      <c r="CS26" s="102">
        <f>'Datos Simulación Dinámica Int'!CS26</f>
        <v>0</v>
      </c>
      <c r="CT26" s="102">
        <f>'Datos Simulación Dinámica Int'!CT26</f>
        <v>0</v>
      </c>
      <c r="CU26" s="102">
        <f>'Datos Simulación Dinámica Int'!CU26</f>
        <v>0</v>
      </c>
      <c r="CV26" s="169">
        <f>'Datos Simulación Dinámica Int'!CV26</f>
        <v>1943.9999999999993</v>
      </c>
      <c r="CW26" s="165">
        <f>'Datos Simulación Dinámica Int'!CW26</f>
        <v>0</v>
      </c>
      <c r="CX26" s="103">
        <f>'Datos Simulación Dinámica Int'!CX26</f>
        <v>0</v>
      </c>
      <c r="CY26" s="103">
        <f>'Datos Simulación Dinámica Int'!CY26</f>
        <v>0</v>
      </c>
      <c r="CZ26" s="103">
        <f>'Datos Simulación Dinámica Int'!CZ26</f>
        <v>0</v>
      </c>
      <c r="DA26" s="103">
        <f>'Datos Simulación Dinámica Int'!DA26</f>
        <v>0</v>
      </c>
      <c r="DB26" s="103">
        <f>'Datos Simulación Dinámica Int'!DB26</f>
        <v>0</v>
      </c>
      <c r="DC26" s="103">
        <f>'Datos Simulación Dinámica Int'!DC26</f>
        <v>0</v>
      </c>
      <c r="DD26" s="173">
        <f>'Datos Simulación Dinámica Int'!DD26</f>
        <v>-3.3306690738754696E-14</v>
      </c>
      <c r="DE26" s="113">
        <f>'Datos Simulación Dinámica Int'!DE26</f>
        <v>0</v>
      </c>
      <c r="DF26" s="102">
        <f>'Datos Simulación Dinámica Int'!DF26</f>
        <v>0</v>
      </c>
      <c r="DG26" s="102">
        <f>'Datos Simulación Dinámica Int'!DG26</f>
        <v>0</v>
      </c>
      <c r="DH26" s="102">
        <f>'Datos Simulación Dinámica Int'!DH26</f>
        <v>0</v>
      </c>
      <c r="DI26" s="102">
        <f>'Datos Simulación Dinámica Int'!DI26</f>
        <v>0</v>
      </c>
      <c r="DJ26" s="102">
        <f>'Datos Simulación Dinámica Int'!DJ26</f>
        <v>0</v>
      </c>
      <c r="DK26" s="169">
        <f>'Datos Simulación Dinámica Int'!DK26</f>
        <v>368259.99999999983</v>
      </c>
      <c r="DL26" s="165">
        <f>'Datos Simulación Dinámica Int'!DL26</f>
        <v>0</v>
      </c>
      <c r="DM26" s="103">
        <f>'Datos Simulación Dinámica Int'!DM26</f>
        <v>0</v>
      </c>
      <c r="DN26" s="103">
        <f>'Datos Simulación Dinámica Int'!DN26</f>
        <v>0</v>
      </c>
      <c r="DO26" s="103">
        <f>'Datos Simulación Dinámica Int'!DO26</f>
        <v>0</v>
      </c>
      <c r="DP26" s="103">
        <f>'Datos Simulación Dinámica Int'!DP26</f>
        <v>0</v>
      </c>
      <c r="DQ26" s="103">
        <f>'Datos Simulación Dinámica Int'!DQ26</f>
        <v>0</v>
      </c>
      <c r="DR26" s="103">
        <f>'Datos Simulación Dinámica Int'!DR26</f>
        <v>0</v>
      </c>
      <c r="DS26" s="173">
        <f>'Datos Simulación Dinámica Int'!DS26</f>
        <v>-4.4408920985006262E-14</v>
      </c>
      <c r="DT26" s="102">
        <f>'Datos Simulación Dinámica Int'!DT26</f>
        <v>0</v>
      </c>
      <c r="DU26" s="102">
        <f>'Datos Simulación Dinámica Int'!DU26</f>
        <v>0</v>
      </c>
      <c r="DV26" s="102">
        <f>'Datos Simulación Dinámica Int'!DV26</f>
        <v>0</v>
      </c>
      <c r="DW26" s="102">
        <f>'Datos Simulación Dinámica Int'!DW26</f>
        <v>0</v>
      </c>
      <c r="DX26" s="102">
        <f>'Datos Simulación Dinámica Int'!DX26</f>
        <v>0</v>
      </c>
      <c r="DY26" s="102">
        <f>'Datos Simulación Dinámica Int'!DY26</f>
        <v>0</v>
      </c>
    </row>
    <row r="27" spans="1:129" ht="15" customHeight="1" x14ac:dyDescent="0.55000000000000004">
      <c r="A27" s="152">
        <f>'Datos Simulación Dinámica Int'!A27</f>
        <v>19</v>
      </c>
      <c r="B27" s="152" t="str">
        <f>'Datos Simulación Dinámica Int'!B27</f>
        <v>013002</v>
      </c>
      <c r="C27" s="151" t="str">
        <f>'Datos Simulación Dinámica Int'!C27</f>
        <v>Conservación de especies acuáticas</v>
      </c>
      <c r="D27" s="165">
        <f>'Datos Simulación Dinámica Int'!D27</f>
        <v>947520.28735911241</v>
      </c>
      <c r="E27" s="162">
        <f>'Datos Simulación Dinámica Int'!E27</f>
        <v>108201.56966329785</v>
      </c>
      <c r="F27" s="162">
        <f>'Datos Simulación Dinámica Int'!F27</f>
        <v>0</v>
      </c>
      <c r="G27" s="162">
        <f>'Datos Simulación Dinámica Int'!G27</f>
        <v>0</v>
      </c>
      <c r="H27" s="162">
        <f>'Datos Simulación Dinámica Int'!H27</f>
        <v>818.30978767857789</v>
      </c>
      <c r="I27" s="162">
        <f>'Datos Simulación Dinámica Int'!I27</f>
        <v>-10476.738739822236</v>
      </c>
      <c r="J27" s="162">
        <f>'Datos Simulación Dinámica Int'!J27</f>
        <v>848977.1466479582</v>
      </c>
      <c r="K27" s="315">
        <f>'Datos Simulación Dinámica Int'!K27</f>
        <v>1122971.9999999988</v>
      </c>
      <c r="L27" s="321">
        <f>'Datos Simulación Dinámica Int'!L27</f>
        <v>8699.9999999999909</v>
      </c>
      <c r="M27" s="321">
        <f>'Datos Simulación Dinámica Int'!M27</f>
        <v>72011.266689143245</v>
      </c>
      <c r="N27" s="321">
        <f>'Datos Simulación Dinámica Int'!N27</f>
        <v>376301</v>
      </c>
      <c r="O27" s="321">
        <f>'Datos Simulación Dinámica Int'!O27</f>
        <v>75336</v>
      </c>
      <c r="P27" s="321">
        <f>'Datos Simulación Dinámica Int'!P27</f>
        <v>8035</v>
      </c>
      <c r="Q27" s="321">
        <f>'Datos Simulación Dinámica Int'!Q27</f>
        <v>292930</v>
      </c>
      <c r="R27" s="318">
        <f>'Datos Simulación Dinámica Int'!R27</f>
        <v>947520.28735911241</v>
      </c>
      <c r="S27" s="162">
        <f>'Datos Simulación Dinámica Int'!S27</f>
        <v>108201.56966329785</v>
      </c>
      <c r="T27" s="162">
        <f>'Datos Simulación Dinámica Int'!T27</f>
        <v>0</v>
      </c>
      <c r="U27" s="162">
        <f>'Datos Simulación Dinámica Int'!U27</f>
        <v>0</v>
      </c>
      <c r="V27" s="162">
        <f>'Datos Simulación Dinámica Int'!V27</f>
        <v>818.30978767857789</v>
      </c>
      <c r="W27" s="162">
        <f>'Datos Simulación Dinámica Int'!W27</f>
        <v>-10476.738739822236</v>
      </c>
      <c r="X27" s="162">
        <f>'Datos Simulación Dinámica Int'!X27</f>
        <v>848977.1466479582</v>
      </c>
      <c r="Y27" s="170">
        <f>'Datos Simulación Dinámica Int'!Y27</f>
        <v>1122971.9999999988</v>
      </c>
      <c r="Z27" s="165">
        <f>'Datos Simulación Dinámica Int'!Z27</f>
        <v>0</v>
      </c>
      <c r="AA27" s="162">
        <f>'Datos Simulación Dinámica Int'!AA27</f>
        <v>0</v>
      </c>
      <c r="AB27" s="162">
        <f>'Datos Simulación Dinámica Int'!AB27</f>
        <v>0</v>
      </c>
      <c r="AC27" s="162">
        <f>'Datos Simulación Dinámica Int'!AC27</f>
        <v>0</v>
      </c>
      <c r="AD27" s="162">
        <f>'Datos Simulación Dinámica Int'!AD27</f>
        <v>0</v>
      </c>
      <c r="AE27" s="162">
        <f>'Datos Simulación Dinámica Int'!AE27</f>
        <v>0</v>
      </c>
      <c r="AF27" s="162">
        <f>'Datos Simulación Dinámica Int'!AF27</f>
        <v>0</v>
      </c>
      <c r="AG27" s="173">
        <f>'Datos Simulación Dinámica Int'!AG27</f>
        <v>0</v>
      </c>
      <c r="AH27" s="164">
        <f>'Datos Simulación Dinámica Int'!AH27</f>
        <v>0</v>
      </c>
      <c r="AI27" s="164">
        <f>'Datos Simulación Dinámica Int'!AI27</f>
        <v>0</v>
      </c>
      <c r="AJ27" s="164">
        <f>'Datos Simulación Dinámica Int'!AJ27</f>
        <v>0</v>
      </c>
      <c r="AK27" s="164">
        <f>'Datos Simulación Dinámica Int'!AK27</f>
        <v>0</v>
      </c>
      <c r="AL27" s="164">
        <f>'Datos Simulación Dinámica Int'!AL27</f>
        <v>0</v>
      </c>
      <c r="AM27" s="164">
        <f>'Datos Simulación Dinámica Int'!AM27</f>
        <v>0</v>
      </c>
      <c r="AN27" s="169">
        <f>'Datos Simulación Dinámica Int'!AN27</f>
        <v>8700</v>
      </c>
      <c r="AO27" s="165">
        <f>'Datos Simulación Dinámica Int'!AO27</f>
        <v>0</v>
      </c>
      <c r="AP27" s="162">
        <f>'Datos Simulación Dinámica Int'!AP27</f>
        <v>0</v>
      </c>
      <c r="AQ27" s="162">
        <f>'Datos Simulación Dinámica Int'!AQ27</f>
        <v>0</v>
      </c>
      <c r="AR27" s="162">
        <f>'Datos Simulación Dinámica Int'!AR27</f>
        <v>0</v>
      </c>
      <c r="AS27" s="162">
        <f>'Datos Simulación Dinámica Int'!AS27</f>
        <v>0</v>
      </c>
      <c r="AT27" s="162">
        <f>'Datos Simulación Dinámica Int'!AT27</f>
        <v>0</v>
      </c>
      <c r="AU27" s="162">
        <f>'Datos Simulación Dinámica Int'!AU27</f>
        <v>0</v>
      </c>
      <c r="AV27" s="173">
        <f>'Datos Simulación Dinámica Int'!AV27</f>
        <v>1.1102230246251565E-13</v>
      </c>
      <c r="AW27" s="164">
        <f>'Datos Simulación Dinámica Int'!AW27</f>
        <v>0</v>
      </c>
      <c r="AX27" s="164">
        <f>'Datos Simulación Dinámica Int'!AX27</f>
        <v>0</v>
      </c>
      <c r="AY27" s="164">
        <f>'Datos Simulación Dinámica Int'!AY27</f>
        <v>0</v>
      </c>
      <c r="AZ27" s="164">
        <f>'Datos Simulación Dinámica Int'!AZ27</f>
        <v>0</v>
      </c>
      <c r="BA27" s="164">
        <f>'Datos Simulación Dinámica Int'!BA27</f>
        <v>0</v>
      </c>
      <c r="BB27" s="164">
        <f>'Datos Simulación Dinámica Int'!BB27</f>
        <v>0</v>
      </c>
      <c r="BC27" s="169">
        <f>'Datos Simulación Dinámica Int'!BC27</f>
        <v>72011.266689143173</v>
      </c>
      <c r="BD27" s="165">
        <f>'Datos Simulación Dinámica Int'!BD27</f>
        <v>0</v>
      </c>
      <c r="BE27" s="103">
        <f>'Datos Simulación Dinámica Int'!BE27</f>
        <v>0</v>
      </c>
      <c r="BF27" s="103">
        <f>'Datos Simulación Dinámica Int'!BF27</f>
        <v>0</v>
      </c>
      <c r="BG27" s="103">
        <f>'Datos Simulación Dinámica Int'!BG27</f>
        <v>0</v>
      </c>
      <c r="BH27" s="103">
        <f>'Datos Simulación Dinámica Int'!BH27</f>
        <v>0</v>
      </c>
      <c r="BI27" s="103">
        <f>'Datos Simulación Dinámica Int'!BI27</f>
        <v>0</v>
      </c>
      <c r="BJ27" s="103">
        <f>'Datos Simulación Dinámica Int'!BJ27</f>
        <v>0</v>
      </c>
      <c r="BK27" s="173">
        <f>'Datos Simulación Dinámica Int'!BK27</f>
        <v>-9.9920072216264089E-14</v>
      </c>
      <c r="BL27" s="113">
        <f>'Datos Simulación Dinámica Int'!BL27</f>
        <v>0</v>
      </c>
      <c r="BM27" s="102">
        <f>'Datos Simulación Dinámica Int'!BM27</f>
        <v>0</v>
      </c>
      <c r="BN27" s="102">
        <f>'Datos Simulación Dinámica Int'!BN27</f>
        <v>0</v>
      </c>
      <c r="BO27" s="102">
        <f>'Datos Simulación Dinámica Int'!BO27</f>
        <v>0</v>
      </c>
      <c r="BP27" s="102">
        <f>'Datos Simulación Dinámica Int'!BP27</f>
        <v>0</v>
      </c>
      <c r="BQ27" s="102">
        <f>'Datos Simulación Dinámica Int'!BQ27</f>
        <v>0</v>
      </c>
      <c r="BR27" s="169">
        <f>'Datos Simulación Dinámica Int'!BR27</f>
        <v>376300.99999999959</v>
      </c>
      <c r="BS27" s="165">
        <f>'Datos Simulación Dinámica Int'!BS27</f>
        <v>0</v>
      </c>
      <c r="BT27" s="103">
        <f>'Datos Simulación Dinámica Int'!BT27</f>
        <v>0</v>
      </c>
      <c r="BU27" s="103">
        <f>'Datos Simulación Dinámica Int'!BU27</f>
        <v>0</v>
      </c>
      <c r="BV27" s="103">
        <f>'Datos Simulación Dinámica Int'!BV27</f>
        <v>0</v>
      </c>
      <c r="BW27" s="103">
        <f>'Datos Simulación Dinámica Int'!BW27</f>
        <v>0</v>
      </c>
      <c r="BX27" s="103">
        <f>'Datos Simulación Dinámica Int'!BX27</f>
        <v>0</v>
      </c>
      <c r="BY27" s="103">
        <f>'Datos Simulación Dinámica Int'!BY27</f>
        <v>0</v>
      </c>
      <c r="BZ27" s="173">
        <f>'Datos Simulación Dinámica Int'!BZ27</f>
        <v>-1.1102230246251565E-13</v>
      </c>
      <c r="CA27" s="113">
        <f>'Datos Simulación Dinámica Int'!CA27</f>
        <v>0</v>
      </c>
      <c r="CB27" s="102">
        <f>'Datos Simulación Dinámica Int'!CB27</f>
        <v>0</v>
      </c>
      <c r="CC27" s="102">
        <f>'Datos Simulación Dinámica Int'!CC27</f>
        <v>0</v>
      </c>
      <c r="CD27" s="102">
        <f>'Datos Simulación Dinámica Int'!CD27</f>
        <v>0</v>
      </c>
      <c r="CE27" s="102">
        <f>'Datos Simulación Dinámica Int'!CE27</f>
        <v>0</v>
      </c>
      <c r="CF27" s="102">
        <f>'Datos Simulación Dinámica Int'!CF27</f>
        <v>0</v>
      </c>
      <c r="CG27" s="169">
        <f>'Datos Simulación Dinámica Int'!CG27</f>
        <v>75335.999999999913</v>
      </c>
      <c r="CH27" s="165">
        <f>'Datos Simulación Dinámica Int'!CH27</f>
        <v>0</v>
      </c>
      <c r="CI27" s="103">
        <f>'Datos Simulación Dinámica Int'!CI27</f>
        <v>0</v>
      </c>
      <c r="CJ27" s="103">
        <f>'Datos Simulación Dinámica Int'!CJ27</f>
        <v>0</v>
      </c>
      <c r="CK27" s="103">
        <f>'Datos Simulación Dinámica Int'!CK27</f>
        <v>0</v>
      </c>
      <c r="CL27" s="103">
        <f>'Datos Simulación Dinámica Int'!CL27</f>
        <v>0</v>
      </c>
      <c r="CM27" s="103">
        <f>'Datos Simulación Dinámica Int'!CM27</f>
        <v>0</v>
      </c>
      <c r="CN27" s="103">
        <f>'Datos Simulación Dinámica Int'!CN27</f>
        <v>0</v>
      </c>
      <c r="CO27" s="173">
        <f>'Datos Simulación Dinámica Int'!CO27</f>
        <v>-1.1102230246251565E-13</v>
      </c>
      <c r="CP27" s="113">
        <f>'Datos Simulación Dinámica Int'!CP27</f>
        <v>0</v>
      </c>
      <c r="CQ27" s="102">
        <f>'Datos Simulación Dinámica Int'!CQ27</f>
        <v>0</v>
      </c>
      <c r="CR27" s="102">
        <f>'Datos Simulación Dinámica Int'!CR27</f>
        <v>0</v>
      </c>
      <c r="CS27" s="102">
        <f>'Datos Simulación Dinámica Int'!CS27</f>
        <v>0</v>
      </c>
      <c r="CT27" s="102">
        <f>'Datos Simulación Dinámica Int'!CT27</f>
        <v>0</v>
      </c>
      <c r="CU27" s="102">
        <f>'Datos Simulación Dinámica Int'!CU27</f>
        <v>0</v>
      </c>
      <c r="CV27" s="169">
        <f>'Datos Simulación Dinámica Int'!CV27</f>
        <v>8034.9999999999918</v>
      </c>
      <c r="CW27" s="165">
        <f>'Datos Simulación Dinámica Int'!CW27</f>
        <v>-8.1854523159563541E-12</v>
      </c>
      <c r="CX27" s="103">
        <f>'Datos Simulación Dinámica Int'!CX27</f>
        <v>0</v>
      </c>
      <c r="CY27" s="103">
        <f>'Datos Simulación Dinámica Int'!CY27</f>
        <v>0</v>
      </c>
      <c r="CZ27" s="103">
        <f>'Datos Simulación Dinámica Int'!CZ27</f>
        <v>0</v>
      </c>
      <c r="DA27" s="103">
        <f>'Datos Simulación Dinámica Int'!DA27</f>
        <v>0</v>
      </c>
      <c r="DB27" s="103">
        <f>'Datos Simulación Dinámica Int'!DB27</f>
        <v>0</v>
      </c>
      <c r="DC27" s="103">
        <f>'Datos Simulación Dinámica Int'!DC27</f>
        <v>0</v>
      </c>
      <c r="DD27" s="173">
        <f>'Datos Simulación Dinámica Int'!DD27</f>
        <v>-9.9920072216264089E-14</v>
      </c>
      <c r="DE27" s="113">
        <f>'Datos Simulación Dinámica Int'!DE27</f>
        <v>0</v>
      </c>
      <c r="DF27" s="102">
        <f>'Datos Simulación Dinámica Int'!DF27</f>
        <v>0</v>
      </c>
      <c r="DG27" s="102">
        <f>'Datos Simulación Dinámica Int'!DG27</f>
        <v>0</v>
      </c>
      <c r="DH27" s="102">
        <f>'Datos Simulación Dinámica Int'!DH27</f>
        <v>0</v>
      </c>
      <c r="DI27" s="102">
        <f>'Datos Simulación Dinámica Int'!DI27</f>
        <v>0</v>
      </c>
      <c r="DJ27" s="102">
        <f>'Datos Simulación Dinámica Int'!DJ27</f>
        <v>0</v>
      </c>
      <c r="DK27" s="169">
        <f>'Datos Simulación Dinámica Int'!DK27</f>
        <v>292929.99999999971</v>
      </c>
      <c r="DL27" s="165">
        <f>'Datos Simulación Dinámica Int'!DL27</f>
        <v>0</v>
      </c>
      <c r="DM27" s="103">
        <f>'Datos Simulación Dinámica Int'!DM27</f>
        <v>0</v>
      </c>
      <c r="DN27" s="103">
        <f>'Datos Simulación Dinámica Int'!DN27</f>
        <v>0</v>
      </c>
      <c r="DO27" s="103">
        <f>'Datos Simulación Dinámica Int'!DO27</f>
        <v>0</v>
      </c>
      <c r="DP27" s="103">
        <f>'Datos Simulación Dinámica Int'!DP27</f>
        <v>0</v>
      </c>
      <c r="DQ27" s="103">
        <f>'Datos Simulación Dinámica Int'!DQ27</f>
        <v>0</v>
      </c>
      <c r="DR27" s="103">
        <f>'Datos Simulación Dinámica Int'!DR27</f>
        <v>0</v>
      </c>
      <c r="DS27" s="173">
        <f>'Datos Simulación Dinámica Int'!DS27</f>
        <v>-9.9920072216264089E-14</v>
      </c>
      <c r="DT27" s="102">
        <f>'Datos Simulación Dinámica Int'!DT27</f>
        <v>0</v>
      </c>
      <c r="DU27" s="102">
        <f>'Datos Simulación Dinámica Int'!DU27</f>
        <v>0</v>
      </c>
      <c r="DV27" s="102">
        <f>'Datos Simulación Dinámica Int'!DV27</f>
        <v>0</v>
      </c>
      <c r="DW27" s="102">
        <f>'Datos Simulación Dinámica Int'!DW27</f>
        <v>0</v>
      </c>
      <c r="DX27" s="102">
        <f>'Datos Simulación Dinámica Int'!DX27</f>
        <v>0</v>
      </c>
      <c r="DY27" s="102">
        <f>'Datos Simulación Dinámica Int'!DY27</f>
        <v>0</v>
      </c>
    </row>
    <row r="28" spans="1:129" ht="15" customHeight="1" x14ac:dyDescent="0.55000000000000004">
      <c r="A28" s="152">
        <f>'Datos Simulación Dinámica Int'!A28</f>
        <v>20</v>
      </c>
      <c r="B28" s="152" t="str">
        <f>'Datos Simulación Dinámica Int'!B28</f>
        <v>014001</v>
      </c>
      <c r="C28" s="151" t="str">
        <f>'Datos Simulación Dinámica Int'!C28</f>
        <v>Elaboración de aceites y grasas origen vegetal y animal</v>
      </c>
      <c r="D28" s="165">
        <f>'Datos Simulación Dinámica Int'!D28</f>
        <v>814026.64807084668</v>
      </c>
      <c r="E28" s="162">
        <f>'Datos Simulación Dinámica Int'!E28</f>
        <v>540996.04886470991</v>
      </c>
      <c r="F28" s="162">
        <f>'Datos Simulación Dinámica Int'!F28</f>
        <v>0</v>
      </c>
      <c r="G28" s="162">
        <f>'Datos Simulación Dinámica Int'!G28</f>
        <v>0</v>
      </c>
      <c r="H28" s="162">
        <f>'Datos Simulación Dinámica Int'!H28</f>
        <v>2325.8196196319154</v>
      </c>
      <c r="I28" s="162">
        <f>'Datos Simulación Dinámica Int'!I28</f>
        <v>-261.55471124961309</v>
      </c>
      <c r="J28" s="162">
        <f>'Datos Simulación Dinámica Int'!J28</f>
        <v>270966.33429775463</v>
      </c>
      <c r="K28" s="315">
        <f>'Datos Simulación Dinámica Int'!K28</f>
        <v>1262673.0000000002</v>
      </c>
      <c r="L28" s="321">
        <f>'Datos Simulación Dinámica Int'!L28</f>
        <v>9538.0000000000055</v>
      </c>
      <c r="M28" s="321">
        <f>'Datos Simulación Dinámica Int'!M28</f>
        <v>130194.25906589892</v>
      </c>
      <c r="N28" s="321">
        <f>'Datos Simulación Dinámica Int'!N28</f>
        <v>362752</v>
      </c>
      <c r="O28" s="321">
        <f>'Datos Simulación Dinámica Int'!O28</f>
        <v>139120</v>
      </c>
      <c r="P28" s="321">
        <f>'Datos Simulación Dinámica Int'!P28</f>
        <v>9590</v>
      </c>
      <c r="Q28" s="321">
        <f>'Datos Simulación Dinámica Int'!Q28</f>
        <v>214042</v>
      </c>
      <c r="R28" s="318">
        <f>'Datos Simulación Dinámica Int'!R28</f>
        <v>814026.64807084668</v>
      </c>
      <c r="S28" s="162">
        <f>'Datos Simulación Dinámica Int'!S28</f>
        <v>540996.04886470991</v>
      </c>
      <c r="T28" s="162">
        <f>'Datos Simulación Dinámica Int'!T28</f>
        <v>0</v>
      </c>
      <c r="U28" s="162">
        <f>'Datos Simulación Dinámica Int'!U28</f>
        <v>0</v>
      </c>
      <c r="V28" s="162">
        <f>'Datos Simulación Dinámica Int'!V28</f>
        <v>2325.8196196319154</v>
      </c>
      <c r="W28" s="162">
        <f>'Datos Simulación Dinámica Int'!W28</f>
        <v>-261.55471124961309</v>
      </c>
      <c r="X28" s="162">
        <f>'Datos Simulación Dinámica Int'!X28</f>
        <v>270966.33429775463</v>
      </c>
      <c r="Y28" s="170">
        <f>'Datos Simulación Dinámica Int'!Y28</f>
        <v>1262673.0000000002</v>
      </c>
      <c r="Z28" s="165">
        <f>'Datos Simulación Dinámica Int'!Z28</f>
        <v>0</v>
      </c>
      <c r="AA28" s="162">
        <f>'Datos Simulación Dinámica Int'!AA28</f>
        <v>0</v>
      </c>
      <c r="AB28" s="162">
        <f>'Datos Simulación Dinámica Int'!AB28</f>
        <v>0</v>
      </c>
      <c r="AC28" s="162">
        <f>'Datos Simulación Dinámica Int'!AC28</f>
        <v>0</v>
      </c>
      <c r="AD28" s="162">
        <f>'Datos Simulación Dinámica Int'!AD28</f>
        <v>0</v>
      </c>
      <c r="AE28" s="162">
        <f>'Datos Simulación Dinámica Int'!AE28</f>
        <v>0</v>
      </c>
      <c r="AF28" s="162">
        <f>'Datos Simulación Dinámica Int'!AF28</f>
        <v>0</v>
      </c>
      <c r="AG28" s="173">
        <f>'Datos Simulación Dinámica Int'!AG28</f>
        <v>0</v>
      </c>
      <c r="AH28" s="164">
        <f>'Datos Simulación Dinámica Int'!AH28</f>
        <v>0</v>
      </c>
      <c r="AI28" s="164">
        <f>'Datos Simulación Dinámica Int'!AI28</f>
        <v>0</v>
      </c>
      <c r="AJ28" s="164">
        <f>'Datos Simulación Dinámica Int'!AJ28</f>
        <v>0</v>
      </c>
      <c r="AK28" s="164">
        <f>'Datos Simulación Dinámica Int'!AK28</f>
        <v>0</v>
      </c>
      <c r="AL28" s="164">
        <f>'Datos Simulación Dinámica Int'!AL28</f>
        <v>0</v>
      </c>
      <c r="AM28" s="164">
        <f>'Datos Simulación Dinámica Int'!AM28</f>
        <v>0</v>
      </c>
      <c r="AN28" s="169">
        <f>'Datos Simulación Dinámica Int'!AN28</f>
        <v>9538</v>
      </c>
      <c r="AO28" s="165">
        <f>'Datos Simulación Dinámica Int'!AO28</f>
        <v>0</v>
      </c>
      <c r="AP28" s="162">
        <f>'Datos Simulación Dinámica Int'!AP28</f>
        <v>0</v>
      </c>
      <c r="AQ28" s="162">
        <f>'Datos Simulación Dinámica Int'!AQ28</f>
        <v>0</v>
      </c>
      <c r="AR28" s="162">
        <f>'Datos Simulación Dinámica Int'!AR28</f>
        <v>0</v>
      </c>
      <c r="AS28" s="162">
        <f>'Datos Simulación Dinámica Int'!AS28</f>
        <v>0</v>
      </c>
      <c r="AT28" s="162">
        <f>'Datos Simulación Dinámica Int'!AT28</f>
        <v>0</v>
      </c>
      <c r="AU28" s="162">
        <f>'Datos Simulación Dinámica Int'!AU28</f>
        <v>0</v>
      </c>
      <c r="AV28" s="173">
        <f>'Datos Simulación Dinámica Int'!AV28</f>
        <v>-5.5511151231257827E-14</v>
      </c>
      <c r="AW28" s="164">
        <f>'Datos Simulación Dinámica Int'!AW28</f>
        <v>0</v>
      </c>
      <c r="AX28" s="164">
        <f>'Datos Simulación Dinámica Int'!AX28</f>
        <v>0</v>
      </c>
      <c r="AY28" s="164">
        <f>'Datos Simulación Dinámica Int'!AY28</f>
        <v>0</v>
      </c>
      <c r="AZ28" s="164">
        <f>'Datos Simulación Dinámica Int'!AZ28</f>
        <v>0</v>
      </c>
      <c r="BA28" s="164">
        <f>'Datos Simulación Dinámica Int'!BA28</f>
        <v>0</v>
      </c>
      <c r="BB28" s="164">
        <f>'Datos Simulación Dinámica Int'!BB28</f>
        <v>0</v>
      </c>
      <c r="BC28" s="169">
        <f>'Datos Simulación Dinámica Int'!BC28</f>
        <v>130194.25906589899</v>
      </c>
      <c r="BD28" s="165">
        <f>'Datos Simulación Dinámica Int'!BD28</f>
        <v>0</v>
      </c>
      <c r="BE28" s="103">
        <f>'Datos Simulación Dinámica Int'!BE28</f>
        <v>0</v>
      </c>
      <c r="BF28" s="103">
        <f>'Datos Simulación Dinámica Int'!BF28</f>
        <v>0</v>
      </c>
      <c r="BG28" s="103">
        <f>'Datos Simulación Dinámica Int'!BG28</f>
        <v>0</v>
      </c>
      <c r="BH28" s="103">
        <f>'Datos Simulación Dinámica Int'!BH28</f>
        <v>0</v>
      </c>
      <c r="BI28" s="103">
        <f>'Datos Simulación Dinámica Int'!BI28</f>
        <v>0</v>
      </c>
      <c r="BJ28" s="103">
        <f>'Datos Simulación Dinámica Int'!BJ28</f>
        <v>0</v>
      </c>
      <c r="BK28" s="173">
        <f>'Datos Simulación Dinámica Int'!BK28</f>
        <v>6.6613381477509392E-14</v>
      </c>
      <c r="BL28" s="113">
        <f>'Datos Simulación Dinámica Int'!BL28</f>
        <v>0</v>
      </c>
      <c r="BM28" s="102">
        <f>'Datos Simulación Dinámica Int'!BM28</f>
        <v>0</v>
      </c>
      <c r="BN28" s="102">
        <f>'Datos Simulación Dinámica Int'!BN28</f>
        <v>0</v>
      </c>
      <c r="BO28" s="102">
        <f>'Datos Simulación Dinámica Int'!BO28</f>
        <v>0</v>
      </c>
      <c r="BP28" s="102">
        <f>'Datos Simulación Dinámica Int'!BP28</f>
        <v>0</v>
      </c>
      <c r="BQ28" s="102">
        <f>'Datos Simulación Dinámica Int'!BQ28</f>
        <v>0</v>
      </c>
      <c r="BR28" s="169">
        <f>'Datos Simulación Dinámica Int'!BR28</f>
        <v>362752.00000000023</v>
      </c>
      <c r="BS28" s="165">
        <f>'Datos Simulación Dinámica Int'!BS28</f>
        <v>0</v>
      </c>
      <c r="BT28" s="103">
        <f>'Datos Simulación Dinámica Int'!BT28</f>
        <v>0</v>
      </c>
      <c r="BU28" s="103">
        <f>'Datos Simulación Dinámica Int'!BU28</f>
        <v>0</v>
      </c>
      <c r="BV28" s="103">
        <f>'Datos Simulación Dinámica Int'!BV28</f>
        <v>0</v>
      </c>
      <c r="BW28" s="103">
        <f>'Datos Simulación Dinámica Int'!BW28</f>
        <v>0</v>
      </c>
      <c r="BX28" s="103">
        <f>'Datos Simulación Dinámica Int'!BX28</f>
        <v>0</v>
      </c>
      <c r="BY28" s="103">
        <f>'Datos Simulación Dinámica Int'!BY28</f>
        <v>0</v>
      </c>
      <c r="BZ28" s="173">
        <f>'Datos Simulación Dinámica Int'!BZ28</f>
        <v>6.6613381477509392E-14</v>
      </c>
      <c r="CA28" s="113">
        <f>'Datos Simulación Dinámica Int'!CA28</f>
        <v>0</v>
      </c>
      <c r="CB28" s="102">
        <f>'Datos Simulación Dinámica Int'!CB28</f>
        <v>0</v>
      </c>
      <c r="CC28" s="102">
        <f>'Datos Simulación Dinámica Int'!CC28</f>
        <v>0</v>
      </c>
      <c r="CD28" s="102">
        <f>'Datos Simulación Dinámica Int'!CD28</f>
        <v>0</v>
      </c>
      <c r="CE28" s="102">
        <f>'Datos Simulación Dinámica Int'!CE28</f>
        <v>0</v>
      </c>
      <c r="CF28" s="102">
        <f>'Datos Simulación Dinámica Int'!CF28</f>
        <v>0</v>
      </c>
      <c r="CG28" s="169">
        <f>'Datos Simulación Dinámica Int'!CG28</f>
        <v>139120.00000000006</v>
      </c>
      <c r="CH28" s="165">
        <f>'Datos Simulación Dinámica Int'!CH28</f>
        <v>0</v>
      </c>
      <c r="CI28" s="103">
        <f>'Datos Simulación Dinámica Int'!CI28</f>
        <v>0</v>
      </c>
      <c r="CJ28" s="103">
        <f>'Datos Simulación Dinámica Int'!CJ28</f>
        <v>0</v>
      </c>
      <c r="CK28" s="103">
        <f>'Datos Simulación Dinámica Int'!CK28</f>
        <v>0</v>
      </c>
      <c r="CL28" s="103">
        <f>'Datos Simulación Dinámica Int'!CL28</f>
        <v>0</v>
      </c>
      <c r="CM28" s="103">
        <f>'Datos Simulación Dinámica Int'!CM28</f>
        <v>0</v>
      </c>
      <c r="CN28" s="103">
        <f>'Datos Simulación Dinámica Int'!CN28</f>
        <v>0</v>
      </c>
      <c r="CO28" s="173">
        <f>'Datos Simulación Dinámica Int'!CO28</f>
        <v>4.4408920985006262E-14</v>
      </c>
      <c r="CP28" s="113">
        <f>'Datos Simulación Dinámica Int'!CP28</f>
        <v>0</v>
      </c>
      <c r="CQ28" s="102">
        <f>'Datos Simulación Dinámica Int'!CQ28</f>
        <v>0</v>
      </c>
      <c r="CR28" s="102">
        <f>'Datos Simulación Dinámica Int'!CR28</f>
        <v>0</v>
      </c>
      <c r="CS28" s="102">
        <f>'Datos Simulación Dinámica Int'!CS28</f>
        <v>0</v>
      </c>
      <c r="CT28" s="102">
        <f>'Datos Simulación Dinámica Int'!CT28</f>
        <v>0</v>
      </c>
      <c r="CU28" s="102">
        <f>'Datos Simulación Dinámica Int'!CU28</f>
        <v>0</v>
      </c>
      <c r="CV28" s="169">
        <f>'Datos Simulación Dinámica Int'!CV28</f>
        <v>9590.0000000000055</v>
      </c>
      <c r="CW28" s="165">
        <f>'Datos Simulación Dinámica Int'!CW28</f>
        <v>0</v>
      </c>
      <c r="CX28" s="103">
        <f>'Datos Simulación Dinámica Int'!CX28</f>
        <v>0</v>
      </c>
      <c r="CY28" s="103">
        <f>'Datos Simulación Dinámica Int'!CY28</f>
        <v>0</v>
      </c>
      <c r="CZ28" s="103">
        <f>'Datos Simulación Dinámica Int'!CZ28</f>
        <v>0</v>
      </c>
      <c r="DA28" s="103">
        <f>'Datos Simulación Dinámica Int'!DA28</f>
        <v>0</v>
      </c>
      <c r="DB28" s="103">
        <f>'Datos Simulación Dinámica Int'!DB28</f>
        <v>0</v>
      </c>
      <c r="DC28" s="103">
        <f>'Datos Simulación Dinámica Int'!DC28</f>
        <v>0</v>
      </c>
      <c r="DD28" s="173">
        <f>'Datos Simulación Dinámica Int'!DD28</f>
        <v>6.6613381477509392E-14</v>
      </c>
      <c r="DE28" s="113">
        <f>'Datos Simulación Dinámica Int'!DE28</f>
        <v>0</v>
      </c>
      <c r="DF28" s="102">
        <f>'Datos Simulación Dinámica Int'!DF28</f>
        <v>0</v>
      </c>
      <c r="DG28" s="102">
        <f>'Datos Simulación Dinámica Int'!DG28</f>
        <v>0</v>
      </c>
      <c r="DH28" s="102">
        <f>'Datos Simulación Dinámica Int'!DH28</f>
        <v>0</v>
      </c>
      <c r="DI28" s="102">
        <f>'Datos Simulación Dinámica Int'!DI28</f>
        <v>0</v>
      </c>
      <c r="DJ28" s="102">
        <f>'Datos Simulación Dinámica Int'!DJ28</f>
        <v>0</v>
      </c>
      <c r="DK28" s="169">
        <f>'Datos Simulación Dinámica Int'!DK28</f>
        <v>214042.00000000012</v>
      </c>
      <c r="DL28" s="165">
        <f>'Datos Simulación Dinámica Int'!DL28</f>
        <v>0</v>
      </c>
      <c r="DM28" s="103">
        <f>'Datos Simulación Dinámica Int'!DM28</f>
        <v>0</v>
      </c>
      <c r="DN28" s="103">
        <f>'Datos Simulación Dinámica Int'!DN28</f>
        <v>0</v>
      </c>
      <c r="DO28" s="103">
        <f>'Datos Simulación Dinámica Int'!DO28</f>
        <v>0</v>
      </c>
      <c r="DP28" s="103">
        <f>'Datos Simulación Dinámica Int'!DP28</f>
        <v>0</v>
      </c>
      <c r="DQ28" s="103">
        <f>'Datos Simulación Dinámica Int'!DQ28</f>
        <v>0</v>
      </c>
      <c r="DR28" s="103">
        <f>'Datos Simulación Dinámica Int'!DR28</f>
        <v>0</v>
      </c>
      <c r="DS28" s="173">
        <f>'Datos Simulación Dinámica Int'!DS28</f>
        <v>4.4408920985006262E-14</v>
      </c>
      <c r="DT28" s="102">
        <f>'Datos Simulación Dinámica Int'!DT28</f>
        <v>0</v>
      </c>
      <c r="DU28" s="102">
        <f>'Datos Simulación Dinámica Int'!DU28</f>
        <v>0</v>
      </c>
      <c r="DV28" s="102">
        <f>'Datos Simulación Dinámica Int'!DV28</f>
        <v>0</v>
      </c>
      <c r="DW28" s="102">
        <f>'Datos Simulación Dinámica Int'!DW28</f>
        <v>0</v>
      </c>
      <c r="DX28" s="102">
        <f>'Datos Simulación Dinámica Int'!DX28</f>
        <v>0</v>
      </c>
      <c r="DY28" s="102">
        <f>'Datos Simulación Dinámica Int'!DY28</f>
        <v>0</v>
      </c>
    </row>
    <row r="29" spans="1:129" ht="15" customHeight="1" x14ac:dyDescent="0.55000000000000004">
      <c r="A29" s="152">
        <f>'Datos Simulación Dinámica Int'!A29</f>
        <v>21</v>
      </c>
      <c r="B29" s="152" t="str">
        <f>'Datos Simulación Dinámica Int'!B29</f>
        <v>015001</v>
      </c>
      <c r="C29" s="151" t="str">
        <f>'Datos Simulación Dinámica Int'!C29</f>
        <v>Elaboración de productos lácteos</v>
      </c>
      <c r="D29" s="165">
        <f>'Datos Simulación Dinámica Int'!D29</f>
        <v>1121803.4403224762</v>
      </c>
      <c r="E29" s="162">
        <f>'Datos Simulación Dinámica Int'!E29</f>
        <v>1098554.5163949816</v>
      </c>
      <c r="F29" s="162">
        <f>'Datos Simulación Dinámica Int'!F29</f>
        <v>0</v>
      </c>
      <c r="G29" s="162">
        <f>'Datos Simulación Dinámica Int'!G29</f>
        <v>0</v>
      </c>
      <c r="H29" s="162">
        <f>'Datos Simulación Dinámica Int'!H29</f>
        <v>2473.3177840544722</v>
      </c>
      <c r="I29" s="162">
        <f>'Datos Simulación Dinámica Int'!I29</f>
        <v>3160.9876028865847</v>
      </c>
      <c r="J29" s="162">
        <f>'Datos Simulación Dinámica Int'!J29</f>
        <v>17614.618540553631</v>
      </c>
      <c r="K29" s="315">
        <f>'Datos Simulación Dinámica Int'!K29</f>
        <v>1273491.9999999991</v>
      </c>
      <c r="L29" s="321">
        <f>'Datos Simulación Dinámica Int'!L29</f>
        <v>19528.999999999993</v>
      </c>
      <c r="M29" s="321">
        <f>'Datos Simulación Dinámica Int'!M29</f>
        <v>48019.193173891319</v>
      </c>
      <c r="N29" s="321">
        <f>'Datos Simulación Dinámica Int'!N29</f>
        <v>364302</v>
      </c>
      <c r="O29" s="321">
        <f>'Datos Simulación Dinámica Int'!O29</f>
        <v>112082</v>
      </c>
      <c r="P29" s="321">
        <f>'Datos Simulación Dinámica Int'!P29</f>
        <v>5598</v>
      </c>
      <c r="Q29" s="321">
        <f>'Datos Simulación Dinámica Int'!Q29</f>
        <v>246622</v>
      </c>
      <c r="R29" s="318">
        <f>'Datos Simulación Dinámica Int'!R29</f>
        <v>1121803.4403224762</v>
      </c>
      <c r="S29" s="162">
        <f>'Datos Simulación Dinámica Int'!S29</f>
        <v>1098554.5163949816</v>
      </c>
      <c r="T29" s="162">
        <f>'Datos Simulación Dinámica Int'!T29</f>
        <v>0</v>
      </c>
      <c r="U29" s="162">
        <f>'Datos Simulación Dinámica Int'!U29</f>
        <v>0</v>
      </c>
      <c r="V29" s="162">
        <f>'Datos Simulación Dinámica Int'!V29</f>
        <v>2473.3177840544722</v>
      </c>
      <c r="W29" s="162">
        <f>'Datos Simulación Dinámica Int'!W29</f>
        <v>3160.9876028865847</v>
      </c>
      <c r="X29" s="162">
        <f>'Datos Simulación Dinámica Int'!X29</f>
        <v>17614.618540553631</v>
      </c>
      <c r="Y29" s="170">
        <f>'Datos Simulación Dinámica Int'!Y29</f>
        <v>1273491.9999999991</v>
      </c>
      <c r="Z29" s="165">
        <f>'Datos Simulación Dinámica Int'!Z29</f>
        <v>0</v>
      </c>
      <c r="AA29" s="162">
        <f>'Datos Simulación Dinámica Int'!AA29</f>
        <v>0</v>
      </c>
      <c r="AB29" s="162">
        <f>'Datos Simulación Dinámica Int'!AB29</f>
        <v>0</v>
      </c>
      <c r="AC29" s="162">
        <f>'Datos Simulación Dinámica Int'!AC29</f>
        <v>0</v>
      </c>
      <c r="AD29" s="162">
        <f>'Datos Simulación Dinámica Int'!AD29</f>
        <v>0</v>
      </c>
      <c r="AE29" s="162">
        <f>'Datos Simulación Dinámica Int'!AE29</f>
        <v>0</v>
      </c>
      <c r="AF29" s="162">
        <f>'Datos Simulación Dinámica Int'!AF29</f>
        <v>0</v>
      </c>
      <c r="AG29" s="173">
        <f>'Datos Simulación Dinámica Int'!AG29</f>
        <v>0</v>
      </c>
      <c r="AH29" s="164">
        <f>'Datos Simulación Dinámica Int'!AH29</f>
        <v>0</v>
      </c>
      <c r="AI29" s="164">
        <f>'Datos Simulación Dinámica Int'!AI29</f>
        <v>0</v>
      </c>
      <c r="AJ29" s="164">
        <f>'Datos Simulación Dinámica Int'!AJ29</f>
        <v>0</v>
      </c>
      <c r="AK29" s="164">
        <f>'Datos Simulación Dinámica Int'!AK29</f>
        <v>0</v>
      </c>
      <c r="AL29" s="164">
        <f>'Datos Simulación Dinámica Int'!AL29</f>
        <v>0</v>
      </c>
      <c r="AM29" s="164">
        <f>'Datos Simulación Dinámica Int'!AM29</f>
        <v>0</v>
      </c>
      <c r="AN29" s="169">
        <f>'Datos Simulación Dinámica Int'!AN29</f>
        <v>19529</v>
      </c>
      <c r="AO29" s="165">
        <f>'Datos Simulación Dinámica Int'!AO29</f>
        <v>0</v>
      </c>
      <c r="AP29" s="162">
        <f>'Datos Simulación Dinámica Int'!AP29</f>
        <v>0</v>
      </c>
      <c r="AQ29" s="162">
        <f>'Datos Simulación Dinámica Int'!AQ29</f>
        <v>0</v>
      </c>
      <c r="AR29" s="162">
        <f>'Datos Simulación Dinámica Int'!AR29</f>
        <v>0</v>
      </c>
      <c r="AS29" s="162">
        <f>'Datos Simulación Dinámica Int'!AS29</f>
        <v>0</v>
      </c>
      <c r="AT29" s="162">
        <f>'Datos Simulación Dinámica Int'!AT29</f>
        <v>0</v>
      </c>
      <c r="AU29" s="162">
        <f>'Datos Simulación Dinámica Int'!AU29</f>
        <v>0</v>
      </c>
      <c r="AV29" s="173">
        <f>'Datos Simulación Dinámica Int'!AV29</f>
        <v>4.4408920985006262E-14</v>
      </c>
      <c r="AW29" s="164">
        <f>'Datos Simulación Dinámica Int'!AW29</f>
        <v>0</v>
      </c>
      <c r="AX29" s="164">
        <f>'Datos Simulación Dinámica Int'!AX29</f>
        <v>0</v>
      </c>
      <c r="AY29" s="164">
        <f>'Datos Simulación Dinámica Int'!AY29</f>
        <v>0</v>
      </c>
      <c r="AZ29" s="164">
        <f>'Datos Simulación Dinámica Int'!AZ29</f>
        <v>0</v>
      </c>
      <c r="BA29" s="164">
        <f>'Datos Simulación Dinámica Int'!BA29</f>
        <v>0</v>
      </c>
      <c r="BB29" s="164">
        <f>'Datos Simulación Dinámica Int'!BB29</f>
        <v>0</v>
      </c>
      <c r="BC29" s="169">
        <f>'Datos Simulación Dinámica Int'!BC29</f>
        <v>48019.193173891304</v>
      </c>
      <c r="BD29" s="165">
        <f>'Datos Simulación Dinámica Int'!BD29</f>
        <v>0</v>
      </c>
      <c r="BE29" s="103">
        <f>'Datos Simulación Dinámica Int'!BE29</f>
        <v>0</v>
      </c>
      <c r="BF29" s="103">
        <f>'Datos Simulación Dinámica Int'!BF29</f>
        <v>0</v>
      </c>
      <c r="BG29" s="103">
        <f>'Datos Simulación Dinámica Int'!BG29</f>
        <v>0</v>
      </c>
      <c r="BH29" s="103">
        <f>'Datos Simulación Dinámica Int'!BH29</f>
        <v>0</v>
      </c>
      <c r="BI29" s="103">
        <f>'Datos Simulación Dinámica Int'!BI29</f>
        <v>0</v>
      </c>
      <c r="BJ29" s="103">
        <f>'Datos Simulación Dinámica Int'!BJ29</f>
        <v>0</v>
      </c>
      <c r="BK29" s="173">
        <f>'Datos Simulación Dinámica Int'!BK29</f>
        <v>-3.3306690738754696E-14</v>
      </c>
      <c r="BL29" s="113">
        <f>'Datos Simulación Dinámica Int'!BL29</f>
        <v>0</v>
      </c>
      <c r="BM29" s="102">
        <f>'Datos Simulación Dinámica Int'!BM29</f>
        <v>0</v>
      </c>
      <c r="BN29" s="102">
        <f>'Datos Simulación Dinámica Int'!BN29</f>
        <v>0</v>
      </c>
      <c r="BO29" s="102">
        <f>'Datos Simulación Dinámica Int'!BO29</f>
        <v>0</v>
      </c>
      <c r="BP29" s="102">
        <f>'Datos Simulación Dinámica Int'!BP29</f>
        <v>0</v>
      </c>
      <c r="BQ29" s="102">
        <f>'Datos Simulación Dinámica Int'!BQ29</f>
        <v>0</v>
      </c>
      <c r="BR29" s="169">
        <f>'Datos Simulación Dinámica Int'!BR29</f>
        <v>364301.99999999988</v>
      </c>
      <c r="BS29" s="165">
        <f>'Datos Simulación Dinámica Int'!BS29</f>
        <v>0</v>
      </c>
      <c r="BT29" s="103">
        <f>'Datos Simulación Dinámica Int'!BT29</f>
        <v>0</v>
      </c>
      <c r="BU29" s="103">
        <f>'Datos Simulación Dinámica Int'!BU29</f>
        <v>0</v>
      </c>
      <c r="BV29" s="103">
        <f>'Datos Simulación Dinámica Int'!BV29</f>
        <v>0</v>
      </c>
      <c r="BW29" s="103">
        <f>'Datos Simulación Dinámica Int'!BW29</f>
        <v>0</v>
      </c>
      <c r="BX29" s="103">
        <f>'Datos Simulación Dinámica Int'!BX29</f>
        <v>0</v>
      </c>
      <c r="BY29" s="103">
        <f>'Datos Simulación Dinámica Int'!BY29</f>
        <v>0</v>
      </c>
      <c r="BZ29" s="173">
        <f>'Datos Simulación Dinámica Int'!BZ29</f>
        <v>-3.3306690738754696E-14</v>
      </c>
      <c r="CA29" s="113">
        <f>'Datos Simulación Dinámica Int'!CA29</f>
        <v>0</v>
      </c>
      <c r="CB29" s="102">
        <f>'Datos Simulación Dinámica Int'!CB29</f>
        <v>0</v>
      </c>
      <c r="CC29" s="102">
        <f>'Datos Simulación Dinámica Int'!CC29</f>
        <v>0</v>
      </c>
      <c r="CD29" s="102">
        <f>'Datos Simulación Dinámica Int'!CD29</f>
        <v>0</v>
      </c>
      <c r="CE29" s="102">
        <f>'Datos Simulación Dinámica Int'!CE29</f>
        <v>0</v>
      </c>
      <c r="CF29" s="102">
        <f>'Datos Simulación Dinámica Int'!CF29</f>
        <v>0</v>
      </c>
      <c r="CG29" s="169">
        <f>'Datos Simulación Dinámica Int'!CG29</f>
        <v>112081.99999999996</v>
      </c>
      <c r="CH29" s="165">
        <f>'Datos Simulación Dinámica Int'!CH29</f>
        <v>0</v>
      </c>
      <c r="CI29" s="103">
        <f>'Datos Simulación Dinámica Int'!CI29</f>
        <v>0</v>
      </c>
      <c r="CJ29" s="103">
        <f>'Datos Simulación Dinámica Int'!CJ29</f>
        <v>0</v>
      </c>
      <c r="CK29" s="103">
        <f>'Datos Simulación Dinámica Int'!CK29</f>
        <v>0</v>
      </c>
      <c r="CL29" s="103">
        <f>'Datos Simulación Dinámica Int'!CL29</f>
        <v>0</v>
      </c>
      <c r="CM29" s="103">
        <f>'Datos Simulación Dinámica Int'!CM29</f>
        <v>0</v>
      </c>
      <c r="CN29" s="103">
        <f>'Datos Simulación Dinámica Int'!CN29</f>
        <v>0</v>
      </c>
      <c r="CO29" s="173">
        <f>'Datos Simulación Dinámica Int'!CO29</f>
        <v>-4.4408920985006262E-14</v>
      </c>
      <c r="CP29" s="113">
        <f>'Datos Simulación Dinámica Int'!CP29</f>
        <v>0</v>
      </c>
      <c r="CQ29" s="102">
        <f>'Datos Simulación Dinámica Int'!CQ29</f>
        <v>0</v>
      </c>
      <c r="CR29" s="102">
        <f>'Datos Simulación Dinámica Int'!CR29</f>
        <v>0</v>
      </c>
      <c r="CS29" s="102">
        <f>'Datos Simulación Dinámica Int'!CS29</f>
        <v>0</v>
      </c>
      <c r="CT29" s="102">
        <f>'Datos Simulación Dinámica Int'!CT29</f>
        <v>0</v>
      </c>
      <c r="CU29" s="102">
        <f>'Datos Simulación Dinámica Int'!CU29</f>
        <v>0</v>
      </c>
      <c r="CV29" s="169">
        <f>'Datos Simulación Dinámica Int'!CV29</f>
        <v>5597.9999999999982</v>
      </c>
      <c r="CW29" s="165">
        <f>'Datos Simulación Dinámica Int'!CW29</f>
        <v>0</v>
      </c>
      <c r="CX29" s="103">
        <f>'Datos Simulación Dinámica Int'!CX29</f>
        <v>0</v>
      </c>
      <c r="CY29" s="103">
        <f>'Datos Simulación Dinámica Int'!CY29</f>
        <v>0</v>
      </c>
      <c r="CZ29" s="103">
        <f>'Datos Simulación Dinámica Int'!CZ29</f>
        <v>0</v>
      </c>
      <c r="DA29" s="103">
        <f>'Datos Simulación Dinámica Int'!DA29</f>
        <v>0</v>
      </c>
      <c r="DB29" s="103">
        <f>'Datos Simulación Dinámica Int'!DB29</f>
        <v>0</v>
      </c>
      <c r="DC29" s="103">
        <f>'Datos Simulación Dinámica Int'!DC29</f>
        <v>0</v>
      </c>
      <c r="DD29" s="173">
        <f>'Datos Simulación Dinámica Int'!DD29</f>
        <v>-3.3306690738754696E-14</v>
      </c>
      <c r="DE29" s="113">
        <f>'Datos Simulación Dinámica Int'!DE29</f>
        <v>0</v>
      </c>
      <c r="DF29" s="102">
        <f>'Datos Simulación Dinámica Int'!DF29</f>
        <v>0</v>
      </c>
      <c r="DG29" s="102">
        <f>'Datos Simulación Dinámica Int'!DG29</f>
        <v>0</v>
      </c>
      <c r="DH29" s="102">
        <f>'Datos Simulación Dinámica Int'!DH29</f>
        <v>0</v>
      </c>
      <c r="DI29" s="102">
        <f>'Datos Simulación Dinámica Int'!DI29</f>
        <v>0</v>
      </c>
      <c r="DJ29" s="102">
        <f>'Datos Simulación Dinámica Int'!DJ29</f>
        <v>0</v>
      </c>
      <c r="DK29" s="169">
        <f>'Datos Simulación Dinámica Int'!DK29</f>
        <v>246621.99999999988</v>
      </c>
      <c r="DL29" s="165">
        <f>'Datos Simulación Dinámica Int'!DL29</f>
        <v>0</v>
      </c>
      <c r="DM29" s="103">
        <f>'Datos Simulación Dinámica Int'!DM29</f>
        <v>0</v>
      </c>
      <c r="DN29" s="103">
        <f>'Datos Simulación Dinámica Int'!DN29</f>
        <v>0</v>
      </c>
      <c r="DO29" s="103">
        <f>'Datos Simulación Dinámica Int'!DO29</f>
        <v>0</v>
      </c>
      <c r="DP29" s="103">
        <f>'Datos Simulación Dinámica Int'!DP29</f>
        <v>0</v>
      </c>
      <c r="DQ29" s="103">
        <f>'Datos Simulación Dinámica Int'!DQ29</f>
        <v>0</v>
      </c>
      <c r="DR29" s="103">
        <f>'Datos Simulación Dinámica Int'!DR29</f>
        <v>0</v>
      </c>
      <c r="DS29" s="173">
        <f>'Datos Simulación Dinámica Int'!DS29</f>
        <v>-4.4408920985006262E-14</v>
      </c>
      <c r="DT29" s="102">
        <f>'Datos Simulación Dinámica Int'!DT29</f>
        <v>0</v>
      </c>
      <c r="DU29" s="102">
        <f>'Datos Simulación Dinámica Int'!DU29</f>
        <v>0</v>
      </c>
      <c r="DV29" s="102">
        <f>'Datos Simulación Dinámica Int'!DV29</f>
        <v>0</v>
      </c>
      <c r="DW29" s="102">
        <f>'Datos Simulación Dinámica Int'!DW29</f>
        <v>0</v>
      </c>
      <c r="DX29" s="102">
        <f>'Datos Simulación Dinámica Int'!DX29</f>
        <v>0</v>
      </c>
      <c r="DY29" s="102">
        <f>'Datos Simulación Dinámica Int'!DY29</f>
        <v>0</v>
      </c>
    </row>
    <row r="30" spans="1:129" ht="15" customHeight="1" x14ac:dyDescent="0.55000000000000004">
      <c r="A30" s="152">
        <f>'Datos Simulación Dinámica Int'!A30</f>
        <v>22</v>
      </c>
      <c r="B30" s="152" t="str">
        <f>'Datos Simulación Dinámica Int'!B30</f>
        <v>016001</v>
      </c>
      <c r="C30" s="151" t="str">
        <f>'Datos Simulación Dinámica Int'!C30</f>
        <v>Elaboración de productos de molinería</v>
      </c>
      <c r="D30" s="165">
        <f>'Datos Simulación Dinámica Int'!D30</f>
        <v>776728.8202124068</v>
      </c>
      <c r="E30" s="162">
        <f>'Datos Simulación Dinámica Int'!E30</f>
        <v>736705.49261672131</v>
      </c>
      <c r="F30" s="162">
        <f>'Datos Simulación Dinámica Int'!F30</f>
        <v>0</v>
      </c>
      <c r="G30" s="162">
        <f>'Datos Simulación Dinámica Int'!G30</f>
        <v>0</v>
      </c>
      <c r="H30" s="162">
        <f>'Datos Simulación Dinámica Int'!H30</f>
        <v>528.35394997983133</v>
      </c>
      <c r="I30" s="162">
        <f>'Datos Simulación Dinámica Int'!I30</f>
        <v>11593.083489244293</v>
      </c>
      <c r="J30" s="162">
        <f>'Datos Simulación Dinámica Int'!J30</f>
        <v>27901.89015646133</v>
      </c>
      <c r="K30" s="315">
        <f>'Datos Simulación Dinámica Int'!K30</f>
        <v>1118392</v>
      </c>
      <c r="L30" s="321">
        <f>'Datos Simulación Dinámica Int'!L30</f>
        <v>12861</v>
      </c>
      <c r="M30" s="321">
        <f>'Datos Simulación Dinámica Int'!M30</f>
        <v>195311.18086017788</v>
      </c>
      <c r="N30" s="321">
        <f>'Datos Simulación Dinámica Int'!N30</f>
        <v>500258</v>
      </c>
      <c r="O30" s="321">
        <f>'Datos Simulación Dinámica Int'!O30</f>
        <v>64680</v>
      </c>
      <c r="P30" s="321">
        <f>'Datos Simulación Dinámica Int'!P30</f>
        <v>6142</v>
      </c>
      <c r="Q30" s="321">
        <f>'Datos Simulación Dinámica Int'!Q30</f>
        <v>429436</v>
      </c>
      <c r="R30" s="318">
        <f>'Datos Simulación Dinámica Int'!R30</f>
        <v>776728.8202124068</v>
      </c>
      <c r="S30" s="162">
        <f>'Datos Simulación Dinámica Int'!S30</f>
        <v>736705.49261672131</v>
      </c>
      <c r="T30" s="162">
        <f>'Datos Simulación Dinámica Int'!T30</f>
        <v>0</v>
      </c>
      <c r="U30" s="162">
        <f>'Datos Simulación Dinámica Int'!U30</f>
        <v>0</v>
      </c>
      <c r="V30" s="162">
        <f>'Datos Simulación Dinámica Int'!V30</f>
        <v>528.35394997983133</v>
      </c>
      <c r="W30" s="162">
        <f>'Datos Simulación Dinámica Int'!W30</f>
        <v>11593.083489244293</v>
      </c>
      <c r="X30" s="162">
        <f>'Datos Simulación Dinámica Int'!X30</f>
        <v>27901.89015646133</v>
      </c>
      <c r="Y30" s="170">
        <f>'Datos Simulación Dinámica Int'!Y30</f>
        <v>1118392</v>
      </c>
      <c r="Z30" s="165">
        <f>'Datos Simulación Dinámica Int'!Z30</f>
        <v>0</v>
      </c>
      <c r="AA30" s="162">
        <f>'Datos Simulación Dinámica Int'!AA30</f>
        <v>0</v>
      </c>
      <c r="AB30" s="162">
        <f>'Datos Simulación Dinámica Int'!AB30</f>
        <v>0</v>
      </c>
      <c r="AC30" s="162">
        <f>'Datos Simulación Dinámica Int'!AC30</f>
        <v>0</v>
      </c>
      <c r="AD30" s="162">
        <f>'Datos Simulación Dinámica Int'!AD30</f>
        <v>0</v>
      </c>
      <c r="AE30" s="162">
        <f>'Datos Simulación Dinámica Int'!AE30</f>
        <v>0</v>
      </c>
      <c r="AF30" s="162">
        <f>'Datos Simulación Dinámica Int'!AF30</f>
        <v>0</v>
      </c>
      <c r="AG30" s="173">
        <f>'Datos Simulación Dinámica Int'!AG30</f>
        <v>0</v>
      </c>
      <c r="AH30" s="164">
        <f>'Datos Simulación Dinámica Int'!AH30</f>
        <v>0</v>
      </c>
      <c r="AI30" s="164">
        <f>'Datos Simulación Dinámica Int'!AI30</f>
        <v>0</v>
      </c>
      <c r="AJ30" s="164">
        <f>'Datos Simulación Dinámica Int'!AJ30</f>
        <v>0</v>
      </c>
      <c r="AK30" s="164">
        <f>'Datos Simulación Dinámica Int'!AK30</f>
        <v>0</v>
      </c>
      <c r="AL30" s="164">
        <f>'Datos Simulación Dinámica Int'!AL30</f>
        <v>0</v>
      </c>
      <c r="AM30" s="164">
        <f>'Datos Simulación Dinámica Int'!AM30</f>
        <v>0</v>
      </c>
      <c r="AN30" s="169">
        <f>'Datos Simulación Dinámica Int'!AN30</f>
        <v>12861</v>
      </c>
      <c r="AO30" s="165">
        <f>'Datos Simulación Dinámica Int'!AO30</f>
        <v>0</v>
      </c>
      <c r="AP30" s="162">
        <f>'Datos Simulación Dinámica Int'!AP30</f>
        <v>0</v>
      </c>
      <c r="AQ30" s="162">
        <f>'Datos Simulación Dinámica Int'!AQ30</f>
        <v>0</v>
      </c>
      <c r="AR30" s="162">
        <f>'Datos Simulación Dinámica Int'!AR30</f>
        <v>0</v>
      </c>
      <c r="AS30" s="162">
        <f>'Datos Simulación Dinámica Int'!AS30</f>
        <v>0</v>
      </c>
      <c r="AT30" s="162">
        <f>'Datos Simulación Dinámica Int'!AT30</f>
        <v>0</v>
      </c>
      <c r="AU30" s="162">
        <f>'Datos Simulación Dinámica Int'!AU30</f>
        <v>0</v>
      </c>
      <c r="AV30" s="173">
        <f>'Datos Simulación Dinámica Int'!AV30</f>
        <v>0</v>
      </c>
      <c r="AW30" s="164">
        <f>'Datos Simulación Dinámica Int'!AW30</f>
        <v>0</v>
      </c>
      <c r="AX30" s="164">
        <f>'Datos Simulación Dinámica Int'!AX30</f>
        <v>0</v>
      </c>
      <c r="AY30" s="164">
        <f>'Datos Simulación Dinámica Int'!AY30</f>
        <v>0</v>
      </c>
      <c r="AZ30" s="164">
        <f>'Datos Simulación Dinámica Int'!AZ30</f>
        <v>0</v>
      </c>
      <c r="BA30" s="164">
        <f>'Datos Simulación Dinámica Int'!BA30</f>
        <v>0</v>
      </c>
      <c r="BB30" s="164">
        <f>'Datos Simulación Dinámica Int'!BB30</f>
        <v>0</v>
      </c>
      <c r="BC30" s="169">
        <f>'Datos Simulación Dinámica Int'!BC30</f>
        <v>195311.18086017788</v>
      </c>
      <c r="BD30" s="165">
        <f>'Datos Simulación Dinámica Int'!BD30</f>
        <v>0</v>
      </c>
      <c r="BE30" s="103">
        <f>'Datos Simulación Dinámica Int'!BE30</f>
        <v>0</v>
      </c>
      <c r="BF30" s="103">
        <f>'Datos Simulación Dinámica Int'!BF30</f>
        <v>0</v>
      </c>
      <c r="BG30" s="103">
        <f>'Datos Simulación Dinámica Int'!BG30</f>
        <v>0</v>
      </c>
      <c r="BH30" s="103">
        <f>'Datos Simulación Dinámica Int'!BH30</f>
        <v>0</v>
      </c>
      <c r="BI30" s="103">
        <f>'Datos Simulación Dinámica Int'!BI30</f>
        <v>0</v>
      </c>
      <c r="BJ30" s="103">
        <f>'Datos Simulación Dinámica Int'!BJ30</f>
        <v>0</v>
      </c>
      <c r="BK30" s="173">
        <f>'Datos Simulación Dinámica Int'!BK30</f>
        <v>0</v>
      </c>
      <c r="BL30" s="113">
        <f>'Datos Simulación Dinámica Int'!BL30</f>
        <v>0</v>
      </c>
      <c r="BM30" s="102">
        <f>'Datos Simulación Dinámica Int'!BM30</f>
        <v>0</v>
      </c>
      <c r="BN30" s="102">
        <f>'Datos Simulación Dinámica Int'!BN30</f>
        <v>0</v>
      </c>
      <c r="BO30" s="102">
        <f>'Datos Simulación Dinámica Int'!BO30</f>
        <v>0</v>
      </c>
      <c r="BP30" s="102">
        <f>'Datos Simulación Dinámica Int'!BP30</f>
        <v>0</v>
      </c>
      <c r="BQ30" s="102">
        <f>'Datos Simulación Dinámica Int'!BQ30</f>
        <v>0</v>
      </c>
      <c r="BR30" s="169">
        <f>'Datos Simulación Dinámica Int'!BR30</f>
        <v>500258</v>
      </c>
      <c r="BS30" s="165">
        <f>'Datos Simulación Dinámica Int'!BS30</f>
        <v>0</v>
      </c>
      <c r="BT30" s="103">
        <f>'Datos Simulación Dinámica Int'!BT30</f>
        <v>0</v>
      </c>
      <c r="BU30" s="103">
        <f>'Datos Simulación Dinámica Int'!BU30</f>
        <v>0</v>
      </c>
      <c r="BV30" s="103">
        <f>'Datos Simulación Dinámica Int'!BV30</f>
        <v>0</v>
      </c>
      <c r="BW30" s="103">
        <f>'Datos Simulación Dinámica Int'!BW30</f>
        <v>0</v>
      </c>
      <c r="BX30" s="103">
        <f>'Datos Simulación Dinámica Int'!BX30</f>
        <v>0</v>
      </c>
      <c r="BY30" s="103">
        <f>'Datos Simulación Dinámica Int'!BY30</f>
        <v>0</v>
      </c>
      <c r="BZ30" s="173">
        <f>'Datos Simulación Dinámica Int'!BZ30</f>
        <v>0</v>
      </c>
      <c r="CA30" s="113">
        <f>'Datos Simulación Dinámica Int'!CA30</f>
        <v>0</v>
      </c>
      <c r="CB30" s="102">
        <f>'Datos Simulación Dinámica Int'!CB30</f>
        <v>0</v>
      </c>
      <c r="CC30" s="102">
        <f>'Datos Simulación Dinámica Int'!CC30</f>
        <v>0</v>
      </c>
      <c r="CD30" s="102">
        <f>'Datos Simulación Dinámica Int'!CD30</f>
        <v>0</v>
      </c>
      <c r="CE30" s="102">
        <f>'Datos Simulación Dinámica Int'!CE30</f>
        <v>0</v>
      </c>
      <c r="CF30" s="102">
        <f>'Datos Simulación Dinámica Int'!CF30</f>
        <v>0</v>
      </c>
      <c r="CG30" s="169">
        <f>'Datos Simulación Dinámica Int'!CG30</f>
        <v>64680</v>
      </c>
      <c r="CH30" s="165">
        <f>'Datos Simulación Dinámica Int'!CH30</f>
        <v>0</v>
      </c>
      <c r="CI30" s="103">
        <f>'Datos Simulación Dinámica Int'!CI30</f>
        <v>0</v>
      </c>
      <c r="CJ30" s="103">
        <f>'Datos Simulación Dinámica Int'!CJ30</f>
        <v>0</v>
      </c>
      <c r="CK30" s="103">
        <f>'Datos Simulación Dinámica Int'!CK30</f>
        <v>0</v>
      </c>
      <c r="CL30" s="103">
        <f>'Datos Simulación Dinámica Int'!CL30</f>
        <v>0</v>
      </c>
      <c r="CM30" s="103">
        <f>'Datos Simulación Dinámica Int'!CM30</f>
        <v>0</v>
      </c>
      <c r="CN30" s="103">
        <f>'Datos Simulación Dinámica Int'!CN30</f>
        <v>0</v>
      </c>
      <c r="CO30" s="173">
        <f>'Datos Simulación Dinámica Int'!CO30</f>
        <v>0</v>
      </c>
      <c r="CP30" s="113">
        <f>'Datos Simulación Dinámica Int'!CP30</f>
        <v>0</v>
      </c>
      <c r="CQ30" s="102">
        <f>'Datos Simulación Dinámica Int'!CQ30</f>
        <v>0</v>
      </c>
      <c r="CR30" s="102">
        <f>'Datos Simulación Dinámica Int'!CR30</f>
        <v>0</v>
      </c>
      <c r="CS30" s="102">
        <f>'Datos Simulación Dinámica Int'!CS30</f>
        <v>0</v>
      </c>
      <c r="CT30" s="102">
        <f>'Datos Simulación Dinámica Int'!CT30</f>
        <v>0</v>
      </c>
      <c r="CU30" s="102">
        <f>'Datos Simulación Dinámica Int'!CU30</f>
        <v>0</v>
      </c>
      <c r="CV30" s="169">
        <f>'Datos Simulación Dinámica Int'!CV30</f>
        <v>6142</v>
      </c>
      <c r="CW30" s="165">
        <f>'Datos Simulación Dinámica Int'!CW30</f>
        <v>0</v>
      </c>
      <c r="CX30" s="103">
        <f>'Datos Simulación Dinámica Int'!CX30</f>
        <v>0</v>
      </c>
      <c r="CY30" s="103">
        <f>'Datos Simulación Dinámica Int'!CY30</f>
        <v>0</v>
      </c>
      <c r="CZ30" s="103">
        <f>'Datos Simulación Dinámica Int'!CZ30</f>
        <v>0</v>
      </c>
      <c r="DA30" s="103">
        <f>'Datos Simulación Dinámica Int'!DA30</f>
        <v>0</v>
      </c>
      <c r="DB30" s="103">
        <f>'Datos Simulación Dinámica Int'!DB30</f>
        <v>0</v>
      </c>
      <c r="DC30" s="103">
        <f>'Datos Simulación Dinámica Int'!DC30</f>
        <v>0</v>
      </c>
      <c r="DD30" s="173">
        <f>'Datos Simulación Dinámica Int'!DD30</f>
        <v>0</v>
      </c>
      <c r="DE30" s="113">
        <f>'Datos Simulación Dinámica Int'!DE30</f>
        <v>0</v>
      </c>
      <c r="DF30" s="102">
        <f>'Datos Simulación Dinámica Int'!DF30</f>
        <v>0</v>
      </c>
      <c r="DG30" s="102">
        <f>'Datos Simulación Dinámica Int'!DG30</f>
        <v>0</v>
      </c>
      <c r="DH30" s="102">
        <f>'Datos Simulación Dinámica Int'!DH30</f>
        <v>0</v>
      </c>
      <c r="DI30" s="102">
        <f>'Datos Simulación Dinámica Int'!DI30</f>
        <v>0</v>
      </c>
      <c r="DJ30" s="102">
        <f>'Datos Simulación Dinámica Int'!DJ30</f>
        <v>0</v>
      </c>
      <c r="DK30" s="169">
        <f>'Datos Simulación Dinámica Int'!DK30</f>
        <v>429436.00000000006</v>
      </c>
      <c r="DL30" s="165">
        <f>'Datos Simulación Dinámica Int'!DL30</f>
        <v>0</v>
      </c>
      <c r="DM30" s="103">
        <f>'Datos Simulación Dinámica Int'!DM30</f>
        <v>0</v>
      </c>
      <c r="DN30" s="103">
        <f>'Datos Simulación Dinámica Int'!DN30</f>
        <v>0</v>
      </c>
      <c r="DO30" s="103">
        <f>'Datos Simulación Dinámica Int'!DO30</f>
        <v>0</v>
      </c>
      <c r="DP30" s="103">
        <f>'Datos Simulación Dinámica Int'!DP30</f>
        <v>0</v>
      </c>
      <c r="DQ30" s="103">
        <f>'Datos Simulación Dinámica Int'!DQ30</f>
        <v>0</v>
      </c>
      <c r="DR30" s="103">
        <f>'Datos Simulación Dinámica Int'!DR30</f>
        <v>0</v>
      </c>
      <c r="DS30" s="173">
        <f>'Datos Simulación Dinámica Int'!DS30</f>
        <v>2.2204460492503131E-14</v>
      </c>
      <c r="DT30" s="102">
        <f>'Datos Simulación Dinámica Int'!DT30</f>
        <v>0</v>
      </c>
      <c r="DU30" s="102">
        <f>'Datos Simulación Dinámica Int'!DU30</f>
        <v>0</v>
      </c>
      <c r="DV30" s="102">
        <f>'Datos Simulación Dinámica Int'!DV30</f>
        <v>0</v>
      </c>
      <c r="DW30" s="102">
        <f>'Datos Simulación Dinámica Int'!DW30</f>
        <v>0</v>
      </c>
      <c r="DX30" s="102">
        <f>'Datos Simulación Dinámica Int'!DX30</f>
        <v>0</v>
      </c>
      <c r="DY30" s="102">
        <f>'Datos Simulación Dinámica Int'!DY30</f>
        <v>0</v>
      </c>
    </row>
    <row r="31" spans="1:129" ht="15" customHeight="1" x14ac:dyDescent="0.55000000000000004">
      <c r="A31" s="152">
        <f>'Datos Simulación Dinámica Int'!A31</f>
        <v>23</v>
      </c>
      <c r="B31" s="152" t="str">
        <f>'Datos Simulación Dinámica Int'!B31</f>
        <v>016002</v>
      </c>
      <c r="C31" s="151" t="str">
        <f>'Datos Simulación Dinámica Int'!C31</f>
        <v>Elaboración de productos de la panadería</v>
      </c>
      <c r="D31" s="165">
        <f>'Datos Simulación Dinámica Int'!D31</f>
        <v>941545.07359805994</v>
      </c>
      <c r="E31" s="162">
        <f>'Datos Simulación Dinámica Int'!E31</f>
        <v>922589.624108408</v>
      </c>
      <c r="F31" s="162">
        <f>'Datos Simulación Dinámica Int'!F31</f>
        <v>0</v>
      </c>
      <c r="G31" s="162">
        <f>'Datos Simulación Dinámica Int'!G31</f>
        <v>0</v>
      </c>
      <c r="H31" s="162">
        <f>'Datos Simulación Dinámica Int'!H31</f>
        <v>168.20144239756223</v>
      </c>
      <c r="I31" s="162">
        <f>'Datos Simulación Dinámica Int'!I31</f>
        <v>414.83050935776532</v>
      </c>
      <c r="J31" s="162">
        <f>'Datos Simulación Dinámica Int'!J31</f>
        <v>18372.417537896661</v>
      </c>
      <c r="K31" s="315">
        <f>'Datos Simulación Dinámica Int'!K31</f>
        <v>1017048.9999999998</v>
      </c>
      <c r="L31" s="321">
        <f>'Datos Simulación Dinámica Int'!L31</f>
        <v>50336.999999999978</v>
      </c>
      <c r="M31" s="321">
        <f>'Datos Simulación Dinámica Int'!M31</f>
        <v>46179.034076775664</v>
      </c>
      <c r="N31" s="321">
        <f>'Datos Simulación Dinámica Int'!N31</f>
        <v>440317</v>
      </c>
      <c r="O31" s="321">
        <f>'Datos Simulación Dinámica Int'!O31</f>
        <v>118918</v>
      </c>
      <c r="P31" s="321">
        <f>'Datos Simulación Dinámica Int'!P31</f>
        <v>5330</v>
      </c>
      <c r="Q31" s="321">
        <f>'Datos Simulación Dinámica Int'!Q31</f>
        <v>316069</v>
      </c>
      <c r="R31" s="318">
        <f>'Datos Simulación Dinámica Int'!R31</f>
        <v>941545.07359805994</v>
      </c>
      <c r="S31" s="162">
        <f>'Datos Simulación Dinámica Int'!S31</f>
        <v>922589.624108408</v>
      </c>
      <c r="T31" s="162">
        <f>'Datos Simulación Dinámica Int'!T31</f>
        <v>0</v>
      </c>
      <c r="U31" s="162">
        <f>'Datos Simulación Dinámica Int'!U31</f>
        <v>0</v>
      </c>
      <c r="V31" s="162">
        <f>'Datos Simulación Dinámica Int'!V31</f>
        <v>168.20144239756223</v>
      </c>
      <c r="W31" s="162">
        <f>'Datos Simulación Dinámica Int'!W31</f>
        <v>414.83050935776532</v>
      </c>
      <c r="X31" s="162">
        <f>'Datos Simulación Dinámica Int'!X31</f>
        <v>18372.417537896661</v>
      </c>
      <c r="Y31" s="170">
        <f>'Datos Simulación Dinámica Int'!Y31</f>
        <v>1017048.9999999998</v>
      </c>
      <c r="Z31" s="165">
        <f>'Datos Simulación Dinámica Int'!Z31</f>
        <v>0</v>
      </c>
      <c r="AA31" s="162">
        <f>'Datos Simulación Dinámica Int'!AA31</f>
        <v>0</v>
      </c>
      <c r="AB31" s="162">
        <f>'Datos Simulación Dinámica Int'!AB31</f>
        <v>0</v>
      </c>
      <c r="AC31" s="162">
        <f>'Datos Simulación Dinámica Int'!AC31</f>
        <v>0</v>
      </c>
      <c r="AD31" s="162">
        <f>'Datos Simulación Dinámica Int'!AD31</f>
        <v>0</v>
      </c>
      <c r="AE31" s="162">
        <f>'Datos Simulación Dinámica Int'!AE31</f>
        <v>0</v>
      </c>
      <c r="AF31" s="162">
        <f>'Datos Simulación Dinámica Int'!AF31</f>
        <v>0</v>
      </c>
      <c r="AG31" s="173">
        <f>'Datos Simulación Dinámica Int'!AG31</f>
        <v>0</v>
      </c>
      <c r="AH31" s="164">
        <f>'Datos Simulación Dinámica Int'!AH31</f>
        <v>0</v>
      </c>
      <c r="AI31" s="164">
        <f>'Datos Simulación Dinámica Int'!AI31</f>
        <v>0</v>
      </c>
      <c r="AJ31" s="164">
        <f>'Datos Simulación Dinámica Int'!AJ31</f>
        <v>0</v>
      </c>
      <c r="AK31" s="164">
        <f>'Datos Simulación Dinámica Int'!AK31</f>
        <v>0</v>
      </c>
      <c r="AL31" s="164">
        <f>'Datos Simulación Dinámica Int'!AL31</f>
        <v>0</v>
      </c>
      <c r="AM31" s="164">
        <f>'Datos Simulación Dinámica Int'!AM31</f>
        <v>0</v>
      </c>
      <c r="AN31" s="169">
        <f>'Datos Simulación Dinámica Int'!AN31</f>
        <v>50337</v>
      </c>
      <c r="AO31" s="165">
        <f>'Datos Simulación Dinámica Int'!AO31</f>
        <v>0</v>
      </c>
      <c r="AP31" s="162">
        <f>'Datos Simulación Dinámica Int'!AP31</f>
        <v>0</v>
      </c>
      <c r="AQ31" s="162">
        <f>'Datos Simulación Dinámica Int'!AQ31</f>
        <v>0</v>
      </c>
      <c r="AR31" s="162">
        <f>'Datos Simulación Dinámica Int'!AR31</f>
        <v>0</v>
      </c>
      <c r="AS31" s="162">
        <f>'Datos Simulación Dinámica Int'!AS31</f>
        <v>0</v>
      </c>
      <c r="AT31" s="162">
        <f>'Datos Simulación Dinámica Int'!AT31</f>
        <v>0</v>
      </c>
      <c r="AU31" s="162">
        <f>'Datos Simulación Dinámica Int'!AU31</f>
        <v>0</v>
      </c>
      <c r="AV31" s="173">
        <f>'Datos Simulación Dinámica Int'!AV31</f>
        <v>4.4408920985006262E-14</v>
      </c>
      <c r="AW31" s="164">
        <f>'Datos Simulación Dinámica Int'!AW31</f>
        <v>0</v>
      </c>
      <c r="AX31" s="164">
        <f>'Datos Simulación Dinámica Int'!AX31</f>
        <v>0</v>
      </c>
      <c r="AY31" s="164">
        <f>'Datos Simulación Dinámica Int'!AY31</f>
        <v>0</v>
      </c>
      <c r="AZ31" s="164">
        <f>'Datos Simulación Dinámica Int'!AZ31</f>
        <v>0</v>
      </c>
      <c r="BA31" s="164">
        <f>'Datos Simulación Dinámica Int'!BA31</f>
        <v>0</v>
      </c>
      <c r="BB31" s="164">
        <f>'Datos Simulación Dinámica Int'!BB31</f>
        <v>0</v>
      </c>
      <c r="BC31" s="169">
        <f>'Datos Simulación Dinámica Int'!BC31</f>
        <v>46179.034076775642</v>
      </c>
      <c r="BD31" s="165">
        <f>'Datos Simulación Dinámica Int'!BD31</f>
        <v>0</v>
      </c>
      <c r="BE31" s="103">
        <f>'Datos Simulación Dinámica Int'!BE31</f>
        <v>0</v>
      </c>
      <c r="BF31" s="103">
        <f>'Datos Simulación Dinámica Int'!BF31</f>
        <v>0</v>
      </c>
      <c r="BG31" s="103">
        <f>'Datos Simulación Dinámica Int'!BG31</f>
        <v>0</v>
      </c>
      <c r="BH31" s="103">
        <f>'Datos Simulación Dinámica Int'!BH31</f>
        <v>0</v>
      </c>
      <c r="BI31" s="103">
        <f>'Datos Simulación Dinámica Int'!BI31</f>
        <v>0</v>
      </c>
      <c r="BJ31" s="103">
        <f>'Datos Simulación Dinámica Int'!BJ31</f>
        <v>0</v>
      </c>
      <c r="BK31" s="173">
        <f>'Datos Simulación Dinámica Int'!BK31</f>
        <v>-4.4408920985006262E-14</v>
      </c>
      <c r="BL31" s="113">
        <f>'Datos Simulación Dinámica Int'!BL31</f>
        <v>0</v>
      </c>
      <c r="BM31" s="102">
        <f>'Datos Simulación Dinámica Int'!BM31</f>
        <v>0</v>
      </c>
      <c r="BN31" s="102">
        <f>'Datos Simulación Dinámica Int'!BN31</f>
        <v>0</v>
      </c>
      <c r="BO31" s="102">
        <f>'Datos Simulación Dinámica Int'!BO31</f>
        <v>0</v>
      </c>
      <c r="BP31" s="102">
        <f>'Datos Simulación Dinámica Int'!BP31</f>
        <v>0</v>
      </c>
      <c r="BQ31" s="102">
        <f>'Datos Simulación Dinámica Int'!BQ31</f>
        <v>0</v>
      </c>
      <c r="BR31" s="169">
        <f>'Datos Simulación Dinámica Int'!BR31</f>
        <v>440316.99999999977</v>
      </c>
      <c r="BS31" s="165">
        <f>'Datos Simulación Dinámica Int'!BS31</f>
        <v>0</v>
      </c>
      <c r="BT31" s="103">
        <f>'Datos Simulación Dinámica Int'!BT31</f>
        <v>0</v>
      </c>
      <c r="BU31" s="103">
        <f>'Datos Simulación Dinámica Int'!BU31</f>
        <v>0</v>
      </c>
      <c r="BV31" s="103">
        <f>'Datos Simulación Dinámica Int'!BV31</f>
        <v>0</v>
      </c>
      <c r="BW31" s="103">
        <f>'Datos Simulación Dinámica Int'!BW31</f>
        <v>0</v>
      </c>
      <c r="BX31" s="103">
        <f>'Datos Simulación Dinámica Int'!BX31</f>
        <v>0</v>
      </c>
      <c r="BY31" s="103">
        <f>'Datos Simulación Dinámica Int'!BY31</f>
        <v>0</v>
      </c>
      <c r="BZ31" s="173">
        <f>'Datos Simulación Dinámica Int'!BZ31</f>
        <v>-5.5511151231257827E-14</v>
      </c>
      <c r="CA31" s="113">
        <f>'Datos Simulación Dinámica Int'!CA31</f>
        <v>0</v>
      </c>
      <c r="CB31" s="102">
        <f>'Datos Simulación Dinámica Int'!CB31</f>
        <v>0</v>
      </c>
      <c r="CC31" s="102">
        <f>'Datos Simulación Dinámica Int'!CC31</f>
        <v>0</v>
      </c>
      <c r="CD31" s="102">
        <f>'Datos Simulación Dinámica Int'!CD31</f>
        <v>0</v>
      </c>
      <c r="CE31" s="102">
        <f>'Datos Simulación Dinámica Int'!CE31</f>
        <v>0</v>
      </c>
      <c r="CF31" s="102">
        <f>'Datos Simulación Dinámica Int'!CF31</f>
        <v>0</v>
      </c>
      <c r="CG31" s="169">
        <f>'Datos Simulación Dinámica Int'!CG31</f>
        <v>118917.99999999994</v>
      </c>
      <c r="CH31" s="165">
        <f>'Datos Simulación Dinámica Int'!CH31</f>
        <v>0</v>
      </c>
      <c r="CI31" s="103">
        <f>'Datos Simulación Dinámica Int'!CI31</f>
        <v>0</v>
      </c>
      <c r="CJ31" s="103">
        <f>'Datos Simulación Dinámica Int'!CJ31</f>
        <v>0</v>
      </c>
      <c r="CK31" s="103">
        <f>'Datos Simulación Dinámica Int'!CK31</f>
        <v>0</v>
      </c>
      <c r="CL31" s="103">
        <f>'Datos Simulación Dinámica Int'!CL31</f>
        <v>0</v>
      </c>
      <c r="CM31" s="103">
        <f>'Datos Simulación Dinámica Int'!CM31</f>
        <v>0</v>
      </c>
      <c r="CN31" s="103">
        <f>'Datos Simulación Dinámica Int'!CN31</f>
        <v>0</v>
      </c>
      <c r="CO31" s="173">
        <f>'Datos Simulación Dinámica Int'!CO31</f>
        <v>-4.4408920985006262E-14</v>
      </c>
      <c r="CP31" s="113">
        <f>'Datos Simulación Dinámica Int'!CP31</f>
        <v>0</v>
      </c>
      <c r="CQ31" s="102">
        <f>'Datos Simulación Dinámica Int'!CQ31</f>
        <v>0</v>
      </c>
      <c r="CR31" s="102">
        <f>'Datos Simulación Dinámica Int'!CR31</f>
        <v>0</v>
      </c>
      <c r="CS31" s="102">
        <f>'Datos Simulación Dinámica Int'!CS31</f>
        <v>0</v>
      </c>
      <c r="CT31" s="102">
        <f>'Datos Simulación Dinámica Int'!CT31</f>
        <v>0</v>
      </c>
      <c r="CU31" s="102">
        <f>'Datos Simulación Dinámica Int'!CU31</f>
        <v>0</v>
      </c>
      <c r="CV31" s="169">
        <f>'Datos Simulación Dinámica Int'!CV31</f>
        <v>5329.9999999999973</v>
      </c>
      <c r="CW31" s="165">
        <f>'Datos Simulación Dinámica Int'!CW31</f>
        <v>0</v>
      </c>
      <c r="CX31" s="103">
        <f>'Datos Simulación Dinámica Int'!CX31</f>
        <v>0</v>
      </c>
      <c r="CY31" s="103">
        <f>'Datos Simulación Dinámica Int'!CY31</f>
        <v>0</v>
      </c>
      <c r="CZ31" s="103">
        <f>'Datos Simulación Dinámica Int'!CZ31</f>
        <v>0</v>
      </c>
      <c r="DA31" s="103">
        <f>'Datos Simulación Dinámica Int'!DA31</f>
        <v>0</v>
      </c>
      <c r="DB31" s="103">
        <f>'Datos Simulación Dinámica Int'!DB31</f>
        <v>0</v>
      </c>
      <c r="DC31" s="103">
        <f>'Datos Simulación Dinámica Int'!DC31</f>
        <v>0</v>
      </c>
      <c r="DD31" s="173">
        <f>'Datos Simulación Dinámica Int'!DD31</f>
        <v>-5.5511151231257827E-14</v>
      </c>
      <c r="DE31" s="113">
        <f>'Datos Simulación Dinámica Int'!DE31</f>
        <v>0</v>
      </c>
      <c r="DF31" s="102">
        <f>'Datos Simulación Dinámica Int'!DF31</f>
        <v>0</v>
      </c>
      <c r="DG31" s="102">
        <f>'Datos Simulación Dinámica Int'!DG31</f>
        <v>0</v>
      </c>
      <c r="DH31" s="102">
        <f>'Datos Simulación Dinámica Int'!DH31</f>
        <v>0</v>
      </c>
      <c r="DI31" s="102">
        <f>'Datos Simulación Dinámica Int'!DI31</f>
        <v>0</v>
      </c>
      <c r="DJ31" s="102">
        <f>'Datos Simulación Dinámica Int'!DJ31</f>
        <v>0</v>
      </c>
      <c r="DK31" s="169">
        <f>'Datos Simulación Dinámica Int'!DK31</f>
        <v>316068.99999999988</v>
      </c>
      <c r="DL31" s="165">
        <f>'Datos Simulación Dinámica Int'!DL31</f>
        <v>0</v>
      </c>
      <c r="DM31" s="103">
        <f>'Datos Simulación Dinámica Int'!DM31</f>
        <v>0</v>
      </c>
      <c r="DN31" s="103">
        <f>'Datos Simulación Dinámica Int'!DN31</f>
        <v>0</v>
      </c>
      <c r="DO31" s="103">
        <f>'Datos Simulación Dinámica Int'!DO31</f>
        <v>0</v>
      </c>
      <c r="DP31" s="103">
        <f>'Datos Simulación Dinámica Int'!DP31</f>
        <v>0</v>
      </c>
      <c r="DQ31" s="103">
        <f>'Datos Simulación Dinámica Int'!DQ31</f>
        <v>0</v>
      </c>
      <c r="DR31" s="103">
        <f>'Datos Simulación Dinámica Int'!DR31</f>
        <v>0</v>
      </c>
      <c r="DS31" s="173">
        <f>'Datos Simulación Dinámica Int'!DS31</f>
        <v>-3.3306690738754696E-14</v>
      </c>
      <c r="DT31" s="102">
        <f>'Datos Simulación Dinámica Int'!DT31</f>
        <v>0</v>
      </c>
      <c r="DU31" s="102">
        <f>'Datos Simulación Dinámica Int'!DU31</f>
        <v>0</v>
      </c>
      <c r="DV31" s="102">
        <f>'Datos Simulación Dinámica Int'!DV31</f>
        <v>0</v>
      </c>
      <c r="DW31" s="102">
        <f>'Datos Simulación Dinámica Int'!DW31</f>
        <v>0</v>
      </c>
      <c r="DX31" s="102">
        <f>'Datos Simulación Dinámica Int'!DX31</f>
        <v>0</v>
      </c>
      <c r="DY31" s="102">
        <f>'Datos Simulación Dinámica Int'!DY31</f>
        <v>0</v>
      </c>
    </row>
    <row r="32" spans="1:129" ht="15" customHeight="1" x14ac:dyDescent="0.55000000000000004">
      <c r="A32" s="152">
        <f>'Datos Simulación Dinámica Int'!A32</f>
        <v>24</v>
      </c>
      <c r="B32" s="152" t="str">
        <f>'Datos Simulación Dinámica Int'!B32</f>
        <v>016003</v>
      </c>
      <c r="C32" s="151" t="str">
        <f>'Datos Simulación Dinámica Int'!C32</f>
        <v>Elaboración de  fideos y de otros productos farináceos</v>
      </c>
      <c r="D32" s="165">
        <f>'Datos Simulación Dinámica Int'!D32</f>
        <v>135523.07202785122</v>
      </c>
      <c r="E32" s="162">
        <f>'Datos Simulación Dinámica Int'!E32</f>
        <v>125393.77156227567</v>
      </c>
      <c r="F32" s="162">
        <f>'Datos Simulación Dinámica Int'!F32</f>
        <v>0</v>
      </c>
      <c r="G32" s="162">
        <f>'Datos Simulación Dinámica Int'!G32</f>
        <v>0</v>
      </c>
      <c r="H32" s="162">
        <f>'Datos Simulación Dinámica Int'!H32</f>
        <v>248.01821265056094</v>
      </c>
      <c r="I32" s="162">
        <f>'Datos Simulación Dinámica Int'!I32</f>
        <v>542.27131465914113</v>
      </c>
      <c r="J32" s="162">
        <f>'Datos Simulación Dinámica Int'!J32</f>
        <v>9339.010938265832</v>
      </c>
      <c r="K32" s="315">
        <f>'Datos Simulación Dinámica Int'!K32</f>
        <v>158885.99999999994</v>
      </c>
      <c r="L32" s="321">
        <f>'Datos Simulación Dinámica Int'!L32</f>
        <v>6911.9999999999964</v>
      </c>
      <c r="M32" s="321">
        <f>'Datos Simulación Dinámica Int'!M32</f>
        <v>4669.2359219969776</v>
      </c>
      <c r="N32" s="321">
        <f>'Datos Simulación Dinámica Int'!N32</f>
        <v>52016</v>
      </c>
      <c r="O32" s="321">
        <f>'Datos Simulación Dinámica Int'!O32</f>
        <v>42319</v>
      </c>
      <c r="P32" s="321">
        <f>'Datos Simulación Dinámica Int'!P32</f>
        <v>710</v>
      </c>
      <c r="Q32" s="321">
        <f>'Datos Simulación Dinámica Int'!Q32</f>
        <v>8987</v>
      </c>
      <c r="R32" s="318">
        <f>'Datos Simulación Dinámica Int'!R32</f>
        <v>135523.07202785122</v>
      </c>
      <c r="S32" s="162">
        <f>'Datos Simulación Dinámica Int'!S32</f>
        <v>125393.77156227567</v>
      </c>
      <c r="T32" s="162">
        <f>'Datos Simulación Dinámica Int'!T32</f>
        <v>0</v>
      </c>
      <c r="U32" s="162">
        <f>'Datos Simulación Dinámica Int'!U32</f>
        <v>0</v>
      </c>
      <c r="V32" s="162">
        <f>'Datos Simulación Dinámica Int'!V32</f>
        <v>248.01821265056094</v>
      </c>
      <c r="W32" s="162">
        <f>'Datos Simulación Dinámica Int'!W32</f>
        <v>542.27131465914113</v>
      </c>
      <c r="X32" s="162">
        <f>'Datos Simulación Dinámica Int'!X32</f>
        <v>9339.010938265832</v>
      </c>
      <c r="Y32" s="170">
        <f>'Datos Simulación Dinámica Int'!Y32</f>
        <v>158885.99999999994</v>
      </c>
      <c r="Z32" s="165">
        <f>'Datos Simulación Dinámica Int'!Z32</f>
        <v>0</v>
      </c>
      <c r="AA32" s="162">
        <f>'Datos Simulación Dinámica Int'!AA32</f>
        <v>0</v>
      </c>
      <c r="AB32" s="162">
        <f>'Datos Simulación Dinámica Int'!AB32</f>
        <v>0</v>
      </c>
      <c r="AC32" s="162">
        <f>'Datos Simulación Dinámica Int'!AC32</f>
        <v>0</v>
      </c>
      <c r="AD32" s="162">
        <f>'Datos Simulación Dinámica Int'!AD32</f>
        <v>0</v>
      </c>
      <c r="AE32" s="162">
        <f>'Datos Simulación Dinámica Int'!AE32</f>
        <v>0</v>
      </c>
      <c r="AF32" s="162">
        <f>'Datos Simulación Dinámica Int'!AF32</f>
        <v>0</v>
      </c>
      <c r="AG32" s="173">
        <f>'Datos Simulación Dinámica Int'!AG32</f>
        <v>0</v>
      </c>
      <c r="AH32" s="164">
        <f>'Datos Simulación Dinámica Int'!AH32</f>
        <v>0</v>
      </c>
      <c r="AI32" s="164">
        <f>'Datos Simulación Dinámica Int'!AI32</f>
        <v>0</v>
      </c>
      <c r="AJ32" s="164">
        <f>'Datos Simulación Dinámica Int'!AJ32</f>
        <v>0</v>
      </c>
      <c r="AK32" s="164">
        <f>'Datos Simulación Dinámica Int'!AK32</f>
        <v>0</v>
      </c>
      <c r="AL32" s="164">
        <f>'Datos Simulación Dinámica Int'!AL32</f>
        <v>0</v>
      </c>
      <c r="AM32" s="164">
        <f>'Datos Simulación Dinámica Int'!AM32</f>
        <v>0</v>
      </c>
      <c r="AN32" s="169">
        <f>'Datos Simulación Dinámica Int'!AN32</f>
        <v>6912</v>
      </c>
      <c r="AO32" s="165">
        <f>'Datos Simulación Dinámica Int'!AO32</f>
        <v>0</v>
      </c>
      <c r="AP32" s="162">
        <f>'Datos Simulación Dinámica Int'!AP32</f>
        <v>0</v>
      </c>
      <c r="AQ32" s="162">
        <f>'Datos Simulación Dinámica Int'!AQ32</f>
        <v>0</v>
      </c>
      <c r="AR32" s="162">
        <f>'Datos Simulación Dinámica Int'!AR32</f>
        <v>0</v>
      </c>
      <c r="AS32" s="162">
        <f>'Datos Simulación Dinámica Int'!AS32</f>
        <v>0</v>
      </c>
      <c r="AT32" s="162">
        <f>'Datos Simulación Dinámica Int'!AT32</f>
        <v>0</v>
      </c>
      <c r="AU32" s="162">
        <f>'Datos Simulación Dinámica Int'!AU32</f>
        <v>0</v>
      </c>
      <c r="AV32" s="173">
        <f>'Datos Simulación Dinámica Int'!AV32</f>
        <v>4.4408920985006262E-14</v>
      </c>
      <c r="AW32" s="164">
        <f>'Datos Simulación Dinámica Int'!AW32</f>
        <v>0</v>
      </c>
      <c r="AX32" s="164">
        <f>'Datos Simulación Dinámica Int'!AX32</f>
        <v>0</v>
      </c>
      <c r="AY32" s="164">
        <f>'Datos Simulación Dinámica Int'!AY32</f>
        <v>0</v>
      </c>
      <c r="AZ32" s="164">
        <f>'Datos Simulación Dinámica Int'!AZ32</f>
        <v>0</v>
      </c>
      <c r="BA32" s="164">
        <f>'Datos Simulación Dinámica Int'!BA32</f>
        <v>0</v>
      </c>
      <c r="BB32" s="164">
        <f>'Datos Simulación Dinámica Int'!BB32</f>
        <v>0</v>
      </c>
      <c r="BC32" s="169">
        <f>'Datos Simulación Dinámica Int'!BC32</f>
        <v>4669.2359219969749</v>
      </c>
      <c r="BD32" s="165">
        <f>'Datos Simulación Dinámica Int'!BD32</f>
        <v>0</v>
      </c>
      <c r="BE32" s="103">
        <f>'Datos Simulación Dinámica Int'!BE32</f>
        <v>0</v>
      </c>
      <c r="BF32" s="103">
        <f>'Datos Simulación Dinámica Int'!BF32</f>
        <v>0</v>
      </c>
      <c r="BG32" s="103">
        <f>'Datos Simulación Dinámica Int'!BG32</f>
        <v>0</v>
      </c>
      <c r="BH32" s="103">
        <f>'Datos Simulación Dinámica Int'!BH32</f>
        <v>0</v>
      </c>
      <c r="BI32" s="103">
        <f>'Datos Simulación Dinámica Int'!BI32</f>
        <v>0</v>
      </c>
      <c r="BJ32" s="103">
        <f>'Datos Simulación Dinámica Int'!BJ32</f>
        <v>0</v>
      </c>
      <c r="BK32" s="173">
        <f>'Datos Simulación Dinámica Int'!BK32</f>
        <v>-5.5511151231257827E-14</v>
      </c>
      <c r="BL32" s="113">
        <f>'Datos Simulación Dinámica Int'!BL32</f>
        <v>0</v>
      </c>
      <c r="BM32" s="102">
        <f>'Datos Simulación Dinámica Int'!BM32</f>
        <v>0</v>
      </c>
      <c r="BN32" s="102">
        <f>'Datos Simulación Dinámica Int'!BN32</f>
        <v>0</v>
      </c>
      <c r="BO32" s="102">
        <f>'Datos Simulación Dinámica Int'!BO32</f>
        <v>0</v>
      </c>
      <c r="BP32" s="102">
        <f>'Datos Simulación Dinámica Int'!BP32</f>
        <v>0</v>
      </c>
      <c r="BQ32" s="102">
        <f>'Datos Simulación Dinámica Int'!BQ32</f>
        <v>0</v>
      </c>
      <c r="BR32" s="169">
        <f>'Datos Simulación Dinámica Int'!BR32</f>
        <v>52015.999999999971</v>
      </c>
      <c r="BS32" s="165">
        <f>'Datos Simulación Dinámica Int'!BS32</f>
        <v>0</v>
      </c>
      <c r="BT32" s="103">
        <f>'Datos Simulación Dinámica Int'!BT32</f>
        <v>0</v>
      </c>
      <c r="BU32" s="103">
        <f>'Datos Simulación Dinámica Int'!BU32</f>
        <v>0</v>
      </c>
      <c r="BV32" s="103">
        <f>'Datos Simulación Dinámica Int'!BV32</f>
        <v>0</v>
      </c>
      <c r="BW32" s="103">
        <f>'Datos Simulación Dinámica Int'!BW32</f>
        <v>0</v>
      </c>
      <c r="BX32" s="103">
        <f>'Datos Simulación Dinámica Int'!BX32</f>
        <v>0</v>
      </c>
      <c r="BY32" s="103">
        <f>'Datos Simulación Dinámica Int'!BY32</f>
        <v>0</v>
      </c>
      <c r="BZ32" s="173">
        <f>'Datos Simulación Dinámica Int'!BZ32</f>
        <v>-5.5511151231257827E-14</v>
      </c>
      <c r="CA32" s="113">
        <f>'Datos Simulación Dinámica Int'!CA32</f>
        <v>0</v>
      </c>
      <c r="CB32" s="102">
        <f>'Datos Simulación Dinámica Int'!CB32</f>
        <v>0</v>
      </c>
      <c r="CC32" s="102">
        <f>'Datos Simulación Dinámica Int'!CC32</f>
        <v>0</v>
      </c>
      <c r="CD32" s="102">
        <f>'Datos Simulación Dinámica Int'!CD32</f>
        <v>0</v>
      </c>
      <c r="CE32" s="102">
        <f>'Datos Simulación Dinámica Int'!CE32</f>
        <v>0</v>
      </c>
      <c r="CF32" s="102">
        <f>'Datos Simulación Dinámica Int'!CF32</f>
        <v>0</v>
      </c>
      <c r="CG32" s="169">
        <f>'Datos Simulación Dinámica Int'!CG32</f>
        <v>42318.999999999978</v>
      </c>
      <c r="CH32" s="165">
        <f>'Datos Simulación Dinámica Int'!CH32</f>
        <v>0</v>
      </c>
      <c r="CI32" s="103">
        <f>'Datos Simulación Dinámica Int'!CI32</f>
        <v>0</v>
      </c>
      <c r="CJ32" s="103">
        <f>'Datos Simulación Dinámica Int'!CJ32</f>
        <v>0</v>
      </c>
      <c r="CK32" s="103">
        <f>'Datos Simulación Dinámica Int'!CK32</f>
        <v>0</v>
      </c>
      <c r="CL32" s="103">
        <f>'Datos Simulación Dinámica Int'!CL32</f>
        <v>0</v>
      </c>
      <c r="CM32" s="103">
        <f>'Datos Simulación Dinámica Int'!CM32</f>
        <v>0</v>
      </c>
      <c r="CN32" s="103">
        <f>'Datos Simulación Dinámica Int'!CN32</f>
        <v>0</v>
      </c>
      <c r="CO32" s="173">
        <f>'Datos Simulación Dinámica Int'!CO32</f>
        <v>-5.5511151231257827E-14</v>
      </c>
      <c r="CP32" s="113">
        <f>'Datos Simulación Dinámica Int'!CP32</f>
        <v>0</v>
      </c>
      <c r="CQ32" s="102">
        <f>'Datos Simulación Dinámica Int'!CQ32</f>
        <v>0</v>
      </c>
      <c r="CR32" s="102">
        <f>'Datos Simulación Dinámica Int'!CR32</f>
        <v>0</v>
      </c>
      <c r="CS32" s="102">
        <f>'Datos Simulación Dinámica Int'!CS32</f>
        <v>0</v>
      </c>
      <c r="CT32" s="102">
        <f>'Datos Simulación Dinámica Int'!CT32</f>
        <v>0</v>
      </c>
      <c r="CU32" s="102">
        <f>'Datos Simulación Dinámica Int'!CU32</f>
        <v>0</v>
      </c>
      <c r="CV32" s="169">
        <f>'Datos Simulación Dinámica Int'!CV32</f>
        <v>709.99999999999955</v>
      </c>
      <c r="CW32" s="165">
        <f>'Datos Simulación Dinámica Int'!CW32</f>
        <v>0</v>
      </c>
      <c r="CX32" s="103">
        <f>'Datos Simulación Dinámica Int'!CX32</f>
        <v>0</v>
      </c>
      <c r="CY32" s="103">
        <f>'Datos Simulación Dinámica Int'!CY32</f>
        <v>0</v>
      </c>
      <c r="CZ32" s="103">
        <f>'Datos Simulación Dinámica Int'!CZ32</f>
        <v>0</v>
      </c>
      <c r="DA32" s="103">
        <f>'Datos Simulación Dinámica Int'!DA32</f>
        <v>0</v>
      </c>
      <c r="DB32" s="103">
        <f>'Datos Simulación Dinámica Int'!DB32</f>
        <v>0</v>
      </c>
      <c r="DC32" s="103">
        <f>'Datos Simulación Dinámica Int'!DC32</f>
        <v>0</v>
      </c>
      <c r="DD32" s="173">
        <f>'Datos Simulación Dinámica Int'!DD32</f>
        <v>-6.6613381477509392E-14</v>
      </c>
      <c r="DE32" s="113">
        <f>'Datos Simulación Dinámica Int'!DE32</f>
        <v>0</v>
      </c>
      <c r="DF32" s="102">
        <f>'Datos Simulación Dinámica Int'!DF32</f>
        <v>0</v>
      </c>
      <c r="DG32" s="102">
        <f>'Datos Simulación Dinámica Int'!DG32</f>
        <v>0</v>
      </c>
      <c r="DH32" s="102">
        <f>'Datos Simulación Dinámica Int'!DH32</f>
        <v>0</v>
      </c>
      <c r="DI32" s="102">
        <f>'Datos Simulación Dinámica Int'!DI32</f>
        <v>0</v>
      </c>
      <c r="DJ32" s="102">
        <f>'Datos Simulación Dinámica Int'!DJ32</f>
        <v>0</v>
      </c>
      <c r="DK32" s="169">
        <f>'Datos Simulación Dinámica Int'!DK32</f>
        <v>8986.9999999999945</v>
      </c>
      <c r="DL32" s="165">
        <f>'Datos Simulación Dinámica Int'!DL32</f>
        <v>0</v>
      </c>
      <c r="DM32" s="103">
        <f>'Datos Simulación Dinámica Int'!DM32</f>
        <v>0</v>
      </c>
      <c r="DN32" s="103">
        <f>'Datos Simulación Dinámica Int'!DN32</f>
        <v>0</v>
      </c>
      <c r="DO32" s="103">
        <f>'Datos Simulación Dinámica Int'!DO32</f>
        <v>0</v>
      </c>
      <c r="DP32" s="103">
        <f>'Datos Simulación Dinámica Int'!DP32</f>
        <v>0</v>
      </c>
      <c r="DQ32" s="103">
        <f>'Datos Simulación Dinámica Int'!DQ32</f>
        <v>0</v>
      </c>
      <c r="DR32" s="103">
        <f>'Datos Simulación Dinámica Int'!DR32</f>
        <v>0</v>
      </c>
      <c r="DS32" s="173">
        <f>'Datos Simulación Dinámica Int'!DS32</f>
        <v>-5.5511151231257827E-14</v>
      </c>
      <c r="DT32" s="102">
        <f>'Datos Simulación Dinámica Int'!DT32</f>
        <v>0</v>
      </c>
      <c r="DU32" s="102">
        <f>'Datos Simulación Dinámica Int'!DU32</f>
        <v>0</v>
      </c>
      <c r="DV32" s="102">
        <f>'Datos Simulación Dinámica Int'!DV32</f>
        <v>0</v>
      </c>
      <c r="DW32" s="102">
        <f>'Datos Simulación Dinámica Int'!DW32</f>
        <v>0</v>
      </c>
      <c r="DX32" s="102">
        <f>'Datos Simulación Dinámica Int'!DX32</f>
        <v>0</v>
      </c>
      <c r="DY32" s="102">
        <f>'Datos Simulación Dinámica Int'!DY32</f>
        <v>0</v>
      </c>
    </row>
    <row r="33" spans="1:129" ht="15" customHeight="1" x14ac:dyDescent="0.55000000000000004">
      <c r="A33" s="152">
        <f>'Datos Simulación Dinámica Int'!A33</f>
        <v>25</v>
      </c>
      <c r="B33" s="152" t="str">
        <f>'Datos Simulación Dinámica Int'!B33</f>
        <v>017001</v>
      </c>
      <c r="C33" s="151" t="str">
        <f>'Datos Simulación Dinámica Int'!C33</f>
        <v>Elaboración y refinación de azúcar</v>
      </c>
      <c r="D33" s="165">
        <f>'Datos Simulación Dinámica Int'!D33</f>
        <v>263994.75319300476</v>
      </c>
      <c r="E33" s="162">
        <f>'Datos Simulación Dinámica Int'!E33</f>
        <v>263531.87062901584</v>
      </c>
      <c r="F33" s="162">
        <f>'Datos Simulación Dinámica Int'!F33</f>
        <v>0</v>
      </c>
      <c r="G33" s="162">
        <f>'Datos Simulación Dinámica Int'!G33</f>
        <v>0</v>
      </c>
      <c r="H33" s="162">
        <f>'Datos Simulación Dinámica Int'!H33</f>
        <v>13.778789591697828</v>
      </c>
      <c r="I33" s="162">
        <f>'Datos Simulación Dinámica Int'!I33</f>
        <v>-3082.2691120335066</v>
      </c>
      <c r="J33" s="162">
        <f>'Datos Simulación Dinámica Int'!J33</f>
        <v>3531.3728864307423</v>
      </c>
      <c r="K33" s="315">
        <f>'Datos Simulación Dinámica Int'!K33</f>
        <v>416323.00000000012</v>
      </c>
      <c r="L33" s="321">
        <f>'Datos Simulación Dinámica Int'!L33</f>
        <v>6387.0000000000055</v>
      </c>
      <c r="M33" s="321">
        <f>'Datos Simulación Dinámica Int'!M33</f>
        <v>8983.5362187359933</v>
      </c>
      <c r="N33" s="321">
        <f>'Datos Simulación Dinámica Int'!N33</f>
        <v>58087</v>
      </c>
      <c r="O33" s="321">
        <f>'Datos Simulación Dinámica Int'!O33</f>
        <v>36083</v>
      </c>
      <c r="P33" s="321">
        <f>'Datos Simulación Dinámica Int'!P33</f>
        <v>8361</v>
      </c>
      <c r="Q33" s="321">
        <f>'Datos Simulación Dinámica Int'!Q33</f>
        <v>13643</v>
      </c>
      <c r="R33" s="318">
        <f>'Datos Simulación Dinámica Int'!R33</f>
        <v>263994.75319300476</v>
      </c>
      <c r="S33" s="162">
        <f>'Datos Simulación Dinámica Int'!S33</f>
        <v>263531.87062901584</v>
      </c>
      <c r="T33" s="162">
        <f>'Datos Simulación Dinámica Int'!T33</f>
        <v>0</v>
      </c>
      <c r="U33" s="162">
        <f>'Datos Simulación Dinámica Int'!U33</f>
        <v>0</v>
      </c>
      <c r="V33" s="162">
        <f>'Datos Simulación Dinámica Int'!V33</f>
        <v>13.778789591697828</v>
      </c>
      <c r="W33" s="162">
        <f>'Datos Simulación Dinámica Int'!W33</f>
        <v>-3082.2691120335066</v>
      </c>
      <c r="X33" s="162">
        <f>'Datos Simulación Dinámica Int'!X33</f>
        <v>3531.3728864307423</v>
      </c>
      <c r="Y33" s="170">
        <f>'Datos Simulación Dinámica Int'!Y33</f>
        <v>416323.00000000012</v>
      </c>
      <c r="Z33" s="165">
        <f>'Datos Simulación Dinámica Int'!Z33</f>
        <v>0</v>
      </c>
      <c r="AA33" s="162">
        <f>'Datos Simulación Dinámica Int'!AA33</f>
        <v>0</v>
      </c>
      <c r="AB33" s="162">
        <f>'Datos Simulación Dinámica Int'!AB33</f>
        <v>0</v>
      </c>
      <c r="AC33" s="162">
        <f>'Datos Simulación Dinámica Int'!AC33</f>
        <v>0</v>
      </c>
      <c r="AD33" s="162">
        <f>'Datos Simulación Dinámica Int'!AD33</f>
        <v>0</v>
      </c>
      <c r="AE33" s="162">
        <f>'Datos Simulación Dinámica Int'!AE33</f>
        <v>0</v>
      </c>
      <c r="AF33" s="162">
        <f>'Datos Simulación Dinámica Int'!AF33</f>
        <v>0</v>
      </c>
      <c r="AG33" s="173">
        <f>'Datos Simulación Dinámica Int'!AG33</f>
        <v>0</v>
      </c>
      <c r="AH33" s="164">
        <f>'Datos Simulación Dinámica Int'!AH33</f>
        <v>0</v>
      </c>
      <c r="AI33" s="164">
        <f>'Datos Simulación Dinámica Int'!AI33</f>
        <v>0</v>
      </c>
      <c r="AJ33" s="164">
        <f>'Datos Simulación Dinámica Int'!AJ33</f>
        <v>0</v>
      </c>
      <c r="AK33" s="164">
        <f>'Datos Simulación Dinámica Int'!AK33</f>
        <v>0</v>
      </c>
      <c r="AL33" s="164">
        <f>'Datos Simulación Dinámica Int'!AL33</f>
        <v>0</v>
      </c>
      <c r="AM33" s="164">
        <f>'Datos Simulación Dinámica Int'!AM33</f>
        <v>0</v>
      </c>
      <c r="AN33" s="169">
        <f>'Datos Simulación Dinámica Int'!AN33</f>
        <v>6387</v>
      </c>
      <c r="AO33" s="165">
        <f>'Datos Simulación Dinámica Int'!AO33</f>
        <v>0</v>
      </c>
      <c r="AP33" s="162">
        <f>'Datos Simulación Dinámica Int'!AP33</f>
        <v>0</v>
      </c>
      <c r="AQ33" s="162">
        <f>'Datos Simulación Dinámica Int'!AQ33</f>
        <v>0</v>
      </c>
      <c r="AR33" s="162">
        <f>'Datos Simulación Dinámica Int'!AR33</f>
        <v>0</v>
      </c>
      <c r="AS33" s="162">
        <f>'Datos Simulación Dinámica Int'!AS33</f>
        <v>0</v>
      </c>
      <c r="AT33" s="162">
        <f>'Datos Simulación Dinámica Int'!AT33</f>
        <v>0</v>
      </c>
      <c r="AU33" s="162">
        <f>'Datos Simulación Dinámica Int'!AU33</f>
        <v>0</v>
      </c>
      <c r="AV33" s="173">
        <f>'Datos Simulación Dinámica Int'!AV33</f>
        <v>-8.8817841970012523E-14</v>
      </c>
      <c r="AW33" s="164">
        <f>'Datos Simulación Dinámica Int'!AW33</f>
        <v>0</v>
      </c>
      <c r="AX33" s="164">
        <f>'Datos Simulación Dinámica Int'!AX33</f>
        <v>0</v>
      </c>
      <c r="AY33" s="164">
        <f>'Datos Simulación Dinámica Int'!AY33</f>
        <v>0</v>
      </c>
      <c r="AZ33" s="164">
        <f>'Datos Simulación Dinámica Int'!AZ33</f>
        <v>0</v>
      </c>
      <c r="BA33" s="164">
        <f>'Datos Simulación Dinámica Int'!BA33</f>
        <v>0</v>
      </c>
      <c r="BB33" s="164">
        <f>'Datos Simulación Dinámica Int'!BB33</f>
        <v>0</v>
      </c>
      <c r="BC33" s="169">
        <f>'Datos Simulación Dinámica Int'!BC33</f>
        <v>8983.5362187360006</v>
      </c>
      <c r="BD33" s="165">
        <f>'Datos Simulación Dinámica Int'!BD33</f>
        <v>0</v>
      </c>
      <c r="BE33" s="103">
        <f>'Datos Simulación Dinámica Int'!BE33</f>
        <v>0</v>
      </c>
      <c r="BF33" s="103">
        <f>'Datos Simulación Dinámica Int'!BF33</f>
        <v>0</v>
      </c>
      <c r="BG33" s="103">
        <f>'Datos Simulación Dinámica Int'!BG33</f>
        <v>0</v>
      </c>
      <c r="BH33" s="103">
        <f>'Datos Simulación Dinámica Int'!BH33</f>
        <v>0</v>
      </c>
      <c r="BI33" s="103">
        <f>'Datos Simulación Dinámica Int'!BI33</f>
        <v>0</v>
      </c>
      <c r="BJ33" s="103">
        <f>'Datos Simulación Dinámica Int'!BJ33</f>
        <v>0</v>
      </c>
      <c r="BK33" s="173">
        <f>'Datos Simulación Dinámica Int'!BK33</f>
        <v>8.8817841970012523E-14</v>
      </c>
      <c r="BL33" s="113">
        <f>'Datos Simulación Dinámica Int'!BL33</f>
        <v>0</v>
      </c>
      <c r="BM33" s="102">
        <f>'Datos Simulación Dinámica Int'!BM33</f>
        <v>0</v>
      </c>
      <c r="BN33" s="102">
        <f>'Datos Simulación Dinámica Int'!BN33</f>
        <v>0</v>
      </c>
      <c r="BO33" s="102">
        <f>'Datos Simulación Dinámica Int'!BO33</f>
        <v>0</v>
      </c>
      <c r="BP33" s="102">
        <f>'Datos Simulación Dinámica Int'!BP33</f>
        <v>0</v>
      </c>
      <c r="BQ33" s="102">
        <f>'Datos Simulación Dinámica Int'!BQ33</f>
        <v>0</v>
      </c>
      <c r="BR33" s="169">
        <f>'Datos Simulación Dinámica Int'!BR33</f>
        <v>58087.000000000044</v>
      </c>
      <c r="BS33" s="165">
        <f>'Datos Simulación Dinámica Int'!BS33</f>
        <v>0</v>
      </c>
      <c r="BT33" s="103">
        <f>'Datos Simulación Dinámica Int'!BT33</f>
        <v>0</v>
      </c>
      <c r="BU33" s="103">
        <f>'Datos Simulación Dinámica Int'!BU33</f>
        <v>0</v>
      </c>
      <c r="BV33" s="103">
        <f>'Datos Simulación Dinámica Int'!BV33</f>
        <v>0</v>
      </c>
      <c r="BW33" s="103">
        <f>'Datos Simulación Dinámica Int'!BW33</f>
        <v>0</v>
      </c>
      <c r="BX33" s="103">
        <f>'Datos Simulación Dinámica Int'!BX33</f>
        <v>0</v>
      </c>
      <c r="BY33" s="103">
        <f>'Datos Simulación Dinámica Int'!BY33</f>
        <v>0</v>
      </c>
      <c r="BZ33" s="173">
        <f>'Datos Simulación Dinámica Int'!BZ33</f>
        <v>6.6613381477509392E-14</v>
      </c>
      <c r="CA33" s="113">
        <f>'Datos Simulación Dinámica Int'!CA33</f>
        <v>0</v>
      </c>
      <c r="CB33" s="102">
        <f>'Datos Simulación Dinámica Int'!CB33</f>
        <v>0</v>
      </c>
      <c r="CC33" s="102">
        <f>'Datos Simulación Dinámica Int'!CC33</f>
        <v>0</v>
      </c>
      <c r="CD33" s="102">
        <f>'Datos Simulación Dinámica Int'!CD33</f>
        <v>0</v>
      </c>
      <c r="CE33" s="102">
        <f>'Datos Simulación Dinámica Int'!CE33</f>
        <v>0</v>
      </c>
      <c r="CF33" s="102">
        <f>'Datos Simulación Dinámica Int'!CF33</f>
        <v>0</v>
      </c>
      <c r="CG33" s="169">
        <f>'Datos Simulación Dinámica Int'!CG33</f>
        <v>36083.000000000029</v>
      </c>
      <c r="CH33" s="165">
        <f>'Datos Simulación Dinámica Int'!CH33</f>
        <v>0</v>
      </c>
      <c r="CI33" s="103">
        <f>'Datos Simulación Dinámica Int'!CI33</f>
        <v>0</v>
      </c>
      <c r="CJ33" s="103">
        <f>'Datos Simulación Dinámica Int'!CJ33</f>
        <v>0</v>
      </c>
      <c r="CK33" s="103">
        <f>'Datos Simulación Dinámica Int'!CK33</f>
        <v>0</v>
      </c>
      <c r="CL33" s="103">
        <f>'Datos Simulación Dinámica Int'!CL33</f>
        <v>0</v>
      </c>
      <c r="CM33" s="103">
        <f>'Datos Simulación Dinámica Int'!CM33</f>
        <v>0</v>
      </c>
      <c r="CN33" s="103">
        <f>'Datos Simulación Dinámica Int'!CN33</f>
        <v>0</v>
      </c>
      <c r="CO33" s="173">
        <f>'Datos Simulación Dinámica Int'!CO33</f>
        <v>8.8817841970012523E-14</v>
      </c>
      <c r="CP33" s="113">
        <f>'Datos Simulación Dinámica Int'!CP33</f>
        <v>0</v>
      </c>
      <c r="CQ33" s="102">
        <f>'Datos Simulación Dinámica Int'!CQ33</f>
        <v>0</v>
      </c>
      <c r="CR33" s="102">
        <f>'Datos Simulación Dinámica Int'!CR33</f>
        <v>0</v>
      </c>
      <c r="CS33" s="102">
        <f>'Datos Simulación Dinámica Int'!CS33</f>
        <v>0</v>
      </c>
      <c r="CT33" s="102">
        <f>'Datos Simulación Dinámica Int'!CT33</f>
        <v>0</v>
      </c>
      <c r="CU33" s="102">
        <f>'Datos Simulación Dinámica Int'!CU33</f>
        <v>0</v>
      </c>
      <c r="CV33" s="169">
        <f>'Datos Simulación Dinámica Int'!CV33</f>
        <v>8361.0000000000073</v>
      </c>
      <c r="CW33" s="165">
        <f>'Datos Simulación Dinámica Int'!CW33</f>
        <v>0</v>
      </c>
      <c r="CX33" s="103">
        <f>'Datos Simulación Dinámica Int'!CX33</f>
        <v>0</v>
      </c>
      <c r="CY33" s="103">
        <f>'Datos Simulación Dinámica Int'!CY33</f>
        <v>0</v>
      </c>
      <c r="CZ33" s="103">
        <f>'Datos Simulación Dinámica Int'!CZ33</f>
        <v>0</v>
      </c>
      <c r="DA33" s="103">
        <f>'Datos Simulación Dinámica Int'!DA33</f>
        <v>0</v>
      </c>
      <c r="DB33" s="103">
        <f>'Datos Simulación Dinámica Int'!DB33</f>
        <v>0</v>
      </c>
      <c r="DC33" s="103">
        <f>'Datos Simulación Dinámica Int'!DC33</f>
        <v>0</v>
      </c>
      <c r="DD33" s="173">
        <f>'Datos Simulación Dinámica Int'!DD33</f>
        <v>8.8817841970012523E-14</v>
      </c>
      <c r="DE33" s="113">
        <f>'Datos Simulación Dinámica Int'!DE33</f>
        <v>0</v>
      </c>
      <c r="DF33" s="102">
        <f>'Datos Simulación Dinámica Int'!DF33</f>
        <v>0</v>
      </c>
      <c r="DG33" s="102">
        <f>'Datos Simulación Dinámica Int'!DG33</f>
        <v>0</v>
      </c>
      <c r="DH33" s="102">
        <f>'Datos Simulación Dinámica Int'!DH33</f>
        <v>0</v>
      </c>
      <c r="DI33" s="102">
        <f>'Datos Simulación Dinámica Int'!DI33</f>
        <v>0</v>
      </c>
      <c r="DJ33" s="102">
        <f>'Datos Simulación Dinámica Int'!DJ33</f>
        <v>0</v>
      </c>
      <c r="DK33" s="169">
        <f>'Datos Simulación Dinámica Int'!DK33</f>
        <v>13643.000000000011</v>
      </c>
      <c r="DL33" s="165">
        <f>'Datos Simulación Dinámica Int'!DL33</f>
        <v>0</v>
      </c>
      <c r="DM33" s="103">
        <f>'Datos Simulación Dinámica Int'!DM33</f>
        <v>0</v>
      </c>
      <c r="DN33" s="103">
        <f>'Datos Simulación Dinámica Int'!DN33</f>
        <v>0</v>
      </c>
      <c r="DO33" s="103">
        <f>'Datos Simulación Dinámica Int'!DO33</f>
        <v>0</v>
      </c>
      <c r="DP33" s="103">
        <f>'Datos Simulación Dinámica Int'!DP33</f>
        <v>0</v>
      </c>
      <c r="DQ33" s="103">
        <f>'Datos Simulación Dinámica Int'!DQ33</f>
        <v>0</v>
      </c>
      <c r="DR33" s="103">
        <f>'Datos Simulación Dinámica Int'!DR33</f>
        <v>0</v>
      </c>
      <c r="DS33" s="173">
        <f>'Datos Simulación Dinámica Int'!DS33</f>
        <v>8.8817841970012523E-14</v>
      </c>
      <c r="DT33" s="102">
        <f>'Datos Simulación Dinámica Int'!DT33</f>
        <v>0</v>
      </c>
      <c r="DU33" s="102">
        <f>'Datos Simulación Dinámica Int'!DU33</f>
        <v>0</v>
      </c>
      <c r="DV33" s="102">
        <f>'Datos Simulación Dinámica Int'!DV33</f>
        <v>0</v>
      </c>
      <c r="DW33" s="102">
        <f>'Datos Simulación Dinámica Int'!DW33</f>
        <v>0</v>
      </c>
      <c r="DX33" s="102">
        <f>'Datos Simulación Dinámica Int'!DX33</f>
        <v>0</v>
      </c>
      <c r="DY33" s="102">
        <f>'Datos Simulación Dinámica Int'!DY33</f>
        <v>0</v>
      </c>
    </row>
    <row r="34" spans="1:129" ht="15" customHeight="1" x14ac:dyDescent="0.55000000000000004">
      <c r="A34" s="152">
        <f>'Datos Simulación Dinámica Int'!A34</f>
        <v>26</v>
      </c>
      <c r="B34" s="152" t="str">
        <f>'Datos Simulación Dinámica Int'!B34</f>
        <v>018001</v>
      </c>
      <c r="C34" s="151" t="str">
        <f>'Datos Simulación Dinámica Int'!C34</f>
        <v>Elaboración de cacao, chocolate y productos de confitería</v>
      </c>
      <c r="D34" s="165">
        <f>'Datos Simulación Dinámica Int'!D34</f>
        <v>515086.12814912642</v>
      </c>
      <c r="E34" s="162">
        <f>'Datos Simulación Dinámica Int'!E34</f>
        <v>307292.78123022534</v>
      </c>
      <c r="F34" s="162">
        <f>'Datos Simulación Dinámica Int'!F34</f>
        <v>0</v>
      </c>
      <c r="G34" s="162">
        <f>'Datos Simulación Dinámica Int'!G34</f>
        <v>0</v>
      </c>
      <c r="H34" s="162">
        <f>'Datos Simulación Dinámica Int'!H34</f>
        <v>5028.676371427835</v>
      </c>
      <c r="I34" s="162">
        <f>'Datos Simulación Dinámica Int'!I34</f>
        <v>7153.5969346599031</v>
      </c>
      <c r="J34" s="162">
        <f>'Datos Simulación Dinámica Int'!J34</f>
        <v>195611.07361281334</v>
      </c>
      <c r="K34" s="315">
        <f>'Datos Simulación Dinámica Int'!K34</f>
        <v>805584.00000000047</v>
      </c>
      <c r="L34" s="321">
        <f>'Datos Simulación Dinámica Int'!L34</f>
        <v>10526.000000000002</v>
      </c>
      <c r="M34" s="321">
        <f>'Datos Simulación Dinámica Int'!M34</f>
        <v>54187.008207543338</v>
      </c>
      <c r="N34" s="321">
        <f>'Datos Simulación Dinámica Int'!N34</f>
        <v>83595</v>
      </c>
      <c r="O34" s="321">
        <f>'Datos Simulación Dinámica Int'!O34</f>
        <v>52241</v>
      </c>
      <c r="P34" s="321">
        <f>'Datos Simulación Dinámica Int'!P34</f>
        <v>9556</v>
      </c>
      <c r="Q34" s="321">
        <f>'Datos Simulación Dinámica Int'!Q34</f>
        <v>21798</v>
      </c>
      <c r="R34" s="318">
        <f>'Datos Simulación Dinámica Int'!R34</f>
        <v>515086.12814912642</v>
      </c>
      <c r="S34" s="162">
        <f>'Datos Simulación Dinámica Int'!S34</f>
        <v>307292.78123022534</v>
      </c>
      <c r="T34" s="162">
        <f>'Datos Simulación Dinámica Int'!T34</f>
        <v>0</v>
      </c>
      <c r="U34" s="162">
        <f>'Datos Simulación Dinámica Int'!U34</f>
        <v>0</v>
      </c>
      <c r="V34" s="162">
        <f>'Datos Simulación Dinámica Int'!V34</f>
        <v>5028.676371427835</v>
      </c>
      <c r="W34" s="162">
        <f>'Datos Simulación Dinámica Int'!W34</f>
        <v>7153.5969346599031</v>
      </c>
      <c r="X34" s="162">
        <f>'Datos Simulación Dinámica Int'!X34</f>
        <v>195611.07361281334</v>
      </c>
      <c r="Y34" s="170">
        <f>'Datos Simulación Dinámica Int'!Y34</f>
        <v>805584.00000000047</v>
      </c>
      <c r="Z34" s="165">
        <f>'Datos Simulación Dinámica Int'!Z34</f>
        <v>0</v>
      </c>
      <c r="AA34" s="162">
        <f>'Datos Simulación Dinámica Int'!AA34</f>
        <v>0</v>
      </c>
      <c r="AB34" s="162">
        <f>'Datos Simulación Dinámica Int'!AB34</f>
        <v>0</v>
      </c>
      <c r="AC34" s="162">
        <f>'Datos Simulación Dinámica Int'!AC34</f>
        <v>0</v>
      </c>
      <c r="AD34" s="162">
        <f>'Datos Simulación Dinámica Int'!AD34</f>
        <v>0</v>
      </c>
      <c r="AE34" s="162">
        <f>'Datos Simulación Dinámica Int'!AE34</f>
        <v>0</v>
      </c>
      <c r="AF34" s="162">
        <f>'Datos Simulación Dinámica Int'!AF34</f>
        <v>0</v>
      </c>
      <c r="AG34" s="173">
        <f>'Datos Simulación Dinámica Int'!AG34</f>
        <v>0</v>
      </c>
      <c r="AH34" s="164">
        <f>'Datos Simulación Dinámica Int'!AH34</f>
        <v>0</v>
      </c>
      <c r="AI34" s="164">
        <f>'Datos Simulación Dinámica Int'!AI34</f>
        <v>0</v>
      </c>
      <c r="AJ34" s="164">
        <f>'Datos Simulación Dinámica Int'!AJ34</f>
        <v>0</v>
      </c>
      <c r="AK34" s="164">
        <f>'Datos Simulación Dinámica Int'!AK34</f>
        <v>0</v>
      </c>
      <c r="AL34" s="164">
        <f>'Datos Simulación Dinámica Int'!AL34</f>
        <v>0</v>
      </c>
      <c r="AM34" s="164">
        <f>'Datos Simulación Dinámica Int'!AM34</f>
        <v>0</v>
      </c>
      <c r="AN34" s="169">
        <f>'Datos Simulación Dinámica Int'!AN34</f>
        <v>10526</v>
      </c>
      <c r="AO34" s="165">
        <f>'Datos Simulación Dinámica Int'!AO34</f>
        <v>0</v>
      </c>
      <c r="AP34" s="162">
        <f>'Datos Simulación Dinámica Int'!AP34</f>
        <v>0</v>
      </c>
      <c r="AQ34" s="162">
        <f>'Datos Simulación Dinámica Int'!AQ34</f>
        <v>0</v>
      </c>
      <c r="AR34" s="162">
        <f>'Datos Simulación Dinámica Int'!AR34</f>
        <v>0</v>
      </c>
      <c r="AS34" s="162">
        <f>'Datos Simulación Dinámica Int'!AS34</f>
        <v>0</v>
      </c>
      <c r="AT34" s="162">
        <f>'Datos Simulación Dinámica Int'!AT34</f>
        <v>0</v>
      </c>
      <c r="AU34" s="162">
        <f>'Datos Simulación Dinámica Int'!AU34</f>
        <v>0</v>
      </c>
      <c r="AV34" s="173">
        <f>'Datos Simulación Dinámica Int'!AV34</f>
        <v>-2.2204460492503131E-14</v>
      </c>
      <c r="AW34" s="164">
        <f>'Datos Simulación Dinámica Int'!AW34</f>
        <v>0</v>
      </c>
      <c r="AX34" s="164">
        <f>'Datos Simulación Dinámica Int'!AX34</f>
        <v>0</v>
      </c>
      <c r="AY34" s="164">
        <f>'Datos Simulación Dinámica Int'!AY34</f>
        <v>0</v>
      </c>
      <c r="AZ34" s="164">
        <f>'Datos Simulación Dinámica Int'!AZ34</f>
        <v>0</v>
      </c>
      <c r="BA34" s="164">
        <f>'Datos Simulación Dinámica Int'!BA34</f>
        <v>0</v>
      </c>
      <c r="BB34" s="164">
        <f>'Datos Simulación Dinámica Int'!BB34</f>
        <v>0</v>
      </c>
      <c r="BC34" s="169">
        <f>'Datos Simulación Dinámica Int'!BC34</f>
        <v>54187.008207543353</v>
      </c>
      <c r="BD34" s="165">
        <f>'Datos Simulación Dinámica Int'!BD34</f>
        <v>0</v>
      </c>
      <c r="BE34" s="103">
        <f>'Datos Simulación Dinámica Int'!BE34</f>
        <v>0</v>
      </c>
      <c r="BF34" s="103">
        <f>'Datos Simulación Dinámica Int'!BF34</f>
        <v>0</v>
      </c>
      <c r="BG34" s="103">
        <f>'Datos Simulación Dinámica Int'!BG34</f>
        <v>0</v>
      </c>
      <c r="BH34" s="103">
        <f>'Datos Simulación Dinámica Int'!BH34</f>
        <v>0</v>
      </c>
      <c r="BI34" s="103">
        <f>'Datos Simulación Dinámica Int'!BI34</f>
        <v>0</v>
      </c>
      <c r="BJ34" s="103">
        <f>'Datos Simulación Dinámica Int'!BJ34</f>
        <v>0</v>
      </c>
      <c r="BK34" s="173">
        <f>'Datos Simulación Dinámica Int'!BK34</f>
        <v>2.2204460492503131E-14</v>
      </c>
      <c r="BL34" s="113">
        <f>'Datos Simulación Dinámica Int'!BL34</f>
        <v>0</v>
      </c>
      <c r="BM34" s="102">
        <f>'Datos Simulación Dinámica Int'!BM34</f>
        <v>0</v>
      </c>
      <c r="BN34" s="102">
        <f>'Datos Simulación Dinámica Int'!BN34</f>
        <v>0</v>
      </c>
      <c r="BO34" s="102">
        <f>'Datos Simulación Dinámica Int'!BO34</f>
        <v>0</v>
      </c>
      <c r="BP34" s="102">
        <f>'Datos Simulación Dinámica Int'!BP34</f>
        <v>0</v>
      </c>
      <c r="BQ34" s="102">
        <f>'Datos Simulación Dinámica Int'!BQ34</f>
        <v>0</v>
      </c>
      <c r="BR34" s="169">
        <f>'Datos Simulación Dinámica Int'!BR34</f>
        <v>83595.000000000029</v>
      </c>
      <c r="BS34" s="165">
        <f>'Datos Simulación Dinámica Int'!BS34</f>
        <v>0</v>
      </c>
      <c r="BT34" s="103">
        <f>'Datos Simulación Dinámica Int'!BT34</f>
        <v>0</v>
      </c>
      <c r="BU34" s="103">
        <f>'Datos Simulación Dinámica Int'!BU34</f>
        <v>0</v>
      </c>
      <c r="BV34" s="103">
        <f>'Datos Simulación Dinámica Int'!BV34</f>
        <v>0</v>
      </c>
      <c r="BW34" s="103">
        <f>'Datos Simulación Dinámica Int'!BW34</f>
        <v>0</v>
      </c>
      <c r="BX34" s="103">
        <f>'Datos Simulación Dinámica Int'!BX34</f>
        <v>0</v>
      </c>
      <c r="BY34" s="103">
        <f>'Datos Simulación Dinámica Int'!BY34</f>
        <v>0</v>
      </c>
      <c r="BZ34" s="173">
        <f>'Datos Simulación Dinámica Int'!BZ34</f>
        <v>4.4408920985006262E-14</v>
      </c>
      <c r="CA34" s="113">
        <f>'Datos Simulación Dinámica Int'!CA34</f>
        <v>0</v>
      </c>
      <c r="CB34" s="102">
        <f>'Datos Simulación Dinámica Int'!CB34</f>
        <v>0</v>
      </c>
      <c r="CC34" s="102">
        <f>'Datos Simulación Dinámica Int'!CC34</f>
        <v>0</v>
      </c>
      <c r="CD34" s="102">
        <f>'Datos Simulación Dinámica Int'!CD34</f>
        <v>0</v>
      </c>
      <c r="CE34" s="102">
        <f>'Datos Simulación Dinámica Int'!CE34</f>
        <v>0</v>
      </c>
      <c r="CF34" s="102">
        <f>'Datos Simulación Dinámica Int'!CF34</f>
        <v>0</v>
      </c>
      <c r="CG34" s="169">
        <f>'Datos Simulación Dinámica Int'!CG34</f>
        <v>52241.000000000015</v>
      </c>
      <c r="CH34" s="165">
        <f>'Datos Simulación Dinámica Int'!CH34</f>
        <v>0</v>
      </c>
      <c r="CI34" s="103">
        <f>'Datos Simulación Dinámica Int'!CI34</f>
        <v>0</v>
      </c>
      <c r="CJ34" s="103">
        <f>'Datos Simulación Dinámica Int'!CJ34</f>
        <v>0</v>
      </c>
      <c r="CK34" s="103">
        <f>'Datos Simulación Dinámica Int'!CK34</f>
        <v>0</v>
      </c>
      <c r="CL34" s="103">
        <f>'Datos Simulación Dinámica Int'!CL34</f>
        <v>0</v>
      </c>
      <c r="CM34" s="103">
        <f>'Datos Simulación Dinámica Int'!CM34</f>
        <v>0</v>
      </c>
      <c r="CN34" s="103">
        <f>'Datos Simulación Dinámica Int'!CN34</f>
        <v>0</v>
      </c>
      <c r="CO34" s="173">
        <f>'Datos Simulación Dinámica Int'!CO34</f>
        <v>2.2204460492503131E-14</v>
      </c>
      <c r="CP34" s="113">
        <f>'Datos Simulación Dinámica Int'!CP34</f>
        <v>0</v>
      </c>
      <c r="CQ34" s="102">
        <f>'Datos Simulación Dinámica Int'!CQ34</f>
        <v>0</v>
      </c>
      <c r="CR34" s="102">
        <f>'Datos Simulación Dinámica Int'!CR34</f>
        <v>0</v>
      </c>
      <c r="CS34" s="102">
        <f>'Datos Simulación Dinámica Int'!CS34</f>
        <v>0</v>
      </c>
      <c r="CT34" s="102">
        <f>'Datos Simulación Dinámica Int'!CT34</f>
        <v>0</v>
      </c>
      <c r="CU34" s="102">
        <f>'Datos Simulación Dinámica Int'!CU34</f>
        <v>0</v>
      </c>
      <c r="CV34" s="169">
        <f>'Datos Simulación Dinámica Int'!CV34</f>
        <v>9556.0000000000018</v>
      </c>
      <c r="CW34" s="165">
        <f>'Datos Simulación Dinámica Int'!CW34</f>
        <v>0</v>
      </c>
      <c r="CX34" s="103">
        <f>'Datos Simulación Dinámica Int'!CX34</f>
        <v>0</v>
      </c>
      <c r="CY34" s="103">
        <f>'Datos Simulación Dinámica Int'!CY34</f>
        <v>0</v>
      </c>
      <c r="CZ34" s="103">
        <f>'Datos Simulación Dinámica Int'!CZ34</f>
        <v>0</v>
      </c>
      <c r="DA34" s="103">
        <f>'Datos Simulación Dinámica Int'!DA34</f>
        <v>0</v>
      </c>
      <c r="DB34" s="103">
        <f>'Datos Simulación Dinámica Int'!DB34</f>
        <v>0</v>
      </c>
      <c r="DC34" s="103">
        <f>'Datos Simulación Dinámica Int'!DC34</f>
        <v>0</v>
      </c>
      <c r="DD34" s="173">
        <f>'Datos Simulación Dinámica Int'!DD34</f>
        <v>2.2204460492503131E-14</v>
      </c>
      <c r="DE34" s="113">
        <f>'Datos Simulación Dinámica Int'!DE34</f>
        <v>0</v>
      </c>
      <c r="DF34" s="102">
        <f>'Datos Simulación Dinámica Int'!DF34</f>
        <v>0</v>
      </c>
      <c r="DG34" s="102">
        <f>'Datos Simulación Dinámica Int'!DG34</f>
        <v>0</v>
      </c>
      <c r="DH34" s="102">
        <f>'Datos Simulación Dinámica Int'!DH34</f>
        <v>0</v>
      </c>
      <c r="DI34" s="102">
        <f>'Datos Simulación Dinámica Int'!DI34</f>
        <v>0</v>
      </c>
      <c r="DJ34" s="102">
        <f>'Datos Simulación Dinámica Int'!DJ34</f>
        <v>0</v>
      </c>
      <c r="DK34" s="169">
        <f>'Datos Simulación Dinámica Int'!DK34</f>
        <v>21798.000000000007</v>
      </c>
      <c r="DL34" s="165">
        <f>'Datos Simulación Dinámica Int'!DL34</f>
        <v>0</v>
      </c>
      <c r="DM34" s="103">
        <f>'Datos Simulación Dinámica Int'!DM34</f>
        <v>0</v>
      </c>
      <c r="DN34" s="103">
        <f>'Datos Simulación Dinámica Int'!DN34</f>
        <v>0</v>
      </c>
      <c r="DO34" s="103">
        <f>'Datos Simulación Dinámica Int'!DO34</f>
        <v>0</v>
      </c>
      <c r="DP34" s="103">
        <f>'Datos Simulación Dinámica Int'!DP34</f>
        <v>0</v>
      </c>
      <c r="DQ34" s="103">
        <f>'Datos Simulación Dinámica Int'!DQ34</f>
        <v>0</v>
      </c>
      <c r="DR34" s="103">
        <f>'Datos Simulación Dinámica Int'!DR34</f>
        <v>0</v>
      </c>
      <c r="DS34" s="173">
        <f>'Datos Simulación Dinámica Int'!DS34</f>
        <v>4.4408920985006262E-14</v>
      </c>
      <c r="DT34" s="102">
        <f>'Datos Simulación Dinámica Int'!DT34</f>
        <v>0</v>
      </c>
      <c r="DU34" s="102">
        <f>'Datos Simulación Dinámica Int'!DU34</f>
        <v>0</v>
      </c>
      <c r="DV34" s="102">
        <f>'Datos Simulación Dinámica Int'!DV34</f>
        <v>0</v>
      </c>
      <c r="DW34" s="102">
        <f>'Datos Simulación Dinámica Int'!DW34</f>
        <v>0</v>
      </c>
      <c r="DX34" s="102">
        <f>'Datos Simulación Dinámica Int'!DX34</f>
        <v>0</v>
      </c>
      <c r="DY34" s="102">
        <f>'Datos Simulación Dinámica Int'!DY34</f>
        <v>0</v>
      </c>
    </row>
    <row r="35" spans="1:129" ht="15" customHeight="1" x14ac:dyDescent="0.55000000000000004">
      <c r="A35" s="152">
        <f>'Datos Simulación Dinámica Int'!A35</f>
        <v>27</v>
      </c>
      <c r="B35" s="152" t="str">
        <f>'Datos Simulación Dinámica Int'!B35</f>
        <v>019001</v>
      </c>
      <c r="C35" s="151" t="str">
        <f>'Datos Simulación Dinámica Int'!C35</f>
        <v>Elaboración de alimentos preparados para animales</v>
      </c>
      <c r="D35" s="165">
        <f>'Datos Simulación Dinámica Int'!D35</f>
        <v>216055.93971271039</v>
      </c>
      <c r="E35" s="162">
        <f>'Datos Simulación Dinámica Int'!E35</f>
        <v>198579.39098317048</v>
      </c>
      <c r="F35" s="162">
        <f>'Datos Simulación Dinámica Int'!F35</f>
        <v>0</v>
      </c>
      <c r="G35" s="162">
        <f>'Datos Simulación Dinámica Int'!G35</f>
        <v>0</v>
      </c>
      <c r="H35" s="162">
        <f>'Datos Simulación Dinámica Int'!H35</f>
        <v>153.72118715392341</v>
      </c>
      <c r="I35" s="162">
        <f>'Datos Simulación Dinámica Int'!I35</f>
        <v>-10585.044285235907</v>
      </c>
      <c r="J35" s="162">
        <f>'Datos Simulación Dinámica Int'!J35</f>
        <v>27907.871827621875</v>
      </c>
      <c r="K35" s="315">
        <f>'Datos Simulación Dinámica Int'!K35</f>
        <v>570761.00000000023</v>
      </c>
      <c r="L35" s="321">
        <f>'Datos Simulación Dinámica Int'!L35</f>
        <v>4674.0000000000018</v>
      </c>
      <c r="M35" s="321">
        <f>'Datos Simulación Dinámica Int'!M35</f>
        <v>269403.54987039964</v>
      </c>
      <c r="N35" s="321">
        <f>'Datos Simulación Dinámica Int'!N35</f>
        <v>77579</v>
      </c>
      <c r="O35" s="321">
        <f>'Datos Simulación Dinámica Int'!O35</f>
        <v>35646</v>
      </c>
      <c r="P35" s="321">
        <f>'Datos Simulación Dinámica Int'!P35</f>
        <v>1550</v>
      </c>
      <c r="Q35" s="321">
        <f>'Datos Simulación Dinámica Int'!Q35</f>
        <v>40383</v>
      </c>
      <c r="R35" s="318">
        <f>'Datos Simulación Dinámica Int'!R35</f>
        <v>216055.93971271039</v>
      </c>
      <c r="S35" s="162">
        <f>'Datos Simulación Dinámica Int'!S35</f>
        <v>198579.39098317048</v>
      </c>
      <c r="T35" s="162">
        <f>'Datos Simulación Dinámica Int'!T35</f>
        <v>0</v>
      </c>
      <c r="U35" s="162">
        <f>'Datos Simulación Dinámica Int'!U35</f>
        <v>0</v>
      </c>
      <c r="V35" s="162">
        <f>'Datos Simulación Dinámica Int'!V35</f>
        <v>153.72118715392341</v>
      </c>
      <c r="W35" s="162">
        <f>'Datos Simulación Dinámica Int'!W35</f>
        <v>-10585.044285235907</v>
      </c>
      <c r="X35" s="162">
        <f>'Datos Simulación Dinámica Int'!X35</f>
        <v>27907.871827621875</v>
      </c>
      <c r="Y35" s="170">
        <f>'Datos Simulación Dinámica Int'!Y35</f>
        <v>570761.00000000023</v>
      </c>
      <c r="Z35" s="165">
        <f>'Datos Simulación Dinámica Int'!Z35</f>
        <v>0</v>
      </c>
      <c r="AA35" s="162">
        <f>'Datos Simulación Dinámica Int'!AA35</f>
        <v>0</v>
      </c>
      <c r="AB35" s="162">
        <f>'Datos Simulación Dinámica Int'!AB35</f>
        <v>0</v>
      </c>
      <c r="AC35" s="162">
        <f>'Datos Simulación Dinámica Int'!AC35</f>
        <v>0</v>
      </c>
      <c r="AD35" s="162">
        <f>'Datos Simulación Dinámica Int'!AD35</f>
        <v>0</v>
      </c>
      <c r="AE35" s="162">
        <f>'Datos Simulación Dinámica Int'!AE35</f>
        <v>0</v>
      </c>
      <c r="AF35" s="162">
        <f>'Datos Simulación Dinámica Int'!AF35</f>
        <v>0</v>
      </c>
      <c r="AG35" s="173">
        <f>'Datos Simulación Dinámica Int'!AG35</f>
        <v>0</v>
      </c>
      <c r="AH35" s="164">
        <f>'Datos Simulación Dinámica Int'!AH35</f>
        <v>0</v>
      </c>
      <c r="AI35" s="164">
        <f>'Datos Simulación Dinámica Int'!AI35</f>
        <v>0</v>
      </c>
      <c r="AJ35" s="164">
        <f>'Datos Simulación Dinámica Int'!AJ35</f>
        <v>0</v>
      </c>
      <c r="AK35" s="164">
        <f>'Datos Simulación Dinámica Int'!AK35</f>
        <v>0</v>
      </c>
      <c r="AL35" s="164">
        <f>'Datos Simulación Dinámica Int'!AL35</f>
        <v>0</v>
      </c>
      <c r="AM35" s="164">
        <f>'Datos Simulación Dinámica Int'!AM35</f>
        <v>0</v>
      </c>
      <c r="AN35" s="169">
        <f>'Datos Simulación Dinámica Int'!AN35</f>
        <v>4674</v>
      </c>
      <c r="AO35" s="165">
        <f>'Datos Simulación Dinámica Int'!AO35</f>
        <v>0</v>
      </c>
      <c r="AP35" s="162">
        <f>'Datos Simulación Dinámica Int'!AP35</f>
        <v>0</v>
      </c>
      <c r="AQ35" s="162">
        <f>'Datos Simulación Dinámica Int'!AQ35</f>
        <v>0</v>
      </c>
      <c r="AR35" s="162">
        <f>'Datos Simulación Dinámica Int'!AR35</f>
        <v>0</v>
      </c>
      <c r="AS35" s="162">
        <f>'Datos Simulación Dinámica Int'!AS35</f>
        <v>0</v>
      </c>
      <c r="AT35" s="162">
        <f>'Datos Simulación Dinámica Int'!AT35</f>
        <v>0</v>
      </c>
      <c r="AU35" s="162">
        <f>'Datos Simulación Dinámica Int'!AU35</f>
        <v>0</v>
      </c>
      <c r="AV35" s="173">
        <f>'Datos Simulación Dinámica Int'!AV35</f>
        <v>-4.4408920985006262E-14</v>
      </c>
      <c r="AW35" s="164">
        <f>'Datos Simulación Dinámica Int'!AW35</f>
        <v>0</v>
      </c>
      <c r="AX35" s="164">
        <f>'Datos Simulación Dinámica Int'!AX35</f>
        <v>0</v>
      </c>
      <c r="AY35" s="164">
        <f>'Datos Simulación Dinámica Int'!AY35</f>
        <v>0</v>
      </c>
      <c r="AZ35" s="164">
        <f>'Datos Simulación Dinámica Int'!AZ35</f>
        <v>0</v>
      </c>
      <c r="BA35" s="164">
        <f>'Datos Simulación Dinámica Int'!BA35</f>
        <v>0</v>
      </c>
      <c r="BB35" s="164">
        <f>'Datos Simulación Dinámica Int'!BB35</f>
        <v>0</v>
      </c>
      <c r="BC35" s="169">
        <f>'Datos Simulación Dinámica Int'!BC35</f>
        <v>269403.54987039976</v>
      </c>
      <c r="BD35" s="165">
        <f>'Datos Simulación Dinámica Int'!BD35</f>
        <v>0</v>
      </c>
      <c r="BE35" s="103">
        <f>'Datos Simulación Dinámica Int'!BE35</f>
        <v>0</v>
      </c>
      <c r="BF35" s="103">
        <f>'Datos Simulación Dinámica Int'!BF35</f>
        <v>0</v>
      </c>
      <c r="BG35" s="103">
        <f>'Datos Simulación Dinámica Int'!BG35</f>
        <v>0</v>
      </c>
      <c r="BH35" s="103">
        <f>'Datos Simulación Dinámica Int'!BH35</f>
        <v>0</v>
      </c>
      <c r="BI35" s="103">
        <f>'Datos Simulación Dinámica Int'!BI35</f>
        <v>0</v>
      </c>
      <c r="BJ35" s="103">
        <f>'Datos Simulación Dinámica Int'!BJ35</f>
        <v>0</v>
      </c>
      <c r="BK35" s="173">
        <f>'Datos Simulación Dinámica Int'!BK35</f>
        <v>4.4408920985006262E-14</v>
      </c>
      <c r="BL35" s="113">
        <f>'Datos Simulación Dinámica Int'!BL35</f>
        <v>0</v>
      </c>
      <c r="BM35" s="102">
        <f>'Datos Simulación Dinámica Int'!BM35</f>
        <v>0</v>
      </c>
      <c r="BN35" s="102">
        <f>'Datos Simulación Dinámica Int'!BN35</f>
        <v>0</v>
      </c>
      <c r="BO35" s="102">
        <f>'Datos Simulación Dinámica Int'!BO35</f>
        <v>0</v>
      </c>
      <c r="BP35" s="102">
        <f>'Datos Simulación Dinámica Int'!BP35</f>
        <v>0</v>
      </c>
      <c r="BQ35" s="102">
        <f>'Datos Simulación Dinámica Int'!BQ35</f>
        <v>0</v>
      </c>
      <c r="BR35" s="169">
        <f>'Datos Simulación Dinámica Int'!BR35</f>
        <v>77579.000000000029</v>
      </c>
      <c r="BS35" s="165">
        <f>'Datos Simulación Dinámica Int'!BS35</f>
        <v>0</v>
      </c>
      <c r="BT35" s="103">
        <f>'Datos Simulación Dinámica Int'!BT35</f>
        <v>0</v>
      </c>
      <c r="BU35" s="103">
        <f>'Datos Simulación Dinámica Int'!BU35</f>
        <v>0</v>
      </c>
      <c r="BV35" s="103">
        <f>'Datos Simulación Dinámica Int'!BV35</f>
        <v>0</v>
      </c>
      <c r="BW35" s="103">
        <f>'Datos Simulación Dinámica Int'!BW35</f>
        <v>0</v>
      </c>
      <c r="BX35" s="103">
        <f>'Datos Simulación Dinámica Int'!BX35</f>
        <v>0</v>
      </c>
      <c r="BY35" s="103">
        <f>'Datos Simulación Dinámica Int'!BY35</f>
        <v>0</v>
      </c>
      <c r="BZ35" s="173">
        <f>'Datos Simulación Dinámica Int'!BZ35</f>
        <v>4.4408920985006262E-14</v>
      </c>
      <c r="CA35" s="113">
        <f>'Datos Simulación Dinámica Int'!CA35</f>
        <v>0</v>
      </c>
      <c r="CB35" s="102">
        <f>'Datos Simulación Dinámica Int'!CB35</f>
        <v>0</v>
      </c>
      <c r="CC35" s="102">
        <f>'Datos Simulación Dinámica Int'!CC35</f>
        <v>0</v>
      </c>
      <c r="CD35" s="102">
        <f>'Datos Simulación Dinámica Int'!CD35</f>
        <v>0</v>
      </c>
      <c r="CE35" s="102">
        <f>'Datos Simulación Dinámica Int'!CE35</f>
        <v>0</v>
      </c>
      <c r="CF35" s="102">
        <f>'Datos Simulación Dinámica Int'!CF35</f>
        <v>0</v>
      </c>
      <c r="CG35" s="169">
        <f>'Datos Simulación Dinámica Int'!CG35</f>
        <v>35646.000000000015</v>
      </c>
      <c r="CH35" s="165">
        <f>'Datos Simulación Dinámica Int'!CH35</f>
        <v>0</v>
      </c>
      <c r="CI35" s="103">
        <f>'Datos Simulación Dinámica Int'!CI35</f>
        <v>0</v>
      </c>
      <c r="CJ35" s="103">
        <f>'Datos Simulación Dinámica Int'!CJ35</f>
        <v>0</v>
      </c>
      <c r="CK35" s="103">
        <f>'Datos Simulación Dinámica Int'!CK35</f>
        <v>0</v>
      </c>
      <c r="CL35" s="103">
        <f>'Datos Simulación Dinámica Int'!CL35</f>
        <v>0</v>
      </c>
      <c r="CM35" s="103">
        <f>'Datos Simulación Dinámica Int'!CM35</f>
        <v>0</v>
      </c>
      <c r="CN35" s="103">
        <f>'Datos Simulación Dinámica Int'!CN35</f>
        <v>0</v>
      </c>
      <c r="CO35" s="173">
        <f>'Datos Simulación Dinámica Int'!CO35</f>
        <v>4.4408920985006262E-14</v>
      </c>
      <c r="CP35" s="113">
        <f>'Datos Simulación Dinámica Int'!CP35</f>
        <v>0</v>
      </c>
      <c r="CQ35" s="102">
        <f>'Datos Simulación Dinámica Int'!CQ35</f>
        <v>0</v>
      </c>
      <c r="CR35" s="102">
        <f>'Datos Simulación Dinámica Int'!CR35</f>
        <v>0</v>
      </c>
      <c r="CS35" s="102">
        <f>'Datos Simulación Dinámica Int'!CS35</f>
        <v>0</v>
      </c>
      <c r="CT35" s="102">
        <f>'Datos Simulación Dinámica Int'!CT35</f>
        <v>0</v>
      </c>
      <c r="CU35" s="102">
        <f>'Datos Simulación Dinámica Int'!CU35</f>
        <v>0</v>
      </c>
      <c r="CV35" s="169">
        <f>'Datos Simulación Dinámica Int'!CV35</f>
        <v>1550.0000000000005</v>
      </c>
      <c r="CW35" s="165">
        <f>'Datos Simulación Dinámica Int'!CW35</f>
        <v>0</v>
      </c>
      <c r="CX35" s="103">
        <f>'Datos Simulación Dinámica Int'!CX35</f>
        <v>0</v>
      </c>
      <c r="CY35" s="103">
        <f>'Datos Simulación Dinámica Int'!CY35</f>
        <v>0</v>
      </c>
      <c r="CZ35" s="103">
        <f>'Datos Simulación Dinámica Int'!CZ35</f>
        <v>0</v>
      </c>
      <c r="DA35" s="103">
        <f>'Datos Simulación Dinámica Int'!DA35</f>
        <v>0</v>
      </c>
      <c r="DB35" s="103">
        <f>'Datos Simulación Dinámica Int'!DB35</f>
        <v>0</v>
      </c>
      <c r="DC35" s="103">
        <f>'Datos Simulación Dinámica Int'!DC35</f>
        <v>0</v>
      </c>
      <c r="DD35" s="173">
        <f>'Datos Simulación Dinámica Int'!DD35</f>
        <v>2.2204460492503131E-14</v>
      </c>
      <c r="DE35" s="113">
        <f>'Datos Simulación Dinámica Int'!DE35</f>
        <v>0</v>
      </c>
      <c r="DF35" s="102">
        <f>'Datos Simulación Dinámica Int'!DF35</f>
        <v>0</v>
      </c>
      <c r="DG35" s="102">
        <f>'Datos Simulación Dinámica Int'!DG35</f>
        <v>0</v>
      </c>
      <c r="DH35" s="102">
        <f>'Datos Simulación Dinámica Int'!DH35</f>
        <v>0</v>
      </c>
      <c r="DI35" s="102">
        <f>'Datos Simulación Dinámica Int'!DI35</f>
        <v>0</v>
      </c>
      <c r="DJ35" s="102">
        <f>'Datos Simulación Dinámica Int'!DJ35</f>
        <v>0</v>
      </c>
      <c r="DK35" s="169">
        <f>'Datos Simulación Dinámica Int'!DK35</f>
        <v>40383.000000000022</v>
      </c>
      <c r="DL35" s="165">
        <f>'Datos Simulación Dinámica Int'!DL35</f>
        <v>0</v>
      </c>
      <c r="DM35" s="103">
        <f>'Datos Simulación Dinámica Int'!DM35</f>
        <v>0</v>
      </c>
      <c r="DN35" s="103">
        <f>'Datos Simulación Dinámica Int'!DN35</f>
        <v>0</v>
      </c>
      <c r="DO35" s="103">
        <f>'Datos Simulación Dinámica Int'!DO35</f>
        <v>0</v>
      </c>
      <c r="DP35" s="103">
        <f>'Datos Simulación Dinámica Int'!DP35</f>
        <v>0</v>
      </c>
      <c r="DQ35" s="103">
        <f>'Datos Simulación Dinámica Int'!DQ35</f>
        <v>0</v>
      </c>
      <c r="DR35" s="103">
        <f>'Datos Simulación Dinámica Int'!DR35</f>
        <v>0</v>
      </c>
      <c r="DS35" s="173">
        <f>'Datos Simulación Dinámica Int'!DS35</f>
        <v>4.4408920985006262E-14</v>
      </c>
      <c r="DT35" s="102">
        <f>'Datos Simulación Dinámica Int'!DT35</f>
        <v>0</v>
      </c>
      <c r="DU35" s="102">
        <f>'Datos Simulación Dinámica Int'!DU35</f>
        <v>0</v>
      </c>
      <c r="DV35" s="102">
        <f>'Datos Simulación Dinámica Int'!DV35</f>
        <v>0</v>
      </c>
      <c r="DW35" s="102">
        <f>'Datos Simulación Dinámica Int'!DW35</f>
        <v>0</v>
      </c>
      <c r="DX35" s="102">
        <f>'Datos Simulación Dinámica Int'!DX35</f>
        <v>0</v>
      </c>
      <c r="DY35" s="102">
        <f>'Datos Simulación Dinámica Int'!DY35</f>
        <v>0</v>
      </c>
    </row>
    <row r="36" spans="1:129" ht="15" customHeight="1" x14ac:dyDescent="0.55000000000000004">
      <c r="A36" s="152">
        <f>'Datos Simulación Dinámica Int'!A36</f>
        <v>28</v>
      </c>
      <c r="B36" s="152" t="str">
        <f>'Datos Simulación Dinámica Int'!B36</f>
        <v>019002</v>
      </c>
      <c r="C36" s="151" t="str">
        <f>'Datos Simulación Dinámica Int'!C36</f>
        <v>Elaboración de café</v>
      </c>
      <c r="D36" s="165">
        <f>'Datos Simulación Dinámica Int'!D36</f>
        <v>231428.84807247328</v>
      </c>
      <c r="E36" s="162">
        <f>'Datos Simulación Dinámica Int'!E36</f>
        <v>89491.459761754799</v>
      </c>
      <c r="F36" s="162">
        <f>'Datos Simulación Dinámica Int'!F36</f>
        <v>0</v>
      </c>
      <c r="G36" s="162">
        <f>'Datos Simulación Dinámica Int'!G36</f>
        <v>0</v>
      </c>
      <c r="H36" s="162">
        <f>'Datos Simulación Dinámica Int'!H36</f>
        <v>2.0041875769742297</v>
      </c>
      <c r="I36" s="162">
        <f>'Datos Simulación Dinámica Int'!I36</f>
        <v>42742.813661130713</v>
      </c>
      <c r="J36" s="162">
        <f>'Datos Simulación Dinámica Int'!J36</f>
        <v>99192.570462010801</v>
      </c>
      <c r="K36" s="315">
        <f>'Datos Simulación Dinámica Int'!K36</f>
        <v>250818.99999999991</v>
      </c>
      <c r="L36" s="321">
        <f>'Datos Simulación Dinámica Int'!L36</f>
        <v>1806</v>
      </c>
      <c r="M36" s="321">
        <f>'Datos Simulación Dinámica Int'!M36</f>
        <v>7461.2937464406532</v>
      </c>
      <c r="N36" s="321">
        <f>'Datos Simulación Dinámica Int'!N36</f>
        <v>99391</v>
      </c>
      <c r="O36" s="321">
        <f>'Datos Simulación Dinámica Int'!O36</f>
        <v>33617</v>
      </c>
      <c r="P36" s="321">
        <f>'Datos Simulación Dinámica Int'!P36</f>
        <v>1195</v>
      </c>
      <c r="Q36" s="321">
        <f>'Datos Simulación Dinámica Int'!Q36</f>
        <v>64579</v>
      </c>
      <c r="R36" s="318">
        <f>'Datos Simulación Dinámica Int'!R36</f>
        <v>231428.84807247328</v>
      </c>
      <c r="S36" s="162">
        <f>'Datos Simulación Dinámica Int'!S36</f>
        <v>89491.459761754799</v>
      </c>
      <c r="T36" s="162">
        <f>'Datos Simulación Dinámica Int'!T36</f>
        <v>0</v>
      </c>
      <c r="U36" s="162">
        <f>'Datos Simulación Dinámica Int'!U36</f>
        <v>0</v>
      </c>
      <c r="V36" s="162">
        <f>'Datos Simulación Dinámica Int'!V36</f>
        <v>2.0041875769742297</v>
      </c>
      <c r="W36" s="162">
        <f>'Datos Simulación Dinámica Int'!W36</f>
        <v>42742.813661130713</v>
      </c>
      <c r="X36" s="162">
        <f>'Datos Simulación Dinámica Int'!X36</f>
        <v>99192.570462010801</v>
      </c>
      <c r="Y36" s="170">
        <f>'Datos Simulación Dinámica Int'!Y36</f>
        <v>250818.99999999991</v>
      </c>
      <c r="Z36" s="165">
        <f>'Datos Simulación Dinámica Int'!Z36</f>
        <v>0</v>
      </c>
      <c r="AA36" s="162">
        <f>'Datos Simulación Dinámica Int'!AA36</f>
        <v>0</v>
      </c>
      <c r="AB36" s="162">
        <f>'Datos Simulación Dinámica Int'!AB36</f>
        <v>0</v>
      </c>
      <c r="AC36" s="162">
        <f>'Datos Simulación Dinámica Int'!AC36</f>
        <v>0</v>
      </c>
      <c r="AD36" s="162">
        <f>'Datos Simulación Dinámica Int'!AD36</f>
        <v>0</v>
      </c>
      <c r="AE36" s="162">
        <f>'Datos Simulación Dinámica Int'!AE36</f>
        <v>0</v>
      </c>
      <c r="AF36" s="162">
        <f>'Datos Simulación Dinámica Int'!AF36</f>
        <v>0</v>
      </c>
      <c r="AG36" s="173">
        <f>'Datos Simulación Dinámica Int'!AG36</f>
        <v>0</v>
      </c>
      <c r="AH36" s="164">
        <f>'Datos Simulación Dinámica Int'!AH36</f>
        <v>0</v>
      </c>
      <c r="AI36" s="164">
        <f>'Datos Simulación Dinámica Int'!AI36</f>
        <v>0</v>
      </c>
      <c r="AJ36" s="164">
        <f>'Datos Simulación Dinámica Int'!AJ36</f>
        <v>0</v>
      </c>
      <c r="AK36" s="164">
        <f>'Datos Simulación Dinámica Int'!AK36</f>
        <v>0</v>
      </c>
      <c r="AL36" s="164">
        <f>'Datos Simulación Dinámica Int'!AL36</f>
        <v>0</v>
      </c>
      <c r="AM36" s="164">
        <f>'Datos Simulación Dinámica Int'!AM36</f>
        <v>0</v>
      </c>
      <c r="AN36" s="169">
        <f>'Datos Simulación Dinámica Int'!AN36</f>
        <v>1806</v>
      </c>
      <c r="AO36" s="165">
        <f>'Datos Simulación Dinámica Int'!AO36</f>
        <v>0</v>
      </c>
      <c r="AP36" s="162">
        <f>'Datos Simulación Dinámica Int'!AP36</f>
        <v>0</v>
      </c>
      <c r="AQ36" s="162">
        <f>'Datos Simulación Dinámica Int'!AQ36</f>
        <v>0</v>
      </c>
      <c r="AR36" s="162">
        <f>'Datos Simulación Dinámica Int'!AR36</f>
        <v>0</v>
      </c>
      <c r="AS36" s="162">
        <f>'Datos Simulación Dinámica Int'!AS36</f>
        <v>0</v>
      </c>
      <c r="AT36" s="162">
        <f>'Datos Simulación Dinámica Int'!AT36</f>
        <v>0</v>
      </c>
      <c r="AU36" s="162">
        <f>'Datos Simulación Dinámica Int'!AU36</f>
        <v>0</v>
      </c>
      <c r="AV36" s="173">
        <f>'Datos Simulación Dinámica Int'!AV36</f>
        <v>0</v>
      </c>
      <c r="AW36" s="164">
        <f>'Datos Simulación Dinámica Int'!AW36</f>
        <v>0</v>
      </c>
      <c r="AX36" s="164">
        <f>'Datos Simulación Dinámica Int'!AX36</f>
        <v>0</v>
      </c>
      <c r="AY36" s="164">
        <f>'Datos Simulación Dinámica Int'!AY36</f>
        <v>0</v>
      </c>
      <c r="AZ36" s="164">
        <f>'Datos Simulación Dinámica Int'!AZ36</f>
        <v>0</v>
      </c>
      <c r="BA36" s="164">
        <f>'Datos Simulación Dinámica Int'!BA36</f>
        <v>0</v>
      </c>
      <c r="BB36" s="164">
        <f>'Datos Simulación Dinámica Int'!BB36</f>
        <v>0</v>
      </c>
      <c r="BC36" s="169">
        <f>'Datos Simulación Dinámica Int'!BC36</f>
        <v>7461.2937464406532</v>
      </c>
      <c r="BD36" s="165">
        <f>'Datos Simulación Dinámica Int'!BD36</f>
        <v>0</v>
      </c>
      <c r="BE36" s="103">
        <f>'Datos Simulación Dinámica Int'!BE36</f>
        <v>0</v>
      </c>
      <c r="BF36" s="103">
        <f>'Datos Simulación Dinámica Int'!BF36</f>
        <v>0</v>
      </c>
      <c r="BG36" s="103">
        <f>'Datos Simulación Dinámica Int'!BG36</f>
        <v>0</v>
      </c>
      <c r="BH36" s="103">
        <f>'Datos Simulación Dinámica Int'!BH36</f>
        <v>0</v>
      </c>
      <c r="BI36" s="103">
        <f>'Datos Simulación Dinámica Int'!BI36</f>
        <v>0</v>
      </c>
      <c r="BJ36" s="103">
        <f>'Datos Simulación Dinámica Int'!BJ36</f>
        <v>0</v>
      </c>
      <c r="BK36" s="173">
        <f>'Datos Simulación Dinámica Int'!BK36</f>
        <v>0</v>
      </c>
      <c r="BL36" s="113">
        <f>'Datos Simulación Dinámica Int'!BL36</f>
        <v>0</v>
      </c>
      <c r="BM36" s="102">
        <f>'Datos Simulación Dinámica Int'!BM36</f>
        <v>0</v>
      </c>
      <c r="BN36" s="102">
        <f>'Datos Simulación Dinámica Int'!BN36</f>
        <v>0</v>
      </c>
      <c r="BO36" s="102">
        <f>'Datos Simulación Dinámica Int'!BO36</f>
        <v>0</v>
      </c>
      <c r="BP36" s="102">
        <f>'Datos Simulación Dinámica Int'!BP36</f>
        <v>0</v>
      </c>
      <c r="BQ36" s="102">
        <f>'Datos Simulación Dinámica Int'!BQ36</f>
        <v>0</v>
      </c>
      <c r="BR36" s="169">
        <f>'Datos Simulación Dinámica Int'!BR36</f>
        <v>99391</v>
      </c>
      <c r="BS36" s="165">
        <f>'Datos Simulación Dinámica Int'!BS36</f>
        <v>0</v>
      </c>
      <c r="BT36" s="103">
        <f>'Datos Simulación Dinámica Int'!BT36</f>
        <v>0</v>
      </c>
      <c r="BU36" s="103">
        <f>'Datos Simulación Dinámica Int'!BU36</f>
        <v>0</v>
      </c>
      <c r="BV36" s="103">
        <f>'Datos Simulación Dinámica Int'!BV36</f>
        <v>0</v>
      </c>
      <c r="BW36" s="103">
        <f>'Datos Simulación Dinámica Int'!BW36</f>
        <v>0</v>
      </c>
      <c r="BX36" s="103">
        <f>'Datos Simulación Dinámica Int'!BX36</f>
        <v>0</v>
      </c>
      <c r="BY36" s="103">
        <f>'Datos Simulación Dinámica Int'!BY36</f>
        <v>0</v>
      </c>
      <c r="BZ36" s="173">
        <f>'Datos Simulación Dinámica Int'!BZ36</f>
        <v>0</v>
      </c>
      <c r="CA36" s="113">
        <f>'Datos Simulación Dinámica Int'!CA36</f>
        <v>0</v>
      </c>
      <c r="CB36" s="102">
        <f>'Datos Simulación Dinámica Int'!CB36</f>
        <v>0</v>
      </c>
      <c r="CC36" s="102">
        <f>'Datos Simulación Dinámica Int'!CC36</f>
        <v>0</v>
      </c>
      <c r="CD36" s="102">
        <f>'Datos Simulación Dinámica Int'!CD36</f>
        <v>0</v>
      </c>
      <c r="CE36" s="102">
        <f>'Datos Simulación Dinámica Int'!CE36</f>
        <v>0</v>
      </c>
      <c r="CF36" s="102">
        <f>'Datos Simulación Dinámica Int'!CF36</f>
        <v>0</v>
      </c>
      <c r="CG36" s="169">
        <f>'Datos Simulación Dinámica Int'!CG36</f>
        <v>33617</v>
      </c>
      <c r="CH36" s="165">
        <f>'Datos Simulación Dinámica Int'!CH36</f>
        <v>0</v>
      </c>
      <c r="CI36" s="103">
        <f>'Datos Simulación Dinámica Int'!CI36</f>
        <v>0</v>
      </c>
      <c r="CJ36" s="103">
        <f>'Datos Simulación Dinámica Int'!CJ36</f>
        <v>0</v>
      </c>
      <c r="CK36" s="103">
        <f>'Datos Simulación Dinámica Int'!CK36</f>
        <v>0</v>
      </c>
      <c r="CL36" s="103">
        <f>'Datos Simulación Dinámica Int'!CL36</f>
        <v>0</v>
      </c>
      <c r="CM36" s="103">
        <f>'Datos Simulación Dinámica Int'!CM36</f>
        <v>0</v>
      </c>
      <c r="CN36" s="103">
        <f>'Datos Simulación Dinámica Int'!CN36</f>
        <v>0</v>
      </c>
      <c r="CO36" s="173">
        <f>'Datos Simulación Dinámica Int'!CO36</f>
        <v>0</v>
      </c>
      <c r="CP36" s="113">
        <f>'Datos Simulación Dinámica Int'!CP36</f>
        <v>0</v>
      </c>
      <c r="CQ36" s="102">
        <f>'Datos Simulación Dinámica Int'!CQ36</f>
        <v>0</v>
      </c>
      <c r="CR36" s="102">
        <f>'Datos Simulación Dinámica Int'!CR36</f>
        <v>0</v>
      </c>
      <c r="CS36" s="102">
        <f>'Datos Simulación Dinámica Int'!CS36</f>
        <v>0</v>
      </c>
      <c r="CT36" s="102">
        <f>'Datos Simulación Dinámica Int'!CT36</f>
        <v>0</v>
      </c>
      <c r="CU36" s="102">
        <f>'Datos Simulación Dinámica Int'!CU36</f>
        <v>0</v>
      </c>
      <c r="CV36" s="169">
        <f>'Datos Simulación Dinámica Int'!CV36</f>
        <v>1195</v>
      </c>
      <c r="CW36" s="165">
        <f>'Datos Simulación Dinámica Int'!CW36</f>
        <v>0</v>
      </c>
      <c r="CX36" s="103">
        <f>'Datos Simulación Dinámica Int'!CX36</f>
        <v>0</v>
      </c>
      <c r="CY36" s="103">
        <f>'Datos Simulación Dinámica Int'!CY36</f>
        <v>0</v>
      </c>
      <c r="CZ36" s="103">
        <f>'Datos Simulación Dinámica Int'!CZ36</f>
        <v>0</v>
      </c>
      <c r="DA36" s="103">
        <f>'Datos Simulación Dinámica Int'!DA36</f>
        <v>0</v>
      </c>
      <c r="DB36" s="103">
        <f>'Datos Simulación Dinámica Int'!DB36</f>
        <v>0</v>
      </c>
      <c r="DC36" s="103">
        <f>'Datos Simulación Dinámica Int'!DC36</f>
        <v>0</v>
      </c>
      <c r="DD36" s="173">
        <f>'Datos Simulación Dinámica Int'!DD36</f>
        <v>0</v>
      </c>
      <c r="DE36" s="113">
        <f>'Datos Simulación Dinámica Int'!DE36</f>
        <v>0</v>
      </c>
      <c r="DF36" s="102">
        <f>'Datos Simulación Dinámica Int'!DF36</f>
        <v>0</v>
      </c>
      <c r="DG36" s="102">
        <f>'Datos Simulación Dinámica Int'!DG36</f>
        <v>0</v>
      </c>
      <c r="DH36" s="102">
        <f>'Datos Simulación Dinámica Int'!DH36</f>
        <v>0</v>
      </c>
      <c r="DI36" s="102">
        <f>'Datos Simulación Dinámica Int'!DI36</f>
        <v>0</v>
      </c>
      <c r="DJ36" s="102">
        <f>'Datos Simulación Dinámica Int'!DJ36</f>
        <v>0</v>
      </c>
      <c r="DK36" s="169">
        <f>'Datos Simulación Dinámica Int'!DK36</f>
        <v>64578.999999999993</v>
      </c>
      <c r="DL36" s="165">
        <f>'Datos Simulación Dinámica Int'!DL36</f>
        <v>0</v>
      </c>
      <c r="DM36" s="103">
        <f>'Datos Simulación Dinámica Int'!DM36</f>
        <v>0</v>
      </c>
      <c r="DN36" s="103">
        <f>'Datos Simulación Dinámica Int'!DN36</f>
        <v>0</v>
      </c>
      <c r="DO36" s="103">
        <f>'Datos Simulación Dinámica Int'!DO36</f>
        <v>0</v>
      </c>
      <c r="DP36" s="103">
        <f>'Datos Simulación Dinámica Int'!DP36</f>
        <v>0</v>
      </c>
      <c r="DQ36" s="103">
        <f>'Datos Simulación Dinámica Int'!DQ36</f>
        <v>0</v>
      </c>
      <c r="DR36" s="103">
        <f>'Datos Simulación Dinámica Int'!DR36</f>
        <v>0</v>
      </c>
      <c r="DS36" s="173">
        <f>'Datos Simulación Dinámica Int'!DS36</f>
        <v>-1.1102230246251565E-14</v>
      </c>
      <c r="DT36" s="102">
        <f>'Datos Simulación Dinámica Int'!DT36</f>
        <v>0</v>
      </c>
      <c r="DU36" s="102">
        <f>'Datos Simulación Dinámica Int'!DU36</f>
        <v>0</v>
      </c>
      <c r="DV36" s="102">
        <f>'Datos Simulación Dinámica Int'!DV36</f>
        <v>0</v>
      </c>
      <c r="DW36" s="102">
        <f>'Datos Simulación Dinámica Int'!DW36</f>
        <v>0</v>
      </c>
      <c r="DX36" s="102">
        <f>'Datos Simulación Dinámica Int'!DX36</f>
        <v>0</v>
      </c>
      <c r="DY36" s="102">
        <f>'Datos Simulación Dinámica Int'!DY36</f>
        <v>0</v>
      </c>
    </row>
    <row r="37" spans="1:129" ht="15" customHeight="1" x14ac:dyDescent="0.55000000000000004">
      <c r="A37" s="152">
        <f>'Datos Simulación Dinámica Int'!A37</f>
        <v>29</v>
      </c>
      <c r="B37" s="152" t="str">
        <f>'Datos Simulación Dinámica Int'!B37</f>
        <v>019003</v>
      </c>
      <c r="C37" s="151" t="str">
        <f>'Datos Simulación Dinámica Int'!C37</f>
        <v>Elaboración de otros productos alimenticios diversos</v>
      </c>
      <c r="D37" s="165">
        <f>'Datos Simulación Dinámica Int'!D37</f>
        <v>825526.10685906315</v>
      </c>
      <c r="E37" s="162">
        <f>'Datos Simulación Dinámica Int'!E37</f>
        <v>419760.69789427839</v>
      </c>
      <c r="F37" s="162">
        <f>'Datos Simulación Dinámica Int'!F37</f>
        <v>0</v>
      </c>
      <c r="G37" s="162">
        <f>'Datos Simulación Dinámica Int'!G37</f>
        <v>0</v>
      </c>
      <c r="H37" s="162">
        <f>'Datos Simulación Dinámica Int'!H37</f>
        <v>1006.8713291746033</v>
      </c>
      <c r="I37" s="162">
        <f>'Datos Simulación Dinámica Int'!I37</f>
        <v>26222.139870223822</v>
      </c>
      <c r="J37" s="162">
        <f>'Datos Simulación Dinámica Int'!J37</f>
        <v>378536.39776538633</v>
      </c>
      <c r="K37" s="315">
        <f>'Datos Simulación Dinámica Int'!K37</f>
        <v>884491.0000000007</v>
      </c>
      <c r="L37" s="321">
        <f>'Datos Simulación Dinámica Int'!L37</f>
        <v>14515.000000000011</v>
      </c>
      <c r="M37" s="321">
        <f>'Datos Simulación Dinámica Int'!M37</f>
        <v>78680.287906906524</v>
      </c>
      <c r="N37" s="321">
        <f>'Datos Simulación Dinámica Int'!N37</f>
        <v>181649</v>
      </c>
      <c r="O37" s="321">
        <f>'Datos Simulación Dinámica Int'!O37</f>
        <v>123009</v>
      </c>
      <c r="P37" s="321">
        <f>'Datos Simulación Dinámica Int'!P37</f>
        <v>8161</v>
      </c>
      <c r="Q37" s="321">
        <f>'Datos Simulación Dinámica Int'!Q37</f>
        <v>50479</v>
      </c>
      <c r="R37" s="318">
        <f>'Datos Simulación Dinámica Int'!R37</f>
        <v>825526.10685906315</v>
      </c>
      <c r="S37" s="162">
        <f>'Datos Simulación Dinámica Int'!S37</f>
        <v>419760.69789427839</v>
      </c>
      <c r="T37" s="162">
        <f>'Datos Simulación Dinámica Int'!T37</f>
        <v>0</v>
      </c>
      <c r="U37" s="162">
        <f>'Datos Simulación Dinámica Int'!U37</f>
        <v>0</v>
      </c>
      <c r="V37" s="162">
        <f>'Datos Simulación Dinámica Int'!V37</f>
        <v>1006.8713291746033</v>
      </c>
      <c r="W37" s="162">
        <f>'Datos Simulación Dinámica Int'!W37</f>
        <v>26222.139870223822</v>
      </c>
      <c r="X37" s="162">
        <f>'Datos Simulación Dinámica Int'!X37</f>
        <v>378536.39776538633</v>
      </c>
      <c r="Y37" s="170">
        <f>'Datos Simulación Dinámica Int'!Y37</f>
        <v>884491.0000000007</v>
      </c>
      <c r="Z37" s="165">
        <f>'Datos Simulación Dinámica Int'!Z37</f>
        <v>0</v>
      </c>
      <c r="AA37" s="162">
        <f>'Datos Simulación Dinámica Int'!AA37</f>
        <v>0</v>
      </c>
      <c r="AB37" s="162">
        <f>'Datos Simulación Dinámica Int'!AB37</f>
        <v>0</v>
      </c>
      <c r="AC37" s="162">
        <f>'Datos Simulación Dinámica Int'!AC37</f>
        <v>0</v>
      </c>
      <c r="AD37" s="162">
        <f>'Datos Simulación Dinámica Int'!AD37</f>
        <v>0</v>
      </c>
      <c r="AE37" s="162">
        <f>'Datos Simulación Dinámica Int'!AE37</f>
        <v>0</v>
      </c>
      <c r="AF37" s="162">
        <f>'Datos Simulación Dinámica Int'!AF37</f>
        <v>0</v>
      </c>
      <c r="AG37" s="173">
        <f>'Datos Simulación Dinámica Int'!AG37</f>
        <v>0</v>
      </c>
      <c r="AH37" s="164">
        <f>'Datos Simulación Dinámica Int'!AH37</f>
        <v>0</v>
      </c>
      <c r="AI37" s="164">
        <f>'Datos Simulación Dinámica Int'!AI37</f>
        <v>0</v>
      </c>
      <c r="AJ37" s="164">
        <f>'Datos Simulación Dinámica Int'!AJ37</f>
        <v>0</v>
      </c>
      <c r="AK37" s="164">
        <f>'Datos Simulación Dinámica Int'!AK37</f>
        <v>0</v>
      </c>
      <c r="AL37" s="164">
        <f>'Datos Simulación Dinámica Int'!AL37</f>
        <v>0</v>
      </c>
      <c r="AM37" s="164">
        <f>'Datos Simulación Dinámica Int'!AM37</f>
        <v>0</v>
      </c>
      <c r="AN37" s="169">
        <f>'Datos Simulación Dinámica Int'!AN37</f>
        <v>14515</v>
      </c>
      <c r="AO37" s="165">
        <f>'Datos Simulación Dinámica Int'!AO37</f>
        <v>0</v>
      </c>
      <c r="AP37" s="162">
        <f>'Datos Simulación Dinámica Int'!AP37</f>
        <v>0</v>
      </c>
      <c r="AQ37" s="162">
        <f>'Datos Simulación Dinámica Int'!AQ37</f>
        <v>0</v>
      </c>
      <c r="AR37" s="162">
        <f>'Datos Simulación Dinámica Int'!AR37</f>
        <v>0</v>
      </c>
      <c r="AS37" s="162">
        <f>'Datos Simulación Dinámica Int'!AS37</f>
        <v>0</v>
      </c>
      <c r="AT37" s="162">
        <f>'Datos Simulación Dinámica Int'!AT37</f>
        <v>0</v>
      </c>
      <c r="AU37" s="162">
        <f>'Datos Simulación Dinámica Int'!AU37</f>
        <v>0</v>
      </c>
      <c r="AV37" s="173">
        <f>'Datos Simulación Dinámica Int'!AV37</f>
        <v>-7.7715611723760958E-14</v>
      </c>
      <c r="AW37" s="164">
        <f>'Datos Simulación Dinámica Int'!AW37</f>
        <v>0</v>
      </c>
      <c r="AX37" s="164">
        <f>'Datos Simulación Dinámica Int'!AX37</f>
        <v>0</v>
      </c>
      <c r="AY37" s="164">
        <f>'Datos Simulación Dinámica Int'!AY37</f>
        <v>0</v>
      </c>
      <c r="AZ37" s="164">
        <f>'Datos Simulación Dinámica Int'!AZ37</f>
        <v>0</v>
      </c>
      <c r="BA37" s="164">
        <f>'Datos Simulación Dinámica Int'!BA37</f>
        <v>0</v>
      </c>
      <c r="BB37" s="164">
        <f>'Datos Simulación Dinámica Int'!BB37</f>
        <v>0</v>
      </c>
      <c r="BC37" s="169">
        <f>'Datos Simulación Dinámica Int'!BC37</f>
        <v>78680.287906906582</v>
      </c>
      <c r="BD37" s="165">
        <f>'Datos Simulación Dinámica Int'!BD37</f>
        <v>0</v>
      </c>
      <c r="BE37" s="103">
        <f>'Datos Simulación Dinámica Int'!BE37</f>
        <v>0</v>
      </c>
      <c r="BF37" s="103">
        <f>'Datos Simulación Dinámica Int'!BF37</f>
        <v>0</v>
      </c>
      <c r="BG37" s="103">
        <f>'Datos Simulación Dinámica Int'!BG37</f>
        <v>0</v>
      </c>
      <c r="BH37" s="103">
        <f>'Datos Simulación Dinámica Int'!BH37</f>
        <v>0</v>
      </c>
      <c r="BI37" s="103">
        <f>'Datos Simulación Dinámica Int'!BI37</f>
        <v>0</v>
      </c>
      <c r="BJ37" s="103">
        <f>'Datos Simulación Dinámica Int'!BJ37</f>
        <v>0</v>
      </c>
      <c r="BK37" s="173">
        <f>'Datos Simulación Dinámica Int'!BK37</f>
        <v>6.6613381477509392E-14</v>
      </c>
      <c r="BL37" s="113">
        <f>'Datos Simulación Dinámica Int'!BL37</f>
        <v>0</v>
      </c>
      <c r="BM37" s="102">
        <f>'Datos Simulación Dinámica Int'!BM37</f>
        <v>0</v>
      </c>
      <c r="BN37" s="102">
        <f>'Datos Simulación Dinámica Int'!BN37</f>
        <v>0</v>
      </c>
      <c r="BO37" s="102">
        <f>'Datos Simulación Dinámica Int'!BO37</f>
        <v>0</v>
      </c>
      <c r="BP37" s="102">
        <f>'Datos Simulación Dinámica Int'!BP37</f>
        <v>0</v>
      </c>
      <c r="BQ37" s="102">
        <f>'Datos Simulación Dinámica Int'!BQ37</f>
        <v>0</v>
      </c>
      <c r="BR37" s="169">
        <f>'Datos Simulación Dinámica Int'!BR37</f>
        <v>181649.00000000015</v>
      </c>
      <c r="BS37" s="165">
        <f>'Datos Simulación Dinámica Int'!BS37</f>
        <v>0</v>
      </c>
      <c r="BT37" s="103">
        <f>'Datos Simulación Dinámica Int'!BT37</f>
        <v>0</v>
      </c>
      <c r="BU37" s="103">
        <f>'Datos Simulación Dinámica Int'!BU37</f>
        <v>0</v>
      </c>
      <c r="BV37" s="103">
        <f>'Datos Simulación Dinámica Int'!BV37</f>
        <v>0</v>
      </c>
      <c r="BW37" s="103">
        <f>'Datos Simulación Dinámica Int'!BW37</f>
        <v>0</v>
      </c>
      <c r="BX37" s="103">
        <f>'Datos Simulación Dinámica Int'!BX37</f>
        <v>0</v>
      </c>
      <c r="BY37" s="103">
        <f>'Datos Simulación Dinámica Int'!BY37</f>
        <v>0</v>
      </c>
      <c r="BZ37" s="173">
        <f>'Datos Simulación Dinámica Int'!BZ37</f>
        <v>8.8817841970012523E-14</v>
      </c>
      <c r="CA37" s="113">
        <f>'Datos Simulación Dinámica Int'!CA37</f>
        <v>0</v>
      </c>
      <c r="CB37" s="102">
        <f>'Datos Simulación Dinámica Int'!CB37</f>
        <v>0</v>
      </c>
      <c r="CC37" s="102">
        <f>'Datos Simulación Dinámica Int'!CC37</f>
        <v>0</v>
      </c>
      <c r="CD37" s="102">
        <f>'Datos Simulación Dinámica Int'!CD37</f>
        <v>0</v>
      </c>
      <c r="CE37" s="102">
        <f>'Datos Simulación Dinámica Int'!CE37</f>
        <v>0</v>
      </c>
      <c r="CF37" s="102">
        <f>'Datos Simulación Dinámica Int'!CF37</f>
        <v>0</v>
      </c>
      <c r="CG37" s="169">
        <f>'Datos Simulación Dinámica Int'!CG37</f>
        <v>123009.0000000001</v>
      </c>
      <c r="CH37" s="165">
        <f>'Datos Simulación Dinámica Int'!CH37</f>
        <v>0</v>
      </c>
      <c r="CI37" s="103">
        <f>'Datos Simulación Dinámica Int'!CI37</f>
        <v>0</v>
      </c>
      <c r="CJ37" s="103">
        <f>'Datos Simulación Dinámica Int'!CJ37</f>
        <v>0</v>
      </c>
      <c r="CK37" s="103">
        <f>'Datos Simulación Dinámica Int'!CK37</f>
        <v>0</v>
      </c>
      <c r="CL37" s="103">
        <f>'Datos Simulación Dinámica Int'!CL37</f>
        <v>0</v>
      </c>
      <c r="CM37" s="103">
        <f>'Datos Simulación Dinámica Int'!CM37</f>
        <v>0</v>
      </c>
      <c r="CN37" s="103">
        <f>'Datos Simulación Dinámica Int'!CN37</f>
        <v>0</v>
      </c>
      <c r="CO37" s="173">
        <f>'Datos Simulación Dinámica Int'!CO37</f>
        <v>8.8817841970012523E-14</v>
      </c>
      <c r="CP37" s="113">
        <f>'Datos Simulación Dinámica Int'!CP37</f>
        <v>0</v>
      </c>
      <c r="CQ37" s="102">
        <f>'Datos Simulación Dinámica Int'!CQ37</f>
        <v>0</v>
      </c>
      <c r="CR37" s="102">
        <f>'Datos Simulación Dinámica Int'!CR37</f>
        <v>0</v>
      </c>
      <c r="CS37" s="102">
        <f>'Datos Simulación Dinámica Int'!CS37</f>
        <v>0</v>
      </c>
      <c r="CT37" s="102">
        <f>'Datos Simulación Dinámica Int'!CT37</f>
        <v>0</v>
      </c>
      <c r="CU37" s="102">
        <f>'Datos Simulación Dinámica Int'!CU37</f>
        <v>0</v>
      </c>
      <c r="CV37" s="169">
        <f>'Datos Simulación Dinámica Int'!CV37</f>
        <v>8161.0000000000064</v>
      </c>
      <c r="CW37" s="165">
        <f>'Datos Simulación Dinámica Int'!CW37</f>
        <v>0</v>
      </c>
      <c r="CX37" s="103">
        <f>'Datos Simulación Dinámica Int'!CX37</f>
        <v>0</v>
      </c>
      <c r="CY37" s="103">
        <f>'Datos Simulación Dinámica Int'!CY37</f>
        <v>0</v>
      </c>
      <c r="CZ37" s="103">
        <f>'Datos Simulación Dinámica Int'!CZ37</f>
        <v>0</v>
      </c>
      <c r="DA37" s="103">
        <f>'Datos Simulación Dinámica Int'!DA37</f>
        <v>0</v>
      </c>
      <c r="DB37" s="103">
        <f>'Datos Simulación Dinámica Int'!DB37</f>
        <v>0</v>
      </c>
      <c r="DC37" s="103">
        <f>'Datos Simulación Dinámica Int'!DC37</f>
        <v>0</v>
      </c>
      <c r="DD37" s="173">
        <f>'Datos Simulación Dinámica Int'!DD37</f>
        <v>8.8817841970012523E-14</v>
      </c>
      <c r="DE37" s="113">
        <f>'Datos Simulación Dinámica Int'!DE37</f>
        <v>0</v>
      </c>
      <c r="DF37" s="102">
        <f>'Datos Simulación Dinámica Int'!DF37</f>
        <v>0</v>
      </c>
      <c r="DG37" s="102">
        <f>'Datos Simulación Dinámica Int'!DG37</f>
        <v>0</v>
      </c>
      <c r="DH37" s="102">
        <f>'Datos Simulación Dinámica Int'!DH37</f>
        <v>0</v>
      </c>
      <c r="DI37" s="102">
        <f>'Datos Simulación Dinámica Int'!DI37</f>
        <v>0</v>
      </c>
      <c r="DJ37" s="102">
        <f>'Datos Simulación Dinámica Int'!DJ37</f>
        <v>0</v>
      </c>
      <c r="DK37" s="169">
        <f>'Datos Simulación Dinámica Int'!DK37</f>
        <v>50479.000000000044</v>
      </c>
      <c r="DL37" s="165">
        <f>'Datos Simulación Dinámica Int'!DL37</f>
        <v>0</v>
      </c>
      <c r="DM37" s="103">
        <f>'Datos Simulación Dinámica Int'!DM37</f>
        <v>0</v>
      </c>
      <c r="DN37" s="103">
        <f>'Datos Simulación Dinámica Int'!DN37</f>
        <v>0</v>
      </c>
      <c r="DO37" s="103">
        <f>'Datos Simulación Dinámica Int'!DO37</f>
        <v>0</v>
      </c>
      <c r="DP37" s="103">
        <f>'Datos Simulación Dinámica Int'!DP37</f>
        <v>0</v>
      </c>
      <c r="DQ37" s="103">
        <f>'Datos Simulación Dinámica Int'!DQ37</f>
        <v>0</v>
      </c>
      <c r="DR37" s="103">
        <f>'Datos Simulación Dinámica Int'!DR37</f>
        <v>0</v>
      </c>
      <c r="DS37" s="173">
        <f>'Datos Simulación Dinámica Int'!DS37</f>
        <v>8.8817841970012523E-14</v>
      </c>
      <c r="DT37" s="102">
        <f>'Datos Simulación Dinámica Int'!DT37</f>
        <v>0</v>
      </c>
      <c r="DU37" s="102">
        <f>'Datos Simulación Dinámica Int'!DU37</f>
        <v>0</v>
      </c>
      <c r="DV37" s="102">
        <f>'Datos Simulación Dinámica Int'!DV37</f>
        <v>0</v>
      </c>
      <c r="DW37" s="102">
        <f>'Datos Simulación Dinámica Int'!DW37</f>
        <v>0</v>
      </c>
      <c r="DX37" s="102">
        <f>'Datos Simulación Dinámica Int'!DX37</f>
        <v>0</v>
      </c>
      <c r="DY37" s="102">
        <f>'Datos Simulación Dinámica Int'!DY37</f>
        <v>0</v>
      </c>
    </row>
    <row r="38" spans="1:129" ht="15" customHeight="1" x14ac:dyDescent="0.55000000000000004">
      <c r="A38" s="152">
        <f>'Datos Simulación Dinámica Int'!A38</f>
        <v>30</v>
      </c>
      <c r="B38" s="152" t="str">
        <f>'Datos Simulación Dinámica Int'!B38</f>
        <v>020001</v>
      </c>
      <c r="C38" s="151" t="str">
        <f>'Datos Simulación Dinámica Int'!C38</f>
        <v xml:space="preserve">Elaboración bebidas alcohólicas </v>
      </c>
      <c r="D38" s="165">
        <f>'Datos Simulación Dinámica Int'!D38</f>
        <v>1070237.7172567183</v>
      </c>
      <c r="E38" s="162">
        <f>'Datos Simulación Dinámica Int'!E38</f>
        <v>1063654.2745034241</v>
      </c>
      <c r="F38" s="162">
        <f>'Datos Simulación Dinámica Int'!F38</f>
        <v>0</v>
      </c>
      <c r="G38" s="162">
        <f>'Datos Simulación Dinámica Int'!G38</f>
        <v>0</v>
      </c>
      <c r="H38" s="162">
        <f>'Datos Simulación Dinámica Int'!H38</f>
        <v>347.87685867330191</v>
      </c>
      <c r="I38" s="162">
        <f>'Datos Simulación Dinámica Int'!I38</f>
        <v>-178.87195064104591</v>
      </c>
      <c r="J38" s="162">
        <f>'Datos Simulación Dinámica Int'!J38</f>
        <v>6414.4378452619085</v>
      </c>
      <c r="K38" s="315">
        <f>'Datos Simulación Dinámica Int'!K38</f>
        <v>1176147.0000000002</v>
      </c>
      <c r="L38" s="321">
        <f>'Datos Simulación Dinámica Int'!L38</f>
        <v>5896.0000000000009</v>
      </c>
      <c r="M38" s="321">
        <f>'Datos Simulación Dinámica Int'!M38</f>
        <v>29569.3417144087</v>
      </c>
      <c r="N38" s="321">
        <f>'Datos Simulación Dinámica Int'!N38</f>
        <v>656609</v>
      </c>
      <c r="O38" s="321">
        <f>'Datos Simulación Dinámica Int'!O38</f>
        <v>128884</v>
      </c>
      <c r="P38" s="321">
        <f>'Datos Simulación Dinámica Int'!P38</f>
        <v>12759</v>
      </c>
      <c r="Q38" s="321">
        <f>'Datos Simulación Dinámica Int'!Q38</f>
        <v>514966</v>
      </c>
      <c r="R38" s="318">
        <f>'Datos Simulación Dinámica Int'!R38</f>
        <v>1070237.7172567183</v>
      </c>
      <c r="S38" s="162">
        <f>'Datos Simulación Dinámica Int'!S38</f>
        <v>1063654.2745034241</v>
      </c>
      <c r="T38" s="162">
        <f>'Datos Simulación Dinámica Int'!T38</f>
        <v>0</v>
      </c>
      <c r="U38" s="162">
        <f>'Datos Simulación Dinámica Int'!U38</f>
        <v>0</v>
      </c>
      <c r="V38" s="162">
        <f>'Datos Simulación Dinámica Int'!V38</f>
        <v>347.87685867330191</v>
      </c>
      <c r="W38" s="162">
        <f>'Datos Simulación Dinámica Int'!W38</f>
        <v>-178.87195064104591</v>
      </c>
      <c r="X38" s="162">
        <f>'Datos Simulación Dinámica Int'!X38</f>
        <v>6414.4378452619085</v>
      </c>
      <c r="Y38" s="170">
        <f>'Datos Simulación Dinámica Int'!Y38</f>
        <v>1176147.0000000002</v>
      </c>
      <c r="Z38" s="165">
        <f>'Datos Simulación Dinámica Int'!Z38</f>
        <v>0</v>
      </c>
      <c r="AA38" s="162">
        <f>'Datos Simulación Dinámica Int'!AA38</f>
        <v>0</v>
      </c>
      <c r="AB38" s="162">
        <f>'Datos Simulación Dinámica Int'!AB38</f>
        <v>0</v>
      </c>
      <c r="AC38" s="162">
        <f>'Datos Simulación Dinámica Int'!AC38</f>
        <v>0</v>
      </c>
      <c r="AD38" s="162">
        <f>'Datos Simulación Dinámica Int'!AD38</f>
        <v>0</v>
      </c>
      <c r="AE38" s="162">
        <f>'Datos Simulación Dinámica Int'!AE38</f>
        <v>0</v>
      </c>
      <c r="AF38" s="162">
        <f>'Datos Simulación Dinámica Int'!AF38</f>
        <v>0</v>
      </c>
      <c r="AG38" s="173">
        <f>'Datos Simulación Dinámica Int'!AG38</f>
        <v>0</v>
      </c>
      <c r="AH38" s="164">
        <f>'Datos Simulación Dinámica Int'!AH38</f>
        <v>0</v>
      </c>
      <c r="AI38" s="164">
        <f>'Datos Simulación Dinámica Int'!AI38</f>
        <v>0</v>
      </c>
      <c r="AJ38" s="164">
        <f>'Datos Simulación Dinámica Int'!AJ38</f>
        <v>0</v>
      </c>
      <c r="AK38" s="164">
        <f>'Datos Simulación Dinámica Int'!AK38</f>
        <v>0</v>
      </c>
      <c r="AL38" s="164">
        <f>'Datos Simulación Dinámica Int'!AL38</f>
        <v>0</v>
      </c>
      <c r="AM38" s="164">
        <f>'Datos Simulación Dinámica Int'!AM38</f>
        <v>0</v>
      </c>
      <c r="AN38" s="169">
        <f>'Datos Simulación Dinámica Int'!AN38</f>
        <v>5896</v>
      </c>
      <c r="AO38" s="165">
        <f>'Datos Simulación Dinámica Int'!AO38</f>
        <v>0</v>
      </c>
      <c r="AP38" s="162">
        <f>'Datos Simulación Dinámica Int'!AP38</f>
        <v>0</v>
      </c>
      <c r="AQ38" s="162">
        <f>'Datos Simulación Dinámica Int'!AQ38</f>
        <v>0</v>
      </c>
      <c r="AR38" s="162">
        <f>'Datos Simulación Dinámica Int'!AR38</f>
        <v>0</v>
      </c>
      <c r="AS38" s="162">
        <f>'Datos Simulación Dinámica Int'!AS38</f>
        <v>0</v>
      </c>
      <c r="AT38" s="162">
        <f>'Datos Simulación Dinámica Int'!AT38</f>
        <v>0</v>
      </c>
      <c r="AU38" s="162">
        <f>'Datos Simulación Dinámica Int'!AU38</f>
        <v>0</v>
      </c>
      <c r="AV38" s="173">
        <f>'Datos Simulación Dinámica Int'!AV38</f>
        <v>-1.1102230246251565E-14</v>
      </c>
      <c r="AW38" s="164">
        <f>'Datos Simulación Dinámica Int'!AW38</f>
        <v>0</v>
      </c>
      <c r="AX38" s="164">
        <f>'Datos Simulación Dinámica Int'!AX38</f>
        <v>0</v>
      </c>
      <c r="AY38" s="164">
        <f>'Datos Simulación Dinámica Int'!AY38</f>
        <v>0</v>
      </c>
      <c r="AZ38" s="164">
        <f>'Datos Simulación Dinámica Int'!AZ38</f>
        <v>0</v>
      </c>
      <c r="BA38" s="164">
        <f>'Datos Simulación Dinámica Int'!BA38</f>
        <v>0</v>
      </c>
      <c r="BB38" s="164">
        <f>'Datos Simulación Dinámica Int'!BB38</f>
        <v>0</v>
      </c>
      <c r="BC38" s="169">
        <f>'Datos Simulación Dinámica Int'!BC38</f>
        <v>29569.341714408707</v>
      </c>
      <c r="BD38" s="165">
        <f>'Datos Simulación Dinámica Int'!BD38</f>
        <v>0</v>
      </c>
      <c r="BE38" s="103">
        <f>'Datos Simulación Dinámica Int'!BE38</f>
        <v>0</v>
      </c>
      <c r="BF38" s="103">
        <f>'Datos Simulación Dinámica Int'!BF38</f>
        <v>0</v>
      </c>
      <c r="BG38" s="103">
        <f>'Datos Simulación Dinámica Int'!BG38</f>
        <v>0</v>
      </c>
      <c r="BH38" s="103">
        <f>'Datos Simulación Dinámica Int'!BH38</f>
        <v>0</v>
      </c>
      <c r="BI38" s="103">
        <f>'Datos Simulación Dinámica Int'!BI38</f>
        <v>0</v>
      </c>
      <c r="BJ38" s="103">
        <f>'Datos Simulación Dinámica Int'!BJ38</f>
        <v>0</v>
      </c>
      <c r="BK38" s="173">
        <f>'Datos Simulación Dinámica Int'!BK38</f>
        <v>2.2204460492503131E-14</v>
      </c>
      <c r="BL38" s="113">
        <f>'Datos Simulación Dinámica Int'!BL38</f>
        <v>0</v>
      </c>
      <c r="BM38" s="102">
        <f>'Datos Simulación Dinámica Int'!BM38</f>
        <v>0</v>
      </c>
      <c r="BN38" s="102">
        <f>'Datos Simulación Dinámica Int'!BN38</f>
        <v>0</v>
      </c>
      <c r="BO38" s="102">
        <f>'Datos Simulación Dinámica Int'!BO38</f>
        <v>0</v>
      </c>
      <c r="BP38" s="102">
        <f>'Datos Simulación Dinámica Int'!BP38</f>
        <v>0</v>
      </c>
      <c r="BQ38" s="102">
        <f>'Datos Simulación Dinámica Int'!BQ38</f>
        <v>0</v>
      </c>
      <c r="BR38" s="169">
        <f>'Datos Simulación Dinámica Int'!BR38</f>
        <v>656609.00000000012</v>
      </c>
      <c r="BS38" s="165">
        <f>'Datos Simulación Dinámica Int'!BS38</f>
        <v>0</v>
      </c>
      <c r="BT38" s="103">
        <f>'Datos Simulación Dinámica Int'!BT38</f>
        <v>0</v>
      </c>
      <c r="BU38" s="103">
        <f>'Datos Simulación Dinámica Int'!BU38</f>
        <v>0</v>
      </c>
      <c r="BV38" s="103">
        <f>'Datos Simulación Dinámica Int'!BV38</f>
        <v>0</v>
      </c>
      <c r="BW38" s="103">
        <f>'Datos Simulación Dinámica Int'!BW38</f>
        <v>0</v>
      </c>
      <c r="BX38" s="103">
        <f>'Datos Simulación Dinámica Int'!BX38</f>
        <v>0</v>
      </c>
      <c r="BY38" s="103">
        <f>'Datos Simulación Dinámica Int'!BY38</f>
        <v>0</v>
      </c>
      <c r="BZ38" s="173">
        <f>'Datos Simulación Dinámica Int'!BZ38</f>
        <v>2.2204460492503131E-14</v>
      </c>
      <c r="CA38" s="113">
        <f>'Datos Simulación Dinámica Int'!CA38</f>
        <v>0</v>
      </c>
      <c r="CB38" s="102">
        <f>'Datos Simulación Dinámica Int'!CB38</f>
        <v>0</v>
      </c>
      <c r="CC38" s="102">
        <f>'Datos Simulación Dinámica Int'!CC38</f>
        <v>0</v>
      </c>
      <c r="CD38" s="102">
        <f>'Datos Simulación Dinámica Int'!CD38</f>
        <v>0</v>
      </c>
      <c r="CE38" s="102">
        <f>'Datos Simulación Dinámica Int'!CE38</f>
        <v>0</v>
      </c>
      <c r="CF38" s="102">
        <f>'Datos Simulación Dinámica Int'!CF38</f>
        <v>0</v>
      </c>
      <c r="CG38" s="169">
        <f>'Datos Simulación Dinámica Int'!CG38</f>
        <v>128884.00000000003</v>
      </c>
      <c r="CH38" s="165">
        <f>'Datos Simulación Dinámica Int'!CH38</f>
        <v>0</v>
      </c>
      <c r="CI38" s="103">
        <f>'Datos Simulación Dinámica Int'!CI38</f>
        <v>0</v>
      </c>
      <c r="CJ38" s="103">
        <f>'Datos Simulación Dinámica Int'!CJ38</f>
        <v>0</v>
      </c>
      <c r="CK38" s="103">
        <f>'Datos Simulación Dinámica Int'!CK38</f>
        <v>0</v>
      </c>
      <c r="CL38" s="103">
        <f>'Datos Simulación Dinámica Int'!CL38</f>
        <v>0</v>
      </c>
      <c r="CM38" s="103">
        <f>'Datos Simulación Dinámica Int'!CM38</f>
        <v>0</v>
      </c>
      <c r="CN38" s="103">
        <f>'Datos Simulación Dinámica Int'!CN38</f>
        <v>0</v>
      </c>
      <c r="CO38" s="173">
        <f>'Datos Simulación Dinámica Int'!CO38</f>
        <v>2.2204460492503131E-14</v>
      </c>
      <c r="CP38" s="113">
        <f>'Datos Simulación Dinámica Int'!CP38</f>
        <v>0</v>
      </c>
      <c r="CQ38" s="102">
        <f>'Datos Simulación Dinámica Int'!CQ38</f>
        <v>0</v>
      </c>
      <c r="CR38" s="102">
        <f>'Datos Simulación Dinámica Int'!CR38</f>
        <v>0</v>
      </c>
      <c r="CS38" s="102">
        <f>'Datos Simulación Dinámica Int'!CS38</f>
        <v>0</v>
      </c>
      <c r="CT38" s="102">
        <f>'Datos Simulación Dinámica Int'!CT38</f>
        <v>0</v>
      </c>
      <c r="CU38" s="102">
        <f>'Datos Simulación Dinámica Int'!CU38</f>
        <v>0</v>
      </c>
      <c r="CV38" s="169">
        <f>'Datos Simulación Dinámica Int'!CV38</f>
        <v>12759.000000000002</v>
      </c>
      <c r="CW38" s="165">
        <f>'Datos Simulación Dinámica Int'!CW38</f>
        <v>0</v>
      </c>
      <c r="CX38" s="103">
        <f>'Datos Simulación Dinámica Int'!CX38</f>
        <v>0</v>
      </c>
      <c r="CY38" s="103">
        <f>'Datos Simulación Dinámica Int'!CY38</f>
        <v>0</v>
      </c>
      <c r="CZ38" s="103">
        <f>'Datos Simulación Dinámica Int'!CZ38</f>
        <v>0</v>
      </c>
      <c r="DA38" s="103">
        <f>'Datos Simulación Dinámica Int'!DA38</f>
        <v>0</v>
      </c>
      <c r="DB38" s="103">
        <f>'Datos Simulación Dinámica Int'!DB38</f>
        <v>0</v>
      </c>
      <c r="DC38" s="103">
        <f>'Datos Simulación Dinámica Int'!DC38</f>
        <v>0</v>
      </c>
      <c r="DD38" s="173">
        <f>'Datos Simulación Dinámica Int'!DD38</f>
        <v>2.2204460492503131E-14</v>
      </c>
      <c r="DE38" s="113">
        <f>'Datos Simulación Dinámica Int'!DE38</f>
        <v>0</v>
      </c>
      <c r="DF38" s="102">
        <f>'Datos Simulación Dinámica Int'!DF38</f>
        <v>0</v>
      </c>
      <c r="DG38" s="102">
        <f>'Datos Simulación Dinámica Int'!DG38</f>
        <v>0</v>
      </c>
      <c r="DH38" s="102">
        <f>'Datos Simulación Dinámica Int'!DH38</f>
        <v>0</v>
      </c>
      <c r="DI38" s="102">
        <f>'Datos Simulación Dinámica Int'!DI38</f>
        <v>0</v>
      </c>
      <c r="DJ38" s="102">
        <f>'Datos Simulación Dinámica Int'!DJ38</f>
        <v>0</v>
      </c>
      <c r="DK38" s="169">
        <f>'Datos Simulación Dinámica Int'!DK38</f>
        <v>514966.00000000012</v>
      </c>
      <c r="DL38" s="165">
        <f>'Datos Simulación Dinámica Int'!DL38</f>
        <v>0</v>
      </c>
      <c r="DM38" s="103">
        <f>'Datos Simulación Dinámica Int'!DM38</f>
        <v>0</v>
      </c>
      <c r="DN38" s="103">
        <f>'Datos Simulación Dinámica Int'!DN38</f>
        <v>0</v>
      </c>
      <c r="DO38" s="103">
        <f>'Datos Simulación Dinámica Int'!DO38</f>
        <v>0</v>
      </c>
      <c r="DP38" s="103">
        <f>'Datos Simulación Dinámica Int'!DP38</f>
        <v>0</v>
      </c>
      <c r="DQ38" s="103">
        <f>'Datos Simulación Dinámica Int'!DQ38</f>
        <v>0</v>
      </c>
      <c r="DR38" s="103">
        <f>'Datos Simulación Dinámica Int'!DR38</f>
        <v>0</v>
      </c>
      <c r="DS38" s="173">
        <f>'Datos Simulación Dinámica Int'!DS38</f>
        <v>2.2204460492503131E-14</v>
      </c>
      <c r="DT38" s="102">
        <f>'Datos Simulación Dinámica Int'!DT38</f>
        <v>0</v>
      </c>
      <c r="DU38" s="102">
        <f>'Datos Simulación Dinámica Int'!DU38</f>
        <v>0</v>
      </c>
      <c r="DV38" s="102">
        <f>'Datos Simulación Dinámica Int'!DV38</f>
        <v>0</v>
      </c>
      <c r="DW38" s="102">
        <f>'Datos Simulación Dinámica Int'!DW38</f>
        <v>0</v>
      </c>
      <c r="DX38" s="102">
        <f>'Datos Simulación Dinámica Int'!DX38</f>
        <v>0</v>
      </c>
      <c r="DY38" s="102">
        <f>'Datos Simulación Dinámica Int'!DY38</f>
        <v>0</v>
      </c>
    </row>
    <row r="39" spans="1:129" ht="15" customHeight="1" x14ac:dyDescent="0.55000000000000004">
      <c r="A39" s="152">
        <f>'Datos Simulación Dinámica Int'!A39</f>
        <v>31</v>
      </c>
      <c r="B39" s="152" t="str">
        <f>'Datos Simulación Dinámica Int'!B39</f>
        <v>020002</v>
      </c>
      <c r="C39" s="151" t="str">
        <f>'Datos Simulación Dinámica Int'!C39</f>
        <v>Elaboración bebidas no alcohólicas</v>
      </c>
      <c r="D39" s="165">
        <f>'Datos Simulación Dinámica Int'!D39</f>
        <v>777408.56828187371</v>
      </c>
      <c r="E39" s="162">
        <f>'Datos Simulación Dinámica Int'!E39</f>
        <v>735461.11422512506</v>
      </c>
      <c r="F39" s="162">
        <f>'Datos Simulación Dinámica Int'!F39</f>
        <v>0</v>
      </c>
      <c r="G39" s="162">
        <f>'Datos Simulación Dinámica Int'!G39</f>
        <v>0</v>
      </c>
      <c r="H39" s="162">
        <f>'Datos Simulación Dinámica Int'!H39</f>
        <v>605.81579982988524</v>
      </c>
      <c r="I39" s="162">
        <f>'Datos Simulación Dinámica Int'!I39</f>
        <v>38555.249677388412</v>
      </c>
      <c r="J39" s="162">
        <f>'Datos Simulación Dinámica Int'!J39</f>
        <v>2786.3885795302613</v>
      </c>
      <c r="K39" s="315">
        <f>'Datos Simulación Dinámica Int'!K39</f>
        <v>832986.00000000058</v>
      </c>
      <c r="L39" s="321">
        <f>'Datos Simulación Dinámica Int'!L39</f>
        <v>18048.000000000015</v>
      </c>
      <c r="M39" s="321">
        <f>'Datos Simulación Dinámica Int'!M39</f>
        <v>70270.361548192406</v>
      </c>
      <c r="N39" s="321">
        <f>'Datos Simulación Dinámica Int'!N39</f>
        <v>345441</v>
      </c>
      <c r="O39" s="321">
        <f>'Datos Simulación Dinámica Int'!O39</f>
        <v>170300</v>
      </c>
      <c r="P39" s="321">
        <f>'Datos Simulación Dinámica Int'!P39</f>
        <v>2585</v>
      </c>
      <c r="Q39" s="321">
        <f>'Datos Simulación Dinámica Int'!Q39</f>
        <v>172556</v>
      </c>
      <c r="R39" s="318">
        <f>'Datos Simulación Dinámica Int'!R39</f>
        <v>777408.56828187371</v>
      </c>
      <c r="S39" s="162">
        <f>'Datos Simulación Dinámica Int'!S39</f>
        <v>735461.11422512506</v>
      </c>
      <c r="T39" s="162">
        <f>'Datos Simulación Dinámica Int'!T39</f>
        <v>0</v>
      </c>
      <c r="U39" s="162">
        <f>'Datos Simulación Dinámica Int'!U39</f>
        <v>0</v>
      </c>
      <c r="V39" s="162">
        <f>'Datos Simulación Dinámica Int'!V39</f>
        <v>605.81579982988524</v>
      </c>
      <c r="W39" s="162">
        <f>'Datos Simulación Dinámica Int'!W39</f>
        <v>38555.249677388412</v>
      </c>
      <c r="X39" s="162">
        <f>'Datos Simulación Dinámica Int'!X39</f>
        <v>2786.3885795302613</v>
      </c>
      <c r="Y39" s="170">
        <f>'Datos Simulación Dinámica Int'!Y39</f>
        <v>832986.00000000058</v>
      </c>
      <c r="Z39" s="165">
        <f>'Datos Simulación Dinámica Int'!Z39</f>
        <v>0</v>
      </c>
      <c r="AA39" s="162">
        <f>'Datos Simulación Dinámica Int'!AA39</f>
        <v>0</v>
      </c>
      <c r="AB39" s="162">
        <f>'Datos Simulación Dinámica Int'!AB39</f>
        <v>0</v>
      </c>
      <c r="AC39" s="162">
        <f>'Datos Simulación Dinámica Int'!AC39</f>
        <v>0</v>
      </c>
      <c r="AD39" s="162">
        <f>'Datos Simulación Dinámica Int'!AD39</f>
        <v>0</v>
      </c>
      <c r="AE39" s="162">
        <f>'Datos Simulación Dinámica Int'!AE39</f>
        <v>0</v>
      </c>
      <c r="AF39" s="162">
        <f>'Datos Simulación Dinámica Int'!AF39</f>
        <v>0</v>
      </c>
      <c r="AG39" s="173">
        <f>'Datos Simulación Dinámica Int'!AG39</f>
        <v>0</v>
      </c>
      <c r="AH39" s="164">
        <f>'Datos Simulación Dinámica Int'!AH39</f>
        <v>0</v>
      </c>
      <c r="AI39" s="164">
        <f>'Datos Simulación Dinámica Int'!AI39</f>
        <v>0</v>
      </c>
      <c r="AJ39" s="164">
        <f>'Datos Simulación Dinámica Int'!AJ39</f>
        <v>0</v>
      </c>
      <c r="AK39" s="164">
        <f>'Datos Simulación Dinámica Int'!AK39</f>
        <v>0</v>
      </c>
      <c r="AL39" s="164">
        <f>'Datos Simulación Dinámica Int'!AL39</f>
        <v>0</v>
      </c>
      <c r="AM39" s="164">
        <f>'Datos Simulación Dinámica Int'!AM39</f>
        <v>0</v>
      </c>
      <c r="AN39" s="169">
        <f>'Datos Simulación Dinámica Int'!AN39</f>
        <v>18048</v>
      </c>
      <c r="AO39" s="165">
        <f>'Datos Simulación Dinámica Int'!AO39</f>
        <v>0</v>
      </c>
      <c r="AP39" s="162">
        <f>'Datos Simulación Dinámica Int'!AP39</f>
        <v>0</v>
      </c>
      <c r="AQ39" s="162">
        <f>'Datos Simulación Dinámica Int'!AQ39</f>
        <v>0</v>
      </c>
      <c r="AR39" s="162">
        <f>'Datos Simulación Dinámica Int'!AR39</f>
        <v>0</v>
      </c>
      <c r="AS39" s="162">
        <f>'Datos Simulación Dinámica Int'!AS39</f>
        <v>0</v>
      </c>
      <c r="AT39" s="162">
        <f>'Datos Simulación Dinámica Int'!AT39</f>
        <v>0</v>
      </c>
      <c r="AU39" s="162">
        <f>'Datos Simulación Dinámica Int'!AU39</f>
        <v>0</v>
      </c>
      <c r="AV39" s="173">
        <f>'Datos Simulación Dinámica Int'!AV39</f>
        <v>-7.7715611723760958E-14</v>
      </c>
      <c r="AW39" s="164">
        <f>'Datos Simulación Dinámica Int'!AW39</f>
        <v>0</v>
      </c>
      <c r="AX39" s="164">
        <f>'Datos Simulación Dinámica Int'!AX39</f>
        <v>0</v>
      </c>
      <c r="AY39" s="164">
        <f>'Datos Simulación Dinámica Int'!AY39</f>
        <v>0</v>
      </c>
      <c r="AZ39" s="164">
        <f>'Datos Simulación Dinámica Int'!AZ39</f>
        <v>0</v>
      </c>
      <c r="BA39" s="164">
        <f>'Datos Simulación Dinámica Int'!BA39</f>
        <v>0</v>
      </c>
      <c r="BB39" s="164">
        <f>'Datos Simulación Dinámica Int'!BB39</f>
        <v>0</v>
      </c>
      <c r="BC39" s="169">
        <f>'Datos Simulación Dinámica Int'!BC39</f>
        <v>70270.36154819245</v>
      </c>
      <c r="BD39" s="165">
        <f>'Datos Simulación Dinámica Int'!BD39</f>
        <v>0</v>
      </c>
      <c r="BE39" s="103">
        <f>'Datos Simulación Dinámica Int'!BE39</f>
        <v>0</v>
      </c>
      <c r="BF39" s="103">
        <f>'Datos Simulación Dinámica Int'!BF39</f>
        <v>0</v>
      </c>
      <c r="BG39" s="103">
        <f>'Datos Simulación Dinámica Int'!BG39</f>
        <v>0</v>
      </c>
      <c r="BH39" s="103">
        <f>'Datos Simulación Dinámica Int'!BH39</f>
        <v>0</v>
      </c>
      <c r="BI39" s="103">
        <f>'Datos Simulación Dinámica Int'!BI39</f>
        <v>0</v>
      </c>
      <c r="BJ39" s="103">
        <f>'Datos Simulación Dinámica Int'!BJ39</f>
        <v>0</v>
      </c>
      <c r="BK39" s="173">
        <f>'Datos Simulación Dinámica Int'!BK39</f>
        <v>6.6613381477509392E-14</v>
      </c>
      <c r="BL39" s="113">
        <f>'Datos Simulación Dinámica Int'!BL39</f>
        <v>0</v>
      </c>
      <c r="BM39" s="102">
        <f>'Datos Simulación Dinámica Int'!BM39</f>
        <v>0</v>
      </c>
      <c r="BN39" s="102">
        <f>'Datos Simulación Dinámica Int'!BN39</f>
        <v>0</v>
      </c>
      <c r="BO39" s="102">
        <f>'Datos Simulación Dinámica Int'!BO39</f>
        <v>0</v>
      </c>
      <c r="BP39" s="102">
        <f>'Datos Simulación Dinámica Int'!BP39</f>
        <v>0</v>
      </c>
      <c r="BQ39" s="102">
        <f>'Datos Simulación Dinámica Int'!BQ39</f>
        <v>0</v>
      </c>
      <c r="BR39" s="169">
        <f>'Datos Simulación Dinámica Int'!BR39</f>
        <v>345441.00000000023</v>
      </c>
      <c r="BS39" s="165">
        <f>'Datos Simulación Dinámica Int'!BS39</f>
        <v>0</v>
      </c>
      <c r="BT39" s="103">
        <f>'Datos Simulación Dinámica Int'!BT39</f>
        <v>0</v>
      </c>
      <c r="BU39" s="103">
        <f>'Datos Simulación Dinámica Int'!BU39</f>
        <v>0</v>
      </c>
      <c r="BV39" s="103">
        <f>'Datos Simulación Dinámica Int'!BV39</f>
        <v>0</v>
      </c>
      <c r="BW39" s="103">
        <f>'Datos Simulación Dinámica Int'!BW39</f>
        <v>0</v>
      </c>
      <c r="BX39" s="103">
        <f>'Datos Simulación Dinámica Int'!BX39</f>
        <v>0</v>
      </c>
      <c r="BY39" s="103">
        <f>'Datos Simulación Dinámica Int'!BY39</f>
        <v>0</v>
      </c>
      <c r="BZ39" s="173">
        <f>'Datos Simulación Dinámica Int'!BZ39</f>
        <v>6.6613381477509392E-14</v>
      </c>
      <c r="CA39" s="113">
        <f>'Datos Simulación Dinámica Int'!CA39</f>
        <v>0</v>
      </c>
      <c r="CB39" s="102">
        <f>'Datos Simulación Dinámica Int'!CB39</f>
        <v>0</v>
      </c>
      <c r="CC39" s="102">
        <f>'Datos Simulación Dinámica Int'!CC39</f>
        <v>0</v>
      </c>
      <c r="CD39" s="102">
        <f>'Datos Simulación Dinámica Int'!CD39</f>
        <v>0</v>
      </c>
      <c r="CE39" s="102">
        <f>'Datos Simulación Dinámica Int'!CE39</f>
        <v>0</v>
      </c>
      <c r="CF39" s="102">
        <f>'Datos Simulación Dinámica Int'!CF39</f>
        <v>0</v>
      </c>
      <c r="CG39" s="169">
        <f>'Datos Simulación Dinámica Int'!CG39</f>
        <v>170300.00000000012</v>
      </c>
      <c r="CH39" s="165">
        <f>'Datos Simulación Dinámica Int'!CH39</f>
        <v>0</v>
      </c>
      <c r="CI39" s="103">
        <f>'Datos Simulación Dinámica Int'!CI39</f>
        <v>0</v>
      </c>
      <c r="CJ39" s="103">
        <f>'Datos Simulación Dinámica Int'!CJ39</f>
        <v>0</v>
      </c>
      <c r="CK39" s="103">
        <f>'Datos Simulación Dinámica Int'!CK39</f>
        <v>0</v>
      </c>
      <c r="CL39" s="103">
        <f>'Datos Simulación Dinámica Int'!CL39</f>
        <v>0</v>
      </c>
      <c r="CM39" s="103">
        <f>'Datos Simulación Dinámica Int'!CM39</f>
        <v>0</v>
      </c>
      <c r="CN39" s="103">
        <f>'Datos Simulación Dinámica Int'!CN39</f>
        <v>0</v>
      </c>
      <c r="CO39" s="173">
        <f>'Datos Simulación Dinámica Int'!CO39</f>
        <v>6.6613381477509392E-14</v>
      </c>
      <c r="CP39" s="113">
        <f>'Datos Simulación Dinámica Int'!CP39</f>
        <v>0</v>
      </c>
      <c r="CQ39" s="102">
        <f>'Datos Simulación Dinámica Int'!CQ39</f>
        <v>0</v>
      </c>
      <c r="CR39" s="102">
        <f>'Datos Simulación Dinámica Int'!CR39</f>
        <v>0</v>
      </c>
      <c r="CS39" s="102">
        <f>'Datos Simulación Dinámica Int'!CS39</f>
        <v>0</v>
      </c>
      <c r="CT39" s="102">
        <f>'Datos Simulación Dinámica Int'!CT39</f>
        <v>0</v>
      </c>
      <c r="CU39" s="102">
        <f>'Datos Simulación Dinámica Int'!CU39</f>
        <v>0</v>
      </c>
      <c r="CV39" s="169">
        <f>'Datos Simulación Dinámica Int'!CV39</f>
        <v>2585.0000000000018</v>
      </c>
      <c r="CW39" s="165">
        <f>'Datos Simulación Dinámica Int'!CW39</f>
        <v>0</v>
      </c>
      <c r="CX39" s="103">
        <f>'Datos Simulación Dinámica Int'!CX39</f>
        <v>0</v>
      </c>
      <c r="CY39" s="103">
        <f>'Datos Simulación Dinámica Int'!CY39</f>
        <v>0</v>
      </c>
      <c r="CZ39" s="103">
        <f>'Datos Simulación Dinámica Int'!CZ39</f>
        <v>0</v>
      </c>
      <c r="DA39" s="103">
        <f>'Datos Simulación Dinámica Int'!DA39</f>
        <v>0</v>
      </c>
      <c r="DB39" s="103">
        <f>'Datos Simulación Dinámica Int'!DB39</f>
        <v>0</v>
      </c>
      <c r="DC39" s="103">
        <f>'Datos Simulación Dinámica Int'!DC39</f>
        <v>0</v>
      </c>
      <c r="DD39" s="173">
        <f>'Datos Simulación Dinámica Int'!DD39</f>
        <v>6.6613381477509392E-14</v>
      </c>
      <c r="DE39" s="113">
        <f>'Datos Simulación Dinámica Int'!DE39</f>
        <v>0</v>
      </c>
      <c r="DF39" s="102">
        <f>'Datos Simulación Dinámica Int'!DF39</f>
        <v>0</v>
      </c>
      <c r="DG39" s="102">
        <f>'Datos Simulación Dinámica Int'!DG39</f>
        <v>0</v>
      </c>
      <c r="DH39" s="102">
        <f>'Datos Simulación Dinámica Int'!DH39</f>
        <v>0</v>
      </c>
      <c r="DI39" s="102">
        <f>'Datos Simulación Dinámica Int'!DI39</f>
        <v>0</v>
      </c>
      <c r="DJ39" s="102">
        <f>'Datos Simulación Dinámica Int'!DJ39</f>
        <v>0</v>
      </c>
      <c r="DK39" s="169">
        <f>'Datos Simulación Dinámica Int'!DK39</f>
        <v>172556.00000000012</v>
      </c>
      <c r="DL39" s="165">
        <f>'Datos Simulación Dinámica Int'!DL39</f>
        <v>0</v>
      </c>
      <c r="DM39" s="103">
        <f>'Datos Simulación Dinámica Int'!DM39</f>
        <v>0</v>
      </c>
      <c r="DN39" s="103">
        <f>'Datos Simulación Dinámica Int'!DN39</f>
        <v>0</v>
      </c>
      <c r="DO39" s="103">
        <f>'Datos Simulación Dinámica Int'!DO39</f>
        <v>0</v>
      </c>
      <c r="DP39" s="103">
        <f>'Datos Simulación Dinámica Int'!DP39</f>
        <v>0</v>
      </c>
      <c r="DQ39" s="103">
        <f>'Datos Simulación Dinámica Int'!DQ39</f>
        <v>0</v>
      </c>
      <c r="DR39" s="103">
        <f>'Datos Simulación Dinámica Int'!DR39</f>
        <v>0</v>
      </c>
      <c r="DS39" s="173">
        <f>'Datos Simulación Dinámica Int'!DS39</f>
        <v>6.6613381477509392E-14</v>
      </c>
      <c r="DT39" s="102">
        <f>'Datos Simulación Dinámica Int'!DT39</f>
        <v>0</v>
      </c>
      <c r="DU39" s="102">
        <f>'Datos Simulación Dinámica Int'!DU39</f>
        <v>0</v>
      </c>
      <c r="DV39" s="102">
        <f>'Datos Simulación Dinámica Int'!DV39</f>
        <v>0</v>
      </c>
      <c r="DW39" s="102">
        <f>'Datos Simulación Dinámica Int'!DW39</f>
        <v>0</v>
      </c>
      <c r="DX39" s="102">
        <f>'Datos Simulación Dinámica Int'!DX39</f>
        <v>0</v>
      </c>
      <c r="DY39" s="102">
        <f>'Datos Simulación Dinámica Int'!DY39</f>
        <v>0</v>
      </c>
    </row>
    <row r="40" spans="1:129" ht="15" customHeight="1" x14ac:dyDescent="0.55000000000000004">
      <c r="A40" s="152">
        <f>'Datos Simulación Dinámica Int'!A40</f>
        <v>32</v>
      </c>
      <c r="B40" s="152" t="str">
        <f>'Datos Simulación Dinámica Int'!B40</f>
        <v>020003</v>
      </c>
      <c r="C40" s="151" t="str">
        <f>'Datos Simulación Dinámica Int'!C40</f>
        <v>Elaboración de productos de tabaco</v>
      </c>
      <c r="D40" s="165">
        <f>'Datos Simulación Dinámica Int'!D40</f>
        <v>92946</v>
      </c>
      <c r="E40" s="162">
        <f>'Datos Simulación Dinámica Int'!E40</f>
        <v>85287</v>
      </c>
      <c r="F40" s="162">
        <f>'Datos Simulación Dinámica Int'!F40</f>
        <v>0</v>
      </c>
      <c r="G40" s="162">
        <f>'Datos Simulación Dinámica Int'!G40</f>
        <v>0</v>
      </c>
      <c r="H40" s="162">
        <f>'Datos Simulación Dinámica Int'!H40</f>
        <v>0</v>
      </c>
      <c r="I40" s="162">
        <f>'Datos Simulación Dinámica Int'!I40</f>
        <v>6587</v>
      </c>
      <c r="J40" s="162">
        <f>'Datos Simulación Dinámica Int'!J40</f>
        <v>1072</v>
      </c>
      <c r="K40" s="315">
        <f>'Datos Simulación Dinámica Int'!K40</f>
        <v>92946</v>
      </c>
      <c r="L40" s="321">
        <f>'Datos Simulación Dinámica Int'!L40</f>
        <v>937</v>
      </c>
      <c r="M40" s="321">
        <f>'Datos Simulación Dinámica Int'!M40</f>
        <v>3222.3332854101477</v>
      </c>
      <c r="N40" s="321">
        <f>'Datos Simulación Dinámica Int'!N40</f>
        <v>52048</v>
      </c>
      <c r="O40" s="321">
        <f>'Datos Simulación Dinámica Int'!O40</f>
        <v>26212</v>
      </c>
      <c r="P40" s="321">
        <f>'Datos Simulación Dinámica Int'!P40</f>
        <v>5227</v>
      </c>
      <c r="Q40" s="321">
        <f>'Datos Simulación Dinámica Int'!Q40</f>
        <v>20609</v>
      </c>
      <c r="R40" s="318">
        <f>'Datos Simulación Dinámica Int'!R40</f>
        <v>92946</v>
      </c>
      <c r="S40" s="162">
        <f>'Datos Simulación Dinámica Int'!S40</f>
        <v>85287</v>
      </c>
      <c r="T40" s="162">
        <f>'Datos Simulación Dinámica Int'!T40</f>
        <v>0</v>
      </c>
      <c r="U40" s="162">
        <f>'Datos Simulación Dinámica Int'!U40</f>
        <v>0</v>
      </c>
      <c r="V40" s="162">
        <f>'Datos Simulación Dinámica Int'!V40</f>
        <v>0</v>
      </c>
      <c r="W40" s="162">
        <f>'Datos Simulación Dinámica Int'!W40</f>
        <v>6587</v>
      </c>
      <c r="X40" s="162">
        <f>'Datos Simulación Dinámica Int'!X40</f>
        <v>1072</v>
      </c>
      <c r="Y40" s="170">
        <f>'Datos Simulación Dinámica Int'!Y40</f>
        <v>92946</v>
      </c>
      <c r="Z40" s="165">
        <f>'Datos Simulación Dinámica Int'!Z40</f>
        <v>0</v>
      </c>
      <c r="AA40" s="162">
        <f>'Datos Simulación Dinámica Int'!AA40</f>
        <v>0</v>
      </c>
      <c r="AB40" s="162">
        <f>'Datos Simulación Dinámica Int'!AB40</f>
        <v>0</v>
      </c>
      <c r="AC40" s="162">
        <f>'Datos Simulación Dinámica Int'!AC40</f>
        <v>0</v>
      </c>
      <c r="AD40" s="162">
        <f>'Datos Simulación Dinámica Int'!AD40</f>
        <v>0</v>
      </c>
      <c r="AE40" s="162">
        <f>'Datos Simulación Dinámica Int'!AE40</f>
        <v>0</v>
      </c>
      <c r="AF40" s="162">
        <f>'Datos Simulación Dinámica Int'!AF40</f>
        <v>0</v>
      </c>
      <c r="AG40" s="173">
        <f>'Datos Simulación Dinámica Int'!AG40</f>
        <v>0</v>
      </c>
      <c r="AH40" s="164">
        <f>'Datos Simulación Dinámica Int'!AH40</f>
        <v>0</v>
      </c>
      <c r="AI40" s="164">
        <f>'Datos Simulación Dinámica Int'!AI40</f>
        <v>0</v>
      </c>
      <c r="AJ40" s="164">
        <f>'Datos Simulación Dinámica Int'!AJ40</f>
        <v>0</v>
      </c>
      <c r="AK40" s="164">
        <f>'Datos Simulación Dinámica Int'!AK40</f>
        <v>0</v>
      </c>
      <c r="AL40" s="164">
        <f>'Datos Simulación Dinámica Int'!AL40</f>
        <v>0</v>
      </c>
      <c r="AM40" s="164">
        <f>'Datos Simulación Dinámica Int'!AM40</f>
        <v>0</v>
      </c>
      <c r="AN40" s="169">
        <f>'Datos Simulación Dinámica Int'!AN40</f>
        <v>937</v>
      </c>
      <c r="AO40" s="165">
        <f>'Datos Simulación Dinámica Int'!AO40</f>
        <v>0</v>
      </c>
      <c r="AP40" s="162">
        <f>'Datos Simulación Dinámica Int'!AP40</f>
        <v>0</v>
      </c>
      <c r="AQ40" s="162">
        <f>'Datos Simulación Dinámica Int'!AQ40</f>
        <v>0</v>
      </c>
      <c r="AR40" s="162">
        <f>'Datos Simulación Dinámica Int'!AR40</f>
        <v>0</v>
      </c>
      <c r="AS40" s="162">
        <f>'Datos Simulación Dinámica Int'!AS40</f>
        <v>0</v>
      </c>
      <c r="AT40" s="162">
        <f>'Datos Simulación Dinámica Int'!AT40</f>
        <v>0</v>
      </c>
      <c r="AU40" s="162">
        <f>'Datos Simulación Dinámica Int'!AU40</f>
        <v>0</v>
      </c>
      <c r="AV40" s="173">
        <f>'Datos Simulación Dinámica Int'!AV40</f>
        <v>0</v>
      </c>
      <c r="AW40" s="164">
        <f>'Datos Simulación Dinámica Int'!AW40</f>
        <v>0</v>
      </c>
      <c r="AX40" s="164">
        <f>'Datos Simulación Dinámica Int'!AX40</f>
        <v>0</v>
      </c>
      <c r="AY40" s="164">
        <f>'Datos Simulación Dinámica Int'!AY40</f>
        <v>0</v>
      </c>
      <c r="AZ40" s="164">
        <f>'Datos Simulación Dinámica Int'!AZ40</f>
        <v>0</v>
      </c>
      <c r="BA40" s="164">
        <f>'Datos Simulación Dinámica Int'!BA40</f>
        <v>0</v>
      </c>
      <c r="BB40" s="164">
        <f>'Datos Simulación Dinámica Int'!BB40</f>
        <v>0</v>
      </c>
      <c r="BC40" s="169">
        <f>'Datos Simulación Dinámica Int'!BC40</f>
        <v>3222.3332854101473</v>
      </c>
      <c r="BD40" s="165">
        <f>'Datos Simulación Dinámica Int'!BD40</f>
        <v>0</v>
      </c>
      <c r="BE40" s="103">
        <f>'Datos Simulación Dinámica Int'!BE40</f>
        <v>0</v>
      </c>
      <c r="BF40" s="103">
        <f>'Datos Simulación Dinámica Int'!BF40</f>
        <v>0</v>
      </c>
      <c r="BG40" s="103">
        <f>'Datos Simulación Dinámica Int'!BG40</f>
        <v>0</v>
      </c>
      <c r="BH40" s="103">
        <f>'Datos Simulación Dinámica Int'!BH40</f>
        <v>0</v>
      </c>
      <c r="BI40" s="103">
        <f>'Datos Simulación Dinámica Int'!BI40</f>
        <v>0</v>
      </c>
      <c r="BJ40" s="103">
        <f>'Datos Simulación Dinámica Int'!BJ40</f>
        <v>0</v>
      </c>
      <c r="BK40" s="173">
        <f>'Datos Simulación Dinámica Int'!BK40</f>
        <v>-1.1102230246251565E-14</v>
      </c>
      <c r="BL40" s="113">
        <f>'Datos Simulación Dinámica Int'!BL40</f>
        <v>0</v>
      </c>
      <c r="BM40" s="102">
        <f>'Datos Simulación Dinámica Int'!BM40</f>
        <v>0</v>
      </c>
      <c r="BN40" s="102">
        <f>'Datos Simulación Dinámica Int'!BN40</f>
        <v>0</v>
      </c>
      <c r="BO40" s="102">
        <f>'Datos Simulación Dinámica Int'!BO40</f>
        <v>0</v>
      </c>
      <c r="BP40" s="102">
        <f>'Datos Simulación Dinámica Int'!BP40</f>
        <v>0</v>
      </c>
      <c r="BQ40" s="102">
        <f>'Datos Simulación Dinámica Int'!BQ40</f>
        <v>0</v>
      </c>
      <c r="BR40" s="169">
        <f>'Datos Simulación Dinámica Int'!BR40</f>
        <v>52048.000000000007</v>
      </c>
      <c r="BS40" s="165">
        <f>'Datos Simulación Dinámica Int'!BS40</f>
        <v>0</v>
      </c>
      <c r="BT40" s="103">
        <f>'Datos Simulación Dinámica Int'!BT40</f>
        <v>0</v>
      </c>
      <c r="BU40" s="103">
        <f>'Datos Simulación Dinámica Int'!BU40</f>
        <v>0</v>
      </c>
      <c r="BV40" s="103">
        <f>'Datos Simulación Dinámica Int'!BV40</f>
        <v>0</v>
      </c>
      <c r="BW40" s="103">
        <f>'Datos Simulación Dinámica Int'!BW40</f>
        <v>0</v>
      </c>
      <c r="BX40" s="103">
        <f>'Datos Simulación Dinámica Int'!BX40</f>
        <v>0</v>
      </c>
      <c r="BY40" s="103">
        <f>'Datos Simulación Dinámica Int'!BY40</f>
        <v>0</v>
      </c>
      <c r="BZ40" s="173">
        <f>'Datos Simulación Dinámica Int'!BZ40</f>
        <v>2.2204460492503131E-14</v>
      </c>
      <c r="CA40" s="113">
        <f>'Datos Simulación Dinámica Int'!CA40</f>
        <v>0</v>
      </c>
      <c r="CB40" s="102">
        <f>'Datos Simulación Dinámica Int'!CB40</f>
        <v>0</v>
      </c>
      <c r="CC40" s="102">
        <f>'Datos Simulación Dinámica Int'!CC40</f>
        <v>0</v>
      </c>
      <c r="CD40" s="102">
        <f>'Datos Simulación Dinámica Int'!CD40</f>
        <v>0</v>
      </c>
      <c r="CE40" s="102">
        <f>'Datos Simulación Dinámica Int'!CE40</f>
        <v>0</v>
      </c>
      <c r="CF40" s="102">
        <f>'Datos Simulación Dinámica Int'!CF40</f>
        <v>0</v>
      </c>
      <c r="CG40" s="169">
        <f>'Datos Simulación Dinámica Int'!CG40</f>
        <v>26212</v>
      </c>
      <c r="CH40" s="165">
        <f>'Datos Simulación Dinámica Int'!CH40</f>
        <v>0</v>
      </c>
      <c r="CI40" s="103">
        <f>'Datos Simulación Dinámica Int'!CI40</f>
        <v>0</v>
      </c>
      <c r="CJ40" s="103">
        <f>'Datos Simulación Dinámica Int'!CJ40</f>
        <v>0</v>
      </c>
      <c r="CK40" s="103">
        <f>'Datos Simulación Dinámica Int'!CK40</f>
        <v>0</v>
      </c>
      <c r="CL40" s="103">
        <f>'Datos Simulación Dinámica Int'!CL40</f>
        <v>0</v>
      </c>
      <c r="CM40" s="103">
        <f>'Datos Simulación Dinámica Int'!CM40</f>
        <v>0</v>
      </c>
      <c r="CN40" s="103">
        <f>'Datos Simulación Dinámica Int'!CN40</f>
        <v>0</v>
      </c>
      <c r="CO40" s="173">
        <f>'Datos Simulación Dinámica Int'!CO40</f>
        <v>0</v>
      </c>
      <c r="CP40" s="113">
        <f>'Datos Simulación Dinámica Int'!CP40</f>
        <v>0</v>
      </c>
      <c r="CQ40" s="102">
        <f>'Datos Simulación Dinámica Int'!CQ40</f>
        <v>0</v>
      </c>
      <c r="CR40" s="102">
        <f>'Datos Simulación Dinámica Int'!CR40</f>
        <v>0</v>
      </c>
      <c r="CS40" s="102">
        <f>'Datos Simulación Dinámica Int'!CS40</f>
        <v>0</v>
      </c>
      <c r="CT40" s="102">
        <f>'Datos Simulación Dinámica Int'!CT40</f>
        <v>0</v>
      </c>
      <c r="CU40" s="102">
        <f>'Datos Simulación Dinámica Int'!CU40</f>
        <v>0</v>
      </c>
      <c r="CV40" s="169">
        <f>'Datos Simulación Dinámica Int'!CV40</f>
        <v>5227</v>
      </c>
      <c r="CW40" s="165">
        <f>'Datos Simulación Dinámica Int'!CW40</f>
        <v>0</v>
      </c>
      <c r="CX40" s="103">
        <f>'Datos Simulación Dinámica Int'!CX40</f>
        <v>0</v>
      </c>
      <c r="CY40" s="103">
        <f>'Datos Simulación Dinámica Int'!CY40</f>
        <v>0</v>
      </c>
      <c r="CZ40" s="103">
        <f>'Datos Simulación Dinámica Int'!CZ40</f>
        <v>0</v>
      </c>
      <c r="DA40" s="103">
        <f>'Datos Simulación Dinámica Int'!DA40</f>
        <v>0</v>
      </c>
      <c r="DB40" s="103">
        <f>'Datos Simulación Dinámica Int'!DB40</f>
        <v>0</v>
      </c>
      <c r="DC40" s="103">
        <f>'Datos Simulación Dinámica Int'!DC40</f>
        <v>0</v>
      </c>
      <c r="DD40" s="173">
        <f>'Datos Simulación Dinámica Int'!DD40</f>
        <v>0</v>
      </c>
      <c r="DE40" s="113">
        <f>'Datos Simulación Dinámica Int'!DE40</f>
        <v>0</v>
      </c>
      <c r="DF40" s="102">
        <f>'Datos Simulación Dinámica Int'!DF40</f>
        <v>0</v>
      </c>
      <c r="DG40" s="102">
        <f>'Datos Simulación Dinámica Int'!DG40</f>
        <v>0</v>
      </c>
      <c r="DH40" s="102">
        <f>'Datos Simulación Dinámica Int'!DH40</f>
        <v>0</v>
      </c>
      <c r="DI40" s="102">
        <f>'Datos Simulación Dinámica Int'!DI40</f>
        <v>0</v>
      </c>
      <c r="DJ40" s="102">
        <f>'Datos Simulación Dinámica Int'!DJ40</f>
        <v>0</v>
      </c>
      <c r="DK40" s="169">
        <f>'Datos Simulación Dinámica Int'!DK40</f>
        <v>20609</v>
      </c>
      <c r="DL40" s="165">
        <f>'Datos Simulación Dinámica Int'!DL40</f>
        <v>0</v>
      </c>
      <c r="DM40" s="103">
        <f>'Datos Simulación Dinámica Int'!DM40</f>
        <v>0</v>
      </c>
      <c r="DN40" s="103">
        <f>'Datos Simulación Dinámica Int'!DN40</f>
        <v>0</v>
      </c>
      <c r="DO40" s="103">
        <f>'Datos Simulación Dinámica Int'!DO40</f>
        <v>0</v>
      </c>
      <c r="DP40" s="103">
        <f>'Datos Simulación Dinámica Int'!DP40</f>
        <v>0</v>
      </c>
      <c r="DQ40" s="103">
        <f>'Datos Simulación Dinámica Int'!DQ40</f>
        <v>0</v>
      </c>
      <c r="DR40" s="103">
        <f>'Datos Simulación Dinámica Int'!DR40</f>
        <v>0</v>
      </c>
      <c r="DS40" s="173">
        <f>'Datos Simulación Dinámica Int'!DS40</f>
        <v>0</v>
      </c>
      <c r="DT40" s="102">
        <f>'Datos Simulación Dinámica Int'!DT40</f>
        <v>0</v>
      </c>
      <c r="DU40" s="102">
        <f>'Datos Simulación Dinámica Int'!DU40</f>
        <v>0</v>
      </c>
      <c r="DV40" s="102">
        <f>'Datos Simulación Dinámica Int'!DV40</f>
        <v>0</v>
      </c>
      <c r="DW40" s="102">
        <f>'Datos Simulación Dinámica Int'!DW40</f>
        <v>0</v>
      </c>
      <c r="DX40" s="102">
        <f>'Datos Simulación Dinámica Int'!DX40</f>
        <v>0</v>
      </c>
      <c r="DY40" s="102">
        <f>'Datos Simulación Dinámica Int'!DY40</f>
        <v>0</v>
      </c>
    </row>
    <row r="41" spans="1:129" ht="15" customHeight="1" x14ac:dyDescent="0.55000000000000004">
      <c r="A41" s="152">
        <f>'Datos Simulación Dinámica Int'!A41</f>
        <v>33</v>
      </c>
      <c r="B41" s="152" t="str">
        <f>'Datos Simulación Dinámica Int'!B41</f>
        <v>021001</v>
      </c>
      <c r="C41" s="151" t="str">
        <f>'Datos Simulación Dinámica Int'!C41</f>
        <v>Fabricación de hilos, hilados; tejidos y confecciones</v>
      </c>
      <c r="D41" s="165">
        <f>'Datos Simulación Dinámica Int'!D41</f>
        <v>341126.7165830686</v>
      </c>
      <c r="E41" s="162">
        <f>'Datos Simulación Dinámica Int'!E41</f>
        <v>263577.15852979815</v>
      </c>
      <c r="F41" s="162">
        <f>'Datos Simulación Dinámica Int'!F41</f>
        <v>0</v>
      </c>
      <c r="G41" s="162">
        <f>'Datos Simulación Dinámica Int'!G41</f>
        <v>0</v>
      </c>
      <c r="H41" s="162">
        <f>'Datos Simulación Dinámica Int'!H41</f>
        <v>223.21243040324052</v>
      </c>
      <c r="I41" s="162">
        <f>'Datos Simulación Dinámica Int'!I41</f>
        <v>3180.317091280549</v>
      </c>
      <c r="J41" s="162">
        <f>'Datos Simulación Dinámica Int'!J41</f>
        <v>74146.028531586693</v>
      </c>
      <c r="K41" s="315">
        <f>'Datos Simulación Dinámica Int'!K41</f>
        <v>794138</v>
      </c>
      <c r="L41" s="321">
        <f>'Datos Simulación Dinámica Int'!L41</f>
        <v>25877</v>
      </c>
      <c r="M41" s="321">
        <f>'Datos Simulación Dinámica Int'!M41</f>
        <v>111197.58948883934</v>
      </c>
      <c r="N41" s="321">
        <f>'Datos Simulación Dinámica Int'!N41</f>
        <v>352332</v>
      </c>
      <c r="O41" s="321">
        <f>'Datos Simulación Dinámica Int'!O41</f>
        <v>176383</v>
      </c>
      <c r="P41" s="321">
        <f>'Datos Simulación Dinámica Int'!P41</f>
        <v>10278</v>
      </c>
      <c r="Q41" s="321">
        <f>'Datos Simulación Dinámica Int'!Q41</f>
        <v>165671</v>
      </c>
      <c r="R41" s="318">
        <f>'Datos Simulación Dinámica Int'!R41</f>
        <v>341126.7165830686</v>
      </c>
      <c r="S41" s="162">
        <f>'Datos Simulación Dinámica Int'!S41</f>
        <v>263577.15852979815</v>
      </c>
      <c r="T41" s="162">
        <f>'Datos Simulación Dinámica Int'!T41</f>
        <v>0</v>
      </c>
      <c r="U41" s="162">
        <f>'Datos Simulación Dinámica Int'!U41</f>
        <v>0</v>
      </c>
      <c r="V41" s="162">
        <f>'Datos Simulación Dinámica Int'!V41</f>
        <v>223.21243040324052</v>
      </c>
      <c r="W41" s="162">
        <f>'Datos Simulación Dinámica Int'!W41</f>
        <v>3180.317091280549</v>
      </c>
      <c r="X41" s="162">
        <f>'Datos Simulación Dinámica Int'!X41</f>
        <v>74146.028531586693</v>
      </c>
      <c r="Y41" s="170">
        <f>'Datos Simulación Dinámica Int'!Y41</f>
        <v>794138</v>
      </c>
      <c r="Z41" s="165">
        <f>'Datos Simulación Dinámica Int'!Z41</f>
        <v>0</v>
      </c>
      <c r="AA41" s="162">
        <f>'Datos Simulación Dinámica Int'!AA41</f>
        <v>0</v>
      </c>
      <c r="AB41" s="162">
        <f>'Datos Simulación Dinámica Int'!AB41</f>
        <v>0</v>
      </c>
      <c r="AC41" s="162">
        <f>'Datos Simulación Dinámica Int'!AC41</f>
        <v>0</v>
      </c>
      <c r="AD41" s="162">
        <f>'Datos Simulación Dinámica Int'!AD41</f>
        <v>0</v>
      </c>
      <c r="AE41" s="162">
        <f>'Datos Simulación Dinámica Int'!AE41</f>
        <v>0</v>
      </c>
      <c r="AF41" s="162">
        <f>'Datos Simulación Dinámica Int'!AF41</f>
        <v>0</v>
      </c>
      <c r="AG41" s="173">
        <f>'Datos Simulación Dinámica Int'!AG41</f>
        <v>0</v>
      </c>
      <c r="AH41" s="164">
        <f>'Datos Simulación Dinámica Int'!AH41</f>
        <v>0</v>
      </c>
      <c r="AI41" s="164">
        <f>'Datos Simulación Dinámica Int'!AI41</f>
        <v>0</v>
      </c>
      <c r="AJ41" s="164">
        <f>'Datos Simulación Dinámica Int'!AJ41</f>
        <v>0</v>
      </c>
      <c r="AK41" s="164">
        <f>'Datos Simulación Dinámica Int'!AK41</f>
        <v>0</v>
      </c>
      <c r="AL41" s="164">
        <f>'Datos Simulación Dinámica Int'!AL41</f>
        <v>0</v>
      </c>
      <c r="AM41" s="164">
        <f>'Datos Simulación Dinámica Int'!AM41</f>
        <v>0</v>
      </c>
      <c r="AN41" s="169">
        <f>'Datos Simulación Dinámica Int'!AN41</f>
        <v>25877</v>
      </c>
      <c r="AO41" s="165">
        <f>'Datos Simulación Dinámica Int'!AO41</f>
        <v>0</v>
      </c>
      <c r="AP41" s="162">
        <f>'Datos Simulación Dinámica Int'!AP41</f>
        <v>0</v>
      </c>
      <c r="AQ41" s="162">
        <f>'Datos Simulación Dinámica Int'!AQ41</f>
        <v>0</v>
      </c>
      <c r="AR41" s="162">
        <f>'Datos Simulación Dinámica Int'!AR41</f>
        <v>0</v>
      </c>
      <c r="AS41" s="162">
        <f>'Datos Simulación Dinámica Int'!AS41</f>
        <v>0</v>
      </c>
      <c r="AT41" s="162">
        <f>'Datos Simulación Dinámica Int'!AT41</f>
        <v>0</v>
      </c>
      <c r="AU41" s="162">
        <f>'Datos Simulación Dinámica Int'!AU41</f>
        <v>0</v>
      </c>
      <c r="AV41" s="173">
        <f>'Datos Simulación Dinámica Int'!AV41</f>
        <v>0</v>
      </c>
      <c r="AW41" s="164">
        <f>'Datos Simulación Dinámica Int'!AW41</f>
        <v>0</v>
      </c>
      <c r="AX41" s="164">
        <f>'Datos Simulación Dinámica Int'!AX41</f>
        <v>0</v>
      </c>
      <c r="AY41" s="164">
        <f>'Datos Simulación Dinámica Int'!AY41</f>
        <v>0</v>
      </c>
      <c r="AZ41" s="164">
        <f>'Datos Simulación Dinámica Int'!AZ41</f>
        <v>0</v>
      </c>
      <c r="BA41" s="164">
        <f>'Datos Simulación Dinámica Int'!BA41</f>
        <v>0</v>
      </c>
      <c r="BB41" s="164">
        <f>'Datos Simulación Dinámica Int'!BB41</f>
        <v>0</v>
      </c>
      <c r="BC41" s="169">
        <f>'Datos Simulación Dinámica Int'!BC41</f>
        <v>111197.58948883934</v>
      </c>
      <c r="BD41" s="165">
        <f>'Datos Simulación Dinámica Int'!BD41</f>
        <v>0</v>
      </c>
      <c r="BE41" s="103">
        <f>'Datos Simulación Dinámica Int'!BE41</f>
        <v>0</v>
      </c>
      <c r="BF41" s="103">
        <f>'Datos Simulación Dinámica Int'!BF41</f>
        <v>0</v>
      </c>
      <c r="BG41" s="103">
        <f>'Datos Simulación Dinámica Int'!BG41</f>
        <v>0</v>
      </c>
      <c r="BH41" s="103">
        <f>'Datos Simulación Dinámica Int'!BH41</f>
        <v>0</v>
      </c>
      <c r="BI41" s="103">
        <f>'Datos Simulación Dinámica Int'!BI41</f>
        <v>0</v>
      </c>
      <c r="BJ41" s="103">
        <f>'Datos Simulación Dinámica Int'!BJ41</f>
        <v>0</v>
      </c>
      <c r="BK41" s="173">
        <f>'Datos Simulación Dinámica Int'!BK41</f>
        <v>0</v>
      </c>
      <c r="BL41" s="113">
        <f>'Datos Simulación Dinámica Int'!BL41</f>
        <v>0</v>
      </c>
      <c r="BM41" s="102">
        <f>'Datos Simulación Dinámica Int'!BM41</f>
        <v>0</v>
      </c>
      <c r="BN41" s="102">
        <f>'Datos Simulación Dinámica Int'!BN41</f>
        <v>0</v>
      </c>
      <c r="BO41" s="102">
        <f>'Datos Simulación Dinámica Int'!BO41</f>
        <v>0</v>
      </c>
      <c r="BP41" s="102">
        <f>'Datos Simulación Dinámica Int'!BP41</f>
        <v>0</v>
      </c>
      <c r="BQ41" s="102">
        <f>'Datos Simulación Dinámica Int'!BQ41</f>
        <v>0</v>
      </c>
      <c r="BR41" s="169">
        <f>'Datos Simulación Dinámica Int'!BR41</f>
        <v>352332</v>
      </c>
      <c r="BS41" s="165">
        <f>'Datos Simulación Dinámica Int'!BS41</f>
        <v>0</v>
      </c>
      <c r="BT41" s="103">
        <f>'Datos Simulación Dinámica Int'!BT41</f>
        <v>0</v>
      </c>
      <c r="BU41" s="103">
        <f>'Datos Simulación Dinámica Int'!BU41</f>
        <v>0</v>
      </c>
      <c r="BV41" s="103">
        <f>'Datos Simulación Dinámica Int'!BV41</f>
        <v>0</v>
      </c>
      <c r="BW41" s="103">
        <f>'Datos Simulación Dinámica Int'!BW41</f>
        <v>0</v>
      </c>
      <c r="BX41" s="103">
        <f>'Datos Simulación Dinámica Int'!BX41</f>
        <v>0</v>
      </c>
      <c r="BY41" s="103">
        <f>'Datos Simulación Dinámica Int'!BY41</f>
        <v>0</v>
      </c>
      <c r="BZ41" s="173">
        <f>'Datos Simulación Dinámica Int'!BZ41</f>
        <v>0</v>
      </c>
      <c r="CA41" s="113">
        <f>'Datos Simulación Dinámica Int'!CA41</f>
        <v>0</v>
      </c>
      <c r="CB41" s="102">
        <f>'Datos Simulación Dinámica Int'!CB41</f>
        <v>0</v>
      </c>
      <c r="CC41" s="102">
        <f>'Datos Simulación Dinámica Int'!CC41</f>
        <v>0</v>
      </c>
      <c r="CD41" s="102">
        <f>'Datos Simulación Dinámica Int'!CD41</f>
        <v>0</v>
      </c>
      <c r="CE41" s="102">
        <f>'Datos Simulación Dinámica Int'!CE41</f>
        <v>0</v>
      </c>
      <c r="CF41" s="102">
        <f>'Datos Simulación Dinámica Int'!CF41</f>
        <v>0</v>
      </c>
      <c r="CG41" s="169">
        <f>'Datos Simulación Dinámica Int'!CG41</f>
        <v>176383</v>
      </c>
      <c r="CH41" s="165">
        <f>'Datos Simulación Dinámica Int'!CH41</f>
        <v>0</v>
      </c>
      <c r="CI41" s="103">
        <f>'Datos Simulación Dinámica Int'!CI41</f>
        <v>0</v>
      </c>
      <c r="CJ41" s="103">
        <f>'Datos Simulación Dinámica Int'!CJ41</f>
        <v>0</v>
      </c>
      <c r="CK41" s="103">
        <f>'Datos Simulación Dinámica Int'!CK41</f>
        <v>0</v>
      </c>
      <c r="CL41" s="103">
        <f>'Datos Simulación Dinámica Int'!CL41</f>
        <v>0</v>
      </c>
      <c r="CM41" s="103">
        <f>'Datos Simulación Dinámica Int'!CM41</f>
        <v>0</v>
      </c>
      <c r="CN41" s="103">
        <f>'Datos Simulación Dinámica Int'!CN41</f>
        <v>0</v>
      </c>
      <c r="CO41" s="173">
        <f>'Datos Simulación Dinámica Int'!CO41</f>
        <v>0</v>
      </c>
      <c r="CP41" s="113">
        <f>'Datos Simulación Dinámica Int'!CP41</f>
        <v>0</v>
      </c>
      <c r="CQ41" s="102">
        <f>'Datos Simulación Dinámica Int'!CQ41</f>
        <v>0</v>
      </c>
      <c r="CR41" s="102">
        <f>'Datos Simulación Dinámica Int'!CR41</f>
        <v>0</v>
      </c>
      <c r="CS41" s="102">
        <f>'Datos Simulación Dinámica Int'!CS41</f>
        <v>0</v>
      </c>
      <c r="CT41" s="102">
        <f>'Datos Simulación Dinámica Int'!CT41</f>
        <v>0</v>
      </c>
      <c r="CU41" s="102">
        <f>'Datos Simulación Dinámica Int'!CU41</f>
        <v>0</v>
      </c>
      <c r="CV41" s="169">
        <f>'Datos Simulación Dinámica Int'!CV41</f>
        <v>10278</v>
      </c>
      <c r="CW41" s="165">
        <f>'Datos Simulación Dinámica Int'!CW41</f>
        <v>0</v>
      </c>
      <c r="CX41" s="103">
        <f>'Datos Simulación Dinámica Int'!CX41</f>
        <v>0</v>
      </c>
      <c r="CY41" s="103">
        <f>'Datos Simulación Dinámica Int'!CY41</f>
        <v>0</v>
      </c>
      <c r="CZ41" s="103">
        <f>'Datos Simulación Dinámica Int'!CZ41</f>
        <v>0</v>
      </c>
      <c r="DA41" s="103">
        <f>'Datos Simulación Dinámica Int'!DA41</f>
        <v>0</v>
      </c>
      <c r="DB41" s="103">
        <f>'Datos Simulación Dinámica Int'!DB41</f>
        <v>0</v>
      </c>
      <c r="DC41" s="103">
        <f>'Datos Simulación Dinámica Int'!DC41</f>
        <v>0</v>
      </c>
      <c r="DD41" s="173">
        <f>'Datos Simulación Dinámica Int'!DD41</f>
        <v>0</v>
      </c>
      <c r="DE41" s="113">
        <f>'Datos Simulación Dinámica Int'!DE41</f>
        <v>0</v>
      </c>
      <c r="DF41" s="102">
        <f>'Datos Simulación Dinámica Int'!DF41</f>
        <v>0</v>
      </c>
      <c r="DG41" s="102">
        <f>'Datos Simulación Dinámica Int'!DG41</f>
        <v>0</v>
      </c>
      <c r="DH41" s="102">
        <f>'Datos Simulación Dinámica Int'!DH41</f>
        <v>0</v>
      </c>
      <c r="DI41" s="102">
        <f>'Datos Simulación Dinámica Int'!DI41</f>
        <v>0</v>
      </c>
      <c r="DJ41" s="102">
        <f>'Datos Simulación Dinámica Int'!DJ41</f>
        <v>0</v>
      </c>
      <c r="DK41" s="169">
        <f>'Datos Simulación Dinámica Int'!DK41</f>
        <v>165671</v>
      </c>
      <c r="DL41" s="165">
        <f>'Datos Simulación Dinámica Int'!DL41</f>
        <v>0</v>
      </c>
      <c r="DM41" s="103">
        <f>'Datos Simulación Dinámica Int'!DM41</f>
        <v>0</v>
      </c>
      <c r="DN41" s="103">
        <f>'Datos Simulación Dinámica Int'!DN41</f>
        <v>0</v>
      </c>
      <c r="DO41" s="103">
        <f>'Datos Simulación Dinámica Int'!DO41</f>
        <v>0</v>
      </c>
      <c r="DP41" s="103">
        <f>'Datos Simulación Dinámica Int'!DP41</f>
        <v>0</v>
      </c>
      <c r="DQ41" s="103">
        <f>'Datos Simulación Dinámica Int'!DQ41</f>
        <v>0</v>
      </c>
      <c r="DR41" s="103">
        <f>'Datos Simulación Dinámica Int'!DR41</f>
        <v>0</v>
      </c>
      <c r="DS41" s="173">
        <f>'Datos Simulación Dinámica Int'!DS41</f>
        <v>0</v>
      </c>
      <c r="DT41" s="102">
        <f>'Datos Simulación Dinámica Int'!DT41</f>
        <v>0</v>
      </c>
      <c r="DU41" s="102">
        <f>'Datos Simulación Dinámica Int'!DU41</f>
        <v>0</v>
      </c>
      <c r="DV41" s="102">
        <f>'Datos Simulación Dinámica Int'!DV41</f>
        <v>0</v>
      </c>
      <c r="DW41" s="102">
        <f>'Datos Simulación Dinámica Int'!DW41</f>
        <v>0</v>
      </c>
      <c r="DX41" s="102">
        <f>'Datos Simulación Dinámica Int'!DX41</f>
        <v>0</v>
      </c>
      <c r="DY41" s="102">
        <f>'Datos Simulación Dinámica Int'!DY41</f>
        <v>0</v>
      </c>
    </row>
    <row r="42" spans="1:129" ht="15" customHeight="1" x14ac:dyDescent="0.55000000000000004">
      <c r="A42" s="152">
        <f>'Datos Simulación Dinámica Int'!A42</f>
        <v>34</v>
      </c>
      <c r="B42" s="152" t="str">
        <f>'Datos Simulación Dinámica Int'!B42</f>
        <v>021002</v>
      </c>
      <c r="C42" s="151" t="str">
        <f>'Datos Simulación Dinámica Int'!C42</f>
        <v xml:space="preserve">Fabricación de prendas de vestir </v>
      </c>
      <c r="D42" s="165">
        <f>'Datos Simulación Dinámica Int'!D42</f>
        <v>722086.66836188128</v>
      </c>
      <c r="E42" s="162">
        <f>'Datos Simulación Dinámica Int'!E42</f>
        <v>687910.81996100664</v>
      </c>
      <c r="F42" s="162">
        <f>'Datos Simulación Dinámica Int'!F42</f>
        <v>0</v>
      </c>
      <c r="G42" s="162">
        <f>'Datos Simulación Dinámica Int'!G42</f>
        <v>0</v>
      </c>
      <c r="H42" s="162">
        <f>'Datos Simulación Dinámica Int'!H42</f>
        <v>0</v>
      </c>
      <c r="I42" s="162">
        <f>'Datos Simulación Dinámica Int'!I42</f>
        <v>-1738.9414041349758</v>
      </c>
      <c r="J42" s="162">
        <f>'Datos Simulación Dinámica Int'!J42</f>
        <v>35914.789805009656</v>
      </c>
      <c r="K42" s="315">
        <f>'Datos Simulación Dinámica Int'!K42</f>
        <v>860629.00000000012</v>
      </c>
      <c r="L42" s="321">
        <f>'Datos Simulación Dinámica Int'!L42</f>
        <v>124046</v>
      </c>
      <c r="M42" s="321">
        <f>'Datos Simulación Dinámica Int'!M42</f>
        <v>83564.478235506365</v>
      </c>
      <c r="N42" s="321">
        <f>'Datos Simulación Dinámica Int'!N42</f>
        <v>392490</v>
      </c>
      <c r="O42" s="321">
        <f>'Datos Simulación Dinámica Int'!O42</f>
        <v>154886</v>
      </c>
      <c r="P42" s="321">
        <f>'Datos Simulación Dinámica Int'!P42</f>
        <v>8562</v>
      </c>
      <c r="Q42" s="321">
        <f>'Datos Simulación Dinámica Int'!Q42</f>
        <v>229042</v>
      </c>
      <c r="R42" s="318">
        <f>'Datos Simulación Dinámica Int'!R42</f>
        <v>722086.66836188128</v>
      </c>
      <c r="S42" s="162">
        <f>'Datos Simulación Dinámica Int'!S42</f>
        <v>687910.81996100664</v>
      </c>
      <c r="T42" s="162">
        <f>'Datos Simulación Dinámica Int'!T42</f>
        <v>0</v>
      </c>
      <c r="U42" s="162">
        <f>'Datos Simulación Dinámica Int'!U42</f>
        <v>0</v>
      </c>
      <c r="V42" s="162">
        <f>'Datos Simulación Dinámica Int'!V42</f>
        <v>0</v>
      </c>
      <c r="W42" s="162">
        <f>'Datos Simulación Dinámica Int'!W42</f>
        <v>-1738.9414041349758</v>
      </c>
      <c r="X42" s="162">
        <f>'Datos Simulación Dinámica Int'!X42</f>
        <v>35914.789805009656</v>
      </c>
      <c r="Y42" s="170">
        <f>'Datos Simulación Dinámica Int'!Y42</f>
        <v>860629.00000000012</v>
      </c>
      <c r="Z42" s="165">
        <f>'Datos Simulación Dinámica Int'!Z42</f>
        <v>0</v>
      </c>
      <c r="AA42" s="162">
        <f>'Datos Simulación Dinámica Int'!AA42</f>
        <v>0</v>
      </c>
      <c r="AB42" s="162">
        <f>'Datos Simulación Dinámica Int'!AB42</f>
        <v>0</v>
      </c>
      <c r="AC42" s="162">
        <f>'Datos Simulación Dinámica Int'!AC42</f>
        <v>0</v>
      </c>
      <c r="AD42" s="162">
        <f>'Datos Simulación Dinámica Int'!AD42</f>
        <v>0</v>
      </c>
      <c r="AE42" s="162">
        <f>'Datos Simulación Dinámica Int'!AE42</f>
        <v>0</v>
      </c>
      <c r="AF42" s="162">
        <f>'Datos Simulación Dinámica Int'!AF42</f>
        <v>0</v>
      </c>
      <c r="AG42" s="173">
        <f>'Datos Simulación Dinámica Int'!AG42</f>
        <v>0</v>
      </c>
      <c r="AH42" s="164">
        <f>'Datos Simulación Dinámica Int'!AH42</f>
        <v>0</v>
      </c>
      <c r="AI42" s="164">
        <f>'Datos Simulación Dinámica Int'!AI42</f>
        <v>0</v>
      </c>
      <c r="AJ42" s="164">
        <f>'Datos Simulación Dinámica Int'!AJ42</f>
        <v>0</v>
      </c>
      <c r="AK42" s="164">
        <f>'Datos Simulación Dinámica Int'!AK42</f>
        <v>0</v>
      </c>
      <c r="AL42" s="164">
        <f>'Datos Simulación Dinámica Int'!AL42</f>
        <v>0</v>
      </c>
      <c r="AM42" s="164">
        <f>'Datos Simulación Dinámica Int'!AM42</f>
        <v>0</v>
      </c>
      <c r="AN42" s="169">
        <f>'Datos Simulación Dinámica Int'!AN42</f>
        <v>124046</v>
      </c>
      <c r="AO42" s="165">
        <f>'Datos Simulación Dinámica Int'!AO42</f>
        <v>0</v>
      </c>
      <c r="AP42" s="162">
        <f>'Datos Simulación Dinámica Int'!AP42</f>
        <v>0</v>
      </c>
      <c r="AQ42" s="162">
        <f>'Datos Simulación Dinámica Int'!AQ42</f>
        <v>0</v>
      </c>
      <c r="AR42" s="162">
        <f>'Datos Simulación Dinámica Int'!AR42</f>
        <v>0</v>
      </c>
      <c r="AS42" s="162">
        <f>'Datos Simulación Dinámica Int'!AS42</f>
        <v>0</v>
      </c>
      <c r="AT42" s="162">
        <f>'Datos Simulación Dinámica Int'!AT42</f>
        <v>0</v>
      </c>
      <c r="AU42" s="162">
        <f>'Datos Simulación Dinámica Int'!AU42</f>
        <v>0</v>
      </c>
      <c r="AV42" s="173">
        <f>'Datos Simulación Dinámica Int'!AV42</f>
        <v>0</v>
      </c>
      <c r="AW42" s="164">
        <f>'Datos Simulación Dinámica Int'!AW42</f>
        <v>0</v>
      </c>
      <c r="AX42" s="164">
        <f>'Datos Simulación Dinámica Int'!AX42</f>
        <v>0</v>
      </c>
      <c r="AY42" s="164">
        <f>'Datos Simulación Dinámica Int'!AY42</f>
        <v>0</v>
      </c>
      <c r="AZ42" s="164">
        <f>'Datos Simulación Dinámica Int'!AZ42</f>
        <v>0</v>
      </c>
      <c r="BA42" s="164">
        <f>'Datos Simulación Dinámica Int'!BA42</f>
        <v>0</v>
      </c>
      <c r="BB42" s="164">
        <f>'Datos Simulación Dinámica Int'!BB42</f>
        <v>0</v>
      </c>
      <c r="BC42" s="169">
        <f>'Datos Simulación Dinámica Int'!BC42</f>
        <v>83564.47823550638</v>
      </c>
      <c r="BD42" s="165">
        <f>'Datos Simulación Dinámica Int'!BD42</f>
        <v>0</v>
      </c>
      <c r="BE42" s="103">
        <f>'Datos Simulación Dinámica Int'!BE42</f>
        <v>0</v>
      </c>
      <c r="BF42" s="103">
        <f>'Datos Simulación Dinámica Int'!BF42</f>
        <v>0</v>
      </c>
      <c r="BG42" s="103">
        <f>'Datos Simulación Dinámica Int'!BG42</f>
        <v>0</v>
      </c>
      <c r="BH42" s="103">
        <f>'Datos Simulación Dinámica Int'!BH42</f>
        <v>0</v>
      </c>
      <c r="BI42" s="103">
        <f>'Datos Simulación Dinámica Int'!BI42</f>
        <v>0</v>
      </c>
      <c r="BJ42" s="103">
        <f>'Datos Simulación Dinámica Int'!BJ42</f>
        <v>0</v>
      </c>
      <c r="BK42" s="173">
        <f>'Datos Simulación Dinámica Int'!BK42</f>
        <v>2.2204460492503131E-14</v>
      </c>
      <c r="BL42" s="113">
        <f>'Datos Simulación Dinámica Int'!BL42</f>
        <v>0</v>
      </c>
      <c r="BM42" s="102">
        <f>'Datos Simulación Dinámica Int'!BM42</f>
        <v>0</v>
      </c>
      <c r="BN42" s="102">
        <f>'Datos Simulación Dinámica Int'!BN42</f>
        <v>0</v>
      </c>
      <c r="BO42" s="102">
        <f>'Datos Simulación Dinámica Int'!BO42</f>
        <v>0</v>
      </c>
      <c r="BP42" s="102">
        <f>'Datos Simulación Dinámica Int'!BP42</f>
        <v>0</v>
      </c>
      <c r="BQ42" s="102">
        <f>'Datos Simulación Dinámica Int'!BQ42</f>
        <v>0</v>
      </c>
      <c r="BR42" s="169">
        <f>'Datos Simulación Dinámica Int'!BR42</f>
        <v>392490.00000000006</v>
      </c>
      <c r="BS42" s="165">
        <f>'Datos Simulación Dinámica Int'!BS42</f>
        <v>0</v>
      </c>
      <c r="BT42" s="103">
        <f>'Datos Simulación Dinámica Int'!BT42</f>
        <v>0</v>
      </c>
      <c r="BU42" s="103">
        <f>'Datos Simulación Dinámica Int'!BU42</f>
        <v>0</v>
      </c>
      <c r="BV42" s="103">
        <f>'Datos Simulación Dinámica Int'!BV42</f>
        <v>0</v>
      </c>
      <c r="BW42" s="103">
        <f>'Datos Simulación Dinámica Int'!BW42</f>
        <v>0</v>
      </c>
      <c r="BX42" s="103">
        <f>'Datos Simulación Dinámica Int'!BX42</f>
        <v>0</v>
      </c>
      <c r="BY42" s="103">
        <f>'Datos Simulación Dinámica Int'!BY42</f>
        <v>0</v>
      </c>
      <c r="BZ42" s="173">
        <f>'Datos Simulación Dinámica Int'!BZ42</f>
        <v>2.2204460492503131E-14</v>
      </c>
      <c r="CA42" s="113">
        <f>'Datos Simulación Dinámica Int'!CA42</f>
        <v>0</v>
      </c>
      <c r="CB42" s="102">
        <f>'Datos Simulación Dinámica Int'!CB42</f>
        <v>0</v>
      </c>
      <c r="CC42" s="102">
        <f>'Datos Simulación Dinámica Int'!CC42</f>
        <v>0</v>
      </c>
      <c r="CD42" s="102">
        <f>'Datos Simulación Dinámica Int'!CD42</f>
        <v>0</v>
      </c>
      <c r="CE42" s="102">
        <f>'Datos Simulación Dinámica Int'!CE42</f>
        <v>0</v>
      </c>
      <c r="CF42" s="102">
        <f>'Datos Simulación Dinámica Int'!CF42</f>
        <v>0</v>
      </c>
      <c r="CG42" s="169">
        <f>'Datos Simulación Dinámica Int'!CG42</f>
        <v>154886.00000000003</v>
      </c>
      <c r="CH42" s="165">
        <f>'Datos Simulación Dinámica Int'!CH42</f>
        <v>0</v>
      </c>
      <c r="CI42" s="103">
        <f>'Datos Simulación Dinámica Int'!CI42</f>
        <v>0</v>
      </c>
      <c r="CJ42" s="103">
        <f>'Datos Simulación Dinámica Int'!CJ42</f>
        <v>0</v>
      </c>
      <c r="CK42" s="103">
        <f>'Datos Simulación Dinámica Int'!CK42</f>
        <v>0</v>
      </c>
      <c r="CL42" s="103">
        <f>'Datos Simulación Dinámica Int'!CL42</f>
        <v>0</v>
      </c>
      <c r="CM42" s="103">
        <f>'Datos Simulación Dinámica Int'!CM42</f>
        <v>0</v>
      </c>
      <c r="CN42" s="103">
        <f>'Datos Simulación Dinámica Int'!CN42</f>
        <v>0</v>
      </c>
      <c r="CO42" s="173">
        <f>'Datos Simulación Dinámica Int'!CO42</f>
        <v>2.2204460492503131E-14</v>
      </c>
      <c r="CP42" s="113">
        <f>'Datos Simulación Dinámica Int'!CP42</f>
        <v>0</v>
      </c>
      <c r="CQ42" s="102">
        <f>'Datos Simulación Dinámica Int'!CQ42</f>
        <v>0</v>
      </c>
      <c r="CR42" s="102">
        <f>'Datos Simulación Dinámica Int'!CR42</f>
        <v>0</v>
      </c>
      <c r="CS42" s="102">
        <f>'Datos Simulación Dinámica Int'!CS42</f>
        <v>0</v>
      </c>
      <c r="CT42" s="102">
        <f>'Datos Simulación Dinámica Int'!CT42</f>
        <v>0</v>
      </c>
      <c r="CU42" s="102">
        <f>'Datos Simulación Dinámica Int'!CU42</f>
        <v>0</v>
      </c>
      <c r="CV42" s="169">
        <f>'Datos Simulación Dinámica Int'!CV42</f>
        <v>8562.0000000000018</v>
      </c>
      <c r="CW42" s="165">
        <f>'Datos Simulación Dinámica Int'!CW42</f>
        <v>0</v>
      </c>
      <c r="CX42" s="103">
        <f>'Datos Simulación Dinámica Int'!CX42</f>
        <v>0</v>
      </c>
      <c r="CY42" s="103">
        <f>'Datos Simulación Dinámica Int'!CY42</f>
        <v>0</v>
      </c>
      <c r="CZ42" s="103">
        <f>'Datos Simulación Dinámica Int'!CZ42</f>
        <v>0</v>
      </c>
      <c r="DA42" s="103">
        <f>'Datos Simulación Dinámica Int'!DA42</f>
        <v>0</v>
      </c>
      <c r="DB42" s="103">
        <f>'Datos Simulación Dinámica Int'!DB42</f>
        <v>0</v>
      </c>
      <c r="DC42" s="103">
        <f>'Datos Simulación Dinámica Int'!DC42</f>
        <v>0</v>
      </c>
      <c r="DD42" s="173">
        <f>'Datos Simulación Dinámica Int'!DD42</f>
        <v>2.2204460492503131E-14</v>
      </c>
      <c r="DE42" s="113">
        <f>'Datos Simulación Dinámica Int'!DE42</f>
        <v>0</v>
      </c>
      <c r="DF42" s="102">
        <f>'Datos Simulación Dinámica Int'!DF42</f>
        <v>0</v>
      </c>
      <c r="DG42" s="102">
        <f>'Datos Simulación Dinámica Int'!DG42</f>
        <v>0</v>
      </c>
      <c r="DH42" s="102">
        <f>'Datos Simulación Dinámica Int'!DH42</f>
        <v>0</v>
      </c>
      <c r="DI42" s="102">
        <f>'Datos Simulación Dinámica Int'!DI42</f>
        <v>0</v>
      </c>
      <c r="DJ42" s="102">
        <f>'Datos Simulación Dinámica Int'!DJ42</f>
        <v>0</v>
      </c>
      <c r="DK42" s="169">
        <f>'Datos Simulación Dinámica Int'!DK42</f>
        <v>229042.00000000003</v>
      </c>
      <c r="DL42" s="165">
        <f>'Datos Simulación Dinámica Int'!DL42</f>
        <v>0</v>
      </c>
      <c r="DM42" s="103">
        <f>'Datos Simulación Dinámica Int'!DM42</f>
        <v>0</v>
      </c>
      <c r="DN42" s="103">
        <f>'Datos Simulación Dinámica Int'!DN42</f>
        <v>0</v>
      </c>
      <c r="DO42" s="103">
        <f>'Datos Simulación Dinámica Int'!DO42</f>
        <v>0</v>
      </c>
      <c r="DP42" s="103">
        <f>'Datos Simulación Dinámica Int'!DP42</f>
        <v>0</v>
      </c>
      <c r="DQ42" s="103">
        <f>'Datos Simulación Dinámica Int'!DQ42</f>
        <v>0</v>
      </c>
      <c r="DR42" s="103">
        <f>'Datos Simulación Dinámica Int'!DR42</f>
        <v>0</v>
      </c>
      <c r="DS42" s="173">
        <f>'Datos Simulación Dinámica Int'!DS42</f>
        <v>2.2204460492503131E-14</v>
      </c>
      <c r="DT42" s="102">
        <f>'Datos Simulación Dinámica Int'!DT42</f>
        <v>0</v>
      </c>
      <c r="DU42" s="102">
        <f>'Datos Simulación Dinámica Int'!DU42</f>
        <v>0</v>
      </c>
      <c r="DV42" s="102">
        <f>'Datos Simulación Dinámica Int'!DV42</f>
        <v>0</v>
      </c>
      <c r="DW42" s="102">
        <f>'Datos Simulación Dinámica Int'!DW42</f>
        <v>0</v>
      </c>
      <c r="DX42" s="102">
        <f>'Datos Simulación Dinámica Int'!DX42</f>
        <v>0</v>
      </c>
      <c r="DY42" s="102">
        <f>'Datos Simulación Dinámica Int'!DY42</f>
        <v>0</v>
      </c>
    </row>
    <row r="43" spans="1:129" ht="15" customHeight="1" x14ac:dyDescent="0.55000000000000004">
      <c r="A43" s="152">
        <f>'Datos Simulación Dinámica Int'!A43</f>
        <v>35</v>
      </c>
      <c r="B43" s="152" t="str">
        <f>'Datos Simulación Dinámica Int'!B43</f>
        <v>021003</v>
      </c>
      <c r="C43" s="151" t="str">
        <f>'Datos Simulación Dinámica Int'!C43</f>
        <v>Fabricación de cuero, productos de cuero y calzado</v>
      </c>
      <c r="D43" s="165">
        <f>'Datos Simulación Dinámica Int'!D43</f>
        <v>323514.35245310317</v>
      </c>
      <c r="E43" s="162">
        <f>'Datos Simulación Dinámica Int'!E43</f>
        <v>296441.36661877937</v>
      </c>
      <c r="F43" s="162">
        <f>'Datos Simulación Dinámica Int'!F43</f>
        <v>0</v>
      </c>
      <c r="G43" s="162">
        <f>'Datos Simulación Dinámica Int'!G43</f>
        <v>0</v>
      </c>
      <c r="H43" s="162">
        <f>'Datos Simulación Dinámica Int'!H43</f>
        <v>0</v>
      </c>
      <c r="I43" s="162">
        <f>'Datos Simulación Dinámica Int'!I43</f>
        <v>893.61270838716348</v>
      </c>
      <c r="J43" s="162">
        <f>'Datos Simulación Dinámica Int'!J43</f>
        <v>26179.373125936643</v>
      </c>
      <c r="K43" s="315">
        <f>'Datos Simulación Dinámica Int'!K43</f>
        <v>442938</v>
      </c>
      <c r="L43" s="321">
        <f>'Datos Simulación Dinámica Int'!L43</f>
        <v>38347</v>
      </c>
      <c r="M43" s="321">
        <f>'Datos Simulación Dinámica Int'!M43</f>
        <v>48245.101621280737</v>
      </c>
      <c r="N43" s="321">
        <f>'Datos Simulación Dinámica Int'!N43</f>
        <v>174429</v>
      </c>
      <c r="O43" s="321">
        <f>'Datos Simulación Dinámica Int'!O43</f>
        <v>77269</v>
      </c>
      <c r="P43" s="321">
        <f>'Datos Simulación Dinámica Int'!P43</f>
        <v>3763</v>
      </c>
      <c r="Q43" s="321">
        <f>'Datos Simulación Dinámica Int'!Q43</f>
        <v>93397</v>
      </c>
      <c r="R43" s="318">
        <f>'Datos Simulación Dinámica Int'!R43</f>
        <v>323514.35245310317</v>
      </c>
      <c r="S43" s="162">
        <f>'Datos Simulación Dinámica Int'!S43</f>
        <v>296441.36661877937</v>
      </c>
      <c r="T43" s="162">
        <f>'Datos Simulación Dinámica Int'!T43</f>
        <v>0</v>
      </c>
      <c r="U43" s="162">
        <f>'Datos Simulación Dinámica Int'!U43</f>
        <v>0</v>
      </c>
      <c r="V43" s="162">
        <f>'Datos Simulación Dinámica Int'!V43</f>
        <v>0</v>
      </c>
      <c r="W43" s="162">
        <f>'Datos Simulación Dinámica Int'!W43</f>
        <v>893.61270838716348</v>
      </c>
      <c r="X43" s="162">
        <f>'Datos Simulación Dinámica Int'!X43</f>
        <v>26179.373125936643</v>
      </c>
      <c r="Y43" s="170">
        <f>'Datos Simulación Dinámica Int'!Y43</f>
        <v>442938</v>
      </c>
      <c r="Z43" s="165">
        <f>'Datos Simulación Dinámica Int'!Z43</f>
        <v>0</v>
      </c>
      <c r="AA43" s="162">
        <f>'Datos Simulación Dinámica Int'!AA43</f>
        <v>0</v>
      </c>
      <c r="AB43" s="162">
        <f>'Datos Simulación Dinámica Int'!AB43</f>
        <v>0</v>
      </c>
      <c r="AC43" s="162">
        <f>'Datos Simulación Dinámica Int'!AC43</f>
        <v>0</v>
      </c>
      <c r="AD43" s="162">
        <f>'Datos Simulación Dinámica Int'!AD43</f>
        <v>0</v>
      </c>
      <c r="AE43" s="162">
        <f>'Datos Simulación Dinámica Int'!AE43</f>
        <v>0</v>
      </c>
      <c r="AF43" s="162">
        <f>'Datos Simulación Dinámica Int'!AF43</f>
        <v>0</v>
      </c>
      <c r="AG43" s="173">
        <f>'Datos Simulación Dinámica Int'!AG43</f>
        <v>0</v>
      </c>
      <c r="AH43" s="164">
        <f>'Datos Simulación Dinámica Int'!AH43</f>
        <v>0</v>
      </c>
      <c r="AI43" s="164">
        <f>'Datos Simulación Dinámica Int'!AI43</f>
        <v>0</v>
      </c>
      <c r="AJ43" s="164">
        <f>'Datos Simulación Dinámica Int'!AJ43</f>
        <v>0</v>
      </c>
      <c r="AK43" s="164">
        <f>'Datos Simulación Dinámica Int'!AK43</f>
        <v>0</v>
      </c>
      <c r="AL43" s="164">
        <f>'Datos Simulación Dinámica Int'!AL43</f>
        <v>0</v>
      </c>
      <c r="AM43" s="164">
        <f>'Datos Simulación Dinámica Int'!AM43</f>
        <v>0</v>
      </c>
      <c r="AN43" s="169">
        <f>'Datos Simulación Dinámica Int'!AN43</f>
        <v>38347</v>
      </c>
      <c r="AO43" s="165">
        <f>'Datos Simulación Dinámica Int'!AO43</f>
        <v>0</v>
      </c>
      <c r="AP43" s="162">
        <f>'Datos Simulación Dinámica Int'!AP43</f>
        <v>0</v>
      </c>
      <c r="AQ43" s="162">
        <f>'Datos Simulación Dinámica Int'!AQ43</f>
        <v>0</v>
      </c>
      <c r="AR43" s="162">
        <f>'Datos Simulación Dinámica Int'!AR43</f>
        <v>0</v>
      </c>
      <c r="AS43" s="162">
        <f>'Datos Simulación Dinámica Int'!AS43</f>
        <v>0</v>
      </c>
      <c r="AT43" s="162">
        <f>'Datos Simulación Dinámica Int'!AT43</f>
        <v>0</v>
      </c>
      <c r="AU43" s="162">
        <f>'Datos Simulación Dinámica Int'!AU43</f>
        <v>0</v>
      </c>
      <c r="AV43" s="173">
        <f>'Datos Simulación Dinámica Int'!AV43</f>
        <v>0</v>
      </c>
      <c r="AW43" s="164">
        <f>'Datos Simulación Dinámica Int'!AW43</f>
        <v>0</v>
      </c>
      <c r="AX43" s="164">
        <f>'Datos Simulación Dinámica Int'!AX43</f>
        <v>0</v>
      </c>
      <c r="AY43" s="164">
        <f>'Datos Simulación Dinámica Int'!AY43</f>
        <v>0</v>
      </c>
      <c r="AZ43" s="164">
        <f>'Datos Simulación Dinámica Int'!AZ43</f>
        <v>0</v>
      </c>
      <c r="BA43" s="164">
        <f>'Datos Simulación Dinámica Int'!BA43</f>
        <v>0</v>
      </c>
      <c r="BB43" s="164">
        <f>'Datos Simulación Dinámica Int'!BB43</f>
        <v>0</v>
      </c>
      <c r="BC43" s="169">
        <f>'Datos Simulación Dinámica Int'!BC43</f>
        <v>48245.101621280737</v>
      </c>
      <c r="BD43" s="165">
        <f>'Datos Simulación Dinámica Int'!BD43</f>
        <v>0</v>
      </c>
      <c r="BE43" s="103">
        <f>'Datos Simulación Dinámica Int'!BE43</f>
        <v>0</v>
      </c>
      <c r="BF43" s="103">
        <f>'Datos Simulación Dinámica Int'!BF43</f>
        <v>0</v>
      </c>
      <c r="BG43" s="103">
        <f>'Datos Simulación Dinámica Int'!BG43</f>
        <v>0</v>
      </c>
      <c r="BH43" s="103">
        <f>'Datos Simulación Dinámica Int'!BH43</f>
        <v>0</v>
      </c>
      <c r="BI43" s="103">
        <f>'Datos Simulación Dinámica Int'!BI43</f>
        <v>0</v>
      </c>
      <c r="BJ43" s="103">
        <f>'Datos Simulación Dinámica Int'!BJ43</f>
        <v>0</v>
      </c>
      <c r="BK43" s="173">
        <f>'Datos Simulación Dinámica Int'!BK43</f>
        <v>0</v>
      </c>
      <c r="BL43" s="113">
        <f>'Datos Simulación Dinámica Int'!BL43</f>
        <v>0</v>
      </c>
      <c r="BM43" s="102">
        <f>'Datos Simulación Dinámica Int'!BM43</f>
        <v>0</v>
      </c>
      <c r="BN43" s="102">
        <f>'Datos Simulación Dinámica Int'!BN43</f>
        <v>0</v>
      </c>
      <c r="BO43" s="102">
        <f>'Datos Simulación Dinámica Int'!BO43</f>
        <v>0</v>
      </c>
      <c r="BP43" s="102">
        <f>'Datos Simulación Dinámica Int'!BP43</f>
        <v>0</v>
      </c>
      <c r="BQ43" s="102">
        <f>'Datos Simulación Dinámica Int'!BQ43</f>
        <v>0</v>
      </c>
      <c r="BR43" s="169">
        <f>'Datos Simulación Dinámica Int'!BR43</f>
        <v>174429</v>
      </c>
      <c r="BS43" s="165">
        <f>'Datos Simulación Dinámica Int'!BS43</f>
        <v>0</v>
      </c>
      <c r="BT43" s="103">
        <f>'Datos Simulación Dinámica Int'!BT43</f>
        <v>0</v>
      </c>
      <c r="BU43" s="103">
        <f>'Datos Simulación Dinámica Int'!BU43</f>
        <v>0</v>
      </c>
      <c r="BV43" s="103">
        <f>'Datos Simulación Dinámica Int'!BV43</f>
        <v>0</v>
      </c>
      <c r="BW43" s="103">
        <f>'Datos Simulación Dinámica Int'!BW43</f>
        <v>0</v>
      </c>
      <c r="BX43" s="103">
        <f>'Datos Simulación Dinámica Int'!BX43</f>
        <v>0</v>
      </c>
      <c r="BY43" s="103">
        <f>'Datos Simulación Dinámica Int'!BY43</f>
        <v>0</v>
      </c>
      <c r="BZ43" s="173">
        <f>'Datos Simulación Dinámica Int'!BZ43</f>
        <v>0</v>
      </c>
      <c r="CA43" s="113">
        <f>'Datos Simulación Dinámica Int'!CA43</f>
        <v>0</v>
      </c>
      <c r="CB43" s="102">
        <f>'Datos Simulación Dinámica Int'!CB43</f>
        <v>0</v>
      </c>
      <c r="CC43" s="102">
        <f>'Datos Simulación Dinámica Int'!CC43</f>
        <v>0</v>
      </c>
      <c r="CD43" s="102">
        <f>'Datos Simulación Dinámica Int'!CD43</f>
        <v>0</v>
      </c>
      <c r="CE43" s="102">
        <f>'Datos Simulación Dinámica Int'!CE43</f>
        <v>0</v>
      </c>
      <c r="CF43" s="102">
        <f>'Datos Simulación Dinámica Int'!CF43</f>
        <v>0</v>
      </c>
      <c r="CG43" s="169">
        <f>'Datos Simulación Dinámica Int'!CG43</f>
        <v>77269</v>
      </c>
      <c r="CH43" s="165">
        <f>'Datos Simulación Dinámica Int'!CH43</f>
        <v>0</v>
      </c>
      <c r="CI43" s="103">
        <f>'Datos Simulación Dinámica Int'!CI43</f>
        <v>0</v>
      </c>
      <c r="CJ43" s="103">
        <f>'Datos Simulación Dinámica Int'!CJ43</f>
        <v>0</v>
      </c>
      <c r="CK43" s="103">
        <f>'Datos Simulación Dinámica Int'!CK43</f>
        <v>0</v>
      </c>
      <c r="CL43" s="103">
        <f>'Datos Simulación Dinámica Int'!CL43</f>
        <v>0</v>
      </c>
      <c r="CM43" s="103">
        <f>'Datos Simulación Dinámica Int'!CM43</f>
        <v>0</v>
      </c>
      <c r="CN43" s="103">
        <f>'Datos Simulación Dinámica Int'!CN43</f>
        <v>0</v>
      </c>
      <c r="CO43" s="173">
        <f>'Datos Simulación Dinámica Int'!CO43</f>
        <v>0</v>
      </c>
      <c r="CP43" s="113">
        <f>'Datos Simulación Dinámica Int'!CP43</f>
        <v>0</v>
      </c>
      <c r="CQ43" s="102">
        <f>'Datos Simulación Dinámica Int'!CQ43</f>
        <v>0</v>
      </c>
      <c r="CR43" s="102">
        <f>'Datos Simulación Dinámica Int'!CR43</f>
        <v>0</v>
      </c>
      <c r="CS43" s="102">
        <f>'Datos Simulación Dinámica Int'!CS43</f>
        <v>0</v>
      </c>
      <c r="CT43" s="102">
        <f>'Datos Simulación Dinámica Int'!CT43</f>
        <v>0</v>
      </c>
      <c r="CU43" s="102">
        <f>'Datos Simulación Dinámica Int'!CU43</f>
        <v>0</v>
      </c>
      <c r="CV43" s="169">
        <f>'Datos Simulación Dinámica Int'!CV43</f>
        <v>3763.0000000000005</v>
      </c>
      <c r="CW43" s="165">
        <f>'Datos Simulación Dinámica Int'!CW43</f>
        <v>0</v>
      </c>
      <c r="CX43" s="103">
        <f>'Datos Simulación Dinámica Int'!CX43</f>
        <v>0</v>
      </c>
      <c r="CY43" s="103">
        <f>'Datos Simulación Dinámica Int'!CY43</f>
        <v>0</v>
      </c>
      <c r="CZ43" s="103">
        <f>'Datos Simulación Dinámica Int'!CZ43</f>
        <v>0</v>
      </c>
      <c r="DA43" s="103">
        <f>'Datos Simulación Dinámica Int'!DA43</f>
        <v>0</v>
      </c>
      <c r="DB43" s="103">
        <f>'Datos Simulación Dinámica Int'!DB43</f>
        <v>0</v>
      </c>
      <c r="DC43" s="103">
        <f>'Datos Simulación Dinámica Int'!DC43</f>
        <v>0</v>
      </c>
      <c r="DD43" s="173">
        <f>'Datos Simulación Dinámica Int'!DD43</f>
        <v>2.2204460492503131E-14</v>
      </c>
      <c r="DE43" s="113">
        <f>'Datos Simulación Dinámica Int'!DE43</f>
        <v>0</v>
      </c>
      <c r="DF43" s="102">
        <f>'Datos Simulación Dinámica Int'!DF43</f>
        <v>0</v>
      </c>
      <c r="DG43" s="102">
        <f>'Datos Simulación Dinámica Int'!DG43</f>
        <v>0</v>
      </c>
      <c r="DH43" s="102">
        <f>'Datos Simulación Dinámica Int'!DH43</f>
        <v>0</v>
      </c>
      <c r="DI43" s="102">
        <f>'Datos Simulación Dinámica Int'!DI43</f>
        <v>0</v>
      </c>
      <c r="DJ43" s="102">
        <f>'Datos Simulación Dinámica Int'!DJ43</f>
        <v>0</v>
      </c>
      <c r="DK43" s="169">
        <f>'Datos Simulación Dinámica Int'!DK43</f>
        <v>93397</v>
      </c>
      <c r="DL43" s="165">
        <f>'Datos Simulación Dinámica Int'!DL43</f>
        <v>0</v>
      </c>
      <c r="DM43" s="103">
        <f>'Datos Simulación Dinámica Int'!DM43</f>
        <v>0</v>
      </c>
      <c r="DN43" s="103">
        <f>'Datos Simulación Dinámica Int'!DN43</f>
        <v>0</v>
      </c>
      <c r="DO43" s="103">
        <f>'Datos Simulación Dinámica Int'!DO43</f>
        <v>0</v>
      </c>
      <c r="DP43" s="103">
        <f>'Datos Simulación Dinámica Int'!DP43</f>
        <v>0</v>
      </c>
      <c r="DQ43" s="103">
        <f>'Datos Simulación Dinámica Int'!DQ43</f>
        <v>0</v>
      </c>
      <c r="DR43" s="103">
        <f>'Datos Simulación Dinámica Int'!DR43</f>
        <v>0</v>
      </c>
      <c r="DS43" s="173">
        <f>'Datos Simulación Dinámica Int'!DS43</f>
        <v>0</v>
      </c>
      <c r="DT43" s="102">
        <f>'Datos Simulación Dinámica Int'!DT43</f>
        <v>0</v>
      </c>
      <c r="DU43" s="102">
        <f>'Datos Simulación Dinámica Int'!DU43</f>
        <v>0</v>
      </c>
      <c r="DV43" s="102">
        <f>'Datos Simulación Dinámica Int'!DV43</f>
        <v>0</v>
      </c>
      <c r="DW43" s="102">
        <f>'Datos Simulación Dinámica Int'!DW43</f>
        <v>0</v>
      </c>
      <c r="DX43" s="102">
        <f>'Datos Simulación Dinámica Int'!DX43</f>
        <v>0</v>
      </c>
      <c r="DY43" s="102">
        <f>'Datos Simulación Dinámica Int'!DY43</f>
        <v>0</v>
      </c>
    </row>
    <row r="44" spans="1:129" ht="15" customHeight="1" x14ac:dyDescent="0.55000000000000004">
      <c r="A44" s="152">
        <f>'Datos Simulación Dinámica Int'!A44</f>
        <v>36</v>
      </c>
      <c r="B44" s="152" t="str">
        <f>'Datos Simulación Dinámica Int'!B44</f>
        <v>022001</v>
      </c>
      <c r="C44" s="151" t="str">
        <f>'Datos Simulación Dinámica Int'!C44</f>
        <v>Producción de madera y de productos de madera</v>
      </c>
      <c r="D44" s="165">
        <f>'Datos Simulación Dinámica Int'!D44</f>
        <v>308288.45805674832</v>
      </c>
      <c r="E44" s="162">
        <f>'Datos Simulación Dinámica Int'!E44</f>
        <v>11920.847325228302</v>
      </c>
      <c r="F44" s="162">
        <f>'Datos Simulación Dinámica Int'!F44</f>
        <v>0</v>
      </c>
      <c r="G44" s="162">
        <f>'Datos Simulación Dinámica Int'!G44</f>
        <v>0</v>
      </c>
      <c r="H44" s="162">
        <f>'Datos Simulación Dinámica Int'!H44</f>
        <v>563.52992395579895</v>
      </c>
      <c r="I44" s="162">
        <f>'Datos Simulación Dinámica Int'!I44</f>
        <v>-30306.407653058661</v>
      </c>
      <c r="J44" s="162">
        <f>'Datos Simulación Dinámica Int'!J44</f>
        <v>326110.4884606229</v>
      </c>
      <c r="K44" s="315">
        <f>'Datos Simulación Dinámica Int'!K44</f>
        <v>1698039.9999999998</v>
      </c>
      <c r="L44" s="321">
        <f>'Datos Simulación Dinámica Int'!L44</f>
        <v>31491</v>
      </c>
      <c r="M44" s="321">
        <f>'Datos Simulación Dinámica Int'!M44</f>
        <v>57152.3937217696</v>
      </c>
      <c r="N44" s="321">
        <f>'Datos Simulación Dinámica Int'!N44</f>
        <v>638106</v>
      </c>
      <c r="O44" s="321">
        <f>'Datos Simulación Dinámica Int'!O44</f>
        <v>113282</v>
      </c>
      <c r="P44" s="321">
        <f>'Datos Simulación Dinámica Int'!P44</f>
        <v>8647</v>
      </c>
      <c r="Q44" s="321">
        <f>'Datos Simulación Dinámica Int'!Q44</f>
        <v>516177</v>
      </c>
      <c r="R44" s="318">
        <f>'Datos Simulación Dinámica Int'!R44</f>
        <v>308288.45805674832</v>
      </c>
      <c r="S44" s="162">
        <f>'Datos Simulación Dinámica Int'!S44</f>
        <v>11920.847325228302</v>
      </c>
      <c r="T44" s="162">
        <f>'Datos Simulación Dinámica Int'!T44</f>
        <v>0</v>
      </c>
      <c r="U44" s="162">
        <f>'Datos Simulación Dinámica Int'!U44</f>
        <v>0</v>
      </c>
      <c r="V44" s="162">
        <f>'Datos Simulación Dinámica Int'!V44</f>
        <v>563.52992395579895</v>
      </c>
      <c r="W44" s="162">
        <f>'Datos Simulación Dinámica Int'!W44</f>
        <v>-30306.407653058661</v>
      </c>
      <c r="X44" s="162">
        <f>'Datos Simulación Dinámica Int'!X44</f>
        <v>326110.4884606229</v>
      </c>
      <c r="Y44" s="170">
        <f>'Datos Simulación Dinámica Int'!Y44</f>
        <v>1698039.9999999998</v>
      </c>
      <c r="Z44" s="165">
        <f>'Datos Simulación Dinámica Int'!Z44</f>
        <v>0</v>
      </c>
      <c r="AA44" s="162">
        <f>'Datos Simulación Dinámica Int'!AA44</f>
        <v>0</v>
      </c>
      <c r="AB44" s="162">
        <f>'Datos Simulación Dinámica Int'!AB44</f>
        <v>0</v>
      </c>
      <c r="AC44" s="162">
        <f>'Datos Simulación Dinámica Int'!AC44</f>
        <v>0</v>
      </c>
      <c r="AD44" s="162">
        <f>'Datos Simulación Dinámica Int'!AD44</f>
        <v>0</v>
      </c>
      <c r="AE44" s="162">
        <f>'Datos Simulación Dinámica Int'!AE44</f>
        <v>0</v>
      </c>
      <c r="AF44" s="162">
        <f>'Datos Simulación Dinámica Int'!AF44</f>
        <v>0</v>
      </c>
      <c r="AG44" s="173">
        <f>'Datos Simulación Dinámica Int'!AG44</f>
        <v>0</v>
      </c>
      <c r="AH44" s="164">
        <f>'Datos Simulación Dinámica Int'!AH44</f>
        <v>0</v>
      </c>
      <c r="AI44" s="164">
        <f>'Datos Simulación Dinámica Int'!AI44</f>
        <v>0</v>
      </c>
      <c r="AJ44" s="164">
        <f>'Datos Simulación Dinámica Int'!AJ44</f>
        <v>0</v>
      </c>
      <c r="AK44" s="164">
        <f>'Datos Simulación Dinámica Int'!AK44</f>
        <v>0</v>
      </c>
      <c r="AL44" s="164">
        <f>'Datos Simulación Dinámica Int'!AL44</f>
        <v>0</v>
      </c>
      <c r="AM44" s="164">
        <f>'Datos Simulación Dinámica Int'!AM44</f>
        <v>0</v>
      </c>
      <c r="AN44" s="169">
        <f>'Datos Simulación Dinámica Int'!AN44</f>
        <v>31491</v>
      </c>
      <c r="AO44" s="165">
        <f>'Datos Simulación Dinámica Int'!AO44</f>
        <v>0</v>
      </c>
      <c r="AP44" s="162">
        <f>'Datos Simulación Dinámica Int'!AP44</f>
        <v>0</v>
      </c>
      <c r="AQ44" s="162">
        <f>'Datos Simulación Dinámica Int'!AQ44</f>
        <v>0</v>
      </c>
      <c r="AR44" s="162">
        <f>'Datos Simulación Dinámica Int'!AR44</f>
        <v>0</v>
      </c>
      <c r="AS44" s="162">
        <f>'Datos Simulación Dinámica Int'!AS44</f>
        <v>0</v>
      </c>
      <c r="AT44" s="162">
        <f>'Datos Simulación Dinámica Int'!AT44</f>
        <v>0</v>
      </c>
      <c r="AU44" s="162">
        <f>'Datos Simulación Dinámica Int'!AU44</f>
        <v>0</v>
      </c>
      <c r="AV44" s="173">
        <f>'Datos Simulación Dinámica Int'!AV44</f>
        <v>0</v>
      </c>
      <c r="AW44" s="164">
        <f>'Datos Simulación Dinámica Int'!AW44</f>
        <v>0</v>
      </c>
      <c r="AX44" s="164">
        <f>'Datos Simulación Dinámica Int'!AX44</f>
        <v>0</v>
      </c>
      <c r="AY44" s="164">
        <f>'Datos Simulación Dinámica Int'!AY44</f>
        <v>0</v>
      </c>
      <c r="AZ44" s="164">
        <f>'Datos Simulación Dinámica Int'!AZ44</f>
        <v>0</v>
      </c>
      <c r="BA44" s="164">
        <f>'Datos Simulación Dinámica Int'!BA44</f>
        <v>0</v>
      </c>
      <c r="BB44" s="164">
        <f>'Datos Simulación Dinámica Int'!BB44</f>
        <v>0</v>
      </c>
      <c r="BC44" s="169">
        <f>'Datos Simulación Dinámica Int'!BC44</f>
        <v>57152.3937217696</v>
      </c>
      <c r="BD44" s="165">
        <f>'Datos Simulación Dinámica Int'!BD44</f>
        <v>0</v>
      </c>
      <c r="BE44" s="103">
        <f>'Datos Simulación Dinámica Int'!BE44</f>
        <v>0</v>
      </c>
      <c r="BF44" s="103">
        <f>'Datos Simulación Dinámica Int'!BF44</f>
        <v>0</v>
      </c>
      <c r="BG44" s="103">
        <f>'Datos Simulación Dinámica Int'!BG44</f>
        <v>0</v>
      </c>
      <c r="BH44" s="103">
        <f>'Datos Simulación Dinámica Int'!BH44</f>
        <v>0</v>
      </c>
      <c r="BI44" s="103">
        <f>'Datos Simulación Dinámica Int'!BI44</f>
        <v>0</v>
      </c>
      <c r="BJ44" s="103">
        <f>'Datos Simulación Dinámica Int'!BJ44</f>
        <v>0</v>
      </c>
      <c r="BK44" s="173">
        <f>'Datos Simulación Dinámica Int'!BK44</f>
        <v>0</v>
      </c>
      <c r="BL44" s="113">
        <f>'Datos Simulación Dinámica Int'!BL44</f>
        <v>0</v>
      </c>
      <c r="BM44" s="102">
        <f>'Datos Simulación Dinámica Int'!BM44</f>
        <v>0</v>
      </c>
      <c r="BN44" s="102">
        <f>'Datos Simulación Dinámica Int'!BN44</f>
        <v>0</v>
      </c>
      <c r="BO44" s="102">
        <f>'Datos Simulación Dinámica Int'!BO44</f>
        <v>0</v>
      </c>
      <c r="BP44" s="102">
        <f>'Datos Simulación Dinámica Int'!BP44</f>
        <v>0</v>
      </c>
      <c r="BQ44" s="102">
        <f>'Datos Simulación Dinámica Int'!BQ44</f>
        <v>0</v>
      </c>
      <c r="BR44" s="169">
        <f>'Datos Simulación Dinámica Int'!BR44</f>
        <v>638106</v>
      </c>
      <c r="BS44" s="165">
        <f>'Datos Simulación Dinámica Int'!BS44</f>
        <v>0</v>
      </c>
      <c r="BT44" s="103">
        <f>'Datos Simulación Dinámica Int'!BT44</f>
        <v>0</v>
      </c>
      <c r="BU44" s="103">
        <f>'Datos Simulación Dinámica Int'!BU44</f>
        <v>0</v>
      </c>
      <c r="BV44" s="103">
        <f>'Datos Simulación Dinámica Int'!BV44</f>
        <v>0</v>
      </c>
      <c r="BW44" s="103">
        <f>'Datos Simulación Dinámica Int'!BW44</f>
        <v>0</v>
      </c>
      <c r="BX44" s="103">
        <f>'Datos Simulación Dinámica Int'!BX44</f>
        <v>0</v>
      </c>
      <c r="BY44" s="103">
        <f>'Datos Simulación Dinámica Int'!BY44</f>
        <v>0</v>
      </c>
      <c r="BZ44" s="173">
        <f>'Datos Simulación Dinámica Int'!BZ44</f>
        <v>0</v>
      </c>
      <c r="CA44" s="113">
        <f>'Datos Simulación Dinámica Int'!CA44</f>
        <v>0</v>
      </c>
      <c r="CB44" s="102">
        <f>'Datos Simulación Dinámica Int'!CB44</f>
        <v>0</v>
      </c>
      <c r="CC44" s="102">
        <f>'Datos Simulación Dinámica Int'!CC44</f>
        <v>0</v>
      </c>
      <c r="CD44" s="102">
        <f>'Datos Simulación Dinámica Int'!CD44</f>
        <v>0</v>
      </c>
      <c r="CE44" s="102">
        <f>'Datos Simulación Dinámica Int'!CE44</f>
        <v>0</v>
      </c>
      <c r="CF44" s="102">
        <f>'Datos Simulación Dinámica Int'!CF44</f>
        <v>0</v>
      </c>
      <c r="CG44" s="169">
        <f>'Datos Simulación Dinámica Int'!CG44</f>
        <v>113281.99999999999</v>
      </c>
      <c r="CH44" s="165">
        <f>'Datos Simulación Dinámica Int'!CH44</f>
        <v>0</v>
      </c>
      <c r="CI44" s="103">
        <f>'Datos Simulación Dinámica Int'!CI44</f>
        <v>0</v>
      </c>
      <c r="CJ44" s="103">
        <f>'Datos Simulación Dinámica Int'!CJ44</f>
        <v>0</v>
      </c>
      <c r="CK44" s="103">
        <f>'Datos Simulación Dinámica Int'!CK44</f>
        <v>0</v>
      </c>
      <c r="CL44" s="103">
        <f>'Datos Simulación Dinámica Int'!CL44</f>
        <v>0</v>
      </c>
      <c r="CM44" s="103">
        <f>'Datos Simulación Dinámica Int'!CM44</f>
        <v>0</v>
      </c>
      <c r="CN44" s="103">
        <f>'Datos Simulación Dinámica Int'!CN44</f>
        <v>0</v>
      </c>
      <c r="CO44" s="173">
        <f>'Datos Simulación Dinámica Int'!CO44</f>
        <v>-1.1102230246251565E-14</v>
      </c>
      <c r="CP44" s="113">
        <f>'Datos Simulación Dinámica Int'!CP44</f>
        <v>0</v>
      </c>
      <c r="CQ44" s="102">
        <f>'Datos Simulación Dinámica Int'!CQ44</f>
        <v>0</v>
      </c>
      <c r="CR44" s="102">
        <f>'Datos Simulación Dinámica Int'!CR44</f>
        <v>0</v>
      </c>
      <c r="CS44" s="102">
        <f>'Datos Simulación Dinámica Int'!CS44</f>
        <v>0</v>
      </c>
      <c r="CT44" s="102">
        <f>'Datos Simulación Dinámica Int'!CT44</f>
        <v>0</v>
      </c>
      <c r="CU44" s="102">
        <f>'Datos Simulación Dinámica Int'!CU44</f>
        <v>0</v>
      </c>
      <c r="CV44" s="169">
        <f>'Datos Simulación Dinámica Int'!CV44</f>
        <v>8647</v>
      </c>
      <c r="CW44" s="165">
        <f>'Datos Simulación Dinámica Int'!CW44</f>
        <v>0</v>
      </c>
      <c r="CX44" s="103">
        <f>'Datos Simulación Dinámica Int'!CX44</f>
        <v>0</v>
      </c>
      <c r="CY44" s="103">
        <f>'Datos Simulación Dinámica Int'!CY44</f>
        <v>0</v>
      </c>
      <c r="CZ44" s="103">
        <f>'Datos Simulación Dinámica Int'!CZ44</f>
        <v>0</v>
      </c>
      <c r="DA44" s="103">
        <f>'Datos Simulación Dinámica Int'!DA44</f>
        <v>0</v>
      </c>
      <c r="DB44" s="103">
        <f>'Datos Simulación Dinámica Int'!DB44</f>
        <v>0</v>
      </c>
      <c r="DC44" s="103">
        <f>'Datos Simulación Dinámica Int'!DC44</f>
        <v>0</v>
      </c>
      <c r="DD44" s="173">
        <f>'Datos Simulación Dinámica Int'!DD44</f>
        <v>0</v>
      </c>
      <c r="DE44" s="113">
        <f>'Datos Simulación Dinámica Int'!DE44</f>
        <v>0</v>
      </c>
      <c r="DF44" s="102">
        <f>'Datos Simulación Dinámica Int'!DF44</f>
        <v>0</v>
      </c>
      <c r="DG44" s="102">
        <f>'Datos Simulación Dinámica Int'!DG44</f>
        <v>0</v>
      </c>
      <c r="DH44" s="102">
        <f>'Datos Simulación Dinámica Int'!DH44</f>
        <v>0</v>
      </c>
      <c r="DI44" s="102">
        <f>'Datos Simulación Dinámica Int'!DI44</f>
        <v>0</v>
      </c>
      <c r="DJ44" s="102">
        <f>'Datos Simulación Dinámica Int'!DJ44</f>
        <v>0</v>
      </c>
      <c r="DK44" s="169">
        <f>'Datos Simulación Dinámica Int'!DK44</f>
        <v>516176.99999999994</v>
      </c>
      <c r="DL44" s="165">
        <f>'Datos Simulación Dinámica Int'!DL44</f>
        <v>0</v>
      </c>
      <c r="DM44" s="103">
        <f>'Datos Simulación Dinámica Int'!DM44</f>
        <v>0</v>
      </c>
      <c r="DN44" s="103">
        <f>'Datos Simulación Dinámica Int'!DN44</f>
        <v>0</v>
      </c>
      <c r="DO44" s="103">
        <f>'Datos Simulación Dinámica Int'!DO44</f>
        <v>0</v>
      </c>
      <c r="DP44" s="103">
        <f>'Datos Simulación Dinámica Int'!DP44</f>
        <v>0</v>
      </c>
      <c r="DQ44" s="103">
        <f>'Datos Simulación Dinámica Int'!DQ44</f>
        <v>0</v>
      </c>
      <c r="DR44" s="103">
        <f>'Datos Simulación Dinámica Int'!DR44</f>
        <v>0</v>
      </c>
      <c r="DS44" s="173">
        <f>'Datos Simulación Dinámica Int'!DS44</f>
        <v>-1.1102230246251565E-14</v>
      </c>
      <c r="DT44" s="102">
        <f>'Datos Simulación Dinámica Int'!DT44</f>
        <v>0</v>
      </c>
      <c r="DU44" s="102">
        <f>'Datos Simulación Dinámica Int'!DU44</f>
        <v>0</v>
      </c>
      <c r="DV44" s="102">
        <f>'Datos Simulación Dinámica Int'!DV44</f>
        <v>0</v>
      </c>
      <c r="DW44" s="102">
        <f>'Datos Simulación Dinámica Int'!DW44</f>
        <v>0</v>
      </c>
      <c r="DX44" s="102">
        <f>'Datos Simulación Dinámica Int'!DX44</f>
        <v>0</v>
      </c>
      <c r="DY44" s="102">
        <f>'Datos Simulación Dinámica Int'!DY44</f>
        <v>0</v>
      </c>
    </row>
    <row r="45" spans="1:129" ht="15" customHeight="1" x14ac:dyDescent="0.55000000000000004">
      <c r="A45" s="152">
        <f>'Datos Simulación Dinámica Int'!A45</f>
        <v>37</v>
      </c>
      <c r="B45" s="152" t="str">
        <f>'Datos Simulación Dinámica Int'!B45</f>
        <v>023001</v>
      </c>
      <c r="C45" s="151" t="str">
        <f>'Datos Simulación Dinámica Int'!C45</f>
        <v>Fabricación de papel y productos de papel</v>
      </c>
      <c r="D45" s="165">
        <f>'Datos Simulación Dinámica Int'!D45</f>
        <v>312059.13512616407</v>
      </c>
      <c r="E45" s="162">
        <f>'Datos Simulación Dinámica Int'!E45</f>
        <v>227912.43981451952</v>
      </c>
      <c r="F45" s="162">
        <f>'Datos Simulación Dinámica Int'!F45</f>
        <v>0</v>
      </c>
      <c r="G45" s="162">
        <f>'Datos Simulación Dinámica Int'!G45</f>
        <v>0</v>
      </c>
      <c r="H45" s="162">
        <f>'Datos Simulación Dinámica Int'!H45</f>
        <v>3537.535025507068</v>
      </c>
      <c r="I45" s="162">
        <f>'Datos Simulación Dinámica Int'!I45</f>
        <v>12020.939473288387</v>
      </c>
      <c r="J45" s="162">
        <f>'Datos Simulación Dinámica Int'!J45</f>
        <v>68588.220812849118</v>
      </c>
      <c r="K45" s="315">
        <f>'Datos Simulación Dinámica Int'!K45</f>
        <v>1364809.9999999995</v>
      </c>
      <c r="L45" s="321">
        <f>'Datos Simulación Dinámica Int'!L45</f>
        <v>37885.999999999985</v>
      </c>
      <c r="M45" s="321">
        <f>'Datos Simulación Dinámica Int'!M45</f>
        <v>273337.01357697201</v>
      </c>
      <c r="N45" s="321">
        <f>'Datos Simulación Dinámica Int'!N45</f>
        <v>595833</v>
      </c>
      <c r="O45" s="321">
        <f>'Datos Simulación Dinámica Int'!O45</f>
        <v>443164</v>
      </c>
      <c r="P45" s="321">
        <f>'Datos Simulación Dinámica Int'!P45</f>
        <v>8378</v>
      </c>
      <c r="Q45" s="321">
        <f>'Datos Simulación Dinámica Int'!Q45</f>
        <v>144291</v>
      </c>
      <c r="R45" s="318">
        <f>'Datos Simulación Dinámica Int'!R45</f>
        <v>312059.13512616407</v>
      </c>
      <c r="S45" s="162">
        <f>'Datos Simulación Dinámica Int'!S45</f>
        <v>227912.43981451952</v>
      </c>
      <c r="T45" s="162">
        <f>'Datos Simulación Dinámica Int'!T45</f>
        <v>0</v>
      </c>
      <c r="U45" s="162">
        <f>'Datos Simulación Dinámica Int'!U45</f>
        <v>0</v>
      </c>
      <c r="V45" s="162">
        <f>'Datos Simulación Dinámica Int'!V45</f>
        <v>3537.535025507068</v>
      </c>
      <c r="W45" s="162">
        <f>'Datos Simulación Dinámica Int'!W45</f>
        <v>12020.939473288387</v>
      </c>
      <c r="X45" s="162">
        <f>'Datos Simulación Dinámica Int'!X45</f>
        <v>68588.220812849118</v>
      </c>
      <c r="Y45" s="170">
        <f>'Datos Simulación Dinámica Int'!Y45</f>
        <v>1364809.9999999995</v>
      </c>
      <c r="Z45" s="165">
        <f>'Datos Simulación Dinámica Int'!Z45</f>
        <v>0</v>
      </c>
      <c r="AA45" s="162">
        <f>'Datos Simulación Dinámica Int'!AA45</f>
        <v>0</v>
      </c>
      <c r="AB45" s="162">
        <f>'Datos Simulación Dinámica Int'!AB45</f>
        <v>0</v>
      </c>
      <c r="AC45" s="162">
        <f>'Datos Simulación Dinámica Int'!AC45</f>
        <v>0</v>
      </c>
      <c r="AD45" s="162">
        <f>'Datos Simulación Dinámica Int'!AD45</f>
        <v>0</v>
      </c>
      <c r="AE45" s="162">
        <f>'Datos Simulación Dinámica Int'!AE45</f>
        <v>0</v>
      </c>
      <c r="AF45" s="162">
        <f>'Datos Simulación Dinámica Int'!AF45</f>
        <v>0</v>
      </c>
      <c r="AG45" s="173">
        <f>'Datos Simulación Dinámica Int'!AG45</f>
        <v>0</v>
      </c>
      <c r="AH45" s="164">
        <f>'Datos Simulación Dinámica Int'!AH45</f>
        <v>0</v>
      </c>
      <c r="AI45" s="164">
        <f>'Datos Simulación Dinámica Int'!AI45</f>
        <v>0</v>
      </c>
      <c r="AJ45" s="164">
        <f>'Datos Simulación Dinámica Int'!AJ45</f>
        <v>0</v>
      </c>
      <c r="AK45" s="164">
        <f>'Datos Simulación Dinámica Int'!AK45</f>
        <v>0</v>
      </c>
      <c r="AL45" s="164">
        <f>'Datos Simulación Dinámica Int'!AL45</f>
        <v>0</v>
      </c>
      <c r="AM45" s="164">
        <f>'Datos Simulación Dinámica Int'!AM45</f>
        <v>0</v>
      </c>
      <c r="AN45" s="169">
        <f>'Datos Simulación Dinámica Int'!AN45</f>
        <v>37886</v>
      </c>
      <c r="AO45" s="165">
        <f>'Datos Simulación Dinámica Int'!AO45</f>
        <v>0</v>
      </c>
      <c r="AP45" s="162">
        <f>'Datos Simulación Dinámica Int'!AP45</f>
        <v>0</v>
      </c>
      <c r="AQ45" s="162">
        <f>'Datos Simulación Dinámica Int'!AQ45</f>
        <v>0</v>
      </c>
      <c r="AR45" s="162">
        <f>'Datos Simulación Dinámica Int'!AR45</f>
        <v>0</v>
      </c>
      <c r="AS45" s="162">
        <f>'Datos Simulación Dinámica Int'!AS45</f>
        <v>0</v>
      </c>
      <c r="AT45" s="162">
        <f>'Datos Simulación Dinámica Int'!AT45</f>
        <v>0</v>
      </c>
      <c r="AU45" s="162">
        <f>'Datos Simulación Dinámica Int'!AU45</f>
        <v>0</v>
      </c>
      <c r="AV45" s="173">
        <f>'Datos Simulación Dinámica Int'!AV45</f>
        <v>4.4408920985006262E-14</v>
      </c>
      <c r="AW45" s="164">
        <f>'Datos Simulación Dinámica Int'!AW45</f>
        <v>0</v>
      </c>
      <c r="AX45" s="164">
        <f>'Datos Simulación Dinámica Int'!AX45</f>
        <v>0</v>
      </c>
      <c r="AY45" s="164">
        <f>'Datos Simulación Dinámica Int'!AY45</f>
        <v>0</v>
      </c>
      <c r="AZ45" s="164">
        <f>'Datos Simulación Dinámica Int'!AZ45</f>
        <v>0</v>
      </c>
      <c r="BA45" s="164">
        <f>'Datos Simulación Dinámica Int'!BA45</f>
        <v>0</v>
      </c>
      <c r="BB45" s="164">
        <f>'Datos Simulación Dinámica Int'!BB45</f>
        <v>0</v>
      </c>
      <c r="BC45" s="169">
        <f>'Datos Simulación Dinámica Int'!BC45</f>
        <v>273337.01357697195</v>
      </c>
      <c r="BD45" s="165">
        <f>'Datos Simulación Dinámica Int'!BD45</f>
        <v>0</v>
      </c>
      <c r="BE45" s="103">
        <f>'Datos Simulación Dinámica Int'!BE45</f>
        <v>0</v>
      </c>
      <c r="BF45" s="103">
        <f>'Datos Simulación Dinámica Int'!BF45</f>
        <v>0</v>
      </c>
      <c r="BG45" s="103">
        <f>'Datos Simulación Dinámica Int'!BG45</f>
        <v>0</v>
      </c>
      <c r="BH45" s="103">
        <f>'Datos Simulación Dinámica Int'!BH45</f>
        <v>0</v>
      </c>
      <c r="BI45" s="103">
        <f>'Datos Simulación Dinámica Int'!BI45</f>
        <v>0</v>
      </c>
      <c r="BJ45" s="103">
        <f>'Datos Simulación Dinámica Int'!BJ45</f>
        <v>0</v>
      </c>
      <c r="BK45" s="173">
        <f>'Datos Simulación Dinámica Int'!BK45</f>
        <v>-2.2204460492503131E-14</v>
      </c>
      <c r="BL45" s="113">
        <f>'Datos Simulación Dinámica Int'!BL45</f>
        <v>0</v>
      </c>
      <c r="BM45" s="102">
        <f>'Datos Simulación Dinámica Int'!BM45</f>
        <v>0</v>
      </c>
      <c r="BN45" s="102">
        <f>'Datos Simulación Dinámica Int'!BN45</f>
        <v>0</v>
      </c>
      <c r="BO45" s="102">
        <f>'Datos Simulación Dinámica Int'!BO45</f>
        <v>0</v>
      </c>
      <c r="BP45" s="102">
        <f>'Datos Simulación Dinámica Int'!BP45</f>
        <v>0</v>
      </c>
      <c r="BQ45" s="102">
        <f>'Datos Simulación Dinámica Int'!BQ45</f>
        <v>0</v>
      </c>
      <c r="BR45" s="169">
        <f>'Datos Simulación Dinámica Int'!BR45</f>
        <v>595832.99999999977</v>
      </c>
      <c r="BS45" s="165">
        <f>'Datos Simulación Dinámica Int'!BS45</f>
        <v>0</v>
      </c>
      <c r="BT45" s="103">
        <f>'Datos Simulación Dinámica Int'!BT45</f>
        <v>0</v>
      </c>
      <c r="BU45" s="103">
        <f>'Datos Simulación Dinámica Int'!BU45</f>
        <v>0</v>
      </c>
      <c r="BV45" s="103">
        <f>'Datos Simulación Dinámica Int'!BV45</f>
        <v>0</v>
      </c>
      <c r="BW45" s="103">
        <f>'Datos Simulación Dinámica Int'!BW45</f>
        <v>0</v>
      </c>
      <c r="BX45" s="103">
        <f>'Datos Simulación Dinámica Int'!BX45</f>
        <v>0</v>
      </c>
      <c r="BY45" s="103">
        <f>'Datos Simulación Dinámica Int'!BY45</f>
        <v>0</v>
      </c>
      <c r="BZ45" s="173">
        <f>'Datos Simulación Dinámica Int'!BZ45</f>
        <v>-4.4408920985006262E-14</v>
      </c>
      <c r="CA45" s="113">
        <f>'Datos Simulación Dinámica Int'!CA45</f>
        <v>0</v>
      </c>
      <c r="CB45" s="102">
        <f>'Datos Simulación Dinámica Int'!CB45</f>
        <v>0</v>
      </c>
      <c r="CC45" s="102">
        <f>'Datos Simulación Dinámica Int'!CC45</f>
        <v>0</v>
      </c>
      <c r="CD45" s="102">
        <f>'Datos Simulación Dinámica Int'!CD45</f>
        <v>0</v>
      </c>
      <c r="CE45" s="102">
        <f>'Datos Simulación Dinámica Int'!CE45</f>
        <v>0</v>
      </c>
      <c r="CF45" s="102">
        <f>'Datos Simulación Dinámica Int'!CF45</f>
        <v>0</v>
      </c>
      <c r="CG45" s="169">
        <f>'Datos Simulación Dinámica Int'!CG45</f>
        <v>443163.99999999983</v>
      </c>
      <c r="CH45" s="165">
        <f>'Datos Simulación Dinámica Int'!CH45</f>
        <v>0</v>
      </c>
      <c r="CI45" s="103">
        <f>'Datos Simulación Dinámica Int'!CI45</f>
        <v>0</v>
      </c>
      <c r="CJ45" s="103">
        <f>'Datos Simulación Dinámica Int'!CJ45</f>
        <v>0</v>
      </c>
      <c r="CK45" s="103">
        <f>'Datos Simulación Dinámica Int'!CK45</f>
        <v>0</v>
      </c>
      <c r="CL45" s="103">
        <f>'Datos Simulación Dinámica Int'!CL45</f>
        <v>0</v>
      </c>
      <c r="CM45" s="103">
        <f>'Datos Simulación Dinámica Int'!CM45</f>
        <v>0</v>
      </c>
      <c r="CN45" s="103">
        <f>'Datos Simulación Dinámica Int'!CN45</f>
        <v>0</v>
      </c>
      <c r="CO45" s="173">
        <f>'Datos Simulación Dinámica Int'!CO45</f>
        <v>-4.4408920985006262E-14</v>
      </c>
      <c r="CP45" s="113">
        <f>'Datos Simulación Dinámica Int'!CP45</f>
        <v>0</v>
      </c>
      <c r="CQ45" s="102">
        <f>'Datos Simulación Dinámica Int'!CQ45</f>
        <v>0</v>
      </c>
      <c r="CR45" s="102">
        <f>'Datos Simulación Dinámica Int'!CR45</f>
        <v>0</v>
      </c>
      <c r="CS45" s="102">
        <f>'Datos Simulación Dinámica Int'!CS45</f>
        <v>0</v>
      </c>
      <c r="CT45" s="102">
        <f>'Datos Simulación Dinámica Int'!CT45</f>
        <v>0</v>
      </c>
      <c r="CU45" s="102">
        <f>'Datos Simulación Dinámica Int'!CU45</f>
        <v>0</v>
      </c>
      <c r="CV45" s="169">
        <f>'Datos Simulación Dinámica Int'!CV45</f>
        <v>8377.9999999999982</v>
      </c>
      <c r="CW45" s="165">
        <f>'Datos Simulación Dinámica Int'!CW45</f>
        <v>0</v>
      </c>
      <c r="CX45" s="103">
        <f>'Datos Simulación Dinámica Int'!CX45</f>
        <v>0</v>
      </c>
      <c r="CY45" s="103">
        <f>'Datos Simulación Dinámica Int'!CY45</f>
        <v>0</v>
      </c>
      <c r="CZ45" s="103">
        <f>'Datos Simulación Dinámica Int'!CZ45</f>
        <v>0</v>
      </c>
      <c r="DA45" s="103">
        <f>'Datos Simulación Dinámica Int'!DA45</f>
        <v>0</v>
      </c>
      <c r="DB45" s="103">
        <f>'Datos Simulación Dinámica Int'!DB45</f>
        <v>0</v>
      </c>
      <c r="DC45" s="103">
        <f>'Datos Simulación Dinámica Int'!DC45</f>
        <v>0</v>
      </c>
      <c r="DD45" s="173">
        <f>'Datos Simulación Dinámica Int'!DD45</f>
        <v>-2.2204460492503131E-14</v>
      </c>
      <c r="DE45" s="113">
        <f>'Datos Simulación Dinámica Int'!DE45</f>
        <v>0</v>
      </c>
      <c r="DF45" s="102">
        <f>'Datos Simulación Dinámica Int'!DF45</f>
        <v>0</v>
      </c>
      <c r="DG45" s="102">
        <f>'Datos Simulación Dinámica Int'!DG45</f>
        <v>0</v>
      </c>
      <c r="DH45" s="102">
        <f>'Datos Simulación Dinámica Int'!DH45</f>
        <v>0</v>
      </c>
      <c r="DI45" s="102">
        <f>'Datos Simulación Dinámica Int'!DI45</f>
        <v>0</v>
      </c>
      <c r="DJ45" s="102">
        <f>'Datos Simulación Dinámica Int'!DJ45</f>
        <v>0</v>
      </c>
      <c r="DK45" s="169">
        <f>'Datos Simulación Dinámica Int'!DK45</f>
        <v>144290.99999999994</v>
      </c>
      <c r="DL45" s="165">
        <f>'Datos Simulación Dinámica Int'!DL45</f>
        <v>0</v>
      </c>
      <c r="DM45" s="103">
        <f>'Datos Simulación Dinámica Int'!DM45</f>
        <v>0</v>
      </c>
      <c r="DN45" s="103">
        <f>'Datos Simulación Dinámica Int'!DN45</f>
        <v>0</v>
      </c>
      <c r="DO45" s="103">
        <f>'Datos Simulación Dinámica Int'!DO45</f>
        <v>0</v>
      </c>
      <c r="DP45" s="103">
        <f>'Datos Simulación Dinámica Int'!DP45</f>
        <v>0</v>
      </c>
      <c r="DQ45" s="103">
        <f>'Datos Simulación Dinámica Int'!DQ45</f>
        <v>0</v>
      </c>
      <c r="DR45" s="103">
        <f>'Datos Simulación Dinámica Int'!DR45</f>
        <v>0</v>
      </c>
      <c r="DS45" s="173">
        <f>'Datos Simulación Dinámica Int'!DS45</f>
        <v>-4.4408920985006262E-14</v>
      </c>
      <c r="DT45" s="102">
        <f>'Datos Simulación Dinámica Int'!DT45</f>
        <v>0</v>
      </c>
      <c r="DU45" s="102">
        <f>'Datos Simulación Dinámica Int'!DU45</f>
        <v>0</v>
      </c>
      <c r="DV45" s="102">
        <f>'Datos Simulación Dinámica Int'!DV45</f>
        <v>0</v>
      </c>
      <c r="DW45" s="102">
        <f>'Datos Simulación Dinámica Int'!DW45</f>
        <v>0</v>
      </c>
      <c r="DX45" s="102">
        <f>'Datos Simulación Dinámica Int'!DX45</f>
        <v>0</v>
      </c>
      <c r="DY45" s="102">
        <f>'Datos Simulación Dinámica Int'!DY45</f>
        <v>0</v>
      </c>
    </row>
    <row r="46" spans="1:129" ht="15" customHeight="1" x14ac:dyDescent="0.55000000000000004">
      <c r="A46" s="152">
        <f>'Datos Simulación Dinámica Int'!A46</f>
        <v>38</v>
      </c>
      <c r="B46" s="152" t="str">
        <f>'Datos Simulación Dinámica Int'!B46</f>
        <v>024001</v>
      </c>
      <c r="C46" s="151" t="str">
        <f>'Datos Simulación Dinámica Int'!C46</f>
        <v>Fabricación de productos refinados de petróleo y de otros</v>
      </c>
      <c r="D46" s="165">
        <f>'Datos Simulación Dinámica Int'!D46</f>
        <v>2189410.1062052678</v>
      </c>
      <c r="E46" s="162">
        <f>'Datos Simulación Dinámica Int'!E46</f>
        <v>1179064.9481362829</v>
      </c>
      <c r="F46" s="162">
        <f>'Datos Simulación Dinámica Int'!F46</f>
        <v>0</v>
      </c>
      <c r="G46" s="162">
        <f>'Datos Simulación Dinámica Int'!G46</f>
        <v>0</v>
      </c>
      <c r="H46" s="162">
        <f>'Datos Simulación Dinámica Int'!H46</f>
        <v>0</v>
      </c>
      <c r="I46" s="162">
        <f>'Datos Simulación Dinámica Int'!I46</f>
        <v>90192.927321768439</v>
      </c>
      <c r="J46" s="162">
        <f>'Datos Simulación Dinámica Int'!J46</f>
        <v>920152.23074721661</v>
      </c>
      <c r="K46" s="315">
        <f>'Datos Simulación Dinámica Int'!K46</f>
        <v>4186221.9999999981</v>
      </c>
      <c r="L46" s="321">
        <f>'Datos Simulación Dinámica Int'!L46</f>
        <v>2346.9999999999986</v>
      </c>
      <c r="M46" s="321">
        <f>'Datos Simulación Dinámica Int'!M46</f>
        <v>1897671.1533710891</v>
      </c>
      <c r="N46" s="321">
        <f>'Datos Simulación Dinámica Int'!N46</f>
        <v>1221414</v>
      </c>
      <c r="O46" s="321">
        <f>'Datos Simulación Dinámica Int'!O46</f>
        <v>94035</v>
      </c>
      <c r="P46" s="321">
        <f>'Datos Simulación Dinámica Int'!P46</f>
        <v>4831</v>
      </c>
      <c r="Q46" s="321">
        <f>'Datos Simulación Dinámica Int'!Q46</f>
        <v>1122548</v>
      </c>
      <c r="R46" s="318">
        <f>'Datos Simulación Dinámica Int'!R46</f>
        <v>2189410.1062052678</v>
      </c>
      <c r="S46" s="162">
        <f>'Datos Simulación Dinámica Int'!S46</f>
        <v>1179064.9481362829</v>
      </c>
      <c r="T46" s="162">
        <f>'Datos Simulación Dinámica Int'!T46</f>
        <v>0</v>
      </c>
      <c r="U46" s="162">
        <f>'Datos Simulación Dinámica Int'!U46</f>
        <v>0</v>
      </c>
      <c r="V46" s="162">
        <f>'Datos Simulación Dinámica Int'!V46</f>
        <v>0</v>
      </c>
      <c r="W46" s="162">
        <f>'Datos Simulación Dinámica Int'!W46</f>
        <v>90192.927321768439</v>
      </c>
      <c r="X46" s="162">
        <f>'Datos Simulación Dinámica Int'!X46</f>
        <v>920152.23074721661</v>
      </c>
      <c r="Y46" s="170">
        <f>'Datos Simulación Dinámica Int'!Y46</f>
        <v>4186221.9999999981</v>
      </c>
      <c r="Z46" s="165">
        <f>'Datos Simulación Dinámica Int'!Z46</f>
        <v>0</v>
      </c>
      <c r="AA46" s="162">
        <f>'Datos Simulación Dinámica Int'!AA46</f>
        <v>0</v>
      </c>
      <c r="AB46" s="162">
        <f>'Datos Simulación Dinámica Int'!AB46</f>
        <v>0</v>
      </c>
      <c r="AC46" s="162">
        <f>'Datos Simulación Dinámica Int'!AC46</f>
        <v>0</v>
      </c>
      <c r="AD46" s="162">
        <f>'Datos Simulación Dinámica Int'!AD46</f>
        <v>0</v>
      </c>
      <c r="AE46" s="162">
        <f>'Datos Simulación Dinámica Int'!AE46</f>
        <v>0</v>
      </c>
      <c r="AF46" s="162">
        <f>'Datos Simulación Dinámica Int'!AF46</f>
        <v>0</v>
      </c>
      <c r="AG46" s="173">
        <f>'Datos Simulación Dinámica Int'!AG46</f>
        <v>0</v>
      </c>
      <c r="AH46" s="164">
        <f>'Datos Simulación Dinámica Int'!AH46</f>
        <v>0</v>
      </c>
      <c r="AI46" s="164">
        <f>'Datos Simulación Dinámica Int'!AI46</f>
        <v>0</v>
      </c>
      <c r="AJ46" s="164">
        <f>'Datos Simulación Dinámica Int'!AJ46</f>
        <v>0</v>
      </c>
      <c r="AK46" s="164">
        <f>'Datos Simulación Dinámica Int'!AK46</f>
        <v>0</v>
      </c>
      <c r="AL46" s="164">
        <f>'Datos Simulación Dinámica Int'!AL46</f>
        <v>0</v>
      </c>
      <c r="AM46" s="164">
        <f>'Datos Simulación Dinámica Int'!AM46</f>
        <v>0</v>
      </c>
      <c r="AN46" s="169">
        <f>'Datos Simulación Dinámica Int'!AN46</f>
        <v>2347</v>
      </c>
      <c r="AO46" s="165">
        <f>'Datos Simulación Dinámica Int'!AO46</f>
        <v>0</v>
      </c>
      <c r="AP46" s="162">
        <f>'Datos Simulación Dinámica Int'!AP46</f>
        <v>0</v>
      </c>
      <c r="AQ46" s="162">
        <f>'Datos Simulación Dinámica Int'!AQ46</f>
        <v>0</v>
      </c>
      <c r="AR46" s="162">
        <f>'Datos Simulación Dinámica Int'!AR46</f>
        <v>0</v>
      </c>
      <c r="AS46" s="162">
        <f>'Datos Simulación Dinámica Int'!AS46</f>
        <v>0</v>
      </c>
      <c r="AT46" s="162">
        <f>'Datos Simulación Dinámica Int'!AT46</f>
        <v>0</v>
      </c>
      <c r="AU46" s="162">
        <f>'Datos Simulación Dinámica Int'!AU46</f>
        <v>0</v>
      </c>
      <c r="AV46" s="173">
        <f>'Datos Simulación Dinámica Int'!AV46</f>
        <v>6.6613381477509392E-14</v>
      </c>
      <c r="AW46" s="164">
        <f>'Datos Simulación Dinámica Int'!AW46</f>
        <v>0</v>
      </c>
      <c r="AX46" s="164">
        <f>'Datos Simulación Dinámica Int'!AX46</f>
        <v>0</v>
      </c>
      <c r="AY46" s="164">
        <f>'Datos Simulación Dinámica Int'!AY46</f>
        <v>0</v>
      </c>
      <c r="AZ46" s="164">
        <f>'Datos Simulación Dinámica Int'!AZ46</f>
        <v>0</v>
      </c>
      <c r="BA46" s="164">
        <f>'Datos Simulación Dinámica Int'!BA46</f>
        <v>0</v>
      </c>
      <c r="BB46" s="164">
        <f>'Datos Simulación Dinámica Int'!BB46</f>
        <v>0</v>
      </c>
      <c r="BC46" s="169">
        <f>'Datos Simulación Dinámica Int'!BC46</f>
        <v>1897671.1533710882</v>
      </c>
      <c r="BD46" s="165">
        <f>'Datos Simulación Dinámica Int'!BD46</f>
        <v>0</v>
      </c>
      <c r="BE46" s="103">
        <f>'Datos Simulación Dinámica Int'!BE46</f>
        <v>0</v>
      </c>
      <c r="BF46" s="103">
        <f>'Datos Simulación Dinámica Int'!BF46</f>
        <v>0</v>
      </c>
      <c r="BG46" s="103">
        <f>'Datos Simulación Dinámica Int'!BG46</f>
        <v>0</v>
      </c>
      <c r="BH46" s="103">
        <f>'Datos Simulación Dinámica Int'!BH46</f>
        <v>0</v>
      </c>
      <c r="BI46" s="103">
        <f>'Datos Simulación Dinámica Int'!BI46</f>
        <v>0</v>
      </c>
      <c r="BJ46" s="103">
        <f>'Datos Simulación Dinámica Int'!BJ46</f>
        <v>0</v>
      </c>
      <c r="BK46" s="173">
        <f>'Datos Simulación Dinámica Int'!BK46</f>
        <v>-4.4408920985006262E-14</v>
      </c>
      <c r="BL46" s="113">
        <f>'Datos Simulación Dinámica Int'!BL46</f>
        <v>0</v>
      </c>
      <c r="BM46" s="102">
        <f>'Datos Simulación Dinámica Int'!BM46</f>
        <v>0</v>
      </c>
      <c r="BN46" s="102">
        <f>'Datos Simulación Dinámica Int'!BN46</f>
        <v>0</v>
      </c>
      <c r="BO46" s="102">
        <f>'Datos Simulación Dinámica Int'!BO46</f>
        <v>0</v>
      </c>
      <c r="BP46" s="102">
        <f>'Datos Simulación Dinámica Int'!BP46</f>
        <v>0</v>
      </c>
      <c r="BQ46" s="102">
        <f>'Datos Simulación Dinámica Int'!BQ46</f>
        <v>0</v>
      </c>
      <c r="BR46" s="169">
        <f>'Datos Simulación Dinámica Int'!BR46</f>
        <v>1221413.9999999995</v>
      </c>
      <c r="BS46" s="165">
        <f>'Datos Simulación Dinámica Int'!BS46</f>
        <v>0</v>
      </c>
      <c r="BT46" s="103">
        <f>'Datos Simulación Dinámica Int'!BT46</f>
        <v>0</v>
      </c>
      <c r="BU46" s="103">
        <f>'Datos Simulación Dinámica Int'!BU46</f>
        <v>0</v>
      </c>
      <c r="BV46" s="103">
        <f>'Datos Simulación Dinámica Int'!BV46</f>
        <v>0</v>
      </c>
      <c r="BW46" s="103">
        <f>'Datos Simulación Dinámica Int'!BW46</f>
        <v>0</v>
      </c>
      <c r="BX46" s="103">
        <f>'Datos Simulación Dinámica Int'!BX46</f>
        <v>0</v>
      </c>
      <c r="BY46" s="103">
        <f>'Datos Simulación Dinámica Int'!BY46</f>
        <v>0</v>
      </c>
      <c r="BZ46" s="173">
        <f>'Datos Simulación Dinámica Int'!BZ46</f>
        <v>-3.3306690738754696E-14</v>
      </c>
      <c r="CA46" s="113">
        <f>'Datos Simulación Dinámica Int'!CA46</f>
        <v>0</v>
      </c>
      <c r="CB46" s="102">
        <f>'Datos Simulación Dinámica Int'!CB46</f>
        <v>0</v>
      </c>
      <c r="CC46" s="102">
        <f>'Datos Simulación Dinámica Int'!CC46</f>
        <v>0</v>
      </c>
      <c r="CD46" s="102">
        <f>'Datos Simulación Dinámica Int'!CD46</f>
        <v>0</v>
      </c>
      <c r="CE46" s="102">
        <f>'Datos Simulación Dinámica Int'!CE46</f>
        <v>0</v>
      </c>
      <c r="CF46" s="102">
        <f>'Datos Simulación Dinámica Int'!CF46</f>
        <v>0</v>
      </c>
      <c r="CG46" s="169">
        <f>'Datos Simulación Dinámica Int'!CG46</f>
        <v>94034.999999999956</v>
      </c>
      <c r="CH46" s="165">
        <f>'Datos Simulación Dinámica Int'!CH46</f>
        <v>0</v>
      </c>
      <c r="CI46" s="103">
        <f>'Datos Simulación Dinámica Int'!CI46</f>
        <v>0</v>
      </c>
      <c r="CJ46" s="103">
        <f>'Datos Simulación Dinámica Int'!CJ46</f>
        <v>0</v>
      </c>
      <c r="CK46" s="103">
        <f>'Datos Simulación Dinámica Int'!CK46</f>
        <v>0</v>
      </c>
      <c r="CL46" s="103">
        <f>'Datos Simulación Dinámica Int'!CL46</f>
        <v>0</v>
      </c>
      <c r="CM46" s="103">
        <f>'Datos Simulación Dinámica Int'!CM46</f>
        <v>0</v>
      </c>
      <c r="CN46" s="103">
        <f>'Datos Simulación Dinámica Int'!CN46</f>
        <v>0</v>
      </c>
      <c r="CO46" s="173">
        <f>'Datos Simulación Dinámica Int'!CO46</f>
        <v>-4.4408920985006262E-14</v>
      </c>
      <c r="CP46" s="113">
        <f>'Datos Simulación Dinámica Int'!CP46</f>
        <v>0</v>
      </c>
      <c r="CQ46" s="102">
        <f>'Datos Simulación Dinámica Int'!CQ46</f>
        <v>0</v>
      </c>
      <c r="CR46" s="102">
        <f>'Datos Simulación Dinámica Int'!CR46</f>
        <v>0</v>
      </c>
      <c r="CS46" s="102">
        <f>'Datos Simulación Dinámica Int'!CS46</f>
        <v>0</v>
      </c>
      <c r="CT46" s="102">
        <f>'Datos Simulación Dinámica Int'!CT46</f>
        <v>0</v>
      </c>
      <c r="CU46" s="102">
        <f>'Datos Simulación Dinámica Int'!CU46</f>
        <v>0</v>
      </c>
      <c r="CV46" s="169">
        <f>'Datos Simulación Dinámica Int'!CV46</f>
        <v>4830.9999999999973</v>
      </c>
      <c r="CW46" s="165">
        <f>'Datos Simulación Dinámica Int'!CW46</f>
        <v>0</v>
      </c>
      <c r="CX46" s="103">
        <f>'Datos Simulación Dinámica Int'!CX46</f>
        <v>0</v>
      </c>
      <c r="CY46" s="103">
        <f>'Datos Simulación Dinámica Int'!CY46</f>
        <v>0</v>
      </c>
      <c r="CZ46" s="103">
        <f>'Datos Simulación Dinámica Int'!CZ46</f>
        <v>0</v>
      </c>
      <c r="DA46" s="103">
        <f>'Datos Simulación Dinámica Int'!DA46</f>
        <v>0</v>
      </c>
      <c r="DB46" s="103">
        <f>'Datos Simulación Dinámica Int'!DB46</f>
        <v>0</v>
      </c>
      <c r="DC46" s="103">
        <f>'Datos Simulación Dinámica Int'!DC46</f>
        <v>0</v>
      </c>
      <c r="DD46" s="173">
        <f>'Datos Simulación Dinámica Int'!DD46</f>
        <v>-5.5511151231257827E-14</v>
      </c>
      <c r="DE46" s="113">
        <f>'Datos Simulación Dinámica Int'!DE46</f>
        <v>0</v>
      </c>
      <c r="DF46" s="102">
        <f>'Datos Simulación Dinámica Int'!DF46</f>
        <v>0</v>
      </c>
      <c r="DG46" s="102">
        <f>'Datos Simulación Dinámica Int'!DG46</f>
        <v>0</v>
      </c>
      <c r="DH46" s="102">
        <f>'Datos Simulación Dinámica Int'!DH46</f>
        <v>0</v>
      </c>
      <c r="DI46" s="102">
        <f>'Datos Simulación Dinámica Int'!DI46</f>
        <v>0</v>
      </c>
      <c r="DJ46" s="102">
        <f>'Datos Simulación Dinámica Int'!DJ46</f>
        <v>0</v>
      </c>
      <c r="DK46" s="169">
        <f>'Datos Simulación Dinámica Int'!DK46</f>
        <v>1122547.9999999995</v>
      </c>
      <c r="DL46" s="165">
        <f>'Datos Simulación Dinámica Int'!DL46</f>
        <v>0</v>
      </c>
      <c r="DM46" s="103">
        <f>'Datos Simulación Dinámica Int'!DM46</f>
        <v>0</v>
      </c>
      <c r="DN46" s="103">
        <f>'Datos Simulación Dinámica Int'!DN46</f>
        <v>0</v>
      </c>
      <c r="DO46" s="103">
        <f>'Datos Simulación Dinámica Int'!DO46</f>
        <v>0</v>
      </c>
      <c r="DP46" s="103">
        <f>'Datos Simulación Dinámica Int'!DP46</f>
        <v>0</v>
      </c>
      <c r="DQ46" s="103">
        <f>'Datos Simulación Dinámica Int'!DQ46</f>
        <v>0</v>
      </c>
      <c r="DR46" s="103">
        <f>'Datos Simulación Dinámica Int'!DR46</f>
        <v>0</v>
      </c>
      <c r="DS46" s="173">
        <f>'Datos Simulación Dinámica Int'!DS46</f>
        <v>-4.4408920985006262E-14</v>
      </c>
      <c r="DT46" s="102">
        <f>'Datos Simulación Dinámica Int'!DT46</f>
        <v>0</v>
      </c>
      <c r="DU46" s="102">
        <f>'Datos Simulación Dinámica Int'!DU46</f>
        <v>0</v>
      </c>
      <c r="DV46" s="102">
        <f>'Datos Simulación Dinámica Int'!DV46</f>
        <v>0</v>
      </c>
      <c r="DW46" s="102">
        <f>'Datos Simulación Dinámica Int'!DW46</f>
        <v>0</v>
      </c>
      <c r="DX46" s="102">
        <f>'Datos Simulación Dinámica Int'!DX46</f>
        <v>0</v>
      </c>
      <c r="DY46" s="102">
        <f>'Datos Simulación Dinámica Int'!DY46</f>
        <v>0</v>
      </c>
    </row>
    <row r="47" spans="1:129" ht="15" customHeight="1" x14ac:dyDescent="0.55000000000000004">
      <c r="A47" s="152">
        <f>'Datos Simulación Dinámica Int'!A47</f>
        <v>39</v>
      </c>
      <c r="B47" s="152" t="str">
        <f>'Datos Simulación Dinámica Int'!B47</f>
        <v>025001</v>
      </c>
      <c r="C47" s="151" t="str">
        <f>'Datos Simulación Dinámica Int'!C47</f>
        <v>Fabricación de sustancias químicas básicas, abonos y plásticos primarios</v>
      </c>
      <c r="D47" s="165">
        <f>'Datos Simulación Dinámica Int'!D47</f>
        <v>82163.280984101773</v>
      </c>
      <c r="E47" s="162">
        <f>'Datos Simulación Dinámica Int'!E47</f>
        <v>67398.638934551112</v>
      </c>
      <c r="F47" s="162">
        <f>'Datos Simulación Dinámica Int'!F47</f>
        <v>0</v>
      </c>
      <c r="G47" s="162">
        <f>'Datos Simulación Dinámica Int'!G47</f>
        <v>0</v>
      </c>
      <c r="H47" s="162">
        <f>'Datos Simulación Dinámica Int'!H47</f>
        <v>3828.3854882619689</v>
      </c>
      <c r="I47" s="162">
        <f>'Datos Simulación Dinámica Int'!I47</f>
        <v>-51969.443479854417</v>
      </c>
      <c r="J47" s="162">
        <f>'Datos Simulación Dinámica Int'!J47</f>
        <v>62905.700041143115</v>
      </c>
      <c r="K47" s="315">
        <f>'Datos Simulación Dinámica Int'!K47</f>
        <v>500462.99999999977</v>
      </c>
      <c r="L47" s="321">
        <f>'Datos Simulación Dinámica Int'!L47</f>
        <v>5107.9999999999982</v>
      </c>
      <c r="M47" s="321">
        <f>'Datos Simulación Dinámica Int'!M47</f>
        <v>169114.76159624787</v>
      </c>
      <c r="N47" s="321">
        <f>'Datos Simulación Dinámica Int'!N47</f>
        <v>189856</v>
      </c>
      <c r="O47" s="321">
        <f>'Datos Simulación Dinámica Int'!O47</f>
        <v>76496</v>
      </c>
      <c r="P47" s="321">
        <f>'Datos Simulación Dinámica Int'!P47</f>
        <v>2098</v>
      </c>
      <c r="Q47" s="321">
        <f>'Datos Simulación Dinámica Int'!Q47</f>
        <v>111262</v>
      </c>
      <c r="R47" s="318">
        <f>'Datos Simulación Dinámica Int'!R47</f>
        <v>82163.280984101773</v>
      </c>
      <c r="S47" s="162">
        <f>'Datos Simulación Dinámica Int'!S47</f>
        <v>67398.638934551112</v>
      </c>
      <c r="T47" s="162">
        <f>'Datos Simulación Dinámica Int'!T47</f>
        <v>0</v>
      </c>
      <c r="U47" s="162">
        <f>'Datos Simulación Dinámica Int'!U47</f>
        <v>0</v>
      </c>
      <c r="V47" s="162">
        <f>'Datos Simulación Dinámica Int'!V47</f>
        <v>3828.3854882619689</v>
      </c>
      <c r="W47" s="162">
        <f>'Datos Simulación Dinámica Int'!W47</f>
        <v>-51969.443479854417</v>
      </c>
      <c r="X47" s="162">
        <f>'Datos Simulación Dinámica Int'!X47</f>
        <v>62905.700041143115</v>
      </c>
      <c r="Y47" s="170">
        <f>'Datos Simulación Dinámica Int'!Y47</f>
        <v>500462.99999999977</v>
      </c>
      <c r="Z47" s="165">
        <f>'Datos Simulación Dinámica Int'!Z47</f>
        <v>0</v>
      </c>
      <c r="AA47" s="162">
        <f>'Datos Simulación Dinámica Int'!AA47</f>
        <v>0</v>
      </c>
      <c r="AB47" s="162">
        <f>'Datos Simulación Dinámica Int'!AB47</f>
        <v>0</v>
      </c>
      <c r="AC47" s="162">
        <f>'Datos Simulación Dinámica Int'!AC47</f>
        <v>0</v>
      </c>
      <c r="AD47" s="162">
        <f>'Datos Simulación Dinámica Int'!AD47</f>
        <v>0</v>
      </c>
      <c r="AE47" s="162">
        <f>'Datos Simulación Dinámica Int'!AE47</f>
        <v>0</v>
      </c>
      <c r="AF47" s="162">
        <f>'Datos Simulación Dinámica Int'!AF47</f>
        <v>0</v>
      </c>
      <c r="AG47" s="173">
        <f>'Datos Simulación Dinámica Int'!AG47</f>
        <v>0</v>
      </c>
      <c r="AH47" s="164">
        <f>'Datos Simulación Dinámica Int'!AH47</f>
        <v>0</v>
      </c>
      <c r="AI47" s="164">
        <f>'Datos Simulación Dinámica Int'!AI47</f>
        <v>0</v>
      </c>
      <c r="AJ47" s="164">
        <f>'Datos Simulación Dinámica Int'!AJ47</f>
        <v>0</v>
      </c>
      <c r="AK47" s="164">
        <f>'Datos Simulación Dinámica Int'!AK47</f>
        <v>0</v>
      </c>
      <c r="AL47" s="164">
        <f>'Datos Simulación Dinámica Int'!AL47</f>
        <v>0</v>
      </c>
      <c r="AM47" s="164">
        <f>'Datos Simulación Dinámica Int'!AM47</f>
        <v>0</v>
      </c>
      <c r="AN47" s="169">
        <f>'Datos Simulación Dinámica Int'!AN47</f>
        <v>5108</v>
      </c>
      <c r="AO47" s="165">
        <f>'Datos Simulación Dinámica Int'!AO47</f>
        <v>0</v>
      </c>
      <c r="AP47" s="162">
        <f>'Datos Simulación Dinámica Int'!AP47</f>
        <v>0</v>
      </c>
      <c r="AQ47" s="162">
        <f>'Datos Simulación Dinámica Int'!AQ47</f>
        <v>0</v>
      </c>
      <c r="AR47" s="162">
        <f>'Datos Simulación Dinámica Int'!AR47</f>
        <v>0</v>
      </c>
      <c r="AS47" s="162">
        <f>'Datos Simulación Dinámica Int'!AS47</f>
        <v>0</v>
      </c>
      <c r="AT47" s="162">
        <f>'Datos Simulación Dinámica Int'!AT47</f>
        <v>0</v>
      </c>
      <c r="AU47" s="162">
        <f>'Datos Simulación Dinámica Int'!AU47</f>
        <v>0</v>
      </c>
      <c r="AV47" s="173">
        <f>'Datos Simulación Dinámica Int'!AV47</f>
        <v>4.4408920985006262E-14</v>
      </c>
      <c r="AW47" s="164">
        <f>'Datos Simulación Dinámica Int'!AW47</f>
        <v>0</v>
      </c>
      <c r="AX47" s="164">
        <f>'Datos Simulación Dinámica Int'!AX47</f>
        <v>0</v>
      </c>
      <c r="AY47" s="164">
        <f>'Datos Simulación Dinámica Int'!AY47</f>
        <v>0</v>
      </c>
      <c r="AZ47" s="164">
        <f>'Datos Simulación Dinámica Int'!AZ47</f>
        <v>0</v>
      </c>
      <c r="BA47" s="164">
        <f>'Datos Simulación Dinámica Int'!BA47</f>
        <v>0</v>
      </c>
      <c r="BB47" s="164">
        <f>'Datos Simulación Dinámica Int'!BB47</f>
        <v>0</v>
      </c>
      <c r="BC47" s="169">
        <f>'Datos Simulación Dinámica Int'!BC47</f>
        <v>169114.76159624782</v>
      </c>
      <c r="BD47" s="165">
        <f>'Datos Simulación Dinámica Int'!BD47</f>
        <v>0</v>
      </c>
      <c r="BE47" s="103">
        <f>'Datos Simulación Dinámica Int'!BE47</f>
        <v>0</v>
      </c>
      <c r="BF47" s="103">
        <f>'Datos Simulación Dinámica Int'!BF47</f>
        <v>0</v>
      </c>
      <c r="BG47" s="103">
        <f>'Datos Simulación Dinámica Int'!BG47</f>
        <v>0</v>
      </c>
      <c r="BH47" s="103">
        <f>'Datos Simulación Dinámica Int'!BH47</f>
        <v>0</v>
      </c>
      <c r="BI47" s="103">
        <f>'Datos Simulación Dinámica Int'!BI47</f>
        <v>0</v>
      </c>
      <c r="BJ47" s="103">
        <f>'Datos Simulación Dinámica Int'!BJ47</f>
        <v>0</v>
      </c>
      <c r="BK47" s="173">
        <f>'Datos Simulación Dinámica Int'!BK47</f>
        <v>-3.3306690738754696E-14</v>
      </c>
      <c r="BL47" s="113">
        <f>'Datos Simulación Dinámica Int'!BL47</f>
        <v>0</v>
      </c>
      <c r="BM47" s="102">
        <f>'Datos Simulación Dinámica Int'!BM47</f>
        <v>0</v>
      </c>
      <c r="BN47" s="102">
        <f>'Datos Simulación Dinámica Int'!BN47</f>
        <v>0</v>
      </c>
      <c r="BO47" s="102">
        <f>'Datos Simulación Dinámica Int'!BO47</f>
        <v>0</v>
      </c>
      <c r="BP47" s="102">
        <f>'Datos Simulación Dinámica Int'!BP47</f>
        <v>0</v>
      </c>
      <c r="BQ47" s="102">
        <f>'Datos Simulación Dinámica Int'!BQ47</f>
        <v>0</v>
      </c>
      <c r="BR47" s="169">
        <f>'Datos Simulación Dinámica Int'!BR47</f>
        <v>189855.99999999994</v>
      </c>
      <c r="BS47" s="165">
        <f>'Datos Simulación Dinámica Int'!BS47</f>
        <v>0</v>
      </c>
      <c r="BT47" s="103">
        <f>'Datos Simulación Dinámica Int'!BT47</f>
        <v>0</v>
      </c>
      <c r="BU47" s="103">
        <f>'Datos Simulación Dinámica Int'!BU47</f>
        <v>0</v>
      </c>
      <c r="BV47" s="103">
        <f>'Datos Simulación Dinámica Int'!BV47</f>
        <v>0</v>
      </c>
      <c r="BW47" s="103">
        <f>'Datos Simulación Dinámica Int'!BW47</f>
        <v>0</v>
      </c>
      <c r="BX47" s="103">
        <f>'Datos Simulación Dinámica Int'!BX47</f>
        <v>0</v>
      </c>
      <c r="BY47" s="103">
        <f>'Datos Simulación Dinámica Int'!BY47</f>
        <v>0</v>
      </c>
      <c r="BZ47" s="173">
        <f>'Datos Simulación Dinámica Int'!BZ47</f>
        <v>-3.3306690738754696E-14</v>
      </c>
      <c r="CA47" s="113">
        <f>'Datos Simulación Dinámica Int'!CA47</f>
        <v>0</v>
      </c>
      <c r="CB47" s="102">
        <f>'Datos Simulación Dinámica Int'!CB47</f>
        <v>0</v>
      </c>
      <c r="CC47" s="102">
        <f>'Datos Simulación Dinámica Int'!CC47</f>
        <v>0</v>
      </c>
      <c r="CD47" s="102">
        <f>'Datos Simulación Dinámica Int'!CD47</f>
        <v>0</v>
      </c>
      <c r="CE47" s="102">
        <f>'Datos Simulación Dinámica Int'!CE47</f>
        <v>0</v>
      </c>
      <c r="CF47" s="102">
        <f>'Datos Simulación Dinámica Int'!CF47</f>
        <v>0</v>
      </c>
      <c r="CG47" s="169">
        <f>'Datos Simulación Dinámica Int'!CG47</f>
        <v>76495.999999999971</v>
      </c>
      <c r="CH47" s="165">
        <f>'Datos Simulación Dinámica Int'!CH47</f>
        <v>0</v>
      </c>
      <c r="CI47" s="103">
        <f>'Datos Simulación Dinámica Int'!CI47</f>
        <v>0</v>
      </c>
      <c r="CJ47" s="103">
        <f>'Datos Simulación Dinámica Int'!CJ47</f>
        <v>0</v>
      </c>
      <c r="CK47" s="103">
        <f>'Datos Simulación Dinámica Int'!CK47</f>
        <v>0</v>
      </c>
      <c r="CL47" s="103">
        <f>'Datos Simulación Dinámica Int'!CL47</f>
        <v>0</v>
      </c>
      <c r="CM47" s="103">
        <f>'Datos Simulación Dinámica Int'!CM47</f>
        <v>0</v>
      </c>
      <c r="CN47" s="103">
        <f>'Datos Simulación Dinámica Int'!CN47</f>
        <v>0</v>
      </c>
      <c r="CO47" s="173">
        <f>'Datos Simulación Dinámica Int'!CO47</f>
        <v>-3.3306690738754696E-14</v>
      </c>
      <c r="CP47" s="113">
        <f>'Datos Simulación Dinámica Int'!CP47</f>
        <v>0</v>
      </c>
      <c r="CQ47" s="102">
        <f>'Datos Simulación Dinámica Int'!CQ47</f>
        <v>0</v>
      </c>
      <c r="CR47" s="102">
        <f>'Datos Simulación Dinámica Int'!CR47</f>
        <v>0</v>
      </c>
      <c r="CS47" s="102">
        <f>'Datos Simulación Dinámica Int'!CS47</f>
        <v>0</v>
      </c>
      <c r="CT47" s="102">
        <f>'Datos Simulación Dinámica Int'!CT47</f>
        <v>0</v>
      </c>
      <c r="CU47" s="102">
        <f>'Datos Simulación Dinámica Int'!CU47</f>
        <v>0</v>
      </c>
      <c r="CV47" s="169">
        <f>'Datos Simulación Dinámica Int'!CV47</f>
        <v>2097.9999999999991</v>
      </c>
      <c r="CW47" s="165">
        <f>'Datos Simulación Dinámica Int'!CW47</f>
        <v>0</v>
      </c>
      <c r="CX47" s="103">
        <f>'Datos Simulación Dinámica Int'!CX47</f>
        <v>0</v>
      </c>
      <c r="CY47" s="103">
        <f>'Datos Simulación Dinámica Int'!CY47</f>
        <v>0</v>
      </c>
      <c r="CZ47" s="103">
        <f>'Datos Simulación Dinámica Int'!CZ47</f>
        <v>0</v>
      </c>
      <c r="DA47" s="103">
        <f>'Datos Simulación Dinámica Int'!DA47</f>
        <v>0</v>
      </c>
      <c r="DB47" s="103">
        <f>'Datos Simulación Dinámica Int'!DB47</f>
        <v>0</v>
      </c>
      <c r="DC47" s="103">
        <f>'Datos Simulación Dinámica Int'!DC47</f>
        <v>0</v>
      </c>
      <c r="DD47" s="173">
        <f>'Datos Simulación Dinámica Int'!DD47</f>
        <v>-4.4408920985006262E-14</v>
      </c>
      <c r="DE47" s="113">
        <f>'Datos Simulación Dinámica Int'!DE47</f>
        <v>0</v>
      </c>
      <c r="DF47" s="102">
        <f>'Datos Simulación Dinámica Int'!DF47</f>
        <v>0</v>
      </c>
      <c r="DG47" s="102">
        <f>'Datos Simulación Dinámica Int'!DG47</f>
        <v>0</v>
      </c>
      <c r="DH47" s="102">
        <f>'Datos Simulación Dinámica Int'!DH47</f>
        <v>0</v>
      </c>
      <c r="DI47" s="102">
        <f>'Datos Simulación Dinámica Int'!DI47</f>
        <v>0</v>
      </c>
      <c r="DJ47" s="102">
        <f>'Datos Simulación Dinámica Int'!DJ47</f>
        <v>0</v>
      </c>
      <c r="DK47" s="169">
        <f>'Datos Simulación Dinámica Int'!DK47</f>
        <v>111261.99999999996</v>
      </c>
      <c r="DL47" s="165">
        <f>'Datos Simulación Dinámica Int'!DL47</f>
        <v>0</v>
      </c>
      <c r="DM47" s="103">
        <f>'Datos Simulación Dinámica Int'!DM47</f>
        <v>0</v>
      </c>
      <c r="DN47" s="103">
        <f>'Datos Simulación Dinámica Int'!DN47</f>
        <v>0</v>
      </c>
      <c r="DO47" s="103">
        <f>'Datos Simulación Dinámica Int'!DO47</f>
        <v>0</v>
      </c>
      <c r="DP47" s="103">
        <f>'Datos Simulación Dinámica Int'!DP47</f>
        <v>0</v>
      </c>
      <c r="DQ47" s="103">
        <f>'Datos Simulación Dinámica Int'!DQ47</f>
        <v>0</v>
      </c>
      <c r="DR47" s="103">
        <f>'Datos Simulación Dinámica Int'!DR47</f>
        <v>0</v>
      </c>
      <c r="DS47" s="173">
        <f>'Datos Simulación Dinámica Int'!DS47</f>
        <v>-4.4408920985006262E-14</v>
      </c>
      <c r="DT47" s="102">
        <f>'Datos Simulación Dinámica Int'!DT47</f>
        <v>0</v>
      </c>
      <c r="DU47" s="102">
        <f>'Datos Simulación Dinámica Int'!DU47</f>
        <v>0</v>
      </c>
      <c r="DV47" s="102">
        <f>'Datos Simulación Dinámica Int'!DV47</f>
        <v>0</v>
      </c>
      <c r="DW47" s="102">
        <f>'Datos Simulación Dinámica Int'!DW47</f>
        <v>0</v>
      </c>
      <c r="DX47" s="102">
        <f>'Datos Simulación Dinámica Int'!DX47</f>
        <v>0</v>
      </c>
      <c r="DY47" s="102">
        <f>'Datos Simulación Dinámica Int'!DY47</f>
        <v>0</v>
      </c>
    </row>
    <row r="48" spans="1:129" ht="15" customHeight="1" x14ac:dyDescent="0.55000000000000004">
      <c r="A48" s="152">
        <f>'Datos Simulación Dinámica Int'!A48</f>
        <v>40</v>
      </c>
      <c r="B48" s="152" t="str">
        <f>'Datos Simulación Dinámica Int'!B48</f>
        <v>025002</v>
      </c>
      <c r="C48" s="151" t="str">
        <f>'Datos Simulación Dinámica Int'!C48</f>
        <v>Fabricación de otros productos químicos</v>
      </c>
      <c r="D48" s="165">
        <f>'Datos Simulación Dinámica Int'!D48</f>
        <v>976925.04481643043</v>
      </c>
      <c r="E48" s="162">
        <f>'Datos Simulación Dinámica Int'!E48</f>
        <v>858297.16317879991</v>
      </c>
      <c r="F48" s="162">
        <f>'Datos Simulación Dinámica Int'!F48</f>
        <v>0</v>
      </c>
      <c r="G48" s="162">
        <f>'Datos Simulación Dinámica Int'!G48</f>
        <v>0</v>
      </c>
      <c r="H48" s="162">
        <f>'Datos Simulación Dinámica Int'!H48</f>
        <v>5298.5705439718267</v>
      </c>
      <c r="I48" s="162">
        <f>'Datos Simulación Dinámica Int'!I48</f>
        <v>20111.581082378994</v>
      </c>
      <c r="J48" s="162">
        <f>'Datos Simulación Dinámica Int'!J48</f>
        <v>93217.730011279709</v>
      </c>
      <c r="K48" s="315">
        <f>'Datos Simulación Dinámica Int'!K48</f>
        <v>2026765.0000000002</v>
      </c>
      <c r="L48" s="321">
        <f>'Datos Simulación Dinámica Int'!L48</f>
        <v>19567</v>
      </c>
      <c r="M48" s="321">
        <f>'Datos Simulación Dinámica Int'!M48</f>
        <v>471033.7098505788</v>
      </c>
      <c r="N48" s="321">
        <f>'Datos Simulación Dinámica Int'!N48</f>
        <v>1026235</v>
      </c>
      <c r="O48" s="321">
        <f>'Datos Simulación Dinámica Int'!O48</f>
        <v>404604</v>
      </c>
      <c r="P48" s="321">
        <f>'Datos Simulación Dinámica Int'!P48</f>
        <v>10917</v>
      </c>
      <c r="Q48" s="321">
        <f>'Datos Simulación Dinámica Int'!Q48</f>
        <v>610714</v>
      </c>
      <c r="R48" s="318">
        <f>'Datos Simulación Dinámica Int'!R48</f>
        <v>976925.04481643043</v>
      </c>
      <c r="S48" s="162">
        <f>'Datos Simulación Dinámica Int'!S48</f>
        <v>858297.16317879991</v>
      </c>
      <c r="T48" s="162">
        <f>'Datos Simulación Dinámica Int'!T48</f>
        <v>0</v>
      </c>
      <c r="U48" s="162">
        <f>'Datos Simulación Dinámica Int'!U48</f>
        <v>0</v>
      </c>
      <c r="V48" s="162">
        <f>'Datos Simulación Dinámica Int'!V48</f>
        <v>5298.5705439718267</v>
      </c>
      <c r="W48" s="162">
        <f>'Datos Simulación Dinámica Int'!W48</f>
        <v>20111.581082378994</v>
      </c>
      <c r="X48" s="162">
        <f>'Datos Simulación Dinámica Int'!X48</f>
        <v>93217.730011279709</v>
      </c>
      <c r="Y48" s="170">
        <f>'Datos Simulación Dinámica Int'!Y48</f>
        <v>2026765.0000000002</v>
      </c>
      <c r="Z48" s="165">
        <f>'Datos Simulación Dinámica Int'!Z48</f>
        <v>0</v>
      </c>
      <c r="AA48" s="162">
        <f>'Datos Simulación Dinámica Int'!AA48</f>
        <v>0</v>
      </c>
      <c r="AB48" s="162">
        <f>'Datos Simulación Dinámica Int'!AB48</f>
        <v>0</v>
      </c>
      <c r="AC48" s="162">
        <f>'Datos Simulación Dinámica Int'!AC48</f>
        <v>0</v>
      </c>
      <c r="AD48" s="162">
        <f>'Datos Simulación Dinámica Int'!AD48</f>
        <v>0</v>
      </c>
      <c r="AE48" s="162">
        <f>'Datos Simulación Dinámica Int'!AE48</f>
        <v>0</v>
      </c>
      <c r="AF48" s="162">
        <f>'Datos Simulación Dinámica Int'!AF48</f>
        <v>0</v>
      </c>
      <c r="AG48" s="173">
        <f>'Datos Simulación Dinámica Int'!AG48</f>
        <v>0</v>
      </c>
      <c r="AH48" s="164">
        <f>'Datos Simulación Dinámica Int'!AH48</f>
        <v>0</v>
      </c>
      <c r="AI48" s="164">
        <f>'Datos Simulación Dinámica Int'!AI48</f>
        <v>0</v>
      </c>
      <c r="AJ48" s="164">
        <f>'Datos Simulación Dinámica Int'!AJ48</f>
        <v>0</v>
      </c>
      <c r="AK48" s="164">
        <f>'Datos Simulación Dinámica Int'!AK48</f>
        <v>0</v>
      </c>
      <c r="AL48" s="164">
        <f>'Datos Simulación Dinámica Int'!AL48</f>
        <v>0</v>
      </c>
      <c r="AM48" s="164">
        <f>'Datos Simulación Dinámica Int'!AM48</f>
        <v>0</v>
      </c>
      <c r="AN48" s="169">
        <f>'Datos Simulación Dinámica Int'!AN48</f>
        <v>19567</v>
      </c>
      <c r="AO48" s="165">
        <f>'Datos Simulación Dinámica Int'!AO48</f>
        <v>0</v>
      </c>
      <c r="AP48" s="162">
        <f>'Datos Simulación Dinámica Int'!AP48</f>
        <v>0</v>
      </c>
      <c r="AQ48" s="162">
        <f>'Datos Simulación Dinámica Int'!AQ48</f>
        <v>0</v>
      </c>
      <c r="AR48" s="162">
        <f>'Datos Simulación Dinámica Int'!AR48</f>
        <v>0</v>
      </c>
      <c r="AS48" s="162">
        <f>'Datos Simulación Dinámica Int'!AS48</f>
        <v>0</v>
      </c>
      <c r="AT48" s="162">
        <f>'Datos Simulación Dinámica Int'!AT48</f>
        <v>0</v>
      </c>
      <c r="AU48" s="162">
        <f>'Datos Simulación Dinámica Int'!AU48</f>
        <v>0</v>
      </c>
      <c r="AV48" s="173">
        <f>'Datos Simulación Dinámica Int'!AV48</f>
        <v>0</v>
      </c>
      <c r="AW48" s="164">
        <f>'Datos Simulación Dinámica Int'!AW48</f>
        <v>0</v>
      </c>
      <c r="AX48" s="164">
        <f>'Datos Simulación Dinámica Int'!AX48</f>
        <v>0</v>
      </c>
      <c r="AY48" s="164">
        <f>'Datos Simulación Dinámica Int'!AY48</f>
        <v>0</v>
      </c>
      <c r="AZ48" s="164">
        <f>'Datos Simulación Dinámica Int'!AZ48</f>
        <v>0</v>
      </c>
      <c r="BA48" s="164">
        <f>'Datos Simulación Dinámica Int'!BA48</f>
        <v>0</v>
      </c>
      <c r="BB48" s="164">
        <f>'Datos Simulación Dinámica Int'!BB48</f>
        <v>0</v>
      </c>
      <c r="BC48" s="169">
        <f>'Datos Simulación Dinámica Int'!BC48</f>
        <v>471033.70985057886</v>
      </c>
      <c r="BD48" s="165">
        <f>'Datos Simulación Dinámica Int'!BD48</f>
        <v>0</v>
      </c>
      <c r="BE48" s="103">
        <f>'Datos Simulación Dinámica Int'!BE48</f>
        <v>0</v>
      </c>
      <c r="BF48" s="103">
        <f>'Datos Simulación Dinámica Int'!BF48</f>
        <v>0</v>
      </c>
      <c r="BG48" s="103">
        <f>'Datos Simulación Dinámica Int'!BG48</f>
        <v>0</v>
      </c>
      <c r="BH48" s="103">
        <f>'Datos Simulación Dinámica Int'!BH48</f>
        <v>0</v>
      </c>
      <c r="BI48" s="103">
        <f>'Datos Simulación Dinámica Int'!BI48</f>
        <v>0</v>
      </c>
      <c r="BJ48" s="103">
        <f>'Datos Simulación Dinámica Int'!BJ48</f>
        <v>0</v>
      </c>
      <c r="BK48" s="173">
        <f>'Datos Simulación Dinámica Int'!BK48</f>
        <v>2.2204460492503131E-14</v>
      </c>
      <c r="BL48" s="113">
        <f>'Datos Simulación Dinámica Int'!BL48</f>
        <v>0</v>
      </c>
      <c r="BM48" s="102">
        <f>'Datos Simulación Dinámica Int'!BM48</f>
        <v>0</v>
      </c>
      <c r="BN48" s="102">
        <f>'Datos Simulación Dinámica Int'!BN48</f>
        <v>0</v>
      </c>
      <c r="BO48" s="102">
        <f>'Datos Simulación Dinámica Int'!BO48</f>
        <v>0</v>
      </c>
      <c r="BP48" s="102">
        <f>'Datos Simulación Dinámica Int'!BP48</f>
        <v>0</v>
      </c>
      <c r="BQ48" s="102">
        <f>'Datos Simulación Dinámica Int'!BQ48</f>
        <v>0</v>
      </c>
      <c r="BR48" s="169">
        <f>'Datos Simulación Dinámica Int'!BR48</f>
        <v>1026235.0000000002</v>
      </c>
      <c r="BS48" s="165">
        <f>'Datos Simulación Dinámica Int'!BS48</f>
        <v>0</v>
      </c>
      <c r="BT48" s="103">
        <f>'Datos Simulación Dinámica Int'!BT48</f>
        <v>0</v>
      </c>
      <c r="BU48" s="103">
        <f>'Datos Simulación Dinámica Int'!BU48</f>
        <v>0</v>
      </c>
      <c r="BV48" s="103">
        <f>'Datos Simulación Dinámica Int'!BV48</f>
        <v>0</v>
      </c>
      <c r="BW48" s="103">
        <f>'Datos Simulación Dinámica Int'!BW48</f>
        <v>0</v>
      </c>
      <c r="BX48" s="103">
        <f>'Datos Simulación Dinámica Int'!BX48</f>
        <v>0</v>
      </c>
      <c r="BY48" s="103">
        <f>'Datos Simulación Dinámica Int'!BY48</f>
        <v>0</v>
      </c>
      <c r="BZ48" s="173">
        <f>'Datos Simulación Dinámica Int'!BZ48</f>
        <v>2.2204460492503131E-14</v>
      </c>
      <c r="CA48" s="113">
        <f>'Datos Simulación Dinámica Int'!CA48</f>
        <v>0</v>
      </c>
      <c r="CB48" s="102">
        <f>'Datos Simulación Dinámica Int'!CB48</f>
        <v>0</v>
      </c>
      <c r="CC48" s="102">
        <f>'Datos Simulación Dinámica Int'!CC48</f>
        <v>0</v>
      </c>
      <c r="CD48" s="102">
        <f>'Datos Simulación Dinámica Int'!CD48</f>
        <v>0</v>
      </c>
      <c r="CE48" s="102">
        <f>'Datos Simulación Dinámica Int'!CE48</f>
        <v>0</v>
      </c>
      <c r="CF48" s="102">
        <f>'Datos Simulación Dinámica Int'!CF48</f>
        <v>0</v>
      </c>
      <c r="CG48" s="169">
        <f>'Datos Simulación Dinámica Int'!CG48</f>
        <v>404604</v>
      </c>
      <c r="CH48" s="165">
        <f>'Datos Simulación Dinámica Int'!CH48</f>
        <v>0</v>
      </c>
      <c r="CI48" s="103">
        <f>'Datos Simulación Dinámica Int'!CI48</f>
        <v>0</v>
      </c>
      <c r="CJ48" s="103">
        <f>'Datos Simulación Dinámica Int'!CJ48</f>
        <v>0</v>
      </c>
      <c r="CK48" s="103">
        <f>'Datos Simulación Dinámica Int'!CK48</f>
        <v>0</v>
      </c>
      <c r="CL48" s="103">
        <f>'Datos Simulación Dinámica Int'!CL48</f>
        <v>0</v>
      </c>
      <c r="CM48" s="103">
        <f>'Datos Simulación Dinámica Int'!CM48</f>
        <v>0</v>
      </c>
      <c r="CN48" s="103">
        <f>'Datos Simulación Dinámica Int'!CN48</f>
        <v>0</v>
      </c>
      <c r="CO48" s="173">
        <f>'Datos Simulación Dinámica Int'!CO48</f>
        <v>0</v>
      </c>
      <c r="CP48" s="113">
        <f>'Datos Simulación Dinámica Int'!CP48</f>
        <v>0</v>
      </c>
      <c r="CQ48" s="102">
        <f>'Datos Simulación Dinámica Int'!CQ48</f>
        <v>0</v>
      </c>
      <c r="CR48" s="102">
        <f>'Datos Simulación Dinámica Int'!CR48</f>
        <v>0</v>
      </c>
      <c r="CS48" s="102">
        <f>'Datos Simulación Dinámica Int'!CS48</f>
        <v>0</v>
      </c>
      <c r="CT48" s="102">
        <f>'Datos Simulación Dinámica Int'!CT48</f>
        <v>0</v>
      </c>
      <c r="CU48" s="102">
        <f>'Datos Simulación Dinámica Int'!CU48</f>
        <v>0</v>
      </c>
      <c r="CV48" s="169">
        <f>'Datos Simulación Dinámica Int'!CV48</f>
        <v>10917.000000000002</v>
      </c>
      <c r="CW48" s="165">
        <f>'Datos Simulación Dinámica Int'!CW48</f>
        <v>0</v>
      </c>
      <c r="CX48" s="103">
        <f>'Datos Simulación Dinámica Int'!CX48</f>
        <v>0</v>
      </c>
      <c r="CY48" s="103">
        <f>'Datos Simulación Dinámica Int'!CY48</f>
        <v>0</v>
      </c>
      <c r="CZ48" s="103">
        <f>'Datos Simulación Dinámica Int'!CZ48</f>
        <v>0</v>
      </c>
      <c r="DA48" s="103">
        <f>'Datos Simulación Dinámica Int'!DA48</f>
        <v>0</v>
      </c>
      <c r="DB48" s="103">
        <f>'Datos Simulación Dinámica Int'!DB48</f>
        <v>0</v>
      </c>
      <c r="DC48" s="103">
        <f>'Datos Simulación Dinámica Int'!DC48</f>
        <v>0</v>
      </c>
      <c r="DD48" s="173">
        <f>'Datos Simulación Dinámica Int'!DD48</f>
        <v>2.2204460492503131E-14</v>
      </c>
      <c r="DE48" s="113">
        <f>'Datos Simulación Dinámica Int'!DE48</f>
        <v>0</v>
      </c>
      <c r="DF48" s="102">
        <f>'Datos Simulación Dinámica Int'!DF48</f>
        <v>0</v>
      </c>
      <c r="DG48" s="102">
        <f>'Datos Simulación Dinámica Int'!DG48</f>
        <v>0</v>
      </c>
      <c r="DH48" s="102">
        <f>'Datos Simulación Dinámica Int'!DH48</f>
        <v>0</v>
      </c>
      <c r="DI48" s="102">
        <f>'Datos Simulación Dinámica Int'!DI48</f>
        <v>0</v>
      </c>
      <c r="DJ48" s="102">
        <f>'Datos Simulación Dinámica Int'!DJ48</f>
        <v>0</v>
      </c>
      <c r="DK48" s="169">
        <f>'Datos Simulación Dinámica Int'!DK48</f>
        <v>610714.00000000012</v>
      </c>
      <c r="DL48" s="165">
        <f>'Datos Simulación Dinámica Int'!DL48</f>
        <v>0</v>
      </c>
      <c r="DM48" s="103">
        <f>'Datos Simulación Dinámica Int'!DM48</f>
        <v>0</v>
      </c>
      <c r="DN48" s="103">
        <f>'Datos Simulación Dinámica Int'!DN48</f>
        <v>0</v>
      </c>
      <c r="DO48" s="103">
        <f>'Datos Simulación Dinámica Int'!DO48</f>
        <v>0</v>
      </c>
      <c r="DP48" s="103">
        <f>'Datos Simulación Dinámica Int'!DP48</f>
        <v>0</v>
      </c>
      <c r="DQ48" s="103">
        <f>'Datos Simulación Dinámica Int'!DQ48</f>
        <v>0</v>
      </c>
      <c r="DR48" s="103">
        <f>'Datos Simulación Dinámica Int'!DR48</f>
        <v>0</v>
      </c>
      <c r="DS48" s="173">
        <f>'Datos Simulación Dinámica Int'!DS48</f>
        <v>2.2204460492503131E-14</v>
      </c>
      <c r="DT48" s="102">
        <f>'Datos Simulación Dinámica Int'!DT48</f>
        <v>0</v>
      </c>
      <c r="DU48" s="102">
        <f>'Datos Simulación Dinámica Int'!DU48</f>
        <v>0</v>
      </c>
      <c r="DV48" s="102">
        <f>'Datos Simulación Dinámica Int'!DV48</f>
        <v>0</v>
      </c>
      <c r="DW48" s="102">
        <f>'Datos Simulación Dinámica Int'!DW48</f>
        <v>0</v>
      </c>
      <c r="DX48" s="102">
        <f>'Datos Simulación Dinámica Int'!DX48</f>
        <v>0</v>
      </c>
      <c r="DY48" s="102">
        <f>'Datos Simulación Dinámica Int'!DY48</f>
        <v>0</v>
      </c>
    </row>
    <row r="49" spans="1:129" ht="15" customHeight="1" x14ac:dyDescent="0.55000000000000004">
      <c r="A49" s="152">
        <f>'Datos Simulación Dinámica Int'!A49</f>
        <v>41</v>
      </c>
      <c r="B49" s="152" t="str">
        <f>'Datos Simulación Dinámica Int'!B49</f>
        <v>026001</v>
      </c>
      <c r="C49" s="151" t="str">
        <f>'Datos Simulación Dinámica Int'!C49</f>
        <v>Fabricación de productos de caucho</v>
      </c>
      <c r="D49" s="165">
        <f>'Datos Simulación Dinámica Int'!D49</f>
        <v>133216.05511961621</v>
      </c>
      <c r="E49" s="162">
        <f>'Datos Simulación Dinámica Int'!E49</f>
        <v>88820.67204828067</v>
      </c>
      <c r="F49" s="162">
        <f>'Datos Simulación Dinámica Int'!F49</f>
        <v>0</v>
      </c>
      <c r="G49" s="162">
        <f>'Datos Simulación Dinámica Int'!G49</f>
        <v>0</v>
      </c>
      <c r="H49" s="162">
        <f>'Datos Simulación Dinámica Int'!H49</f>
        <v>270.21297270150671</v>
      </c>
      <c r="I49" s="162">
        <f>'Datos Simulación Dinámica Int'!I49</f>
        <v>-2865.1299321844467</v>
      </c>
      <c r="J49" s="162">
        <f>'Datos Simulación Dinámica Int'!J49</f>
        <v>46990.300030818478</v>
      </c>
      <c r="K49" s="315">
        <f>'Datos Simulación Dinámica Int'!K49</f>
        <v>183646.99999999997</v>
      </c>
      <c r="L49" s="321">
        <f>'Datos Simulación Dinámica Int'!L49</f>
        <v>3000.9999999999995</v>
      </c>
      <c r="M49" s="321">
        <f>'Datos Simulación Dinámica Int'!M49</f>
        <v>46292.155330695015</v>
      </c>
      <c r="N49" s="321">
        <f>'Datos Simulación Dinámica Int'!N49</f>
        <v>86639</v>
      </c>
      <c r="O49" s="321">
        <f>'Datos Simulación Dinámica Int'!O49</f>
        <v>56571</v>
      </c>
      <c r="P49" s="321">
        <f>'Datos Simulación Dinámica Int'!P49</f>
        <v>1281</v>
      </c>
      <c r="Q49" s="321">
        <f>'Datos Simulación Dinámica Int'!Q49</f>
        <v>28787</v>
      </c>
      <c r="R49" s="318">
        <f>'Datos Simulación Dinámica Int'!R49</f>
        <v>133216.05511961621</v>
      </c>
      <c r="S49" s="162">
        <f>'Datos Simulación Dinámica Int'!S49</f>
        <v>88820.67204828067</v>
      </c>
      <c r="T49" s="162">
        <f>'Datos Simulación Dinámica Int'!T49</f>
        <v>0</v>
      </c>
      <c r="U49" s="162">
        <f>'Datos Simulación Dinámica Int'!U49</f>
        <v>0</v>
      </c>
      <c r="V49" s="162">
        <f>'Datos Simulación Dinámica Int'!V49</f>
        <v>270.21297270150671</v>
      </c>
      <c r="W49" s="162">
        <f>'Datos Simulación Dinámica Int'!W49</f>
        <v>-2865.1299321844467</v>
      </c>
      <c r="X49" s="162">
        <f>'Datos Simulación Dinámica Int'!X49</f>
        <v>46990.300030818478</v>
      </c>
      <c r="Y49" s="170">
        <f>'Datos Simulación Dinámica Int'!Y49</f>
        <v>183646.99999999997</v>
      </c>
      <c r="Z49" s="165">
        <f>'Datos Simulación Dinámica Int'!Z49</f>
        <v>0</v>
      </c>
      <c r="AA49" s="162">
        <f>'Datos Simulación Dinámica Int'!AA49</f>
        <v>0</v>
      </c>
      <c r="AB49" s="162">
        <f>'Datos Simulación Dinámica Int'!AB49</f>
        <v>0</v>
      </c>
      <c r="AC49" s="162">
        <f>'Datos Simulación Dinámica Int'!AC49</f>
        <v>0</v>
      </c>
      <c r="AD49" s="162">
        <f>'Datos Simulación Dinámica Int'!AD49</f>
        <v>0</v>
      </c>
      <c r="AE49" s="162">
        <f>'Datos Simulación Dinámica Int'!AE49</f>
        <v>0</v>
      </c>
      <c r="AF49" s="162">
        <f>'Datos Simulación Dinámica Int'!AF49</f>
        <v>0</v>
      </c>
      <c r="AG49" s="173">
        <f>'Datos Simulación Dinámica Int'!AG49</f>
        <v>0</v>
      </c>
      <c r="AH49" s="164">
        <f>'Datos Simulación Dinámica Int'!AH49</f>
        <v>0</v>
      </c>
      <c r="AI49" s="164">
        <f>'Datos Simulación Dinámica Int'!AI49</f>
        <v>0</v>
      </c>
      <c r="AJ49" s="164">
        <f>'Datos Simulación Dinámica Int'!AJ49</f>
        <v>0</v>
      </c>
      <c r="AK49" s="164">
        <f>'Datos Simulación Dinámica Int'!AK49</f>
        <v>0</v>
      </c>
      <c r="AL49" s="164">
        <f>'Datos Simulación Dinámica Int'!AL49</f>
        <v>0</v>
      </c>
      <c r="AM49" s="164">
        <f>'Datos Simulación Dinámica Int'!AM49</f>
        <v>0</v>
      </c>
      <c r="AN49" s="169">
        <f>'Datos Simulación Dinámica Int'!AN49</f>
        <v>3001</v>
      </c>
      <c r="AO49" s="165">
        <f>'Datos Simulación Dinámica Int'!AO49</f>
        <v>0</v>
      </c>
      <c r="AP49" s="162">
        <f>'Datos Simulación Dinámica Int'!AP49</f>
        <v>0</v>
      </c>
      <c r="AQ49" s="162">
        <f>'Datos Simulación Dinámica Int'!AQ49</f>
        <v>0</v>
      </c>
      <c r="AR49" s="162">
        <f>'Datos Simulación Dinámica Int'!AR49</f>
        <v>0</v>
      </c>
      <c r="AS49" s="162">
        <f>'Datos Simulación Dinámica Int'!AS49</f>
        <v>0</v>
      </c>
      <c r="AT49" s="162">
        <f>'Datos Simulación Dinámica Int'!AT49</f>
        <v>0</v>
      </c>
      <c r="AU49" s="162">
        <f>'Datos Simulación Dinámica Int'!AU49</f>
        <v>0</v>
      </c>
      <c r="AV49" s="173">
        <f>'Datos Simulación Dinámica Int'!AV49</f>
        <v>2.2204460492503131E-14</v>
      </c>
      <c r="AW49" s="164">
        <f>'Datos Simulación Dinámica Int'!AW49</f>
        <v>0</v>
      </c>
      <c r="AX49" s="164">
        <f>'Datos Simulación Dinámica Int'!AX49</f>
        <v>0</v>
      </c>
      <c r="AY49" s="164">
        <f>'Datos Simulación Dinámica Int'!AY49</f>
        <v>0</v>
      </c>
      <c r="AZ49" s="164">
        <f>'Datos Simulación Dinámica Int'!AZ49</f>
        <v>0</v>
      </c>
      <c r="BA49" s="164">
        <f>'Datos Simulación Dinámica Int'!BA49</f>
        <v>0</v>
      </c>
      <c r="BB49" s="164">
        <f>'Datos Simulación Dinámica Int'!BB49</f>
        <v>0</v>
      </c>
      <c r="BC49" s="169">
        <f>'Datos Simulación Dinámica Int'!BC49</f>
        <v>46292.155330695008</v>
      </c>
      <c r="BD49" s="165">
        <f>'Datos Simulación Dinámica Int'!BD49</f>
        <v>0</v>
      </c>
      <c r="BE49" s="103">
        <f>'Datos Simulación Dinámica Int'!BE49</f>
        <v>0</v>
      </c>
      <c r="BF49" s="103">
        <f>'Datos Simulación Dinámica Int'!BF49</f>
        <v>0</v>
      </c>
      <c r="BG49" s="103">
        <f>'Datos Simulación Dinámica Int'!BG49</f>
        <v>0</v>
      </c>
      <c r="BH49" s="103">
        <f>'Datos Simulación Dinámica Int'!BH49</f>
        <v>0</v>
      </c>
      <c r="BI49" s="103">
        <f>'Datos Simulación Dinámica Int'!BI49</f>
        <v>0</v>
      </c>
      <c r="BJ49" s="103">
        <f>'Datos Simulación Dinámica Int'!BJ49</f>
        <v>0</v>
      </c>
      <c r="BK49" s="173">
        <f>'Datos Simulación Dinámica Int'!BK49</f>
        <v>-1.1102230246251565E-14</v>
      </c>
      <c r="BL49" s="113">
        <f>'Datos Simulación Dinámica Int'!BL49</f>
        <v>0</v>
      </c>
      <c r="BM49" s="102">
        <f>'Datos Simulación Dinámica Int'!BM49</f>
        <v>0</v>
      </c>
      <c r="BN49" s="102">
        <f>'Datos Simulación Dinámica Int'!BN49</f>
        <v>0</v>
      </c>
      <c r="BO49" s="102">
        <f>'Datos Simulación Dinámica Int'!BO49</f>
        <v>0</v>
      </c>
      <c r="BP49" s="102">
        <f>'Datos Simulación Dinámica Int'!BP49</f>
        <v>0</v>
      </c>
      <c r="BQ49" s="102">
        <f>'Datos Simulación Dinámica Int'!BQ49</f>
        <v>0</v>
      </c>
      <c r="BR49" s="169">
        <f>'Datos Simulación Dinámica Int'!BR49</f>
        <v>86638.999999999985</v>
      </c>
      <c r="BS49" s="165">
        <f>'Datos Simulación Dinámica Int'!BS49</f>
        <v>0</v>
      </c>
      <c r="BT49" s="103">
        <f>'Datos Simulación Dinámica Int'!BT49</f>
        <v>0</v>
      </c>
      <c r="BU49" s="103">
        <f>'Datos Simulación Dinámica Int'!BU49</f>
        <v>0</v>
      </c>
      <c r="BV49" s="103">
        <f>'Datos Simulación Dinámica Int'!BV49</f>
        <v>0</v>
      </c>
      <c r="BW49" s="103">
        <f>'Datos Simulación Dinámica Int'!BW49</f>
        <v>0</v>
      </c>
      <c r="BX49" s="103">
        <f>'Datos Simulación Dinámica Int'!BX49</f>
        <v>0</v>
      </c>
      <c r="BY49" s="103">
        <f>'Datos Simulación Dinámica Int'!BY49</f>
        <v>0</v>
      </c>
      <c r="BZ49" s="173">
        <f>'Datos Simulación Dinámica Int'!BZ49</f>
        <v>-2.2204460492503131E-14</v>
      </c>
      <c r="CA49" s="113">
        <f>'Datos Simulación Dinámica Int'!CA49</f>
        <v>0</v>
      </c>
      <c r="CB49" s="102">
        <f>'Datos Simulación Dinámica Int'!CB49</f>
        <v>0</v>
      </c>
      <c r="CC49" s="102">
        <f>'Datos Simulación Dinámica Int'!CC49</f>
        <v>0</v>
      </c>
      <c r="CD49" s="102">
        <f>'Datos Simulación Dinámica Int'!CD49</f>
        <v>0</v>
      </c>
      <c r="CE49" s="102">
        <f>'Datos Simulación Dinámica Int'!CE49</f>
        <v>0</v>
      </c>
      <c r="CF49" s="102">
        <f>'Datos Simulación Dinámica Int'!CF49</f>
        <v>0</v>
      </c>
      <c r="CG49" s="169">
        <f>'Datos Simulación Dinámica Int'!CG49</f>
        <v>56570.999999999993</v>
      </c>
      <c r="CH49" s="165">
        <f>'Datos Simulación Dinámica Int'!CH49</f>
        <v>0</v>
      </c>
      <c r="CI49" s="103">
        <f>'Datos Simulación Dinámica Int'!CI49</f>
        <v>0</v>
      </c>
      <c r="CJ49" s="103">
        <f>'Datos Simulación Dinámica Int'!CJ49</f>
        <v>0</v>
      </c>
      <c r="CK49" s="103">
        <f>'Datos Simulación Dinámica Int'!CK49</f>
        <v>0</v>
      </c>
      <c r="CL49" s="103">
        <f>'Datos Simulación Dinámica Int'!CL49</f>
        <v>0</v>
      </c>
      <c r="CM49" s="103">
        <f>'Datos Simulación Dinámica Int'!CM49</f>
        <v>0</v>
      </c>
      <c r="CN49" s="103">
        <f>'Datos Simulación Dinámica Int'!CN49</f>
        <v>0</v>
      </c>
      <c r="CO49" s="173">
        <f>'Datos Simulación Dinámica Int'!CO49</f>
        <v>-1.1102230246251565E-14</v>
      </c>
      <c r="CP49" s="113">
        <f>'Datos Simulación Dinámica Int'!CP49</f>
        <v>0</v>
      </c>
      <c r="CQ49" s="102">
        <f>'Datos Simulación Dinámica Int'!CQ49</f>
        <v>0</v>
      </c>
      <c r="CR49" s="102">
        <f>'Datos Simulación Dinámica Int'!CR49</f>
        <v>0</v>
      </c>
      <c r="CS49" s="102">
        <f>'Datos Simulación Dinámica Int'!CS49</f>
        <v>0</v>
      </c>
      <c r="CT49" s="102">
        <f>'Datos Simulación Dinámica Int'!CT49</f>
        <v>0</v>
      </c>
      <c r="CU49" s="102">
        <f>'Datos Simulación Dinámica Int'!CU49</f>
        <v>0</v>
      </c>
      <c r="CV49" s="169">
        <f>'Datos Simulación Dinámica Int'!CV49</f>
        <v>1280.9999999999998</v>
      </c>
      <c r="CW49" s="165">
        <f>'Datos Simulación Dinámica Int'!CW49</f>
        <v>0</v>
      </c>
      <c r="CX49" s="103">
        <f>'Datos Simulación Dinámica Int'!CX49</f>
        <v>0</v>
      </c>
      <c r="CY49" s="103">
        <f>'Datos Simulación Dinámica Int'!CY49</f>
        <v>0</v>
      </c>
      <c r="CZ49" s="103">
        <f>'Datos Simulación Dinámica Int'!CZ49</f>
        <v>0</v>
      </c>
      <c r="DA49" s="103">
        <f>'Datos Simulación Dinámica Int'!DA49</f>
        <v>0</v>
      </c>
      <c r="DB49" s="103">
        <f>'Datos Simulación Dinámica Int'!DB49</f>
        <v>0</v>
      </c>
      <c r="DC49" s="103">
        <f>'Datos Simulación Dinámica Int'!DC49</f>
        <v>0</v>
      </c>
      <c r="DD49" s="173">
        <f>'Datos Simulación Dinámica Int'!DD49</f>
        <v>-2.2204460492503131E-14</v>
      </c>
      <c r="DE49" s="113">
        <f>'Datos Simulación Dinámica Int'!DE49</f>
        <v>0</v>
      </c>
      <c r="DF49" s="102">
        <f>'Datos Simulación Dinámica Int'!DF49</f>
        <v>0</v>
      </c>
      <c r="DG49" s="102">
        <f>'Datos Simulación Dinámica Int'!DG49</f>
        <v>0</v>
      </c>
      <c r="DH49" s="102">
        <f>'Datos Simulación Dinámica Int'!DH49</f>
        <v>0</v>
      </c>
      <c r="DI49" s="102">
        <f>'Datos Simulación Dinámica Int'!DI49</f>
        <v>0</v>
      </c>
      <c r="DJ49" s="102">
        <f>'Datos Simulación Dinámica Int'!DJ49</f>
        <v>0</v>
      </c>
      <c r="DK49" s="169">
        <f>'Datos Simulación Dinámica Int'!DK49</f>
        <v>28786.999999999996</v>
      </c>
      <c r="DL49" s="165">
        <f>'Datos Simulación Dinámica Int'!DL49</f>
        <v>0</v>
      </c>
      <c r="DM49" s="103">
        <f>'Datos Simulación Dinámica Int'!DM49</f>
        <v>0</v>
      </c>
      <c r="DN49" s="103">
        <f>'Datos Simulación Dinámica Int'!DN49</f>
        <v>0</v>
      </c>
      <c r="DO49" s="103">
        <f>'Datos Simulación Dinámica Int'!DO49</f>
        <v>0</v>
      </c>
      <c r="DP49" s="103">
        <f>'Datos Simulación Dinámica Int'!DP49</f>
        <v>0</v>
      </c>
      <c r="DQ49" s="103">
        <f>'Datos Simulación Dinámica Int'!DQ49</f>
        <v>0</v>
      </c>
      <c r="DR49" s="103">
        <f>'Datos Simulación Dinámica Int'!DR49</f>
        <v>0</v>
      </c>
      <c r="DS49" s="173">
        <f>'Datos Simulación Dinámica Int'!DS49</f>
        <v>-1.1102230246251565E-14</v>
      </c>
      <c r="DT49" s="102">
        <f>'Datos Simulación Dinámica Int'!DT49</f>
        <v>0</v>
      </c>
      <c r="DU49" s="102">
        <f>'Datos Simulación Dinámica Int'!DU49</f>
        <v>0</v>
      </c>
      <c r="DV49" s="102">
        <f>'Datos Simulación Dinámica Int'!DV49</f>
        <v>0</v>
      </c>
      <c r="DW49" s="102">
        <f>'Datos Simulación Dinámica Int'!DW49</f>
        <v>0</v>
      </c>
      <c r="DX49" s="102">
        <f>'Datos Simulación Dinámica Int'!DX49</f>
        <v>0</v>
      </c>
      <c r="DY49" s="102">
        <f>'Datos Simulación Dinámica Int'!DY49</f>
        <v>0</v>
      </c>
    </row>
    <row r="50" spans="1:129" ht="15" customHeight="1" x14ac:dyDescent="0.55000000000000004">
      <c r="A50" s="152">
        <f>'Datos Simulación Dinámica Int'!A50</f>
        <v>42</v>
      </c>
      <c r="B50" s="152" t="str">
        <f>'Datos Simulación Dinámica Int'!B50</f>
        <v>026002</v>
      </c>
      <c r="C50" s="151" t="str">
        <f>'Datos Simulación Dinámica Int'!C50</f>
        <v>Fabricación de productos de plástico</v>
      </c>
      <c r="D50" s="165">
        <f>'Datos Simulación Dinámica Int'!D50</f>
        <v>215087.89986710169</v>
      </c>
      <c r="E50" s="162">
        <f>'Datos Simulación Dinámica Int'!E50</f>
        <v>107237.40530258039</v>
      </c>
      <c r="F50" s="162">
        <f>'Datos Simulación Dinámica Int'!F50</f>
        <v>0</v>
      </c>
      <c r="G50" s="162">
        <f>'Datos Simulación Dinámica Int'!G50</f>
        <v>138.6991340070401</v>
      </c>
      <c r="H50" s="162">
        <f>'Datos Simulación Dinámica Int'!H50</f>
        <v>1011.351714007703</v>
      </c>
      <c r="I50" s="162">
        <f>'Datos Simulación Dinámica Int'!I50</f>
        <v>843.35511999508776</v>
      </c>
      <c r="J50" s="162">
        <f>'Datos Simulación Dinámica Int'!J50</f>
        <v>105857.08859651149</v>
      </c>
      <c r="K50" s="315">
        <f>'Datos Simulación Dinámica Int'!K50</f>
        <v>1414586.9999999995</v>
      </c>
      <c r="L50" s="322">
        <f>'Datos Simulación Dinámica Int'!L50</f>
        <v>19476.999999999993</v>
      </c>
      <c r="M50" s="322">
        <f>'Datos Simulación Dinámica Int'!M50</f>
        <v>585451.96675995737</v>
      </c>
      <c r="N50" s="322">
        <f>'Datos Simulación Dinámica Int'!N50</f>
        <v>558425</v>
      </c>
      <c r="O50" s="322">
        <f>'Datos Simulación Dinámica Int'!O50</f>
        <v>293515</v>
      </c>
      <c r="P50" s="322">
        <f>'Datos Simulación Dinámica Int'!P50</f>
        <v>11947</v>
      </c>
      <c r="Q50" s="322">
        <f>'Datos Simulación Dinámica Int'!Q50</f>
        <v>252963</v>
      </c>
      <c r="R50" s="318">
        <f>'Datos Simulación Dinámica Int'!R50</f>
        <v>215087.89986710169</v>
      </c>
      <c r="S50" s="162">
        <f>'Datos Simulación Dinámica Int'!S50</f>
        <v>107237.40530258039</v>
      </c>
      <c r="T50" s="162">
        <f>'Datos Simulación Dinámica Int'!T50</f>
        <v>0</v>
      </c>
      <c r="U50" s="162">
        <f>'Datos Simulación Dinámica Int'!U50</f>
        <v>138.6991340070401</v>
      </c>
      <c r="V50" s="162">
        <f>'Datos Simulación Dinámica Int'!V50</f>
        <v>1011.351714007703</v>
      </c>
      <c r="W50" s="162">
        <f>'Datos Simulación Dinámica Int'!W50</f>
        <v>843.35511999508776</v>
      </c>
      <c r="X50" s="162">
        <f>'Datos Simulación Dinámica Int'!X50</f>
        <v>105857.08859651149</v>
      </c>
      <c r="Y50" s="171">
        <f>'Datos Simulación Dinámica Int'!Y50</f>
        <v>1414586.9999999995</v>
      </c>
      <c r="Z50" s="165">
        <f>'Datos Simulación Dinámica Int'!Z50</f>
        <v>0</v>
      </c>
      <c r="AA50" s="162">
        <f>'Datos Simulación Dinámica Int'!AA50</f>
        <v>0</v>
      </c>
      <c r="AB50" s="162">
        <f>'Datos Simulación Dinámica Int'!AB50</f>
        <v>0</v>
      </c>
      <c r="AC50" s="162">
        <f>'Datos Simulación Dinámica Int'!AC50</f>
        <v>0</v>
      </c>
      <c r="AD50" s="162">
        <f>'Datos Simulación Dinámica Int'!AD50</f>
        <v>0</v>
      </c>
      <c r="AE50" s="162">
        <f>'Datos Simulación Dinámica Int'!AE50</f>
        <v>0</v>
      </c>
      <c r="AF50" s="162">
        <f>'Datos Simulación Dinámica Int'!AF50</f>
        <v>0</v>
      </c>
      <c r="AG50" s="173">
        <f>'Datos Simulación Dinámica Int'!AG50</f>
        <v>0</v>
      </c>
      <c r="AH50" s="164">
        <f>'Datos Simulación Dinámica Int'!AH50</f>
        <v>0</v>
      </c>
      <c r="AI50" s="164">
        <f>'Datos Simulación Dinámica Int'!AI50</f>
        <v>0</v>
      </c>
      <c r="AJ50" s="164">
        <f>'Datos Simulación Dinámica Int'!AJ50</f>
        <v>0</v>
      </c>
      <c r="AK50" s="164">
        <f>'Datos Simulación Dinámica Int'!AK50</f>
        <v>0</v>
      </c>
      <c r="AL50" s="164">
        <f>'Datos Simulación Dinámica Int'!AL50</f>
        <v>0</v>
      </c>
      <c r="AM50" s="164">
        <f>'Datos Simulación Dinámica Int'!AM50</f>
        <v>0</v>
      </c>
      <c r="AN50" s="169">
        <f>'Datos Simulación Dinámica Int'!AN50</f>
        <v>19477</v>
      </c>
      <c r="AO50" s="165">
        <f>'Datos Simulación Dinámica Int'!AO50</f>
        <v>0</v>
      </c>
      <c r="AP50" s="162">
        <f>'Datos Simulación Dinámica Int'!AP50</f>
        <v>0</v>
      </c>
      <c r="AQ50" s="162">
        <f>'Datos Simulación Dinámica Int'!AQ50</f>
        <v>0</v>
      </c>
      <c r="AR50" s="162">
        <f>'Datos Simulación Dinámica Int'!AR50</f>
        <v>0</v>
      </c>
      <c r="AS50" s="162">
        <f>'Datos Simulación Dinámica Int'!AS50</f>
        <v>0</v>
      </c>
      <c r="AT50" s="162">
        <f>'Datos Simulación Dinámica Int'!AT50</f>
        <v>0</v>
      </c>
      <c r="AU50" s="162">
        <f>'Datos Simulación Dinámica Int'!AU50</f>
        <v>0</v>
      </c>
      <c r="AV50" s="173">
        <f>'Datos Simulación Dinámica Int'!AV50</f>
        <v>4.4408920985006262E-14</v>
      </c>
      <c r="AW50" s="164">
        <f>'Datos Simulación Dinámica Int'!AW50</f>
        <v>0</v>
      </c>
      <c r="AX50" s="164">
        <f>'Datos Simulación Dinámica Int'!AX50</f>
        <v>0</v>
      </c>
      <c r="AY50" s="164">
        <f>'Datos Simulación Dinámica Int'!AY50</f>
        <v>0</v>
      </c>
      <c r="AZ50" s="164">
        <f>'Datos Simulación Dinámica Int'!AZ50</f>
        <v>0</v>
      </c>
      <c r="BA50" s="164">
        <f>'Datos Simulación Dinámica Int'!BA50</f>
        <v>0</v>
      </c>
      <c r="BB50" s="164">
        <f>'Datos Simulación Dinámica Int'!BB50</f>
        <v>0</v>
      </c>
      <c r="BC50" s="169">
        <f>'Datos Simulación Dinámica Int'!BC50</f>
        <v>585451.96675995714</v>
      </c>
      <c r="BD50" s="165">
        <f>'Datos Simulación Dinámica Int'!BD50</f>
        <v>0</v>
      </c>
      <c r="BE50" s="103">
        <f>'Datos Simulación Dinámica Int'!BE50</f>
        <v>0</v>
      </c>
      <c r="BF50" s="103">
        <f>'Datos Simulación Dinámica Int'!BF50</f>
        <v>0</v>
      </c>
      <c r="BG50" s="103">
        <f>'Datos Simulación Dinámica Int'!BG50</f>
        <v>0</v>
      </c>
      <c r="BH50" s="103">
        <f>'Datos Simulación Dinámica Int'!BH50</f>
        <v>0</v>
      </c>
      <c r="BI50" s="103">
        <f>'Datos Simulación Dinámica Int'!BI50</f>
        <v>0</v>
      </c>
      <c r="BJ50" s="103">
        <f>'Datos Simulación Dinámica Int'!BJ50</f>
        <v>0</v>
      </c>
      <c r="BK50" s="173">
        <f>'Datos Simulación Dinámica Int'!BK50</f>
        <v>-4.4408920985006262E-14</v>
      </c>
      <c r="BL50" s="113">
        <f>'Datos Simulación Dinámica Int'!BL50</f>
        <v>0</v>
      </c>
      <c r="BM50" s="102">
        <f>'Datos Simulación Dinámica Int'!BM50</f>
        <v>0</v>
      </c>
      <c r="BN50" s="102">
        <f>'Datos Simulación Dinámica Int'!BN50</f>
        <v>0</v>
      </c>
      <c r="BO50" s="102">
        <f>'Datos Simulación Dinámica Int'!BO50</f>
        <v>0</v>
      </c>
      <c r="BP50" s="102">
        <f>'Datos Simulación Dinámica Int'!BP50</f>
        <v>0</v>
      </c>
      <c r="BQ50" s="102">
        <f>'Datos Simulación Dinámica Int'!BQ50</f>
        <v>0</v>
      </c>
      <c r="BR50" s="169">
        <f>'Datos Simulación Dinámica Int'!BR50</f>
        <v>558424.99999999977</v>
      </c>
      <c r="BS50" s="165">
        <f>'Datos Simulación Dinámica Int'!BS50</f>
        <v>0</v>
      </c>
      <c r="BT50" s="103">
        <f>'Datos Simulación Dinámica Int'!BT50</f>
        <v>0</v>
      </c>
      <c r="BU50" s="103">
        <f>'Datos Simulación Dinámica Int'!BU50</f>
        <v>0</v>
      </c>
      <c r="BV50" s="103">
        <f>'Datos Simulación Dinámica Int'!BV50</f>
        <v>0</v>
      </c>
      <c r="BW50" s="103">
        <f>'Datos Simulación Dinámica Int'!BW50</f>
        <v>0</v>
      </c>
      <c r="BX50" s="103">
        <f>'Datos Simulación Dinámica Int'!BX50</f>
        <v>0</v>
      </c>
      <c r="BY50" s="103">
        <f>'Datos Simulación Dinámica Int'!BY50</f>
        <v>0</v>
      </c>
      <c r="BZ50" s="173">
        <f>'Datos Simulación Dinámica Int'!BZ50</f>
        <v>-4.4408920985006262E-14</v>
      </c>
      <c r="CA50" s="113">
        <f>'Datos Simulación Dinámica Int'!CA50</f>
        <v>0</v>
      </c>
      <c r="CB50" s="102">
        <f>'Datos Simulación Dinámica Int'!CB50</f>
        <v>0</v>
      </c>
      <c r="CC50" s="102">
        <f>'Datos Simulación Dinámica Int'!CC50</f>
        <v>0</v>
      </c>
      <c r="CD50" s="102">
        <f>'Datos Simulación Dinámica Int'!CD50</f>
        <v>0</v>
      </c>
      <c r="CE50" s="102">
        <f>'Datos Simulación Dinámica Int'!CE50</f>
        <v>0</v>
      </c>
      <c r="CF50" s="102">
        <f>'Datos Simulación Dinámica Int'!CF50</f>
        <v>0</v>
      </c>
      <c r="CG50" s="169">
        <f>'Datos Simulación Dinámica Int'!CG50</f>
        <v>293514.99999999988</v>
      </c>
      <c r="CH50" s="165">
        <f>'Datos Simulación Dinámica Int'!CH50</f>
        <v>0</v>
      </c>
      <c r="CI50" s="103">
        <f>'Datos Simulación Dinámica Int'!CI50</f>
        <v>0</v>
      </c>
      <c r="CJ50" s="103">
        <f>'Datos Simulación Dinámica Int'!CJ50</f>
        <v>0</v>
      </c>
      <c r="CK50" s="103">
        <f>'Datos Simulación Dinámica Int'!CK50</f>
        <v>0</v>
      </c>
      <c r="CL50" s="103">
        <f>'Datos Simulación Dinámica Int'!CL50</f>
        <v>0</v>
      </c>
      <c r="CM50" s="103">
        <f>'Datos Simulación Dinámica Int'!CM50</f>
        <v>0</v>
      </c>
      <c r="CN50" s="103">
        <f>'Datos Simulación Dinámica Int'!CN50</f>
        <v>0</v>
      </c>
      <c r="CO50" s="173">
        <f>'Datos Simulación Dinámica Int'!CO50</f>
        <v>-4.4408920985006262E-14</v>
      </c>
      <c r="CP50" s="113">
        <f>'Datos Simulación Dinámica Int'!CP50</f>
        <v>0</v>
      </c>
      <c r="CQ50" s="102">
        <f>'Datos Simulación Dinámica Int'!CQ50</f>
        <v>0</v>
      </c>
      <c r="CR50" s="102">
        <f>'Datos Simulación Dinámica Int'!CR50</f>
        <v>0</v>
      </c>
      <c r="CS50" s="102">
        <f>'Datos Simulación Dinámica Int'!CS50</f>
        <v>0</v>
      </c>
      <c r="CT50" s="102">
        <f>'Datos Simulación Dinámica Int'!CT50</f>
        <v>0</v>
      </c>
      <c r="CU50" s="102">
        <f>'Datos Simulación Dinámica Int'!CU50</f>
        <v>0</v>
      </c>
      <c r="CV50" s="169">
        <f>'Datos Simulación Dinámica Int'!CV50</f>
        <v>11946.999999999996</v>
      </c>
      <c r="CW50" s="165">
        <f>'Datos Simulación Dinámica Int'!CW50</f>
        <v>0</v>
      </c>
      <c r="CX50" s="103">
        <f>'Datos Simulación Dinámica Int'!CX50</f>
        <v>0</v>
      </c>
      <c r="CY50" s="103">
        <f>'Datos Simulación Dinámica Int'!CY50</f>
        <v>0</v>
      </c>
      <c r="CZ50" s="103">
        <f>'Datos Simulación Dinámica Int'!CZ50</f>
        <v>0</v>
      </c>
      <c r="DA50" s="103">
        <f>'Datos Simulación Dinámica Int'!DA50</f>
        <v>0</v>
      </c>
      <c r="DB50" s="103">
        <f>'Datos Simulación Dinámica Int'!DB50</f>
        <v>0</v>
      </c>
      <c r="DC50" s="103">
        <f>'Datos Simulación Dinámica Int'!DC50</f>
        <v>0</v>
      </c>
      <c r="DD50" s="173">
        <f>'Datos Simulación Dinámica Int'!DD50</f>
        <v>-3.3306690738754696E-14</v>
      </c>
      <c r="DE50" s="113">
        <f>'Datos Simulación Dinámica Int'!DE50</f>
        <v>0</v>
      </c>
      <c r="DF50" s="102">
        <f>'Datos Simulación Dinámica Int'!DF50</f>
        <v>0</v>
      </c>
      <c r="DG50" s="102">
        <f>'Datos Simulación Dinámica Int'!DG50</f>
        <v>0</v>
      </c>
      <c r="DH50" s="102">
        <f>'Datos Simulación Dinámica Int'!DH50</f>
        <v>0</v>
      </c>
      <c r="DI50" s="102">
        <f>'Datos Simulación Dinámica Int'!DI50</f>
        <v>0</v>
      </c>
      <c r="DJ50" s="102">
        <f>'Datos Simulación Dinámica Int'!DJ50</f>
        <v>0</v>
      </c>
      <c r="DK50" s="169">
        <f>'Datos Simulación Dinámica Int'!DK50</f>
        <v>252962.99999999991</v>
      </c>
      <c r="DL50" s="165">
        <f>'Datos Simulación Dinámica Int'!DL50</f>
        <v>0</v>
      </c>
      <c r="DM50" s="103">
        <f>'Datos Simulación Dinámica Int'!DM50</f>
        <v>0</v>
      </c>
      <c r="DN50" s="103">
        <f>'Datos Simulación Dinámica Int'!DN50</f>
        <v>0</v>
      </c>
      <c r="DO50" s="103">
        <f>'Datos Simulación Dinámica Int'!DO50</f>
        <v>0</v>
      </c>
      <c r="DP50" s="103">
        <f>'Datos Simulación Dinámica Int'!DP50</f>
        <v>0</v>
      </c>
      <c r="DQ50" s="103">
        <f>'Datos Simulación Dinámica Int'!DQ50</f>
        <v>0</v>
      </c>
      <c r="DR50" s="103">
        <f>'Datos Simulación Dinámica Int'!DR50</f>
        <v>0</v>
      </c>
      <c r="DS50" s="173">
        <f>'Datos Simulación Dinámica Int'!DS50</f>
        <v>-3.3306690738754696E-14</v>
      </c>
      <c r="DT50" s="102">
        <f>'Datos Simulación Dinámica Int'!DT50</f>
        <v>0</v>
      </c>
      <c r="DU50" s="102">
        <f>'Datos Simulación Dinámica Int'!DU50</f>
        <v>0</v>
      </c>
      <c r="DV50" s="102">
        <f>'Datos Simulación Dinámica Int'!DV50</f>
        <v>0</v>
      </c>
      <c r="DW50" s="102">
        <f>'Datos Simulación Dinámica Int'!DW50</f>
        <v>0</v>
      </c>
      <c r="DX50" s="102">
        <f>'Datos Simulación Dinámica Int'!DX50</f>
        <v>0</v>
      </c>
      <c r="DY50" s="102">
        <f>'Datos Simulación Dinámica Int'!DY50</f>
        <v>0</v>
      </c>
    </row>
    <row r="51" spans="1:129" ht="15" customHeight="1" x14ac:dyDescent="0.55000000000000004">
      <c r="A51" s="152">
        <f>'Datos Simulación Dinámica Int'!A51</f>
        <v>43</v>
      </c>
      <c r="B51" s="152" t="str">
        <f>'Datos Simulación Dinámica Int'!B51</f>
        <v>027001</v>
      </c>
      <c r="C51" s="151" t="str">
        <f>'Datos Simulación Dinámica Int'!C51</f>
        <v xml:space="preserve">Fabricación de vidrio, productos refractarios y de cerámica </v>
      </c>
      <c r="D51" s="165">
        <f>'Datos Simulación Dinámica Int'!D51</f>
        <v>62628.407011270698</v>
      </c>
      <c r="E51" s="162">
        <f>'Datos Simulación Dinámica Int'!E51</f>
        <v>42473.921751908907</v>
      </c>
      <c r="F51" s="162">
        <f>'Datos Simulación Dinámica Int'!F51</f>
        <v>0</v>
      </c>
      <c r="G51" s="162">
        <f>'Datos Simulación Dinámica Int'!G51</f>
        <v>0</v>
      </c>
      <c r="H51" s="162">
        <f>'Datos Simulación Dinámica Int'!H51</f>
        <v>566.18154003357768</v>
      </c>
      <c r="I51" s="162">
        <f>'Datos Simulación Dinámica Int'!I51</f>
        <v>-15897.91543107625</v>
      </c>
      <c r="J51" s="162">
        <f>'Datos Simulación Dinámica Int'!J51</f>
        <v>35486.219150404468</v>
      </c>
      <c r="K51" s="315">
        <f>'Datos Simulación Dinámica Int'!K51</f>
        <v>472414.99999999924</v>
      </c>
      <c r="L51" s="321">
        <f>'Datos Simulación Dinámica Int'!L51</f>
        <v>19694.999999999971</v>
      </c>
      <c r="M51" s="321">
        <f>'Datos Simulación Dinámica Int'!M51</f>
        <v>26886.137191468966</v>
      </c>
      <c r="N51" s="321">
        <f>'Datos Simulación Dinámica Int'!N51</f>
        <v>285003</v>
      </c>
      <c r="O51" s="321">
        <f>'Datos Simulación Dinámica Int'!O51</f>
        <v>121634</v>
      </c>
      <c r="P51" s="321">
        <f>'Datos Simulación Dinámica Int'!P51</f>
        <v>3133</v>
      </c>
      <c r="Q51" s="321">
        <f>'Datos Simulación Dinámica Int'!Q51</f>
        <v>160236</v>
      </c>
      <c r="R51" s="318">
        <f>'Datos Simulación Dinámica Int'!R51</f>
        <v>62628.407011270698</v>
      </c>
      <c r="S51" s="162">
        <f>'Datos Simulación Dinámica Int'!S51</f>
        <v>42473.921751908907</v>
      </c>
      <c r="T51" s="162">
        <f>'Datos Simulación Dinámica Int'!T51</f>
        <v>0</v>
      </c>
      <c r="U51" s="162">
        <f>'Datos Simulación Dinámica Int'!U51</f>
        <v>0</v>
      </c>
      <c r="V51" s="162">
        <f>'Datos Simulación Dinámica Int'!V51</f>
        <v>566.18154003357768</v>
      </c>
      <c r="W51" s="162">
        <f>'Datos Simulación Dinámica Int'!W51</f>
        <v>-15897.91543107625</v>
      </c>
      <c r="X51" s="162">
        <f>'Datos Simulación Dinámica Int'!X51</f>
        <v>35486.219150404468</v>
      </c>
      <c r="Y51" s="170">
        <f>'Datos Simulación Dinámica Int'!Y51</f>
        <v>472414.99999999924</v>
      </c>
      <c r="Z51" s="165">
        <f>'Datos Simulación Dinámica Int'!Z51</f>
        <v>0</v>
      </c>
      <c r="AA51" s="162">
        <f>'Datos Simulación Dinámica Int'!AA51</f>
        <v>0</v>
      </c>
      <c r="AB51" s="162">
        <f>'Datos Simulación Dinámica Int'!AB51</f>
        <v>0</v>
      </c>
      <c r="AC51" s="162">
        <f>'Datos Simulación Dinámica Int'!AC51</f>
        <v>0</v>
      </c>
      <c r="AD51" s="162">
        <f>'Datos Simulación Dinámica Int'!AD51</f>
        <v>0</v>
      </c>
      <c r="AE51" s="162">
        <f>'Datos Simulación Dinámica Int'!AE51</f>
        <v>0</v>
      </c>
      <c r="AF51" s="162">
        <f>'Datos Simulación Dinámica Int'!AF51</f>
        <v>0</v>
      </c>
      <c r="AG51" s="173">
        <f>'Datos Simulación Dinámica Int'!AG51</f>
        <v>0</v>
      </c>
      <c r="AH51" s="164">
        <f>'Datos Simulación Dinámica Int'!AH51</f>
        <v>0</v>
      </c>
      <c r="AI51" s="164">
        <f>'Datos Simulación Dinámica Int'!AI51</f>
        <v>0</v>
      </c>
      <c r="AJ51" s="164">
        <f>'Datos Simulación Dinámica Int'!AJ51</f>
        <v>0</v>
      </c>
      <c r="AK51" s="164">
        <f>'Datos Simulación Dinámica Int'!AK51</f>
        <v>0</v>
      </c>
      <c r="AL51" s="164">
        <f>'Datos Simulación Dinámica Int'!AL51</f>
        <v>0</v>
      </c>
      <c r="AM51" s="164">
        <f>'Datos Simulación Dinámica Int'!AM51</f>
        <v>0</v>
      </c>
      <c r="AN51" s="169">
        <f>'Datos Simulación Dinámica Int'!AN51</f>
        <v>19695</v>
      </c>
      <c r="AO51" s="165">
        <f>'Datos Simulación Dinámica Int'!AO51</f>
        <v>2.9103830456733704E-11</v>
      </c>
      <c r="AP51" s="162">
        <f>'Datos Simulación Dinámica Int'!AP51</f>
        <v>0</v>
      </c>
      <c r="AQ51" s="162">
        <f>'Datos Simulación Dinámica Int'!AQ51</f>
        <v>0</v>
      </c>
      <c r="AR51" s="162">
        <f>'Datos Simulación Dinámica Int'!AR51</f>
        <v>0</v>
      </c>
      <c r="AS51" s="162">
        <f>'Datos Simulación Dinámica Int'!AS51</f>
        <v>0</v>
      </c>
      <c r="AT51" s="162">
        <f>'Datos Simulación Dinámica Int'!AT51</f>
        <v>0</v>
      </c>
      <c r="AU51" s="162">
        <f>'Datos Simulación Dinámica Int'!AU51</f>
        <v>0</v>
      </c>
      <c r="AV51" s="173">
        <f>'Datos Simulación Dinámica Int'!AV51</f>
        <v>1.5543122344752192E-13</v>
      </c>
      <c r="AW51" s="164">
        <f>'Datos Simulación Dinámica Int'!AW51</f>
        <v>0</v>
      </c>
      <c r="AX51" s="164">
        <f>'Datos Simulación Dinámica Int'!AX51</f>
        <v>0</v>
      </c>
      <c r="AY51" s="164">
        <f>'Datos Simulación Dinámica Int'!AY51</f>
        <v>0</v>
      </c>
      <c r="AZ51" s="164">
        <f>'Datos Simulación Dinámica Int'!AZ51</f>
        <v>0</v>
      </c>
      <c r="BA51" s="164">
        <f>'Datos Simulación Dinámica Int'!BA51</f>
        <v>0</v>
      </c>
      <c r="BB51" s="164">
        <f>'Datos Simulación Dinámica Int'!BB51</f>
        <v>0</v>
      </c>
      <c r="BC51" s="169">
        <f>'Datos Simulación Dinámica Int'!BC51</f>
        <v>26886.137191468926</v>
      </c>
      <c r="BD51" s="165">
        <f>'Datos Simulación Dinámica Int'!BD51</f>
        <v>-4.0017766878008842E-11</v>
      </c>
      <c r="BE51" s="103">
        <f>'Datos Simulación Dinámica Int'!BE51</f>
        <v>0</v>
      </c>
      <c r="BF51" s="103">
        <f>'Datos Simulación Dinámica Int'!BF51</f>
        <v>0</v>
      </c>
      <c r="BG51" s="103">
        <f>'Datos Simulación Dinámica Int'!BG51</f>
        <v>0</v>
      </c>
      <c r="BH51" s="103">
        <f>'Datos Simulación Dinámica Int'!BH51</f>
        <v>0</v>
      </c>
      <c r="BI51" s="103">
        <f>'Datos Simulación Dinámica Int'!BI51</f>
        <v>0</v>
      </c>
      <c r="BJ51" s="103">
        <f>'Datos Simulación Dinámica Int'!BJ51</f>
        <v>0</v>
      </c>
      <c r="BK51" s="173">
        <f>'Datos Simulación Dinámica Int'!BK51</f>
        <v>-1.4432899320127035E-13</v>
      </c>
      <c r="BL51" s="113">
        <f>'Datos Simulación Dinámica Int'!BL51</f>
        <v>0</v>
      </c>
      <c r="BM51" s="102">
        <f>'Datos Simulación Dinámica Int'!BM51</f>
        <v>0</v>
      </c>
      <c r="BN51" s="102">
        <f>'Datos Simulación Dinámica Int'!BN51</f>
        <v>0</v>
      </c>
      <c r="BO51" s="102">
        <f>'Datos Simulación Dinámica Int'!BO51</f>
        <v>0</v>
      </c>
      <c r="BP51" s="102">
        <f>'Datos Simulación Dinámica Int'!BP51</f>
        <v>0</v>
      </c>
      <c r="BQ51" s="102">
        <f>'Datos Simulación Dinámica Int'!BQ51</f>
        <v>0</v>
      </c>
      <c r="BR51" s="169">
        <f>'Datos Simulación Dinámica Int'!BR51</f>
        <v>285002.99999999953</v>
      </c>
      <c r="BS51" s="165">
        <f>'Datos Simulación Dinámica Int'!BS51</f>
        <v>-4.6566128730773926E-10</v>
      </c>
      <c r="BT51" s="103">
        <f>'Datos Simulación Dinámica Int'!BT51</f>
        <v>0</v>
      </c>
      <c r="BU51" s="103">
        <f>'Datos Simulación Dinámica Int'!BU51</f>
        <v>0</v>
      </c>
      <c r="BV51" s="103">
        <f>'Datos Simulación Dinámica Int'!BV51</f>
        <v>0</v>
      </c>
      <c r="BW51" s="103">
        <f>'Datos Simulación Dinámica Int'!BW51</f>
        <v>0</v>
      </c>
      <c r="BX51" s="103">
        <f>'Datos Simulación Dinámica Int'!BX51</f>
        <v>0</v>
      </c>
      <c r="BY51" s="103">
        <f>'Datos Simulación Dinámica Int'!BY51</f>
        <v>0</v>
      </c>
      <c r="BZ51" s="173">
        <f>'Datos Simulación Dinámica Int'!BZ51</f>
        <v>-1.6653345369377348E-13</v>
      </c>
      <c r="CA51" s="113">
        <f>'Datos Simulación Dinámica Int'!CA51</f>
        <v>0</v>
      </c>
      <c r="CB51" s="102">
        <f>'Datos Simulación Dinámica Int'!CB51</f>
        <v>0</v>
      </c>
      <c r="CC51" s="102">
        <f>'Datos Simulación Dinámica Int'!CC51</f>
        <v>0</v>
      </c>
      <c r="CD51" s="102">
        <f>'Datos Simulación Dinámica Int'!CD51</f>
        <v>0</v>
      </c>
      <c r="CE51" s="102">
        <f>'Datos Simulación Dinámica Int'!CE51</f>
        <v>0</v>
      </c>
      <c r="CF51" s="102">
        <f>'Datos Simulación Dinámica Int'!CF51</f>
        <v>0</v>
      </c>
      <c r="CG51" s="169">
        <f>'Datos Simulación Dinámica Int'!CG51</f>
        <v>121633.99999999981</v>
      </c>
      <c r="CH51" s="165">
        <f>'Datos Simulación Dinámica Int'!CH51</f>
        <v>-1.8917489796876907E-10</v>
      </c>
      <c r="CI51" s="103">
        <f>'Datos Simulación Dinámica Int'!CI51</f>
        <v>0</v>
      </c>
      <c r="CJ51" s="103">
        <f>'Datos Simulación Dinámica Int'!CJ51</f>
        <v>0</v>
      </c>
      <c r="CK51" s="103">
        <f>'Datos Simulación Dinámica Int'!CK51</f>
        <v>0</v>
      </c>
      <c r="CL51" s="103">
        <f>'Datos Simulación Dinámica Int'!CL51</f>
        <v>0</v>
      </c>
      <c r="CM51" s="103">
        <f>'Datos Simulación Dinámica Int'!CM51</f>
        <v>0</v>
      </c>
      <c r="CN51" s="103">
        <f>'Datos Simulación Dinámica Int'!CN51</f>
        <v>0</v>
      </c>
      <c r="CO51" s="173">
        <f>'Datos Simulación Dinámica Int'!CO51</f>
        <v>-1.5543122344752192E-13</v>
      </c>
      <c r="CP51" s="113">
        <f>'Datos Simulación Dinámica Int'!CP51</f>
        <v>0</v>
      </c>
      <c r="CQ51" s="102">
        <f>'Datos Simulación Dinámica Int'!CQ51</f>
        <v>0</v>
      </c>
      <c r="CR51" s="102">
        <f>'Datos Simulación Dinámica Int'!CR51</f>
        <v>0</v>
      </c>
      <c r="CS51" s="102">
        <f>'Datos Simulación Dinámica Int'!CS51</f>
        <v>0</v>
      </c>
      <c r="CT51" s="102">
        <f>'Datos Simulación Dinámica Int'!CT51</f>
        <v>0</v>
      </c>
      <c r="CU51" s="102">
        <f>'Datos Simulación Dinámica Int'!CU51</f>
        <v>0</v>
      </c>
      <c r="CV51" s="169">
        <f>'Datos Simulación Dinámica Int'!CV51</f>
        <v>3132.9999999999955</v>
      </c>
      <c r="CW51" s="165">
        <f>'Datos Simulación Dinámica Int'!CW51</f>
        <v>-4.5474735088646412E-12</v>
      </c>
      <c r="CX51" s="103">
        <f>'Datos Simulación Dinámica Int'!CX51</f>
        <v>0</v>
      </c>
      <c r="CY51" s="103">
        <f>'Datos Simulación Dinámica Int'!CY51</f>
        <v>0</v>
      </c>
      <c r="CZ51" s="103">
        <f>'Datos Simulación Dinámica Int'!CZ51</f>
        <v>0</v>
      </c>
      <c r="DA51" s="103">
        <f>'Datos Simulación Dinámica Int'!DA51</f>
        <v>0</v>
      </c>
      <c r="DB51" s="103">
        <f>'Datos Simulación Dinámica Int'!DB51</f>
        <v>0</v>
      </c>
      <c r="DC51" s="103">
        <f>'Datos Simulación Dinámica Int'!DC51</f>
        <v>0</v>
      </c>
      <c r="DD51" s="173">
        <f>'Datos Simulación Dinámica Int'!DD51</f>
        <v>-1.4432899320127035E-13</v>
      </c>
      <c r="DE51" s="113">
        <f>'Datos Simulación Dinámica Int'!DE51</f>
        <v>0</v>
      </c>
      <c r="DF51" s="102">
        <f>'Datos Simulación Dinámica Int'!DF51</f>
        <v>0</v>
      </c>
      <c r="DG51" s="102">
        <f>'Datos Simulación Dinámica Int'!DG51</f>
        <v>0</v>
      </c>
      <c r="DH51" s="102">
        <f>'Datos Simulación Dinámica Int'!DH51</f>
        <v>0</v>
      </c>
      <c r="DI51" s="102">
        <f>'Datos Simulación Dinámica Int'!DI51</f>
        <v>0</v>
      </c>
      <c r="DJ51" s="102">
        <f>'Datos Simulación Dinámica Int'!DJ51</f>
        <v>0</v>
      </c>
      <c r="DK51" s="169">
        <f>'Datos Simulación Dinámica Int'!DK51</f>
        <v>160235.99999999977</v>
      </c>
      <c r="DL51" s="165">
        <f>'Datos Simulación Dinámica Int'!DL51</f>
        <v>-2.3283064365386963E-10</v>
      </c>
      <c r="DM51" s="103">
        <f>'Datos Simulación Dinámica Int'!DM51</f>
        <v>0</v>
      </c>
      <c r="DN51" s="103">
        <f>'Datos Simulación Dinámica Int'!DN51</f>
        <v>0</v>
      </c>
      <c r="DO51" s="103">
        <f>'Datos Simulación Dinámica Int'!DO51</f>
        <v>0</v>
      </c>
      <c r="DP51" s="103">
        <f>'Datos Simulación Dinámica Int'!DP51</f>
        <v>0</v>
      </c>
      <c r="DQ51" s="103">
        <f>'Datos Simulación Dinámica Int'!DQ51</f>
        <v>0</v>
      </c>
      <c r="DR51" s="103">
        <f>'Datos Simulación Dinámica Int'!DR51</f>
        <v>0</v>
      </c>
      <c r="DS51" s="173">
        <f>'Datos Simulación Dinámica Int'!DS51</f>
        <v>-1.4432899320127035E-13</v>
      </c>
      <c r="DT51" s="102">
        <f>'Datos Simulación Dinámica Int'!DT51</f>
        <v>0</v>
      </c>
      <c r="DU51" s="102">
        <f>'Datos Simulación Dinámica Int'!DU51</f>
        <v>0</v>
      </c>
      <c r="DV51" s="102">
        <f>'Datos Simulación Dinámica Int'!DV51</f>
        <v>0</v>
      </c>
      <c r="DW51" s="102">
        <f>'Datos Simulación Dinámica Int'!DW51</f>
        <v>0</v>
      </c>
      <c r="DX51" s="102">
        <f>'Datos Simulación Dinámica Int'!DX51</f>
        <v>0</v>
      </c>
      <c r="DY51" s="102">
        <f>'Datos Simulación Dinámica Int'!DY51</f>
        <v>0</v>
      </c>
    </row>
    <row r="52" spans="1:129" ht="15" customHeight="1" x14ac:dyDescent="0.55000000000000004">
      <c r="A52" s="152">
        <f>'Datos Simulación Dinámica Int'!A52</f>
        <v>44</v>
      </c>
      <c r="B52" s="152" t="str">
        <f>'Datos Simulación Dinámica Int'!B52</f>
        <v>027002</v>
      </c>
      <c r="C52" s="151" t="str">
        <f>'Datos Simulación Dinámica Int'!C52</f>
        <v>Fabricación de cemento, artículos de hormigón y piedra</v>
      </c>
      <c r="D52" s="165">
        <f>'Datos Simulación Dinámica Int'!D52</f>
        <v>422.36579007705041</v>
      </c>
      <c r="E52" s="162">
        <f>'Datos Simulación Dinámica Int'!E52</f>
        <v>7562.4164357295649</v>
      </c>
      <c r="F52" s="162">
        <f>'Datos Simulación Dinámica Int'!F52</f>
        <v>0</v>
      </c>
      <c r="G52" s="162">
        <f>'Datos Simulación Dinámica Int'!G52</f>
        <v>0</v>
      </c>
      <c r="H52" s="162">
        <f>'Datos Simulación Dinámica Int'!H52</f>
        <v>324.39923025930648</v>
      </c>
      <c r="I52" s="162">
        <f>'Datos Simulación Dinámica Int'!I52</f>
        <v>-17844.867982134983</v>
      </c>
      <c r="J52" s="162">
        <f>'Datos Simulación Dinámica Int'!J52</f>
        <v>10380.418106223162</v>
      </c>
      <c r="K52" s="315">
        <f>'Datos Simulación Dinámica Int'!K52</f>
        <v>1690762.9999999967</v>
      </c>
      <c r="L52" s="321">
        <f>'Datos Simulación Dinámica Int'!L52</f>
        <v>20195.99999999996</v>
      </c>
      <c r="M52" s="321">
        <f>'Datos Simulación Dinámica Int'!M52</f>
        <v>101630.549036827</v>
      </c>
      <c r="N52" s="321">
        <f>'Datos Simulación Dinámica Int'!N52</f>
        <v>696816</v>
      </c>
      <c r="O52" s="321">
        <f>'Datos Simulación Dinámica Int'!O52</f>
        <v>231193</v>
      </c>
      <c r="P52" s="321">
        <f>'Datos Simulación Dinámica Int'!P52</f>
        <v>8384</v>
      </c>
      <c r="Q52" s="321">
        <f>'Datos Simulación Dinámica Int'!Q52</f>
        <v>457239</v>
      </c>
      <c r="R52" s="318">
        <f>'Datos Simulación Dinámica Int'!R52</f>
        <v>422.36579007705041</v>
      </c>
      <c r="S52" s="162">
        <f>'Datos Simulación Dinámica Int'!S52</f>
        <v>7562.4164357295649</v>
      </c>
      <c r="T52" s="162">
        <f>'Datos Simulación Dinámica Int'!T52</f>
        <v>0</v>
      </c>
      <c r="U52" s="162">
        <f>'Datos Simulación Dinámica Int'!U52</f>
        <v>0</v>
      </c>
      <c r="V52" s="162">
        <f>'Datos Simulación Dinámica Int'!V52</f>
        <v>324.39923025930648</v>
      </c>
      <c r="W52" s="162">
        <f>'Datos Simulación Dinámica Int'!W52</f>
        <v>-17844.867982134983</v>
      </c>
      <c r="X52" s="162">
        <f>'Datos Simulación Dinámica Int'!X52</f>
        <v>10380.418106223162</v>
      </c>
      <c r="Y52" s="170">
        <f>'Datos Simulación Dinámica Int'!Y52</f>
        <v>1690762.9999999967</v>
      </c>
      <c r="Z52" s="165">
        <f>'Datos Simulación Dinámica Int'!Z52</f>
        <v>0</v>
      </c>
      <c r="AA52" s="162">
        <f>'Datos Simulación Dinámica Int'!AA52</f>
        <v>0</v>
      </c>
      <c r="AB52" s="162">
        <f>'Datos Simulación Dinámica Int'!AB52</f>
        <v>0</v>
      </c>
      <c r="AC52" s="162">
        <f>'Datos Simulación Dinámica Int'!AC52</f>
        <v>0</v>
      </c>
      <c r="AD52" s="162">
        <f>'Datos Simulación Dinámica Int'!AD52</f>
        <v>0</v>
      </c>
      <c r="AE52" s="162">
        <f>'Datos Simulación Dinámica Int'!AE52</f>
        <v>0</v>
      </c>
      <c r="AF52" s="162">
        <f>'Datos Simulación Dinámica Int'!AF52</f>
        <v>0</v>
      </c>
      <c r="AG52" s="173">
        <f>'Datos Simulación Dinámica Int'!AG52</f>
        <v>0</v>
      </c>
      <c r="AH52" s="164">
        <f>'Datos Simulación Dinámica Int'!AH52</f>
        <v>0</v>
      </c>
      <c r="AI52" s="164">
        <f>'Datos Simulación Dinámica Int'!AI52</f>
        <v>0</v>
      </c>
      <c r="AJ52" s="164">
        <f>'Datos Simulación Dinámica Int'!AJ52</f>
        <v>0</v>
      </c>
      <c r="AK52" s="164">
        <f>'Datos Simulación Dinámica Int'!AK52</f>
        <v>0</v>
      </c>
      <c r="AL52" s="164">
        <f>'Datos Simulación Dinámica Int'!AL52</f>
        <v>0</v>
      </c>
      <c r="AM52" s="164">
        <f>'Datos Simulación Dinámica Int'!AM52</f>
        <v>0</v>
      </c>
      <c r="AN52" s="169">
        <f>'Datos Simulación Dinámica Int'!AN52</f>
        <v>20196</v>
      </c>
      <c r="AO52" s="165">
        <f>'Datos Simulación Dinámica Int'!AO52</f>
        <v>4.0017766878008842E-11</v>
      </c>
      <c r="AP52" s="162">
        <f>'Datos Simulación Dinámica Int'!AP52</f>
        <v>0</v>
      </c>
      <c r="AQ52" s="162">
        <f>'Datos Simulación Dinámica Int'!AQ52</f>
        <v>0</v>
      </c>
      <c r="AR52" s="162">
        <f>'Datos Simulación Dinámica Int'!AR52</f>
        <v>0</v>
      </c>
      <c r="AS52" s="162">
        <f>'Datos Simulación Dinámica Int'!AS52</f>
        <v>0</v>
      </c>
      <c r="AT52" s="162">
        <f>'Datos Simulación Dinámica Int'!AT52</f>
        <v>0</v>
      </c>
      <c r="AU52" s="162">
        <f>'Datos Simulación Dinámica Int'!AU52</f>
        <v>0</v>
      </c>
      <c r="AV52" s="173">
        <f>'Datos Simulación Dinámica Int'!AV52</f>
        <v>1.9984014443252818E-13</v>
      </c>
      <c r="AW52" s="164">
        <f>'Datos Simulación Dinámica Int'!AW52</f>
        <v>0</v>
      </c>
      <c r="AX52" s="164">
        <f>'Datos Simulación Dinámica Int'!AX52</f>
        <v>0</v>
      </c>
      <c r="AY52" s="164">
        <f>'Datos Simulación Dinámica Int'!AY52</f>
        <v>0</v>
      </c>
      <c r="AZ52" s="164">
        <f>'Datos Simulación Dinámica Int'!AZ52</f>
        <v>0</v>
      </c>
      <c r="BA52" s="164">
        <f>'Datos Simulación Dinámica Int'!BA52</f>
        <v>0</v>
      </c>
      <c r="BB52" s="164">
        <f>'Datos Simulación Dinámica Int'!BB52</f>
        <v>0</v>
      </c>
      <c r="BC52" s="169">
        <f>'Datos Simulación Dinámica Int'!BC52</f>
        <v>101630.54903682679</v>
      </c>
      <c r="BD52" s="165">
        <f>'Datos Simulación Dinámica Int'!BD52</f>
        <v>-2.0372681319713593E-10</v>
      </c>
      <c r="BE52" s="103">
        <f>'Datos Simulación Dinámica Int'!BE52</f>
        <v>0</v>
      </c>
      <c r="BF52" s="103">
        <f>'Datos Simulación Dinámica Int'!BF52</f>
        <v>0</v>
      </c>
      <c r="BG52" s="103">
        <f>'Datos Simulación Dinámica Int'!BG52</f>
        <v>0</v>
      </c>
      <c r="BH52" s="103">
        <f>'Datos Simulación Dinámica Int'!BH52</f>
        <v>0</v>
      </c>
      <c r="BI52" s="103">
        <f>'Datos Simulación Dinámica Int'!BI52</f>
        <v>0</v>
      </c>
      <c r="BJ52" s="103">
        <f>'Datos Simulación Dinámica Int'!BJ52</f>
        <v>0</v>
      </c>
      <c r="BK52" s="173">
        <f>'Datos Simulación Dinámica Int'!BK52</f>
        <v>-1.9984014443252818E-13</v>
      </c>
      <c r="BL52" s="113">
        <f>'Datos Simulación Dinámica Int'!BL52</f>
        <v>0</v>
      </c>
      <c r="BM52" s="102">
        <f>'Datos Simulación Dinámica Int'!BM52</f>
        <v>0</v>
      </c>
      <c r="BN52" s="102">
        <f>'Datos Simulación Dinámica Int'!BN52</f>
        <v>0</v>
      </c>
      <c r="BO52" s="102">
        <f>'Datos Simulación Dinámica Int'!BO52</f>
        <v>0</v>
      </c>
      <c r="BP52" s="102">
        <f>'Datos Simulación Dinámica Int'!BP52</f>
        <v>0</v>
      </c>
      <c r="BQ52" s="102">
        <f>'Datos Simulación Dinámica Int'!BQ52</f>
        <v>0</v>
      </c>
      <c r="BR52" s="169">
        <f>'Datos Simulación Dinámica Int'!BR52</f>
        <v>696815.99999999872</v>
      </c>
      <c r="BS52" s="165">
        <f>'Datos Simulación Dinámica Int'!BS52</f>
        <v>-1.280568540096283E-9</v>
      </c>
      <c r="BT52" s="103">
        <f>'Datos Simulación Dinámica Int'!BT52</f>
        <v>0</v>
      </c>
      <c r="BU52" s="103">
        <f>'Datos Simulación Dinámica Int'!BU52</f>
        <v>0</v>
      </c>
      <c r="BV52" s="103">
        <f>'Datos Simulación Dinámica Int'!BV52</f>
        <v>0</v>
      </c>
      <c r="BW52" s="103">
        <f>'Datos Simulación Dinámica Int'!BW52</f>
        <v>0</v>
      </c>
      <c r="BX52" s="103">
        <f>'Datos Simulación Dinámica Int'!BX52</f>
        <v>0</v>
      </c>
      <c r="BY52" s="103">
        <f>'Datos Simulación Dinámica Int'!BY52</f>
        <v>0</v>
      </c>
      <c r="BZ52" s="173">
        <f>'Datos Simulación Dinámica Int'!BZ52</f>
        <v>-1.8873791418627661E-13</v>
      </c>
      <c r="CA52" s="113">
        <f>'Datos Simulación Dinámica Int'!CA52</f>
        <v>0</v>
      </c>
      <c r="CB52" s="102">
        <f>'Datos Simulación Dinámica Int'!CB52</f>
        <v>0</v>
      </c>
      <c r="CC52" s="102">
        <f>'Datos Simulación Dinámica Int'!CC52</f>
        <v>0</v>
      </c>
      <c r="CD52" s="102">
        <f>'Datos Simulación Dinámica Int'!CD52</f>
        <v>0</v>
      </c>
      <c r="CE52" s="102">
        <f>'Datos Simulación Dinámica Int'!CE52</f>
        <v>0</v>
      </c>
      <c r="CF52" s="102">
        <f>'Datos Simulación Dinámica Int'!CF52</f>
        <v>0</v>
      </c>
      <c r="CG52" s="169">
        <f>'Datos Simulación Dinámica Int'!CG52</f>
        <v>231192.99999999956</v>
      </c>
      <c r="CH52" s="165">
        <f>'Datos Simulación Dinámica Int'!CH52</f>
        <v>-4.3655745685100555E-10</v>
      </c>
      <c r="CI52" s="103">
        <f>'Datos Simulación Dinámica Int'!CI52</f>
        <v>0</v>
      </c>
      <c r="CJ52" s="103">
        <f>'Datos Simulación Dinámica Int'!CJ52</f>
        <v>0</v>
      </c>
      <c r="CK52" s="103">
        <f>'Datos Simulación Dinámica Int'!CK52</f>
        <v>0</v>
      </c>
      <c r="CL52" s="103">
        <f>'Datos Simulación Dinámica Int'!CL52</f>
        <v>0</v>
      </c>
      <c r="CM52" s="103">
        <f>'Datos Simulación Dinámica Int'!CM52</f>
        <v>0</v>
      </c>
      <c r="CN52" s="103">
        <f>'Datos Simulación Dinámica Int'!CN52</f>
        <v>0</v>
      </c>
      <c r="CO52" s="173">
        <f>'Datos Simulación Dinámica Int'!CO52</f>
        <v>-1.8873791418627661E-13</v>
      </c>
      <c r="CP52" s="113">
        <f>'Datos Simulación Dinámica Int'!CP52</f>
        <v>0</v>
      </c>
      <c r="CQ52" s="102">
        <f>'Datos Simulación Dinámica Int'!CQ52</f>
        <v>0</v>
      </c>
      <c r="CR52" s="102">
        <f>'Datos Simulación Dinámica Int'!CR52</f>
        <v>0</v>
      </c>
      <c r="CS52" s="102">
        <f>'Datos Simulación Dinámica Int'!CS52</f>
        <v>0</v>
      </c>
      <c r="CT52" s="102">
        <f>'Datos Simulación Dinámica Int'!CT52</f>
        <v>0</v>
      </c>
      <c r="CU52" s="102">
        <f>'Datos Simulación Dinámica Int'!CU52</f>
        <v>0</v>
      </c>
      <c r="CV52" s="169">
        <f>'Datos Simulación Dinámica Int'!CV52</f>
        <v>8383.9999999999836</v>
      </c>
      <c r="CW52" s="165">
        <f>'Datos Simulación Dinámica Int'!CW52</f>
        <v>-1.6370904631912708E-11</v>
      </c>
      <c r="CX52" s="103">
        <f>'Datos Simulación Dinámica Int'!CX52</f>
        <v>0</v>
      </c>
      <c r="CY52" s="103">
        <f>'Datos Simulación Dinámica Int'!CY52</f>
        <v>0</v>
      </c>
      <c r="CZ52" s="103">
        <f>'Datos Simulación Dinámica Int'!CZ52</f>
        <v>0</v>
      </c>
      <c r="DA52" s="103">
        <f>'Datos Simulación Dinámica Int'!DA52</f>
        <v>0</v>
      </c>
      <c r="DB52" s="103">
        <f>'Datos Simulación Dinámica Int'!DB52</f>
        <v>0</v>
      </c>
      <c r="DC52" s="103">
        <f>'Datos Simulación Dinámica Int'!DC52</f>
        <v>0</v>
      </c>
      <c r="DD52" s="173">
        <f>'Datos Simulación Dinámica Int'!DD52</f>
        <v>-1.9984014443252818E-13</v>
      </c>
      <c r="DE52" s="113">
        <f>'Datos Simulación Dinámica Int'!DE52</f>
        <v>0</v>
      </c>
      <c r="DF52" s="102">
        <f>'Datos Simulación Dinámica Int'!DF52</f>
        <v>0</v>
      </c>
      <c r="DG52" s="102">
        <f>'Datos Simulación Dinámica Int'!DG52</f>
        <v>0</v>
      </c>
      <c r="DH52" s="102">
        <f>'Datos Simulación Dinámica Int'!DH52</f>
        <v>0</v>
      </c>
      <c r="DI52" s="102">
        <f>'Datos Simulación Dinámica Int'!DI52</f>
        <v>0</v>
      </c>
      <c r="DJ52" s="102">
        <f>'Datos Simulación Dinámica Int'!DJ52</f>
        <v>0</v>
      </c>
      <c r="DK52" s="169">
        <f>'Datos Simulación Dinámica Int'!DK52</f>
        <v>457238.99999999907</v>
      </c>
      <c r="DL52" s="165">
        <f>'Datos Simulación Dinámica Int'!DL52</f>
        <v>-9.3132257461547852E-10</v>
      </c>
      <c r="DM52" s="103">
        <f>'Datos Simulación Dinámica Int'!DM52</f>
        <v>0</v>
      </c>
      <c r="DN52" s="103">
        <f>'Datos Simulación Dinámica Int'!DN52</f>
        <v>0</v>
      </c>
      <c r="DO52" s="103">
        <f>'Datos Simulación Dinámica Int'!DO52</f>
        <v>0</v>
      </c>
      <c r="DP52" s="103">
        <f>'Datos Simulación Dinámica Int'!DP52</f>
        <v>0</v>
      </c>
      <c r="DQ52" s="103">
        <f>'Datos Simulación Dinámica Int'!DQ52</f>
        <v>0</v>
      </c>
      <c r="DR52" s="103">
        <f>'Datos Simulación Dinámica Int'!DR52</f>
        <v>0</v>
      </c>
      <c r="DS52" s="173">
        <f>'Datos Simulación Dinámica Int'!DS52</f>
        <v>-1.9984014443252818E-13</v>
      </c>
      <c r="DT52" s="102">
        <f>'Datos Simulación Dinámica Int'!DT52</f>
        <v>0</v>
      </c>
      <c r="DU52" s="102">
        <f>'Datos Simulación Dinámica Int'!DU52</f>
        <v>0</v>
      </c>
      <c r="DV52" s="102">
        <f>'Datos Simulación Dinámica Int'!DV52</f>
        <v>0</v>
      </c>
      <c r="DW52" s="102">
        <f>'Datos Simulación Dinámica Int'!DW52</f>
        <v>0</v>
      </c>
      <c r="DX52" s="102">
        <f>'Datos Simulación Dinámica Int'!DX52</f>
        <v>0</v>
      </c>
      <c r="DY52" s="102">
        <f>'Datos Simulación Dinámica Int'!DY52</f>
        <v>0</v>
      </c>
    </row>
    <row r="53" spans="1:129" ht="15" customHeight="1" x14ac:dyDescent="0.55000000000000004">
      <c r="A53" s="152">
        <f>'Datos Simulación Dinámica Int'!A53</f>
        <v>45</v>
      </c>
      <c r="B53" s="152" t="str">
        <f>'Datos Simulación Dinámica Int'!B53</f>
        <v>028001</v>
      </c>
      <c r="C53" s="151" t="str">
        <f>'Datos Simulación Dinámica Int'!C53</f>
        <v xml:space="preserve">Fabricación de metales comunes </v>
      </c>
      <c r="D53" s="165">
        <f>'Datos Simulación Dinámica Int'!D53</f>
        <v>399253.91711551248</v>
      </c>
      <c r="E53" s="162">
        <f>'Datos Simulación Dinámica Int'!E53</f>
        <v>21213.91436465221</v>
      </c>
      <c r="F53" s="162">
        <f>'Datos Simulación Dinámica Int'!F53</f>
        <v>0</v>
      </c>
      <c r="G53" s="162">
        <f>'Datos Simulación Dinámica Int'!G53</f>
        <v>0</v>
      </c>
      <c r="H53" s="162">
        <f>'Datos Simulación Dinámica Int'!H53</f>
        <v>18015.223810477462</v>
      </c>
      <c r="I53" s="162">
        <f>'Datos Simulación Dinámica Int'!I53</f>
        <v>-32422.089296338578</v>
      </c>
      <c r="J53" s="162">
        <f>'Datos Simulación Dinámica Int'!J53</f>
        <v>392446.86823672138</v>
      </c>
      <c r="K53" s="315">
        <f>'Datos Simulación Dinámica Int'!K53</f>
        <v>1271294.9999999998</v>
      </c>
      <c r="L53" s="321">
        <f>'Datos Simulación Dinámica Int'!L53</f>
        <v>5324.9999999999991</v>
      </c>
      <c r="M53" s="321">
        <f>'Datos Simulación Dinámica Int'!M53</f>
        <v>331095.02065297484</v>
      </c>
      <c r="N53" s="321">
        <f>'Datos Simulación Dinámica Int'!N53</f>
        <v>267750</v>
      </c>
      <c r="O53" s="321">
        <f>'Datos Simulación Dinámica Int'!O53</f>
        <v>70093</v>
      </c>
      <c r="P53" s="321">
        <f>'Datos Simulación Dinámica Int'!P53</f>
        <v>4404</v>
      </c>
      <c r="Q53" s="321">
        <f>'Datos Simulación Dinámica Int'!Q53</f>
        <v>193253</v>
      </c>
      <c r="R53" s="318">
        <f>'Datos Simulación Dinámica Int'!R53</f>
        <v>399253.91711551248</v>
      </c>
      <c r="S53" s="162">
        <f>'Datos Simulación Dinámica Int'!S53</f>
        <v>21213.91436465221</v>
      </c>
      <c r="T53" s="162">
        <f>'Datos Simulación Dinámica Int'!T53</f>
        <v>0</v>
      </c>
      <c r="U53" s="162">
        <f>'Datos Simulación Dinámica Int'!U53</f>
        <v>0</v>
      </c>
      <c r="V53" s="162">
        <f>'Datos Simulación Dinámica Int'!V53</f>
        <v>18015.223810477462</v>
      </c>
      <c r="W53" s="162">
        <f>'Datos Simulación Dinámica Int'!W53</f>
        <v>-32422.089296338578</v>
      </c>
      <c r="X53" s="162">
        <f>'Datos Simulación Dinámica Int'!X53</f>
        <v>392446.86823672138</v>
      </c>
      <c r="Y53" s="170">
        <f>'Datos Simulación Dinámica Int'!Y53</f>
        <v>1271294.9999999998</v>
      </c>
      <c r="Z53" s="165">
        <f>'Datos Simulación Dinámica Int'!Z53</f>
        <v>0</v>
      </c>
      <c r="AA53" s="162">
        <f>'Datos Simulación Dinámica Int'!AA53</f>
        <v>0</v>
      </c>
      <c r="AB53" s="162">
        <f>'Datos Simulación Dinámica Int'!AB53</f>
        <v>0</v>
      </c>
      <c r="AC53" s="162">
        <f>'Datos Simulación Dinámica Int'!AC53</f>
        <v>0</v>
      </c>
      <c r="AD53" s="162">
        <f>'Datos Simulación Dinámica Int'!AD53</f>
        <v>0</v>
      </c>
      <c r="AE53" s="162">
        <f>'Datos Simulación Dinámica Int'!AE53</f>
        <v>0</v>
      </c>
      <c r="AF53" s="162">
        <f>'Datos Simulación Dinámica Int'!AF53</f>
        <v>0</v>
      </c>
      <c r="AG53" s="173">
        <f>'Datos Simulación Dinámica Int'!AG53</f>
        <v>0</v>
      </c>
      <c r="AH53" s="164">
        <f>'Datos Simulación Dinámica Int'!AH53</f>
        <v>0</v>
      </c>
      <c r="AI53" s="164">
        <f>'Datos Simulación Dinámica Int'!AI53</f>
        <v>0</v>
      </c>
      <c r="AJ53" s="164">
        <f>'Datos Simulación Dinámica Int'!AJ53</f>
        <v>0</v>
      </c>
      <c r="AK53" s="164">
        <f>'Datos Simulación Dinámica Int'!AK53</f>
        <v>0</v>
      </c>
      <c r="AL53" s="164">
        <f>'Datos Simulación Dinámica Int'!AL53</f>
        <v>0</v>
      </c>
      <c r="AM53" s="164">
        <f>'Datos Simulación Dinámica Int'!AM53</f>
        <v>0</v>
      </c>
      <c r="AN53" s="169">
        <f>'Datos Simulación Dinámica Int'!AN53</f>
        <v>5325</v>
      </c>
      <c r="AO53" s="165">
        <f>'Datos Simulación Dinámica Int'!AO53</f>
        <v>0</v>
      </c>
      <c r="AP53" s="162">
        <f>'Datos Simulación Dinámica Int'!AP53</f>
        <v>0</v>
      </c>
      <c r="AQ53" s="162">
        <f>'Datos Simulación Dinámica Int'!AQ53</f>
        <v>0</v>
      </c>
      <c r="AR53" s="162">
        <f>'Datos Simulación Dinámica Int'!AR53</f>
        <v>0</v>
      </c>
      <c r="AS53" s="162">
        <f>'Datos Simulación Dinámica Int'!AS53</f>
        <v>0</v>
      </c>
      <c r="AT53" s="162">
        <f>'Datos Simulación Dinámica Int'!AT53</f>
        <v>0</v>
      </c>
      <c r="AU53" s="162">
        <f>'Datos Simulación Dinámica Int'!AU53</f>
        <v>0</v>
      </c>
      <c r="AV53" s="173">
        <f>'Datos Simulación Dinámica Int'!AV53</f>
        <v>2.2204460492503131E-14</v>
      </c>
      <c r="AW53" s="164">
        <f>'Datos Simulación Dinámica Int'!AW53</f>
        <v>0</v>
      </c>
      <c r="AX53" s="164">
        <f>'Datos Simulación Dinámica Int'!AX53</f>
        <v>0</v>
      </c>
      <c r="AY53" s="164">
        <f>'Datos Simulación Dinámica Int'!AY53</f>
        <v>0</v>
      </c>
      <c r="AZ53" s="164">
        <f>'Datos Simulación Dinámica Int'!AZ53</f>
        <v>0</v>
      </c>
      <c r="BA53" s="164">
        <f>'Datos Simulación Dinámica Int'!BA53</f>
        <v>0</v>
      </c>
      <c r="BB53" s="164">
        <f>'Datos Simulación Dinámica Int'!BB53</f>
        <v>0</v>
      </c>
      <c r="BC53" s="169">
        <f>'Datos Simulación Dinámica Int'!BC53</f>
        <v>331095.02065297472</v>
      </c>
      <c r="BD53" s="165">
        <f>'Datos Simulación Dinámica Int'!BD53</f>
        <v>0</v>
      </c>
      <c r="BE53" s="103">
        <f>'Datos Simulación Dinámica Int'!BE53</f>
        <v>0</v>
      </c>
      <c r="BF53" s="103">
        <f>'Datos Simulación Dinámica Int'!BF53</f>
        <v>0</v>
      </c>
      <c r="BG53" s="103">
        <f>'Datos Simulación Dinámica Int'!BG53</f>
        <v>0</v>
      </c>
      <c r="BH53" s="103">
        <f>'Datos Simulación Dinámica Int'!BH53</f>
        <v>0</v>
      </c>
      <c r="BI53" s="103">
        <f>'Datos Simulación Dinámica Int'!BI53</f>
        <v>0</v>
      </c>
      <c r="BJ53" s="103">
        <f>'Datos Simulación Dinámica Int'!BJ53</f>
        <v>0</v>
      </c>
      <c r="BK53" s="173">
        <f>'Datos Simulación Dinámica Int'!BK53</f>
        <v>-3.3306690738754696E-14</v>
      </c>
      <c r="BL53" s="113">
        <f>'Datos Simulación Dinámica Int'!BL53</f>
        <v>0</v>
      </c>
      <c r="BM53" s="102">
        <f>'Datos Simulación Dinámica Int'!BM53</f>
        <v>0</v>
      </c>
      <c r="BN53" s="102">
        <f>'Datos Simulación Dinámica Int'!BN53</f>
        <v>0</v>
      </c>
      <c r="BO53" s="102">
        <f>'Datos Simulación Dinámica Int'!BO53</f>
        <v>0</v>
      </c>
      <c r="BP53" s="102">
        <f>'Datos Simulación Dinámica Int'!BP53</f>
        <v>0</v>
      </c>
      <c r="BQ53" s="102">
        <f>'Datos Simulación Dinámica Int'!BQ53</f>
        <v>0</v>
      </c>
      <c r="BR53" s="169">
        <f>'Datos Simulación Dinámica Int'!BR53</f>
        <v>267749.99999999994</v>
      </c>
      <c r="BS53" s="165">
        <f>'Datos Simulación Dinámica Int'!BS53</f>
        <v>0</v>
      </c>
      <c r="BT53" s="103">
        <f>'Datos Simulación Dinámica Int'!BT53</f>
        <v>0</v>
      </c>
      <c r="BU53" s="103">
        <f>'Datos Simulación Dinámica Int'!BU53</f>
        <v>0</v>
      </c>
      <c r="BV53" s="103">
        <f>'Datos Simulación Dinámica Int'!BV53</f>
        <v>0</v>
      </c>
      <c r="BW53" s="103">
        <f>'Datos Simulación Dinámica Int'!BW53</f>
        <v>0</v>
      </c>
      <c r="BX53" s="103">
        <f>'Datos Simulación Dinámica Int'!BX53</f>
        <v>0</v>
      </c>
      <c r="BY53" s="103">
        <f>'Datos Simulación Dinámica Int'!BY53</f>
        <v>0</v>
      </c>
      <c r="BZ53" s="173">
        <f>'Datos Simulación Dinámica Int'!BZ53</f>
        <v>-2.2204460492503131E-14</v>
      </c>
      <c r="CA53" s="113">
        <f>'Datos Simulación Dinámica Int'!CA53</f>
        <v>0</v>
      </c>
      <c r="CB53" s="102">
        <f>'Datos Simulación Dinámica Int'!CB53</f>
        <v>0</v>
      </c>
      <c r="CC53" s="102">
        <f>'Datos Simulación Dinámica Int'!CC53</f>
        <v>0</v>
      </c>
      <c r="CD53" s="102">
        <f>'Datos Simulación Dinámica Int'!CD53</f>
        <v>0</v>
      </c>
      <c r="CE53" s="102">
        <f>'Datos Simulación Dinámica Int'!CE53</f>
        <v>0</v>
      </c>
      <c r="CF53" s="102">
        <f>'Datos Simulación Dinámica Int'!CF53</f>
        <v>0</v>
      </c>
      <c r="CG53" s="169">
        <f>'Datos Simulación Dinámica Int'!CG53</f>
        <v>70092.999999999985</v>
      </c>
      <c r="CH53" s="165">
        <f>'Datos Simulación Dinámica Int'!CH53</f>
        <v>0</v>
      </c>
      <c r="CI53" s="103">
        <f>'Datos Simulación Dinámica Int'!CI53</f>
        <v>0</v>
      </c>
      <c r="CJ53" s="103">
        <f>'Datos Simulación Dinámica Int'!CJ53</f>
        <v>0</v>
      </c>
      <c r="CK53" s="103">
        <f>'Datos Simulación Dinámica Int'!CK53</f>
        <v>0</v>
      </c>
      <c r="CL53" s="103">
        <f>'Datos Simulación Dinámica Int'!CL53</f>
        <v>0</v>
      </c>
      <c r="CM53" s="103">
        <f>'Datos Simulación Dinámica Int'!CM53</f>
        <v>0</v>
      </c>
      <c r="CN53" s="103">
        <f>'Datos Simulación Dinámica Int'!CN53</f>
        <v>0</v>
      </c>
      <c r="CO53" s="173">
        <f>'Datos Simulación Dinámica Int'!CO53</f>
        <v>-2.2204460492503131E-14</v>
      </c>
      <c r="CP53" s="113">
        <f>'Datos Simulación Dinámica Int'!CP53</f>
        <v>0</v>
      </c>
      <c r="CQ53" s="102">
        <f>'Datos Simulación Dinámica Int'!CQ53</f>
        <v>0</v>
      </c>
      <c r="CR53" s="102">
        <f>'Datos Simulación Dinámica Int'!CR53</f>
        <v>0</v>
      </c>
      <c r="CS53" s="102">
        <f>'Datos Simulación Dinámica Int'!CS53</f>
        <v>0</v>
      </c>
      <c r="CT53" s="102">
        <f>'Datos Simulación Dinámica Int'!CT53</f>
        <v>0</v>
      </c>
      <c r="CU53" s="102">
        <f>'Datos Simulación Dinámica Int'!CU53</f>
        <v>0</v>
      </c>
      <c r="CV53" s="169">
        <f>'Datos Simulación Dinámica Int'!CV53</f>
        <v>4403.9999999999991</v>
      </c>
      <c r="CW53" s="165">
        <f>'Datos Simulación Dinámica Int'!CW53</f>
        <v>0</v>
      </c>
      <c r="CX53" s="103">
        <f>'Datos Simulación Dinámica Int'!CX53</f>
        <v>0</v>
      </c>
      <c r="CY53" s="103">
        <f>'Datos Simulación Dinámica Int'!CY53</f>
        <v>0</v>
      </c>
      <c r="CZ53" s="103">
        <f>'Datos Simulación Dinámica Int'!CZ53</f>
        <v>0</v>
      </c>
      <c r="DA53" s="103">
        <f>'Datos Simulación Dinámica Int'!DA53</f>
        <v>0</v>
      </c>
      <c r="DB53" s="103">
        <f>'Datos Simulación Dinámica Int'!DB53</f>
        <v>0</v>
      </c>
      <c r="DC53" s="103">
        <f>'Datos Simulación Dinámica Int'!DC53</f>
        <v>0</v>
      </c>
      <c r="DD53" s="173">
        <f>'Datos Simulación Dinámica Int'!DD53</f>
        <v>-2.2204460492503131E-14</v>
      </c>
      <c r="DE53" s="113">
        <f>'Datos Simulación Dinámica Int'!DE53</f>
        <v>0</v>
      </c>
      <c r="DF53" s="102">
        <f>'Datos Simulación Dinámica Int'!DF53</f>
        <v>0</v>
      </c>
      <c r="DG53" s="102">
        <f>'Datos Simulación Dinámica Int'!DG53</f>
        <v>0</v>
      </c>
      <c r="DH53" s="102">
        <f>'Datos Simulación Dinámica Int'!DH53</f>
        <v>0</v>
      </c>
      <c r="DI53" s="102">
        <f>'Datos Simulación Dinámica Int'!DI53</f>
        <v>0</v>
      </c>
      <c r="DJ53" s="102">
        <f>'Datos Simulación Dinámica Int'!DJ53</f>
        <v>0</v>
      </c>
      <c r="DK53" s="169">
        <f>'Datos Simulación Dinámica Int'!DK53</f>
        <v>193252.99999999997</v>
      </c>
      <c r="DL53" s="165">
        <f>'Datos Simulación Dinámica Int'!DL53</f>
        <v>0</v>
      </c>
      <c r="DM53" s="103">
        <f>'Datos Simulación Dinámica Int'!DM53</f>
        <v>0</v>
      </c>
      <c r="DN53" s="103">
        <f>'Datos Simulación Dinámica Int'!DN53</f>
        <v>0</v>
      </c>
      <c r="DO53" s="103">
        <f>'Datos Simulación Dinámica Int'!DO53</f>
        <v>0</v>
      </c>
      <c r="DP53" s="103">
        <f>'Datos Simulación Dinámica Int'!DP53</f>
        <v>0</v>
      </c>
      <c r="DQ53" s="103">
        <f>'Datos Simulación Dinámica Int'!DQ53</f>
        <v>0</v>
      </c>
      <c r="DR53" s="103">
        <f>'Datos Simulación Dinámica Int'!DR53</f>
        <v>0</v>
      </c>
      <c r="DS53" s="173">
        <f>'Datos Simulación Dinámica Int'!DS53</f>
        <v>-1.1102230246251565E-14</v>
      </c>
      <c r="DT53" s="102">
        <f>'Datos Simulación Dinámica Int'!DT53</f>
        <v>0</v>
      </c>
      <c r="DU53" s="102">
        <f>'Datos Simulación Dinámica Int'!DU53</f>
        <v>0</v>
      </c>
      <c r="DV53" s="102">
        <f>'Datos Simulación Dinámica Int'!DV53</f>
        <v>0</v>
      </c>
      <c r="DW53" s="102">
        <f>'Datos Simulación Dinámica Int'!DW53</f>
        <v>0</v>
      </c>
      <c r="DX53" s="102">
        <f>'Datos Simulación Dinámica Int'!DX53</f>
        <v>0</v>
      </c>
      <c r="DY53" s="102">
        <f>'Datos Simulación Dinámica Int'!DY53</f>
        <v>0</v>
      </c>
    </row>
    <row r="54" spans="1:129" ht="15" customHeight="1" x14ac:dyDescent="0.55000000000000004">
      <c r="A54" s="152">
        <f>'Datos Simulación Dinámica Int'!A54</f>
        <v>46</v>
      </c>
      <c r="B54" s="152" t="str">
        <f>'Datos Simulación Dinámica Int'!B54</f>
        <v>028002</v>
      </c>
      <c r="C54" s="151" t="str">
        <f>'Datos Simulación Dinámica Int'!C54</f>
        <v>Fabricación de productos derivados del metal, excepto maquinaria y equipo</v>
      </c>
      <c r="D54" s="165">
        <f>'Datos Simulación Dinámica Int'!D54</f>
        <v>973989.94999294379</v>
      </c>
      <c r="E54" s="162">
        <f>'Datos Simulación Dinámica Int'!E54</f>
        <v>286989.06308557244</v>
      </c>
      <c r="F54" s="162">
        <f>'Datos Simulación Dinámica Int'!F54</f>
        <v>0</v>
      </c>
      <c r="G54" s="162">
        <f>'Datos Simulación Dinámica Int'!G54</f>
        <v>0</v>
      </c>
      <c r="H54" s="162">
        <f>'Datos Simulación Dinámica Int'!H54</f>
        <v>628986.57903006172</v>
      </c>
      <c r="I54" s="162">
        <f>'Datos Simulación Dinámica Int'!I54</f>
        <v>-4508.8120012283434</v>
      </c>
      <c r="J54" s="162">
        <f>'Datos Simulación Dinámica Int'!J54</f>
        <v>62523.11987853796</v>
      </c>
      <c r="K54" s="315">
        <f>'Datos Simulación Dinámica Int'!K54</f>
        <v>1433426.9999999995</v>
      </c>
      <c r="L54" s="321">
        <f>'Datos Simulación Dinámica Int'!L54</f>
        <v>39028.999999999985</v>
      </c>
      <c r="M54" s="321">
        <f>'Datos Simulación Dinámica Int'!M54</f>
        <v>480206.0210931559</v>
      </c>
      <c r="N54" s="321">
        <f>'Datos Simulación Dinámica Int'!N54</f>
        <v>419811</v>
      </c>
      <c r="O54" s="321">
        <f>'Datos Simulación Dinámica Int'!O54</f>
        <v>242633</v>
      </c>
      <c r="P54" s="321">
        <f>'Datos Simulación Dinámica Int'!P54</f>
        <v>7000</v>
      </c>
      <c r="Q54" s="321">
        <f>'Datos Simulación Dinámica Int'!Q54</f>
        <v>170178</v>
      </c>
      <c r="R54" s="318">
        <f>'Datos Simulación Dinámica Int'!R54</f>
        <v>973989.94999294379</v>
      </c>
      <c r="S54" s="162">
        <f>'Datos Simulación Dinámica Int'!S54</f>
        <v>286989.06308557244</v>
      </c>
      <c r="T54" s="162">
        <f>'Datos Simulación Dinámica Int'!T54</f>
        <v>0</v>
      </c>
      <c r="U54" s="162">
        <f>'Datos Simulación Dinámica Int'!U54</f>
        <v>0</v>
      </c>
      <c r="V54" s="162">
        <f>'Datos Simulación Dinámica Int'!V54</f>
        <v>628986.57903006172</v>
      </c>
      <c r="W54" s="162">
        <f>'Datos Simulación Dinámica Int'!W54</f>
        <v>-4508.8120012283434</v>
      </c>
      <c r="X54" s="162">
        <f>'Datos Simulación Dinámica Int'!X54</f>
        <v>62523.11987853796</v>
      </c>
      <c r="Y54" s="170">
        <f>'Datos Simulación Dinámica Int'!Y54</f>
        <v>1433426.9999999995</v>
      </c>
      <c r="Z54" s="165">
        <f>'Datos Simulación Dinámica Int'!Z54</f>
        <v>0</v>
      </c>
      <c r="AA54" s="162">
        <f>'Datos Simulación Dinámica Int'!AA54</f>
        <v>0</v>
      </c>
      <c r="AB54" s="162">
        <f>'Datos Simulación Dinámica Int'!AB54</f>
        <v>0</v>
      </c>
      <c r="AC54" s="162">
        <f>'Datos Simulación Dinámica Int'!AC54</f>
        <v>0</v>
      </c>
      <c r="AD54" s="162">
        <f>'Datos Simulación Dinámica Int'!AD54</f>
        <v>0</v>
      </c>
      <c r="AE54" s="162">
        <f>'Datos Simulación Dinámica Int'!AE54</f>
        <v>0</v>
      </c>
      <c r="AF54" s="162">
        <f>'Datos Simulación Dinámica Int'!AF54</f>
        <v>0</v>
      </c>
      <c r="AG54" s="173">
        <f>'Datos Simulación Dinámica Int'!AG54</f>
        <v>0</v>
      </c>
      <c r="AH54" s="164">
        <f>'Datos Simulación Dinámica Int'!AH54</f>
        <v>0</v>
      </c>
      <c r="AI54" s="164">
        <f>'Datos Simulación Dinámica Int'!AI54</f>
        <v>0</v>
      </c>
      <c r="AJ54" s="164">
        <f>'Datos Simulación Dinámica Int'!AJ54</f>
        <v>0</v>
      </c>
      <c r="AK54" s="164">
        <f>'Datos Simulación Dinámica Int'!AK54</f>
        <v>0</v>
      </c>
      <c r="AL54" s="164">
        <f>'Datos Simulación Dinámica Int'!AL54</f>
        <v>0</v>
      </c>
      <c r="AM54" s="164">
        <f>'Datos Simulación Dinámica Int'!AM54</f>
        <v>0</v>
      </c>
      <c r="AN54" s="169">
        <f>'Datos Simulación Dinámica Int'!AN54</f>
        <v>39029</v>
      </c>
      <c r="AO54" s="165">
        <f>'Datos Simulación Dinámica Int'!AO54</f>
        <v>0</v>
      </c>
      <c r="AP54" s="162">
        <f>'Datos Simulación Dinámica Int'!AP54</f>
        <v>0</v>
      </c>
      <c r="AQ54" s="162">
        <f>'Datos Simulación Dinámica Int'!AQ54</f>
        <v>0</v>
      </c>
      <c r="AR54" s="162">
        <f>'Datos Simulación Dinámica Int'!AR54</f>
        <v>0</v>
      </c>
      <c r="AS54" s="162">
        <f>'Datos Simulación Dinámica Int'!AS54</f>
        <v>0</v>
      </c>
      <c r="AT54" s="162">
        <f>'Datos Simulación Dinámica Int'!AT54</f>
        <v>0</v>
      </c>
      <c r="AU54" s="162">
        <f>'Datos Simulación Dinámica Int'!AU54</f>
        <v>0</v>
      </c>
      <c r="AV54" s="173">
        <f>'Datos Simulación Dinámica Int'!AV54</f>
        <v>4.4408920985006262E-14</v>
      </c>
      <c r="AW54" s="164">
        <f>'Datos Simulación Dinámica Int'!AW54</f>
        <v>0</v>
      </c>
      <c r="AX54" s="164">
        <f>'Datos Simulación Dinámica Int'!AX54</f>
        <v>0</v>
      </c>
      <c r="AY54" s="164">
        <f>'Datos Simulación Dinámica Int'!AY54</f>
        <v>0</v>
      </c>
      <c r="AZ54" s="164">
        <f>'Datos Simulación Dinámica Int'!AZ54</f>
        <v>0</v>
      </c>
      <c r="BA54" s="164">
        <f>'Datos Simulación Dinámica Int'!BA54</f>
        <v>0</v>
      </c>
      <c r="BB54" s="164">
        <f>'Datos Simulación Dinámica Int'!BB54</f>
        <v>0</v>
      </c>
      <c r="BC54" s="169">
        <f>'Datos Simulación Dinámica Int'!BC54</f>
        <v>480206.02109315572</v>
      </c>
      <c r="BD54" s="165">
        <f>'Datos Simulación Dinámica Int'!BD54</f>
        <v>0</v>
      </c>
      <c r="BE54" s="103">
        <f>'Datos Simulación Dinámica Int'!BE54</f>
        <v>0</v>
      </c>
      <c r="BF54" s="103">
        <f>'Datos Simulación Dinámica Int'!BF54</f>
        <v>0</v>
      </c>
      <c r="BG54" s="103">
        <f>'Datos Simulación Dinámica Int'!BG54</f>
        <v>0</v>
      </c>
      <c r="BH54" s="103">
        <f>'Datos Simulación Dinámica Int'!BH54</f>
        <v>0</v>
      </c>
      <c r="BI54" s="103">
        <f>'Datos Simulación Dinámica Int'!BI54</f>
        <v>0</v>
      </c>
      <c r="BJ54" s="103">
        <f>'Datos Simulación Dinámica Int'!BJ54</f>
        <v>0</v>
      </c>
      <c r="BK54" s="173">
        <f>'Datos Simulación Dinámica Int'!BK54</f>
        <v>-3.3306690738754696E-14</v>
      </c>
      <c r="BL54" s="113">
        <f>'Datos Simulación Dinámica Int'!BL54</f>
        <v>0</v>
      </c>
      <c r="BM54" s="102">
        <f>'Datos Simulación Dinámica Int'!BM54</f>
        <v>0</v>
      </c>
      <c r="BN54" s="102">
        <f>'Datos Simulación Dinámica Int'!BN54</f>
        <v>0</v>
      </c>
      <c r="BO54" s="102">
        <f>'Datos Simulación Dinámica Int'!BO54</f>
        <v>0</v>
      </c>
      <c r="BP54" s="102">
        <f>'Datos Simulación Dinámica Int'!BP54</f>
        <v>0</v>
      </c>
      <c r="BQ54" s="102">
        <f>'Datos Simulación Dinámica Int'!BQ54</f>
        <v>0</v>
      </c>
      <c r="BR54" s="169">
        <f>'Datos Simulación Dinámica Int'!BR54</f>
        <v>419810.99999999983</v>
      </c>
      <c r="BS54" s="165">
        <f>'Datos Simulación Dinámica Int'!BS54</f>
        <v>0</v>
      </c>
      <c r="BT54" s="103">
        <f>'Datos Simulación Dinámica Int'!BT54</f>
        <v>0</v>
      </c>
      <c r="BU54" s="103">
        <f>'Datos Simulación Dinámica Int'!BU54</f>
        <v>0</v>
      </c>
      <c r="BV54" s="103">
        <f>'Datos Simulación Dinámica Int'!BV54</f>
        <v>0</v>
      </c>
      <c r="BW54" s="103">
        <f>'Datos Simulación Dinámica Int'!BW54</f>
        <v>0</v>
      </c>
      <c r="BX54" s="103">
        <f>'Datos Simulación Dinámica Int'!BX54</f>
        <v>0</v>
      </c>
      <c r="BY54" s="103">
        <f>'Datos Simulación Dinámica Int'!BY54</f>
        <v>0</v>
      </c>
      <c r="BZ54" s="173">
        <f>'Datos Simulación Dinámica Int'!BZ54</f>
        <v>-4.4408920985006262E-14</v>
      </c>
      <c r="CA54" s="113">
        <f>'Datos Simulación Dinámica Int'!CA54</f>
        <v>0</v>
      </c>
      <c r="CB54" s="102">
        <f>'Datos Simulación Dinámica Int'!CB54</f>
        <v>0</v>
      </c>
      <c r="CC54" s="102">
        <f>'Datos Simulación Dinámica Int'!CC54</f>
        <v>0</v>
      </c>
      <c r="CD54" s="102">
        <f>'Datos Simulación Dinámica Int'!CD54</f>
        <v>0</v>
      </c>
      <c r="CE54" s="102">
        <f>'Datos Simulación Dinámica Int'!CE54</f>
        <v>0</v>
      </c>
      <c r="CF54" s="102">
        <f>'Datos Simulación Dinámica Int'!CF54</f>
        <v>0</v>
      </c>
      <c r="CG54" s="169">
        <f>'Datos Simulación Dinámica Int'!CG54</f>
        <v>242632.99999999991</v>
      </c>
      <c r="CH54" s="165">
        <f>'Datos Simulación Dinámica Int'!CH54</f>
        <v>0</v>
      </c>
      <c r="CI54" s="103">
        <f>'Datos Simulación Dinámica Int'!CI54</f>
        <v>0</v>
      </c>
      <c r="CJ54" s="103">
        <f>'Datos Simulación Dinámica Int'!CJ54</f>
        <v>0</v>
      </c>
      <c r="CK54" s="103">
        <f>'Datos Simulación Dinámica Int'!CK54</f>
        <v>0</v>
      </c>
      <c r="CL54" s="103">
        <f>'Datos Simulación Dinámica Int'!CL54</f>
        <v>0</v>
      </c>
      <c r="CM54" s="103">
        <f>'Datos Simulación Dinámica Int'!CM54</f>
        <v>0</v>
      </c>
      <c r="CN54" s="103">
        <f>'Datos Simulación Dinámica Int'!CN54</f>
        <v>0</v>
      </c>
      <c r="CO54" s="173">
        <f>'Datos Simulación Dinámica Int'!CO54</f>
        <v>-3.3306690738754696E-14</v>
      </c>
      <c r="CP54" s="113">
        <f>'Datos Simulación Dinámica Int'!CP54</f>
        <v>0</v>
      </c>
      <c r="CQ54" s="102">
        <f>'Datos Simulación Dinámica Int'!CQ54</f>
        <v>0</v>
      </c>
      <c r="CR54" s="102">
        <f>'Datos Simulación Dinámica Int'!CR54</f>
        <v>0</v>
      </c>
      <c r="CS54" s="102">
        <f>'Datos Simulación Dinámica Int'!CS54</f>
        <v>0</v>
      </c>
      <c r="CT54" s="102">
        <f>'Datos Simulación Dinámica Int'!CT54</f>
        <v>0</v>
      </c>
      <c r="CU54" s="102">
        <f>'Datos Simulación Dinámica Int'!CU54</f>
        <v>0</v>
      </c>
      <c r="CV54" s="169">
        <f>'Datos Simulación Dinámica Int'!CV54</f>
        <v>6999.9999999999973</v>
      </c>
      <c r="CW54" s="165">
        <f>'Datos Simulación Dinámica Int'!CW54</f>
        <v>0</v>
      </c>
      <c r="CX54" s="103">
        <f>'Datos Simulación Dinámica Int'!CX54</f>
        <v>0</v>
      </c>
      <c r="CY54" s="103">
        <f>'Datos Simulación Dinámica Int'!CY54</f>
        <v>0</v>
      </c>
      <c r="CZ54" s="103">
        <f>'Datos Simulación Dinámica Int'!CZ54</f>
        <v>0</v>
      </c>
      <c r="DA54" s="103">
        <f>'Datos Simulación Dinámica Int'!DA54</f>
        <v>0</v>
      </c>
      <c r="DB54" s="103">
        <f>'Datos Simulación Dinámica Int'!DB54</f>
        <v>0</v>
      </c>
      <c r="DC54" s="103">
        <f>'Datos Simulación Dinámica Int'!DC54</f>
        <v>0</v>
      </c>
      <c r="DD54" s="173">
        <f>'Datos Simulación Dinámica Int'!DD54</f>
        <v>-4.4408920985006262E-14</v>
      </c>
      <c r="DE54" s="113">
        <f>'Datos Simulación Dinámica Int'!DE54</f>
        <v>0</v>
      </c>
      <c r="DF54" s="102">
        <f>'Datos Simulación Dinámica Int'!DF54</f>
        <v>0</v>
      </c>
      <c r="DG54" s="102">
        <f>'Datos Simulación Dinámica Int'!DG54</f>
        <v>0</v>
      </c>
      <c r="DH54" s="102">
        <f>'Datos Simulación Dinámica Int'!DH54</f>
        <v>0</v>
      </c>
      <c r="DI54" s="102">
        <f>'Datos Simulación Dinámica Int'!DI54</f>
        <v>0</v>
      </c>
      <c r="DJ54" s="102">
        <f>'Datos Simulación Dinámica Int'!DJ54</f>
        <v>0</v>
      </c>
      <c r="DK54" s="169">
        <f>'Datos Simulación Dinámica Int'!DK54</f>
        <v>170177.99999999994</v>
      </c>
      <c r="DL54" s="165">
        <f>'Datos Simulación Dinámica Int'!DL54</f>
        <v>0</v>
      </c>
      <c r="DM54" s="103">
        <f>'Datos Simulación Dinámica Int'!DM54</f>
        <v>0</v>
      </c>
      <c r="DN54" s="103">
        <f>'Datos Simulación Dinámica Int'!DN54</f>
        <v>0</v>
      </c>
      <c r="DO54" s="103">
        <f>'Datos Simulación Dinámica Int'!DO54</f>
        <v>0</v>
      </c>
      <c r="DP54" s="103">
        <f>'Datos Simulación Dinámica Int'!DP54</f>
        <v>0</v>
      </c>
      <c r="DQ54" s="103">
        <f>'Datos Simulación Dinámica Int'!DQ54</f>
        <v>0</v>
      </c>
      <c r="DR54" s="103">
        <f>'Datos Simulación Dinámica Int'!DR54</f>
        <v>0</v>
      </c>
      <c r="DS54" s="173">
        <f>'Datos Simulación Dinámica Int'!DS54</f>
        <v>-3.3306690738754696E-14</v>
      </c>
      <c r="DT54" s="102">
        <f>'Datos Simulación Dinámica Int'!DT54</f>
        <v>0</v>
      </c>
      <c r="DU54" s="102">
        <f>'Datos Simulación Dinámica Int'!DU54</f>
        <v>0</v>
      </c>
      <c r="DV54" s="102">
        <f>'Datos Simulación Dinámica Int'!DV54</f>
        <v>0</v>
      </c>
      <c r="DW54" s="102">
        <f>'Datos Simulación Dinámica Int'!DW54</f>
        <v>0</v>
      </c>
      <c r="DX54" s="102">
        <f>'Datos Simulación Dinámica Int'!DX54</f>
        <v>0</v>
      </c>
      <c r="DY54" s="102">
        <f>'Datos Simulación Dinámica Int'!DY54</f>
        <v>0</v>
      </c>
    </row>
    <row r="55" spans="1:129" ht="15" customHeight="1" x14ac:dyDescent="0.55000000000000004">
      <c r="A55" s="152">
        <f>'Datos Simulación Dinámica Int'!A55</f>
        <v>47</v>
      </c>
      <c r="B55" s="152" t="str">
        <f>'Datos Simulación Dinámica Int'!B55</f>
        <v>029001</v>
      </c>
      <c r="C55" s="151" t="str">
        <f>'Datos Simulación Dinámica Int'!C55</f>
        <v>Fabricación de maquinaria y equipo</v>
      </c>
      <c r="D55" s="165">
        <f>'Datos Simulación Dinámica Int'!D55</f>
        <v>916321.30950425612</v>
      </c>
      <c r="E55" s="162">
        <f>'Datos Simulación Dinámica Int'!E55</f>
        <v>166523.04679626483</v>
      </c>
      <c r="F55" s="162">
        <f>'Datos Simulación Dinámica Int'!F55</f>
        <v>0</v>
      </c>
      <c r="G55" s="162">
        <f>'Datos Simulación Dinámica Int'!G55</f>
        <v>0</v>
      </c>
      <c r="H55" s="162">
        <f>'Datos Simulación Dinámica Int'!H55</f>
        <v>475946.56058763451</v>
      </c>
      <c r="I55" s="162">
        <f>'Datos Simulación Dinámica Int'!I55</f>
        <v>9851.9787184685156</v>
      </c>
      <c r="J55" s="162">
        <f>'Datos Simulación Dinámica Int'!J55</f>
        <v>263999.72340188816</v>
      </c>
      <c r="K55" s="315">
        <f>'Datos Simulación Dinámica Int'!K55</f>
        <v>1412830.9999999993</v>
      </c>
      <c r="L55" s="321">
        <f>'Datos Simulación Dinámica Int'!L55</f>
        <v>28641.999999999982</v>
      </c>
      <c r="M55" s="321">
        <f>'Datos Simulación Dinámica Int'!M55</f>
        <v>190687.65838176737</v>
      </c>
      <c r="N55" s="321">
        <f>'Datos Simulación Dinámica Int'!N55</f>
        <v>478904</v>
      </c>
      <c r="O55" s="321">
        <f>'Datos Simulación Dinámica Int'!O55</f>
        <v>277188</v>
      </c>
      <c r="P55" s="321">
        <f>'Datos Simulación Dinámica Int'!P55</f>
        <v>7669</v>
      </c>
      <c r="Q55" s="321">
        <f>'Datos Simulación Dinámica Int'!Q55</f>
        <v>194047</v>
      </c>
      <c r="R55" s="318">
        <f>'Datos Simulación Dinámica Int'!R55</f>
        <v>916321.30950425612</v>
      </c>
      <c r="S55" s="162">
        <f>'Datos Simulación Dinámica Int'!S55</f>
        <v>166523.04679626483</v>
      </c>
      <c r="T55" s="162">
        <f>'Datos Simulación Dinámica Int'!T55</f>
        <v>0</v>
      </c>
      <c r="U55" s="162">
        <f>'Datos Simulación Dinámica Int'!U55</f>
        <v>0</v>
      </c>
      <c r="V55" s="162">
        <f>'Datos Simulación Dinámica Int'!V55</f>
        <v>475946.56058763451</v>
      </c>
      <c r="W55" s="162">
        <f>'Datos Simulación Dinámica Int'!W55</f>
        <v>9851.9787184685156</v>
      </c>
      <c r="X55" s="162">
        <f>'Datos Simulación Dinámica Int'!X55</f>
        <v>263999.72340188816</v>
      </c>
      <c r="Y55" s="170">
        <f>'Datos Simulación Dinámica Int'!Y55</f>
        <v>1412830.9999999993</v>
      </c>
      <c r="Z55" s="165">
        <f>'Datos Simulación Dinámica Int'!Z55</f>
        <v>0</v>
      </c>
      <c r="AA55" s="162">
        <f>'Datos Simulación Dinámica Int'!AA55</f>
        <v>0</v>
      </c>
      <c r="AB55" s="162">
        <f>'Datos Simulación Dinámica Int'!AB55</f>
        <v>0</v>
      </c>
      <c r="AC55" s="162">
        <f>'Datos Simulación Dinámica Int'!AC55</f>
        <v>0</v>
      </c>
      <c r="AD55" s="162">
        <f>'Datos Simulación Dinámica Int'!AD55</f>
        <v>0</v>
      </c>
      <c r="AE55" s="162">
        <f>'Datos Simulación Dinámica Int'!AE55</f>
        <v>0</v>
      </c>
      <c r="AF55" s="162">
        <f>'Datos Simulación Dinámica Int'!AF55</f>
        <v>0</v>
      </c>
      <c r="AG55" s="173">
        <f>'Datos Simulación Dinámica Int'!AG55</f>
        <v>0</v>
      </c>
      <c r="AH55" s="164">
        <f>'Datos Simulación Dinámica Int'!AH55</f>
        <v>0</v>
      </c>
      <c r="AI55" s="164">
        <f>'Datos Simulación Dinámica Int'!AI55</f>
        <v>0</v>
      </c>
      <c r="AJ55" s="164">
        <f>'Datos Simulación Dinámica Int'!AJ55</f>
        <v>0</v>
      </c>
      <c r="AK55" s="164">
        <f>'Datos Simulación Dinámica Int'!AK55</f>
        <v>0</v>
      </c>
      <c r="AL55" s="164">
        <f>'Datos Simulación Dinámica Int'!AL55</f>
        <v>0</v>
      </c>
      <c r="AM55" s="164">
        <f>'Datos Simulación Dinámica Int'!AM55</f>
        <v>0</v>
      </c>
      <c r="AN55" s="169">
        <f>'Datos Simulación Dinámica Int'!AN55</f>
        <v>28642</v>
      </c>
      <c r="AO55" s="165">
        <f>'Datos Simulación Dinámica Int'!AO55</f>
        <v>0</v>
      </c>
      <c r="AP55" s="162">
        <f>'Datos Simulación Dinámica Int'!AP55</f>
        <v>0</v>
      </c>
      <c r="AQ55" s="162">
        <f>'Datos Simulación Dinámica Int'!AQ55</f>
        <v>0</v>
      </c>
      <c r="AR55" s="162">
        <f>'Datos Simulación Dinámica Int'!AR55</f>
        <v>0</v>
      </c>
      <c r="AS55" s="162">
        <f>'Datos Simulación Dinámica Int'!AS55</f>
        <v>0</v>
      </c>
      <c r="AT55" s="162">
        <f>'Datos Simulación Dinámica Int'!AT55</f>
        <v>0</v>
      </c>
      <c r="AU55" s="162">
        <f>'Datos Simulación Dinámica Int'!AU55</f>
        <v>0</v>
      </c>
      <c r="AV55" s="173">
        <f>'Datos Simulación Dinámica Int'!AV55</f>
        <v>6.6613381477509392E-14</v>
      </c>
      <c r="AW55" s="164">
        <f>'Datos Simulación Dinámica Int'!AW55</f>
        <v>0</v>
      </c>
      <c r="AX55" s="164">
        <f>'Datos Simulación Dinámica Int'!AX55</f>
        <v>0</v>
      </c>
      <c r="AY55" s="164">
        <f>'Datos Simulación Dinámica Int'!AY55</f>
        <v>0</v>
      </c>
      <c r="AZ55" s="164">
        <f>'Datos Simulación Dinámica Int'!AZ55</f>
        <v>0</v>
      </c>
      <c r="BA55" s="164">
        <f>'Datos Simulación Dinámica Int'!BA55</f>
        <v>0</v>
      </c>
      <c r="BB55" s="164">
        <f>'Datos Simulación Dinámica Int'!BB55</f>
        <v>0</v>
      </c>
      <c r="BC55" s="169">
        <f>'Datos Simulación Dinámica Int'!BC55</f>
        <v>190687.65838176728</v>
      </c>
      <c r="BD55" s="165">
        <f>'Datos Simulación Dinámica Int'!BD55</f>
        <v>0</v>
      </c>
      <c r="BE55" s="103">
        <f>'Datos Simulación Dinámica Int'!BE55</f>
        <v>0</v>
      </c>
      <c r="BF55" s="103">
        <f>'Datos Simulación Dinámica Int'!BF55</f>
        <v>0</v>
      </c>
      <c r="BG55" s="103">
        <f>'Datos Simulación Dinámica Int'!BG55</f>
        <v>0</v>
      </c>
      <c r="BH55" s="103">
        <f>'Datos Simulación Dinámica Int'!BH55</f>
        <v>0</v>
      </c>
      <c r="BI55" s="103">
        <f>'Datos Simulación Dinámica Int'!BI55</f>
        <v>0</v>
      </c>
      <c r="BJ55" s="103">
        <f>'Datos Simulación Dinámica Int'!BJ55</f>
        <v>0</v>
      </c>
      <c r="BK55" s="173">
        <f>'Datos Simulación Dinámica Int'!BK55</f>
        <v>-4.4408920985006262E-14</v>
      </c>
      <c r="BL55" s="113">
        <f>'Datos Simulación Dinámica Int'!BL55</f>
        <v>0</v>
      </c>
      <c r="BM55" s="102">
        <f>'Datos Simulación Dinámica Int'!BM55</f>
        <v>0</v>
      </c>
      <c r="BN55" s="102">
        <f>'Datos Simulación Dinámica Int'!BN55</f>
        <v>0</v>
      </c>
      <c r="BO55" s="102">
        <f>'Datos Simulación Dinámica Int'!BO55</f>
        <v>0</v>
      </c>
      <c r="BP55" s="102">
        <f>'Datos Simulación Dinámica Int'!BP55</f>
        <v>0</v>
      </c>
      <c r="BQ55" s="102">
        <f>'Datos Simulación Dinámica Int'!BQ55</f>
        <v>0</v>
      </c>
      <c r="BR55" s="169">
        <f>'Datos Simulación Dinámica Int'!BR55</f>
        <v>478903.99999999977</v>
      </c>
      <c r="BS55" s="165">
        <f>'Datos Simulación Dinámica Int'!BS55</f>
        <v>0</v>
      </c>
      <c r="BT55" s="103">
        <f>'Datos Simulación Dinámica Int'!BT55</f>
        <v>0</v>
      </c>
      <c r="BU55" s="103">
        <f>'Datos Simulación Dinámica Int'!BU55</f>
        <v>0</v>
      </c>
      <c r="BV55" s="103">
        <f>'Datos Simulación Dinámica Int'!BV55</f>
        <v>0</v>
      </c>
      <c r="BW55" s="103">
        <f>'Datos Simulación Dinámica Int'!BW55</f>
        <v>0</v>
      </c>
      <c r="BX55" s="103">
        <f>'Datos Simulación Dinámica Int'!BX55</f>
        <v>0</v>
      </c>
      <c r="BY55" s="103">
        <f>'Datos Simulación Dinámica Int'!BY55</f>
        <v>0</v>
      </c>
      <c r="BZ55" s="173">
        <f>'Datos Simulación Dinámica Int'!BZ55</f>
        <v>-4.4408920985006262E-14</v>
      </c>
      <c r="CA55" s="113">
        <f>'Datos Simulación Dinámica Int'!CA55</f>
        <v>0</v>
      </c>
      <c r="CB55" s="102">
        <f>'Datos Simulación Dinámica Int'!CB55</f>
        <v>0</v>
      </c>
      <c r="CC55" s="102">
        <f>'Datos Simulación Dinámica Int'!CC55</f>
        <v>0</v>
      </c>
      <c r="CD55" s="102">
        <f>'Datos Simulación Dinámica Int'!CD55</f>
        <v>0</v>
      </c>
      <c r="CE55" s="102">
        <f>'Datos Simulación Dinámica Int'!CE55</f>
        <v>0</v>
      </c>
      <c r="CF55" s="102">
        <f>'Datos Simulación Dinámica Int'!CF55</f>
        <v>0</v>
      </c>
      <c r="CG55" s="169">
        <f>'Datos Simulación Dinámica Int'!CG55</f>
        <v>277187.99999999988</v>
      </c>
      <c r="CH55" s="165">
        <f>'Datos Simulación Dinámica Int'!CH55</f>
        <v>0</v>
      </c>
      <c r="CI55" s="103">
        <f>'Datos Simulación Dinámica Int'!CI55</f>
        <v>0</v>
      </c>
      <c r="CJ55" s="103">
        <f>'Datos Simulación Dinámica Int'!CJ55</f>
        <v>0</v>
      </c>
      <c r="CK55" s="103">
        <f>'Datos Simulación Dinámica Int'!CK55</f>
        <v>0</v>
      </c>
      <c r="CL55" s="103">
        <f>'Datos Simulación Dinámica Int'!CL55</f>
        <v>0</v>
      </c>
      <c r="CM55" s="103">
        <f>'Datos Simulación Dinámica Int'!CM55</f>
        <v>0</v>
      </c>
      <c r="CN55" s="103">
        <f>'Datos Simulación Dinámica Int'!CN55</f>
        <v>0</v>
      </c>
      <c r="CO55" s="173">
        <f>'Datos Simulación Dinámica Int'!CO55</f>
        <v>-4.4408920985006262E-14</v>
      </c>
      <c r="CP55" s="113">
        <f>'Datos Simulación Dinámica Int'!CP55</f>
        <v>0</v>
      </c>
      <c r="CQ55" s="102">
        <f>'Datos Simulación Dinámica Int'!CQ55</f>
        <v>0</v>
      </c>
      <c r="CR55" s="102">
        <f>'Datos Simulación Dinámica Int'!CR55</f>
        <v>0</v>
      </c>
      <c r="CS55" s="102">
        <f>'Datos Simulación Dinámica Int'!CS55</f>
        <v>0</v>
      </c>
      <c r="CT55" s="102">
        <f>'Datos Simulación Dinámica Int'!CT55</f>
        <v>0</v>
      </c>
      <c r="CU55" s="102">
        <f>'Datos Simulación Dinámica Int'!CU55</f>
        <v>0</v>
      </c>
      <c r="CV55" s="169">
        <f>'Datos Simulación Dinámica Int'!CV55</f>
        <v>7668.9999999999964</v>
      </c>
      <c r="CW55" s="165">
        <f>'Datos Simulación Dinámica Int'!CW55</f>
        <v>0</v>
      </c>
      <c r="CX55" s="103">
        <f>'Datos Simulación Dinámica Int'!CX55</f>
        <v>0</v>
      </c>
      <c r="CY55" s="103">
        <f>'Datos Simulación Dinámica Int'!CY55</f>
        <v>0</v>
      </c>
      <c r="CZ55" s="103">
        <f>'Datos Simulación Dinámica Int'!CZ55</f>
        <v>0</v>
      </c>
      <c r="DA55" s="103">
        <f>'Datos Simulación Dinámica Int'!DA55</f>
        <v>0</v>
      </c>
      <c r="DB55" s="103">
        <f>'Datos Simulación Dinámica Int'!DB55</f>
        <v>0</v>
      </c>
      <c r="DC55" s="103">
        <f>'Datos Simulación Dinámica Int'!DC55</f>
        <v>0</v>
      </c>
      <c r="DD55" s="173">
        <f>'Datos Simulación Dinámica Int'!DD55</f>
        <v>-4.4408920985006262E-14</v>
      </c>
      <c r="DE55" s="113">
        <f>'Datos Simulación Dinámica Int'!DE55</f>
        <v>0</v>
      </c>
      <c r="DF55" s="102">
        <f>'Datos Simulación Dinámica Int'!DF55</f>
        <v>0</v>
      </c>
      <c r="DG55" s="102">
        <f>'Datos Simulación Dinámica Int'!DG55</f>
        <v>0</v>
      </c>
      <c r="DH55" s="102">
        <f>'Datos Simulación Dinámica Int'!DH55</f>
        <v>0</v>
      </c>
      <c r="DI55" s="102">
        <f>'Datos Simulación Dinámica Int'!DI55</f>
        <v>0</v>
      </c>
      <c r="DJ55" s="102">
        <f>'Datos Simulación Dinámica Int'!DJ55</f>
        <v>0</v>
      </c>
      <c r="DK55" s="169">
        <f>'Datos Simulación Dinámica Int'!DK55</f>
        <v>194046.99999999991</v>
      </c>
      <c r="DL55" s="165">
        <f>'Datos Simulación Dinámica Int'!DL55</f>
        <v>0</v>
      </c>
      <c r="DM55" s="103">
        <f>'Datos Simulación Dinámica Int'!DM55</f>
        <v>0</v>
      </c>
      <c r="DN55" s="103">
        <f>'Datos Simulación Dinámica Int'!DN55</f>
        <v>0</v>
      </c>
      <c r="DO55" s="103">
        <f>'Datos Simulación Dinámica Int'!DO55</f>
        <v>0</v>
      </c>
      <c r="DP55" s="103">
        <f>'Datos Simulación Dinámica Int'!DP55</f>
        <v>0</v>
      </c>
      <c r="DQ55" s="103">
        <f>'Datos Simulación Dinámica Int'!DQ55</f>
        <v>0</v>
      </c>
      <c r="DR55" s="103">
        <f>'Datos Simulación Dinámica Int'!DR55</f>
        <v>0</v>
      </c>
      <c r="DS55" s="173">
        <f>'Datos Simulación Dinámica Int'!DS55</f>
        <v>-4.4408920985006262E-14</v>
      </c>
      <c r="DT55" s="102">
        <f>'Datos Simulación Dinámica Int'!DT55</f>
        <v>0</v>
      </c>
      <c r="DU55" s="102">
        <f>'Datos Simulación Dinámica Int'!DU55</f>
        <v>0</v>
      </c>
      <c r="DV55" s="102">
        <f>'Datos Simulación Dinámica Int'!DV55</f>
        <v>0</v>
      </c>
      <c r="DW55" s="102">
        <f>'Datos Simulación Dinámica Int'!DW55</f>
        <v>0</v>
      </c>
      <c r="DX55" s="102">
        <f>'Datos Simulación Dinámica Int'!DX55</f>
        <v>0</v>
      </c>
      <c r="DY55" s="102">
        <f>'Datos Simulación Dinámica Int'!DY55</f>
        <v>0</v>
      </c>
    </row>
    <row r="56" spans="1:129" ht="15" customHeight="1" x14ac:dyDescent="0.55000000000000004">
      <c r="A56" s="152">
        <f>'Datos Simulación Dinámica Int'!A56</f>
        <v>48</v>
      </c>
      <c r="B56" s="152" t="str">
        <f>'Datos Simulación Dinámica Int'!B56</f>
        <v>030001</v>
      </c>
      <c r="C56" s="151" t="str">
        <f>'Datos Simulación Dinámica Int'!C56</f>
        <v>Fabricación de equipo de transporte</v>
      </c>
      <c r="D56" s="165">
        <f>'Datos Simulación Dinámica Int'!D56</f>
        <v>986489.64214156999</v>
      </c>
      <c r="E56" s="162">
        <f>'Datos Simulación Dinámica Int'!E56</f>
        <v>524546.93868239457</v>
      </c>
      <c r="F56" s="162">
        <f>'Datos Simulación Dinámica Int'!F56</f>
        <v>0</v>
      </c>
      <c r="G56" s="162">
        <f>'Datos Simulación Dinámica Int'!G56</f>
        <v>0</v>
      </c>
      <c r="H56" s="162">
        <f>'Datos Simulación Dinámica Int'!H56</f>
        <v>305168.67266261013</v>
      </c>
      <c r="I56" s="162">
        <f>'Datos Simulación Dinámica Int'!I56</f>
        <v>30838.223793119243</v>
      </c>
      <c r="J56" s="162">
        <f>'Datos Simulación Dinámica Int'!J56</f>
        <v>125935.80700344601</v>
      </c>
      <c r="K56" s="315">
        <f>'Datos Simulación Dinámica Int'!K56</f>
        <v>1208438.9999999998</v>
      </c>
      <c r="L56" s="321">
        <f>'Datos Simulación Dinámica Int'!L56</f>
        <v>9367.9999999999982</v>
      </c>
      <c r="M56" s="321">
        <f>'Datos Simulación Dinámica Int'!M56</f>
        <v>408792.92610969814</v>
      </c>
      <c r="N56" s="321">
        <f>'Datos Simulación Dinámica Int'!N56</f>
        <v>362584</v>
      </c>
      <c r="O56" s="321">
        <f>'Datos Simulación Dinámica Int'!O56</f>
        <v>224448</v>
      </c>
      <c r="P56" s="321">
        <f>'Datos Simulación Dinámica Int'!P56</f>
        <v>9527</v>
      </c>
      <c r="Q56" s="321">
        <f>'Datos Simulación Dinámica Int'!Q56</f>
        <v>128609</v>
      </c>
      <c r="R56" s="318">
        <f>'Datos Simulación Dinámica Int'!R56</f>
        <v>986489.64214156999</v>
      </c>
      <c r="S56" s="162">
        <f>'Datos Simulación Dinámica Int'!S56</f>
        <v>524546.93868239457</v>
      </c>
      <c r="T56" s="162">
        <f>'Datos Simulación Dinámica Int'!T56</f>
        <v>0</v>
      </c>
      <c r="U56" s="162">
        <f>'Datos Simulación Dinámica Int'!U56</f>
        <v>0</v>
      </c>
      <c r="V56" s="162">
        <f>'Datos Simulación Dinámica Int'!V56</f>
        <v>305168.67266261013</v>
      </c>
      <c r="W56" s="162">
        <f>'Datos Simulación Dinámica Int'!W56</f>
        <v>30838.223793119243</v>
      </c>
      <c r="X56" s="162">
        <f>'Datos Simulación Dinámica Int'!X56</f>
        <v>125935.80700344601</v>
      </c>
      <c r="Y56" s="170">
        <f>'Datos Simulación Dinámica Int'!Y56</f>
        <v>1208438.9999999998</v>
      </c>
      <c r="Z56" s="165">
        <f>'Datos Simulación Dinámica Int'!Z56</f>
        <v>0</v>
      </c>
      <c r="AA56" s="162">
        <f>'Datos Simulación Dinámica Int'!AA56</f>
        <v>0</v>
      </c>
      <c r="AB56" s="162">
        <f>'Datos Simulación Dinámica Int'!AB56</f>
        <v>0</v>
      </c>
      <c r="AC56" s="162">
        <f>'Datos Simulación Dinámica Int'!AC56</f>
        <v>0</v>
      </c>
      <c r="AD56" s="162">
        <f>'Datos Simulación Dinámica Int'!AD56</f>
        <v>0</v>
      </c>
      <c r="AE56" s="162">
        <f>'Datos Simulación Dinámica Int'!AE56</f>
        <v>0</v>
      </c>
      <c r="AF56" s="162">
        <f>'Datos Simulación Dinámica Int'!AF56</f>
        <v>0</v>
      </c>
      <c r="AG56" s="173">
        <f>'Datos Simulación Dinámica Int'!AG56</f>
        <v>0</v>
      </c>
      <c r="AH56" s="164">
        <f>'Datos Simulación Dinámica Int'!AH56</f>
        <v>0</v>
      </c>
      <c r="AI56" s="164">
        <f>'Datos Simulación Dinámica Int'!AI56</f>
        <v>0</v>
      </c>
      <c r="AJ56" s="164">
        <f>'Datos Simulación Dinámica Int'!AJ56</f>
        <v>0</v>
      </c>
      <c r="AK56" s="164">
        <f>'Datos Simulación Dinámica Int'!AK56</f>
        <v>0</v>
      </c>
      <c r="AL56" s="164">
        <f>'Datos Simulación Dinámica Int'!AL56</f>
        <v>0</v>
      </c>
      <c r="AM56" s="164">
        <f>'Datos Simulación Dinámica Int'!AM56</f>
        <v>0</v>
      </c>
      <c r="AN56" s="169">
        <f>'Datos Simulación Dinámica Int'!AN56</f>
        <v>9368</v>
      </c>
      <c r="AO56" s="165">
        <f>'Datos Simulación Dinámica Int'!AO56</f>
        <v>0</v>
      </c>
      <c r="AP56" s="162">
        <f>'Datos Simulación Dinámica Int'!AP56</f>
        <v>0</v>
      </c>
      <c r="AQ56" s="162">
        <f>'Datos Simulación Dinámica Int'!AQ56</f>
        <v>0</v>
      </c>
      <c r="AR56" s="162">
        <f>'Datos Simulación Dinámica Int'!AR56</f>
        <v>0</v>
      </c>
      <c r="AS56" s="162">
        <f>'Datos Simulación Dinámica Int'!AS56</f>
        <v>0</v>
      </c>
      <c r="AT56" s="162">
        <f>'Datos Simulación Dinámica Int'!AT56</f>
        <v>0</v>
      </c>
      <c r="AU56" s="162">
        <f>'Datos Simulación Dinámica Int'!AU56</f>
        <v>0</v>
      </c>
      <c r="AV56" s="173">
        <f>'Datos Simulación Dinámica Int'!AV56</f>
        <v>2.2204460492503131E-14</v>
      </c>
      <c r="AW56" s="164">
        <f>'Datos Simulación Dinámica Int'!AW56</f>
        <v>0</v>
      </c>
      <c r="AX56" s="164">
        <f>'Datos Simulación Dinámica Int'!AX56</f>
        <v>0</v>
      </c>
      <c r="AY56" s="164">
        <f>'Datos Simulación Dinámica Int'!AY56</f>
        <v>0</v>
      </c>
      <c r="AZ56" s="164">
        <f>'Datos Simulación Dinámica Int'!AZ56</f>
        <v>0</v>
      </c>
      <c r="BA56" s="164">
        <f>'Datos Simulación Dinámica Int'!BA56</f>
        <v>0</v>
      </c>
      <c r="BB56" s="164">
        <f>'Datos Simulación Dinámica Int'!BB56</f>
        <v>0</v>
      </c>
      <c r="BC56" s="169">
        <f>'Datos Simulación Dinámica Int'!BC56</f>
        <v>408792.92610969808</v>
      </c>
      <c r="BD56" s="165">
        <f>'Datos Simulación Dinámica Int'!BD56</f>
        <v>0</v>
      </c>
      <c r="BE56" s="103">
        <f>'Datos Simulación Dinámica Int'!BE56</f>
        <v>0</v>
      </c>
      <c r="BF56" s="103">
        <f>'Datos Simulación Dinámica Int'!BF56</f>
        <v>0</v>
      </c>
      <c r="BG56" s="103">
        <f>'Datos Simulación Dinámica Int'!BG56</f>
        <v>0</v>
      </c>
      <c r="BH56" s="103">
        <f>'Datos Simulación Dinámica Int'!BH56</f>
        <v>0</v>
      </c>
      <c r="BI56" s="103">
        <f>'Datos Simulación Dinámica Int'!BI56</f>
        <v>0</v>
      </c>
      <c r="BJ56" s="103">
        <f>'Datos Simulación Dinámica Int'!BJ56</f>
        <v>0</v>
      </c>
      <c r="BK56" s="173">
        <f>'Datos Simulación Dinámica Int'!BK56</f>
        <v>-1.1102230246251565E-14</v>
      </c>
      <c r="BL56" s="113">
        <f>'Datos Simulación Dinámica Int'!BL56</f>
        <v>0</v>
      </c>
      <c r="BM56" s="102">
        <f>'Datos Simulación Dinámica Int'!BM56</f>
        <v>0</v>
      </c>
      <c r="BN56" s="102">
        <f>'Datos Simulación Dinámica Int'!BN56</f>
        <v>0</v>
      </c>
      <c r="BO56" s="102">
        <f>'Datos Simulación Dinámica Int'!BO56</f>
        <v>0</v>
      </c>
      <c r="BP56" s="102">
        <f>'Datos Simulación Dinámica Int'!BP56</f>
        <v>0</v>
      </c>
      <c r="BQ56" s="102">
        <f>'Datos Simulación Dinámica Int'!BQ56</f>
        <v>0</v>
      </c>
      <c r="BR56" s="169">
        <f>'Datos Simulación Dinámica Int'!BR56</f>
        <v>362583.99999999994</v>
      </c>
      <c r="BS56" s="165">
        <f>'Datos Simulación Dinámica Int'!BS56</f>
        <v>0</v>
      </c>
      <c r="BT56" s="103">
        <f>'Datos Simulación Dinámica Int'!BT56</f>
        <v>0</v>
      </c>
      <c r="BU56" s="103">
        <f>'Datos Simulación Dinámica Int'!BU56</f>
        <v>0</v>
      </c>
      <c r="BV56" s="103">
        <f>'Datos Simulación Dinámica Int'!BV56</f>
        <v>0</v>
      </c>
      <c r="BW56" s="103">
        <f>'Datos Simulación Dinámica Int'!BW56</f>
        <v>0</v>
      </c>
      <c r="BX56" s="103">
        <f>'Datos Simulación Dinámica Int'!BX56</f>
        <v>0</v>
      </c>
      <c r="BY56" s="103">
        <f>'Datos Simulación Dinámica Int'!BY56</f>
        <v>0</v>
      </c>
      <c r="BZ56" s="173">
        <f>'Datos Simulación Dinámica Int'!BZ56</f>
        <v>-1.1102230246251565E-14</v>
      </c>
      <c r="CA56" s="113">
        <f>'Datos Simulación Dinámica Int'!CA56</f>
        <v>0</v>
      </c>
      <c r="CB56" s="102">
        <f>'Datos Simulación Dinámica Int'!CB56</f>
        <v>0</v>
      </c>
      <c r="CC56" s="102">
        <f>'Datos Simulación Dinámica Int'!CC56</f>
        <v>0</v>
      </c>
      <c r="CD56" s="102">
        <f>'Datos Simulación Dinámica Int'!CD56</f>
        <v>0</v>
      </c>
      <c r="CE56" s="102">
        <f>'Datos Simulación Dinámica Int'!CE56</f>
        <v>0</v>
      </c>
      <c r="CF56" s="102">
        <f>'Datos Simulación Dinámica Int'!CF56</f>
        <v>0</v>
      </c>
      <c r="CG56" s="169">
        <f>'Datos Simulación Dinámica Int'!CG56</f>
        <v>224447.99999999997</v>
      </c>
      <c r="CH56" s="165">
        <f>'Datos Simulación Dinámica Int'!CH56</f>
        <v>0</v>
      </c>
      <c r="CI56" s="103">
        <f>'Datos Simulación Dinámica Int'!CI56</f>
        <v>0</v>
      </c>
      <c r="CJ56" s="103">
        <f>'Datos Simulación Dinámica Int'!CJ56</f>
        <v>0</v>
      </c>
      <c r="CK56" s="103">
        <f>'Datos Simulación Dinámica Int'!CK56</f>
        <v>0</v>
      </c>
      <c r="CL56" s="103">
        <f>'Datos Simulación Dinámica Int'!CL56</f>
        <v>0</v>
      </c>
      <c r="CM56" s="103">
        <f>'Datos Simulación Dinámica Int'!CM56</f>
        <v>0</v>
      </c>
      <c r="CN56" s="103">
        <f>'Datos Simulación Dinámica Int'!CN56</f>
        <v>0</v>
      </c>
      <c r="CO56" s="173">
        <f>'Datos Simulación Dinámica Int'!CO56</f>
        <v>-1.1102230246251565E-14</v>
      </c>
      <c r="CP56" s="113">
        <f>'Datos Simulación Dinámica Int'!CP56</f>
        <v>0</v>
      </c>
      <c r="CQ56" s="102">
        <f>'Datos Simulación Dinámica Int'!CQ56</f>
        <v>0</v>
      </c>
      <c r="CR56" s="102">
        <f>'Datos Simulación Dinámica Int'!CR56</f>
        <v>0</v>
      </c>
      <c r="CS56" s="102">
        <f>'Datos Simulación Dinámica Int'!CS56</f>
        <v>0</v>
      </c>
      <c r="CT56" s="102">
        <f>'Datos Simulación Dinámica Int'!CT56</f>
        <v>0</v>
      </c>
      <c r="CU56" s="102">
        <f>'Datos Simulación Dinámica Int'!CU56</f>
        <v>0</v>
      </c>
      <c r="CV56" s="169">
        <f>'Datos Simulación Dinámica Int'!CV56</f>
        <v>9526.9999999999982</v>
      </c>
      <c r="CW56" s="165">
        <f>'Datos Simulación Dinámica Int'!CW56</f>
        <v>0</v>
      </c>
      <c r="CX56" s="103">
        <f>'Datos Simulación Dinámica Int'!CX56</f>
        <v>0</v>
      </c>
      <c r="CY56" s="103">
        <f>'Datos Simulación Dinámica Int'!CY56</f>
        <v>0</v>
      </c>
      <c r="CZ56" s="103">
        <f>'Datos Simulación Dinámica Int'!CZ56</f>
        <v>0</v>
      </c>
      <c r="DA56" s="103">
        <f>'Datos Simulación Dinámica Int'!DA56</f>
        <v>0</v>
      </c>
      <c r="DB56" s="103">
        <f>'Datos Simulación Dinámica Int'!DB56</f>
        <v>0</v>
      </c>
      <c r="DC56" s="103">
        <f>'Datos Simulación Dinámica Int'!DC56</f>
        <v>0</v>
      </c>
      <c r="DD56" s="173">
        <f>'Datos Simulación Dinámica Int'!DD56</f>
        <v>-2.2204460492503131E-14</v>
      </c>
      <c r="DE56" s="113">
        <f>'Datos Simulación Dinámica Int'!DE56</f>
        <v>0</v>
      </c>
      <c r="DF56" s="102">
        <f>'Datos Simulación Dinámica Int'!DF56</f>
        <v>0</v>
      </c>
      <c r="DG56" s="102">
        <f>'Datos Simulación Dinámica Int'!DG56</f>
        <v>0</v>
      </c>
      <c r="DH56" s="102">
        <f>'Datos Simulación Dinámica Int'!DH56</f>
        <v>0</v>
      </c>
      <c r="DI56" s="102">
        <f>'Datos Simulación Dinámica Int'!DI56</f>
        <v>0</v>
      </c>
      <c r="DJ56" s="102">
        <f>'Datos Simulación Dinámica Int'!DJ56</f>
        <v>0</v>
      </c>
      <c r="DK56" s="169">
        <f>'Datos Simulación Dinámica Int'!DK56</f>
        <v>128608.99999999997</v>
      </c>
      <c r="DL56" s="165">
        <f>'Datos Simulación Dinámica Int'!DL56</f>
        <v>0</v>
      </c>
      <c r="DM56" s="103">
        <f>'Datos Simulación Dinámica Int'!DM56</f>
        <v>0</v>
      </c>
      <c r="DN56" s="103">
        <f>'Datos Simulación Dinámica Int'!DN56</f>
        <v>0</v>
      </c>
      <c r="DO56" s="103">
        <f>'Datos Simulación Dinámica Int'!DO56</f>
        <v>0</v>
      </c>
      <c r="DP56" s="103">
        <f>'Datos Simulación Dinámica Int'!DP56</f>
        <v>0</v>
      </c>
      <c r="DQ56" s="103">
        <f>'Datos Simulación Dinámica Int'!DQ56</f>
        <v>0</v>
      </c>
      <c r="DR56" s="103">
        <f>'Datos Simulación Dinámica Int'!DR56</f>
        <v>0</v>
      </c>
      <c r="DS56" s="173">
        <f>'Datos Simulación Dinámica Int'!DS56</f>
        <v>-2.2204460492503131E-14</v>
      </c>
      <c r="DT56" s="102">
        <f>'Datos Simulación Dinámica Int'!DT56</f>
        <v>0</v>
      </c>
      <c r="DU56" s="102">
        <f>'Datos Simulación Dinámica Int'!DU56</f>
        <v>0</v>
      </c>
      <c r="DV56" s="102">
        <f>'Datos Simulación Dinámica Int'!DV56</f>
        <v>0</v>
      </c>
      <c r="DW56" s="102">
        <f>'Datos Simulación Dinámica Int'!DW56</f>
        <v>0</v>
      </c>
      <c r="DX56" s="102">
        <f>'Datos Simulación Dinámica Int'!DX56</f>
        <v>0</v>
      </c>
      <c r="DY56" s="102">
        <f>'Datos Simulación Dinámica Int'!DY56</f>
        <v>0</v>
      </c>
    </row>
    <row r="57" spans="1:129" ht="15" customHeight="1" x14ac:dyDescent="0.55000000000000004">
      <c r="A57" s="152">
        <f>'Datos Simulación Dinámica Int'!A57</f>
        <v>49</v>
      </c>
      <c r="B57" s="152" t="str">
        <f>'Datos Simulación Dinámica Int'!B57</f>
        <v>031001</v>
      </c>
      <c r="C57" s="151" t="str">
        <f>'Datos Simulación Dinámica Int'!C57</f>
        <v>Fabricación de muebles</v>
      </c>
      <c r="D57" s="165">
        <f>'Datos Simulación Dinámica Int'!D57</f>
        <v>998334.06851786107</v>
      </c>
      <c r="E57" s="162">
        <f>'Datos Simulación Dinámica Int'!E57</f>
        <v>687895.6754907259</v>
      </c>
      <c r="F57" s="162">
        <f>'Datos Simulación Dinámica Int'!F57</f>
        <v>0</v>
      </c>
      <c r="G57" s="162">
        <f>'Datos Simulación Dinámica Int'!G57</f>
        <v>0</v>
      </c>
      <c r="H57" s="162">
        <f>'Datos Simulación Dinámica Int'!H57</f>
        <v>285569.86528235412</v>
      </c>
      <c r="I57" s="162">
        <f>'Datos Simulación Dinámica Int'!I57</f>
        <v>11918.774306489437</v>
      </c>
      <c r="J57" s="162">
        <f>'Datos Simulación Dinámica Int'!J57</f>
        <v>12949.75343829168</v>
      </c>
      <c r="K57" s="315">
        <f>'Datos Simulación Dinámica Int'!K57</f>
        <v>1075126.9999999995</v>
      </c>
      <c r="L57" s="321">
        <f>'Datos Simulación Dinámica Int'!L57</f>
        <v>66038.999999999971</v>
      </c>
      <c r="M57" s="321">
        <f>'Datos Simulación Dinámica Int'!M57</f>
        <v>46635.576241854978</v>
      </c>
      <c r="N57" s="321">
        <f>'Datos Simulación Dinámica Int'!N57</f>
        <v>332206</v>
      </c>
      <c r="O57" s="321">
        <f>'Datos Simulación Dinámica Int'!O57</f>
        <v>173198</v>
      </c>
      <c r="P57" s="321">
        <f>'Datos Simulación Dinámica Int'!P57</f>
        <v>2493</v>
      </c>
      <c r="Q57" s="321">
        <f>'Datos Simulación Dinámica Int'!Q57</f>
        <v>156515</v>
      </c>
      <c r="R57" s="318">
        <f>'Datos Simulación Dinámica Int'!R57</f>
        <v>998334.06851786107</v>
      </c>
      <c r="S57" s="162">
        <f>'Datos Simulación Dinámica Int'!S57</f>
        <v>687895.6754907259</v>
      </c>
      <c r="T57" s="162">
        <f>'Datos Simulación Dinámica Int'!T57</f>
        <v>0</v>
      </c>
      <c r="U57" s="162">
        <f>'Datos Simulación Dinámica Int'!U57</f>
        <v>0</v>
      </c>
      <c r="V57" s="162">
        <f>'Datos Simulación Dinámica Int'!V57</f>
        <v>285569.86528235412</v>
      </c>
      <c r="W57" s="162">
        <f>'Datos Simulación Dinámica Int'!W57</f>
        <v>11918.774306489437</v>
      </c>
      <c r="X57" s="162">
        <f>'Datos Simulación Dinámica Int'!X57</f>
        <v>12949.75343829168</v>
      </c>
      <c r="Y57" s="170">
        <f>'Datos Simulación Dinámica Int'!Y57</f>
        <v>1075126.9999999995</v>
      </c>
      <c r="Z57" s="165">
        <f>'Datos Simulación Dinámica Int'!Z57</f>
        <v>0</v>
      </c>
      <c r="AA57" s="162">
        <f>'Datos Simulación Dinámica Int'!AA57</f>
        <v>0</v>
      </c>
      <c r="AB57" s="162">
        <f>'Datos Simulación Dinámica Int'!AB57</f>
        <v>0</v>
      </c>
      <c r="AC57" s="162">
        <f>'Datos Simulación Dinámica Int'!AC57</f>
        <v>0</v>
      </c>
      <c r="AD57" s="162">
        <f>'Datos Simulación Dinámica Int'!AD57</f>
        <v>0</v>
      </c>
      <c r="AE57" s="162">
        <f>'Datos Simulación Dinámica Int'!AE57</f>
        <v>0</v>
      </c>
      <c r="AF57" s="162">
        <f>'Datos Simulación Dinámica Int'!AF57</f>
        <v>0</v>
      </c>
      <c r="AG57" s="173">
        <f>'Datos Simulación Dinámica Int'!AG57</f>
        <v>0</v>
      </c>
      <c r="AH57" s="164">
        <f>'Datos Simulación Dinámica Int'!AH57</f>
        <v>0</v>
      </c>
      <c r="AI57" s="164">
        <f>'Datos Simulación Dinámica Int'!AI57</f>
        <v>0</v>
      </c>
      <c r="AJ57" s="164">
        <f>'Datos Simulación Dinámica Int'!AJ57</f>
        <v>0</v>
      </c>
      <c r="AK57" s="164">
        <f>'Datos Simulación Dinámica Int'!AK57</f>
        <v>0</v>
      </c>
      <c r="AL57" s="164">
        <f>'Datos Simulación Dinámica Int'!AL57</f>
        <v>0</v>
      </c>
      <c r="AM57" s="164">
        <f>'Datos Simulación Dinámica Int'!AM57</f>
        <v>0</v>
      </c>
      <c r="AN57" s="169">
        <f>'Datos Simulación Dinámica Int'!AN57</f>
        <v>66039</v>
      </c>
      <c r="AO57" s="165">
        <f>'Datos Simulación Dinámica Int'!AO57</f>
        <v>0</v>
      </c>
      <c r="AP57" s="162">
        <f>'Datos Simulación Dinámica Int'!AP57</f>
        <v>0</v>
      </c>
      <c r="AQ57" s="162">
        <f>'Datos Simulación Dinámica Int'!AQ57</f>
        <v>0</v>
      </c>
      <c r="AR57" s="162">
        <f>'Datos Simulación Dinámica Int'!AR57</f>
        <v>0</v>
      </c>
      <c r="AS57" s="162">
        <f>'Datos Simulación Dinámica Int'!AS57</f>
        <v>0</v>
      </c>
      <c r="AT57" s="162">
        <f>'Datos Simulación Dinámica Int'!AT57</f>
        <v>0</v>
      </c>
      <c r="AU57" s="162">
        <f>'Datos Simulación Dinámica Int'!AU57</f>
        <v>0</v>
      </c>
      <c r="AV57" s="173">
        <f>'Datos Simulación Dinámica Int'!AV57</f>
        <v>4.4408920985006262E-14</v>
      </c>
      <c r="AW57" s="164">
        <f>'Datos Simulación Dinámica Int'!AW57</f>
        <v>0</v>
      </c>
      <c r="AX57" s="164">
        <f>'Datos Simulación Dinámica Int'!AX57</f>
        <v>0</v>
      </c>
      <c r="AY57" s="164">
        <f>'Datos Simulación Dinámica Int'!AY57</f>
        <v>0</v>
      </c>
      <c r="AZ57" s="164">
        <f>'Datos Simulación Dinámica Int'!AZ57</f>
        <v>0</v>
      </c>
      <c r="BA57" s="164">
        <f>'Datos Simulación Dinámica Int'!BA57</f>
        <v>0</v>
      </c>
      <c r="BB57" s="164">
        <f>'Datos Simulación Dinámica Int'!BB57</f>
        <v>0</v>
      </c>
      <c r="BC57" s="169">
        <f>'Datos Simulación Dinámica Int'!BC57</f>
        <v>46635.576241854957</v>
      </c>
      <c r="BD57" s="165">
        <f>'Datos Simulación Dinámica Int'!BD57</f>
        <v>0</v>
      </c>
      <c r="BE57" s="103">
        <f>'Datos Simulación Dinámica Int'!BE57</f>
        <v>0</v>
      </c>
      <c r="BF57" s="103">
        <f>'Datos Simulación Dinámica Int'!BF57</f>
        <v>0</v>
      </c>
      <c r="BG57" s="103">
        <f>'Datos Simulación Dinámica Int'!BG57</f>
        <v>0</v>
      </c>
      <c r="BH57" s="103">
        <f>'Datos Simulación Dinámica Int'!BH57</f>
        <v>0</v>
      </c>
      <c r="BI57" s="103">
        <f>'Datos Simulación Dinámica Int'!BI57</f>
        <v>0</v>
      </c>
      <c r="BJ57" s="103">
        <f>'Datos Simulación Dinámica Int'!BJ57</f>
        <v>0</v>
      </c>
      <c r="BK57" s="173">
        <f>'Datos Simulación Dinámica Int'!BK57</f>
        <v>-4.4408920985006262E-14</v>
      </c>
      <c r="BL57" s="113">
        <f>'Datos Simulación Dinámica Int'!BL57</f>
        <v>0</v>
      </c>
      <c r="BM57" s="102">
        <f>'Datos Simulación Dinámica Int'!BM57</f>
        <v>0</v>
      </c>
      <c r="BN57" s="102">
        <f>'Datos Simulación Dinámica Int'!BN57</f>
        <v>0</v>
      </c>
      <c r="BO57" s="102">
        <f>'Datos Simulación Dinámica Int'!BO57</f>
        <v>0</v>
      </c>
      <c r="BP57" s="102">
        <f>'Datos Simulación Dinámica Int'!BP57</f>
        <v>0</v>
      </c>
      <c r="BQ57" s="102">
        <f>'Datos Simulación Dinámica Int'!BQ57</f>
        <v>0</v>
      </c>
      <c r="BR57" s="169">
        <f>'Datos Simulación Dinámica Int'!BR57</f>
        <v>332205.99999999983</v>
      </c>
      <c r="BS57" s="165">
        <f>'Datos Simulación Dinámica Int'!BS57</f>
        <v>0</v>
      </c>
      <c r="BT57" s="103">
        <f>'Datos Simulación Dinámica Int'!BT57</f>
        <v>0</v>
      </c>
      <c r="BU57" s="103">
        <f>'Datos Simulación Dinámica Int'!BU57</f>
        <v>0</v>
      </c>
      <c r="BV57" s="103">
        <f>'Datos Simulación Dinámica Int'!BV57</f>
        <v>0</v>
      </c>
      <c r="BW57" s="103">
        <f>'Datos Simulación Dinámica Int'!BW57</f>
        <v>0</v>
      </c>
      <c r="BX57" s="103">
        <f>'Datos Simulación Dinámica Int'!BX57</f>
        <v>0</v>
      </c>
      <c r="BY57" s="103">
        <f>'Datos Simulación Dinámica Int'!BY57</f>
        <v>0</v>
      </c>
      <c r="BZ57" s="173">
        <f>'Datos Simulación Dinámica Int'!BZ57</f>
        <v>-5.5511151231257827E-14</v>
      </c>
      <c r="CA57" s="113">
        <f>'Datos Simulación Dinámica Int'!CA57</f>
        <v>0</v>
      </c>
      <c r="CB57" s="102">
        <f>'Datos Simulación Dinámica Int'!CB57</f>
        <v>0</v>
      </c>
      <c r="CC57" s="102">
        <f>'Datos Simulación Dinámica Int'!CC57</f>
        <v>0</v>
      </c>
      <c r="CD57" s="102">
        <f>'Datos Simulación Dinámica Int'!CD57</f>
        <v>0</v>
      </c>
      <c r="CE57" s="102">
        <f>'Datos Simulación Dinámica Int'!CE57</f>
        <v>0</v>
      </c>
      <c r="CF57" s="102">
        <f>'Datos Simulación Dinámica Int'!CF57</f>
        <v>0</v>
      </c>
      <c r="CG57" s="169">
        <f>'Datos Simulación Dinámica Int'!CG57</f>
        <v>173197.99999999994</v>
      </c>
      <c r="CH57" s="165">
        <f>'Datos Simulación Dinámica Int'!CH57</f>
        <v>0</v>
      </c>
      <c r="CI57" s="103">
        <f>'Datos Simulación Dinámica Int'!CI57</f>
        <v>0</v>
      </c>
      <c r="CJ57" s="103">
        <f>'Datos Simulación Dinámica Int'!CJ57</f>
        <v>0</v>
      </c>
      <c r="CK57" s="103">
        <f>'Datos Simulación Dinámica Int'!CK57</f>
        <v>0</v>
      </c>
      <c r="CL57" s="103">
        <f>'Datos Simulación Dinámica Int'!CL57</f>
        <v>0</v>
      </c>
      <c r="CM57" s="103">
        <f>'Datos Simulación Dinámica Int'!CM57</f>
        <v>0</v>
      </c>
      <c r="CN57" s="103">
        <f>'Datos Simulación Dinámica Int'!CN57</f>
        <v>0</v>
      </c>
      <c r="CO57" s="173">
        <f>'Datos Simulación Dinámica Int'!CO57</f>
        <v>-3.3306690738754696E-14</v>
      </c>
      <c r="CP57" s="113">
        <f>'Datos Simulación Dinámica Int'!CP57</f>
        <v>0</v>
      </c>
      <c r="CQ57" s="102">
        <f>'Datos Simulación Dinámica Int'!CQ57</f>
        <v>0</v>
      </c>
      <c r="CR57" s="102">
        <f>'Datos Simulación Dinámica Int'!CR57</f>
        <v>0</v>
      </c>
      <c r="CS57" s="102">
        <f>'Datos Simulación Dinámica Int'!CS57</f>
        <v>0</v>
      </c>
      <c r="CT57" s="102">
        <f>'Datos Simulación Dinámica Int'!CT57</f>
        <v>0</v>
      </c>
      <c r="CU57" s="102">
        <f>'Datos Simulación Dinámica Int'!CU57</f>
        <v>0</v>
      </c>
      <c r="CV57" s="169">
        <f>'Datos Simulación Dinámica Int'!CV57</f>
        <v>2492.9999999999991</v>
      </c>
      <c r="CW57" s="165">
        <f>'Datos Simulación Dinámica Int'!CW57</f>
        <v>0</v>
      </c>
      <c r="CX57" s="103">
        <f>'Datos Simulación Dinámica Int'!CX57</f>
        <v>0</v>
      </c>
      <c r="CY57" s="103">
        <f>'Datos Simulación Dinámica Int'!CY57</f>
        <v>0</v>
      </c>
      <c r="CZ57" s="103">
        <f>'Datos Simulación Dinámica Int'!CZ57</f>
        <v>0</v>
      </c>
      <c r="DA57" s="103">
        <f>'Datos Simulación Dinámica Int'!DA57</f>
        <v>0</v>
      </c>
      <c r="DB57" s="103">
        <f>'Datos Simulación Dinámica Int'!DB57</f>
        <v>0</v>
      </c>
      <c r="DC57" s="103">
        <f>'Datos Simulación Dinámica Int'!DC57</f>
        <v>0</v>
      </c>
      <c r="DD57" s="173">
        <f>'Datos Simulación Dinámica Int'!DD57</f>
        <v>-3.3306690738754696E-14</v>
      </c>
      <c r="DE57" s="113">
        <f>'Datos Simulación Dinámica Int'!DE57</f>
        <v>0</v>
      </c>
      <c r="DF57" s="102">
        <f>'Datos Simulación Dinámica Int'!DF57</f>
        <v>0</v>
      </c>
      <c r="DG57" s="102">
        <f>'Datos Simulación Dinámica Int'!DG57</f>
        <v>0</v>
      </c>
      <c r="DH57" s="102">
        <f>'Datos Simulación Dinámica Int'!DH57</f>
        <v>0</v>
      </c>
      <c r="DI57" s="102">
        <f>'Datos Simulación Dinámica Int'!DI57</f>
        <v>0</v>
      </c>
      <c r="DJ57" s="102">
        <f>'Datos Simulación Dinámica Int'!DJ57</f>
        <v>0</v>
      </c>
      <c r="DK57" s="169">
        <f>'Datos Simulación Dinámica Int'!DK57</f>
        <v>156514.99999999994</v>
      </c>
      <c r="DL57" s="165">
        <f>'Datos Simulación Dinámica Int'!DL57</f>
        <v>0</v>
      </c>
      <c r="DM57" s="103">
        <f>'Datos Simulación Dinámica Int'!DM57</f>
        <v>0</v>
      </c>
      <c r="DN57" s="103">
        <f>'Datos Simulación Dinámica Int'!DN57</f>
        <v>0</v>
      </c>
      <c r="DO57" s="103">
        <f>'Datos Simulación Dinámica Int'!DO57</f>
        <v>0</v>
      </c>
      <c r="DP57" s="103">
        <f>'Datos Simulación Dinámica Int'!DP57</f>
        <v>0</v>
      </c>
      <c r="DQ57" s="103">
        <f>'Datos Simulación Dinámica Int'!DQ57</f>
        <v>0</v>
      </c>
      <c r="DR57" s="103">
        <f>'Datos Simulación Dinámica Int'!DR57</f>
        <v>0</v>
      </c>
      <c r="DS57" s="173">
        <f>'Datos Simulación Dinámica Int'!DS57</f>
        <v>-3.3306690738754696E-14</v>
      </c>
      <c r="DT57" s="102">
        <f>'Datos Simulación Dinámica Int'!DT57</f>
        <v>0</v>
      </c>
      <c r="DU57" s="102">
        <f>'Datos Simulación Dinámica Int'!DU57</f>
        <v>0</v>
      </c>
      <c r="DV57" s="102">
        <f>'Datos Simulación Dinámica Int'!DV57</f>
        <v>0</v>
      </c>
      <c r="DW57" s="102">
        <f>'Datos Simulación Dinámica Int'!DW57</f>
        <v>0</v>
      </c>
      <c r="DX57" s="102">
        <f>'Datos Simulación Dinámica Int'!DX57</f>
        <v>0</v>
      </c>
      <c r="DY57" s="102">
        <f>'Datos Simulación Dinámica Int'!DY57</f>
        <v>0</v>
      </c>
    </row>
    <row r="58" spans="1:129" ht="15" customHeight="1" x14ac:dyDescent="0.55000000000000004">
      <c r="A58" s="152">
        <f>'Datos Simulación Dinámica Int'!A58</f>
        <v>50</v>
      </c>
      <c r="B58" s="152" t="str">
        <f>'Datos Simulación Dinámica Int'!B58</f>
        <v>032001</v>
      </c>
      <c r="C58" s="151" t="str">
        <f>'Datos Simulación Dinámica Int'!C58</f>
        <v>Industrias manufactureras ncp</v>
      </c>
      <c r="D58" s="165">
        <f>'Datos Simulación Dinámica Int'!D58</f>
        <v>112667.13447593048</v>
      </c>
      <c r="E58" s="162">
        <f>'Datos Simulación Dinámica Int'!E58</f>
        <v>87870.837197186789</v>
      </c>
      <c r="F58" s="162">
        <f>'Datos Simulación Dinámica Int'!F58</f>
        <v>0</v>
      </c>
      <c r="G58" s="162">
        <f>'Datos Simulación Dinámica Int'!G58</f>
        <v>0</v>
      </c>
      <c r="H58" s="162">
        <f>'Datos Simulación Dinámica Int'!H58</f>
        <v>2735.0806561624941</v>
      </c>
      <c r="I58" s="162">
        <f>'Datos Simulación Dinámica Int'!I58</f>
        <v>-3161.0674168026612</v>
      </c>
      <c r="J58" s="162">
        <f>'Datos Simulación Dinámica Int'!J58</f>
        <v>25222.284039383856</v>
      </c>
      <c r="K58" s="315">
        <f>'Datos Simulación Dinámica Int'!K58</f>
        <v>1069908.9999999995</v>
      </c>
      <c r="L58" s="321">
        <f>'Datos Simulación Dinámica Int'!L58</f>
        <v>15757.999999999993</v>
      </c>
      <c r="M58" s="321">
        <f>'Datos Simulación Dinámica Int'!M58</f>
        <v>113634.92173609851</v>
      </c>
      <c r="N58" s="321">
        <f>'Datos Simulación Dinámica Int'!N58</f>
        <v>633635</v>
      </c>
      <c r="O58" s="321">
        <f>'Datos Simulación Dinámica Int'!O58</f>
        <v>71266</v>
      </c>
      <c r="P58" s="321">
        <f>'Datos Simulación Dinámica Int'!P58</f>
        <v>5438</v>
      </c>
      <c r="Q58" s="321">
        <f>'Datos Simulación Dinámica Int'!Q58</f>
        <v>556931</v>
      </c>
      <c r="R58" s="318">
        <f>'Datos Simulación Dinámica Int'!R58</f>
        <v>112667.13447593048</v>
      </c>
      <c r="S58" s="162">
        <f>'Datos Simulación Dinámica Int'!S58</f>
        <v>87870.837197186789</v>
      </c>
      <c r="T58" s="162">
        <f>'Datos Simulación Dinámica Int'!T58</f>
        <v>0</v>
      </c>
      <c r="U58" s="162">
        <f>'Datos Simulación Dinámica Int'!U58</f>
        <v>0</v>
      </c>
      <c r="V58" s="162">
        <f>'Datos Simulación Dinámica Int'!V58</f>
        <v>2735.0806561624941</v>
      </c>
      <c r="W58" s="162">
        <f>'Datos Simulación Dinámica Int'!W58</f>
        <v>-3161.0674168026612</v>
      </c>
      <c r="X58" s="162">
        <f>'Datos Simulación Dinámica Int'!X58</f>
        <v>25222.284039383856</v>
      </c>
      <c r="Y58" s="170">
        <f>'Datos Simulación Dinámica Int'!Y58</f>
        <v>1069908.9999999995</v>
      </c>
      <c r="Z58" s="165">
        <f>'Datos Simulación Dinámica Int'!Z58</f>
        <v>0</v>
      </c>
      <c r="AA58" s="162">
        <f>'Datos Simulación Dinámica Int'!AA58</f>
        <v>0</v>
      </c>
      <c r="AB58" s="162">
        <f>'Datos Simulación Dinámica Int'!AB58</f>
        <v>0</v>
      </c>
      <c r="AC58" s="162">
        <f>'Datos Simulación Dinámica Int'!AC58</f>
        <v>0</v>
      </c>
      <c r="AD58" s="162">
        <f>'Datos Simulación Dinámica Int'!AD58</f>
        <v>0</v>
      </c>
      <c r="AE58" s="162">
        <f>'Datos Simulación Dinámica Int'!AE58</f>
        <v>0</v>
      </c>
      <c r="AF58" s="162">
        <f>'Datos Simulación Dinámica Int'!AF58</f>
        <v>0</v>
      </c>
      <c r="AG58" s="173">
        <f>'Datos Simulación Dinámica Int'!AG58</f>
        <v>0</v>
      </c>
      <c r="AH58" s="164">
        <f>'Datos Simulación Dinámica Int'!AH58</f>
        <v>0</v>
      </c>
      <c r="AI58" s="164">
        <f>'Datos Simulación Dinámica Int'!AI58</f>
        <v>0</v>
      </c>
      <c r="AJ58" s="164">
        <f>'Datos Simulación Dinámica Int'!AJ58</f>
        <v>0</v>
      </c>
      <c r="AK58" s="164">
        <f>'Datos Simulación Dinámica Int'!AK58</f>
        <v>0</v>
      </c>
      <c r="AL58" s="164">
        <f>'Datos Simulación Dinámica Int'!AL58</f>
        <v>0</v>
      </c>
      <c r="AM58" s="164">
        <f>'Datos Simulación Dinámica Int'!AM58</f>
        <v>0</v>
      </c>
      <c r="AN58" s="169">
        <f>'Datos Simulación Dinámica Int'!AN58</f>
        <v>15758</v>
      </c>
      <c r="AO58" s="165">
        <f>'Datos Simulación Dinámica Int'!AO58</f>
        <v>0</v>
      </c>
      <c r="AP58" s="162">
        <f>'Datos Simulación Dinámica Int'!AP58</f>
        <v>0</v>
      </c>
      <c r="AQ58" s="162">
        <f>'Datos Simulación Dinámica Int'!AQ58</f>
        <v>0</v>
      </c>
      <c r="AR58" s="162">
        <f>'Datos Simulación Dinámica Int'!AR58</f>
        <v>0</v>
      </c>
      <c r="AS58" s="162">
        <f>'Datos Simulación Dinámica Int'!AS58</f>
        <v>0</v>
      </c>
      <c r="AT58" s="162">
        <f>'Datos Simulación Dinámica Int'!AT58</f>
        <v>0</v>
      </c>
      <c r="AU58" s="162">
        <f>'Datos Simulación Dinámica Int'!AU58</f>
        <v>0</v>
      </c>
      <c r="AV58" s="173">
        <f>'Datos Simulación Dinámica Int'!AV58</f>
        <v>4.4408920985006262E-14</v>
      </c>
      <c r="AW58" s="164">
        <f>'Datos Simulación Dinámica Int'!AW58</f>
        <v>0</v>
      </c>
      <c r="AX58" s="164">
        <f>'Datos Simulación Dinámica Int'!AX58</f>
        <v>0</v>
      </c>
      <c r="AY58" s="164">
        <f>'Datos Simulación Dinámica Int'!AY58</f>
        <v>0</v>
      </c>
      <c r="AZ58" s="164">
        <f>'Datos Simulación Dinámica Int'!AZ58</f>
        <v>0</v>
      </c>
      <c r="BA58" s="164">
        <f>'Datos Simulación Dinámica Int'!BA58</f>
        <v>0</v>
      </c>
      <c r="BB58" s="164">
        <f>'Datos Simulación Dinámica Int'!BB58</f>
        <v>0</v>
      </c>
      <c r="BC58" s="169">
        <f>'Datos Simulación Dinámica Int'!BC58</f>
        <v>113634.92173609846</v>
      </c>
      <c r="BD58" s="165">
        <f>'Datos Simulación Dinámica Int'!BD58</f>
        <v>0</v>
      </c>
      <c r="BE58" s="103">
        <f>'Datos Simulación Dinámica Int'!BE58</f>
        <v>0</v>
      </c>
      <c r="BF58" s="103">
        <f>'Datos Simulación Dinámica Int'!BF58</f>
        <v>0</v>
      </c>
      <c r="BG58" s="103">
        <f>'Datos Simulación Dinámica Int'!BG58</f>
        <v>0</v>
      </c>
      <c r="BH58" s="103">
        <f>'Datos Simulación Dinámica Int'!BH58</f>
        <v>0</v>
      </c>
      <c r="BI58" s="103">
        <f>'Datos Simulación Dinámica Int'!BI58</f>
        <v>0</v>
      </c>
      <c r="BJ58" s="103">
        <f>'Datos Simulación Dinámica Int'!BJ58</f>
        <v>0</v>
      </c>
      <c r="BK58" s="173">
        <f>'Datos Simulación Dinámica Int'!BK58</f>
        <v>-3.3306690738754696E-14</v>
      </c>
      <c r="BL58" s="113">
        <f>'Datos Simulación Dinámica Int'!BL58</f>
        <v>0</v>
      </c>
      <c r="BM58" s="102">
        <f>'Datos Simulación Dinámica Int'!BM58</f>
        <v>0</v>
      </c>
      <c r="BN58" s="102">
        <f>'Datos Simulación Dinámica Int'!BN58</f>
        <v>0</v>
      </c>
      <c r="BO58" s="102">
        <f>'Datos Simulación Dinámica Int'!BO58</f>
        <v>0</v>
      </c>
      <c r="BP58" s="102">
        <f>'Datos Simulación Dinámica Int'!BP58</f>
        <v>0</v>
      </c>
      <c r="BQ58" s="102">
        <f>'Datos Simulación Dinámica Int'!BQ58</f>
        <v>0</v>
      </c>
      <c r="BR58" s="169">
        <f>'Datos Simulación Dinámica Int'!BR58</f>
        <v>633634.99999999977</v>
      </c>
      <c r="BS58" s="165">
        <f>'Datos Simulación Dinámica Int'!BS58</f>
        <v>0</v>
      </c>
      <c r="BT58" s="103">
        <f>'Datos Simulación Dinámica Int'!BT58</f>
        <v>0</v>
      </c>
      <c r="BU58" s="103">
        <f>'Datos Simulación Dinámica Int'!BU58</f>
        <v>0</v>
      </c>
      <c r="BV58" s="103">
        <f>'Datos Simulación Dinámica Int'!BV58</f>
        <v>0</v>
      </c>
      <c r="BW58" s="103">
        <f>'Datos Simulación Dinámica Int'!BW58</f>
        <v>0</v>
      </c>
      <c r="BX58" s="103">
        <f>'Datos Simulación Dinámica Int'!BX58</f>
        <v>0</v>
      </c>
      <c r="BY58" s="103">
        <f>'Datos Simulación Dinámica Int'!BY58</f>
        <v>0</v>
      </c>
      <c r="BZ58" s="173">
        <f>'Datos Simulación Dinámica Int'!BZ58</f>
        <v>-3.3306690738754696E-14</v>
      </c>
      <c r="CA58" s="113">
        <f>'Datos Simulación Dinámica Int'!CA58</f>
        <v>0</v>
      </c>
      <c r="CB58" s="102">
        <f>'Datos Simulación Dinámica Int'!CB58</f>
        <v>0</v>
      </c>
      <c r="CC58" s="102">
        <f>'Datos Simulación Dinámica Int'!CC58</f>
        <v>0</v>
      </c>
      <c r="CD58" s="102">
        <f>'Datos Simulación Dinámica Int'!CD58</f>
        <v>0</v>
      </c>
      <c r="CE58" s="102">
        <f>'Datos Simulación Dinámica Int'!CE58</f>
        <v>0</v>
      </c>
      <c r="CF58" s="102">
        <f>'Datos Simulación Dinámica Int'!CF58</f>
        <v>0</v>
      </c>
      <c r="CG58" s="169">
        <f>'Datos Simulación Dinámica Int'!CG58</f>
        <v>71265.999999999971</v>
      </c>
      <c r="CH58" s="165">
        <f>'Datos Simulación Dinámica Int'!CH58</f>
        <v>0</v>
      </c>
      <c r="CI58" s="103">
        <f>'Datos Simulación Dinámica Int'!CI58</f>
        <v>0</v>
      </c>
      <c r="CJ58" s="103">
        <f>'Datos Simulación Dinámica Int'!CJ58</f>
        <v>0</v>
      </c>
      <c r="CK58" s="103">
        <f>'Datos Simulación Dinámica Int'!CK58</f>
        <v>0</v>
      </c>
      <c r="CL58" s="103">
        <f>'Datos Simulación Dinámica Int'!CL58</f>
        <v>0</v>
      </c>
      <c r="CM58" s="103">
        <f>'Datos Simulación Dinámica Int'!CM58</f>
        <v>0</v>
      </c>
      <c r="CN58" s="103">
        <f>'Datos Simulación Dinámica Int'!CN58</f>
        <v>0</v>
      </c>
      <c r="CO58" s="173">
        <f>'Datos Simulación Dinámica Int'!CO58</f>
        <v>-4.4408920985006262E-14</v>
      </c>
      <c r="CP58" s="113">
        <f>'Datos Simulación Dinámica Int'!CP58</f>
        <v>0</v>
      </c>
      <c r="CQ58" s="102">
        <f>'Datos Simulación Dinámica Int'!CQ58</f>
        <v>0</v>
      </c>
      <c r="CR58" s="102">
        <f>'Datos Simulación Dinámica Int'!CR58</f>
        <v>0</v>
      </c>
      <c r="CS58" s="102">
        <f>'Datos Simulación Dinámica Int'!CS58</f>
        <v>0</v>
      </c>
      <c r="CT58" s="102">
        <f>'Datos Simulación Dinámica Int'!CT58</f>
        <v>0</v>
      </c>
      <c r="CU58" s="102">
        <f>'Datos Simulación Dinámica Int'!CU58</f>
        <v>0</v>
      </c>
      <c r="CV58" s="169">
        <f>'Datos Simulación Dinámica Int'!CV58</f>
        <v>5437.9999999999973</v>
      </c>
      <c r="CW58" s="165">
        <f>'Datos Simulación Dinámica Int'!CW58</f>
        <v>0</v>
      </c>
      <c r="CX58" s="103">
        <f>'Datos Simulación Dinámica Int'!CX58</f>
        <v>0</v>
      </c>
      <c r="CY58" s="103">
        <f>'Datos Simulación Dinámica Int'!CY58</f>
        <v>0</v>
      </c>
      <c r="CZ58" s="103">
        <f>'Datos Simulación Dinámica Int'!CZ58</f>
        <v>0</v>
      </c>
      <c r="DA58" s="103">
        <f>'Datos Simulación Dinámica Int'!DA58</f>
        <v>0</v>
      </c>
      <c r="DB58" s="103">
        <f>'Datos Simulación Dinámica Int'!DB58</f>
        <v>0</v>
      </c>
      <c r="DC58" s="103">
        <f>'Datos Simulación Dinámica Int'!DC58</f>
        <v>0</v>
      </c>
      <c r="DD58" s="173">
        <f>'Datos Simulación Dinámica Int'!DD58</f>
        <v>-5.5511151231257827E-14</v>
      </c>
      <c r="DE58" s="113">
        <f>'Datos Simulación Dinámica Int'!DE58</f>
        <v>0</v>
      </c>
      <c r="DF58" s="102">
        <f>'Datos Simulación Dinámica Int'!DF58</f>
        <v>0</v>
      </c>
      <c r="DG58" s="102">
        <f>'Datos Simulación Dinámica Int'!DG58</f>
        <v>0</v>
      </c>
      <c r="DH58" s="102">
        <f>'Datos Simulación Dinámica Int'!DH58</f>
        <v>0</v>
      </c>
      <c r="DI58" s="102">
        <f>'Datos Simulación Dinámica Int'!DI58</f>
        <v>0</v>
      </c>
      <c r="DJ58" s="102">
        <f>'Datos Simulación Dinámica Int'!DJ58</f>
        <v>0</v>
      </c>
      <c r="DK58" s="169">
        <f>'Datos Simulación Dinámica Int'!DK58</f>
        <v>556930.99999999977</v>
      </c>
      <c r="DL58" s="165">
        <f>'Datos Simulación Dinámica Int'!DL58</f>
        <v>0</v>
      </c>
      <c r="DM58" s="103">
        <f>'Datos Simulación Dinámica Int'!DM58</f>
        <v>0</v>
      </c>
      <c r="DN58" s="103">
        <f>'Datos Simulación Dinámica Int'!DN58</f>
        <v>0</v>
      </c>
      <c r="DO58" s="103">
        <f>'Datos Simulación Dinámica Int'!DO58</f>
        <v>0</v>
      </c>
      <c r="DP58" s="103">
        <f>'Datos Simulación Dinámica Int'!DP58</f>
        <v>0</v>
      </c>
      <c r="DQ58" s="103">
        <f>'Datos Simulación Dinámica Int'!DQ58</f>
        <v>0</v>
      </c>
      <c r="DR58" s="103">
        <f>'Datos Simulación Dinámica Int'!DR58</f>
        <v>0</v>
      </c>
      <c r="DS58" s="173">
        <f>'Datos Simulación Dinámica Int'!DS58</f>
        <v>-4.4408920985006262E-14</v>
      </c>
      <c r="DT58" s="102">
        <f>'Datos Simulación Dinámica Int'!DT58</f>
        <v>0</v>
      </c>
      <c r="DU58" s="102">
        <f>'Datos Simulación Dinámica Int'!DU58</f>
        <v>0</v>
      </c>
      <c r="DV58" s="102">
        <f>'Datos Simulación Dinámica Int'!DV58</f>
        <v>0</v>
      </c>
      <c r="DW58" s="102">
        <f>'Datos Simulación Dinámica Int'!DW58</f>
        <v>0</v>
      </c>
      <c r="DX58" s="102">
        <f>'Datos Simulación Dinámica Int'!DX58</f>
        <v>0</v>
      </c>
      <c r="DY58" s="102">
        <f>'Datos Simulación Dinámica Int'!DY58</f>
        <v>0</v>
      </c>
    </row>
    <row r="59" spans="1:129" ht="15" customHeight="1" x14ac:dyDescent="0.55000000000000004">
      <c r="A59" s="152">
        <f>'Datos Simulación Dinámica Int'!A59</f>
        <v>51</v>
      </c>
      <c r="B59" s="152" t="str">
        <f>'Datos Simulación Dinámica Int'!B59</f>
        <v>033001</v>
      </c>
      <c r="C59" s="151" t="str">
        <f>'Datos Simulación Dinámica Int'!C59</f>
        <v>Generación, captación y distribución de energía eléctrica</v>
      </c>
      <c r="D59" s="165">
        <f>'Datos Simulación Dinámica Int'!D59</f>
        <v>1440576.6998288976</v>
      </c>
      <c r="E59" s="162">
        <f>'Datos Simulación Dinámica Int'!E59</f>
        <v>1434312.0472713937</v>
      </c>
      <c r="F59" s="162">
        <f>'Datos Simulación Dinámica Int'!F59</f>
        <v>0</v>
      </c>
      <c r="G59" s="162">
        <f>'Datos Simulación Dinámica Int'!G59</f>
        <v>0</v>
      </c>
      <c r="H59" s="162">
        <f>'Datos Simulación Dinámica Int'!H59</f>
        <v>0</v>
      </c>
      <c r="I59" s="162">
        <f>'Datos Simulación Dinámica Int'!I59</f>
        <v>0</v>
      </c>
      <c r="J59" s="162">
        <f>'Datos Simulación Dinámica Int'!J59</f>
        <v>6264.6525575039695</v>
      </c>
      <c r="K59" s="315">
        <f>'Datos Simulación Dinámica Int'!K59</f>
        <v>3728866.9999999963</v>
      </c>
      <c r="L59" s="321">
        <f>'Datos Simulación Dinámica Int'!L59</f>
        <v>20332.999999999982</v>
      </c>
      <c r="M59" s="321">
        <f>'Datos Simulación Dinámica Int'!M59</f>
        <v>138362.37230368424</v>
      </c>
      <c r="N59" s="321">
        <f>'Datos Simulación Dinámica Int'!N59</f>
        <v>1291530</v>
      </c>
      <c r="O59" s="321">
        <f>'Datos Simulación Dinámica Int'!O59</f>
        <v>507406</v>
      </c>
      <c r="P59" s="321">
        <f>'Datos Simulación Dinámica Int'!P59</f>
        <v>5364</v>
      </c>
      <c r="Q59" s="321">
        <f>'Datos Simulación Dinámica Int'!Q59</f>
        <v>778760</v>
      </c>
      <c r="R59" s="318">
        <f>'Datos Simulación Dinámica Int'!R59</f>
        <v>1440576.6998288976</v>
      </c>
      <c r="S59" s="162">
        <f>'Datos Simulación Dinámica Int'!S59</f>
        <v>1434312.0472713937</v>
      </c>
      <c r="T59" s="162">
        <f>'Datos Simulación Dinámica Int'!T59</f>
        <v>0</v>
      </c>
      <c r="U59" s="162">
        <f>'Datos Simulación Dinámica Int'!U59</f>
        <v>0</v>
      </c>
      <c r="V59" s="162">
        <f>'Datos Simulación Dinámica Int'!V59</f>
        <v>0</v>
      </c>
      <c r="W59" s="162">
        <f>'Datos Simulación Dinámica Int'!W59</f>
        <v>0</v>
      </c>
      <c r="X59" s="162">
        <f>'Datos Simulación Dinámica Int'!X59</f>
        <v>6264.6525575039695</v>
      </c>
      <c r="Y59" s="170">
        <f>'Datos Simulación Dinámica Int'!Y59</f>
        <v>3728866.9999999963</v>
      </c>
      <c r="Z59" s="165">
        <f>'Datos Simulación Dinámica Int'!Z59</f>
        <v>0</v>
      </c>
      <c r="AA59" s="162">
        <f>'Datos Simulación Dinámica Int'!AA59</f>
        <v>0</v>
      </c>
      <c r="AB59" s="162">
        <f>'Datos Simulación Dinámica Int'!AB59</f>
        <v>0</v>
      </c>
      <c r="AC59" s="162">
        <f>'Datos Simulación Dinámica Int'!AC59</f>
        <v>0</v>
      </c>
      <c r="AD59" s="162">
        <f>'Datos Simulación Dinámica Int'!AD59</f>
        <v>0</v>
      </c>
      <c r="AE59" s="162">
        <f>'Datos Simulación Dinámica Int'!AE59</f>
        <v>0</v>
      </c>
      <c r="AF59" s="162">
        <f>'Datos Simulación Dinámica Int'!AF59</f>
        <v>0</v>
      </c>
      <c r="AG59" s="173">
        <f>'Datos Simulación Dinámica Int'!AG59</f>
        <v>0</v>
      </c>
      <c r="AH59" s="164">
        <f>'Datos Simulación Dinámica Int'!AH59</f>
        <v>0</v>
      </c>
      <c r="AI59" s="164">
        <f>'Datos Simulación Dinámica Int'!AI59</f>
        <v>0</v>
      </c>
      <c r="AJ59" s="164">
        <f>'Datos Simulación Dinámica Int'!AJ59</f>
        <v>0</v>
      </c>
      <c r="AK59" s="164">
        <f>'Datos Simulación Dinámica Int'!AK59</f>
        <v>0</v>
      </c>
      <c r="AL59" s="164">
        <f>'Datos Simulación Dinámica Int'!AL59</f>
        <v>0</v>
      </c>
      <c r="AM59" s="164">
        <f>'Datos Simulación Dinámica Int'!AM59</f>
        <v>0</v>
      </c>
      <c r="AN59" s="169">
        <f>'Datos Simulación Dinámica Int'!AN59</f>
        <v>20333</v>
      </c>
      <c r="AO59" s="165">
        <f>'Datos Simulación Dinámica Int'!AO59</f>
        <v>0</v>
      </c>
      <c r="AP59" s="162">
        <f>'Datos Simulación Dinámica Int'!AP59</f>
        <v>0</v>
      </c>
      <c r="AQ59" s="162">
        <f>'Datos Simulación Dinámica Int'!AQ59</f>
        <v>0</v>
      </c>
      <c r="AR59" s="162">
        <f>'Datos Simulación Dinámica Int'!AR59</f>
        <v>0</v>
      </c>
      <c r="AS59" s="162">
        <f>'Datos Simulación Dinámica Int'!AS59</f>
        <v>0</v>
      </c>
      <c r="AT59" s="162">
        <f>'Datos Simulación Dinámica Int'!AT59</f>
        <v>0</v>
      </c>
      <c r="AU59" s="162">
        <f>'Datos Simulación Dinámica Int'!AU59</f>
        <v>0</v>
      </c>
      <c r="AV59" s="173">
        <f>'Datos Simulación Dinámica Int'!AV59</f>
        <v>8.8817841970012523E-14</v>
      </c>
      <c r="AW59" s="164">
        <f>'Datos Simulación Dinámica Int'!AW59</f>
        <v>0</v>
      </c>
      <c r="AX59" s="164">
        <f>'Datos Simulación Dinámica Int'!AX59</f>
        <v>0</v>
      </c>
      <c r="AY59" s="164">
        <f>'Datos Simulación Dinámica Int'!AY59</f>
        <v>0</v>
      </c>
      <c r="AZ59" s="164">
        <f>'Datos Simulación Dinámica Int'!AZ59</f>
        <v>0</v>
      </c>
      <c r="BA59" s="164">
        <f>'Datos Simulación Dinámica Int'!BA59</f>
        <v>0</v>
      </c>
      <c r="BB59" s="164">
        <f>'Datos Simulación Dinámica Int'!BB59</f>
        <v>0</v>
      </c>
      <c r="BC59" s="169">
        <f>'Datos Simulación Dinámica Int'!BC59</f>
        <v>138362.37230368413</v>
      </c>
      <c r="BD59" s="165">
        <f>'Datos Simulación Dinámica Int'!BD59</f>
        <v>0</v>
      </c>
      <c r="BE59" s="103">
        <f>'Datos Simulación Dinámica Int'!BE59</f>
        <v>0</v>
      </c>
      <c r="BF59" s="103">
        <f>'Datos Simulación Dinámica Int'!BF59</f>
        <v>0</v>
      </c>
      <c r="BG59" s="103">
        <f>'Datos Simulación Dinámica Int'!BG59</f>
        <v>0</v>
      </c>
      <c r="BH59" s="103">
        <f>'Datos Simulación Dinámica Int'!BH59</f>
        <v>0</v>
      </c>
      <c r="BI59" s="103">
        <f>'Datos Simulación Dinámica Int'!BI59</f>
        <v>0</v>
      </c>
      <c r="BJ59" s="103">
        <f>'Datos Simulación Dinámica Int'!BJ59</f>
        <v>0</v>
      </c>
      <c r="BK59" s="173">
        <f>'Datos Simulación Dinámica Int'!BK59</f>
        <v>-8.8817841970012523E-14</v>
      </c>
      <c r="BL59" s="113">
        <f>'Datos Simulación Dinámica Int'!BL59</f>
        <v>0</v>
      </c>
      <c r="BM59" s="102">
        <f>'Datos Simulación Dinámica Int'!BM59</f>
        <v>0</v>
      </c>
      <c r="BN59" s="102">
        <f>'Datos Simulación Dinámica Int'!BN59</f>
        <v>0</v>
      </c>
      <c r="BO59" s="102">
        <f>'Datos Simulación Dinámica Int'!BO59</f>
        <v>0</v>
      </c>
      <c r="BP59" s="102">
        <f>'Datos Simulación Dinámica Int'!BP59</f>
        <v>0</v>
      </c>
      <c r="BQ59" s="102">
        <f>'Datos Simulación Dinámica Int'!BQ59</f>
        <v>0</v>
      </c>
      <c r="BR59" s="169">
        <f>'Datos Simulación Dinámica Int'!BR59</f>
        <v>1291529.9999999988</v>
      </c>
      <c r="BS59" s="165">
        <f>'Datos Simulación Dinámica Int'!BS59</f>
        <v>0</v>
      </c>
      <c r="BT59" s="103">
        <f>'Datos Simulación Dinámica Int'!BT59</f>
        <v>0</v>
      </c>
      <c r="BU59" s="103">
        <f>'Datos Simulación Dinámica Int'!BU59</f>
        <v>0</v>
      </c>
      <c r="BV59" s="103">
        <f>'Datos Simulación Dinámica Int'!BV59</f>
        <v>0</v>
      </c>
      <c r="BW59" s="103">
        <f>'Datos Simulación Dinámica Int'!BW59</f>
        <v>0</v>
      </c>
      <c r="BX59" s="103">
        <f>'Datos Simulación Dinámica Int'!BX59</f>
        <v>0</v>
      </c>
      <c r="BY59" s="103">
        <f>'Datos Simulación Dinámica Int'!BY59</f>
        <v>0</v>
      </c>
      <c r="BZ59" s="173">
        <f>'Datos Simulación Dinámica Int'!BZ59</f>
        <v>-8.8817841970012523E-14</v>
      </c>
      <c r="CA59" s="113">
        <f>'Datos Simulación Dinámica Int'!CA59</f>
        <v>0</v>
      </c>
      <c r="CB59" s="102">
        <f>'Datos Simulación Dinámica Int'!CB59</f>
        <v>0</v>
      </c>
      <c r="CC59" s="102">
        <f>'Datos Simulación Dinámica Int'!CC59</f>
        <v>0</v>
      </c>
      <c r="CD59" s="102">
        <f>'Datos Simulación Dinámica Int'!CD59</f>
        <v>0</v>
      </c>
      <c r="CE59" s="102">
        <f>'Datos Simulación Dinámica Int'!CE59</f>
        <v>0</v>
      </c>
      <c r="CF59" s="102">
        <f>'Datos Simulación Dinámica Int'!CF59</f>
        <v>0</v>
      </c>
      <c r="CG59" s="169">
        <f>'Datos Simulación Dinámica Int'!CG59</f>
        <v>507405.99999999953</v>
      </c>
      <c r="CH59" s="165">
        <f>'Datos Simulación Dinámica Int'!CH59</f>
        <v>-4.6566128730773926E-10</v>
      </c>
      <c r="CI59" s="103">
        <f>'Datos Simulación Dinámica Int'!CI59</f>
        <v>0</v>
      </c>
      <c r="CJ59" s="103">
        <f>'Datos Simulación Dinámica Int'!CJ59</f>
        <v>0</v>
      </c>
      <c r="CK59" s="103">
        <f>'Datos Simulación Dinámica Int'!CK59</f>
        <v>0</v>
      </c>
      <c r="CL59" s="103">
        <f>'Datos Simulación Dinámica Int'!CL59</f>
        <v>0</v>
      </c>
      <c r="CM59" s="103">
        <f>'Datos Simulación Dinámica Int'!CM59</f>
        <v>0</v>
      </c>
      <c r="CN59" s="103">
        <f>'Datos Simulación Dinámica Int'!CN59</f>
        <v>0</v>
      </c>
      <c r="CO59" s="173">
        <f>'Datos Simulación Dinámica Int'!CO59</f>
        <v>-8.8817841970012523E-14</v>
      </c>
      <c r="CP59" s="113">
        <f>'Datos Simulación Dinámica Int'!CP59</f>
        <v>0</v>
      </c>
      <c r="CQ59" s="102">
        <f>'Datos Simulación Dinámica Int'!CQ59</f>
        <v>0</v>
      </c>
      <c r="CR59" s="102">
        <f>'Datos Simulación Dinámica Int'!CR59</f>
        <v>0</v>
      </c>
      <c r="CS59" s="102">
        <f>'Datos Simulación Dinámica Int'!CS59</f>
        <v>0</v>
      </c>
      <c r="CT59" s="102">
        <f>'Datos Simulación Dinámica Int'!CT59</f>
        <v>0</v>
      </c>
      <c r="CU59" s="102">
        <f>'Datos Simulación Dinámica Int'!CU59</f>
        <v>0</v>
      </c>
      <c r="CV59" s="169">
        <f>'Datos Simulación Dinámica Int'!CV59</f>
        <v>5363.9999999999945</v>
      </c>
      <c r="CW59" s="165">
        <f>'Datos Simulación Dinámica Int'!CW59</f>
        <v>0</v>
      </c>
      <c r="CX59" s="103">
        <f>'Datos Simulación Dinámica Int'!CX59</f>
        <v>0</v>
      </c>
      <c r="CY59" s="103">
        <f>'Datos Simulación Dinámica Int'!CY59</f>
        <v>0</v>
      </c>
      <c r="CZ59" s="103">
        <f>'Datos Simulación Dinámica Int'!CZ59</f>
        <v>0</v>
      </c>
      <c r="DA59" s="103">
        <f>'Datos Simulación Dinámica Int'!DA59</f>
        <v>0</v>
      </c>
      <c r="DB59" s="103">
        <f>'Datos Simulación Dinámica Int'!DB59</f>
        <v>0</v>
      </c>
      <c r="DC59" s="103">
        <f>'Datos Simulación Dinámica Int'!DC59</f>
        <v>0</v>
      </c>
      <c r="DD59" s="173">
        <f>'Datos Simulación Dinámica Int'!DD59</f>
        <v>-9.9920072216264089E-14</v>
      </c>
      <c r="DE59" s="113">
        <f>'Datos Simulación Dinámica Int'!DE59</f>
        <v>0</v>
      </c>
      <c r="DF59" s="102">
        <f>'Datos Simulación Dinámica Int'!DF59</f>
        <v>0</v>
      </c>
      <c r="DG59" s="102">
        <f>'Datos Simulación Dinámica Int'!DG59</f>
        <v>0</v>
      </c>
      <c r="DH59" s="102">
        <f>'Datos Simulación Dinámica Int'!DH59</f>
        <v>0</v>
      </c>
      <c r="DI59" s="102">
        <f>'Datos Simulación Dinámica Int'!DI59</f>
        <v>0</v>
      </c>
      <c r="DJ59" s="102">
        <f>'Datos Simulación Dinámica Int'!DJ59</f>
        <v>0</v>
      </c>
      <c r="DK59" s="169">
        <f>'Datos Simulación Dinámica Int'!DK59</f>
        <v>778759.99999999919</v>
      </c>
      <c r="DL59" s="165">
        <f>'Datos Simulación Dinámica Int'!DL59</f>
        <v>0</v>
      </c>
      <c r="DM59" s="103">
        <f>'Datos Simulación Dinámica Int'!DM59</f>
        <v>0</v>
      </c>
      <c r="DN59" s="103">
        <f>'Datos Simulación Dinámica Int'!DN59</f>
        <v>0</v>
      </c>
      <c r="DO59" s="103">
        <f>'Datos Simulación Dinámica Int'!DO59</f>
        <v>0</v>
      </c>
      <c r="DP59" s="103">
        <f>'Datos Simulación Dinámica Int'!DP59</f>
        <v>0</v>
      </c>
      <c r="DQ59" s="103">
        <f>'Datos Simulación Dinámica Int'!DQ59</f>
        <v>0</v>
      </c>
      <c r="DR59" s="103">
        <f>'Datos Simulación Dinámica Int'!DR59</f>
        <v>0</v>
      </c>
      <c r="DS59" s="173">
        <f>'Datos Simulación Dinámica Int'!DS59</f>
        <v>-9.9920072216264089E-14</v>
      </c>
      <c r="DT59" s="102">
        <f>'Datos Simulación Dinámica Int'!DT59</f>
        <v>0</v>
      </c>
      <c r="DU59" s="102">
        <f>'Datos Simulación Dinámica Int'!DU59</f>
        <v>0</v>
      </c>
      <c r="DV59" s="102">
        <f>'Datos Simulación Dinámica Int'!DV59</f>
        <v>0</v>
      </c>
      <c r="DW59" s="102">
        <f>'Datos Simulación Dinámica Int'!DW59</f>
        <v>0</v>
      </c>
      <c r="DX59" s="102">
        <f>'Datos Simulación Dinámica Int'!DX59</f>
        <v>0</v>
      </c>
      <c r="DY59" s="102">
        <f>'Datos Simulación Dinámica Int'!DY59</f>
        <v>0</v>
      </c>
    </row>
    <row r="60" spans="1:129" ht="15" customHeight="1" x14ac:dyDescent="0.55000000000000004">
      <c r="A60" s="152">
        <f>'Datos Simulación Dinámica Int'!A60</f>
        <v>52</v>
      </c>
      <c r="B60" s="152" t="str">
        <f>'Datos Simulación Dinámica Int'!B60</f>
        <v>033002</v>
      </c>
      <c r="C60" s="151" t="str">
        <f>'Datos Simulación Dinámica Int'!C60</f>
        <v>Captación, depuración y distribución de agua; y saneamiento</v>
      </c>
      <c r="D60" s="165">
        <f>'Datos Simulación Dinámica Int'!D60</f>
        <v>213994.34971399207</v>
      </c>
      <c r="E60" s="162">
        <f>'Datos Simulación Dinámica Int'!E60</f>
        <v>213584.14440720502</v>
      </c>
      <c r="F60" s="162">
        <f>'Datos Simulación Dinámica Int'!F60</f>
        <v>0</v>
      </c>
      <c r="G60" s="162">
        <f>'Datos Simulación Dinámica Int'!G60</f>
        <v>0</v>
      </c>
      <c r="H60" s="162">
        <f>'Datos Simulación Dinámica Int'!H60</f>
        <v>209.38564756079572</v>
      </c>
      <c r="I60" s="162">
        <f>'Datos Simulación Dinámica Int'!I60</f>
        <v>0</v>
      </c>
      <c r="J60" s="162">
        <f>'Datos Simulación Dinámica Int'!J60</f>
        <v>200.81965922624505</v>
      </c>
      <c r="K60" s="315">
        <f>'Datos Simulación Dinámica Int'!K60</f>
        <v>591414</v>
      </c>
      <c r="L60" s="321">
        <f>'Datos Simulación Dinámica Int'!L60</f>
        <v>26898</v>
      </c>
      <c r="M60" s="321">
        <f>'Datos Simulación Dinámica Int'!M60</f>
        <v>16483.347955113659</v>
      </c>
      <c r="N60" s="321">
        <f>'Datos Simulación Dinámica Int'!N60</f>
        <v>419041</v>
      </c>
      <c r="O60" s="321">
        <f>'Datos Simulación Dinámica Int'!O60</f>
        <v>229344</v>
      </c>
      <c r="P60" s="321">
        <f>'Datos Simulación Dinámica Int'!P60</f>
        <v>772</v>
      </c>
      <c r="Q60" s="321">
        <f>'Datos Simulación Dinámica Int'!Q60</f>
        <v>188925</v>
      </c>
      <c r="R60" s="318">
        <f>'Datos Simulación Dinámica Int'!R60</f>
        <v>213994.34971399207</v>
      </c>
      <c r="S60" s="162">
        <f>'Datos Simulación Dinámica Int'!S60</f>
        <v>213584.14440720502</v>
      </c>
      <c r="T60" s="162">
        <f>'Datos Simulación Dinámica Int'!T60</f>
        <v>0</v>
      </c>
      <c r="U60" s="162">
        <f>'Datos Simulación Dinámica Int'!U60</f>
        <v>0</v>
      </c>
      <c r="V60" s="162">
        <f>'Datos Simulación Dinámica Int'!V60</f>
        <v>209.38564756079572</v>
      </c>
      <c r="W60" s="162">
        <f>'Datos Simulación Dinámica Int'!W60</f>
        <v>0</v>
      </c>
      <c r="X60" s="162">
        <f>'Datos Simulación Dinámica Int'!X60</f>
        <v>200.81965922624505</v>
      </c>
      <c r="Y60" s="170">
        <f>'Datos Simulación Dinámica Int'!Y60</f>
        <v>591414</v>
      </c>
      <c r="Z60" s="165">
        <f>'Datos Simulación Dinámica Int'!Z60</f>
        <v>0</v>
      </c>
      <c r="AA60" s="162">
        <f>'Datos Simulación Dinámica Int'!AA60</f>
        <v>0</v>
      </c>
      <c r="AB60" s="162">
        <f>'Datos Simulación Dinámica Int'!AB60</f>
        <v>0</v>
      </c>
      <c r="AC60" s="162">
        <f>'Datos Simulación Dinámica Int'!AC60</f>
        <v>0</v>
      </c>
      <c r="AD60" s="162">
        <f>'Datos Simulación Dinámica Int'!AD60</f>
        <v>0</v>
      </c>
      <c r="AE60" s="162">
        <f>'Datos Simulación Dinámica Int'!AE60</f>
        <v>0</v>
      </c>
      <c r="AF60" s="162">
        <f>'Datos Simulación Dinámica Int'!AF60</f>
        <v>0</v>
      </c>
      <c r="AG60" s="173">
        <f>'Datos Simulación Dinámica Int'!AG60</f>
        <v>0</v>
      </c>
      <c r="AH60" s="164">
        <f>'Datos Simulación Dinámica Int'!AH60</f>
        <v>0</v>
      </c>
      <c r="AI60" s="164">
        <f>'Datos Simulación Dinámica Int'!AI60</f>
        <v>0</v>
      </c>
      <c r="AJ60" s="164">
        <f>'Datos Simulación Dinámica Int'!AJ60</f>
        <v>0</v>
      </c>
      <c r="AK60" s="164">
        <f>'Datos Simulación Dinámica Int'!AK60</f>
        <v>0</v>
      </c>
      <c r="AL60" s="164">
        <f>'Datos Simulación Dinámica Int'!AL60</f>
        <v>0</v>
      </c>
      <c r="AM60" s="164">
        <f>'Datos Simulación Dinámica Int'!AM60</f>
        <v>0</v>
      </c>
      <c r="AN60" s="169">
        <f>'Datos Simulación Dinámica Int'!AN60</f>
        <v>26898</v>
      </c>
      <c r="AO60" s="165">
        <f>'Datos Simulación Dinámica Int'!AO60</f>
        <v>0</v>
      </c>
      <c r="AP60" s="162">
        <f>'Datos Simulación Dinámica Int'!AP60</f>
        <v>0</v>
      </c>
      <c r="AQ60" s="162">
        <f>'Datos Simulación Dinámica Int'!AQ60</f>
        <v>0</v>
      </c>
      <c r="AR60" s="162">
        <f>'Datos Simulación Dinámica Int'!AR60</f>
        <v>0</v>
      </c>
      <c r="AS60" s="162">
        <f>'Datos Simulación Dinámica Int'!AS60</f>
        <v>0</v>
      </c>
      <c r="AT60" s="162">
        <f>'Datos Simulación Dinámica Int'!AT60</f>
        <v>0</v>
      </c>
      <c r="AU60" s="162">
        <f>'Datos Simulación Dinámica Int'!AU60</f>
        <v>0</v>
      </c>
      <c r="AV60" s="173">
        <f>'Datos Simulación Dinámica Int'!AV60</f>
        <v>0</v>
      </c>
      <c r="AW60" s="164">
        <f>'Datos Simulación Dinámica Int'!AW60</f>
        <v>0</v>
      </c>
      <c r="AX60" s="164">
        <f>'Datos Simulación Dinámica Int'!AX60</f>
        <v>0</v>
      </c>
      <c r="AY60" s="164">
        <f>'Datos Simulación Dinámica Int'!AY60</f>
        <v>0</v>
      </c>
      <c r="AZ60" s="164">
        <f>'Datos Simulación Dinámica Int'!AZ60</f>
        <v>0</v>
      </c>
      <c r="BA60" s="164">
        <f>'Datos Simulación Dinámica Int'!BA60</f>
        <v>0</v>
      </c>
      <c r="BB60" s="164">
        <f>'Datos Simulación Dinámica Int'!BB60</f>
        <v>0</v>
      </c>
      <c r="BC60" s="169">
        <f>'Datos Simulación Dinámica Int'!BC60</f>
        <v>16483.347955113659</v>
      </c>
      <c r="BD60" s="165">
        <f>'Datos Simulación Dinámica Int'!BD60</f>
        <v>0</v>
      </c>
      <c r="BE60" s="103">
        <f>'Datos Simulación Dinámica Int'!BE60</f>
        <v>0</v>
      </c>
      <c r="BF60" s="103">
        <f>'Datos Simulación Dinámica Int'!BF60</f>
        <v>0</v>
      </c>
      <c r="BG60" s="103">
        <f>'Datos Simulación Dinámica Int'!BG60</f>
        <v>0</v>
      </c>
      <c r="BH60" s="103">
        <f>'Datos Simulación Dinámica Int'!BH60</f>
        <v>0</v>
      </c>
      <c r="BI60" s="103">
        <f>'Datos Simulación Dinámica Int'!BI60</f>
        <v>0</v>
      </c>
      <c r="BJ60" s="103">
        <f>'Datos Simulación Dinámica Int'!BJ60</f>
        <v>0</v>
      </c>
      <c r="BK60" s="173">
        <f>'Datos Simulación Dinámica Int'!BK60</f>
        <v>0</v>
      </c>
      <c r="BL60" s="113">
        <f>'Datos Simulación Dinámica Int'!BL60</f>
        <v>0</v>
      </c>
      <c r="BM60" s="102">
        <f>'Datos Simulación Dinámica Int'!BM60</f>
        <v>0</v>
      </c>
      <c r="BN60" s="102">
        <f>'Datos Simulación Dinámica Int'!BN60</f>
        <v>0</v>
      </c>
      <c r="BO60" s="102">
        <f>'Datos Simulación Dinámica Int'!BO60</f>
        <v>0</v>
      </c>
      <c r="BP60" s="102">
        <f>'Datos Simulación Dinámica Int'!BP60</f>
        <v>0</v>
      </c>
      <c r="BQ60" s="102">
        <f>'Datos Simulación Dinámica Int'!BQ60</f>
        <v>0</v>
      </c>
      <c r="BR60" s="169">
        <f>'Datos Simulación Dinámica Int'!BR60</f>
        <v>419041</v>
      </c>
      <c r="BS60" s="165">
        <f>'Datos Simulación Dinámica Int'!BS60</f>
        <v>0</v>
      </c>
      <c r="BT60" s="103">
        <f>'Datos Simulación Dinámica Int'!BT60</f>
        <v>0</v>
      </c>
      <c r="BU60" s="103">
        <f>'Datos Simulación Dinámica Int'!BU60</f>
        <v>0</v>
      </c>
      <c r="BV60" s="103">
        <f>'Datos Simulación Dinámica Int'!BV60</f>
        <v>0</v>
      </c>
      <c r="BW60" s="103">
        <f>'Datos Simulación Dinámica Int'!BW60</f>
        <v>0</v>
      </c>
      <c r="BX60" s="103">
        <f>'Datos Simulación Dinámica Int'!BX60</f>
        <v>0</v>
      </c>
      <c r="BY60" s="103">
        <f>'Datos Simulación Dinámica Int'!BY60</f>
        <v>0</v>
      </c>
      <c r="BZ60" s="173">
        <f>'Datos Simulación Dinámica Int'!BZ60</f>
        <v>0</v>
      </c>
      <c r="CA60" s="113">
        <f>'Datos Simulación Dinámica Int'!CA60</f>
        <v>0</v>
      </c>
      <c r="CB60" s="102">
        <f>'Datos Simulación Dinámica Int'!CB60</f>
        <v>0</v>
      </c>
      <c r="CC60" s="102">
        <f>'Datos Simulación Dinámica Int'!CC60</f>
        <v>0</v>
      </c>
      <c r="CD60" s="102">
        <f>'Datos Simulación Dinámica Int'!CD60</f>
        <v>0</v>
      </c>
      <c r="CE60" s="102">
        <f>'Datos Simulación Dinámica Int'!CE60</f>
        <v>0</v>
      </c>
      <c r="CF60" s="102">
        <f>'Datos Simulación Dinámica Int'!CF60</f>
        <v>0</v>
      </c>
      <c r="CG60" s="169">
        <f>'Datos Simulación Dinámica Int'!CG60</f>
        <v>229344</v>
      </c>
      <c r="CH60" s="165">
        <f>'Datos Simulación Dinámica Int'!CH60</f>
        <v>0</v>
      </c>
      <c r="CI60" s="103">
        <f>'Datos Simulación Dinámica Int'!CI60</f>
        <v>0</v>
      </c>
      <c r="CJ60" s="103">
        <f>'Datos Simulación Dinámica Int'!CJ60</f>
        <v>0</v>
      </c>
      <c r="CK60" s="103">
        <f>'Datos Simulación Dinámica Int'!CK60</f>
        <v>0</v>
      </c>
      <c r="CL60" s="103">
        <f>'Datos Simulación Dinámica Int'!CL60</f>
        <v>0</v>
      </c>
      <c r="CM60" s="103">
        <f>'Datos Simulación Dinámica Int'!CM60</f>
        <v>0</v>
      </c>
      <c r="CN60" s="103">
        <f>'Datos Simulación Dinámica Int'!CN60</f>
        <v>0</v>
      </c>
      <c r="CO60" s="173">
        <f>'Datos Simulación Dinámica Int'!CO60</f>
        <v>0</v>
      </c>
      <c r="CP60" s="113">
        <f>'Datos Simulación Dinámica Int'!CP60</f>
        <v>0</v>
      </c>
      <c r="CQ60" s="102">
        <f>'Datos Simulación Dinámica Int'!CQ60</f>
        <v>0</v>
      </c>
      <c r="CR60" s="102">
        <f>'Datos Simulación Dinámica Int'!CR60</f>
        <v>0</v>
      </c>
      <c r="CS60" s="102">
        <f>'Datos Simulación Dinámica Int'!CS60</f>
        <v>0</v>
      </c>
      <c r="CT60" s="102">
        <f>'Datos Simulación Dinámica Int'!CT60</f>
        <v>0</v>
      </c>
      <c r="CU60" s="102">
        <f>'Datos Simulación Dinámica Int'!CU60</f>
        <v>0</v>
      </c>
      <c r="CV60" s="169">
        <f>'Datos Simulación Dinámica Int'!CV60</f>
        <v>772.00000000000011</v>
      </c>
      <c r="CW60" s="165">
        <f>'Datos Simulación Dinámica Int'!CW60</f>
        <v>0</v>
      </c>
      <c r="CX60" s="103">
        <f>'Datos Simulación Dinámica Int'!CX60</f>
        <v>0</v>
      </c>
      <c r="CY60" s="103">
        <f>'Datos Simulación Dinámica Int'!CY60</f>
        <v>0</v>
      </c>
      <c r="CZ60" s="103">
        <f>'Datos Simulación Dinámica Int'!CZ60</f>
        <v>0</v>
      </c>
      <c r="DA60" s="103">
        <f>'Datos Simulación Dinámica Int'!DA60</f>
        <v>0</v>
      </c>
      <c r="DB60" s="103">
        <f>'Datos Simulación Dinámica Int'!DB60</f>
        <v>0</v>
      </c>
      <c r="DC60" s="103">
        <f>'Datos Simulación Dinámica Int'!DC60</f>
        <v>0</v>
      </c>
      <c r="DD60" s="173">
        <f>'Datos Simulación Dinámica Int'!DD60</f>
        <v>2.2204460492503131E-14</v>
      </c>
      <c r="DE60" s="113">
        <f>'Datos Simulación Dinámica Int'!DE60</f>
        <v>0</v>
      </c>
      <c r="DF60" s="102">
        <f>'Datos Simulación Dinámica Int'!DF60</f>
        <v>0</v>
      </c>
      <c r="DG60" s="102">
        <f>'Datos Simulación Dinámica Int'!DG60</f>
        <v>0</v>
      </c>
      <c r="DH60" s="102">
        <f>'Datos Simulación Dinámica Int'!DH60</f>
        <v>0</v>
      </c>
      <c r="DI60" s="102">
        <f>'Datos Simulación Dinámica Int'!DI60</f>
        <v>0</v>
      </c>
      <c r="DJ60" s="102">
        <f>'Datos Simulación Dinámica Int'!DJ60</f>
        <v>0</v>
      </c>
      <c r="DK60" s="169">
        <f>'Datos Simulación Dinámica Int'!DK60</f>
        <v>188925</v>
      </c>
      <c r="DL60" s="165">
        <f>'Datos Simulación Dinámica Int'!DL60</f>
        <v>0</v>
      </c>
      <c r="DM60" s="103">
        <f>'Datos Simulación Dinámica Int'!DM60</f>
        <v>0</v>
      </c>
      <c r="DN60" s="103">
        <f>'Datos Simulación Dinámica Int'!DN60</f>
        <v>0</v>
      </c>
      <c r="DO60" s="103">
        <f>'Datos Simulación Dinámica Int'!DO60</f>
        <v>0</v>
      </c>
      <c r="DP60" s="103">
        <f>'Datos Simulación Dinámica Int'!DP60</f>
        <v>0</v>
      </c>
      <c r="DQ60" s="103">
        <f>'Datos Simulación Dinámica Int'!DQ60</f>
        <v>0</v>
      </c>
      <c r="DR60" s="103">
        <f>'Datos Simulación Dinámica Int'!DR60</f>
        <v>0</v>
      </c>
      <c r="DS60" s="173">
        <f>'Datos Simulación Dinámica Int'!DS60</f>
        <v>0</v>
      </c>
      <c r="DT60" s="102">
        <f>'Datos Simulación Dinámica Int'!DT60</f>
        <v>0</v>
      </c>
      <c r="DU60" s="102">
        <f>'Datos Simulación Dinámica Int'!DU60</f>
        <v>0</v>
      </c>
      <c r="DV60" s="102">
        <f>'Datos Simulación Dinámica Int'!DV60</f>
        <v>0</v>
      </c>
      <c r="DW60" s="102">
        <f>'Datos Simulación Dinámica Int'!DW60</f>
        <v>0</v>
      </c>
      <c r="DX60" s="102">
        <f>'Datos Simulación Dinámica Int'!DX60</f>
        <v>0</v>
      </c>
      <c r="DY60" s="102">
        <f>'Datos Simulación Dinámica Int'!DY60</f>
        <v>0</v>
      </c>
    </row>
    <row r="61" spans="1:129" ht="15" customHeight="1" x14ac:dyDescent="0.55000000000000004">
      <c r="A61" s="152">
        <f>'Datos Simulación Dinámica Int'!A61</f>
        <v>53</v>
      </c>
      <c r="B61" s="152" t="str">
        <f>'Datos Simulación Dinámica Int'!B61</f>
        <v>034001</v>
      </c>
      <c r="C61" s="151" t="str">
        <f>'Datos Simulación Dinámica Int'!C61</f>
        <v>Construcción</v>
      </c>
      <c r="D61" s="165">
        <f>'Datos Simulación Dinámica Int'!D61</f>
        <v>19210377.980359249</v>
      </c>
      <c r="E61" s="162">
        <f>'Datos Simulación Dinámica Int'!E61</f>
        <v>404266.94192838977</v>
      </c>
      <c r="F61" s="162">
        <f>'Datos Simulación Dinámica Int'!F61</f>
        <v>0</v>
      </c>
      <c r="G61" s="162">
        <f>'Datos Simulación Dinámica Int'!G61</f>
        <v>0</v>
      </c>
      <c r="H61" s="162">
        <f>'Datos Simulación Dinámica Int'!H61</f>
        <v>18807961.575834259</v>
      </c>
      <c r="I61" s="162">
        <f>'Datos Simulación Dinámica Int'!I61</f>
        <v>-8271.7779109182557</v>
      </c>
      <c r="J61" s="162">
        <f>'Datos Simulación Dinámica Int'!J61</f>
        <v>6421.2405075178722</v>
      </c>
      <c r="K61" s="315">
        <f>'Datos Simulación Dinámica Int'!K61</f>
        <v>20364213.999999985</v>
      </c>
      <c r="L61" s="322">
        <f>'Datos Simulación Dinámica Int'!L61</f>
        <v>562096.99999999953</v>
      </c>
      <c r="M61" s="322">
        <f>'Datos Simulación Dinámica Int'!M61</f>
        <v>764788.48393051967</v>
      </c>
      <c r="N61" s="322">
        <f>'Datos Simulación Dinámica Int'!N61</f>
        <v>12125116</v>
      </c>
      <c r="O61" s="322">
        <f>'Datos Simulación Dinámica Int'!O61</f>
        <v>2930918</v>
      </c>
      <c r="P61" s="322">
        <f>'Datos Simulación Dinámica Int'!P61</f>
        <v>17895</v>
      </c>
      <c r="Q61" s="322">
        <f>'Datos Simulación Dinámica Int'!Q61</f>
        <v>9176303</v>
      </c>
      <c r="R61" s="318">
        <f>'Datos Simulación Dinámica Int'!R61</f>
        <v>19210377.980359249</v>
      </c>
      <c r="S61" s="162">
        <f>'Datos Simulación Dinámica Int'!S61</f>
        <v>404266.94192838977</v>
      </c>
      <c r="T61" s="162">
        <f>'Datos Simulación Dinámica Int'!T61</f>
        <v>0</v>
      </c>
      <c r="U61" s="162">
        <f>'Datos Simulación Dinámica Int'!U61</f>
        <v>0</v>
      </c>
      <c r="V61" s="162">
        <f>'Datos Simulación Dinámica Int'!V61</f>
        <v>18807961.575834259</v>
      </c>
      <c r="W61" s="162">
        <f>'Datos Simulación Dinámica Int'!W61</f>
        <v>-8271.7779109182557</v>
      </c>
      <c r="X61" s="162">
        <f>'Datos Simulación Dinámica Int'!X61</f>
        <v>6421.2405075178722</v>
      </c>
      <c r="Y61" s="171">
        <f>'Datos Simulación Dinámica Int'!Y61</f>
        <v>20364213.999999985</v>
      </c>
      <c r="Z61" s="165">
        <f>'Datos Simulación Dinámica Int'!Z61</f>
        <v>0</v>
      </c>
      <c r="AA61" s="162">
        <f>'Datos Simulación Dinámica Int'!AA61</f>
        <v>0</v>
      </c>
      <c r="AB61" s="162">
        <f>'Datos Simulación Dinámica Int'!AB61</f>
        <v>0</v>
      </c>
      <c r="AC61" s="162">
        <f>'Datos Simulación Dinámica Int'!AC61</f>
        <v>0</v>
      </c>
      <c r="AD61" s="162">
        <f>'Datos Simulación Dinámica Int'!AD61</f>
        <v>0</v>
      </c>
      <c r="AE61" s="162">
        <f>'Datos Simulación Dinámica Int'!AE61</f>
        <v>0</v>
      </c>
      <c r="AF61" s="162">
        <f>'Datos Simulación Dinámica Int'!AF61</f>
        <v>0</v>
      </c>
      <c r="AG61" s="173">
        <f>'Datos Simulación Dinámica Int'!AG61</f>
        <v>0</v>
      </c>
      <c r="AH61" s="164">
        <f>'Datos Simulación Dinámica Int'!AH61</f>
        <v>0</v>
      </c>
      <c r="AI61" s="164">
        <f>'Datos Simulación Dinámica Int'!AI61</f>
        <v>0</v>
      </c>
      <c r="AJ61" s="164">
        <f>'Datos Simulación Dinámica Int'!AJ61</f>
        <v>0</v>
      </c>
      <c r="AK61" s="164">
        <f>'Datos Simulación Dinámica Int'!AK61</f>
        <v>0</v>
      </c>
      <c r="AL61" s="164">
        <f>'Datos Simulación Dinámica Int'!AL61</f>
        <v>0</v>
      </c>
      <c r="AM61" s="164">
        <f>'Datos Simulación Dinámica Int'!AM61</f>
        <v>0</v>
      </c>
      <c r="AN61" s="169">
        <f>'Datos Simulación Dinámica Int'!AN61</f>
        <v>562097</v>
      </c>
      <c r="AO61" s="165">
        <f>'Datos Simulación Dinámica Int'!AO61</f>
        <v>0</v>
      </c>
      <c r="AP61" s="162">
        <f>'Datos Simulación Dinámica Int'!AP61</f>
        <v>0</v>
      </c>
      <c r="AQ61" s="162">
        <f>'Datos Simulación Dinámica Int'!AQ61</f>
        <v>0</v>
      </c>
      <c r="AR61" s="162">
        <f>'Datos Simulación Dinámica Int'!AR61</f>
        <v>0</v>
      </c>
      <c r="AS61" s="162">
        <f>'Datos Simulación Dinámica Int'!AS61</f>
        <v>0</v>
      </c>
      <c r="AT61" s="162">
        <f>'Datos Simulación Dinámica Int'!AT61</f>
        <v>0</v>
      </c>
      <c r="AU61" s="162">
        <f>'Datos Simulación Dinámica Int'!AU61</f>
        <v>0</v>
      </c>
      <c r="AV61" s="173">
        <f>'Datos Simulación Dinámica Int'!AV61</f>
        <v>8.8817841970012523E-14</v>
      </c>
      <c r="AW61" s="164">
        <f>'Datos Simulación Dinámica Int'!AW61</f>
        <v>0</v>
      </c>
      <c r="AX61" s="164">
        <f>'Datos Simulación Dinámica Int'!AX61</f>
        <v>0</v>
      </c>
      <c r="AY61" s="164">
        <f>'Datos Simulación Dinámica Int'!AY61</f>
        <v>0</v>
      </c>
      <c r="AZ61" s="164">
        <f>'Datos Simulación Dinámica Int'!AZ61</f>
        <v>0</v>
      </c>
      <c r="BA61" s="164">
        <f>'Datos Simulación Dinámica Int'!BA61</f>
        <v>0</v>
      </c>
      <c r="BB61" s="164">
        <f>'Datos Simulación Dinámica Int'!BB61</f>
        <v>0</v>
      </c>
      <c r="BC61" s="169">
        <f>'Datos Simulación Dinámica Int'!BC61</f>
        <v>764788.48393051908</v>
      </c>
      <c r="BD61" s="165">
        <f>'Datos Simulación Dinámica Int'!BD61</f>
        <v>0</v>
      </c>
      <c r="BE61" s="103">
        <f>'Datos Simulación Dinámica Int'!BE61</f>
        <v>0</v>
      </c>
      <c r="BF61" s="103">
        <f>'Datos Simulación Dinámica Int'!BF61</f>
        <v>0</v>
      </c>
      <c r="BG61" s="103">
        <f>'Datos Simulación Dinámica Int'!BG61</f>
        <v>0</v>
      </c>
      <c r="BH61" s="103">
        <f>'Datos Simulación Dinámica Int'!BH61</f>
        <v>0</v>
      </c>
      <c r="BI61" s="103">
        <f>'Datos Simulación Dinámica Int'!BI61</f>
        <v>0</v>
      </c>
      <c r="BJ61" s="103">
        <f>'Datos Simulación Dinámica Int'!BJ61</f>
        <v>0</v>
      </c>
      <c r="BK61" s="173">
        <f>'Datos Simulación Dinámica Int'!BK61</f>
        <v>-7.7715611723760958E-14</v>
      </c>
      <c r="BL61" s="113">
        <f>'Datos Simulación Dinámica Int'!BL61</f>
        <v>0</v>
      </c>
      <c r="BM61" s="102">
        <f>'Datos Simulación Dinámica Int'!BM61</f>
        <v>0</v>
      </c>
      <c r="BN61" s="102">
        <f>'Datos Simulación Dinámica Int'!BN61</f>
        <v>0</v>
      </c>
      <c r="BO61" s="102">
        <f>'Datos Simulación Dinámica Int'!BO61</f>
        <v>0</v>
      </c>
      <c r="BP61" s="102">
        <f>'Datos Simulación Dinámica Int'!BP61</f>
        <v>0</v>
      </c>
      <c r="BQ61" s="102">
        <f>'Datos Simulación Dinámica Int'!BQ61</f>
        <v>0</v>
      </c>
      <c r="BR61" s="169">
        <f>'Datos Simulación Dinámica Int'!BR61</f>
        <v>12125115.999999991</v>
      </c>
      <c r="BS61" s="165">
        <f>'Datos Simulación Dinámica Int'!BS61</f>
        <v>0</v>
      </c>
      <c r="BT61" s="103">
        <f>'Datos Simulación Dinámica Int'!BT61</f>
        <v>0</v>
      </c>
      <c r="BU61" s="103">
        <f>'Datos Simulación Dinámica Int'!BU61</f>
        <v>0</v>
      </c>
      <c r="BV61" s="103">
        <f>'Datos Simulación Dinámica Int'!BV61</f>
        <v>0</v>
      </c>
      <c r="BW61" s="103">
        <f>'Datos Simulación Dinámica Int'!BW61</f>
        <v>0</v>
      </c>
      <c r="BX61" s="103">
        <f>'Datos Simulación Dinámica Int'!BX61</f>
        <v>0</v>
      </c>
      <c r="BY61" s="103">
        <f>'Datos Simulación Dinámica Int'!BY61</f>
        <v>0</v>
      </c>
      <c r="BZ61" s="173">
        <f>'Datos Simulación Dinámica Int'!BZ61</f>
        <v>-7.7715611723760958E-14</v>
      </c>
      <c r="CA61" s="113">
        <f>'Datos Simulación Dinámica Int'!CA61</f>
        <v>0</v>
      </c>
      <c r="CB61" s="102">
        <f>'Datos Simulación Dinámica Int'!CB61</f>
        <v>0</v>
      </c>
      <c r="CC61" s="102">
        <f>'Datos Simulación Dinámica Int'!CC61</f>
        <v>0</v>
      </c>
      <c r="CD61" s="102">
        <f>'Datos Simulación Dinámica Int'!CD61</f>
        <v>0</v>
      </c>
      <c r="CE61" s="102">
        <f>'Datos Simulación Dinámica Int'!CE61</f>
        <v>0</v>
      </c>
      <c r="CF61" s="102">
        <f>'Datos Simulación Dinámica Int'!CF61</f>
        <v>0</v>
      </c>
      <c r="CG61" s="169">
        <f>'Datos Simulación Dinámica Int'!CG61</f>
        <v>2930917.9999999981</v>
      </c>
      <c r="CH61" s="165">
        <f>'Datos Simulación Dinámica Int'!CH61</f>
        <v>0</v>
      </c>
      <c r="CI61" s="103">
        <f>'Datos Simulación Dinámica Int'!CI61</f>
        <v>0</v>
      </c>
      <c r="CJ61" s="103">
        <f>'Datos Simulación Dinámica Int'!CJ61</f>
        <v>0</v>
      </c>
      <c r="CK61" s="103">
        <f>'Datos Simulación Dinámica Int'!CK61</f>
        <v>0</v>
      </c>
      <c r="CL61" s="103">
        <f>'Datos Simulación Dinámica Int'!CL61</f>
        <v>0</v>
      </c>
      <c r="CM61" s="103">
        <f>'Datos Simulación Dinámica Int'!CM61</f>
        <v>0</v>
      </c>
      <c r="CN61" s="103">
        <f>'Datos Simulación Dinámica Int'!CN61</f>
        <v>0</v>
      </c>
      <c r="CO61" s="173">
        <f>'Datos Simulación Dinámica Int'!CO61</f>
        <v>-6.6613381477509392E-14</v>
      </c>
      <c r="CP61" s="113">
        <f>'Datos Simulación Dinámica Int'!CP61</f>
        <v>0</v>
      </c>
      <c r="CQ61" s="102">
        <f>'Datos Simulación Dinámica Int'!CQ61</f>
        <v>0</v>
      </c>
      <c r="CR61" s="102">
        <f>'Datos Simulación Dinámica Int'!CR61</f>
        <v>0</v>
      </c>
      <c r="CS61" s="102">
        <f>'Datos Simulación Dinámica Int'!CS61</f>
        <v>0</v>
      </c>
      <c r="CT61" s="102">
        <f>'Datos Simulación Dinámica Int'!CT61</f>
        <v>0</v>
      </c>
      <c r="CU61" s="102">
        <f>'Datos Simulación Dinámica Int'!CU61</f>
        <v>0</v>
      </c>
      <c r="CV61" s="169">
        <f>'Datos Simulación Dinámica Int'!CV61</f>
        <v>17894.999999999989</v>
      </c>
      <c r="CW61" s="165">
        <f>'Datos Simulación Dinámica Int'!CW61</f>
        <v>0</v>
      </c>
      <c r="CX61" s="103">
        <f>'Datos Simulación Dinámica Int'!CX61</f>
        <v>0</v>
      </c>
      <c r="CY61" s="103">
        <f>'Datos Simulación Dinámica Int'!CY61</f>
        <v>0</v>
      </c>
      <c r="CZ61" s="103">
        <f>'Datos Simulación Dinámica Int'!CZ61</f>
        <v>0</v>
      </c>
      <c r="DA61" s="103">
        <f>'Datos Simulación Dinámica Int'!DA61</f>
        <v>0</v>
      </c>
      <c r="DB61" s="103">
        <f>'Datos Simulación Dinámica Int'!DB61</f>
        <v>0</v>
      </c>
      <c r="DC61" s="103">
        <f>'Datos Simulación Dinámica Int'!DC61</f>
        <v>0</v>
      </c>
      <c r="DD61" s="173">
        <f>'Datos Simulación Dinámica Int'!DD61</f>
        <v>-5.5511151231257827E-14</v>
      </c>
      <c r="DE61" s="113">
        <f>'Datos Simulación Dinámica Int'!DE61</f>
        <v>0</v>
      </c>
      <c r="DF61" s="102">
        <f>'Datos Simulación Dinámica Int'!DF61</f>
        <v>0</v>
      </c>
      <c r="DG61" s="102">
        <f>'Datos Simulación Dinámica Int'!DG61</f>
        <v>0</v>
      </c>
      <c r="DH61" s="102">
        <f>'Datos Simulación Dinámica Int'!DH61</f>
        <v>0</v>
      </c>
      <c r="DI61" s="102">
        <f>'Datos Simulación Dinámica Int'!DI61</f>
        <v>0</v>
      </c>
      <c r="DJ61" s="102">
        <f>'Datos Simulación Dinámica Int'!DJ61</f>
        <v>0</v>
      </c>
      <c r="DK61" s="169">
        <f>'Datos Simulación Dinámica Int'!DK61</f>
        <v>9176302.9999999925</v>
      </c>
      <c r="DL61" s="165">
        <f>'Datos Simulación Dinámica Int'!DL61</f>
        <v>0</v>
      </c>
      <c r="DM61" s="103">
        <f>'Datos Simulación Dinámica Int'!DM61</f>
        <v>0</v>
      </c>
      <c r="DN61" s="103">
        <f>'Datos Simulación Dinámica Int'!DN61</f>
        <v>0</v>
      </c>
      <c r="DO61" s="103">
        <f>'Datos Simulación Dinámica Int'!DO61</f>
        <v>0</v>
      </c>
      <c r="DP61" s="103">
        <f>'Datos Simulación Dinámica Int'!DP61</f>
        <v>0</v>
      </c>
      <c r="DQ61" s="103">
        <f>'Datos Simulación Dinámica Int'!DQ61</f>
        <v>0</v>
      </c>
      <c r="DR61" s="103">
        <f>'Datos Simulación Dinámica Int'!DR61</f>
        <v>0</v>
      </c>
      <c r="DS61" s="173">
        <f>'Datos Simulación Dinámica Int'!DS61</f>
        <v>-7.7715611723760958E-14</v>
      </c>
      <c r="DT61" s="102">
        <f>'Datos Simulación Dinámica Int'!DT61</f>
        <v>0</v>
      </c>
      <c r="DU61" s="102">
        <f>'Datos Simulación Dinámica Int'!DU61</f>
        <v>0</v>
      </c>
      <c r="DV61" s="102">
        <f>'Datos Simulación Dinámica Int'!DV61</f>
        <v>0</v>
      </c>
      <c r="DW61" s="102">
        <f>'Datos Simulación Dinámica Int'!DW61</f>
        <v>0</v>
      </c>
      <c r="DX61" s="102">
        <f>'Datos Simulación Dinámica Int'!DX61</f>
        <v>0</v>
      </c>
      <c r="DY61" s="102">
        <f>'Datos Simulación Dinámica Int'!DY61</f>
        <v>0</v>
      </c>
    </row>
    <row r="62" spans="1:129" ht="15" customHeight="1" x14ac:dyDescent="0.55000000000000004">
      <c r="A62" s="152">
        <f>'Datos Simulación Dinámica Int'!A62</f>
        <v>54</v>
      </c>
      <c r="B62" s="152" t="str">
        <f>'Datos Simulación Dinámica Int'!B62</f>
        <v>035001</v>
      </c>
      <c r="C62" s="151" t="str">
        <f>'Datos Simulación Dinámica Int'!C62</f>
        <v>Comercio al por mayor y al por menor; incluido comercio de vehículos automotores y motocicletas</v>
      </c>
      <c r="D62" s="165">
        <f>'Datos Simulación Dinámica Int'!D62</f>
        <v>7480840.1830141963</v>
      </c>
      <c r="E62" s="162">
        <f>'Datos Simulación Dinámica Int'!E62</f>
        <v>5927640.3059065603</v>
      </c>
      <c r="F62" s="162">
        <f>'Datos Simulación Dinámica Int'!F62</f>
        <v>0</v>
      </c>
      <c r="G62" s="162">
        <f>'Datos Simulación Dinámica Int'!G62</f>
        <v>0</v>
      </c>
      <c r="H62" s="162">
        <f>'Datos Simulación Dinámica Int'!H62</f>
        <v>719836.28579497326</v>
      </c>
      <c r="I62" s="162">
        <f>'Datos Simulación Dinámica Int'!I62</f>
        <v>0</v>
      </c>
      <c r="J62" s="162">
        <f>'Datos Simulación Dinámica Int'!J62</f>
        <v>833363.59131266235</v>
      </c>
      <c r="K62" s="315">
        <f>'Datos Simulación Dinámica Int'!K62</f>
        <v>14366644.999999994</v>
      </c>
      <c r="L62" s="321">
        <f>'Datos Simulación Dinámica Int'!L62</f>
        <v>1700716.9999999993</v>
      </c>
      <c r="M62" s="321">
        <f>'Datos Simulación Dinámica Int'!M62</f>
        <v>702188.58712199063</v>
      </c>
      <c r="N62" s="321">
        <f>'Datos Simulación Dinámica Int'!N62</f>
        <v>9055824</v>
      </c>
      <c r="O62" s="321">
        <f>'Datos Simulación Dinámica Int'!O62</f>
        <v>6333131</v>
      </c>
      <c r="P62" s="321">
        <f>'Datos Simulación Dinámica Int'!P62</f>
        <v>129564</v>
      </c>
      <c r="Q62" s="321">
        <f>'Datos Simulación Dinámica Int'!Q62</f>
        <v>2593129</v>
      </c>
      <c r="R62" s="318">
        <f>'Datos Simulación Dinámica Int'!R62</f>
        <v>7480840.1830141963</v>
      </c>
      <c r="S62" s="162">
        <f>'Datos Simulación Dinámica Int'!S62</f>
        <v>5927640.3059065603</v>
      </c>
      <c r="T62" s="162">
        <f>'Datos Simulación Dinámica Int'!T62</f>
        <v>0</v>
      </c>
      <c r="U62" s="162">
        <f>'Datos Simulación Dinámica Int'!U62</f>
        <v>0</v>
      </c>
      <c r="V62" s="162">
        <f>'Datos Simulación Dinámica Int'!V62</f>
        <v>719836.28579497326</v>
      </c>
      <c r="W62" s="162">
        <f>'Datos Simulación Dinámica Int'!W62</f>
        <v>0</v>
      </c>
      <c r="X62" s="162">
        <f>'Datos Simulación Dinámica Int'!X62</f>
        <v>833363.59131266235</v>
      </c>
      <c r="Y62" s="170">
        <f>'Datos Simulación Dinámica Int'!Y62</f>
        <v>14366644.999999994</v>
      </c>
      <c r="Z62" s="165">
        <f>'Datos Simulación Dinámica Int'!Z62</f>
        <v>0</v>
      </c>
      <c r="AA62" s="162">
        <f>'Datos Simulación Dinámica Int'!AA62</f>
        <v>0</v>
      </c>
      <c r="AB62" s="162">
        <f>'Datos Simulación Dinámica Int'!AB62</f>
        <v>0</v>
      </c>
      <c r="AC62" s="162">
        <f>'Datos Simulación Dinámica Int'!AC62</f>
        <v>0</v>
      </c>
      <c r="AD62" s="162">
        <f>'Datos Simulación Dinámica Int'!AD62</f>
        <v>0</v>
      </c>
      <c r="AE62" s="162">
        <f>'Datos Simulación Dinámica Int'!AE62</f>
        <v>0</v>
      </c>
      <c r="AF62" s="162">
        <f>'Datos Simulación Dinámica Int'!AF62</f>
        <v>0</v>
      </c>
      <c r="AG62" s="173">
        <f>'Datos Simulación Dinámica Int'!AG62</f>
        <v>0</v>
      </c>
      <c r="AH62" s="164">
        <f>'Datos Simulación Dinámica Int'!AH62</f>
        <v>0</v>
      </c>
      <c r="AI62" s="164">
        <f>'Datos Simulación Dinámica Int'!AI62</f>
        <v>0</v>
      </c>
      <c r="AJ62" s="164">
        <f>'Datos Simulación Dinámica Int'!AJ62</f>
        <v>0</v>
      </c>
      <c r="AK62" s="164">
        <f>'Datos Simulación Dinámica Int'!AK62</f>
        <v>0</v>
      </c>
      <c r="AL62" s="164">
        <f>'Datos Simulación Dinámica Int'!AL62</f>
        <v>0</v>
      </c>
      <c r="AM62" s="164">
        <f>'Datos Simulación Dinámica Int'!AM62</f>
        <v>0</v>
      </c>
      <c r="AN62" s="169">
        <f>'Datos Simulación Dinámica Int'!AN62</f>
        <v>1700717</v>
      </c>
      <c r="AO62" s="165">
        <f>'Datos Simulación Dinámica Int'!AO62</f>
        <v>0</v>
      </c>
      <c r="AP62" s="162">
        <f>'Datos Simulación Dinámica Int'!AP62</f>
        <v>0</v>
      </c>
      <c r="AQ62" s="162">
        <f>'Datos Simulación Dinámica Int'!AQ62</f>
        <v>0</v>
      </c>
      <c r="AR62" s="162">
        <f>'Datos Simulación Dinámica Int'!AR62</f>
        <v>0</v>
      </c>
      <c r="AS62" s="162">
        <f>'Datos Simulación Dinámica Int'!AS62</f>
        <v>0</v>
      </c>
      <c r="AT62" s="162">
        <f>'Datos Simulación Dinámica Int'!AT62</f>
        <v>0</v>
      </c>
      <c r="AU62" s="162">
        <f>'Datos Simulación Dinámica Int'!AU62</f>
        <v>0</v>
      </c>
      <c r="AV62" s="173">
        <f>'Datos Simulación Dinámica Int'!AV62</f>
        <v>4.4408920985006262E-14</v>
      </c>
      <c r="AW62" s="164">
        <f>'Datos Simulación Dinámica Int'!AW62</f>
        <v>0</v>
      </c>
      <c r="AX62" s="164">
        <f>'Datos Simulación Dinámica Int'!AX62</f>
        <v>0</v>
      </c>
      <c r="AY62" s="164">
        <f>'Datos Simulación Dinámica Int'!AY62</f>
        <v>0</v>
      </c>
      <c r="AZ62" s="164">
        <f>'Datos Simulación Dinámica Int'!AZ62</f>
        <v>0</v>
      </c>
      <c r="BA62" s="164">
        <f>'Datos Simulación Dinámica Int'!BA62</f>
        <v>0</v>
      </c>
      <c r="BB62" s="164">
        <f>'Datos Simulación Dinámica Int'!BB62</f>
        <v>0</v>
      </c>
      <c r="BC62" s="169">
        <f>'Datos Simulación Dinámica Int'!BC62</f>
        <v>702188.58712199039</v>
      </c>
      <c r="BD62" s="165">
        <f>'Datos Simulación Dinámica Int'!BD62</f>
        <v>0</v>
      </c>
      <c r="BE62" s="103">
        <f>'Datos Simulación Dinámica Int'!BE62</f>
        <v>0</v>
      </c>
      <c r="BF62" s="103">
        <f>'Datos Simulación Dinámica Int'!BF62</f>
        <v>0</v>
      </c>
      <c r="BG62" s="103">
        <f>'Datos Simulación Dinámica Int'!BG62</f>
        <v>0</v>
      </c>
      <c r="BH62" s="103">
        <f>'Datos Simulación Dinámica Int'!BH62</f>
        <v>0</v>
      </c>
      <c r="BI62" s="103">
        <f>'Datos Simulación Dinámica Int'!BI62</f>
        <v>0</v>
      </c>
      <c r="BJ62" s="103">
        <f>'Datos Simulación Dinámica Int'!BJ62</f>
        <v>0</v>
      </c>
      <c r="BK62" s="173">
        <f>'Datos Simulación Dinámica Int'!BK62</f>
        <v>-3.3306690738754696E-14</v>
      </c>
      <c r="BL62" s="113">
        <f>'Datos Simulación Dinámica Int'!BL62</f>
        <v>0</v>
      </c>
      <c r="BM62" s="102">
        <f>'Datos Simulación Dinámica Int'!BM62</f>
        <v>0</v>
      </c>
      <c r="BN62" s="102">
        <f>'Datos Simulación Dinámica Int'!BN62</f>
        <v>0</v>
      </c>
      <c r="BO62" s="102">
        <f>'Datos Simulación Dinámica Int'!BO62</f>
        <v>0</v>
      </c>
      <c r="BP62" s="102">
        <f>'Datos Simulación Dinámica Int'!BP62</f>
        <v>0</v>
      </c>
      <c r="BQ62" s="102">
        <f>'Datos Simulación Dinámica Int'!BQ62</f>
        <v>0</v>
      </c>
      <c r="BR62" s="169">
        <f>'Datos Simulación Dinámica Int'!BR62</f>
        <v>9055823.9999999963</v>
      </c>
      <c r="BS62" s="165">
        <f>'Datos Simulación Dinámica Int'!BS62</f>
        <v>0</v>
      </c>
      <c r="BT62" s="103">
        <f>'Datos Simulación Dinámica Int'!BT62</f>
        <v>0</v>
      </c>
      <c r="BU62" s="103">
        <f>'Datos Simulación Dinámica Int'!BU62</f>
        <v>0</v>
      </c>
      <c r="BV62" s="103">
        <f>'Datos Simulación Dinámica Int'!BV62</f>
        <v>0</v>
      </c>
      <c r="BW62" s="103">
        <f>'Datos Simulación Dinámica Int'!BW62</f>
        <v>0</v>
      </c>
      <c r="BX62" s="103">
        <f>'Datos Simulación Dinámica Int'!BX62</f>
        <v>0</v>
      </c>
      <c r="BY62" s="103">
        <f>'Datos Simulación Dinámica Int'!BY62</f>
        <v>0</v>
      </c>
      <c r="BZ62" s="173">
        <f>'Datos Simulación Dinámica Int'!BZ62</f>
        <v>-4.4408920985006262E-14</v>
      </c>
      <c r="CA62" s="113">
        <f>'Datos Simulación Dinámica Int'!CA62</f>
        <v>0</v>
      </c>
      <c r="CB62" s="102">
        <f>'Datos Simulación Dinámica Int'!CB62</f>
        <v>0</v>
      </c>
      <c r="CC62" s="102">
        <f>'Datos Simulación Dinámica Int'!CC62</f>
        <v>0</v>
      </c>
      <c r="CD62" s="102">
        <f>'Datos Simulación Dinámica Int'!CD62</f>
        <v>0</v>
      </c>
      <c r="CE62" s="102">
        <f>'Datos Simulación Dinámica Int'!CE62</f>
        <v>0</v>
      </c>
      <c r="CF62" s="102">
        <f>'Datos Simulación Dinámica Int'!CF62</f>
        <v>0</v>
      </c>
      <c r="CG62" s="169">
        <f>'Datos Simulación Dinámica Int'!CG62</f>
        <v>6333130.9999999981</v>
      </c>
      <c r="CH62" s="165">
        <f>'Datos Simulación Dinámica Int'!CH62</f>
        <v>0</v>
      </c>
      <c r="CI62" s="103">
        <f>'Datos Simulación Dinámica Int'!CI62</f>
        <v>0</v>
      </c>
      <c r="CJ62" s="103">
        <f>'Datos Simulación Dinámica Int'!CJ62</f>
        <v>0</v>
      </c>
      <c r="CK62" s="103">
        <f>'Datos Simulación Dinámica Int'!CK62</f>
        <v>0</v>
      </c>
      <c r="CL62" s="103">
        <f>'Datos Simulación Dinámica Int'!CL62</f>
        <v>0</v>
      </c>
      <c r="CM62" s="103">
        <f>'Datos Simulación Dinámica Int'!CM62</f>
        <v>0</v>
      </c>
      <c r="CN62" s="103">
        <f>'Datos Simulación Dinámica Int'!CN62</f>
        <v>0</v>
      </c>
      <c r="CO62" s="173">
        <f>'Datos Simulación Dinámica Int'!CO62</f>
        <v>-3.3306690738754696E-14</v>
      </c>
      <c r="CP62" s="113">
        <f>'Datos Simulación Dinámica Int'!CP62</f>
        <v>0</v>
      </c>
      <c r="CQ62" s="102">
        <f>'Datos Simulación Dinámica Int'!CQ62</f>
        <v>0</v>
      </c>
      <c r="CR62" s="102">
        <f>'Datos Simulación Dinámica Int'!CR62</f>
        <v>0</v>
      </c>
      <c r="CS62" s="102">
        <f>'Datos Simulación Dinámica Int'!CS62</f>
        <v>0</v>
      </c>
      <c r="CT62" s="102">
        <f>'Datos Simulación Dinámica Int'!CT62</f>
        <v>0</v>
      </c>
      <c r="CU62" s="102">
        <f>'Datos Simulación Dinámica Int'!CU62</f>
        <v>0</v>
      </c>
      <c r="CV62" s="169">
        <f>'Datos Simulación Dinámica Int'!CV62</f>
        <v>129563.99999999994</v>
      </c>
      <c r="CW62" s="165">
        <f>'Datos Simulación Dinámica Int'!CW62</f>
        <v>0</v>
      </c>
      <c r="CX62" s="103">
        <f>'Datos Simulación Dinámica Int'!CX62</f>
        <v>0</v>
      </c>
      <c r="CY62" s="103">
        <f>'Datos Simulación Dinámica Int'!CY62</f>
        <v>0</v>
      </c>
      <c r="CZ62" s="103">
        <f>'Datos Simulación Dinámica Int'!CZ62</f>
        <v>0</v>
      </c>
      <c r="DA62" s="103">
        <f>'Datos Simulación Dinámica Int'!DA62</f>
        <v>0</v>
      </c>
      <c r="DB62" s="103">
        <f>'Datos Simulación Dinámica Int'!DB62</f>
        <v>0</v>
      </c>
      <c r="DC62" s="103">
        <f>'Datos Simulación Dinámica Int'!DC62</f>
        <v>0</v>
      </c>
      <c r="DD62" s="173">
        <f>'Datos Simulación Dinámica Int'!DD62</f>
        <v>-4.4408920985006262E-14</v>
      </c>
      <c r="DE62" s="113">
        <f>'Datos Simulación Dinámica Int'!DE62</f>
        <v>0</v>
      </c>
      <c r="DF62" s="102">
        <f>'Datos Simulación Dinámica Int'!DF62</f>
        <v>0</v>
      </c>
      <c r="DG62" s="102">
        <f>'Datos Simulación Dinámica Int'!DG62</f>
        <v>0</v>
      </c>
      <c r="DH62" s="102">
        <f>'Datos Simulación Dinámica Int'!DH62</f>
        <v>0</v>
      </c>
      <c r="DI62" s="102">
        <f>'Datos Simulación Dinámica Int'!DI62</f>
        <v>0</v>
      </c>
      <c r="DJ62" s="102">
        <f>'Datos Simulación Dinámica Int'!DJ62</f>
        <v>0</v>
      </c>
      <c r="DK62" s="169">
        <f>'Datos Simulación Dinámica Int'!DK62</f>
        <v>2593128.9999999991</v>
      </c>
      <c r="DL62" s="165">
        <f>'Datos Simulación Dinámica Int'!DL62</f>
        <v>0</v>
      </c>
      <c r="DM62" s="103">
        <f>'Datos Simulación Dinámica Int'!DM62</f>
        <v>0</v>
      </c>
      <c r="DN62" s="103">
        <f>'Datos Simulación Dinámica Int'!DN62</f>
        <v>0</v>
      </c>
      <c r="DO62" s="103">
        <f>'Datos Simulación Dinámica Int'!DO62</f>
        <v>0</v>
      </c>
      <c r="DP62" s="103">
        <f>'Datos Simulación Dinámica Int'!DP62</f>
        <v>0</v>
      </c>
      <c r="DQ62" s="103">
        <f>'Datos Simulación Dinámica Int'!DQ62</f>
        <v>0</v>
      </c>
      <c r="DR62" s="103">
        <f>'Datos Simulación Dinámica Int'!DR62</f>
        <v>0</v>
      </c>
      <c r="DS62" s="173">
        <f>'Datos Simulación Dinámica Int'!DS62</f>
        <v>-3.3306690738754696E-14</v>
      </c>
      <c r="DT62" s="102">
        <f>'Datos Simulación Dinámica Int'!DT62</f>
        <v>0</v>
      </c>
      <c r="DU62" s="102">
        <f>'Datos Simulación Dinámica Int'!DU62</f>
        <v>0</v>
      </c>
      <c r="DV62" s="102">
        <f>'Datos Simulación Dinámica Int'!DV62</f>
        <v>0</v>
      </c>
      <c r="DW62" s="102">
        <f>'Datos Simulación Dinámica Int'!DW62</f>
        <v>0</v>
      </c>
      <c r="DX62" s="102">
        <f>'Datos Simulación Dinámica Int'!DX62</f>
        <v>0</v>
      </c>
      <c r="DY62" s="102">
        <f>'Datos Simulación Dinámica Int'!DY62</f>
        <v>0</v>
      </c>
    </row>
    <row r="63" spans="1:129" ht="15" customHeight="1" x14ac:dyDescent="0.55000000000000004">
      <c r="A63" s="152">
        <f>'Datos Simulación Dinámica Int'!A63</f>
        <v>55</v>
      </c>
      <c r="B63" s="152" t="str">
        <f>'Datos Simulación Dinámica Int'!B63</f>
        <v>035002</v>
      </c>
      <c r="C63" s="151" t="str">
        <f>'Datos Simulación Dinámica Int'!C63</f>
        <v>Servicios de reparación y mantenimiento de vehículos de motor y motocicletas</v>
      </c>
      <c r="D63" s="165">
        <f>'Datos Simulación Dinámica Int'!D63</f>
        <v>503273.95490752358</v>
      </c>
      <c r="E63" s="162">
        <f>'Datos Simulación Dinámica Int'!E63</f>
        <v>500682.19735703763</v>
      </c>
      <c r="F63" s="162">
        <f>'Datos Simulación Dinámica Int'!F63</f>
        <v>0</v>
      </c>
      <c r="G63" s="162">
        <f>'Datos Simulación Dinámica Int'!G63</f>
        <v>0</v>
      </c>
      <c r="H63" s="162">
        <f>'Datos Simulación Dinámica Int'!H63</f>
        <v>1201.1597195700801</v>
      </c>
      <c r="I63" s="162">
        <f>'Datos Simulación Dinámica Int'!I63</f>
        <v>0</v>
      </c>
      <c r="J63" s="162">
        <f>'Datos Simulación Dinámica Int'!J63</f>
        <v>1390.5978309158786</v>
      </c>
      <c r="K63" s="315">
        <f>'Datos Simulación Dinámica Int'!K63</f>
        <v>1275905.9999999998</v>
      </c>
      <c r="L63" s="321">
        <f>'Datos Simulación Dinámica Int'!L63</f>
        <v>126122.99999999997</v>
      </c>
      <c r="M63" s="321">
        <f>'Datos Simulación Dinámica Int'!M63</f>
        <v>33849.644342788699</v>
      </c>
      <c r="N63" s="321">
        <f>'Datos Simulación Dinámica Int'!N63</f>
        <v>1107685</v>
      </c>
      <c r="O63" s="321">
        <f>'Datos Simulación Dinámica Int'!O63</f>
        <v>140374</v>
      </c>
      <c r="P63" s="321">
        <f>'Datos Simulación Dinámica Int'!P63</f>
        <v>2733</v>
      </c>
      <c r="Q63" s="321">
        <f>'Datos Simulación Dinámica Int'!Q63</f>
        <v>964578</v>
      </c>
      <c r="R63" s="318">
        <f>'Datos Simulación Dinámica Int'!R63</f>
        <v>503273.95490752358</v>
      </c>
      <c r="S63" s="162">
        <f>'Datos Simulación Dinámica Int'!S63</f>
        <v>500682.19735703763</v>
      </c>
      <c r="T63" s="162">
        <f>'Datos Simulación Dinámica Int'!T63</f>
        <v>0</v>
      </c>
      <c r="U63" s="162">
        <f>'Datos Simulación Dinámica Int'!U63</f>
        <v>0</v>
      </c>
      <c r="V63" s="162">
        <f>'Datos Simulación Dinámica Int'!V63</f>
        <v>1201.1597195700801</v>
      </c>
      <c r="W63" s="162">
        <f>'Datos Simulación Dinámica Int'!W63</f>
        <v>0</v>
      </c>
      <c r="X63" s="162">
        <f>'Datos Simulación Dinámica Int'!X63</f>
        <v>1390.5978309158786</v>
      </c>
      <c r="Y63" s="170">
        <f>'Datos Simulación Dinámica Int'!Y63</f>
        <v>1275905.9999999998</v>
      </c>
      <c r="Z63" s="165">
        <f>'Datos Simulación Dinámica Int'!Z63</f>
        <v>0</v>
      </c>
      <c r="AA63" s="162">
        <f>'Datos Simulación Dinámica Int'!AA63</f>
        <v>0</v>
      </c>
      <c r="AB63" s="162">
        <f>'Datos Simulación Dinámica Int'!AB63</f>
        <v>0</v>
      </c>
      <c r="AC63" s="162">
        <f>'Datos Simulación Dinámica Int'!AC63</f>
        <v>0</v>
      </c>
      <c r="AD63" s="162">
        <f>'Datos Simulación Dinámica Int'!AD63</f>
        <v>0</v>
      </c>
      <c r="AE63" s="162">
        <f>'Datos Simulación Dinámica Int'!AE63</f>
        <v>0</v>
      </c>
      <c r="AF63" s="162">
        <f>'Datos Simulación Dinámica Int'!AF63</f>
        <v>0</v>
      </c>
      <c r="AG63" s="173">
        <f>'Datos Simulación Dinámica Int'!AG63</f>
        <v>0</v>
      </c>
      <c r="AH63" s="164">
        <f>'Datos Simulación Dinámica Int'!AH63</f>
        <v>0</v>
      </c>
      <c r="AI63" s="164">
        <f>'Datos Simulación Dinámica Int'!AI63</f>
        <v>0</v>
      </c>
      <c r="AJ63" s="164">
        <f>'Datos Simulación Dinámica Int'!AJ63</f>
        <v>0</v>
      </c>
      <c r="AK63" s="164">
        <f>'Datos Simulación Dinámica Int'!AK63</f>
        <v>0</v>
      </c>
      <c r="AL63" s="164">
        <f>'Datos Simulación Dinámica Int'!AL63</f>
        <v>0</v>
      </c>
      <c r="AM63" s="164">
        <f>'Datos Simulación Dinámica Int'!AM63</f>
        <v>0</v>
      </c>
      <c r="AN63" s="169">
        <f>'Datos Simulación Dinámica Int'!AN63</f>
        <v>126123</v>
      </c>
      <c r="AO63" s="165">
        <f>'Datos Simulación Dinámica Int'!AO63</f>
        <v>0</v>
      </c>
      <c r="AP63" s="162">
        <f>'Datos Simulación Dinámica Int'!AP63</f>
        <v>0</v>
      </c>
      <c r="AQ63" s="162">
        <f>'Datos Simulación Dinámica Int'!AQ63</f>
        <v>0</v>
      </c>
      <c r="AR63" s="162">
        <f>'Datos Simulación Dinámica Int'!AR63</f>
        <v>0</v>
      </c>
      <c r="AS63" s="162">
        <f>'Datos Simulación Dinámica Int'!AS63</f>
        <v>0</v>
      </c>
      <c r="AT63" s="162">
        <f>'Datos Simulación Dinámica Int'!AT63</f>
        <v>0</v>
      </c>
      <c r="AU63" s="162">
        <f>'Datos Simulación Dinámica Int'!AU63</f>
        <v>0</v>
      </c>
      <c r="AV63" s="173">
        <f>'Datos Simulación Dinámica Int'!AV63</f>
        <v>2.2204460492503131E-14</v>
      </c>
      <c r="AW63" s="164">
        <f>'Datos Simulación Dinámica Int'!AW63</f>
        <v>0</v>
      </c>
      <c r="AX63" s="164">
        <f>'Datos Simulación Dinámica Int'!AX63</f>
        <v>0</v>
      </c>
      <c r="AY63" s="164">
        <f>'Datos Simulación Dinámica Int'!AY63</f>
        <v>0</v>
      </c>
      <c r="AZ63" s="164">
        <f>'Datos Simulación Dinámica Int'!AZ63</f>
        <v>0</v>
      </c>
      <c r="BA63" s="164">
        <f>'Datos Simulación Dinámica Int'!BA63</f>
        <v>0</v>
      </c>
      <c r="BB63" s="164">
        <f>'Datos Simulación Dinámica Int'!BB63</f>
        <v>0</v>
      </c>
      <c r="BC63" s="169">
        <f>'Datos Simulación Dinámica Int'!BC63</f>
        <v>33849.644342788692</v>
      </c>
      <c r="BD63" s="165">
        <f>'Datos Simulación Dinámica Int'!BD63</f>
        <v>0</v>
      </c>
      <c r="BE63" s="103">
        <f>'Datos Simulación Dinámica Int'!BE63</f>
        <v>0</v>
      </c>
      <c r="BF63" s="103">
        <f>'Datos Simulación Dinámica Int'!BF63</f>
        <v>0</v>
      </c>
      <c r="BG63" s="103">
        <f>'Datos Simulación Dinámica Int'!BG63</f>
        <v>0</v>
      </c>
      <c r="BH63" s="103">
        <f>'Datos Simulación Dinámica Int'!BH63</f>
        <v>0</v>
      </c>
      <c r="BI63" s="103">
        <f>'Datos Simulación Dinámica Int'!BI63</f>
        <v>0</v>
      </c>
      <c r="BJ63" s="103">
        <f>'Datos Simulación Dinámica Int'!BJ63</f>
        <v>0</v>
      </c>
      <c r="BK63" s="173">
        <f>'Datos Simulación Dinámica Int'!BK63</f>
        <v>-2.2204460492503131E-14</v>
      </c>
      <c r="BL63" s="113">
        <f>'Datos Simulación Dinámica Int'!BL63</f>
        <v>0</v>
      </c>
      <c r="BM63" s="102">
        <f>'Datos Simulación Dinámica Int'!BM63</f>
        <v>0</v>
      </c>
      <c r="BN63" s="102">
        <f>'Datos Simulación Dinámica Int'!BN63</f>
        <v>0</v>
      </c>
      <c r="BO63" s="102">
        <f>'Datos Simulación Dinámica Int'!BO63</f>
        <v>0</v>
      </c>
      <c r="BP63" s="102">
        <f>'Datos Simulación Dinámica Int'!BP63</f>
        <v>0</v>
      </c>
      <c r="BQ63" s="102">
        <f>'Datos Simulación Dinámica Int'!BQ63</f>
        <v>0</v>
      </c>
      <c r="BR63" s="169">
        <f>'Datos Simulación Dinámica Int'!BR63</f>
        <v>1107684.9999999998</v>
      </c>
      <c r="BS63" s="165">
        <f>'Datos Simulación Dinámica Int'!BS63</f>
        <v>0</v>
      </c>
      <c r="BT63" s="103">
        <f>'Datos Simulación Dinámica Int'!BT63</f>
        <v>0</v>
      </c>
      <c r="BU63" s="103">
        <f>'Datos Simulación Dinámica Int'!BU63</f>
        <v>0</v>
      </c>
      <c r="BV63" s="103">
        <f>'Datos Simulación Dinámica Int'!BV63</f>
        <v>0</v>
      </c>
      <c r="BW63" s="103">
        <f>'Datos Simulación Dinámica Int'!BW63</f>
        <v>0</v>
      </c>
      <c r="BX63" s="103">
        <f>'Datos Simulación Dinámica Int'!BX63</f>
        <v>0</v>
      </c>
      <c r="BY63" s="103">
        <f>'Datos Simulación Dinámica Int'!BY63</f>
        <v>0</v>
      </c>
      <c r="BZ63" s="173">
        <f>'Datos Simulación Dinámica Int'!BZ63</f>
        <v>-2.2204460492503131E-14</v>
      </c>
      <c r="CA63" s="113">
        <f>'Datos Simulación Dinámica Int'!CA63</f>
        <v>0</v>
      </c>
      <c r="CB63" s="102">
        <f>'Datos Simulación Dinámica Int'!CB63</f>
        <v>0</v>
      </c>
      <c r="CC63" s="102">
        <f>'Datos Simulación Dinámica Int'!CC63</f>
        <v>0</v>
      </c>
      <c r="CD63" s="102">
        <f>'Datos Simulación Dinámica Int'!CD63</f>
        <v>0</v>
      </c>
      <c r="CE63" s="102">
        <f>'Datos Simulación Dinámica Int'!CE63</f>
        <v>0</v>
      </c>
      <c r="CF63" s="102">
        <f>'Datos Simulación Dinámica Int'!CF63</f>
        <v>0</v>
      </c>
      <c r="CG63" s="169">
        <f>'Datos Simulación Dinámica Int'!CG63</f>
        <v>140373.99999999997</v>
      </c>
      <c r="CH63" s="165">
        <f>'Datos Simulación Dinámica Int'!CH63</f>
        <v>0</v>
      </c>
      <c r="CI63" s="103">
        <f>'Datos Simulación Dinámica Int'!CI63</f>
        <v>0</v>
      </c>
      <c r="CJ63" s="103">
        <f>'Datos Simulación Dinámica Int'!CJ63</f>
        <v>0</v>
      </c>
      <c r="CK63" s="103">
        <f>'Datos Simulación Dinámica Int'!CK63</f>
        <v>0</v>
      </c>
      <c r="CL63" s="103">
        <f>'Datos Simulación Dinámica Int'!CL63</f>
        <v>0</v>
      </c>
      <c r="CM63" s="103">
        <f>'Datos Simulación Dinámica Int'!CM63</f>
        <v>0</v>
      </c>
      <c r="CN63" s="103">
        <f>'Datos Simulación Dinámica Int'!CN63</f>
        <v>0</v>
      </c>
      <c r="CO63" s="173">
        <f>'Datos Simulación Dinámica Int'!CO63</f>
        <v>-2.2204460492503131E-14</v>
      </c>
      <c r="CP63" s="113">
        <f>'Datos Simulación Dinámica Int'!CP63</f>
        <v>0</v>
      </c>
      <c r="CQ63" s="102">
        <f>'Datos Simulación Dinámica Int'!CQ63</f>
        <v>0</v>
      </c>
      <c r="CR63" s="102">
        <f>'Datos Simulación Dinámica Int'!CR63</f>
        <v>0</v>
      </c>
      <c r="CS63" s="102">
        <f>'Datos Simulación Dinámica Int'!CS63</f>
        <v>0</v>
      </c>
      <c r="CT63" s="102">
        <f>'Datos Simulación Dinámica Int'!CT63</f>
        <v>0</v>
      </c>
      <c r="CU63" s="102">
        <f>'Datos Simulación Dinámica Int'!CU63</f>
        <v>0</v>
      </c>
      <c r="CV63" s="169">
        <f>'Datos Simulación Dinámica Int'!CV63</f>
        <v>2732.9999999999995</v>
      </c>
      <c r="CW63" s="165">
        <f>'Datos Simulación Dinámica Int'!CW63</f>
        <v>0</v>
      </c>
      <c r="CX63" s="103">
        <f>'Datos Simulación Dinámica Int'!CX63</f>
        <v>0</v>
      </c>
      <c r="CY63" s="103">
        <f>'Datos Simulación Dinámica Int'!CY63</f>
        <v>0</v>
      </c>
      <c r="CZ63" s="103">
        <f>'Datos Simulación Dinámica Int'!CZ63</f>
        <v>0</v>
      </c>
      <c r="DA63" s="103">
        <f>'Datos Simulación Dinámica Int'!DA63</f>
        <v>0</v>
      </c>
      <c r="DB63" s="103">
        <f>'Datos Simulación Dinámica Int'!DB63</f>
        <v>0</v>
      </c>
      <c r="DC63" s="103">
        <f>'Datos Simulación Dinámica Int'!DC63</f>
        <v>0</v>
      </c>
      <c r="DD63" s="173">
        <f>'Datos Simulación Dinámica Int'!DD63</f>
        <v>-1.1102230246251565E-14</v>
      </c>
      <c r="DE63" s="113">
        <f>'Datos Simulación Dinámica Int'!DE63</f>
        <v>0</v>
      </c>
      <c r="DF63" s="102">
        <f>'Datos Simulación Dinámica Int'!DF63</f>
        <v>0</v>
      </c>
      <c r="DG63" s="102">
        <f>'Datos Simulación Dinámica Int'!DG63</f>
        <v>0</v>
      </c>
      <c r="DH63" s="102">
        <f>'Datos Simulación Dinámica Int'!DH63</f>
        <v>0</v>
      </c>
      <c r="DI63" s="102">
        <f>'Datos Simulación Dinámica Int'!DI63</f>
        <v>0</v>
      </c>
      <c r="DJ63" s="102">
        <f>'Datos Simulación Dinámica Int'!DJ63</f>
        <v>0</v>
      </c>
      <c r="DK63" s="169">
        <f>'Datos Simulación Dinámica Int'!DK63</f>
        <v>964577.99999999988</v>
      </c>
      <c r="DL63" s="165">
        <f>'Datos Simulación Dinámica Int'!DL63</f>
        <v>0</v>
      </c>
      <c r="DM63" s="103">
        <f>'Datos Simulación Dinámica Int'!DM63</f>
        <v>0</v>
      </c>
      <c r="DN63" s="103">
        <f>'Datos Simulación Dinámica Int'!DN63</f>
        <v>0</v>
      </c>
      <c r="DO63" s="103">
        <f>'Datos Simulación Dinámica Int'!DO63</f>
        <v>0</v>
      </c>
      <c r="DP63" s="103">
        <f>'Datos Simulación Dinámica Int'!DP63</f>
        <v>0</v>
      </c>
      <c r="DQ63" s="103">
        <f>'Datos Simulación Dinámica Int'!DQ63</f>
        <v>0</v>
      </c>
      <c r="DR63" s="103">
        <f>'Datos Simulación Dinámica Int'!DR63</f>
        <v>0</v>
      </c>
      <c r="DS63" s="173">
        <f>'Datos Simulación Dinámica Int'!DS63</f>
        <v>-1.1102230246251565E-14</v>
      </c>
      <c r="DT63" s="102">
        <f>'Datos Simulación Dinámica Int'!DT63</f>
        <v>0</v>
      </c>
      <c r="DU63" s="102">
        <f>'Datos Simulación Dinámica Int'!DU63</f>
        <v>0</v>
      </c>
      <c r="DV63" s="102">
        <f>'Datos Simulación Dinámica Int'!DV63</f>
        <v>0</v>
      </c>
      <c r="DW63" s="102">
        <f>'Datos Simulación Dinámica Int'!DW63</f>
        <v>0</v>
      </c>
      <c r="DX63" s="102">
        <f>'Datos Simulación Dinámica Int'!DX63</f>
        <v>0</v>
      </c>
      <c r="DY63" s="102">
        <f>'Datos Simulación Dinámica Int'!DY63</f>
        <v>0</v>
      </c>
    </row>
    <row r="64" spans="1:129" ht="15" customHeight="1" x14ac:dyDescent="0.55000000000000004">
      <c r="A64" s="152">
        <f>'Datos Simulación Dinámica Int'!A64</f>
        <v>56</v>
      </c>
      <c r="B64" s="152" t="str">
        <f>'Datos Simulación Dinámica Int'!B64</f>
        <v>036001</v>
      </c>
      <c r="C64" s="151" t="str">
        <f>'Datos Simulación Dinámica Int'!C64</f>
        <v>Alojamiento</v>
      </c>
      <c r="D64" s="165">
        <f>'Datos Simulación Dinámica Int'!D64</f>
        <v>358438.01767648658</v>
      </c>
      <c r="E64" s="162">
        <f>'Datos Simulación Dinámica Int'!E64</f>
        <v>343602.41795553226</v>
      </c>
      <c r="F64" s="162">
        <f>'Datos Simulación Dinámica Int'!F64</f>
        <v>0</v>
      </c>
      <c r="G64" s="162">
        <f>'Datos Simulación Dinámica Int'!G64</f>
        <v>2528.827071629697</v>
      </c>
      <c r="H64" s="162">
        <f>'Datos Simulación Dinámica Int'!H64</f>
        <v>481.49280752058655</v>
      </c>
      <c r="I64" s="162">
        <f>'Datos Simulación Dinámica Int'!I64</f>
        <v>0</v>
      </c>
      <c r="J64" s="162">
        <f>'Datos Simulación Dinámica Int'!J64</f>
        <v>11825.279841803987</v>
      </c>
      <c r="K64" s="315">
        <f>'Datos Simulación Dinámica Int'!K64</f>
        <v>630405</v>
      </c>
      <c r="L64" s="321">
        <f>'Datos Simulación Dinámica Int'!L64</f>
        <v>37841</v>
      </c>
      <c r="M64" s="321">
        <f>'Datos Simulación Dinámica Int'!M64</f>
        <v>49770.752775461624</v>
      </c>
      <c r="N64" s="321">
        <f>'Datos Simulación Dinámica Int'!N64</f>
        <v>304416</v>
      </c>
      <c r="O64" s="321">
        <f>'Datos Simulación Dinámica Int'!O64</f>
        <v>162646</v>
      </c>
      <c r="P64" s="321">
        <f>'Datos Simulación Dinámica Int'!P64</f>
        <v>7784</v>
      </c>
      <c r="Q64" s="321">
        <f>'Datos Simulación Dinámica Int'!Q64</f>
        <v>133986</v>
      </c>
      <c r="R64" s="318">
        <f>'Datos Simulación Dinámica Int'!R64</f>
        <v>358438.01767648658</v>
      </c>
      <c r="S64" s="162">
        <f>'Datos Simulación Dinámica Int'!S64</f>
        <v>343602.41795553226</v>
      </c>
      <c r="T64" s="162">
        <f>'Datos Simulación Dinámica Int'!T64</f>
        <v>0</v>
      </c>
      <c r="U64" s="162">
        <f>'Datos Simulación Dinámica Int'!U64</f>
        <v>2528.827071629697</v>
      </c>
      <c r="V64" s="162">
        <f>'Datos Simulación Dinámica Int'!V64</f>
        <v>481.49280752058655</v>
      </c>
      <c r="W64" s="162">
        <f>'Datos Simulación Dinámica Int'!W64</f>
        <v>0</v>
      </c>
      <c r="X64" s="162">
        <f>'Datos Simulación Dinámica Int'!X64</f>
        <v>11825.279841803987</v>
      </c>
      <c r="Y64" s="170">
        <f>'Datos Simulación Dinámica Int'!Y64</f>
        <v>630405</v>
      </c>
      <c r="Z64" s="165">
        <f>'Datos Simulación Dinámica Int'!Z64</f>
        <v>0</v>
      </c>
      <c r="AA64" s="162">
        <f>'Datos Simulación Dinámica Int'!AA64</f>
        <v>0</v>
      </c>
      <c r="AB64" s="162">
        <f>'Datos Simulación Dinámica Int'!AB64</f>
        <v>0</v>
      </c>
      <c r="AC64" s="162">
        <f>'Datos Simulación Dinámica Int'!AC64</f>
        <v>0</v>
      </c>
      <c r="AD64" s="162">
        <f>'Datos Simulación Dinámica Int'!AD64</f>
        <v>0</v>
      </c>
      <c r="AE64" s="162">
        <f>'Datos Simulación Dinámica Int'!AE64</f>
        <v>0</v>
      </c>
      <c r="AF64" s="162">
        <f>'Datos Simulación Dinámica Int'!AF64</f>
        <v>0</v>
      </c>
      <c r="AG64" s="173">
        <f>'Datos Simulación Dinámica Int'!AG64</f>
        <v>0</v>
      </c>
      <c r="AH64" s="164">
        <f>'Datos Simulación Dinámica Int'!AH64</f>
        <v>0</v>
      </c>
      <c r="AI64" s="164">
        <f>'Datos Simulación Dinámica Int'!AI64</f>
        <v>0</v>
      </c>
      <c r="AJ64" s="164">
        <f>'Datos Simulación Dinámica Int'!AJ64</f>
        <v>0</v>
      </c>
      <c r="AK64" s="164">
        <f>'Datos Simulación Dinámica Int'!AK64</f>
        <v>0</v>
      </c>
      <c r="AL64" s="164">
        <f>'Datos Simulación Dinámica Int'!AL64</f>
        <v>0</v>
      </c>
      <c r="AM64" s="164">
        <f>'Datos Simulación Dinámica Int'!AM64</f>
        <v>0</v>
      </c>
      <c r="AN64" s="169">
        <f>'Datos Simulación Dinámica Int'!AN64</f>
        <v>37841</v>
      </c>
      <c r="AO64" s="165">
        <f>'Datos Simulación Dinámica Int'!AO64</f>
        <v>0</v>
      </c>
      <c r="AP64" s="162">
        <f>'Datos Simulación Dinámica Int'!AP64</f>
        <v>0</v>
      </c>
      <c r="AQ64" s="162">
        <f>'Datos Simulación Dinámica Int'!AQ64</f>
        <v>0</v>
      </c>
      <c r="AR64" s="162">
        <f>'Datos Simulación Dinámica Int'!AR64</f>
        <v>0</v>
      </c>
      <c r="AS64" s="162">
        <f>'Datos Simulación Dinámica Int'!AS64</f>
        <v>0</v>
      </c>
      <c r="AT64" s="162">
        <f>'Datos Simulación Dinámica Int'!AT64</f>
        <v>0</v>
      </c>
      <c r="AU64" s="162">
        <f>'Datos Simulación Dinámica Int'!AU64</f>
        <v>0</v>
      </c>
      <c r="AV64" s="173">
        <f>'Datos Simulación Dinámica Int'!AV64</f>
        <v>0</v>
      </c>
      <c r="AW64" s="164">
        <f>'Datos Simulación Dinámica Int'!AW64</f>
        <v>0</v>
      </c>
      <c r="AX64" s="164">
        <f>'Datos Simulación Dinámica Int'!AX64</f>
        <v>0</v>
      </c>
      <c r="AY64" s="164">
        <f>'Datos Simulación Dinámica Int'!AY64</f>
        <v>0</v>
      </c>
      <c r="AZ64" s="164">
        <f>'Datos Simulación Dinámica Int'!AZ64</f>
        <v>0</v>
      </c>
      <c r="BA64" s="164">
        <f>'Datos Simulación Dinámica Int'!BA64</f>
        <v>0</v>
      </c>
      <c r="BB64" s="164">
        <f>'Datos Simulación Dinámica Int'!BB64</f>
        <v>0</v>
      </c>
      <c r="BC64" s="169">
        <f>'Datos Simulación Dinámica Int'!BC64</f>
        <v>49770.752775461624</v>
      </c>
      <c r="BD64" s="165">
        <f>'Datos Simulación Dinámica Int'!BD64</f>
        <v>0</v>
      </c>
      <c r="BE64" s="103">
        <f>'Datos Simulación Dinámica Int'!BE64</f>
        <v>0</v>
      </c>
      <c r="BF64" s="103">
        <f>'Datos Simulación Dinámica Int'!BF64</f>
        <v>0</v>
      </c>
      <c r="BG64" s="103">
        <f>'Datos Simulación Dinámica Int'!BG64</f>
        <v>0</v>
      </c>
      <c r="BH64" s="103">
        <f>'Datos Simulación Dinámica Int'!BH64</f>
        <v>0</v>
      </c>
      <c r="BI64" s="103">
        <f>'Datos Simulación Dinámica Int'!BI64</f>
        <v>0</v>
      </c>
      <c r="BJ64" s="103">
        <f>'Datos Simulación Dinámica Int'!BJ64</f>
        <v>0</v>
      </c>
      <c r="BK64" s="173">
        <f>'Datos Simulación Dinámica Int'!BK64</f>
        <v>0</v>
      </c>
      <c r="BL64" s="113">
        <f>'Datos Simulación Dinámica Int'!BL64</f>
        <v>0</v>
      </c>
      <c r="BM64" s="102">
        <f>'Datos Simulación Dinámica Int'!BM64</f>
        <v>0</v>
      </c>
      <c r="BN64" s="102">
        <f>'Datos Simulación Dinámica Int'!BN64</f>
        <v>0</v>
      </c>
      <c r="BO64" s="102">
        <f>'Datos Simulación Dinámica Int'!BO64</f>
        <v>0</v>
      </c>
      <c r="BP64" s="102">
        <f>'Datos Simulación Dinámica Int'!BP64</f>
        <v>0</v>
      </c>
      <c r="BQ64" s="102">
        <f>'Datos Simulación Dinámica Int'!BQ64</f>
        <v>0</v>
      </c>
      <c r="BR64" s="169">
        <f>'Datos Simulación Dinámica Int'!BR64</f>
        <v>304416</v>
      </c>
      <c r="BS64" s="165">
        <f>'Datos Simulación Dinámica Int'!BS64</f>
        <v>0</v>
      </c>
      <c r="BT64" s="103">
        <f>'Datos Simulación Dinámica Int'!BT64</f>
        <v>0</v>
      </c>
      <c r="BU64" s="103">
        <f>'Datos Simulación Dinámica Int'!BU64</f>
        <v>0</v>
      </c>
      <c r="BV64" s="103">
        <f>'Datos Simulación Dinámica Int'!BV64</f>
        <v>0</v>
      </c>
      <c r="BW64" s="103">
        <f>'Datos Simulación Dinámica Int'!BW64</f>
        <v>0</v>
      </c>
      <c r="BX64" s="103">
        <f>'Datos Simulación Dinámica Int'!BX64</f>
        <v>0</v>
      </c>
      <c r="BY64" s="103">
        <f>'Datos Simulación Dinámica Int'!BY64</f>
        <v>0</v>
      </c>
      <c r="BZ64" s="173">
        <f>'Datos Simulación Dinámica Int'!BZ64</f>
        <v>0</v>
      </c>
      <c r="CA64" s="113">
        <f>'Datos Simulación Dinámica Int'!CA64</f>
        <v>0</v>
      </c>
      <c r="CB64" s="102">
        <f>'Datos Simulación Dinámica Int'!CB64</f>
        <v>0</v>
      </c>
      <c r="CC64" s="102">
        <f>'Datos Simulación Dinámica Int'!CC64</f>
        <v>0</v>
      </c>
      <c r="CD64" s="102">
        <f>'Datos Simulación Dinámica Int'!CD64</f>
        <v>0</v>
      </c>
      <c r="CE64" s="102">
        <f>'Datos Simulación Dinámica Int'!CE64</f>
        <v>0</v>
      </c>
      <c r="CF64" s="102">
        <f>'Datos Simulación Dinámica Int'!CF64</f>
        <v>0</v>
      </c>
      <c r="CG64" s="169">
        <f>'Datos Simulación Dinámica Int'!CG64</f>
        <v>162646</v>
      </c>
      <c r="CH64" s="165">
        <f>'Datos Simulación Dinámica Int'!CH64</f>
        <v>0</v>
      </c>
      <c r="CI64" s="103">
        <f>'Datos Simulación Dinámica Int'!CI64</f>
        <v>0</v>
      </c>
      <c r="CJ64" s="103">
        <f>'Datos Simulación Dinámica Int'!CJ64</f>
        <v>0</v>
      </c>
      <c r="CK64" s="103">
        <f>'Datos Simulación Dinámica Int'!CK64</f>
        <v>0</v>
      </c>
      <c r="CL64" s="103">
        <f>'Datos Simulación Dinámica Int'!CL64</f>
        <v>0</v>
      </c>
      <c r="CM64" s="103">
        <f>'Datos Simulación Dinámica Int'!CM64</f>
        <v>0</v>
      </c>
      <c r="CN64" s="103">
        <f>'Datos Simulación Dinámica Int'!CN64</f>
        <v>0</v>
      </c>
      <c r="CO64" s="173">
        <f>'Datos Simulación Dinámica Int'!CO64</f>
        <v>0</v>
      </c>
      <c r="CP64" s="113">
        <f>'Datos Simulación Dinámica Int'!CP64</f>
        <v>0</v>
      </c>
      <c r="CQ64" s="102">
        <f>'Datos Simulación Dinámica Int'!CQ64</f>
        <v>0</v>
      </c>
      <c r="CR64" s="102">
        <f>'Datos Simulación Dinámica Int'!CR64</f>
        <v>0</v>
      </c>
      <c r="CS64" s="102">
        <f>'Datos Simulación Dinámica Int'!CS64</f>
        <v>0</v>
      </c>
      <c r="CT64" s="102">
        <f>'Datos Simulación Dinámica Int'!CT64</f>
        <v>0</v>
      </c>
      <c r="CU64" s="102">
        <f>'Datos Simulación Dinámica Int'!CU64</f>
        <v>0</v>
      </c>
      <c r="CV64" s="169">
        <f>'Datos Simulación Dinámica Int'!CV64</f>
        <v>7784</v>
      </c>
      <c r="CW64" s="165">
        <f>'Datos Simulación Dinámica Int'!CW64</f>
        <v>0</v>
      </c>
      <c r="CX64" s="103">
        <f>'Datos Simulación Dinámica Int'!CX64</f>
        <v>0</v>
      </c>
      <c r="CY64" s="103">
        <f>'Datos Simulación Dinámica Int'!CY64</f>
        <v>0</v>
      </c>
      <c r="CZ64" s="103">
        <f>'Datos Simulación Dinámica Int'!CZ64</f>
        <v>0</v>
      </c>
      <c r="DA64" s="103">
        <f>'Datos Simulación Dinámica Int'!DA64</f>
        <v>0</v>
      </c>
      <c r="DB64" s="103">
        <f>'Datos Simulación Dinámica Int'!DB64</f>
        <v>0</v>
      </c>
      <c r="DC64" s="103">
        <f>'Datos Simulación Dinámica Int'!DC64</f>
        <v>0</v>
      </c>
      <c r="DD64" s="173">
        <f>'Datos Simulación Dinámica Int'!DD64</f>
        <v>0</v>
      </c>
      <c r="DE64" s="113">
        <f>'Datos Simulación Dinámica Int'!DE64</f>
        <v>0</v>
      </c>
      <c r="DF64" s="102">
        <f>'Datos Simulación Dinámica Int'!DF64</f>
        <v>0</v>
      </c>
      <c r="DG64" s="102">
        <f>'Datos Simulación Dinámica Int'!DG64</f>
        <v>0</v>
      </c>
      <c r="DH64" s="102">
        <f>'Datos Simulación Dinámica Int'!DH64</f>
        <v>0</v>
      </c>
      <c r="DI64" s="102">
        <f>'Datos Simulación Dinámica Int'!DI64</f>
        <v>0</v>
      </c>
      <c r="DJ64" s="102">
        <f>'Datos Simulación Dinámica Int'!DJ64</f>
        <v>0</v>
      </c>
      <c r="DK64" s="169">
        <f>'Datos Simulación Dinámica Int'!DK64</f>
        <v>133986</v>
      </c>
      <c r="DL64" s="165">
        <f>'Datos Simulación Dinámica Int'!DL64</f>
        <v>0</v>
      </c>
      <c r="DM64" s="103">
        <f>'Datos Simulación Dinámica Int'!DM64</f>
        <v>0</v>
      </c>
      <c r="DN64" s="103">
        <f>'Datos Simulación Dinámica Int'!DN64</f>
        <v>0</v>
      </c>
      <c r="DO64" s="103">
        <f>'Datos Simulación Dinámica Int'!DO64</f>
        <v>0</v>
      </c>
      <c r="DP64" s="103">
        <f>'Datos Simulación Dinámica Int'!DP64</f>
        <v>0</v>
      </c>
      <c r="DQ64" s="103">
        <f>'Datos Simulación Dinámica Int'!DQ64</f>
        <v>0</v>
      </c>
      <c r="DR64" s="103">
        <f>'Datos Simulación Dinámica Int'!DR64</f>
        <v>0</v>
      </c>
      <c r="DS64" s="173">
        <f>'Datos Simulación Dinámica Int'!DS64</f>
        <v>0</v>
      </c>
      <c r="DT64" s="102">
        <f>'Datos Simulación Dinámica Int'!DT64</f>
        <v>0</v>
      </c>
      <c r="DU64" s="102">
        <f>'Datos Simulación Dinámica Int'!DU64</f>
        <v>0</v>
      </c>
      <c r="DV64" s="102">
        <f>'Datos Simulación Dinámica Int'!DV64</f>
        <v>0</v>
      </c>
      <c r="DW64" s="102">
        <f>'Datos Simulación Dinámica Int'!DW64</f>
        <v>0</v>
      </c>
      <c r="DX64" s="102">
        <f>'Datos Simulación Dinámica Int'!DX64</f>
        <v>0</v>
      </c>
      <c r="DY64" s="102">
        <f>'Datos Simulación Dinámica Int'!DY64</f>
        <v>0</v>
      </c>
    </row>
    <row r="65" spans="1:129" ht="15" customHeight="1" x14ac:dyDescent="0.55000000000000004">
      <c r="A65" s="152">
        <f>'Datos Simulación Dinámica Int'!A65</f>
        <v>57</v>
      </c>
      <c r="B65" s="152" t="str">
        <f>'Datos Simulación Dinámica Int'!B65</f>
        <v>036002</v>
      </c>
      <c r="C65" s="151" t="str">
        <f>'Datos Simulación Dinámica Int'!C65</f>
        <v>Servicio de alimento y bebida</v>
      </c>
      <c r="D65" s="165">
        <f>'Datos Simulación Dinámica Int'!D65</f>
        <v>3085975.4433932235</v>
      </c>
      <c r="E65" s="162">
        <f>'Datos Simulación Dinámica Int'!E65</f>
        <v>3081816.3370545306</v>
      </c>
      <c r="F65" s="162">
        <f>'Datos Simulación Dinámica Int'!F65</f>
        <v>0</v>
      </c>
      <c r="G65" s="162">
        <f>'Datos Simulación Dinámica Int'!G65</f>
        <v>0</v>
      </c>
      <c r="H65" s="162">
        <f>'Datos Simulación Dinámica Int'!H65</f>
        <v>2219.7638583601083</v>
      </c>
      <c r="I65" s="162">
        <f>'Datos Simulación Dinámica Int'!I65</f>
        <v>0</v>
      </c>
      <c r="J65" s="162">
        <f>'Datos Simulación Dinámica Int'!J65</f>
        <v>1939.3424803324813</v>
      </c>
      <c r="K65" s="315">
        <f>'Datos Simulación Dinámica Int'!K65</f>
        <v>3522224.9999999977</v>
      </c>
      <c r="L65" s="321">
        <f>'Datos Simulación Dinámica Int'!L65</f>
        <v>359890.99999999977</v>
      </c>
      <c r="M65" s="321">
        <f>'Datos Simulación Dinámica Int'!M65</f>
        <v>174873.41290644775</v>
      </c>
      <c r="N65" s="321">
        <f>'Datos Simulación Dinámica Int'!N65</f>
        <v>2009926</v>
      </c>
      <c r="O65" s="321">
        <f>'Datos Simulación Dinámica Int'!O65</f>
        <v>464830</v>
      </c>
      <c r="P65" s="321">
        <f>'Datos Simulación Dinámica Int'!P65</f>
        <v>10923</v>
      </c>
      <c r="Q65" s="321">
        <f>'Datos Simulación Dinámica Int'!Q65</f>
        <v>1534173</v>
      </c>
      <c r="R65" s="318">
        <f>'Datos Simulación Dinámica Int'!R65</f>
        <v>3085975.4433932235</v>
      </c>
      <c r="S65" s="162">
        <f>'Datos Simulación Dinámica Int'!S65</f>
        <v>3081816.3370545306</v>
      </c>
      <c r="T65" s="162">
        <f>'Datos Simulación Dinámica Int'!T65</f>
        <v>0</v>
      </c>
      <c r="U65" s="162">
        <f>'Datos Simulación Dinámica Int'!U65</f>
        <v>0</v>
      </c>
      <c r="V65" s="162">
        <f>'Datos Simulación Dinámica Int'!V65</f>
        <v>2219.7638583601083</v>
      </c>
      <c r="W65" s="162">
        <f>'Datos Simulación Dinámica Int'!W65</f>
        <v>0</v>
      </c>
      <c r="X65" s="162">
        <f>'Datos Simulación Dinámica Int'!X65</f>
        <v>1939.3424803324813</v>
      </c>
      <c r="Y65" s="170">
        <f>'Datos Simulación Dinámica Int'!Y65</f>
        <v>3522224.9999999977</v>
      </c>
      <c r="Z65" s="165">
        <f>'Datos Simulación Dinámica Int'!Z65</f>
        <v>0</v>
      </c>
      <c r="AA65" s="162">
        <f>'Datos Simulación Dinámica Int'!AA65</f>
        <v>0</v>
      </c>
      <c r="AB65" s="162">
        <f>'Datos Simulación Dinámica Int'!AB65</f>
        <v>0</v>
      </c>
      <c r="AC65" s="162">
        <f>'Datos Simulación Dinámica Int'!AC65</f>
        <v>0</v>
      </c>
      <c r="AD65" s="162">
        <f>'Datos Simulación Dinámica Int'!AD65</f>
        <v>0</v>
      </c>
      <c r="AE65" s="162">
        <f>'Datos Simulación Dinámica Int'!AE65</f>
        <v>0</v>
      </c>
      <c r="AF65" s="162">
        <f>'Datos Simulación Dinámica Int'!AF65</f>
        <v>0</v>
      </c>
      <c r="AG65" s="173">
        <f>'Datos Simulación Dinámica Int'!AG65</f>
        <v>0</v>
      </c>
      <c r="AH65" s="164">
        <f>'Datos Simulación Dinámica Int'!AH65</f>
        <v>0</v>
      </c>
      <c r="AI65" s="164">
        <f>'Datos Simulación Dinámica Int'!AI65</f>
        <v>0</v>
      </c>
      <c r="AJ65" s="164">
        <f>'Datos Simulación Dinámica Int'!AJ65</f>
        <v>0</v>
      </c>
      <c r="AK65" s="164">
        <f>'Datos Simulación Dinámica Int'!AK65</f>
        <v>0</v>
      </c>
      <c r="AL65" s="164">
        <f>'Datos Simulación Dinámica Int'!AL65</f>
        <v>0</v>
      </c>
      <c r="AM65" s="164">
        <f>'Datos Simulación Dinámica Int'!AM65</f>
        <v>0</v>
      </c>
      <c r="AN65" s="169">
        <f>'Datos Simulación Dinámica Int'!AN65</f>
        <v>359891</v>
      </c>
      <c r="AO65" s="165">
        <f>'Datos Simulación Dinámica Int'!AO65</f>
        <v>0</v>
      </c>
      <c r="AP65" s="162">
        <f>'Datos Simulación Dinámica Int'!AP65</f>
        <v>0</v>
      </c>
      <c r="AQ65" s="162">
        <f>'Datos Simulación Dinámica Int'!AQ65</f>
        <v>0</v>
      </c>
      <c r="AR65" s="162">
        <f>'Datos Simulación Dinámica Int'!AR65</f>
        <v>0</v>
      </c>
      <c r="AS65" s="162">
        <f>'Datos Simulación Dinámica Int'!AS65</f>
        <v>0</v>
      </c>
      <c r="AT65" s="162">
        <f>'Datos Simulación Dinámica Int'!AT65</f>
        <v>0</v>
      </c>
      <c r="AU65" s="162">
        <f>'Datos Simulación Dinámica Int'!AU65</f>
        <v>0</v>
      </c>
      <c r="AV65" s="173">
        <f>'Datos Simulación Dinámica Int'!AV65</f>
        <v>6.6613381477509392E-14</v>
      </c>
      <c r="AW65" s="164">
        <f>'Datos Simulación Dinámica Int'!AW65</f>
        <v>0</v>
      </c>
      <c r="AX65" s="164">
        <f>'Datos Simulación Dinámica Int'!AX65</f>
        <v>0</v>
      </c>
      <c r="AY65" s="164">
        <f>'Datos Simulación Dinámica Int'!AY65</f>
        <v>0</v>
      </c>
      <c r="AZ65" s="164">
        <f>'Datos Simulación Dinámica Int'!AZ65</f>
        <v>0</v>
      </c>
      <c r="BA65" s="164">
        <f>'Datos Simulación Dinámica Int'!BA65</f>
        <v>0</v>
      </c>
      <c r="BB65" s="164">
        <f>'Datos Simulación Dinámica Int'!BB65</f>
        <v>0</v>
      </c>
      <c r="BC65" s="169">
        <f>'Datos Simulación Dinámica Int'!BC65</f>
        <v>174873.41290644763</v>
      </c>
      <c r="BD65" s="165">
        <f>'Datos Simulación Dinámica Int'!BD65</f>
        <v>0</v>
      </c>
      <c r="BE65" s="103">
        <f>'Datos Simulación Dinámica Int'!BE65</f>
        <v>0</v>
      </c>
      <c r="BF65" s="103">
        <f>'Datos Simulación Dinámica Int'!BF65</f>
        <v>0</v>
      </c>
      <c r="BG65" s="103">
        <f>'Datos Simulación Dinámica Int'!BG65</f>
        <v>0</v>
      </c>
      <c r="BH65" s="103">
        <f>'Datos Simulación Dinámica Int'!BH65</f>
        <v>0</v>
      </c>
      <c r="BI65" s="103">
        <f>'Datos Simulación Dinámica Int'!BI65</f>
        <v>0</v>
      </c>
      <c r="BJ65" s="103">
        <f>'Datos Simulación Dinámica Int'!BJ65</f>
        <v>0</v>
      </c>
      <c r="BK65" s="173">
        <f>'Datos Simulación Dinámica Int'!BK65</f>
        <v>-6.6613381477509392E-14</v>
      </c>
      <c r="BL65" s="113">
        <f>'Datos Simulación Dinámica Int'!BL65</f>
        <v>0</v>
      </c>
      <c r="BM65" s="102">
        <f>'Datos Simulación Dinámica Int'!BM65</f>
        <v>0</v>
      </c>
      <c r="BN65" s="102">
        <f>'Datos Simulación Dinámica Int'!BN65</f>
        <v>0</v>
      </c>
      <c r="BO65" s="102">
        <f>'Datos Simulación Dinámica Int'!BO65</f>
        <v>0</v>
      </c>
      <c r="BP65" s="102">
        <f>'Datos Simulación Dinámica Int'!BP65</f>
        <v>0</v>
      </c>
      <c r="BQ65" s="102">
        <f>'Datos Simulación Dinámica Int'!BQ65</f>
        <v>0</v>
      </c>
      <c r="BR65" s="169">
        <f>'Datos Simulación Dinámica Int'!BR65</f>
        <v>2009925.9999999988</v>
      </c>
      <c r="BS65" s="165">
        <f>'Datos Simulación Dinámica Int'!BS65</f>
        <v>0</v>
      </c>
      <c r="BT65" s="103">
        <f>'Datos Simulación Dinámica Int'!BT65</f>
        <v>0</v>
      </c>
      <c r="BU65" s="103">
        <f>'Datos Simulación Dinámica Int'!BU65</f>
        <v>0</v>
      </c>
      <c r="BV65" s="103">
        <f>'Datos Simulación Dinámica Int'!BV65</f>
        <v>0</v>
      </c>
      <c r="BW65" s="103">
        <f>'Datos Simulación Dinámica Int'!BW65</f>
        <v>0</v>
      </c>
      <c r="BX65" s="103">
        <f>'Datos Simulación Dinámica Int'!BX65</f>
        <v>0</v>
      </c>
      <c r="BY65" s="103">
        <f>'Datos Simulación Dinámica Int'!BY65</f>
        <v>0</v>
      </c>
      <c r="BZ65" s="173">
        <f>'Datos Simulación Dinámica Int'!BZ65</f>
        <v>-5.5511151231257827E-14</v>
      </c>
      <c r="CA65" s="113">
        <f>'Datos Simulación Dinámica Int'!CA65</f>
        <v>0</v>
      </c>
      <c r="CB65" s="102">
        <f>'Datos Simulación Dinámica Int'!CB65</f>
        <v>0</v>
      </c>
      <c r="CC65" s="102">
        <f>'Datos Simulación Dinámica Int'!CC65</f>
        <v>0</v>
      </c>
      <c r="CD65" s="102">
        <f>'Datos Simulación Dinámica Int'!CD65</f>
        <v>0</v>
      </c>
      <c r="CE65" s="102">
        <f>'Datos Simulación Dinámica Int'!CE65</f>
        <v>0</v>
      </c>
      <c r="CF65" s="102">
        <f>'Datos Simulación Dinámica Int'!CF65</f>
        <v>0</v>
      </c>
      <c r="CG65" s="169">
        <f>'Datos Simulación Dinámica Int'!CG65</f>
        <v>464829.99999999965</v>
      </c>
      <c r="CH65" s="165">
        <f>'Datos Simulación Dinámica Int'!CH65</f>
        <v>0</v>
      </c>
      <c r="CI65" s="103">
        <f>'Datos Simulación Dinámica Int'!CI65</f>
        <v>0</v>
      </c>
      <c r="CJ65" s="103">
        <f>'Datos Simulación Dinámica Int'!CJ65</f>
        <v>0</v>
      </c>
      <c r="CK65" s="103">
        <f>'Datos Simulación Dinámica Int'!CK65</f>
        <v>0</v>
      </c>
      <c r="CL65" s="103">
        <f>'Datos Simulación Dinámica Int'!CL65</f>
        <v>0</v>
      </c>
      <c r="CM65" s="103">
        <f>'Datos Simulación Dinámica Int'!CM65</f>
        <v>0</v>
      </c>
      <c r="CN65" s="103">
        <f>'Datos Simulación Dinámica Int'!CN65</f>
        <v>0</v>
      </c>
      <c r="CO65" s="173">
        <f>'Datos Simulación Dinámica Int'!CO65</f>
        <v>-7.7715611723760958E-14</v>
      </c>
      <c r="CP65" s="113">
        <f>'Datos Simulación Dinámica Int'!CP65</f>
        <v>0</v>
      </c>
      <c r="CQ65" s="102">
        <f>'Datos Simulación Dinámica Int'!CQ65</f>
        <v>0</v>
      </c>
      <c r="CR65" s="102">
        <f>'Datos Simulación Dinámica Int'!CR65</f>
        <v>0</v>
      </c>
      <c r="CS65" s="102">
        <f>'Datos Simulación Dinámica Int'!CS65</f>
        <v>0</v>
      </c>
      <c r="CT65" s="102">
        <f>'Datos Simulación Dinámica Int'!CT65</f>
        <v>0</v>
      </c>
      <c r="CU65" s="102">
        <f>'Datos Simulación Dinámica Int'!CU65</f>
        <v>0</v>
      </c>
      <c r="CV65" s="169">
        <f>'Datos Simulación Dinámica Int'!CV65</f>
        <v>10922.999999999993</v>
      </c>
      <c r="CW65" s="165">
        <f>'Datos Simulación Dinámica Int'!CW65</f>
        <v>0</v>
      </c>
      <c r="CX65" s="103">
        <f>'Datos Simulación Dinámica Int'!CX65</f>
        <v>0</v>
      </c>
      <c r="CY65" s="103">
        <f>'Datos Simulación Dinámica Int'!CY65</f>
        <v>0</v>
      </c>
      <c r="CZ65" s="103">
        <f>'Datos Simulación Dinámica Int'!CZ65</f>
        <v>0</v>
      </c>
      <c r="DA65" s="103">
        <f>'Datos Simulación Dinámica Int'!DA65</f>
        <v>0</v>
      </c>
      <c r="DB65" s="103">
        <f>'Datos Simulación Dinámica Int'!DB65</f>
        <v>0</v>
      </c>
      <c r="DC65" s="103">
        <f>'Datos Simulación Dinámica Int'!DC65</f>
        <v>0</v>
      </c>
      <c r="DD65" s="173">
        <f>'Datos Simulación Dinámica Int'!DD65</f>
        <v>-6.6613381477509392E-14</v>
      </c>
      <c r="DE65" s="113">
        <f>'Datos Simulación Dinámica Int'!DE65</f>
        <v>0</v>
      </c>
      <c r="DF65" s="102">
        <f>'Datos Simulación Dinámica Int'!DF65</f>
        <v>0</v>
      </c>
      <c r="DG65" s="102">
        <f>'Datos Simulación Dinámica Int'!DG65</f>
        <v>0</v>
      </c>
      <c r="DH65" s="102">
        <f>'Datos Simulación Dinámica Int'!DH65</f>
        <v>0</v>
      </c>
      <c r="DI65" s="102">
        <f>'Datos Simulación Dinámica Int'!DI65</f>
        <v>0</v>
      </c>
      <c r="DJ65" s="102">
        <f>'Datos Simulación Dinámica Int'!DJ65</f>
        <v>0</v>
      </c>
      <c r="DK65" s="169">
        <f>'Datos Simulación Dinámica Int'!DK65</f>
        <v>1534172.9999999991</v>
      </c>
      <c r="DL65" s="165">
        <f>'Datos Simulación Dinámica Int'!DL65</f>
        <v>0</v>
      </c>
      <c r="DM65" s="103">
        <f>'Datos Simulación Dinámica Int'!DM65</f>
        <v>0</v>
      </c>
      <c r="DN65" s="103">
        <f>'Datos Simulación Dinámica Int'!DN65</f>
        <v>0</v>
      </c>
      <c r="DO65" s="103">
        <f>'Datos Simulación Dinámica Int'!DO65</f>
        <v>0</v>
      </c>
      <c r="DP65" s="103">
        <f>'Datos Simulación Dinámica Int'!DP65</f>
        <v>0</v>
      </c>
      <c r="DQ65" s="103">
        <f>'Datos Simulación Dinámica Int'!DQ65</f>
        <v>0</v>
      </c>
      <c r="DR65" s="103">
        <f>'Datos Simulación Dinámica Int'!DR65</f>
        <v>0</v>
      </c>
      <c r="DS65" s="173">
        <f>'Datos Simulación Dinámica Int'!DS65</f>
        <v>-5.5511151231257827E-14</v>
      </c>
      <c r="DT65" s="102">
        <f>'Datos Simulación Dinámica Int'!DT65</f>
        <v>0</v>
      </c>
      <c r="DU65" s="102">
        <f>'Datos Simulación Dinámica Int'!DU65</f>
        <v>0</v>
      </c>
      <c r="DV65" s="102">
        <f>'Datos Simulación Dinámica Int'!DV65</f>
        <v>0</v>
      </c>
      <c r="DW65" s="102">
        <f>'Datos Simulación Dinámica Int'!DW65</f>
        <v>0</v>
      </c>
      <c r="DX65" s="102">
        <f>'Datos Simulación Dinámica Int'!DX65</f>
        <v>0</v>
      </c>
      <c r="DY65" s="102">
        <f>'Datos Simulación Dinámica Int'!DY65</f>
        <v>0</v>
      </c>
    </row>
    <row r="66" spans="1:129" ht="15" customHeight="1" x14ac:dyDescent="0.55000000000000004">
      <c r="A66" s="152">
        <f>'Datos Simulación Dinámica Int'!A66</f>
        <v>58</v>
      </c>
      <c r="B66" s="152" t="str">
        <f>'Datos Simulación Dinámica Int'!B66</f>
        <v>037001</v>
      </c>
      <c r="C66" s="151" t="str">
        <f>'Datos Simulación Dinámica Int'!C66</f>
        <v>Transporte y almacenamiento</v>
      </c>
      <c r="D66" s="165">
        <f>'Datos Simulación Dinámica Int'!D66</f>
        <v>4867985.5291332901</v>
      </c>
      <c r="E66" s="162">
        <f>'Datos Simulación Dinámica Int'!E66</f>
        <v>4447057.3579526106</v>
      </c>
      <c r="F66" s="162">
        <f>'Datos Simulación Dinámica Int'!F66</f>
        <v>0</v>
      </c>
      <c r="G66" s="162">
        <f>'Datos Simulación Dinámica Int'!G66</f>
        <v>0</v>
      </c>
      <c r="H66" s="162">
        <f>'Datos Simulación Dinámica Int'!H66</f>
        <v>2186.5686464788846</v>
      </c>
      <c r="I66" s="162">
        <f>'Datos Simulación Dinámica Int'!I66</f>
        <v>0</v>
      </c>
      <c r="J66" s="162">
        <f>'Datos Simulación Dinámica Int'!J66</f>
        <v>418741.60253420129</v>
      </c>
      <c r="K66" s="315">
        <f>'Datos Simulación Dinámica Int'!K66</f>
        <v>10734058.999999993</v>
      </c>
      <c r="L66" s="321">
        <f>'Datos Simulación Dinámica Int'!L66</f>
        <v>523823.99999999965</v>
      </c>
      <c r="M66" s="321">
        <f>'Datos Simulación Dinámica Int'!M66</f>
        <v>1422266.8795063971</v>
      </c>
      <c r="N66" s="321">
        <f>'Datos Simulación Dinámica Int'!N66</f>
        <v>5534929</v>
      </c>
      <c r="O66" s="321">
        <f>'Datos Simulación Dinámica Int'!O66</f>
        <v>1279753</v>
      </c>
      <c r="P66" s="321">
        <f>'Datos Simulación Dinámica Int'!P66</f>
        <v>233404</v>
      </c>
      <c r="Q66" s="321">
        <f>'Datos Simulación Dinámica Int'!Q66</f>
        <v>4021772</v>
      </c>
      <c r="R66" s="318">
        <f>'Datos Simulación Dinámica Int'!R66</f>
        <v>4867985.5291332901</v>
      </c>
      <c r="S66" s="162">
        <f>'Datos Simulación Dinámica Int'!S66</f>
        <v>4447057.3579526106</v>
      </c>
      <c r="T66" s="162">
        <f>'Datos Simulación Dinámica Int'!T66</f>
        <v>0</v>
      </c>
      <c r="U66" s="162">
        <f>'Datos Simulación Dinámica Int'!U66</f>
        <v>0</v>
      </c>
      <c r="V66" s="162">
        <f>'Datos Simulación Dinámica Int'!V66</f>
        <v>2186.5686464788846</v>
      </c>
      <c r="W66" s="162">
        <f>'Datos Simulación Dinámica Int'!W66</f>
        <v>0</v>
      </c>
      <c r="X66" s="162">
        <f>'Datos Simulación Dinámica Int'!X66</f>
        <v>418741.60253420129</v>
      </c>
      <c r="Y66" s="170">
        <f>'Datos Simulación Dinámica Int'!Y66</f>
        <v>10734058.999999993</v>
      </c>
      <c r="Z66" s="165">
        <f>'Datos Simulación Dinámica Int'!Z66</f>
        <v>0</v>
      </c>
      <c r="AA66" s="162">
        <f>'Datos Simulación Dinámica Int'!AA66</f>
        <v>0</v>
      </c>
      <c r="AB66" s="162">
        <f>'Datos Simulación Dinámica Int'!AB66</f>
        <v>0</v>
      </c>
      <c r="AC66" s="162">
        <f>'Datos Simulación Dinámica Int'!AC66</f>
        <v>0</v>
      </c>
      <c r="AD66" s="162">
        <f>'Datos Simulación Dinámica Int'!AD66</f>
        <v>0</v>
      </c>
      <c r="AE66" s="162">
        <f>'Datos Simulación Dinámica Int'!AE66</f>
        <v>0</v>
      </c>
      <c r="AF66" s="162">
        <f>'Datos Simulación Dinámica Int'!AF66</f>
        <v>0</v>
      </c>
      <c r="AG66" s="173">
        <f>'Datos Simulación Dinámica Int'!AG66</f>
        <v>0</v>
      </c>
      <c r="AH66" s="164">
        <f>'Datos Simulación Dinámica Int'!AH66</f>
        <v>0</v>
      </c>
      <c r="AI66" s="164">
        <f>'Datos Simulación Dinámica Int'!AI66</f>
        <v>0</v>
      </c>
      <c r="AJ66" s="164">
        <f>'Datos Simulación Dinámica Int'!AJ66</f>
        <v>0</v>
      </c>
      <c r="AK66" s="164">
        <f>'Datos Simulación Dinámica Int'!AK66</f>
        <v>0</v>
      </c>
      <c r="AL66" s="164">
        <f>'Datos Simulación Dinámica Int'!AL66</f>
        <v>0</v>
      </c>
      <c r="AM66" s="164">
        <f>'Datos Simulación Dinámica Int'!AM66</f>
        <v>0</v>
      </c>
      <c r="AN66" s="169">
        <f>'Datos Simulación Dinámica Int'!AN66</f>
        <v>523824</v>
      </c>
      <c r="AO66" s="165">
        <f>'Datos Simulación Dinámica Int'!AO66</f>
        <v>0</v>
      </c>
      <c r="AP66" s="162">
        <f>'Datos Simulación Dinámica Int'!AP66</f>
        <v>0</v>
      </c>
      <c r="AQ66" s="162">
        <f>'Datos Simulación Dinámica Int'!AQ66</f>
        <v>0</v>
      </c>
      <c r="AR66" s="162">
        <f>'Datos Simulación Dinámica Int'!AR66</f>
        <v>0</v>
      </c>
      <c r="AS66" s="162">
        <f>'Datos Simulación Dinámica Int'!AS66</f>
        <v>0</v>
      </c>
      <c r="AT66" s="162">
        <f>'Datos Simulación Dinámica Int'!AT66</f>
        <v>0</v>
      </c>
      <c r="AU66" s="162">
        <f>'Datos Simulación Dinámica Int'!AU66</f>
        <v>0</v>
      </c>
      <c r="AV66" s="173">
        <f>'Datos Simulación Dinámica Int'!AV66</f>
        <v>6.6613381477509392E-14</v>
      </c>
      <c r="AW66" s="164">
        <f>'Datos Simulación Dinámica Int'!AW66</f>
        <v>0</v>
      </c>
      <c r="AX66" s="164">
        <f>'Datos Simulación Dinámica Int'!AX66</f>
        <v>0</v>
      </c>
      <c r="AY66" s="164">
        <f>'Datos Simulación Dinámica Int'!AY66</f>
        <v>0</v>
      </c>
      <c r="AZ66" s="164">
        <f>'Datos Simulación Dinámica Int'!AZ66</f>
        <v>0</v>
      </c>
      <c r="BA66" s="164">
        <f>'Datos Simulación Dinámica Int'!BA66</f>
        <v>0</v>
      </c>
      <c r="BB66" s="164">
        <f>'Datos Simulación Dinámica Int'!BB66</f>
        <v>0</v>
      </c>
      <c r="BC66" s="169">
        <f>'Datos Simulación Dinámica Int'!BC66</f>
        <v>1422266.8795063961</v>
      </c>
      <c r="BD66" s="165">
        <f>'Datos Simulación Dinámica Int'!BD66</f>
        <v>0</v>
      </c>
      <c r="BE66" s="103">
        <f>'Datos Simulación Dinámica Int'!BE66</f>
        <v>0</v>
      </c>
      <c r="BF66" s="103">
        <f>'Datos Simulación Dinámica Int'!BF66</f>
        <v>0</v>
      </c>
      <c r="BG66" s="103">
        <f>'Datos Simulación Dinámica Int'!BG66</f>
        <v>0</v>
      </c>
      <c r="BH66" s="103">
        <f>'Datos Simulación Dinámica Int'!BH66</f>
        <v>0</v>
      </c>
      <c r="BI66" s="103">
        <f>'Datos Simulación Dinámica Int'!BI66</f>
        <v>0</v>
      </c>
      <c r="BJ66" s="103">
        <f>'Datos Simulación Dinámica Int'!BJ66</f>
        <v>0</v>
      </c>
      <c r="BK66" s="173">
        <f>'Datos Simulación Dinámica Int'!BK66</f>
        <v>-6.6613381477509392E-14</v>
      </c>
      <c r="BL66" s="113">
        <f>'Datos Simulación Dinámica Int'!BL66</f>
        <v>0</v>
      </c>
      <c r="BM66" s="102">
        <f>'Datos Simulación Dinámica Int'!BM66</f>
        <v>0</v>
      </c>
      <c r="BN66" s="102">
        <f>'Datos Simulación Dinámica Int'!BN66</f>
        <v>0</v>
      </c>
      <c r="BO66" s="102">
        <f>'Datos Simulación Dinámica Int'!BO66</f>
        <v>0</v>
      </c>
      <c r="BP66" s="102">
        <f>'Datos Simulación Dinámica Int'!BP66</f>
        <v>0</v>
      </c>
      <c r="BQ66" s="102">
        <f>'Datos Simulación Dinámica Int'!BQ66</f>
        <v>0</v>
      </c>
      <c r="BR66" s="169">
        <f>'Datos Simulación Dinámica Int'!BR66</f>
        <v>5534928.9999999963</v>
      </c>
      <c r="BS66" s="165">
        <f>'Datos Simulación Dinámica Int'!BS66</f>
        <v>0</v>
      </c>
      <c r="BT66" s="103">
        <f>'Datos Simulación Dinámica Int'!BT66</f>
        <v>0</v>
      </c>
      <c r="BU66" s="103">
        <f>'Datos Simulación Dinámica Int'!BU66</f>
        <v>0</v>
      </c>
      <c r="BV66" s="103">
        <f>'Datos Simulación Dinámica Int'!BV66</f>
        <v>0</v>
      </c>
      <c r="BW66" s="103">
        <f>'Datos Simulación Dinámica Int'!BW66</f>
        <v>0</v>
      </c>
      <c r="BX66" s="103">
        <f>'Datos Simulación Dinámica Int'!BX66</f>
        <v>0</v>
      </c>
      <c r="BY66" s="103">
        <f>'Datos Simulación Dinámica Int'!BY66</f>
        <v>0</v>
      </c>
      <c r="BZ66" s="173">
        <f>'Datos Simulación Dinámica Int'!BZ66</f>
        <v>-6.6613381477509392E-14</v>
      </c>
      <c r="CA66" s="113">
        <f>'Datos Simulación Dinámica Int'!CA66</f>
        <v>0</v>
      </c>
      <c r="CB66" s="102">
        <f>'Datos Simulación Dinámica Int'!CB66</f>
        <v>0</v>
      </c>
      <c r="CC66" s="102">
        <f>'Datos Simulación Dinámica Int'!CC66</f>
        <v>0</v>
      </c>
      <c r="CD66" s="102">
        <f>'Datos Simulación Dinámica Int'!CD66</f>
        <v>0</v>
      </c>
      <c r="CE66" s="102">
        <f>'Datos Simulación Dinámica Int'!CE66</f>
        <v>0</v>
      </c>
      <c r="CF66" s="102">
        <f>'Datos Simulación Dinámica Int'!CF66</f>
        <v>0</v>
      </c>
      <c r="CG66" s="169">
        <f>'Datos Simulación Dinámica Int'!CG66</f>
        <v>1279752.9999999991</v>
      </c>
      <c r="CH66" s="165">
        <f>'Datos Simulación Dinámica Int'!CH66</f>
        <v>0</v>
      </c>
      <c r="CI66" s="103">
        <f>'Datos Simulación Dinámica Int'!CI66</f>
        <v>0</v>
      </c>
      <c r="CJ66" s="103">
        <f>'Datos Simulación Dinámica Int'!CJ66</f>
        <v>0</v>
      </c>
      <c r="CK66" s="103">
        <f>'Datos Simulación Dinámica Int'!CK66</f>
        <v>0</v>
      </c>
      <c r="CL66" s="103">
        <f>'Datos Simulación Dinámica Int'!CL66</f>
        <v>0</v>
      </c>
      <c r="CM66" s="103">
        <f>'Datos Simulación Dinámica Int'!CM66</f>
        <v>0</v>
      </c>
      <c r="CN66" s="103">
        <f>'Datos Simulación Dinámica Int'!CN66</f>
        <v>0</v>
      </c>
      <c r="CO66" s="173">
        <f>'Datos Simulación Dinámica Int'!CO66</f>
        <v>-7.7715611723760958E-14</v>
      </c>
      <c r="CP66" s="113">
        <f>'Datos Simulación Dinámica Int'!CP66</f>
        <v>0</v>
      </c>
      <c r="CQ66" s="102">
        <f>'Datos Simulación Dinámica Int'!CQ66</f>
        <v>0</v>
      </c>
      <c r="CR66" s="102">
        <f>'Datos Simulación Dinámica Int'!CR66</f>
        <v>0</v>
      </c>
      <c r="CS66" s="102">
        <f>'Datos Simulación Dinámica Int'!CS66</f>
        <v>0</v>
      </c>
      <c r="CT66" s="102">
        <f>'Datos Simulación Dinámica Int'!CT66</f>
        <v>0</v>
      </c>
      <c r="CU66" s="102">
        <f>'Datos Simulación Dinámica Int'!CU66</f>
        <v>0</v>
      </c>
      <c r="CV66" s="169">
        <f>'Datos Simulación Dinámica Int'!CV66</f>
        <v>233403.99999999985</v>
      </c>
      <c r="CW66" s="165">
        <f>'Datos Simulación Dinámica Int'!CW66</f>
        <v>0</v>
      </c>
      <c r="CX66" s="103">
        <f>'Datos Simulación Dinámica Int'!CX66</f>
        <v>0</v>
      </c>
      <c r="CY66" s="103">
        <f>'Datos Simulación Dinámica Int'!CY66</f>
        <v>0</v>
      </c>
      <c r="CZ66" s="103">
        <f>'Datos Simulación Dinámica Int'!CZ66</f>
        <v>0</v>
      </c>
      <c r="DA66" s="103">
        <f>'Datos Simulación Dinámica Int'!DA66</f>
        <v>0</v>
      </c>
      <c r="DB66" s="103">
        <f>'Datos Simulación Dinámica Int'!DB66</f>
        <v>0</v>
      </c>
      <c r="DC66" s="103">
        <f>'Datos Simulación Dinámica Int'!DC66</f>
        <v>0</v>
      </c>
      <c r="DD66" s="173">
        <f>'Datos Simulación Dinámica Int'!DD66</f>
        <v>-6.6613381477509392E-14</v>
      </c>
      <c r="DE66" s="113">
        <f>'Datos Simulación Dinámica Int'!DE66</f>
        <v>0</v>
      </c>
      <c r="DF66" s="102">
        <f>'Datos Simulación Dinámica Int'!DF66</f>
        <v>0</v>
      </c>
      <c r="DG66" s="102">
        <f>'Datos Simulación Dinámica Int'!DG66</f>
        <v>0</v>
      </c>
      <c r="DH66" s="102">
        <f>'Datos Simulación Dinámica Int'!DH66</f>
        <v>0</v>
      </c>
      <c r="DI66" s="102">
        <f>'Datos Simulación Dinámica Int'!DI66</f>
        <v>0</v>
      </c>
      <c r="DJ66" s="102">
        <f>'Datos Simulación Dinámica Int'!DJ66</f>
        <v>0</v>
      </c>
      <c r="DK66" s="169">
        <f>'Datos Simulación Dinámica Int'!DK66</f>
        <v>4021771.9999999972</v>
      </c>
      <c r="DL66" s="165">
        <f>'Datos Simulación Dinámica Int'!DL66</f>
        <v>0</v>
      </c>
      <c r="DM66" s="103">
        <f>'Datos Simulación Dinámica Int'!DM66</f>
        <v>0</v>
      </c>
      <c r="DN66" s="103">
        <f>'Datos Simulación Dinámica Int'!DN66</f>
        <v>0</v>
      </c>
      <c r="DO66" s="103">
        <f>'Datos Simulación Dinámica Int'!DO66</f>
        <v>0</v>
      </c>
      <c r="DP66" s="103">
        <f>'Datos Simulación Dinámica Int'!DP66</f>
        <v>0</v>
      </c>
      <c r="DQ66" s="103">
        <f>'Datos Simulación Dinámica Int'!DQ66</f>
        <v>0</v>
      </c>
      <c r="DR66" s="103">
        <f>'Datos Simulación Dinámica Int'!DR66</f>
        <v>0</v>
      </c>
      <c r="DS66" s="173">
        <f>'Datos Simulación Dinámica Int'!DS66</f>
        <v>-6.6613381477509392E-14</v>
      </c>
      <c r="DT66" s="102">
        <f>'Datos Simulación Dinámica Int'!DT66</f>
        <v>0</v>
      </c>
      <c r="DU66" s="102">
        <f>'Datos Simulación Dinámica Int'!DU66</f>
        <v>0</v>
      </c>
      <c r="DV66" s="102">
        <f>'Datos Simulación Dinámica Int'!DV66</f>
        <v>0</v>
      </c>
      <c r="DW66" s="102">
        <f>'Datos Simulación Dinámica Int'!DW66</f>
        <v>0</v>
      </c>
      <c r="DX66" s="102">
        <f>'Datos Simulación Dinámica Int'!DX66</f>
        <v>0</v>
      </c>
      <c r="DY66" s="102">
        <f>'Datos Simulación Dinámica Int'!DY66</f>
        <v>0</v>
      </c>
    </row>
    <row r="67" spans="1:129" ht="15" customHeight="1" x14ac:dyDescent="0.55000000000000004">
      <c r="A67" s="152">
        <f>'Datos Simulación Dinámica Int'!A67</f>
        <v>59</v>
      </c>
      <c r="B67" s="152" t="str">
        <f>'Datos Simulación Dinámica Int'!B67</f>
        <v>038001</v>
      </c>
      <c r="C67" s="151" t="str">
        <f>'Datos Simulación Dinámica Int'!C67</f>
        <v>Actividades postales y de correo</v>
      </c>
      <c r="D67" s="165">
        <f>'Datos Simulación Dinámica Int'!D67</f>
        <v>180787.42937140857</v>
      </c>
      <c r="E67" s="162">
        <f>'Datos Simulación Dinámica Int'!E67</f>
        <v>180787.42937140857</v>
      </c>
      <c r="F67" s="162">
        <f>'Datos Simulación Dinámica Int'!F67</f>
        <v>0</v>
      </c>
      <c r="G67" s="162">
        <f>'Datos Simulación Dinámica Int'!G67</f>
        <v>0</v>
      </c>
      <c r="H67" s="162">
        <f>'Datos Simulación Dinámica Int'!H67</f>
        <v>0</v>
      </c>
      <c r="I67" s="162">
        <f>'Datos Simulación Dinámica Int'!I67</f>
        <v>0</v>
      </c>
      <c r="J67" s="162">
        <f>'Datos Simulación Dinámica Int'!J67</f>
        <v>0</v>
      </c>
      <c r="K67" s="315">
        <f>'Datos Simulación Dinámica Int'!K67</f>
        <v>297817</v>
      </c>
      <c r="L67" s="321">
        <f>'Datos Simulación Dinámica Int'!L67</f>
        <v>13583</v>
      </c>
      <c r="M67" s="321">
        <f>'Datos Simulación Dinámica Int'!M67</f>
        <v>813.76346434009179</v>
      </c>
      <c r="N67" s="321">
        <f>'Datos Simulación Dinámica Int'!N67</f>
        <v>128952</v>
      </c>
      <c r="O67" s="321">
        <f>'Datos Simulación Dinámica Int'!O67</f>
        <v>107151</v>
      </c>
      <c r="P67" s="321">
        <f>'Datos Simulación Dinámica Int'!P67</f>
        <v>875</v>
      </c>
      <c r="Q67" s="321">
        <f>'Datos Simulación Dinámica Int'!Q67</f>
        <v>20926</v>
      </c>
      <c r="R67" s="318">
        <f>'Datos Simulación Dinámica Int'!R67</f>
        <v>180787.42937140857</v>
      </c>
      <c r="S67" s="162">
        <f>'Datos Simulación Dinámica Int'!S67</f>
        <v>180787.42937140857</v>
      </c>
      <c r="T67" s="162">
        <f>'Datos Simulación Dinámica Int'!T67</f>
        <v>0</v>
      </c>
      <c r="U67" s="162">
        <f>'Datos Simulación Dinámica Int'!U67</f>
        <v>0</v>
      </c>
      <c r="V67" s="162">
        <f>'Datos Simulación Dinámica Int'!V67</f>
        <v>0</v>
      </c>
      <c r="W67" s="162">
        <f>'Datos Simulación Dinámica Int'!W67</f>
        <v>0</v>
      </c>
      <c r="X67" s="162">
        <f>'Datos Simulación Dinámica Int'!X67</f>
        <v>0</v>
      </c>
      <c r="Y67" s="170">
        <f>'Datos Simulación Dinámica Int'!Y67</f>
        <v>297817</v>
      </c>
      <c r="Z67" s="165">
        <f>'Datos Simulación Dinámica Int'!Z67</f>
        <v>0</v>
      </c>
      <c r="AA67" s="162">
        <f>'Datos Simulación Dinámica Int'!AA67</f>
        <v>0</v>
      </c>
      <c r="AB67" s="162">
        <f>'Datos Simulación Dinámica Int'!AB67</f>
        <v>0</v>
      </c>
      <c r="AC67" s="162">
        <f>'Datos Simulación Dinámica Int'!AC67</f>
        <v>0</v>
      </c>
      <c r="AD67" s="162">
        <f>'Datos Simulación Dinámica Int'!AD67</f>
        <v>0</v>
      </c>
      <c r="AE67" s="162">
        <f>'Datos Simulación Dinámica Int'!AE67</f>
        <v>0</v>
      </c>
      <c r="AF67" s="162">
        <f>'Datos Simulación Dinámica Int'!AF67</f>
        <v>0</v>
      </c>
      <c r="AG67" s="173">
        <f>'Datos Simulación Dinámica Int'!AG67</f>
        <v>0</v>
      </c>
      <c r="AH67" s="164">
        <f>'Datos Simulación Dinámica Int'!AH67</f>
        <v>0</v>
      </c>
      <c r="AI67" s="164">
        <f>'Datos Simulación Dinámica Int'!AI67</f>
        <v>0</v>
      </c>
      <c r="AJ67" s="164">
        <f>'Datos Simulación Dinámica Int'!AJ67</f>
        <v>0</v>
      </c>
      <c r="AK67" s="164">
        <f>'Datos Simulación Dinámica Int'!AK67</f>
        <v>0</v>
      </c>
      <c r="AL67" s="164">
        <f>'Datos Simulación Dinámica Int'!AL67</f>
        <v>0</v>
      </c>
      <c r="AM67" s="164">
        <f>'Datos Simulación Dinámica Int'!AM67</f>
        <v>0</v>
      </c>
      <c r="AN67" s="169">
        <f>'Datos Simulación Dinámica Int'!AN67</f>
        <v>13583</v>
      </c>
      <c r="AO67" s="165">
        <f>'Datos Simulación Dinámica Int'!AO67</f>
        <v>0</v>
      </c>
      <c r="AP67" s="162">
        <f>'Datos Simulación Dinámica Int'!AP67</f>
        <v>0</v>
      </c>
      <c r="AQ67" s="162">
        <f>'Datos Simulación Dinámica Int'!AQ67</f>
        <v>0</v>
      </c>
      <c r="AR67" s="162">
        <f>'Datos Simulación Dinámica Int'!AR67</f>
        <v>0</v>
      </c>
      <c r="AS67" s="162">
        <f>'Datos Simulación Dinámica Int'!AS67</f>
        <v>0</v>
      </c>
      <c r="AT67" s="162">
        <f>'Datos Simulación Dinámica Int'!AT67</f>
        <v>0</v>
      </c>
      <c r="AU67" s="162">
        <f>'Datos Simulación Dinámica Int'!AU67</f>
        <v>0</v>
      </c>
      <c r="AV67" s="173">
        <f>'Datos Simulación Dinámica Int'!AV67</f>
        <v>0</v>
      </c>
      <c r="AW67" s="164">
        <f>'Datos Simulación Dinámica Int'!AW67</f>
        <v>0</v>
      </c>
      <c r="AX67" s="164">
        <f>'Datos Simulación Dinámica Int'!AX67</f>
        <v>0</v>
      </c>
      <c r="AY67" s="164">
        <f>'Datos Simulación Dinámica Int'!AY67</f>
        <v>0</v>
      </c>
      <c r="AZ67" s="164">
        <f>'Datos Simulación Dinámica Int'!AZ67</f>
        <v>0</v>
      </c>
      <c r="BA67" s="164">
        <f>'Datos Simulación Dinámica Int'!BA67</f>
        <v>0</v>
      </c>
      <c r="BB67" s="164">
        <f>'Datos Simulación Dinámica Int'!BB67</f>
        <v>0</v>
      </c>
      <c r="BC67" s="169">
        <f>'Datos Simulación Dinámica Int'!BC67</f>
        <v>813.76346434009179</v>
      </c>
      <c r="BD67" s="165">
        <f>'Datos Simulación Dinámica Int'!BD67</f>
        <v>0</v>
      </c>
      <c r="BE67" s="103">
        <f>'Datos Simulación Dinámica Int'!BE67</f>
        <v>0</v>
      </c>
      <c r="BF67" s="103">
        <f>'Datos Simulación Dinámica Int'!BF67</f>
        <v>0</v>
      </c>
      <c r="BG67" s="103">
        <f>'Datos Simulación Dinámica Int'!BG67</f>
        <v>0</v>
      </c>
      <c r="BH67" s="103">
        <f>'Datos Simulación Dinámica Int'!BH67</f>
        <v>0</v>
      </c>
      <c r="BI67" s="103">
        <f>'Datos Simulación Dinámica Int'!BI67</f>
        <v>0</v>
      </c>
      <c r="BJ67" s="103">
        <f>'Datos Simulación Dinámica Int'!BJ67</f>
        <v>0</v>
      </c>
      <c r="BK67" s="173">
        <f>'Datos Simulación Dinámica Int'!BK67</f>
        <v>0</v>
      </c>
      <c r="BL67" s="113">
        <f>'Datos Simulación Dinámica Int'!BL67</f>
        <v>0</v>
      </c>
      <c r="BM67" s="102">
        <f>'Datos Simulación Dinámica Int'!BM67</f>
        <v>0</v>
      </c>
      <c r="BN67" s="102">
        <f>'Datos Simulación Dinámica Int'!BN67</f>
        <v>0</v>
      </c>
      <c r="BO67" s="102">
        <f>'Datos Simulación Dinámica Int'!BO67</f>
        <v>0</v>
      </c>
      <c r="BP67" s="102">
        <f>'Datos Simulación Dinámica Int'!BP67</f>
        <v>0</v>
      </c>
      <c r="BQ67" s="102">
        <f>'Datos Simulación Dinámica Int'!BQ67</f>
        <v>0</v>
      </c>
      <c r="BR67" s="169">
        <f>'Datos Simulación Dinámica Int'!BR67</f>
        <v>128952</v>
      </c>
      <c r="BS67" s="165">
        <f>'Datos Simulación Dinámica Int'!BS67</f>
        <v>0</v>
      </c>
      <c r="BT67" s="103">
        <f>'Datos Simulación Dinámica Int'!BT67</f>
        <v>0</v>
      </c>
      <c r="BU67" s="103">
        <f>'Datos Simulación Dinámica Int'!BU67</f>
        <v>0</v>
      </c>
      <c r="BV67" s="103">
        <f>'Datos Simulación Dinámica Int'!BV67</f>
        <v>0</v>
      </c>
      <c r="BW67" s="103">
        <f>'Datos Simulación Dinámica Int'!BW67</f>
        <v>0</v>
      </c>
      <c r="BX67" s="103">
        <f>'Datos Simulación Dinámica Int'!BX67</f>
        <v>0</v>
      </c>
      <c r="BY67" s="103">
        <f>'Datos Simulación Dinámica Int'!BY67</f>
        <v>0</v>
      </c>
      <c r="BZ67" s="173">
        <f>'Datos Simulación Dinámica Int'!BZ67</f>
        <v>0</v>
      </c>
      <c r="CA67" s="113">
        <f>'Datos Simulación Dinámica Int'!CA67</f>
        <v>0</v>
      </c>
      <c r="CB67" s="102">
        <f>'Datos Simulación Dinámica Int'!CB67</f>
        <v>0</v>
      </c>
      <c r="CC67" s="102">
        <f>'Datos Simulación Dinámica Int'!CC67</f>
        <v>0</v>
      </c>
      <c r="CD67" s="102">
        <f>'Datos Simulación Dinámica Int'!CD67</f>
        <v>0</v>
      </c>
      <c r="CE67" s="102">
        <f>'Datos Simulación Dinámica Int'!CE67</f>
        <v>0</v>
      </c>
      <c r="CF67" s="102">
        <f>'Datos Simulación Dinámica Int'!CF67</f>
        <v>0</v>
      </c>
      <c r="CG67" s="169">
        <f>'Datos Simulación Dinámica Int'!CG67</f>
        <v>107151</v>
      </c>
      <c r="CH67" s="165">
        <f>'Datos Simulación Dinámica Int'!CH67</f>
        <v>0</v>
      </c>
      <c r="CI67" s="103">
        <f>'Datos Simulación Dinámica Int'!CI67</f>
        <v>0</v>
      </c>
      <c r="CJ67" s="103">
        <f>'Datos Simulación Dinámica Int'!CJ67</f>
        <v>0</v>
      </c>
      <c r="CK67" s="103">
        <f>'Datos Simulación Dinámica Int'!CK67</f>
        <v>0</v>
      </c>
      <c r="CL67" s="103">
        <f>'Datos Simulación Dinámica Int'!CL67</f>
        <v>0</v>
      </c>
      <c r="CM67" s="103">
        <f>'Datos Simulación Dinámica Int'!CM67</f>
        <v>0</v>
      </c>
      <c r="CN67" s="103">
        <f>'Datos Simulación Dinámica Int'!CN67</f>
        <v>0</v>
      </c>
      <c r="CO67" s="173">
        <f>'Datos Simulación Dinámica Int'!CO67</f>
        <v>0</v>
      </c>
      <c r="CP67" s="113">
        <f>'Datos Simulación Dinámica Int'!CP67</f>
        <v>0</v>
      </c>
      <c r="CQ67" s="102">
        <f>'Datos Simulación Dinámica Int'!CQ67</f>
        <v>0</v>
      </c>
      <c r="CR67" s="102">
        <f>'Datos Simulación Dinámica Int'!CR67</f>
        <v>0</v>
      </c>
      <c r="CS67" s="102">
        <f>'Datos Simulación Dinámica Int'!CS67</f>
        <v>0</v>
      </c>
      <c r="CT67" s="102">
        <f>'Datos Simulación Dinámica Int'!CT67</f>
        <v>0</v>
      </c>
      <c r="CU67" s="102">
        <f>'Datos Simulación Dinámica Int'!CU67</f>
        <v>0</v>
      </c>
      <c r="CV67" s="169">
        <f>'Datos Simulación Dinámica Int'!CV67</f>
        <v>875</v>
      </c>
      <c r="CW67" s="165">
        <f>'Datos Simulación Dinámica Int'!CW67</f>
        <v>0</v>
      </c>
      <c r="CX67" s="103">
        <f>'Datos Simulación Dinámica Int'!CX67</f>
        <v>0</v>
      </c>
      <c r="CY67" s="103">
        <f>'Datos Simulación Dinámica Int'!CY67</f>
        <v>0</v>
      </c>
      <c r="CZ67" s="103">
        <f>'Datos Simulación Dinámica Int'!CZ67</f>
        <v>0</v>
      </c>
      <c r="DA67" s="103">
        <f>'Datos Simulación Dinámica Int'!DA67</f>
        <v>0</v>
      </c>
      <c r="DB67" s="103">
        <f>'Datos Simulación Dinámica Int'!DB67</f>
        <v>0</v>
      </c>
      <c r="DC67" s="103">
        <f>'Datos Simulación Dinámica Int'!DC67</f>
        <v>0</v>
      </c>
      <c r="DD67" s="173">
        <f>'Datos Simulación Dinámica Int'!DD67</f>
        <v>0</v>
      </c>
      <c r="DE67" s="113">
        <f>'Datos Simulación Dinámica Int'!DE67</f>
        <v>0</v>
      </c>
      <c r="DF67" s="102">
        <f>'Datos Simulación Dinámica Int'!DF67</f>
        <v>0</v>
      </c>
      <c r="DG67" s="102">
        <f>'Datos Simulación Dinámica Int'!DG67</f>
        <v>0</v>
      </c>
      <c r="DH67" s="102">
        <f>'Datos Simulación Dinámica Int'!DH67</f>
        <v>0</v>
      </c>
      <c r="DI67" s="102">
        <f>'Datos Simulación Dinámica Int'!DI67</f>
        <v>0</v>
      </c>
      <c r="DJ67" s="102">
        <f>'Datos Simulación Dinámica Int'!DJ67</f>
        <v>0</v>
      </c>
      <c r="DK67" s="169">
        <f>'Datos Simulación Dinámica Int'!DK67</f>
        <v>20926</v>
      </c>
      <c r="DL67" s="165">
        <f>'Datos Simulación Dinámica Int'!DL67</f>
        <v>0</v>
      </c>
      <c r="DM67" s="103">
        <f>'Datos Simulación Dinámica Int'!DM67</f>
        <v>0</v>
      </c>
      <c r="DN67" s="103">
        <f>'Datos Simulación Dinámica Int'!DN67</f>
        <v>0</v>
      </c>
      <c r="DO67" s="103">
        <f>'Datos Simulación Dinámica Int'!DO67</f>
        <v>0</v>
      </c>
      <c r="DP67" s="103">
        <f>'Datos Simulación Dinámica Int'!DP67</f>
        <v>0</v>
      </c>
      <c r="DQ67" s="103">
        <f>'Datos Simulación Dinámica Int'!DQ67</f>
        <v>0</v>
      </c>
      <c r="DR67" s="103">
        <f>'Datos Simulación Dinámica Int'!DR67</f>
        <v>0</v>
      </c>
      <c r="DS67" s="173">
        <f>'Datos Simulación Dinámica Int'!DS67</f>
        <v>0</v>
      </c>
      <c r="DT67" s="102">
        <f>'Datos Simulación Dinámica Int'!DT67</f>
        <v>0</v>
      </c>
      <c r="DU67" s="102">
        <f>'Datos Simulación Dinámica Int'!DU67</f>
        <v>0</v>
      </c>
      <c r="DV67" s="102">
        <f>'Datos Simulación Dinámica Int'!DV67</f>
        <v>0</v>
      </c>
      <c r="DW67" s="102">
        <f>'Datos Simulación Dinámica Int'!DW67</f>
        <v>0</v>
      </c>
      <c r="DX67" s="102">
        <f>'Datos Simulación Dinámica Int'!DX67</f>
        <v>0</v>
      </c>
      <c r="DY67" s="102">
        <f>'Datos Simulación Dinámica Int'!DY67</f>
        <v>0</v>
      </c>
    </row>
    <row r="68" spans="1:129" ht="15" customHeight="1" x14ac:dyDescent="0.55000000000000004">
      <c r="A68" s="152">
        <f>'Datos Simulación Dinámica Int'!A68</f>
        <v>60</v>
      </c>
      <c r="B68" s="152" t="str">
        <f>'Datos Simulación Dinámica Int'!B68</f>
        <v>038002</v>
      </c>
      <c r="C68" s="151" t="str">
        <f>'Datos Simulación Dinámica Int'!C68</f>
        <v>Comunicaciones e información</v>
      </c>
      <c r="D68" s="165">
        <f>'Datos Simulación Dinámica Int'!D68</f>
        <v>3099776.6872617239</v>
      </c>
      <c r="E68" s="162">
        <f>'Datos Simulación Dinámica Int'!E68</f>
        <v>3069049.4276010287</v>
      </c>
      <c r="F68" s="162">
        <f>'Datos Simulación Dinámica Int'!F68</f>
        <v>0</v>
      </c>
      <c r="G68" s="162">
        <f>'Datos Simulación Dinámica Int'!G68</f>
        <v>0</v>
      </c>
      <c r="H68" s="162">
        <f>'Datos Simulación Dinámica Int'!H68</f>
        <v>0</v>
      </c>
      <c r="I68" s="162">
        <f>'Datos Simulación Dinámica Int'!I68</f>
        <v>0</v>
      </c>
      <c r="J68" s="162">
        <f>'Datos Simulación Dinámica Int'!J68</f>
        <v>30727.259660695319</v>
      </c>
      <c r="K68" s="315">
        <f>'Datos Simulación Dinámica Int'!K68</f>
        <v>3911249.0000000028</v>
      </c>
      <c r="L68" s="321">
        <f>'Datos Simulación Dinámica Int'!L68</f>
        <v>69118.000000000044</v>
      </c>
      <c r="M68" s="321">
        <f>'Datos Simulación Dinámica Int'!M68</f>
        <v>182965.52167059455</v>
      </c>
      <c r="N68" s="321">
        <f>'Datos Simulación Dinámica Int'!N68</f>
        <v>1842060</v>
      </c>
      <c r="O68" s="321">
        <f>'Datos Simulación Dinámica Int'!O68</f>
        <v>882453</v>
      </c>
      <c r="P68" s="321">
        <f>'Datos Simulación Dinámica Int'!P68</f>
        <v>18982</v>
      </c>
      <c r="Q68" s="321">
        <f>'Datos Simulación Dinámica Int'!Q68</f>
        <v>940625</v>
      </c>
      <c r="R68" s="318">
        <f>'Datos Simulación Dinámica Int'!R68</f>
        <v>3099776.6872617239</v>
      </c>
      <c r="S68" s="162">
        <f>'Datos Simulación Dinámica Int'!S68</f>
        <v>3069049.4276010287</v>
      </c>
      <c r="T68" s="162">
        <f>'Datos Simulación Dinámica Int'!T68</f>
        <v>0</v>
      </c>
      <c r="U68" s="162">
        <f>'Datos Simulación Dinámica Int'!U68</f>
        <v>0</v>
      </c>
      <c r="V68" s="162">
        <f>'Datos Simulación Dinámica Int'!V68</f>
        <v>0</v>
      </c>
      <c r="W68" s="162">
        <f>'Datos Simulación Dinámica Int'!W68</f>
        <v>0</v>
      </c>
      <c r="X68" s="162">
        <f>'Datos Simulación Dinámica Int'!X68</f>
        <v>30727.259660695319</v>
      </c>
      <c r="Y68" s="170">
        <f>'Datos Simulación Dinámica Int'!Y68</f>
        <v>3911249.0000000028</v>
      </c>
      <c r="Z68" s="165">
        <f>'Datos Simulación Dinámica Int'!Z68</f>
        <v>0</v>
      </c>
      <c r="AA68" s="162">
        <f>'Datos Simulación Dinámica Int'!AA68</f>
        <v>0</v>
      </c>
      <c r="AB68" s="162">
        <f>'Datos Simulación Dinámica Int'!AB68</f>
        <v>0</v>
      </c>
      <c r="AC68" s="162">
        <f>'Datos Simulación Dinámica Int'!AC68</f>
        <v>0</v>
      </c>
      <c r="AD68" s="162">
        <f>'Datos Simulación Dinámica Int'!AD68</f>
        <v>0</v>
      </c>
      <c r="AE68" s="162">
        <f>'Datos Simulación Dinámica Int'!AE68</f>
        <v>0</v>
      </c>
      <c r="AF68" s="162">
        <f>'Datos Simulación Dinámica Int'!AF68</f>
        <v>0</v>
      </c>
      <c r="AG68" s="173">
        <f>'Datos Simulación Dinámica Int'!AG68</f>
        <v>0</v>
      </c>
      <c r="AH68" s="164">
        <f>'Datos Simulación Dinámica Int'!AH68</f>
        <v>0</v>
      </c>
      <c r="AI68" s="164">
        <f>'Datos Simulación Dinámica Int'!AI68</f>
        <v>0</v>
      </c>
      <c r="AJ68" s="164">
        <f>'Datos Simulación Dinámica Int'!AJ68</f>
        <v>0</v>
      </c>
      <c r="AK68" s="164">
        <f>'Datos Simulación Dinámica Int'!AK68</f>
        <v>0</v>
      </c>
      <c r="AL68" s="164">
        <f>'Datos Simulación Dinámica Int'!AL68</f>
        <v>0</v>
      </c>
      <c r="AM68" s="164">
        <f>'Datos Simulación Dinámica Int'!AM68</f>
        <v>0</v>
      </c>
      <c r="AN68" s="169">
        <f>'Datos Simulación Dinámica Int'!AN68</f>
        <v>69118</v>
      </c>
      <c r="AO68" s="165">
        <f>'Datos Simulación Dinámica Int'!AO68</f>
        <v>0</v>
      </c>
      <c r="AP68" s="162">
        <f>'Datos Simulación Dinámica Int'!AP68</f>
        <v>0</v>
      </c>
      <c r="AQ68" s="162">
        <f>'Datos Simulación Dinámica Int'!AQ68</f>
        <v>0</v>
      </c>
      <c r="AR68" s="162">
        <f>'Datos Simulación Dinámica Int'!AR68</f>
        <v>0</v>
      </c>
      <c r="AS68" s="162">
        <f>'Datos Simulación Dinámica Int'!AS68</f>
        <v>0</v>
      </c>
      <c r="AT68" s="162">
        <f>'Datos Simulación Dinámica Int'!AT68</f>
        <v>0</v>
      </c>
      <c r="AU68" s="162">
        <f>'Datos Simulación Dinámica Int'!AU68</f>
        <v>0</v>
      </c>
      <c r="AV68" s="173">
        <f>'Datos Simulación Dinámica Int'!AV68</f>
        <v>-6.6613381477509392E-14</v>
      </c>
      <c r="AW68" s="164">
        <f>'Datos Simulación Dinámica Int'!AW68</f>
        <v>0</v>
      </c>
      <c r="AX68" s="164">
        <f>'Datos Simulación Dinámica Int'!AX68</f>
        <v>0</v>
      </c>
      <c r="AY68" s="164">
        <f>'Datos Simulación Dinámica Int'!AY68</f>
        <v>0</v>
      </c>
      <c r="AZ68" s="164">
        <f>'Datos Simulación Dinámica Int'!AZ68</f>
        <v>0</v>
      </c>
      <c r="BA68" s="164">
        <f>'Datos Simulación Dinámica Int'!BA68</f>
        <v>0</v>
      </c>
      <c r="BB68" s="164">
        <f>'Datos Simulación Dinámica Int'!BB68</f>
        <v>0</v>
      </c>
      <c r="BC68" s="169">
        <f>'Datos Simulación Dinámica Int'!BC68</f>
        <v>182965.52167059467</v>
      </c>
      <c r="BD68" s="165">
        <f>'Datos Simulación Dinámica Int'!BD68</f>
        <v>0</v>
      </c>
      <c r="BE68" s="103">
        <f>'Datos Simulación Dinámica Int'!BE68</f>
        <v>0</v>
      </c>
      <c r="BF68" s="103">
        <f>'Datos Simulación Dinámica Int'!BF68</f>
        <v>0</v>
      </c>
      <c r="BG68" s="103">
        <f>'Datos Simulación Dinámica Int'!BG68</f>
        <v>0</v>
      </c>
      <c r="BH68" s="103">
        <f>'Datos Simulación Dinámica Int'!BH68</f>
        <v>0</v>
      </c>
      <c r="BI68" s="103">
        <f>'Datos Simulación Dinámica Int'!BI68</f>
        <v>0</v>
      </c>
      <c r="BJ68" s="103">
        <f>'Datos Simulación Dinámica Int'!BJ68</f>
        <v>0</v>
      </c>
      <c r="BK68" s="173">
        <f>'Datos Simulación Dinámica Int'!BK68</f>
        <v>6.6613381477509392E-14</v>
      </c>
      <c r="BL68" s="113">
        <f>'Datos Simulación Dinámica Int'!BL68</f>
        <v>0</v>
      </c>
      <c r="BM68" s="102">
        <f>'Datos Simulación Dinámica Int'!BM68</f>
        <v>0</v>
      </c>
      <c r="BN68" s="102">
        <f>'Datos Simulación Dinámica Int'!BN68</f>
        <v>0</v>
      </c>
      <c r="BO68" s="102">
        <f>'Datos Simulación Dinámica Int'!BO68</f>
        <v>0</v>
      </c>
      <c r="BP68" s="102">
        <f>'Datos Simulación Dinámica Int'!BP68</f>
        <v>0</v>
      </c>
      <c r="BQ68" s="102">
        <f>'Datos Simulación Dinámica Int'!BQ68</f>
        <v>0</v>
      </c>
      <c r="BR68" s="169">
        <f>'Datos Simulación Dinámica Int'!BR68</f>
        <v>1842060.0000000014</v>
      </c>
      <c r="BS68" s="165">
        <f>'Datos Simulación Dinámica Int'!BS68</f>
        <v>0</v>
      </c>
      <c r="BT68" s="103">
        <f>'Datos Simulación Dinámica Int'!BT68</f>
        <v>0</v>
      </c>
      <c r="BU68" s="103">
        <f>'Datos Simulación Dinámica Int'!BU68</f>
        <v>0</v>
      </c>
      <c r="BV68" s="103">
        <f>'Datos Simulación Dinámica Int'!BV68</f>
        <v>0</v>
      </c>
      <c r="BW68" s="103">
        <f>'Datos Simulación Dinámica Int'!BW68</f>
        <v>0</v>
      </c>
      <c r="BX68" s="103">
        <f>'Datos Simulación Dinámica Int'!BX68</f>
        <v>0</v>
      </c>
      <c r="BY68" s="103">
        <f>'Datos Simulación Dinámica Int'!BY68</f>
        <v>0</v>
      </c>
      <c r="BZ68" s="173">
        <f>'Datos Simulación Dinámica Int'!BZ68</f>
        <v>6.6613381477509392E-14</v>
      </c>
      <c r="CA68" s="113">
        <f>'Datos Simulación Dinámica Int'!CA68</f>
        <v>0</v>
      </c>
      <c r="CB68" s="102">
        <f>'Datos Simulación Dinámica Int'!CB68</f>
        <v>0</v>
      </c>
      <c r="CC68" s="102">
        <f>'Datos Simulación Dinámica Int'!CC68</f>
        <v>0</v>
      </c>
      <c r="CD68" s="102">
        <f>'Datos Simulación Dinámica Int'!CD68</f>
        <v>0</v>
      </c>
      <c r="CE68" s="102">
        <f>'Datos Simulación Dinámica Int'!CE68</f>
        <v>0</v>
      </c>
      <c r="CF68" s="102">
        <f>'Datos Simulación Dinámica Int'!CF68</f>
        <v>0</v>
      </c>
      <c r="CG68" s="169">
        <f>'Datos Simulación Dinámica Int'!CG68</f>
        <v>882453.00000000058</v>
      </c>
      <c r="CH68" s="165">
        <f>'Datos Simulación Dinámica Int'!CH68</f>
        <v>0</v>
      </c>
      <c r="CI68" s="103">
        <f>'Datos Simulación Dinámica Int'!CI68</f>
        <v>0</v>
      </c>
      <c r="CJ68" s="103">
        <f>'Datos Simulación Dinámica Int'!CJ68</f>
        <v>0</v>
      </c>
      <c r="CK68" s="103">
        <f>'Datos Simulación Dinámica Int'!CK68</f>
        <v>0</v>
      </c>
      <c r="CL68" s="103">
        <f>'Datos Simulación Dinámica Int'!CL68</f>
        <v>0</v>
      </c>
      <c r="CM68" s="103">
        <f>'Datos Simulación Dinámica Int'!CM68</f>
        <v>0</v>
      </c>
      <c r="CN68" s="103">
        <f>'Datos Simulación Dinámica Int'!CN68</f>
        <v>0</v>
      </c>
      <c r="CO68" s="173">
        <f>'Datos Simulación Dinámica Int'!CO68</f>
        <v>6.6613381477509392E-14</v>
      </c>
      <c r="CP68" s="113">
        <f>'Datos Simulación Dinámica Int'!CP68</f>
        <v>0</v>
      </c>
      <c r="CQ68" s="102">
        <f>'Datos Simulación Dinámica Int'!CQ68</f>
        <v>0</v>
      </c>
      <c r="CR68" s="102">
        <f>'Datos Simulación Dinámica Int'!CR68</f>
        <v>0</v>
      </c>
      <c r="CS68" s="102">
        <f>'Datos Simulación Dinámica Int'!CS68</f>
        <v>0</v>
      </c>
      <c r="CT68" s="102">
        <f>'Datos Simulación Dinámica Int'!CT68</f>
        <v>0</v>
      </c>
      <c r="CU68" s="102">
        <f>'Datos Simulación Dinámica Int'!CU68</f>
        <v>0</v>
      </c>
      <c r="CV68" s="169">
        <f>'Datos Simulación Dinámica Int'!CV68</f>
        <v>18982.000000000015</v>
      </c>
      <c r="CW68" s="165">
        <f>'Datos Simulación Dinámica Int'!CW68</f>
        <v>0</v>
      </c>
      <c r="CX68" s="103">
        <f>'Datos Simulación Dinámica Int'!CX68</f>
        <v>0</v>
      </c>
      <c r="CY68" s="103">
        <f>'Datos Simulación Dinámica Int'!CY68</f>
        <v>0</v>
      </c>
      <c r="CZ68" s="103">
        <f>'Datos Simulación Dinámica Int'!CZ68</f>
        <v>0</v>
      </c>
      <c r="DA68" s="103">
        <f>'Datos Simulación Dinámica Int'!DA68</f>
        <v>0</v>
      </c>
      <c r="DB68" s="103">
        <f>'Datos Simulación Dinámica Int'!DB68</f>
        <v>0</v>
      </c>
      <c r="DC68" s="103">
        <f>'Datos Simulación Dinámica Int'!DC68</f>
        <v>0</v>
      </c>
      <c r="DD68" s="173">
        <f>'Datos Simulación Dinámica Int'!DD68</f>
        <v>6.6613381477509392E-14</v>
      </c>
      <c r="DE68" s="113">
        <f>'Datos Simulación Dinámica Int'!DE68</f>
        <v>0</v>
      </c>
      <c r="DF68" s="102">
        <f>'Datos Simulación Dinámica Int'!DF68</f>
        <v>0</v>
      </c>
      <c r="DG68" s="102">
        <f>'Datos Simulación Dinámica Int'!DG68</f>
        <v>0</v>
      </c>
      <c r="DH68" s="102">
        <f>'Datos Simulación Dinámica Int'!DH68</f>
        <v>0</v>
      </c>
      <c r="DI68" s="102">
        <f>'Datos Simulación Dinámica Int'!DI68</f>
        <v>0</v>
      </c>
      <c r="DJ68" s="102">
        <f>'Datos Simulación Dinámica Int'!DJ68</f>
        <v>0</v>
      </c>
      <c r="DK68" s="169">
        <f>'Datos Simulación Dinámica Int'!DK68</f>
        <v>940625.0000000007</v>
      </c>
      <c r="DL68" s="165">
        <f>'Datos Simulación Dinámica Int'!DL68</f>
        <v>0</v>
      </c>
      <c r="DM68" s="103">
        <f>'Datos Simulación Dinámica Int'!DM68</f>
        <v>0</v>
      </c>
      <c r="DN68" s="103">
        <f>'Datos Simulación Dinámica Int'!DN68</f>
        <v>0</v>
      </c>
      <c r="DO68" s="103">
        <f>'Datos Simulación Dinámica Int'!DO68</f>
        <v>0</v>
      </c>
      <c r="DP68" s="103">
        <f>'Datos Simulación Dinámica Int'!DP68</f>
        <v>0</v>
      </c>
      <c r="DQ68" s="103">
        <f>'Datos Simulación Dinámica Int'!DQ68</f>
        <v>0</v>
      </c>
      <c r="DR68" s="103">
        <f>'Datos Simulación Dinámica Int'!DR68</f>
        <v>0</v>
      </c>
      <c r="DS68" s="173">
        <f>'Datos Simulación Dinámica Int'!DS68</f>
        <v>6.6613381477509392E-14</v>
      </c>
      <c r="DT68" s="102">
        <f>'Datos Simulación Dinámica Int'!DT68</f>
        <v>0</v>
      </c>
      <c r="DU68" s="102">
        <f>'Datos Simulación Dinámica Int'!DU68</f>
        <v>0</v>
      </c>
      <c r="DV68" s="102">
        <f>'Datos Simulación Dinámica Int'!DV68</f>
        <v>0</v>
      </c>
      <c r="DW68" s="102">
        <f>'Datos Simulación Dinámica Int'!DW68</f>
        <v>0</v>
      </c>
      <c r="DX68" s="102">
        <f>'Datos Simulación Dinámica Int'!DX68</f>
        <v>0</v>
      </c>
      <c r="DY68" s="102">
        <f>'Datos Simulación Dinámica Int'!DY68</f>
        <v>0</v>
      </c>
    </row>
    <row r="69" spans="1:129" ht="15" customHeight="1" x14ac:dyDescent="0.55000000000000004">
      <c r="A69" s="152">
        <f>'Datos Simulación Dinámica Int'!A69</f>
        <v>61</v>
      </c>
      <c r="B69" s="152" t="str">
        <f>'Datos Simulación Dinámica Int'!B69</f>
        <v>039001</v>
      </c>
      <c r="C69" s="151" t="str">
        <f>'Datos Simulación Dinámica Int'!C69</f>
        <v>Actividades de servicios financieros</v>
      </c>
      <c r="D69" s="165">
        <f>'Datos Simulación Dinámica Int'!D69</f>
        <v>2142446.2163778245</v>
      </c>
      <c r="E69" s="162">
        <f>'Datos Simulación Dinámica Int'!E69</f>
        <v>2132819.8846627316</v>
      </c>
      <c r="F69" s="162">
        <f>'Datos Simulación Dinámica Int'!F69</f>
        <v>0</v>
      </c>
      <c r="G69" s="162">
        <f>'Datos Simulación Dinámica Int'!G69</f>
        <v>177.54852289353289</v>
      </c>
      <c r="H69" s="162">
        <f>'Datos Simulación Dinámica Int'!H69</f>
        <v>1843.1134908344106</v>
      </c>
      <c r="I69" s="162">
        <f>'Datos Simulación Dinámica Int'!I69</f>
        <v>2.5623749505998927</v>
      </c>
      <c r="J69" s="162">
        <f>'Datos Simulación Dinámica Int'!J69</f>
        <v>7603.1073264148581</v>
      </c>
      <c r="K69" s="315">
        <f>'Datos Simulación Dinámica Int'!K69</f>
        <v>5048717.0000000009</v>
      </c>
      <c r="L69" s="321">
        <f>'Datos Simulación Dinámica Int'!L69</f>
        <v>54322.000000000015</v>
      </c>
      <c r="M69" s="321">
        <f>'Datos Simulación Dinámica Int'!M69</f>
        <v>123560.76610774049</v>
      </c>
      <c r="N69" s="321">
        <f>'Datos Simulación Dinámica Int'!N69</f>
        <v>3289299</v>
      </c>
      <c r="O69" s="321">
        <f>'Datos Simulación Dinámica Int'!O69</f>
        <v>1283965</v>
      </c>
      <c r="P69" s="321">
        <f>'Datos Simulación Dinámica Int'!P69</f>
        <v>107833</v>
      </c>
      <c r="Q69" s="321">
        <f>'Datos Simulación Dinámica Int'!Q69</f>
        <v>1897501</v>
      </c>
      <c r="R69" s="318">
        <f>'Datos Simulación Dinámica Int'!R69</f>
        <v>2142446.2163778245</v>
      </c>
      <c r="S69" s="162">
        <f>'Datos Simulación Dinámica Int'!S69</f>
        <v>2132819.8846627316</v>
      </c>
      <c r="T69" s="162">
        <f>'Datos Simulación Dinámica Int'!T69</f>
        <v>0</v>
      </c>
      <c r="U69" s="162">
        <f>'Datos Simulación Dinámica Int'!U69</f>
        <v>177.54852289353289</v>
      </c>
      <c r="V69" s="162">
        <f>'Datos Simulación Dinámica Int'!V69</f>
        <v>1843.1134908344106</v>
      </c>
      <c r="W69" s="162">
        <f>'Datos Simulación Dinámica Int'!W69</f>
        <v>2.5623749505998927</v>
      </c>
      <c r="X69" s="162">
        <f>'Datos Simulación Dinámica Int'!X69</f>
        <v>7603.1073264148581</v>
      </c>
      <c r="Y69" s="170">
        <f>'Datos Simulación Dinámica Int'!Y69</f>
        <v>5048717.0000000009</v>
      </c>
      <c r="Z69" s="165">
        <f>'Datos Simulación Dinámica Int'!Z69</f>
        <v>0</v>
      </c>
      <c r="AA69" s="162">
        <f>'Datos Simulación Dinámica Int'!AA69</f>
        <v>0</v>
      </c>
      <c r="AB69" s="162">
        <f>'Datos Simulación Dinámica Int'!AB69</f>
        <v>0</v>
      </c>
      <c r="AC69" s="162">
        <f>'Datos Simulación Dinámica Int'!AC69</f>
        <v>0</v>
      </c>
      <c r="AD69" s="162">
        <f>'Datos Simulación Dinámica Int'!AD69</f>
        <v>0</v>
      </c>
      <c r="AE69" s="162">
        <f>'Datos Simulación Dinámica Int'!AE69</f>
        <v>0</v>
      </c>
      <c r="AF69" s="162">
        <f>'Datos Simulación Dinámica Int'!AF69</f>
        <v>0</v>
      </c>
      <c r="AG69" s="173">
        <f>'Datos Simulación Dinámica Int'!AG69</f>
        <v>0</v>
      </c>
      <c r="AH69" s="164">
        <f>'Datos Simulación Dinámica Int'!AH69</f>
        <v>0</v>
      </c>
      <c r="AI69" s="164">
        <f>'Datos Simulación Dinámica Int'!AI69</f>
        <v>0</v>
      </c>
      <c r="AJ69" s="164">
        <f>'Datos Simulación Dinámica Int'!AJ69</f>
        <v>0</v>
      </c>
      <c r="AK69" s="164">
        <f>'Datos Simulación Dinámica Int'!AK69</f>
        <v>0</v>
      </c>
      <c r="AL69" s="164">
        <f>'Datos Simulación Dinámica Int'!AL69</f>
        <v>0</v>
      </c>
      <c r="AM69" s="164">
        <f>'Datos Simulación Dinámica Int'!AM69</f>
        <v>0</v>
      </c>
      <c r="AN69" s="169">
        <f>'Datos Simulación Dinámica Int'!AN69</f>
        <v>54322</v>
      </c>
      <c r="AO69" s="165">
        <f>'Datos Simulación Dinámica Int'!AO69</f>
        <v>0</v>
      </c>
      <c r="AP69" s="162">
        <f>'Datos Simulación Dinámica Int'!AP69</f>
        <v>0</v>
      </c>
      <c r="AQ69" s="162">
        <f>'Datos Simulación Dinámica Int'!AQ69</f>
        <v>0</v>
      </c>
      <c r="AR69" s="162">
        <f>'Datos Simulación Dinámica Int'!AR69</f>
        <v>0</v>
      </c>
      <c r="AS69" s="162">
        <f>'Datos Simulación Dinámica Int'!AS69</f>
        <v>0</v>
      </c>
      <c r="AT69" s="162">
        <f>'Datos Simulación Dinámica Int'!AT69</f>
        <v>0</v>
      </c>
      <c r="AU69" s="162">
        <f>'Datos Simulación Dinámica Int'!AU69</f>
        <v>0</v>
      </c>
      <c r="AV69" s="173">
        <f>'Datos Simulación Dinámica Int'!AV69</f>
        <v>-2.2204460492503131E-14</v>
      </c>
      <c r="AW69" s="164">
        <f>'Datos Simulación Dinámica Int'!AW69</f>
        <v>0</v>
      </c>
      <c r="AX69" s="164">
        <f>'Datos Simulación Dinámica Int'!AX69</f>
        <v>0</v>
      </c>
      <c r="AY69" s="164">
        <f>'Datos Simulación Dinámica Int'!AY69</f>
        <v>0</v>
      </c>
      <c r="AZ69" s="164">
        <f>'Datos Simulación Dinámica Int'!AZ69</f>
        <v>0</v>
      </c>
      <c r="BA69" s="164">
        <f>'Datos Simulación Dinámica Int'!BA69</f>
        <v>0</v>
      </c>
      <c r="BB69" s="164">
        <f>'Datos Simulación Dinámica Int'!BB69</f>
        <v>0</v>
      </c>
      <c r="BC69" s="169">
        <f>'Datos Simulación Dinámica Int'!BC69</f>
        <v>123560.76610774052</v>
      </c>
      <c r="BD69" s="165">
        <f>'Datos Simulación Dinámica Int'!BD69</f>
        <v>0</v>
      </c>
      <c r="BE69" s="103">
        <f>'Datos Simulación Dinámica Int'!BE69</f>
        <v>0</v>
      </c>
      <c r="BF69" s="103">
        <f>'Datos Simulación Dinámica Int'!BF69</f>
        <v>0</v>
      </c>
      <c r="BG69" s="103">
        <f>'Datos Simulación Dinámica Int'!BG69</f>
        <v>0</v>
      </c>
      <c r="BH69" s="103">
        <f>'Datos Simulación Dinámica Int'!BH69</f>
        <v>0</v>
      </c>
      <c r="BI69" s="103">
        <f>'Datos Simulación Dinámica Int'!BI69</f>
        <v>0</v>
      </c>
      <c r="BJ69" s="103">
        <f>'Datos Simulación Dinámica Int'!BJ69</f>
        <v>0</v>
      </c>
      <c r="BK69" s="173">
        <f>'Datos Simulación Dinámica Int'!BK69</f>
        <v>2.2204460492503131E-14</v>
      </c>
      <c r="BL69" s="113">
        <f>'Datos Simulación Dinámica Int'!BL69</f>
        <v>0</v>
      </c>
      <c r="BM69" s="102">
        <f>'Datos Simulación Dinámica Int'!BM69</f>
        <v>0</v>
      </c>
      <c r="BN69" s="102">
        <f>'Datos Simulación Dinámica Int'!BN69</f>
        <v>0</v>
      </c>
      <c r="BO69" s="102">
        <f>'Datos Simulación Dinámica Int'!BO69</f>
        <v>0</v>
      </c>
      <c r="BP69" s="102">
        <f>'Datos Simulación Dinámica Int'!BP69</f>
        <v>0</v>
      </c>
      <c r="BQ69" s="102">
        <f>'Datos Simulación Dinámica Int'!BQ69</f>
        <v>0</v>
      </c>
      <c r="BR69" s="169">
        <f>'Datos Simulación Dinámica Int'!BR69</f>
        <v>3289299.0000000005</v>
      </c>
      <c r="BS69" s="165">
        <f>'Datos Simulación Dinámica Int'!BS69</f>
        <v>0</v>
      </c>
      <c r="BT69" s="103">
        <f>'Datos Simulación Dinámica Int'!BT69</f>
        <v>0</v>
      </c>
      <c r="BU69" s="103">
        <f>'Datos Simulación Dinámica Int'!BU69</f>
        <v>0</v>
      </c>
      <c r="BV69" s="103">
        <f>'Datos Simulación Dinámica Int'!BV69</f>
        <v>0</v>
      </c>
      <c r="BW69" s="103">
        <f>'Datos Simulación Dinámica Int'!BW69</f>
        <v>0</v>
      </c>
      <c r="BX69" s="103">
        <f>'Datos Simulación Dinámica Int'!BX69</f>
        <v>0</v>
      </c>
      <c r="BY69" s="103">
        <f>'Datos Simulación Dinámica Int'!BY69</f>
        <v>0</v>
      </c>
      <c r="BZ69" s="173">
        <f>'Datos Simulación Dinámica Int'!BZ69</f>
        <v>2.2204460492503131E-14</v>
      </c>
      <c r="CA69" s="113">
        <f>'Datos Simulación Dinámica Int'!CA69</f>
        <v>0</v>
      </c>
      <c r="CB69" s="102">
        <f>'Datos Simulación Dinámica Int'!CB69</f>
        <v>0</v>
      </c>
      <c r="CC69" s="102">
        <f>'Datos Simulación Dinámica Int'!CC69</f>
        <v>0</v>
      </c>
      <c r="CD69" s="102">
        <f>'Datos Simulación Dinámica Int'!CD69</f>
        <v>0</v>
      </c>
      <c r="CE69" s="102">
        <f>'Datos Simulación Dinámica Int'!CE69</f>
        <v>0</v>
      </c>
      <c r="CF69" s="102">
        <f>'Datos Simulación Dinámica Int'!CF69</f>
        <v>0</v>
      </c>
      <c r="CG69" s="169">
        <f>'Datos Simulación Dinámica Int'!CG69</f>
        <v>1283965.0000000002</v>
      </c>
      <c r="CH69" s="165">
        <f>'Datos Simulación Dinámica Int'!CH69</f>
        <v>0</v>
      </c>
      <c r="CI69" s="103">
        <f>'Datos Simulación Dinámica Int'!CI69</f>
        <v>0</v>
      </c>
      <c r="CJ69" s="103">
        <f>'Datos Simulación Dinámica Int'!CJ69</f>
        <v>0</v>
      </c>
      <c r="CK69" s="103">
        <f>'Datos Simulación Dinámica Int'!CK69</f>
        <v>0</v>
      </c>
      <c r="CL69" s="103">
        <f>'Datos Simulación Dinámica Int'!CL69</f>
        <v>0</v>
      </c>
      <c r="CM69" s="103">
        <f>'Datos Simulación Dinámica Int'!CM69</f>
        <v>0</v>
      </c>
      <c r="CN69" s="103">
        <f>'Datos Simulación Dinámica Int'!CN69</f>
        <v>0</v>
      </c>
      <c r="CO69" s="173">
        <f>'Datos Simulación Dinámica Int'!CO69</f>
        <v>2.2204460492503131E-14</v>
      </c>
      <c r="CP69" s="113">
        <f>'Datos Simulación Dinámica Int'!CP69</f>
        <v>0</v>
      </c>
      <c r="CQ69" s="102">
        <f>'Datos Simulación Dinámica Int'!CQ69</f>
        <v>0</v>
      </c>
      <c r="CR69" s="102">
        <f>'Datos Simulación Dinámica Int'!CR69</f>
        <v>0</v>
      </c>
      <c r="CS69" s="102">
        <f>'Datos Simulación Dinámica Int'!CS69</f>
        <v>0</v>
      </c>
      <c r="CT69" s="102">
        <f>'Datos Simulación Dinámica Int'!CT69</f>
        <v>0</v>
      </c>
      <c r="CU69" s="102">
        <f>'Datos Simulación Dinámica Int'!CU69</f>
        <v>0</v>
      </c>
      <c r="CV69" s="169">
        <f>'Datos Simulación Dinámica Int'!CV69</f>
        <v>107833.00000000001</v>
      </c>
      <c r="CW69" s="165">
        <f>'Datos Simulación Dinámica Int'!CW69</f>
        <v>0</v>
      </c>
      <c r="CX69" s="103">
        <f>'Datos Simulación Dinámica Int'!CX69</f>
        <v>0</v>
      </c>
      <c r="CY69" s="103">
        <f>'Datos Simulación Dinámica Int'!CY69</f>
        <v>0</v>
      </c>
      <c r="CZ69" s="103">
        <f>'Datos Simulación Dinámica Int'!CZ69</f>
        <v>0</v>
      </c>
      <c r="DA69" s="103">
        <f>'Datos Simulación Dinámica Int'!DA69</f>
        <v>0</v>
      </c>
      <c r="DB69" s="103">
        <f>'Datos Simulación Dinámica Int'!DB69</f>
        <v>0</v>
      </c>
      <c r="DC69" s="103">
        <f>'Datos Simulación Dinámica Int'!DC69</f>
        <v>0</v>
      </c>
      <c r="DD69" s="173">
        <f>'Datos Simulación Dinámica Int'!DD69</f>
        <v>2.2204460492503131E-14</v>
      </c>
      <c r="DE69" s="113">
        <f>'Datos Simulación Dinámica Int'!DE69</f>
        <v>0</v>
      </c>
      <c r="DF69" s="102">
        <f>'Datos Simulación Dinámica Int'!DF69</f>
        <v>0</v>
      </c>
      <c r="DG69" s="102">
        <f>'Datos Simulación Dinámica Int'!DG69</f>
        <v>0</v>
      </c>
      <c r="DH69" s="102">
        <f>'Datos Simulación Dinámica Int'!DH69</f>
        <v>0</v>
      </c>
      <c r="DI69" s="102">
        <f>'Datos Simulación Dinámica Int'!DI69</f>
        <v>0</v>
      </c>
      <c r="DJ69" s="102">
        <f>'Datos Simulación Dinámica Int'!DJ69</f>
        <v>0</v>
      </c>
      <c r="DK69" s="169">
        <f>'Datos Simulación Dinámica Int'!DK69</f>
        <v>1897501.0000000005</v>
      </c>
      <c r="DL69" s="165">
        <f>'Datos Simulación Dinámica Int'!DL69</f>
        <v>0</v>
      </c>
      <c r="DM69" s="103">
        <f>'Datos Simulación Dinámica Int'!DM69</f>
        <v>0</v>
      </c>
      <c r="DN69" s="103">
        <f>'Datos Simulación Dinámica Int'!DN69</f>
        <v>0</v>
      </c>
      <c r="DO69" s="103">
        <f>'Datos Simulación Dinámica Int'!DO69</f>
        <v>0</v>
      </c>
      <c r="DP69" s="103">
        <f>'Datos Simulación Dinámica Int'!DP69</f>
        <v>0</v>
      </c>
      <c r="DQ69" s="103">
        <f>'Datos Simulación Dinámica Int'!DQ69</f>
        <v>0</v>
      </c>
      <c r="DR69" s="103">
        <f>'Datos Simulación Dinámica Int'!DR69</f>
        <v>0</v>
      </c>
      <c r="DS69" s="173">
        <f>'Datos Simulación Dinámica Int'!DS69</f>
        <v>2.2204460492503131E-14</v>
      </c>
      <c r="DT69" s="102">
        <f>'Datos Simulación Dinámica Int'!DT69</f>
        <v>0</v>
      </c>
      <c r="DU69" s="102">
        <f>'Datos Simulación Dinámica Int'!DU69</f>
        <v>0</v>
      </c>
      <c r="DV69" s="102">
        <f>'Datos Simulación Dinámica Int'!DV69</f>
        <v>0</v>
      </c>
      <c r="DW69" s="102">
        <f>'Datos Simulación Dinámica Int'!DW69</f>
        <v>0</v>
      </c>
      <c r="DX69" s="102">
        <f>'Datos Simulación Dinámica Int'!DX69</f>
        <v>0</v>
      </c>
      <c r="DY69" s="102">
        <f>'Datos Simulación Dinámica Int'!DY69</f>
        <v>0</v>
      </c>
    </row>
    <row r="70" spans="1:129" ht="15" customHeight="1" x14ac:dyDescent="0.55000000000000004">
      <c r="A70" s="152">
        <f>'Datos Simulación Dinámica Int'!A70</f>
        <v>62</v>
      </c>
      <c r="B70" s="152" t="str">
        <f>'Datos Simulación Dinámica Int'!B70</f>
        <v>040001</v>
      </c>
      <c r="C70" s="151" t="str">
        <f>'Datos Simulación Dinámica Int'!C70</f>
        <v>Financiación de planes de seguro, excepto seguridad social</v>
      </c>
      <c r="D70" s="165">
        <f>'Datos Simulación Dinámica Int'!D70</f>
        <v>595426.61567913904</v>
      </c>
      <c r="E70" s="162">
        <f>'Datos Simulación Dinámica Int'!E70</f>
        <v>595411.46772089507</v>
      </c>
      <c r="F70" s="162">
        <f>'Datos Simulación Dinámica Int'!F70</f>
        <v>0</v>
      </c>
      <c r="G70" s="162">
        <f>'Datos Simulación Dinámica Int'!G70</f>
        <v>0</v>
      </c>
      <c r="H70" s="162">
        <f>'Datos Simulación Dinámica Int'!H70</f>
        <v>15.147958243919108</v>
      </c>
      <c r="I70" s="162">
        <f>'Datos Simulación Dinámica Int'!I70</f>
        <v>0</v>
      </c>
      <c r="J70" s="162">
        <f>'Datos Simulación Dinámica Int'!J70</f>
        <v>0</v>
      </c>
      <c r="K70" s="315">
        <f>'Datos Simulación Dinámica Int'!K70</f>
        <v>1408607.9999999979</v>
      </c>
      <c r="L70" s="321">
        <f>'Datos Simulación Dinámica Int'!L70</f>
        <v>10289.999999999987</v>
      </c>
      <c r="M70" s="321">
        <f>'Datos Simulación Dinámica Int'!M70</f>
        <v>107934</v>
      </c>
      <c r="N70" s="321">
        <f>'Datos Simulación Dinámica Int'!N70</f>
        <v>398835</v>
      </c>
      <c r="O70" s="321">
        <f>'Datos Simulación Dinámica Int'!O70</f>
        <v>209239</v>
      </c>
      <c r="P70" s="321">
        <f>'Datos Simulación Dinámica Int'!P70</f>
        <v>71365</v>
      </c>
      <c r="Q70" s="321">
        <f>'Datos Simulación Dinámica Int'!Q70</f>
        <v>118231</v>
      </c>
      <c r="R70" s="318">
        <f>'Datos Simulación Dinámica Int'!R70</f>
        <v>595426.61567913904</v>
      </c>
      <c r="S70" s="162">
        <f>'Datos Simulación Dinámica Int'!S70</f>
        <v>595411.46772089507</v>
      </c>
      <c r="T70" s="162">
        <f>'Datos Simulación Dinámica Int'!T70</f>
        <v>0</v>
      </c>
      <c r="U70" s="162">
        <f>'Datos Simulación Dinámica Int'!U70</f>
        <v>0</v>
      </c>
      <c r="V70" s="162">
        <f>'Datos Simulación Dinámica Int'!V70</f>
        <v>15.147958243919108</v>
      </c>
      <c r="W70" s="162">
        <f>'Datos Simulación Dinámica Int'!W70</f>
        <v>0</v>
      </c>
      <c r="X70" s="162">
        <f>'Datos Simulación Dinámica Int'!X70</f>
        <v>0</v>
      </c>
      <c r="Y70" s="170">
        <f>'Datos Simulación Dinámica Int'!Y70</f>
        <v>1408607.9999999979</v>
      </c>
      <c r="Z70" s="165">
        <f>'Datos Simulación Dinámica Int'!Z70</f>
        <v>0</v>
      </c>
      <c r="AA70" s="162">
        <f>'Datos Simulación Dinámica Int'!AA70</f>
        <v>0</v>
      </c>
      <c r="AB70" s="162">
        <f>'Datos Simulación Dinámica Int'!AB70</f>
        <v>0</v>
      </c>
      <c r="AC70" s="162">
        <f>'Datos Simulación Dinámica Int'!AC70</f>
        <v>0</v>
      </c>
      <c r="AD70" s="162">
        <f>'Datos Simulación Dinámica Int'!AD70</f>
        <v>0</v>
      </c>
      <c r="AE70" s="162">
        <f>'Datos Simulación Dinámica Int'!AE70</f>
        <v>0</v>
      </c>
      <c r="AF70" s="162">
        <f>'Datos Simulación Dinámica Int'!AF70</f>
        <v>0</v>
      </c>
      <c r="AG70" s="173">
        <f>'Datos Simulación Dinámica Int'!AG70</f>
        <v>0</v>
      </c>
      <c r="AH70" s="164">
        <f>'Datos Simulación Dinámica Int'!AH70</f>
        <v>0</v>
      </c>
      <c r="AI70" s="164">
        <f>'Datos Simulación Dinámica Int'!AI70</f>
        <v>0</v>
      </c>
      <c r="AJ70" s="164">
        <f>'Datos Simulación Dinámica Int'!AJ70</f>
        <v>0</v>
      </c>
      <c r="AK70" s="164">
        <f>'Datos Simulación Dinámica Int'!AK70</f>
        <v>0</v>
      </c>
      <c r="AL70" s="164">
        <f>'Datos Simulación Dinámica Int'!AL70</f>
        <v>0</v>
      </c>
      <c r="AM70" s="164">
        <f>'Datos Simulación Dinámica Int'!AM70</f>
        <v>0</v>
      </c>
      <c r="AN70" s="169">
        <f>'Datos Simulación Dinámica Int'!AN70</f>
        <v>10290</v>
      </c>
      <c r="AO70" s="165">
        <f>'Datos Simulación Dinámica Int'!AO70</f>
        <v>0</v>
      </c>
      <c r="AP70" s="162">
        <f>'Datos Simulación Dinámica Int'!AP70</f>
        <v>0</v>
      </c>
      <c r="AQ70" s="162">
        <f>'Datos Simulación Dinámica Int'!AQ70</f>
        <v>0</v>
      </c>
      <c r="AR70" s="162">
        <f>'Datos Simulación Dinámica Int'!AR70</f>
        <v>0</v>
      </c>
      <c r="AS70" s="162">
        <f>'Datos Simulación Dinámica Int'!AS70</f>
        <v>0</v>
      </c>
      <c r="AT70" s="162">
        <f>'Datos Simulación Dinámica Int'!AT70</f>
        <v>0</v>
      </c>
      <c r="AU70" s="162">
        <f>'Datos Simulación Dinámica Int'!AU70</f>
        <v>0</v>
      </c>
      <c r="AV70" s="173">
        <f>'Datos Simulación Dinámica Int'!AV70</f>
        <v>1.3322676295501878E-13</v>
      </c>
      <c r="AW70" s="164">
        <f>'Datos Simulación Dinámica Int'!AW70</f>
        <v>0</v>
      </c>
      <c r="AX70" s="164">
        <f>'Datos Simulación Dinámica Int'!AX70</f>
        <v>0</v>
      </c>
      <c r="AY70" s="164">
        <f>'Datos Simulación Dinámica Int'!AY70</f>
        <v>0</v>
      </c>
      <c r="AZ70" s="164">
        <f>'Datos Simulación Dinámica Int'!AZ70</f>
        <v>0</v>
      </c>
      <c r="BA70" s="164">
        <f>'Datos Simulación Dinámica Int'!BA70</f>
        <v>0</v>
      </c>
      <c r="BB70" s="164">
        <f>'Datos Simulación Dinámica Int'!BB70</f>
        <v>0</v>
      </c>
      <c r="BC70" s="169">
        <f>'Datos Simulación Dinámica Int'!BC70</f>
        <v>107933.99999999985</v>
      </c>
      <c r="BD70" s="165">
        <f>'Datos Simulación Dinámica Int'!BD70</f>
        <v>-1.4551915228366852E-10</v>
      </c>
      <c r="BE70" s="103">
        <f>'Datos Simulación Dinámica Int'!BE70</f>
        <v>0</v>
      </c>
      <c r="BF70" s="103">
        <f>'Datos Simulación Dinámica Int'!BF70</f>
        <v>0</v>
      </c>
      <c r="BG70" s="103">
        <f>'Datos Simulación Dinámica Int'!BG70</f>
        <v>0</v>
      </c>
      <c r="BH70" s="103">
        <f>'Datos Simulación Dinámica Int'!BH70</f>
        <v>0</v>
      </c>
      <c r="BI70" s="103">
        <f>'Datos Simulación Dinámica Int'!BI70</f>
        <v>0</v>
      </c>
      <c r="BJ70" s="103">
        <f>'Datos Simulación Dinámica Int'!BJ70</f>
        <v>0</v>
      </c>
      <c r="BK70" s="173">
        <f>'Datos Simulación Dinámica Int'!BK70</f>
        <v>-1.3322676295501878E-13</v>
      </c>
      <c r="BL70" s="113">
        <f>'Datos Simulación Dinámica Int'!BL70</f>
        <v>0</v>
      </c>
      <c r="BM70" s="102">
        <f>'Datos Simulación Dinámica Int'!BM70</f>
        <v>0</v>
      </c>
      <c r="BN70" s="102">
        <f>'Datos Simulación Dinámica Int'!BN70</f>
        <v>0</v>
      </c>
      <c r="BO70" s="102">
        <f>'Datos Simulación Dinámica Int'!BO70</f>
        <v>0</v>
      </c>
      <c r="BP70" s="102">
        <f>'Datos Simulación Dinámica Int'!BP70</f>
        <v>0</v>
      </c>
      <c r="BQ70" s="102">
        <f>'Datos Simulación Dinámica Int'!BQ70</f>
        <v>0</v>
      </c>
      <c r="BR70" s="169">
        <f>'Datos Simulación Dinámica Int'!BR70</f>
        <v>398834.99999999942</v>
      </c>
      <c r="BS70" s="165">
        <f>'Datos Simulación Dinámica Int'!BS70</f>
        <v>-5.8207660913467407E-10</v>
      </c>
      <c r="BT70" s="103">
        <f>'Datos Simulación Dinámica Int'!BT70</f>
        <v>0</v>
      </c>
      <c r="BU70" s="103">
        <f>'Datos Simulación Dinámica Int'!BU70</f>
        <v>0</v>
      </c>
      <c r="BV70" s="103">
        <f>'Datos Simulación Dinámica Int'!BV70</f>
        <v>0</v>
      </c>
      <c r="BW70" s="103">
        <f>'Datos Simulación Dinámica Int'!BW70</f>
        <v>0</v>
      </c>
      <c r="BX70" s="103">
        <f>'Datos Simulación Dinámica Int'!BX70</f>
        <v>0</v>
      </c>
      <c r="BY70" s="103">
        <f>'Datos Simulación Dinámica Int'!BY70</f>
        <v>0</v>
      </c>
      <c r="BZ70" s="173">
        <f>'Datos Simulación Dinámica Int'!BZ70</f>
        <v>-1.4432899320127035E-13</v>
      </c>
      <c r="CA70" s="113">
        <f>'Datos Simulación Dinámica Int'!CA70</f>
        <v>0</v>
      </c>
      <c r="CB70" s="102">
        <f>'Datos Simulación Dinámica Int'!CB70</f>
        <v>0</v>
      </c>
      <c r="CC70" s="102">
        <f>'Datos Simulación Dinámica Int'!CC70</f>
        <v>0</v>
      </c>
      <c r="CD70" s="102">
        <f>'Datos Simulación Dinámica Int'!CD70</f>
        <v>0</v>
      </c>
      <c r="CE70" s="102">
        <f>'Datos Simulación Dinámica Int'!CE70</f>
        <v>0</v>
      </c>
      <c r="CF70" s="102">
        <f>'Datos Simulación Dinámica Int'!CF70</f>
        <v>0</v>
      </c>
      <c r="CG70" s="169">
        <f>'Datos Simulación Dinámica Int'!CG70</f>
        <v>209238.99999999971</v>
      </c>
      <c r="CH70" s="165">
        <f>'Datos Simulación Dinámica Int'!CH70</f>
        <v>-2.9103830456733704E-10</v>
      </c>
      <c r="CI70" s="103">
        <f>'Datos Simulación Dinámica Int'!CI70</f>
        <v>0</v>
      </c>
      <c r="CJ70" s="103">
        <f>'Datos Simulación Dinámica Int'!CJ70</f>
        <v>0</v>
      </c>
      <c r="CK70" s="103">
        <f>'Datos Simulación Dinámica Int'!CK70</f>
        <v>0</v>
      </c>
      <c r="CL70" s="103">
        <f>'Datos Simulación Dinámica Int'!CL70</f>
        <v>0</v>
      </c>
      <c r="CM70" s="103">
        <f>'Datos Simulación Dinámica Int'!CM70</f>
        <v>0</v>
      </c>
      <c r="CN70" s="103">
        <f>'Datos Simulación Dinámica Int'!CN70</f>
        <v>0</v>
      </c>
      <c r="CO70" s="173">
        <f>'Datos Simulación Dinámica Int'!CO70</f>
        <v>-1.4432899320127035E-13</v>
      </c>
      <c r="CP70" s="113">
        <f>'Datos Simulación Dinámica Int'!CP70</f>
        <v>0</v>
      </c>
      <c r="CQ70" s="102">
        <f>'Datos Simulación Dinámica Int'!CQ70</f>
        <v>0</v>
      </c>
      <c r="CR70" s="102">
        <f>'Datos Simulación Dinámica Int'!CR70</f>
        <v>0</v>
      </c>
      <c r="CS70" s="102">
        <f>'Datos Simulación Dinámica Int'!CS70</f>
        <v>0</v>
      </c>
      <c r="CT70" s="102">
        <f>'Datos Simulación Dinámica Int'!CT70</f>
        <v>0</v>
      </c>
      <c r="CU70" s="102">
        <f>'Datos Simulación Dinámica Int'!CU70</f>
        <v>0</v>
      </c>
      <c r="CV70" s="169">
        <f>'Datos Simulación Dinámica Int'!CV70</f>
        <v>71364.999999999913</v>
      </c>
      <c r="CW70" s="165">
        <f>'Datos Simulación Dinámica Int'!CW70</f>
        <v>0</v>
      </c>
      <c r="CX70" s="103">
        <f>'Datos Simulación Dinámica Int'!CX70</f>
        <v>0</v>
      </c>
      <c r="CY70" s="103">
        <f>'Datos Simulación Dinámica Int'!CY70</f>
        <v>0</v>
      </c>
      <c r="CZ70" s="103">
        <f>'Datos Simulación Dinámica Int'!CZ70</f>
        <v>0</v>
      </c>
      <c r="DA70" s="103">
        <f>'Datos Simulación Dinámica Int'!DA70</f>
        <v>0</v>
      </c>
      <c r="DB70" s="103">
        <f>'Datos Simulación Dinámica Int'!DB70</f>
        <v>0</v>
      </c>
      <c r="DC70" s="103">
        <f>'Datos Simulación Dinámica Int'!DC70</f>
        <v>0</v>
      </c>
      <c r="DD70" s="173">
        <f>'Datos Simulación Dinámica Int'!DD70</f>
        <v>-1.2212453270876722E-13</v>
      </c>
      <c r="DE70" s="113">
        <f>'Datos Simulación Dinámica Int'!DE70</f>
        <v>0</v>
      </c>
      <c r="DF70" s="102">
        <f>'Datos Simulación Dinámica Int'!DF70</f>
        <v>0</v>
      </c>
      <c r="DG70" s="102">
        <f>'Datos Simulación Dinámica Int'!DG70</f>
        <v>0</v>
      </c>
      <c r="DH70" s="102">
        <f>'Datos Simulación Dinámica Int'!DH70</f>
        <v>0</v>
      </c>
      <c r="DI70" s="102">
        <f>'Datos Simulación Dinámica Int'!DI70</f>
        <v>0</v>
      </c>
      <c r="DJ70" s="102">
        <f>'Datos Simulación Dinámica Int'!DJ70</f>
        <v>0</v>
      </c>
      <c r="DK70" s="169">
        <f>'Datos Simulación Dinámica Int'!DK70</f>
        <v>118230.99999999984</v>
      </c>
      <c r="DL70" s="165">
        <f>'Datos Simulación Dinámica Int'!DL70</f>
        <v>-1.6007106751203537E-10</v>
      </c>
      <c r="DM70" s="103">
        <f>'Datos Simulación Dinámica Int'!DM70</f>
        <v>0</v>
      </c>
      <c r="DN70" s="103">
        <f>'Datos Simulación Dinámica Int'!DN70</f>
        <v>0</v>
      </c>
      <c r="DO70" s="103">
        <f>'Datos Simulación Dinámica Int'!DO70</f>
        <v>0</v>
      </c>
      <c r="DP70" s="103">
        <f>'Datos Simulación Dinámica Int'!DP70</f>
        <v>0</v>
      </c>
      <c r="DQ70" s="103">
        <f>'Datos Simulación Dinámica Int'!DQ70</f>
        <v>0</v>
      </c>
      <c r="DR70" s="103">
        <f>'Datos Simulación Dinámica Int'!DR70</f>
        <v>0</v>
      </c>
      <c r="DS70" s="173">
        <f>'Datos Simulación Dinámica Int'!DS70</f>
        <v>-1.3322676295501878E-13</v>
      </c>
      <c r="DT70" s="102">
        <f>'Datos Simulación Dinámica Int'!DT70</f>
        <v>0</v>
      </c>
      <c r="DU70" s="102">
        <f>'Datos Simulación Dinámica Int'!DU70</f>
        <v>0</v>
      </c>
      <c r="DV70" s="102">
        <f>'Datos Simulación Dinámica Int'!DV70</f>
        <v>0</v>
      </c>
      <c r="DW70" s="102">
        <f>'Datos Simulación Dinámica Int'!DW70</f>
        <v>0</v>
      </c>
      <c r="DX70" s="102">
        <f>'Datos Simulación Dinámica Int'!DX70</f>
        <v>0</v>
      </c>
      <c r="DY70" s="102">
        <f>'Datos Simulación Dinámica Int'!DY70</f>
        <v>0</v>
      </c>
    </row>
    <row r="71" spans="1:129" ht="15" customHeight="1" x14ac:dyDescent="0.55000000000000004">
      <c r="A71" s="152">
        <f>'Datos Simulación Dinámica Int'!A71</f>
        <v>63</v>
      </c>
      <c r="B71" s="152" t="str">
        <f>'Datos Simulación Dinámica Int'!B71</f>
        <v>041001</v>
      </c>
      <c r="C71" s="151" t="str">
        <f>'Datos Simulación Dinámica Int'!C71</f>
        <v xml:space="preserve">Actividades inmobiliarias </v>
      </c>
      <c r="D71" s="165">
        <f>'Datos Simulación Dinámica Int'!D71</f>
        <v>5612135.1768341223</v>
      </c>
      <c r="E71" s="162">
        <f>'Datos Simulación Dinámica Int'!E71</f>
        <v>5609936.0803366285</v>
      </c>
      <c r="F71" s="162">
        <f>'Datos Simulación Dinámica Int'!F71</f>
        <v>0</v>
      </c>
      <c r="G71" s="162">
        <f>'Datos Simulación Dinámica Int'!G71</f>
        <v>0</v>
      </c>
      <c r="H71" s="162">
        <f>'Datos Simulación Dinámica Int'!H71</f>
        <v>1019.17948758082</v>
      </c>
      <c r="I71" s="162">
        <f>'Datos Simulación Dinámica Int'!I71</f>
        <v>0</v>
      </c>
      <c r="J71" s="162">
        <f>'Datos Simulación Dinámica Int'!J71</f>
        <v>1179.9170099136481</v>
      </c>
      <c r="K71" s="315">
        <f>'Datos Simulación Dinámica Int'!K71</f>
        <v>7079261.0000000009</v>
      </c>
      <c r="L71" s="321">
        <f>'Datos Simulación Dinámica Int'!L71</f>
        <v>32929.000000000007</v>
      </c>
      <c r="M71" s="321">
        <f>'Datos Simulación Dinámica Int'!M71</f>
        <v>44282.611327512408</v>
      </c>
      <c r="N71" s="321">
        <f>'Datos Simulación Dinámica Int'!N71</f>
        <v>4917267</v>
      </c>
      <c r="O71" s="321">
        <f>'Datos Simulación Dinámica Int'!O71</f>
        <v>138691</v>
      </c>
      <c r="P71" s="321">
        <f>'Datos Simulación Dinámica Int'!P71</f>
        <v>28595</v>
      </c>
      <c r="Q71" s="321">
        <f>'Datos Simulación Dinámica Int'!Q71</f>
        <v>4749981</v>
      </c>
      <c r="R71" s="318">
        <f>'Datos Simulación Dinámica Int'!R71</f>
        <v>5612135.1768341223</v>
      </c>
      <c r="S71" s="162">
        <f>'Datos Simulación Dinámica Int'!S71</f>
        <v>5609936.0803366285</v>
      </c>
      <c r="T71" s="162">
        <f>'Datos Simulación Dinámica Int'!T71</f>
        <v>0</v>
      </c>
      <c r="U71" s="162">
        <f>'Datos Simulación Dinámica Int'!U71</f>
        <v>0</v>
      </c>
      <c r="V71" s="162">
        <f>'Datos Simulación Dinámica Int'!V71</f>
        <v>1019.17948758082</v>
      </c>
      <c r="W71" s="162">
        <f>'Datos Simulación Dinámica Int'!W71</f>
        <v>0</v>
      </c>
      <c r="X71" s="162">
        <f>'Datos Simulación Dinámica Int'!X71</f>
        <v>1179.9170099136481</v>
      </c>
      <c r="Y71" s="170">
        <f>'Datos Simulación Dinámica Int'!Y71</f>
        <v>7079261.0000000009</v>
      </c>
      <c r="Z71" s="165">
        <f>'Datos Simulación Dinámica Int'!Z71</f>
        <v>0</v>
      </c>
      <c r="AA71" s="162">
        <f>'Datos Simulación Dinámica Int'!AA71</f>
        <v>0</v>
      </c>
      <c r="AB71" s="162">
        <f>'Datos Simulación Dinámica Int'!AB71</f>
        <v>0</v>
      </c>
      <c r="AC71" s="162">
        <f>'Datos Simulación Dinámica Int'!AC71</f>
        <v>0</v>
      </c>
      <c r="AD71" s="162">
        <f>'Datos Simulación Dinámica Int'!AD71</f>
        <v>0</v>
      </c>
      <c r="AE71" s="162">
        <f>'Datos Simulación Dinámica Int'!AE71</f>
        <v>0</v>
      </c>
      <c r="AF71" s="162">
        <f>'Datos Simulación Dinámica Int'!AF71</f>
        <v>0</v>
      </c>
      <c r="AG71" s="173">
        <f>'Datos Simulación Dinámica Int'!AG71</f>
        <v>0</v>
      </c>
      <c r="AH71" s="164">
        <f>'Datos Simulación Dinámica Int'!AH71</f>
        <v>0</v>
      </c>
      <c r="AI71" s="164">
        <f>'Datos Simulación Dinámica Int'!AI71</f>
        <v>0</v>
      </c>
      <c r="AJ71" s="164">
        <f>'Datos Simulación Dinámica Int'!AJ71</f>
        <v>0</v>
      </c>
      <c r="AK71" s="164">
        <f>'Datos Simulación Dinámica Int'!AK71</f>
        <v>0</v>
      </c>
      <c r="AL71" s="164">
        <f>'Datos Simulación Dinámica Int'!AL71</f>
        <v>0</v>
      </c>
      <c r="AM71" s="164">
        <f>'Datos Simulación Dinámica Int'!AM71</f>
        <v>0</v>
      </c>
      <c r="AN71" s="169">
        <f>'Datos Simulación Dinámica Int'!AN71</f>
        <v>32929</v>
      </c>
      <c r="AO71" s="165">
        <f>'Datos Simulación Dinámica Int'!AO71</f>
        <v>0</v>
      </c>
      <c r="AP71" s="162">
        <f>'Datos Simulación Dinámica Int'!AP71</f>
        <v>0</v>
      </c>
      <c r="AQ71" s="162">
        <f>'Datos Simulación Dinámica Int'!AQ71</f>
        <v>0</v>
      </c>
      <c r="AR71" s="162">
        <f>'Datos Simulación Dinámica Int'!AR71</f>
        <v>0</v>
      </c>
      <c r="AS71" s="162">
        <f>'Datos Simulación Dinámica Int'!AS71</f>
        <v>0</v>
      </c>
      <c r="AT71" s="162">
        <f>'Datos Simulación Dinámica Int'!AT71</f>
        <v>0</v>
      </c>
      <c r="AU71" s="162">
        <f>'Datos Simulación Dinámica Int'!AU71</f>
        <v>0</v>
      </c>
      <c r="AV71" s="173">
        <f>'Datos Simulación Dinámica Int'!AV71</f>
        <v>-2.2204460492503131E-14</v>
      </c>
      <c r="AW71" s="164">
        <f>'Datos Simulación Dinámica Int'!AW71</f>
        <v>0</v>
      </c>
      <c r="AX71" s="164">
        <f>'Datos Simulación Dinámica Int'!AX71</f>
        <v>0</v>
      </c>
      <c r="AY71" s="164">
        <f>'Datos Simulación Dinámica Int'!AY71</f>
        <v>0</v>
      </c>
      <c r="AZ71" s="164">
        <f>'Datos Simulación Dinámica Int'!AZ71</f>
        <v>0</v>
      </c>
      <c r="BA71" s="164">
        <f>'Datos Simulación Dinámica Int'!BA71</f>
        <v>0</v>
      </c>
      <c r="BB71" s="164">
        <f>'Datos Simulación Dinámica Int'!BB71</f>
        <v>0</v>
      </c>
      <c r="BC71" s="169">
        <f>'Datos Simulación Dinámica Int'!BC71</f>
        <v>44282.611327512408</v>
      </c>
      <c r="BD71" s="165">
        <f>'Datos Simulación Dinámica Int'!BD71</f>
        <v>0</v>
      </c>
      <c r="BE71" s="103">
        <f>'Datos Simulación Dinámica Int'!BE71</f>
        <v>0</v>
      </c>
      <c r="BF71" s="103">
        <f>'Datos Simulación Dinámica Int'!BF71</f>
        <v>0</v>
      </c>
      <c r="BG71" s="103">
        <f>'Datos Simulación Dinámica Int'!BG71</f>
        <v>0</v>
      </c>
      <c r="BH71" s="103">
        <f>'Datos Simulación Dinámica Int'!BH71</f>
        <v>0</v>
      </c>
      <c r="BI71" s="103">
        <f>'Datos Simulación Dinámica Int'!BI71</f>
        <v>0</v>
      </c>
      <c r="BJ71" s="103">
        <f>'Datos Simulación Dinámica Int'!BJ71</f>
        <v>0</v>
      </c>
      <c r="BK71" s="173">
        <f>'Datos Simulación Dinámica Int'!BK71</f>
        <v>0</v>
      </c>
      <c r="BL71" s="113">
        <f>'Datos Simulación Dinámica Int'!BL71</f>
        <v>0</v>
      </c>
      <c r="BM71" s="102">
        <f>'Datos Simulación Dinámica Int'!BM71</f>
        <v>0</v>
      </c>
      <c r="BN71" s="102">
        <f>'Datos Simulación Dinámica Int'!BN71</f>
        <v>0</v>
      </c>
      <c r="BO71" s="102">
        <f>'Datos Simulación Dinámica Int'!BO71</f>
        <v>0</v>
      </c>
      <c r="BP71" s="102">
        <f>'Datos Simulación Dinámica Int'!BP71</f>
        <v>0</v>
      </c>
      <c r="BQ71" s="102">
        <f>'Datos Simulación Dinámica Int'!BQ71</f>
        <v>0</v>
      </c>
      <c r="BR71" s="169">
        <f>'Datos Simulación Dinámica Int'!BR71</f>
        <v>4917267.0000000009</v>
      </c>
      <c r="BS71" s="165">
        <f>'Datos Simulación Dinámica Int'!BS71</f>
        <v>0</v>
      </c>
      <c r="BT71" s="103">
        <f>'Datos Simulación Dinámica Int'!BT71</f>
        <v>0</v>
      </c>
      <c r="BU71" s="103">
        <f>'Datos Simulación Dinámica Int'!BU71</f>
        <v>0</v>
      </c>
      <c r="BV71" s="103">
        <f>'Datos Simulación Dinámica Int'!BV71</f>
        <v>0</v>
      </c>
      <c r="BW71" s="103">
        <f>'Datos Simulación Dinámica Int'!BW71</f>
        <v>0</v>
      </c>
      <c r="BX71" s="103">
        <f>'Datos Simulación Dinámica Int'!BX71</f>
        <v>0</v>
      </c>
      <c r="BY71" s="103">
        <f>'Datos Simulación Dinámica Int'!BY71</f>
        <v>0</v>
      </c>
      <c r="BZ71" s="173">
        <f>'Datos Simulación Dinámica Int'!BZ71</f>
        <v>2.2204460492503131E-14</v>
      </c>
      <c r="CA71" s="113">
        <f>'Datos Simulación Dinámica Int'!CA71</f>
        <v>0</v>
      </c>
      <c r="CB71" s="102">
        <f>'Datos Simulación Dinámica Int'!CB71</f>
        <v>0</v>
      </c>
      <c r="CC71" s="102">
        <f>'Datos Simulación Dinámica Int'!CC71</f>
        <v>0</v>
      </c>
      <c r="CD71" s="102">
        <f>'Datos Simulación Dinámica Int'!CD71</f>
        <v>0</v>
      </c>
      <c r="CE71" s="102">
        <f>'Datos Simulación Dinámica Int'!CE71</f>
        <v>0</v>
      </c>
      <c r="CF71" s="102">
        <f>'Datos Simulación Dinámica Int'!CF71</f>
        <v>0</v>
      </c>
      <c r="CG71" s="169">
        <f>'Datos Simulación Dinámica Int'!CG71</f>
        <v>138691.00000000003</v>
      </c>
      <c r="CH71" s="165">
        <f>'Datos Simulación Dinámica Int'!CH71</f>
        <v>0</v>
      </c>
      <c r="CI71" s="103">
        <f>'Datos Simulación Dinámica Int'!CI71</f>
        <v>0</v>
      </c>
      <c r="CJ71" s="103">
        <f>'Datos Simulación Dinámica Int'!CJ71</f>
        <v>0</v>
      </c>
      <c r="CK71" s="103">
        <f>'Datos Simulación Dinámica Int'!CK71</f>
        <v>0</v>
      </c>
      <c r="CL71" s="103">
        <f>'Datos Simulación Dinámica Int'!CL71</f>
        <v>0</v>
      </c>
      <c r="CM71" s="103">
        <f>'Datos Simulación Dinámica Int'!CM71</f>
        <v>0</v>
      </c>
      <c r="CN71" s="103">
        <f>'Datos Simulación Dinámica Int'!CN71</f>
        <v>0</v>
      </c>
      <c r="CO71" s="173">
        <f>'Datos Simulación Dinámica Int'!CO71</f>
        <v>2.2204460492503131E-14</v>
      </c>
      <c r="CP71" s="113">
        <f>'Datos Simulación Dinámica Int'!CP71</f>
        <v>0</v>
      </c>
      <c r="CQ71" s="102">
        <f>'Datos Simulación Dinámica Int'!CQ71</f>
        <v>0</v>
      </c>
      <c r="CR71" s="102">
        <f>'Datos Simulación Dinámica Int'!CR71</f>
        <v>0</v>
      </c>
      <c r="CS71" s="102">
        <f>'Datos Simulación Dinámica Int'!CS71</f>
        <v>0</v>
      </c>
      <c r="CT71" s="102">
        <f>'Datos Simulación Dinámica Int'!CT71</f>
        <v>0</v>
      </c>
      <c r="CU71" s="102">
        <f>'Datos Simulación Dinámica Int'!CU71</f>
        <v>0</v>
      </c>
      <c r="CV71" s="169">
        <f>'Datos Simulación Dinámica Int'!CV71</f>
        <v>28595.000000000004</v>
      </c>
      <c r="CW71" s="165">
        <f>'Datos Simulación Dinámica Int'!CW71</f>
        <v>0</v>
      </c>
      <c r="CX71" s="103">
        <f>'Datos Simulación Dinámica Int'!CX71</f>
        <v>0</v>
      </c>
      <c r="CY71" s="103">
        <f>'Datos Simulación Dinámica Int'!CY71</f>
        <v>0</v>
      </c>
      <c r="CZ71" s="103">
        <f>'Datos Simulación Dinámica Int'!CZ71</f>
        <v>0</v>
      </c>
      <c r="DA71" s="103">
        <f>'Datos Simulación Dinámica Int'!DA71</f>
        <v>0</v>
      </c>
      <c r="DB71" s="103">
        <f>'Datos Simulación Dinámica Int'!DB71</f>
        <v>0</v>
      </c>
      <c r="DC71" s="103">
        <f>'Datos Simulación Dinámica Int'!DC71</f>
        <v>0</v>
      </c>
      <c r="DD71" s="173">
        <f>'Datos Simulación Dinámica Int'!DD71</f>
        <v>2.2204460492503131E-14</v>
      </c>
      <c r="DE71" s="113">
        <f>'Datos Simulación Dinámica Int'!DE71</f>
        <v>0</v>
      </c>
      <c r="DF71" s="102">
        <f>'Datos Simulación Dinámica Int'!DF71</f>
        <v>0</v>
      </c>
      <c r="DG71" s="102">
        <f>'Datos Simulación Dinámica Int'!DG71</f>
        <v>0</v>
      </c>
      <c r="DH71" s="102">
        <f>'Datos Simulación Dinámica Int'!DH71</f>
        <v>0</v>
      </c>
      <c r="DI71" s="102">
        <f>'Datos Simulación Dinámica Int'!DI71</f>
        <v>0</v>
      </c>
      <c r="DJ71" s="102">
        <f>'Datos Simulación Dinámica Int'!DJ71</f>
        <v>0</v>
      </c>
      <c r="DK71" s="169">
        <f>'Datos Simulación Dinámica Int'!DK71</f>
        <v>4749981.0000000009</v>
      </c>
      <c r="DL71" s="165">
        <f>'Datos Simulación Dinámica Int'!DL71</f>
        <v>0</v>
      </c>
      <c r="DM71" s="103">
        <f>'Datos Simulación Dinámica Int'!DM71</f>
        <v>0</v>
      </c>
      <c r="DN71" s="103">
        <f>'Datos Simulación Dinámica Int'!DN71</f>
        <v>0</v>
      </c>
      <c r="DO71" s="103">
        <f>'Datos Simulación Dinámica Int'!DO71</f>
        <v>0</v>
      </c>
      <c r="DP71" s="103">
        <f>'Datos Simulación Dinámica Int'!DP71</f>
        <v>0</v>
      </c>
      <c r="DQ71" s="103">
        <f>'Datos Simulación Dinámica Int'!DQ71</f>
        <v>0</v>
      </c>
      <c r="DR71" s="103">
        <f>'Datos Simulación Dinámica Int'!DR71</f>
        <v>0</v>
      </c>
      <c r="DS71" s="173">
        <f>'Datos Simulación Dinámica Int'!DS71</f>
        <v>2.2204460492503131E-14</v>
      </c>
      <c r="DT71" s="102">
        <f>'Datos Simulación Dinámica Int'!DT71</f>
        <v>0</v>
      </c>
      <c r="DU71" s="102">
        <f>'Datos Simulación Dinámica Int'!DU71</f>
        <v>0</v>
      </c>
      <c r="DV71" s="102">
        <f>'Datos Simulación Dinámica Int'!DV71</f>
        <v>0</v>
      </c>
      <c r="DW71" s="102">
        <f>'Datos Simulación Dinámica Int'!DW71</f>
        <v>0</v>
      </c>
      <c r="DX71" s="102">
        <f>'Datos Simulación Dinámica Int'!DX71</f>
        <v>0</v>
      </c>
      <c r="DY71" s="102">
        <f>'Datos Simulación Dinámica Int'!DY71</f>
        <v>0</v>
      </c>
    </row>
    <row r="72" spans="1:129" ht="15" customHeight="1" x14ac:dyDescent="0.55000000000000004">
      <c r="A72" s="152">
        <f>'Datos Simulación Dinámica Int'!A72</f>
        <v>64</v>
      </c>
      <c r="B72" s="152" t="str">
        <f>'Datos Simulación Dinámica Int'!B72</f>
        <v>042001</v>
      </c>
      <c r="C72" s="151" t="str">
        <f>'Datos Simulación Dinámica Int'!C72</f>
        <v>Actividades profesionales, técnicas y administrativas</v>
      </c>
      <c r="D72" s="165">
        <f>'Datos Simulación Dinámica Int'!D72</f>
        <v>673778.41616423754</v>
      </c>
      <c r="E72" s="162">
        <f>'Datos Simulación Dinámica Int'!E72</f>
        <v>553117.85920936451</v>
      </c>
      <c r="F72" s="162">
        <f>'Datos Simulación Dinámica Int'!F72</f>
        <v>0</v>
      </c>
      <c r="G72" s="162">
        <f>'Datos Simulación Dinámica Int'!G72</f>
        <v>0</v>
      </c>
      <c r="H72" s="162">
        <f>'Datos Simulación Dinámica Int'!H72</f>
        <v>113401.64451973201</v>
      </c>
      <c r="I72" s="162">
        <f>'Datos Simulación Dinámica Int'!I72</f>
        <v>0</v>
      </c>
      <c r="J72" s="162">
        <f>'Datos Simulación Dinámica Int'!J72</f>
        <v>7258.9124351409946</v>
      </c>
      <c r="K72" s="315">
        <f>'Datos Simulación Dinámica Int'!K72</f>
        <v>10203005.000000006</v>
      </c>
      <c r="L72" s="321">
        <f>'Datos Simulación Dinámica Int'!L72</f>
        <v>407008.00000000023</v>
      </c>
      <c r="M72" s="321">
        <f>'Datos Simulación Dinámica Int'!M72</f>
        <v>148073.12779299123</v>
      </c>
      <c r="N72" s="321">
        <f>'Datos Simulación Dinámica Int'!N72</f>
        <v>7818574</v>
      </c>
      <c r="O72" s="321">
        <f>'Datos Simulación Dinámica Int'!O72</f>
        <v>3276636</v>
      </c>
      <c r="P72" s="321">
        <f>'Datos Simulación Dinámica Int'!P72</f>
        <v>12873</v>
      </c>
      <c r="Q72" s="321">
        <f>'Datos Simulación Dinámica Int'!Q72</f>
        <v>4529065</v>
      </c>
      <c r="R72" s="318">
        <f>'Datos Simulación Dinámica Int'!R72</f>
        <v>673778.41616423754</v>
      </c>
      <c r="S72" s="162">
        <f>'Datos Simulación Dinámica Int'!S72</f>
        <v>553117.85920936451</v>
      </c>
      <c r="T72" s="162">
        <f>'Datos Simulación Dinámica Int'!T72</f>
        <v>0</v>
      </c>
      <c r="U72" s="162">
        <f>'Datos Simulación Dinámica Int'!U72</f>
        <v>0</v>
      </c>
      <c r="V72" s="162">
        <f>'Datos Simulación Dinámica Int'!V72</f>
        <v>113401.64451973201</v>
      </c>
      <c r="W72" s="162">
        <f>'Datos Simulación Dinámica Int'!W72</f>
        <v>0</v>
      </c>
      <c r="X72" s="162">
        <f>'Datos Simulación Dinámica Int'!X72</f>
        <v>7258.9124351409946</v>
      </c>
      <c r="Y72" s="170">
        <f>'Datos Simulación Dinámica Int'!Y72</f>
        <v>10203005.000000006</v>
      </c>
      <c r="Z72" s="165">
        <f>'Datos Simulación Dinámica Int'!Z72</f>
        <v>0</v>
      </c>
      <c r="AA72" s="162">
        <f>'Datos Simulación Dinámica Int'!AA72</f>
        <v>0</v>
      </c>
      <c r="AB72" s="162">
        <f>'Datos Simulación Dinámica Int'!AB72</f>
        <v>0</v>
      </c>
      <c r="AC72" s="162">
        <f>'Datos Simulación Dinámica Int'!AC72</f>
        <v>0</v>
      </c>
      <c r="AD72" s="162">
        <f>'Datos Simulación Dinámica Int'!AD72</f>
        <v>0</v>
      </c>
      <c r="AE72" s="162">
        <f>'Datos Simulación Dinámica Int'!AE72</f>
        <v>0</v>
      </c>
      <c r="AF72" s="162">
        <f>'Datos Simulación Dinámica Int'!AF72</f>
        <v>0</v>
      </c>
      <c r="AG72" s="173">
        <f>'Datos Simulación Dinámica Int'!AG72</f>
        <v>0</v>
      </c>
      <c r="AH72" s="164">
        <f>'Datos Simulación Dinámica Int'!AH72</f>
        <v>0</v>
      </c>
      <c r="AI72" s="164">
        <f>'Datos Simulación Dinámica Int'!AI72</f>
        <v>0</v>
      </c>
      <c r="AJ72" s="164">
        <f>'Datos Simulación Dinámica Int'!AJ72</f>
        <v>0</v>
      </c>
      <c r="AK72" s="164">
        <f>'Datos Simulación Dinámica Int'!AK72</f>
        <v>0</v>
      </c>
      <c r="AL72" s="164">
        <f>'Datos Simulación Dinámica Int'!AL72</f>
        <v>0</v>
      </c>
      <c r="AM72" s="164">
        <f>'Datos Simulación Dinámica Int'!AM72</f>
        <v>0</v>
      </c>
      <c r="AN72" s="169">
        <f>'Datos Simulación Dinámica Int'!AN72</f>
        <v>407008</v>
      </c>
      <c r="AO72" s="165">
        <f>'Datos Simulación Dinámica Int'!AO72</f>
        <v>0</v>
      </c>
      <c r="AP72" s="162">
        <f>'Datos Simulación Dinámica Int'!AP72</f>
        <v>0</v>
      </c>
      <c r="AQ72" s="162">
        <f>'Datos Simulación Dinámica Int'!AQ72</f>
        <v>0</v>
      </c>
      <c r="AR72" s="162">
        <f>'Datos Simulación Dinámica Int'!AR72</f>
        <v>0</v>
      </c>
      <c r="AS72" s="162">
        <f>'Datos Simulación Dinámica Int'!AS72</f>
        <v>0</v>
      </c>
      <c r="AT72" s="162">
        <f>'Datos Simulación Dinámica Int'!AT72</f>
        <v>0</v>
      </c>
      <c r="AU72" s="162">
        <f>'Datos Simulación Dinámica Int'!AU72</f>
        <v>0</v>
      </c>
      <c r="AV72" s="173">
        <f>'Datos Simulación Dinámica Int'!AV72</f>
        <v>-5.5511151231257827E-14</v>
      </c>
      <c r="AW72" s="164">
        <f>'Datos Simulación Dinámica Int'!AW72</f>
        <v>0</v>
      </c>
      <c r="AX72" s="164">
        <f>'Datos Simulación Dinámica Int'!AX72</f>
        <v>0</v>
      </c>
      <c r="AY72" s="164">
        <f>'Datos Simulación Dinámica Int'!AY72</f>
        <v>0</v>
      </c>
      <c r="AZ72" s="164">
        <f>'Datos Simulación Dinámica Int'!AZ72</f>
        <v>0</v>
      </c>
      <c r="BA72" s="164">
        <f>'Datos Simulación Dinámica Int'!BA72</f>
        <v>0</v>
      </c>
      <c r="BB72" s="164">
        <f>'Datos Simulación Dinámica Int'!BB72</f>
        <v>0</v>
      </c>
      <c r="BC72" s="169">
        <f>'Datos Simulación Dinámica Int'!BC72</f>
        <v>148073.12779299132</v>
      </c>
      <c r="BD72" s="165">
        <f>'Datos Simulación Dinámica Int'!BD72</f>
        <v>0</v>
      </c>
      <c r="BE72" s="103">
        <f>'Datos Simulación Dinámica Int'!BE72</f>
        <v>0</v>
      </c>
      <c r="BF72" s="103">
        <f>'Datos Simulación Dinámica Int'!BF72</f>
        <v>0</v>
      </c>
      <c r="BG72" s="103">
        <f>'Datos Simulación Dinámica Int'!BG72</f>
        <v>0</v>
      </c>
      <c r="BH72" s="103">
        <f>'Datos Simulación Dinámica Int'!BH72</f>
        <v>0</v>
      </c>
      <c r="BI72" s="103">
        <f>'Datos Simulación Dinámica Int'!BI72</f>
        <v>0</v>
      </c>
      <c r="BJ72" s="103">
        <f>'Datos Simulación Dinámica Int'!BJ72</f>
        <v>0</v>
      </c>
      <c r="BK72" s="173">
        <f>'Datos Simulación Dinámica Int'!BK72</f>
        <v>6.6613381477509392E-14</v>
      </c>
      <c r="BL72" s="113">
        <f>'Datos Simulación Dinámica Int'!BL72</f>
        <v>0</v>
      </c>
      <c r="BM72" s="102">
        <f>'Datos Simulación Dinámica Int'!BM72</f>
        <v>0</v>
      </c>
      <c r="BN72" s="102">
        <f>'Datos Simulación Dinámica Int'!BN72</f>
        <v>0</v>
      </c>
      <c r="BO72" s="102">
        <f>'Datos Simulación Dinámica Int'!BO72</f>
        <v>0</v>
      </c>
      <c r="BP72" s="102">
        <f>'Datos Simulación Dinámica Int'!BP72</f>
        <v>0</v>
      </c>
      <c r="BQ72" s="102">
        <f>'Datos Simulación Dinámica Int'!BQ72</f>
        <v>0</v>
      </c>
      <c r="BR72" s="169">
        <f>'Datos Simulación Dinámica Int'!BR72</f>
        <v>7818574.0000000047</v>
      </c>
      <c r="BS72" s="165">
        <f>'Datos Simulación Dinámica Int'!BS72</f>
        <v>0</v>
      </c>
      <c r="BT72" s="103">
        <f>'Datos Simulación Dinámica Int'!BT72</f>
        <v>0</v>
      </c>
      <c r="BU72" s="103">
        <f>'Datos Simulación Dinámica Int'!BU72</f>
        <v>0</v>
      </c>
      <c r="BV72" s="103">
        <f>'Datos Simulación Dinámica Int'!BV72</f>
        <v>0</v>
      </c>
      <c r="BW72" s="103">
        <f>'Datos Simulación Dinámica Int'!BW72</f>
        <v>0</v>
      </c>
      <c r="BX72" s="103">
        <f>'Datos Simulación Dinámica Int'!BX72</f>
        <v>0</v>
      </c>
      <c r="BY72" s="103">
        <f>'Datos Simulación Dinámica Int'!BY72</f>
        <v>0</v>
      </c>
      <c r="BZ72" s="173">
        <f>'Datos Simulación Dinámica Int'!BZ72</f>
        <v>6.6613381477509392E-14</v>
      </c>
      <c r="CA72" s="113">
        <f>'Datos Simulación Dinámica Int'!CA72</f>
        <v>0</v>
      </c>
      <c r="CB72" s="102">
        <f>'Datos Simulación Dinámica Int'!CB72</f>
        <v>0</v>
      </c>
      <c r="CC72" s="102">
        <f>'Datos Simulación Dinámica Int'!CC72</f>
        <v>0</v>
      </c>
      <c r="CD72" s="102">
        <f>'Datos Simulación Dinámica Int'!CD72</f>
        <v>0</v>
      </c>
      <c r="CE72" s="102">
        <f>'Datos Simulación Dinámica Int'!CE72</f>
        <v>0</v>
      </c>
      <c r="CF72" s="102">
        <f>'Datos Simulación Dinámica Int'!CF72</f>
        <v>0</v>
      </c>
      <c r="CG72" s="169">
        <f>'Datos Simulación Dinámica Int'!CG72</f>
        <v>3276636.0000000019</v>
      </c>
      <c r="CH72" s="165">
        <f>'Datos Simulación Dinámica Int'!CH72</f>
        <v>0</v>
      </c>
      <c r="CI72" s="103">
        <f>'Datos Simulación Dinámica Int'!CI72</f>
        <v>0</v>
      </c>
      <c r="CJ72" s="103">
        <f>'Datos Simulación Dinámica Int'!CJ72</f>
        <v>0</v>
      </c>
      <c r="CK72" s="103">
        <f>'Datos Simulación Dinámica Int'!CK72</f>
        <v>0</v>
      </c>
      <c r="CL72" s="103">
        <f>'Datos Simulación Dinámica Int'!CL72</f>
        <v>0</v>
      </c>
      <c r="CM72" s="103">
        <f>'Datos Simulación Dinámica Int'!CM72</f>
        <v>0</v>
      </c>
      <c r="CN72" s="103">
        <f>'Datos Simulación Dinámica Int'!CN72</f>
        <v>0</v>
      </c>
      <c r="CO72" s="173">
        <f>'Datos Simulación Dinámica Int'!CO72</f>
        <v>6.6613381477509392E-14</v>
      </c>
      <c r="CP72" s="113">
        <f>'Datos Simulación Dinámica Int'!CP72</f>
        <v>0</v>
      </c>
      <c r="CQ72" s="102">
        <f>'Datos Simulación Dinámica Int'!CQ72</f>
        <v>0</v>
      </c>
      <c r="CR72" s="102">
        <f>'Datos Simulación Dinámica Int'!CR72</f>
        <v>0</v>
      </c>
      <c r="CS72" s="102">
        <f>'Datos Simulación Dinámica Int'!CS72</f>
        <v>0</v>
      </c>
      <c r="CT72" s="102">
        <f>'Datos Simulación Dinámica Int'!CT72</f>
        <v>0</v>
      </c>
      <c r="CU72" s="102">
        <f>'Datos Simulación Dinámica Int'!CU72</f>
        <v>0</v>
      </c>
      <c r="CV72" s="169">
        <f>'Datos Simulación Dinámica Int'!CV72</f>
        <v>12873.000000000007</v>
      </c>
      <c r="CW72" s="165">
        <f>'Datos Simulación Dinámica Int'!CW72</f>
        <v>0</v>
      </c>
      <c r="CX72" s="103">
        <f>'Datos Simulación Dinámica Int'!CX72</f>
        <v>0</v>
      </c>
      <c r="CY72" s="103">
        <f>'Datos Simulación Dinámica Int'!CY72</f>
        <v>0</v>
      </c>
      <c r="CZ72" s="103">
        <f>'Datos Simulación Dinámica Int'!CZ72</f>
        <v>0</v>
      </c>
      <c r="DA72" s="103">
        <f>'Datos Simulación Dinámica Int'!DA72</f>
        <v>0</v>
      </c>
      <c r="DB72" s="103">
        <f>'Datos Simulación Dinámica Int'!DB72</f>
        <v>0</v>
      </c>
      <c r="DC72" s="103">
        <f>'Datos Simulación Dinámica Int'!DC72</f>
        <v>0</v>
      </c>
      <c r="DD72" s="173">
        <f>'Datos Simulación Dinámica Int'!DD72</f>
        <v>6.6613381477509392E-14</v>
      </c>
      <c r="DE72" s="113">
        <f>'Datos Simulación Dinámica Int'!DE72</f>
        <v>0</v>
      </c>
      <c r="DF72" s="102">
        <f>'Datos Simulación Dinámica Int'!DF72</f>
        <v>0</v>
      </c>
      <c r="DG72" s="102">
        <f>'Datos Simulación Dinámica Int'!DG72</f>
        <v>0</v>
      </c>
      <c r="DH72" s="102">
        <f>'Datos Simulación Dinámica Int'!DH72</f>
        <v>0</v>
      </c>
      <c r="DI72" s="102">
        <f>'Datos Simulación Dinámica Int'!DI72</f>
        <v>0</v>
      </c>
      <c r="DJ72" s="102">
        <f>'Datos Simulación Dinámica Int'!DJ72</f>
        <v>0</v>
      </c>
      <c r="DK72" s="169">
        <f>'Datos Simulación Dinámica Int'!DK72</f>
        <v>4529065.0000000028</v>
      </c>
      <c r="DL72" s="165">
        <f>'Datos Simulación Dinámica Int'!DL72</f>
        <v>0</v>
      </c>
      <c r="DM72" s="103">
        <f>'Datos Simulación Dinámica Int'!DM72</f>
        <v>0</v>
      </c>
      <c r="DN72" s="103">
        <f>'Datos Simulación Dinámica Int'!DN72</f>
        <v>0</v>
      </c>
      <c r="DO72" s="103">
        <f>'Datos Simulación Dinámica Int'!DO72</f>
        <v>0</v>
      </c>
      <c r="DP72" s="103">
        <f>'Datos Simulación Dinámica Int'!DP72</f>
        <v>0</v>
      </c>
      <c r="DQ72" s="103">
        <f>'Datos Simulación Dinámica Int'!DQ72</f>
        <v>0</v>
      </c>
      <c r="DR72" s="103">
        <f>'Datos Simulación Dinámica Int'!DR72</f>
        <v>0</v>
      </c>
      <c r="DS72" s="173">
        <f>'Datos Simulación Dinámica Int'!DS72</f>
        <v>6.6613381477509392E-14</v>
      </c>
      <c r="DT72" s="102">
        <f>'Datos Simulación Dinámica Int'!DT72</f>
        <v>0</v>
      </c>
      <c r="DU72" s="102">
        <f>'Datos Simulación Dinámica Int'!DU72</f>
        <v>0</v>
      </c>
      <c r="DV72" s="102">
        <f>'Datos Simulación Dinámica Int'!DV72</f>
        <v>0</v>
      </c>
      <c r="DW72" s="102">
        <f>'Datos Simulación Dinámica Int'!DW72</f>
        <v>0</v>
      </c>
      <c r="DX72" s="102">
        <f>'Datos Simulación Dinámica Int'!DX72</f>
        <v>0</v>
      </c>
      <c r="DY72" s="102">
        <f>'Datos Simulación Dinámica Int'!DY72</f>
        <v>0</v>
      </c>
    </row>
    <row r="73" spans="1:129" ht="15" customHeight="1" x14ac:dyDescent="0.55000000000000004">
      <c r="A73" s="152">
        <f>'Datos Simulación Dinámica Int'!A73</f>
        <v>65</v>
      </c>
      <c r="B73" s="152" t="str">
        <f>'Datos Simulación Dinámica Int'!B73</f>
        <v>043001</v>
      </c>
      <c r="C73" s="151" t="str">
        <f>'Datos Simulación Dinámica Int'!C73</f>
        <v>Administración pública, defensa; planes de seguridad social obligatoria</v>
      </c>
      <c r="D73" s="165">
        <f>'Datos Simulación Dinámica Int'!D73</f>
        <v>8549086.2151096072</v>
      </c>
      <c r="E73" s="162">
        <f>'Datos Simulación Dinámica Int'!E73</f>
        <v>1656987.3140091209</v>
      </c>
      <c r="F73" s="162">
        <f>'Datos Simulación Dinámica Int'!F73</f>
        <v>6829149</v>
      </c>
      <c r="G73" s="162">
        <f>'Datos Simulación Dinámica Int'!G73</f>
        <v>120.29679190291191</v>
      </c>
      <c r="H73" s="162">
        <f>'Datos Simulación Dinámica Int'!H73</f>
        <v>59901.216573166123</v>
      </c>
      <c r="I73" s="162">
        <f>'Datos Simulación Dinámica Int'!I73</f>
        <v>536.70420300864748</v>
      </c>
      <c r="J73" s="162">
        <f>'Datos Simulación Dinámica Int'!J73</f>
        <v>2391.6835324098188</v>
      </c>
      <c r="K73" s="315">
        <f>'Datos Simulación Dinámica Int'!K73</f>
        <v>8632733.0000000019</v>
      </c>
      <c r="L73" s="321">
        <f>'Datos Simulación Dinámica Int'!L73</f>
        <v>194921.00000000003</v>
      </c>
      <c r="M73" s="321">
        <f>'Datos Simulación Dinámica Int'!M73</f>
        <v>170681.37764786105</v>
      </c>
      <c r="N73" s="321">
        <f>'Datos Simulación Dinámica Int'!N73</f>
        <v>7049732</v>
      </c>
      <c r="O73" s="321">
        <f>'Datos Simulación Dinámica Int'!O73</f>
        <v>5098156</v>
      </c>
      <c r="P73" s="321">
        <f>'Datos Simulación Dinámica Int'!P73</f>
        <v>5233</v>
      </c>
      <c r="Q73" s="321">
        <f>'Datos Simulación Dinámica Int'!Q73</f>
        <v>1946343</v>
      </c>
      <c r="R73" s="318">
        <f>'Datos Simulación Dinámica Int'!R73</f>
        <v>8549086.2151096072</v>
      </c>
      <c r="S73" s="162">
        <f>'Datos Simulación Dinámica Int'!S73</f>
        <v>1656987.3140091209</v>
      </c>
      <c r="T73" s="162">
        <f>'Datos Simulación Dinámica Int'!T73</f>
        <v>6829149</v>
      </c>
      <c r="U73" s="162">
        <f>'Datos Simulación Dinámica Int'!U73</f>
        <v>120.29679190291191</v>
      </c>
      <c r="V73" s="162">
        <f>'Datos Simulación Dinámica Int'!V73</f>
        <v>59901.216573166123</v>
      </c>
      <c r="W73" s="162">
        <f>'Datos Simulación Dinámica Int'!W73</f>
        <v>536.70420300864748</v>
      </c>
      <c r="X73" s="162">
        <f>'Datos Simulación Dinámica Int'!X73</f>
        <v>2391.6835324098188</v>
      </c>
      <c r="Y73" s="170">
        <f>'Datos Simulación Dinámica Int'!Y73</f>
        <v>8632733.0000000019</v>
      </c>
      <c r="Z73" s="165">
        <f>'Datos Simulación Dinámica Int'!Z73</f>
        <v>0</v>
      </c>
      <c r="AA73" s="162">
        <f>'Datos Simulación Dinámica Int'!AA73</f>
        <v>0</v>
      </c>
      <c r="AB73" s="162">
        <f>'Datos Simulación Dinámica Int'!AB73</f>
        <v>0</v>
      </c>
      <c r="AC73" s="162">
        <f>'Datos Simulación Dinámica Int'!AC73</f>
        <v>0</v>
      </c>
      <c r="AD73" s="162">
        <f>'Datos Simulación Dinámica Int'!AD73</f>
        <v>0</v>
      </c>
      <c r="AE73" s="162">
        <f>'Datos Simulación Dinámica Int'!AE73</f>
        <v>0</v>
      </c>
      <c r="AF73" s="162">
        <f>'Datos Simulación Dinámica Int'!AF73</f>
        <v>0</v>
      </c>
      <c r="AG73" s="173">
        <f>'Datos Simulación Dinámica Int'!AG73</f>
        <v>0</v>
      </c>
      <c r="AH73" s="164">
        <f>'Datos Simulación Dinámica Int'!AH73</f>
        <v>0</v>
      </c>
      <c r="AI73" s="164">
        <f>'Datos Simulación Dinámica Int'!AI73</f>
        <v>0</v>
      </c>
      <c r="AJ73" s="164">
        <f>'Datos Simulación Dinámica Int'!AJ73</f>
        <v>0</v>
      </c>
      <c r="AK73" s="164">
        <f>'Datos Simulación Dinámica Int'!AK73</f>
        <v>0</v>
      </c>
      <c r="AL73" s="164">
        <f>'Datos Simulación Dinámica Int'!AL73</f>
        <v>0</v>
      </c>
      <c r="AM73" s="164">
        <f>'Datos Simulación Dinámica Int'!AM73</f>
        <v>0</v>
      </c>
      <c r="AN73" s="169">
        <f>'Datos Simulación Dinámica Int'!AN73</f>
        <v>194921</v>
      </c>
      <c r="AO73" s="165">
        <f>'Datos Simulación Dinámica Int'!AO73</f>
        <v>0</v>
      </c>
      <c r="AP73" s="162">
        <f>'Datos Simulación Dinámica Int'!AP73</f>
        <v>0</v>
      </c>
      <c r="AQ73" s="162">
        <f>'Datos Simulación Dinámica Int'!AQ73</f>
        <v>0</v>
      </c>
      <c r="AR73" s="162">
        <f>'Datos Simulación Dinámica Int'!AR73</f>
        <v>0</v>
      </c>
      <c r="AS73" s="162">
        <f>'Datos Simulación Dinámica Int'!AS73</f>
        <v>0</v>
      </c>
      <c r="AT73" s="162">
        <f>'Datos Simulación Dinámica Int'!AT73</f>
        <v>0</v>
      </c>
      <c r="AU73" s="162">
        <f>'Datos Simulación Dinámica Int'!AU73</f>
        <v>0</v>
      </c>
      <c r="AV73" s="173">
        <f>'Datos Simulación Dinámica Int'!AV73</f>
        <v>-1.1102230246251565E-14</v>
      </c>
      <c r="AW73" s="164">
        <f>'Datos Simulación Dinámica Int'!AW73</f>
        <v>0</v>
      </c>
      <c r="AX73" s="164">
        <f>'Datos Simulación Dinámica Int'!AX73</f>
        <v>0</v>
      </c>
      <c r="AY73" s="164">
        <f>'Datos Simulación Dinámica Int'!AY73</f>
        <v>0</v>
      </c>
      <c r="AZ73" s="164">
        <f>'Datos Simulación Dinámica Int'!AZ73</f>
        <v>0</v>
      </c>
      <c r="BA73" s="164">
        <f>'Datos Simulación Dinámica Int'!BA73</f>
        <v>0</v>
      </c>
      <c r="BB73" s="164">
        <f>'Datos Simulación Dinámica Int'!BB73</f>
        <v>0</v>
      </c>
      <c r="BC73" s="169">
        <f>'Datos Simulación Dinámica Int'!BC73</f>
        <v>170681.37764786108</v>
      </c>
      <c r="BD73" s="165">
        <f>'Datos Simulación Dinámica Int'!BD73</f>
        <v>0</v>
      </c>
      <c r="BE73" s="103">
        <f>'Datos Simulación Dinámica Int'!BE73</f>
        <v>0</v>
      </c>
      <c r="BF73" s="103">
        <f>'Datos Simulación Dinámica Int'!BF73</f>
        <v>0</v>
      </c>
      <c r="BG73" s="103">
        <f>'Datos Simulación Dinámica Int'!BG73</f>
        <v>0</v>
      </c>
      <c r="BH73" s="103">
        <f>'Datos Simulación Dinámica Int'!BH73</f>
        <v>0</v>
      </c>
      <c r="BI73" s="103">
        <f>'Datos Simulación Dinámica Int'!BI73</f>
        <v>0</v>
      </c>
      <c r="BJ73" s="103">
        <f>'Datos Simulación Dinámica Int'!BJ73</f>
        <v>0</v>
      </c>
      <c r="BK73" s="173">
        <f>'Datos Simulación Dinámica Int'!BK73</f>
        <v>2.2204460492503131E-14</v>
      </c>
      <c r="BL73" s="113">
        <f>'Datos Simulación Dinámica Int'!BL73</f>
        <v>0</v>
      </c>
      <c r="BM73" s="102">
        <f>'Datos Simulación Dinámica Int'!BM73</f>
        <v>0</v>
      </c>
      <c r="BN73" s="102">
        <f>'Datos Simulación Dinámica Int'!BN73</f>
        <v>0</v>
      </c>
      <c r="BO73" s="102">
        <f>'Datos Simulación Dinámica Int'!BO73</f>
        <v>0</v>
      </c>
      <c r="BP73" s="102">
        <f>'Datos Simulación Dinámica Int'!BP73</f>
        <v>0</v>
      </c>
      <c r="BQ73" s="102">
        <f>'Datos Simulación Dinámica Int'!BQ73</f>
        <v>0</v>
      </c>
      <c r="BR73" s="169">
        <f>'Datos Simulación Dinámica Int'!BR73</f>
        <v>7049732.0000000009</v>
      </c>
      <c r="BS73" s="165">
        <f>'Datos Simulación Dinámica Int'!BS73</f>
        <v>0</v>
      </c>
      <c r="BT73" s="103">
        <f>'Datos Simulación Dinámica Int'!BT73</f>
        <v>0</v>
      </c>
      <c r="BU73" s="103">
        <f>'Datos Simulación Dinámica Int'!BU73</f>
        <v>0</v>
      </c>
      <c r="BV73" s="103">
        <f>'Datos Simulación Dinámica Int'!BV73</f>
        <v>0</v>
      </c>
      <c r="BW73" s="103">
        <f>'Datos Simulación Dinámica Int'!BW73</f>
        <v>0</v>
      </c>
      <c r="BX73" s="103">
        <f>'Datos Simulación Dinámica Int'!BX73</f>
        <v>0</v>
      </c>
      <c r="BY73" s="103">
        <f>'Datos Simulación Dinámica Int'!BY73</f>
        <v>0</v>
      </c>
      <c r="BZ73" s="173">
        <f>'Datos Simulación Dinámica Int'!BZ73</f>
        <v>2.2204460492503131E-14</v>
      </c>
      <c r="CA73" s="113">
        <f>'Datos Simulación Dinámica Int'!CA73</f>
        <v>0</v>
      </c>
      <c r="CB73" s="102">
        <f>'Datos Simulación Dinámica Int'!CB73</f>
        <v>0</v>
      </c>
      <c r="CC73" s="102">
        <f>'Datos Simulación Dinámica Int'!CC73</f>
        <v>0</v>
      </c>
      <c r="CD73" s="102">
        <f>'Datos Simulación Dinámica Int'!CD73</f>
        <v>0</v>
      </c>
      <c r="CE73" s="102">
        <f>'Datos Simulación Dinámica Int'!CE73</f>
        <v>0</v>
      </c>
      <c r="CF73" s="102">
        <f>'Datos Simulación Dinámica Int'!CF73</f>
        <v>0</v>
      </c>
      <c r="CG73" s="169">
        <f>'Datos Simulación Dinámica Int'!CG73</f>
        <v>5098156.0000000009</v>
      </c>
      <c r="CH73" s="165">
        <f>'Datos Simulación Dinámica Int'!CH73</f>
        <v>0</v>
      </c>
      <c r="CI73" s="103">
        <f>'Datos Simulación Dinámica Int'!CI73</f>
        <v>0</v>
      </c>
      <c r="CJ73" s="103">
        <f>'Datos Simulación Dinámica Int'!CJ73</f>
        <v>0</v>
      </c>
      <c r="CK73" s="103">
        <f>'Datos Simulación Dinámica Int'!CK73</f>
        <v>0</v>
      </c>
      <c r="CL73" s="103">
        <f>'Datos Simulación Dinámica Int'!CL73</f>
        <v>0</v>
      </c>
      <c r="CM73" s="103">
        <f>'Datos Simulación Dinámica Int'!CM73</f>
        <v>0</v>
      </c>
      <c r="CN73" s="103">
        <f>'Datos Simulación Dinámica Int'!CN73</f>
        <v>0</v>
      </c>
      <c r="CO73" s="173">
        <f>'Datos Simulación Dinámica Int'!CO73</f>
        <v>2.2204460492503131E-14</v>
      </c>
      <c r="CP73" s="113">
        <f>'Datos Simulación Dinámica Int'!CP73</f>
        <v>0</v>
      </c>
      <c r="CQ73" s="102">
        <f>'Datos Simulación Dinámica Int'!CQ73</f>
        <v>0</v>
      </c>
      <c r="CR73" s="102">
        <f>'Datos Simulación Dinámica Int'!CR73</f>
        <v>0</v>
      </c>
      <c r="CS73" s="102">
        <f>'Datos Simulación Dinámica Int'!CS73</f>
        <v>0</v>
      </c>
      <c r="CT73" s="102">
        <f>'Datos Simulación Dinámica Int'!CT73</f>
        <v>0</v>
      </c>
      <c r="CU73" s="102">
        <f>'Datos Simulación Dinámica Int'!CU73</f>
        <v>0</v>
      </c>
      <c r="CV73" s="169">
        <f>'Datos Simulación Dinámica Int'!CV73</f>
        <v>5233.0000000000018</v>
      </c>
      <c r="CW73" s="165">
        <f>'Datos Simulación Dinámica Int'!CW73</f>
        <v>0</v>
      </c>
      <c r="CX73" s="103">
        <f>'Datos Simulación Dinámica Int'!CX73</f>
        <v>0</v>
      </c>
      <c r="CY73" s="103">
        <f>'Datos Simulación Dinámica Int'!CY73</f>
        <v>0</v>
      </c>
      <c r="CZ73" s="103">
        <f>'Datos Simulación Dinámica Int'!CZ73</f>
        <v>0</v>
      </c>
      <c r="DA73" s="103">
        <f>'Datos Simulación Dinámica Int'!DA73</f>
        <v>0</v>
      </c>
      <c r="DB73" s="103">
        <f>'Datos Simulación Dinámica Int'!DB73</f>
        <v>0</v>
      </c>
      <c r="DC73" s="103">
        <f>'Datos Simulación Dinámica Int'!DC73</f>
        <v>0</v>
      </c>
      <c r="DD73" s="173">
        <f>'Datos Simulación Dinámica Int'!DD73</f>
        <v>4.4408920985006262E-14</v>
      </c>
      <c r="DE73" s="113">
        <f>'Datos Simulación Dinámica Int'!DE73</f>
        <v>0</v>
      </c>
      <c r="DF73" s="102">
        <f>'Datos Simulación Dinámica Int'!DF73</f>
        <v>0</v>
      </c>
      <c r="DG73" s="102">
        <f>'Datos Simulación Dinámica Int'!DG73</f>
        <v>0</v>
      </c>
      <c r="DH73" s="102">
        <f>'Datos Simulación Dinámica Int'!DH73</f>
        <v>0</v>
      </c>
      <c r="DI73" s="102">
        <f>'Datos Simulación Dinámica Int'!DI73</f>
        <v>0</v>
      </c>
      <c r="DJ73" s="102">
        <f>'Datos Simulación Dinámica Int'!DJ73</f>
        <v>0</v>
      </c>
      <c r="DK73" s="169">
        <f>'Datos Simulación Dinámica Int'!DK73</f>
        <v>1946343.0000000005</v>
      </c>
      <c r="DL73" s="165">
        <f>'Datos Simulación Dinámica Int'!DL73</f>
        <v>0</v>
      </c>
      <c r="DM73" s="103">
        <f>'Datos Simulación Dinámica Int'!DM73</f>
        <v>0</v>
      </c>
      <c r="DN73" s="103">
        <f>'Datos Simulación Dinámica Int'!DN73</f>
        <v>0</v>
      </c>
      <c r="DO73" s="103">
        <f>'Datos Simulación Dinámica Int'!DO73</f>
        <v>0</v>
      </c>
      <c r="DP73" s="103">
        <f>'Datos Simulación Dinámica Int'!DP73</f>
        <v>0</v>
      </c>
      <c r="DQ73" s="103">
        <f>'Datos Simulación Dinámica Int'!DQ73</f>
        <v>0</v>
      </c>
      <c r="DR73" s="103">
        <f>'Datos Simulación Dinámica Int'!DR73</f>
        <v>0</v>
      </c>
      <c r="DS73" s="173">
        <f>'Datos Simulación Dinámica Int'!DS73</f>
        <v>2.2204460492503131E-14</v>
      </c>
      <c r="DT73" s="102">
        <f>'Datos Simulación Dinámica Int'!DT73</f>
        <v>0</v>
      </c>
      <c r="DU73" s="102">
        <f>'Datos Simulación Dinámica Int'!DU73</f>
        <v>0</v>
      </c>
      <c r="DV73" s="102">
        <f>'Datos Simulación Dinámica Int'!DV73</f>
        <v>0</v>
      </c>
      <c r="DW73" s="102">
        <f>'Datos Simulación Dinámica Int'!DW73</f>
        <v>0</v>
      </c>
      <c r="DX73" s="102">
        <f>'Datos Simulación Dinámica Int'!DX73</f>
        <v>0</v>
      </c>
      <c r="DY73" s="102">
        <f>'Datos Simulación Dinámica Int'!DY73</f>
        <v>0</v>
      </c>
    </row>
    <row r="74" spans="1:129" ht="15" customHeight="1" x14ac:dyDescent="0.55000000000000004">
      <c r="A74" s="152">
        <f>'Datos Simulación Dinámica Int'!A74</f>
        <v>66</v>
      </c>
      <c r="B74" s="152" t="str">
        <f>'Datos Simulación Dinámica Int'!B74</f>
        <v>044001</v>
      </c>
      <c r="C74" s="151" t="str">
        <f>'Datos Simulación Dinámica Int'!C74</f>
        <v>Servicios de enseñanza privado</v>
      </c>
      <c r="D74" s="165">
        <f>'Datos Simulación Dinámica Int'!D74</f>
        <v>2315818.072816168</v>
      </c>
      <c r="E74" s="162">
        <f>'Datos Simulación Dinámica Int'!E74</f>
        <v>2297787.7632204019</v>
      </c>
      <c r="F74" s="162">
        <f>'Datos Simulación Dinámica Int'!F74</f>
        <v>0</v>
      </c>
      <c r="G74" s="162">
        <f>'Datos Simulación Dinámica Int'!G74</f>
        <v>17641</v>
      </c>
      <c r="H74" s="162">
        <f>'Datos Simulación Dinámica Int'!H74</f>
        <v>180.42698661710503</v>
      </c>
      <c r="I74" s="162">
        <f>'Datos Simulación Dinámica Int'!I74</f>
        <v>0</v>
      </c>
      <c r="J74" s="162">
        <f>'Datos Simulación Dinámica Int'!J74</f>
        <v>208.88260914896256</v>
      </c>
      <c r="K74" s="315">
        <f>'Datos Simulación Dinámica Int'!K74</f>
        <v>2340682</v>
      </c>
      <c r="L74" s="321">
        <f>'Datos Simulación Dinámica Int'!L74</f>
        <v>107374.00000000001</v>
      </c>
      <c r="M74" s="321">
        <f>'Datos Simulación Dinámica Int'!M74</f>
        <v>282867.43239290838</v>
      </c>
      <c r="N74" s="321">
        <f>'Datos Simulación Dinámica Int'!N74</f>
        <v>1702950</v>
      </c>
      <c r="O74" s="321">
        <f>'Datos Simulación Dinámica Int'!O74</f>
        <v>929307</v>
      </c>
      <c r="P74" s="321">
        <f>'Datos Simulación Dinámica Int'!P74</f>
        <v>5350</v>
      </c>
      <c r="Q74" s="321">
        <f>'Datos Simulación Dinámica Int'!Q74</f>
        <v>768293</v>
      </c>
      <c r="R74" s="318">
        <f>'Datos Simulación Dinámica Int'!R74</f>
        <v>2315818.072816168</v>
      </c>
      <c r="S74" s="162">
        <f>'Datos Simulación Dinámica Int'!S74</f>
        <v>2297787.7632204019</v>
      </c>
      <c r="T74" s="162">
        <f>'Datos Simulación Dinámica Int'!T74</f>
        <v>0</v>
      </c>
      <c r="U74" s="162">
        <f>'Datos Simulación Dinámica Int'!U74</f>
        <v>17641</v>
      </c>
      <c r="V74" s="162">
        <f>'Datos Simulación Dinámica Int'!V74</f>
        <v>180.42698661710503</v>
      </c>
      <c r="W74" s="162">
        <f>'Datos Simulación Dinámica Int'!W74</f>
        <v>0</v>
      </c>
      <c r="X74" s="162">
        <f>'Datos Simulación Dinámica Int'!X74</f>
        <v>208.88260914896256</v>
      </c>
      <c r="Y74" s="170">
        <f>'Datos Simulación Dinámica Int'!Y74</f>
        <v>2340682</v>
      </c>
      <c r="Z74" s="165">
        <f>'Datos Simulación Dinámica Int'!Z74</f>
        <v>0</v>
      </c>
      <c r="AA74" s="162">
        <f>'Datos Simulación Dinámica Int'!AA74</f>
        <v>0</v>
      </c>
      <c r="AB74" s="162">
        <f>'Datos Simulación Dinámica Int'!AB74</f>
        <v>0</v>
      </c>
      <c r="AC74" s="162">
        <f>'Datos Simulación Dinámica Int'!AC74</f>
        <v>0</v>
      </c>
      <c r="AD74" s="162">
        <f>'Datos Simulación Dinámica Int'!AD74</f>
        <v>0</v>
      </c>
      <c r="AE74" s="162">
        <f>'Datos Simulación Dinámica Int'!AE74</f>
        <v>0</v>
      </c>
      <c r="AF74" s="162">
        <f>'Datos Simulación Dinámica Int'!AF74</f>
        <v>0</v>
      </c>
      <c r="AG74" s="173">
        <f>'Datos Simulación Dinámica Int'!AG74</f>
        <v>0</v>
      </c>
      <c r="AH74" s="164">
        <f>'Datos Simulación Dinámica Int'!AH74</f>
        <v>0</v>
      </c>
      <c r="AI74" s="164">
        <f>'Datos Simulación Dinámica Int'!AI74</f>
        <v>0</v>
      </c>
      <c r="AJ74" s="164">
        <f>'Datos Simulación Dinámica Int'!AJ74</f>
        <v>0</v>
      </c>
      <c r="AK74" s="164">
        <f>'Datos Simulación Dinámica Int'!AK74</f>
        <v>0</v>
      </c>
      <c r="AL74" s="164">
        <f>'Datos Simulación Dinámica Int'!AL74</f>
        <v>0</v>
      </c>
      <c r="AM74" s="164">
        <f>'Datos Simulación Dinámica Int'!AM74</f>
        <v>0</v>
      </c>
      <c r="AN74" s="169">
        <f>'Datos Simulación Dinámica Int'!AN74</f>
        <v>107374</v>
      </c>
      <c r="AO74" s="165">
        <f>'Datos Simulación Dinámica Int'!AO74</f>
        <v>0</v>
      </c>
      <c r="AP74" s="162">
        <f>'Datos Simulación Dinámica Int'!AP74</f>
        <v>0</v>
      </c>
      <c r="AQ74" s="162">
        <f>'Datos Simulación Dinámica Int'!AQ74</f>
        <v>0</v>
      </c>
      <c r="AR74" s="162">
        <f>'Datos Simulación Dinámica Int'!AR74</f>
        <v>0</v>
      </c>
      <c r="AS74" s="162">
        <f>'Datos Simulación Dinámica Int'!AS74</f>
        <v>0</v>
      </c>
      <c r="AT74" s="162">
        <f>'Datos Simulación Dinámica Int'!AT74</f>
        <v>0</v>
      </c>
      <c r="AU74" s="162">
        <f>'Datos Simulación Dinámica Int'!AU74</f>
        <v>0</v>
      </c>
      <c r="AV74" s="173">
        <f>'Datos Simulación Dinámica Int'!AV74</f>
        <v>-1.1102230246251565E-14</v>
      </c>
      <c r="AW74" s="164">
        <f>'Datos Simulación Dinámica Int'!AW74</f>
        <v>0</v>
      </c>
      <c r="AX74" s="164">
        <f>'Datos Simulación Dinámica Int'!AX74</f>
        <v>0</v>
      </c>
      <c r="AY74" s="164">
        <f>'Datos Simulación Dinámica Int'!AY74</f>
        <v>0</v>
      </c>
      <c r="AZ74" s="164">
        <f>'Datos Simulación Dinámica Int'!AZ74</f>
        <v>0</v>
      </c>
      <c r="BA74" s="164">
        <f>'Datos Simulación Dinámica Int'!BA74</f>
        <v>0</v>
      </c>
      <c r="BB74" s="164">
        <f>'Datos Simulación Dinámica Int'!BB74</f>
        <v>0</v>
      </c>
      <c r="BC74" s="169">
        <f>'Datos Simulación Dinámica Int'!BC74</f>
        <v>282867.43239290838</v>
      </c>
      <c r="BD74" s="165">
        <f>'Datos Simulación Dinámica Int'!BD74</f>
        <v>0</v>
      </c>
      <c r="BE74" s="103">
        <f>'Datos Simulación Dinámica Int'!BE74</f>
        <v>0</v>
      </c>
      <c r="BF74" s="103">
        <f>'Datos Simulación Dinámica Int'!BF74</f>
        <v>0</v>
      </c>
      <c r="BG74" s="103">
        <f>'Datos Simulación Dinámica Int'!BG74</f>
        <v>0</v>
      </c>
      <c r="BH74" s="103">
        <f>'Datos Simulación Dinámica Int'!BH74</f>
        <v>0</v>
      </c>
      <c r="BI74" s="103">
        <f>'Datos Simulación Dinámica Int'!BI74</f>
        <v>0</v>
      </c>
      <c r="BJ74" s="103">
        <f>'Datos Simulación Dinámica Int'!BJ74</f>
        <v>0</v>
      </c>
      <c r="BK74" s="173">
        <f>'Datos Simulación Dinámica Int'!BK74</f>
        <v>0</v>
      </c>
      <c r="BL74" s="113">
        <f>'Datos Simulación Dinámica Int'!BL74</f>
        <v>0</v>
      </c>
      <c r="BM74" s="102">
        <f>'Datos Simulación Dinámica Int'!BM74</f>
        <v>0</v>
      </c>
      <c r="BN74" s="102">
        <f>'Datos Simulación Dinámica Int'!BN74</f>
        <v>0</v>
      </c>
      <c r="BO74" s="102">
        <f>'Datos Simulación Dinámica Int'!BO74</f>
        <v>0</v>
      </c>
      <c r="BP74" s="102">
        <f>'Datos Simulación Dinámica Int'!BP74</f>
        <v>0</v>
      </c>
      <c r="BQ74" s="102">
        <f>'Datos Simulación Dinámica Int'!BQ74</f>
        <v>0</v>
      </c>
      <c r="BR74" s="169">
        <f>'Datos Simulación Dinámica Int'!BR74</f>
        <v>1702950</v>
      </c>
      <c r="BS74" s="165">
        <f>'Datos Simulación Dinámica Int'!BS74</f>
        <v>0</v>
      </c>
      <c r="BT74" s="103">
        <f>'Datos Simulación Dinámica Int'!BT74</f>
        <v>0</v>
      </c>
      <c r="BU74" s="103">
        <f>'Datos Simulación Dinámica Int'!BU74</f>
        <v>0</v>
      </c>
      <c r="BV74" s="103">
        <f>'Datos Simulación Dinámica Int'!BV74</f>
        <v>0</v>
      </c>
      <c r="BW74" s="103">
        <f>'Datos Simulación Dinámica Int'!BW74</f>
        <v>0</v>
      </c>
      <c r="BX74" s="103">
        <f>'Datos Simulación Dinámica Int'!BX74</f>
        <v>0</v>
      </c>
      <c r="BY74" s="103">
        <f>'Datos Simulación Dinámica Int'!BY74</f>
        <v>0</v>
      </c>
      <c r="BZ74" s="173">
        <f>'Datos Simulación Dinámica Int'!BZ74</f>
        <v>0</v>
      </c>
      <c r="CA74" s="113">
        <f>'Datos Simulación Dinámica Int'!CA74</f>
        <v>0</v>
      </c>
      <c r="CB74" s="102">
        <f>'Datos Simulación Dinámica Int'!CB74</f>
        <v>0</v>
      </c>
      <c r="CC74" s="102">
        <f>'Datos Simulación Dinámica Int'!CC74</f>
        <v>0</v>
      </c>
      <c r="CD74" s="102">
        <f>'Datos Simulación Dinámica Int'!CD74</f>
        <v>0</v>
      </c>
      <c r="CE74" s="102">
        <f>'Datos Simulación Dinámica Int'!CE74</f>
        <v>0</v>
      </c>
      <c r="CF74" s="102">
        <f>'Datos Simulación Dinámica Int'!CF74</f>
        <v>0</v>
      </c>
      <c r="CG74" s="169">
        <f>'Datos Simulación Dinámica Int'!CG74</f>
        <v>929307</v>
      </c>
      <c r="CH74" s="165">
        <f>'Datos Simulación Dinámica Int'!CH74</f>
        <v>0</v>
      </c>
      <c r="CI74" s="103">
        <f>'Datos Simulación Dinámica Int'!CI74</f>
        <v>0</v>
      </c>
      <c r="CJ74" s="103">
        <f>'Datos Simulación Dinámica Int'!CJ74</f>
        <v>0</v>
      </c>
      <c r="CK74" s="103">
        <f>'Datos Simulación Dinámica Int'!CK74</f>
        <v>0</v>
      </c>
      <c r="CL74" s="103">
        <f>'Datos Simulación Dinámica Int'!CL74</f>
        <v>0</v>
      </c>
      <c r="CM74" s="103">
        <f>'Datos Simulación Dinámica Int'!CM74</f>
        <v>0</v>
      </c>
      <c r="CN74" s="103">
        <f>'Datos Simulación Dinámica Int'!CN74</f>
        <v>0</v>
      </c>
      <c r="CO74" s="173">
        <f>'Datos Simulación Dinámica Int'!CO74</f>
        <v>0</v>
      </c>
      <c r="CP74" s="113">
        <f>'Datos Simulación Dinámica Int'!CP74</f>
        <v>0</v>
      </c>
      <c r="CQ74" s="102">
        <f>'Datos Simulación Dinámica Int'!CQ74</f>
        <v>0</v>
      </c>
      <c r="CR74" s="102">
        <f>'Datos Simulación Dinámica Int'!CR74</f>
        <v>0</v>
      </c>
      <c r="CS74" s="102">
        <f>'Datos Simulación Dinámica Int'!CS74</f>
        <v>0</v>
      </c>
      <c r="CT74" s="102">
        <f>'Datos Simulación Dinámica Int'!CT74</f>
        <v>0</v>
      </c>
      <c r="CU74" s="102">
        <f>'Datos Simulación Dinámica Int'!CU74</f>
        <v>0</v>
      </c>
      <c r="CV74" s="169">
        <f>'Datos Simulación Dinámica Int'!CV74</f>
        <v>5350</v>
      </c>
      <c r="CW74" s="165">
        <f>'Datos Simulación Dinámica Int'!CW74</f>
        <v>0</v>
      </c>
      <c r="CX74" s="103">
        <f>'Datos Simulación Dinámica Int'!CX74</f>
        <v>0</v>
      </c>
      <c r="CY74" s="103">
        <f>'Datos Simulación Dinámica Int'!CY74</f>
        <v>0</v>
      </c>
      <c r="CZ74" s="103">
        <f>'Datos Simulación Dinámica Int'!CZ74</f>
        <v>0</v>
      </c>
      <c r="DA74" s="103">
        <f>'Datos Simulación Dinámica Int'!DA74</f>
        <v>0</v>
      </c>
      <c r="DB74" s="103">
        <f>'Datos Simulación Dinámica Int'!DB74</f>
        <v>0</v>
      </c>
      <c r="DC74" s="103">
        <f>'Datos Simulación Dinámica Int'!DC74</f>
        <v>0</v>
      </c>
      <c r="DD74" s="173">
        <f>'Datos Simulación Dinámica Int'!DD74</f>
        <v>0</v>
      </c>
      <c r="DE74" s="113">
        <f>'Datos Simulación Dinámica Int'!DE74</f>
        <v>0</v>
      </c>
      <c r="DF74" s="102">
        <f>'Datos Simulación Dinámica Int'!DF74</f>
        <v>0</v>
      </c>
      <c r="DG74" s="102">
        <f>'Datos Simulación Dinámica Int'!DG74</f>
        <v>0</v>
      </c>
      <c r="DH74" s="102">
        <f>'Datos Simulación Dinámica Int'!DH74</f>
        <v>0</v>
      </c>
      <c r="DI74" s="102">
        <f>'Datos Simulación Dinámica Int'!DI74</f>
        <v>0</v>
      </c>
      <c r="DJ74" s="102">
        <f>'Datos Simulación Dinámica Int'!DJ74</f>
        <v>0</v>
      </c>
      <c r="DK74" s="169">
        <f>'Datos Simulación Dinámica Int'!DK74</f>
        <v>768292.99999999988</v>
      </c>
      <c r="DL74" s="165">
        <f>'Datos Simulación Dinámica Int'!DL74</f>
        <v>0</v>
      </c>
      <c r="DM74" s="103">
        <f>'Datos Simulación Dinámica Int'!DM74</f>
        <v>0</v>
      </c>
      <c r="DN74" s="103">
        <f>'Datos Simulación Dinámica Int'!DN74</f>
        <v>0</v>
      </c>
      <c r="DO74" s="103">
        <f>'Datos Simulación Dinámica Int'!DO74</f>
        <v>0</v>
      </c>
      <c r="DP74" s="103">
        <f>'Datos Simulación Dinámica Int'!DP74</f>
        <v>0</v>
      </c>
      <c r="DQ74" s="103">
        <f>'Datos Simulación Dinámica Int'!DQ74</f>
        <v>0</v>
      </c>
      <c r="DR74" s="103">
        <f>'Datos Simulación Dinámica Int'!DR74</f>
        <v>0</v>
      </c>
      <c r="DS74" s="173">
        <f>'Datos Simulación Dinámica Int'!DS74</f>
        <v>-1.1102230246251565E-14</v>
      </c>
      <c r="DT74" s="102">
        <f>'Datos Simulación Dinámica Int'!DT74</f>
        <v>0</v>
      </c>
      <c r="DU74" s="102">
        <f>'Datos Simulación Dinámica Int'!DU74</f>
        <v>0</v>
      </c>
      <c r="DV74" s="102">
        <f>'Datos Simulación Dinámica Int'!DV74</f>
        <v>0</v>
      </c>
      <c r="DW74" s="102">
        <f>'Datos Simulación Dinámica Int'!DW74</f>
        <v>0</v>
      </c>
      <c r="DX74" s="102">
        <f>'Datos Simulación Dinámica Int'!DX74</f>
        <v>0</v>
      </c>
      <c r="DY74" s="102">
        <f>'Datos Simulación Dinámica Int'!DY74</f>
        <v>0</v>
      </c>
    </row>
    <row r="75" spans="1:129" ht="15" customHeight="1" x14ac:dyDescent="0.55000000000000004">
      <c r="A75" s="152">
        <f>'Datos Simulación Dinámica Int'!A75</f>
        <v>67</v>
      </c>
      <c r="B75" s="152" t="str">
        <f>'Datos Simulación Dinámica Int'!B75</f>
        <v>044002</v>
      </c>
      <c r="C75" s="151" t="str">
        <f>'Datos Simulación Dinámica Int'!C75</f>
        <v>Servicios de enseñanza público (no de mercado)</v>
      </c>
      <c r="D75" s="165">
        <f>'Datos Simulación Dinámica Int'!D75</f>
        <v>4937334</v>
      </c>
      <c r="E75" s="162">
        <f>'Datos Simulación Dinámica Int'!E75</f>
        <v>56798</v>
      </c>
      <c r="F75" s="162">
        <f>'Datos Simulación Dinámica Int'!F75</f>
        <v>4880536</v>
      </c>
      <c r="G75" s="162">
        <f>'Datos Simulación Dinámica Int'!G75</f>
        <v>0</v>
      </c>
      <c r="H75" s="162">
        <f>'Datos Simulación Dinámica Int'!H75</f>
        <v>0</v>
      </c>
      <c r="I75" s="162">
        <f>'Datos Simulación Dinámica Int'!I75</f>
        <v>0</v>
      </c>
      <c r="J75" s="162">
        <f>'Datos Simulación Dinámica Int'!J75</f>
        <v>0</v>
      </c>
      <c r="K75" s="315">
        <f>'Datos Simulación Dinámica Int'!K75</f>
        <v>4937334</v>
      </c>
      <c r="L75" s="321">
        <f>'Datos Simulación Dinámica Int'!L75</f>
        <v>234063</v>
      </c>
      <c r="M75" s="321">
        <f>'Datos Simulación Dinámica Int'!M75</f>
        <v>348.4332719949557</v>
      </c>
      <c r="N75" s="321">
        <f>'Datos Simulación Dinámica Int'!N75</f>
        <v>4262660</v>
      </c>
      <c r="O75" s="321">
        <f>'Datos Simulación Dinámica Int'!O75</f>
        <v>3609418</v>
      </c>
      <c r="P75" s="321">
        <f>'Datos Simulación Dinámica Int'!P75</f>
        <v>1600</v>
      </c>
      <c r="Q75" s="321">
        <f>'Datos Simulación Dinámica Int'!Q75</f>
        <v>651642</v>
      </c>
      <c r="R75" s="318">
        <f>'Datos Simulación Dinámica Int'!R75</f>
        <v>4937334</v>
      </c>
      <c r="S75" s="162">
        <f>'Datos Simulación Dinámica Int'!S75</f>
        <v>56798</v>
      </c>
      <c r="T75" s="162">
        <f>'Datos Simulación Dinámica Int'!T75</f>
        <v>4880536</v>
      </c>
      <c r="U75" s="162">
        <f>'Datos Simulación Dinámica Int'!U75</f>
        <v>0</v>
      </c>
      <c r="V75" s="162">
        <f>'Datos Simulación Dinámica Int'!V75</f>
        <v>0</v>
      </c>
      <c r="W75" s="162">
        <f>'Datos Simulación Dinámica Int'!W75</f>
        <v>0</v>
      </c>
      <c r="X75" s="162">
        <f>'Datos Simulación Dinámica Int'!X75</f>
        <v>0</v>
      </c>
      <c r="Y75" s="170">
        <f>'Datos Simulación Dinámica Int'!Y75</f>
        <v>4937334</v>
      </c>
      <c r="Z75" s="165">
        <f>'Datos Simulación Dinámica Int'!Z75</f>
        <v>0</v>
      </c>
      <c r="AA75" s="162">
        <f>'Datos Simulación Dinámica Int'!AA75</f>
        <v>0</v>
      </c>
      <c r="AB75" s="162">
        <f>'Datos Simulación Dinámica Int'!AB75</f>
        <v>0</v>
      </c>
      <c r="AC75" s="162">
        <f>'Datos Simulación Dinámica Int'!AC75</f>
        <v>0</v>
      </c>
      <c r="AD75" s="162">
        <f>'Datos Simulación Dinámica Int'!AD75</f>
        <v>0</v>
      </c>
      <c r="AE75" s="162">
        <f>'Datos Simulación Dinámica Int'!AE75</f>
        <v>0</v>
      </c>
      <c r="AF75" s="162">
        <f>'Datos Simulación Dinámica Int'!AF75</f>
        <v>0</v>
      </c>
      <c r="AG75" s="173">
        <f>'Datos Simulación Dinámica Int'!AG75</f>
        <v>0</v>
      </c>
      <c r="AH75" s="164">
        <f>'Datos Simulación Dinámica Int'!AH75</f>
        <v>0</v>
      </c>
      <c r="AI75" s="164">
        <f>'Datos Simulación Dinámica Int'!AI75</f>
        <v>0</v>
      </c>
      <c r="AJ75" s="164">
        <f>'Datos Simulación Dinámica Int'!AJ75</f>
        <v>0</v>
      </c>
      <c r="AK75" s="164">
        <f>'Datos Simulación Dinámica Int'!AK75</f>
        <v>0</v>
      </c>
      <c r="AL75" s="164">
        <f>'Datos Simulación Dinámica Int'!AL75</f>
        <v>0</v>
      </c>
      <c r="AM75" s="164">
        <f>'Datos Simulación Dinámica Int'!AM75</f>
        <v>0</v>
      </c>
      <c r="AN75" s="169">
        <f>'Datos Simulación Dinámica Int'!AN75</f>
        <v>234063</v>
      </c>
      <c r="AO75" s="165">
        <f>'Datos Simulación Dinámica Int'!AO75</f>
        <v>0</v>
      </c>
      <c r="AP75" s="162">
        <f>'Datos Simulación Dinámica Int'!AP75</f>
        <v>0</v>
      </c>
      <c r="AQ75" s="162">
        <f>'Datos Simulación Dinámica Int'!AQ75</f>
        <v>0</v>
      </c>
      <c r="AR75" s="162">
        <f>'Datos Simulación Dinámica Int'!AR75</f>
        <v>0</v>
      </c>
      <c r="AS75" s="162">
        <f>'Datos Simulación Dinámica Int'!AS75</f>
        <v>0</v>
      </c>
      <c r="AT75" s="162">
        <f>'Datos Simulación Dinámica Int'!AT75</f>
        <v>0</v>
      </c>
      <c r="AU75" s="162">
        <f>'Datos Simulación Dinámica Int'!AU75</f>
        <v>0</v>
      </c>
      <c r="AV75" s="173">
        <f>'Datos Simulación Dinámica Int'!AV75</f>
        <v>0</v>
      </c>
      <c r="AW75" s="164">
        <f>'Datos Simulación Dinámica Int'!AW75</f>
        <v>0</v>
      </c>
      <c r="AX75" s="164">
        <f>'Datos Simulación Dinámica Int'!AX75</f>
        <v>0</v>
      </c>
      <c r="AY75" s="164">
        <f>'Datos Simulación Dinámica Int'!AY75</f>
        <v>0</v>
      </c>
      <c r="AZ75" s="164">
        <f>'Datos Simulación Dinámica Int'!AZ75</f>
        <v>0</v>
      </c>
      <c r="BA75" s="164">
        <f>'Datos Simulación Dinámica Int'!BA75</f>
        <v>0</v>
      </c>
      <c r="BB75" s="164">
        <f>'Datos Simulación Dinámica Int'!BB75</f>
        <v>0</v>
      </c>
      <c r="BC75" s="169">
        <f>'Datos Simulación Dinámica Int'!BC75</f>
        <v>348.4332719949557</v>
      </c>
      <c r="BD75" s="165">
        <f>'Datos Simulación Dinámica Int'!BD75</f>
        <v>0</v>
      </c>
      <c r="BE75" s="103">
        <f>'Datos Simulación Dinámica Int'!BE75</f>
        <v>0</v>
      </c>
      <c r="BF75" s="103">
        <f>'Datos Simulación Dinámica Int'!BF75</f>
        <v>0</v>
      </c>
      <c r="BG75" s="103">
        <f>'Datos Simulación Dinámica Int'!BG75</f>
        <v>0</v>
      </c>
      <c r="BH75" s="103">
        <f>'Datos Simulación Dinámica Int'!BH75</f>
        <v>0</v>
      </c>
      <c r="BI75" s="103">
        <f>'Datos Simulación Dinámica Int'!BI75</f>
        <v>0</v>
      </c>
      <c r="BJ75" s="103">
        <f>'Datos Simulación Dinámica Int'!BJ75</f>
        <v>0</v>
      </c>
      <c r="BK75" s="173">
        <f>'Datos Simulación Dinámica Int'!BK75</f>
        <v>0</v>
      </c>
      <c r="BL75" s="113">
        <f>'Datos Simulación Dinámica Int'!BL75</f>
        <v>0</v>
      </c>
      <c r="BM75" s="102">
        <f>'Datos Simulación Dinámica Int'!BM75</f>
        <v>0</v>
      </c>
      <c r="BN75" s="102">
        <f>'Datos Simulación Dinámica Int'!BN75</f>
        <v>0</v>
      </c>
      <c r="BO75" s="102">
        <f>'Datos Simulación Dinámica Int'!BO75</f>
        <v>0</v>
      </c>
      <c r="BP75" s="102">
        <f>'Datos Simulación Dinámica Int'!BP75</f>
        <v>0</v>
      </c>
      <c r="BQ75" s="102">
        <f>'Datos Simulación Dinámica Int'!BQ75</f>
        <v>0</v>
      </c>
      <c r="BR75" s="169">
        <f>'Datos Simulación Dinámica Int'!BR75</f>
        <v>4262660</v>
      </c>
      <c r="BS75" s="165">
        <f>'Datos Simulación Dinámica Int'!BS75</f>
        <v>0</v>
      </c>
      <c r="BT75" s="103">
        <f>'Datos Simulación Dinámica Int'!BT75</f>
        <v>0</v>
      </c>
      <c r="BU75" s="103">
        <f>'Datos Simulación Dinámica Int'!BU75</f>
        <v>0</v>
      </c>
      <c r="BV75" s="103">
        <f>'Datos Simulación Dinámica Int'!BV75</f>
        <v>0</v>
      </c>
      <c r="BW75" s="103">
        <f>'Datos Simulación Dinámica Int'!BW75</f>
        <v>0</v>
      </c>
      <c r="BX75" s="103">
        <f>'Datos Simulación Dinámica Int'!BX75</f>
        <v>0</v>
      </c>
      <c r="BY75" s="103">
        <f>'Datos Simulación Dinámica Int'!BY75</f>
        <v>0</v>
      </c>
      <c r="BZ75" s="173">
        <f>'Datos Simulación Dinámica Int'!BZ75</f>
        <v>0</v>
      </c>
      <c r="CA75" s="113">
        <f>'Datos Simulación Dinámica Int'!CA75</f>
        <v>0</v>
      </c>
      <c r="CB75" s="102">
        <f>'Datos Simulación Dinámica Int'!CB75</f>
        <v>0</v>
      </c>
      <c r="CC75" s="102">
        <f>'Datos Simulación Dinámica Int'!CC75</f>
        <v>0</v>
      </c>
      <c r="CD75" s="102">
        <f>'Datos Simulación Dinámica Int'!CD75</f>
        <v>0</v>
      </c>
      <c r="CE75" s="102">
        <f>'Datos Simulación Dinámica Int'!CE75</f>
        <v>0</v>
      </c>
      <c r="CF75" s="102">
        <f>'Datos Simulación Dinámica Int'!CF75</f>
        <v>0</v>
      </c>
      <c r="CG75" s="169">
        <f>'Datos Simulación Dinámica Int'!CG75</f>
        <v>3609418</v>
      </c>
      <c r="CH75" s="165">
        <f>'Datos Simulación Dinámica Int'!CH75</f>
        <v>0</v>
      </c>
      <c r="CI75" s="103">
        <f>'Datos Simulación Dinámica Int'!CI75</f>
        <v>0</v>
      </c>
      <c r="CJ75" s="103">
        <f>'Datos Simulación Dinámica Int'!CJ75</f>
        <v>0</v>
      </c>
      <c r="CK75" s="103">
        <f>'Datos Simulación Dinámica Int'!CK75</f>
        <v>0</v>
      </c>
      <c r="CL75" s="103">
        <f>'Datos Simulación Dinámica Int'!CL75</f>
        <v>0</v>
      </c>
      <c r="CM75" s="103">
        <f>'Datos Simulación Dinámica Int'!CM75</f>
        <v>0</v>
      </c>
      <c r="CN75" s="103">
        <f>'Datos Simulación Dinámica Int'!CN75</f>
        <v>0</v>
      </c>
      <c r="CO75" s="173">
        <f>'Datos Simulación Dinámica Int'!CO75</f>
        <v>0</v>
      </c>
      <c r="CP75" s="113">
        <f>'Datos Simulación Dinámica Int'!CP75</f>
        <v>0</v>
      </c>
      <c r="CQ75" s="102">
        <f>'Datos Simulación Dinámica Int'!CQ75</f>
        <v>0</v>
      </c>
      <c r="CR75" s="102">
        <f>'Datos Simulación Dinámica Int'!CR75</f>
        <v>0</v>
      </c>
      <c r="CS75" s="102">
        <f>'Datos Simulación Dinámica Int'!CS75</f>
        <v>0</v>
      </c>
      <c r="CT75" s="102">
        <f>'Datos Simulación Dinámica Int'!CT75</f>
        <v>0</v>
      </c>
      <c r="CU75" s="102">
        <f>'Datos Simulación Dinámica Int'!CU75</f>
        <v>0</v>
      </c>
      <c r="CV75" s="169">
        <f>'Datos Simulación Dinámica Int'!CV75</f>
        <v>1600</v>
      </c>
      <c r="CW75" s="165">
        <f>'Datos Simulación Dinámica Int'!CW75</f>
        <v>0</v>
      </c>
      <c r="CX75" s="103">
        <f>'Datos Simulación Dinámica Int'!CX75</f>
        <v>0</v>
      </c>
      <c r="CY75" s="103">
        <f>'Datos Simulación Dinámica Int'!CY75</f>
        <v>0</v>
      </c>
      <c r="CZ75" s="103">
        <f>'Datos Simulación Dinámica Int'!CZ75</f>
        <v>0</v>
      </c>
      <c r="DA75" s="103">
        <f>'Datos Simulación Dinámica Int'!DA75</f>
        <v>0</v>
      </c>
      <c r="DB75" s="103">
        <f>'Datos Simulación Dinámica Int'!DB75</f>
        <v>0</v>
      </c>
      <c r="DC75" s="103">
        <f>'Datos Simulación Dinámica Int'!DC75</f>
        <v>0</v>
      </c>
      <c r="DD75" s="173">
        <f>'Datos Simulación Dinámica Int'!DD75</f>
        <v>0</v>
      </c>
      <c r="DE75" s="113">
        <f>'Datos Simulación Dinámica Int'!DE75</f>
        <v>0</v>
      </c>
      <c r="DF75" s="102">
        <f>'Datos Simulación Dinámica Int'!DF75</f>
        <v>0</v>
      </c>
      <c r="DG75" s="102">
        <f>'Datos Simulación Dinámica Int'!DG75</f>
        <v>0</v>
      </c>
      <c r="DH75" s="102">
        <f>'Datos Simulación Dinámica Int'!DH75</f>
        <v>0</v>
      </c>
      <c r="DI75" s="102">
        <f>'Datos Simulación Dinámica Int'!DI75</f>
        <v>0</v>
      </c>
      <c r="DJ75" s="102">
        <f>'Datos Simulación Dinámica Int'!DJ75</f>
        <v>0</v>
      </c>
      <c r="DK75" s="169">
        <f>'Datos Simulación Dinámica Int'!DK75</f>
        <v>651642</v>
      </c>
      <c r="DL75" s="165">
        <f>'Datos Simulación Dinámica Int'!DL75</f>
        <v>0</v>
      </c>
      <c r="DM75" s="103">
        <f>'Datos Simulación Dinámica Int'!DM75</f>
        <v>0</v>
      </c>
      <c r="DN75" s="103">
        <f>'Datos Simulación Dinámica Int'!DN75</f>
        <v>0</v>
      </c>
      <c r="DO75" s="103">
        <f>'Datos Simulación Dinámica Int'!DO75</f>
        <v>0</v>
      </c>
      <c r="DP75" s="103">
        <f>'Datos Simulación Dinámica Int'!DP75</f>
        <v>0</v>
      </c>
      <c r="DQ75" s="103">
        <f>'Datos Simulación Dinámica Int'!DQ75</f>
        <v>0</v>
      </c>
      <c r="DR75" s="103">
        <f>'Datos Simulación Dinámica Int'!DR75</f>
        <v>0</v>
      </c>
      <c r="DS75" s="173">
        <f>'Datos Simulación Dinámica Int'!DS75</f>
        <v>0</v>
      </c>
      <c r="DT75" s="102">
        <f>'Datos Simulación Dinámica Int'!DT75</f>
        <v>0</v>
      </c>
      <c r="DU75" s="102">
        <f>'Datos Simulación Dinámica Int'!DU75</f>
        <v>0</v>
      </c>
      <c r="DV75" s="102">
        <f>'Datos Simulación Dinámica Int'!DV75</f>
        <v>0</v>
      </c>
      <c r="DW75" s="102">
        <f>'Datos Simulación Dinámica Int'!DW75</f>
        <v>0</v>
      </c>
      <c r="DX75" s="102">
        <f>'Datos Simulación Dinámica Int'!DX75</f>
        <v>0</v>
      </c>
      <c r="DY75" s="102">
        <f>'Datos Simulación Dinámica Int'!DY75</f>
        <v>0</v>
      </c>
    </row>
    <row r="76" spans="1:129" ht="15" customHeight="1" x14ac:dyDescent="0.55000000000000004">
      <c r="A76" s="152">
        <f>'Datos Simulación Dinámica Int'!A76</f>
        <v>68</v>
      </c>
      <c r="B76" s="152" t="str">
        <f>'Datos Simulación Dinámica Int'!B76</f>
        <v>045001</v>
      </c>
      <c r="C76" s="151" t="str">
        <f>'Datos Simulación Dinámica Int'!C76</f>
        <v>Servicios sociales y de salud privado</v>
      </c>
      <c r="D76" s="165">
        <f>'Datos Simulación Dinámica Int'!D76</f>
        <v>1406729.6698578068</v>
      </c>
      <c r="E76" s="162">
        <f>'Datos Simulación Dinámica Int'!E76</f>
        <v>1360048.9104844446</v>
      </c>
      <c r="F76" s="162">
        <f>'Datos Simulación Dinámica Int'!F76</f>
        <v>0</v>
      </c>
      <c r="G76" s="162">
        <f>'Datos Simulación Dinámica Int'!G76</f>
        <v>43940.024143630224</v>
      </c>
      <c r="H76" s="162">
        <f>'Datos Simulación Dinámica Int'!H76</f>
        <v>1270.2039815968424</v>
      </c>
      <c r="I76" s="162">
        <f>'Datos Simulación Dinámica Int'!I76</f>
        <v>0</v>
      </c>
      <c r="J76" s="162">
        <f>'Datos Simulación Dinámica Int'!J76</f>
        <v>1470.5312481353374</v>
      </c>
      <c r="K76" s="315">
        <f>'Datos Simulación Dinámica Int'!K76</f>
        <v>1420075.0000000007</v>
      </c>
      <c r="L76" s="321">
        <f>'Datos Simulación Dinámica Int'!L76</f>
        <v>82914.000000000044</v>
      </c>
      <c r="M76" s="321">
        <f>'Datos Simulación Dinámica Int'!M76</f>
        <v>175906.00951692526</v>
      </c>
      <c r="N76" s="321">
        <f>'Datos Simulación Dinámica Int'!N76</f>
        <v>974126</v>
      </c>
      <c r="O76" s="321">
        <f>'Datos Simulación Dinámica Int'!O76</f>
        <v>354284</v>
      </c>
      <c r="P76" s="321">
        <f>'Datos Simulación Dinámica Int'!P76</f>
        <v>2594</v>
      </c>
      <c r="Q76" s="321">
        <f>'Datos Simulación Dinámica Int'!Q76</f>
        <v>617248</v>
      </c>
      <c r="R76" s="318">
        <f>'Datos Simulación Dinámica Int'!R76</f>
        <v>1406729.6698578068</v>
      </c>
      <c r="S76" s="162">
        <f>'Datos Simulación Dinámica Int'!S76</f>
        <v>1360048.9104844446</v>
      </c>
      <c r="T76" s="162">
        <f>'Datos Simulación Dinámica Int'!T76</f>
        <v>0</v>
      </c>
      <c r="U76" s="162">
        <f>'Datos Simulación Dinámica Int'!U76</f>
        <v>43940.024143630224</v>
      </c>
      <c r="V76" s="162">
        <f>'Datos Simulación Dinámica Int'!V76</f>
        <v>1270.2039815968424</v>
      </c>
      <c r="W76" s="162">
        <f>'Datos Simulación Dinámica Int'!W76</f>
        <v>0</v>
      </c>
      <c r="X76" s="162">
        <f>'Datos Simulación Dinámica Int'!X76</f>
        <v>1470.5312481353374</v>
      </c>
      <c r="Y76" s="170">
        <f>'Datos Simulación Dinámica Int'!Y76</f>
        <v>1420075.0000000007</v>
      </c>
      <c r="Z76" s="165">
        <f>'Datos Simulación Dinámica Int'!Z76</f>
        <v>0</v>
      </c>
      <c r="AA76" s="162">
        <f>'Datos Simulación Dinámica Int'!AA76</f>
        <v>0</v>
      </c>
      <c r="AB76" s="162">
        <f>'Datos Simulación Dinámica Int'!AB76</f>
        <v>0</v>
      </c>
      <c r="AC76" s="162">
        <f>'Datos Simulación Dinámica Int'!AC76</f>
        <v>0</v>
      </c>
      <c r="AD76" s="162">
        <f>'Datos Simulación Dinámica Int'!AD76</f>
        <v>0</v>
      </c>
      <c r="AE76" s="162">
        <f>'Datos Simulación Dinámica Int'!AE76</f>
        <v>0</v>
      </c>
      <c r="AF76" s="162">
        <f>'Datos Simulación Dinámica Int'!AF76</f>
        <v>0</v>
      </c>
      <c r="AG76" s="173">
        <f>'Datos Simulación Dinámica Int'!AG76</f>
        <v>0</v>
      </c>
      <c r="AH76" s="164">
        <f>'Datos Simulación Dinámica Int'!AH76</f>
        <v>0</v>
      </c>
      <c r="AI76" s="164">
        <f>'Datos Simulación Dinámica Int'!AI76</f>
        <v>0</v>
      </c>
      <c r="AJ76" s="164">
        <f>'Datos Simulación Dinámica Int'!AJ76</f>
        <v>0</v>
      </c>
      <c r="AK76" s="164">
        <f>'Datos Simulación Dinámica Int'!AK76</f>
        <v>0</v>
      </c>
      <c r="AL76" s="164">
        <f>'Datos Simulación Dinámica Int'!AL76</f>
        <v>0</v>
      </c>
      <c r="AM76" s="164">
        <f>'Datos Simulación Dinámica Int'!AM76</f>
        <v>0</v>
      </c>
      <c r="AN76" s="169">
        <f>'Datos Simulación Dinámica Int'!AN76</f>
        <v>82914</v>
      </c>
      <c r="AO76" s="165">
        <f>'Datos Simulación Dinámica Int'!AO76</f>
        <v>0</v>
      </c>
      <c r="AP76" s="162">
        <f>'Datos Simulación Dinámica Int'!AP76</f>
        <v>0</v>
      </c>
      <c r="AQ76" s="162">
        <f>'Datos Simulación Dinámica Int'!AQ76</f>
        <v>0</v>
      </c>
      <c r="AR76" s="162">
        <f>'Datos Simulación Dinámica Int'!AR76</f>
        <v>0</v>
      </c>
      <c r="AS76" s="162">
        <f>'Datos Simulación Dinámica Int'!AS76</f>
        <v>0</v>
      </c>
      <c r="AT76" s="162">
        <f>'Datos Simulación Dinámica Int'!AT76</f>
        <v>0</v>
      </c>
      <c r="AU76" s="162">
        <f>'Datos Simulación Dinámica Int'!AU76</f>
        <v>0</v>
      </c>
      <c r="AV76" s="173">
        <f>'Datos Simulación Dinámica Int'!AV76</f>
        <v>-5.5511151231257827E-14</v>
      </c>
      <c r="AW76" s="164">
        <f>'Datos Simulación Dinámica Int'!AW76</f>
        <v>0</v>
      </c>
      <c r="AX76" s="164">
        <f>'Datos Simulación Dinámica Int'!AX76</f>
        <v>0</v>
      </c>
      <c r="AY76" s="164">
        <f>'Datos Simulación Dinámica Int'!AY76</f>
        <v>0</v>
      </c>
      <c r="AZ76" s="164">
        <f>'Datos Simulación Dinámica Int'!AZ76</f>
        <v>0</v>
      </c>
      <c r="BA76" s="164">
        <f>'Datos Simulación Dinámica Int'!BA76</f>
        <v>0</v>
      </c>
      <c r="BB76" s="164">
        <f>'Datos Simulación Dinámica Int'!BB76</f>
        <v>0</v>
      </c>
      <c r="BC76" s="169">
        <f>'Datos Simulación Dinámica Int'!BC76</f>
        <v>175906.00951692535</v>
      </c>
      <c r="BD76" s="165">
        <f>'Datos Simulación Dinámica Int'!BD76</f>
        <v>0</v>
      </c>
      <c r="BE76" s="103">
        <f>'Datos Simulación Dinámica Int'!BE76</f>
        <v>0</v>
      </c>
      <c r="BF76" s="103">
        <f>'Datos Simulación Dinámica Int'!BF76</f>
        <v>0</v>
      </c>
      <c r="BG76" s="103">
        <f>'Datos Simulación Dinámica Int'!BG76</f>
        <v>0</v>
      </c>
      <c r="BH76" s="103">
        <f>'Datos Simulación Dinámica Int'!BH76</f>
        <v>0</v>
      </c>
      <c r="BI76" s="103">
        <f>'Datos Simulación Dinámica Int'!BI76</f>
        <v>0</v>
      </c>
      <c r="BJ76" s="103">
        <f>'Datos Simulación Dinámica Int'!BJ76</f>
        <v>0</v>
      </c>
      <c r="BK76" s="173">
        <f>'Datos Simulación Dinámica Int'!BK76</f>
        <v>4.4408920985006262E-14</v>
      </c>
      <c r="BL76" s="113">
        <f>'Datos Simulación Dinámica Int'!BL76</f>
        <v>0</v>
      </c>
      <c r="BM76" s="102">
        <f>'Datos Simulación Dinámica Int'!BM76</f>
        <v>0</v>
      </c>
      <c r="BN76" s="102">
        <f>'Datos Simulación Dinámica Int'!BN76</f>
        <v>0</v>
      </c>
      <c r="BO76" s="102">
        <f>'Datos Simulación Dinámica Int'!BO76</f>
        <v>0</v>
      </c>
      <c r="BP76" s="102">
        <f>'Datos Simulación Dinámica Int'!BP76</f>
        <v>0</v>
      </c>
      <c r="BQ76" s="102">
        <f>'Datos Simulación Dinámica Int'!BQ76</f>
        <v>0</v>
      </c>
      <c r="BR76" s="169">
        <f>'Datos Simulación Dinámica Int'!BR76</f>
        <v>974126.00000000058</v>
      </c>
      <c r="BS76" s="165">
        <f>'Datos Simulación Dinámica Int'!BS76</f>
        <v>0</v>
      </c>
      <c r="BT76" s="103">
        <f>'Datos Simulación Dinámica Int'!BT76</f>
        <v>0</v>
      </c>
      <c r="BU76" s="103">
        <f>'Datos Simulación Dinámica Int'!BU76</f>
        <v>0</v>
      </c>
      <c r="BV76" s="103">
        <f>'Datos Simulación Dinámica Int'!BV76</f>
        <v>0</v>
      </c>
      <c r="BW76" s="103">
        <f>'Datos Simulación Dinámica Int'!BW76</f>
        <v>0</v>
      </c>
      <c r="BX76" s="103">
        <f>'Datos Simulación Dinámica Int'!BX76</f>
        <v>0</v>
      </c>
      <c r="BY76" s="103">
        <f>'Datos Simulación Dinámica Int'!BY76</f>
        <v>0</v>
      </c>
      <c r="BZ76" s="173">
        <f>'Datos Simulación Dinámica Int'!BZ76</f>
        <v>6.6613381477509392E-14</v>
      </c>
      <c r="CA76" s="113">
        <f>'Datos Simulación Dinámica Int'!CA76</f>
        <v>0</v>
      </c>
      <c r="CB76" s="102">
        <f>'Datos Simulación Dinámica Int'!CB76</f>
        <v>0</v>
      </c>
      <c r="CC76" s="102">
        <f>'Datos Simulación Dinámica Int'!CC76</f>
        <v>0</v>
      </c>
      <c r="CD76" s="102">
        <f>'Datos Simulación Dinámica Int'!CD76</f>
        <v>0</v>
      </c>
      <c r="CE76" s="102">
        <f>'Datos Simulación Dinámica Int'!CE76</f>
        <v>0</v>
      </c>
      <c r="CF76" s="102">
        <f>'Datos Simulación Dinámica Int'!CF76</f>
        <v>0</v>
      </c>
      <c r="CG76" s="169">
        <f>'Datos Simulación Dinámica Int'!CG76</f>
        <v>354284.00000000017</v>
      </c>
      <c r="CH76" s="165">
        <f>'Datos Simulación Dinámica Int'!CH76</f>
        <v>0</v>
      </c>
      <c r="CI76" s="103">
        <f>'Datos Simulación Dinámica Int'!CI76</f>
        <v>0</v>
      </c>
      <c r="CJ76" s="103">
        <f>'Datos Simulación Dinámica Int'!CJ76</f>
        <v>0</v>
      </c>
      <c r="CK76" s="103">
        <f>'Datos Simulación Dinámica Int'!CK76</f>
        <v>0</v>
      </c>
      <c r="CL76" s="103">
        <f>'Datos Simulación Dinámica Int'!CL76</f>
        <v>0</v>
      </c>
      <c r="CM76" s="103">
        <f>'Datos Simulación Dinámica Int'!CM76</f>
        <v>0</v>
      </c>
      <c r="CN76" s="103">
        <f>'Datos Simulación Dinámica Int'!CN76</f>
        <v>0</v>
      </c>
      <c r="CO76" s="173">
        <f>'Datos Simulación Dinámica Int'!CO76</f>
        <v>4.4408920985006262E-14</v>
      </c>
      <c r="CP76" s="113">
        <f>'Datos Simulación Dinámica Int'!CP76</f>
        <v>0</v>
      </c>
      <c r="CQ76" s="102">
        <f>'Datos Simulación Dinámica Int'!CQ76</f>
        <v>0</v>
      </c>
      <c r="CR76" s="102">
        <f>'Datos Simulación Dinámica Int'!CR76</f>
        <v>0</v>
      </c>
      <c r="CS76" s="102">
        <f>'Datos Simulación Dinámica Int'!CS76</f>
        <v>0</v>
      </c>
      <c r="CT76" s="102">
        <f>'Datos Simulación Dinámica Int'!CT76</f>
        <v>0</v>
      </c>
      <c r="CU76" s="102">
        <f>'Datos Simulación Dinámica Int'!CU76</f>
        <v>0</v>
      </c>
      <c r="CV76" s="169">
        <f>'Datos Simulación Dinámica Int'!CV76</f>
        <v>2594.0000000000014</v>
      </c>
      <c r="CW76" s="165">
        <f>'Datos Simulación Dinámica Int'!CW76</f>
        <v>0</v>
      </c>
      <c r="CX76" s="103">
        <f>'Datos Simulación Dinámica Int'!CX76</f>
        <v>0</v>
      </c>
      <c r="CY76" s="103">
        <f>'Datos Simulación Dinámica Int'!CY76</f>
        <v>0</v>
      </c>
      <c r="CZ76" s="103">
        <f>'Datos Simulación Dinámica Int'!CZ76</f>
        <v>0</v>
      </c>
      <c r="DA76" s="103">
        <f>'Datos Simulación Dinámica Int'!DA76</f>
        <v>0</v>
      </c>
      <c r="DB76" s="103">
        <f>'Datos Simulación Dinámica Int'!DB76</f>
        <v>0</v>
      </c>
      <c r="DC76" s="103">
        <f>'Datos Simulación Dinámica Int'!DC76</f>
        <v>0</v>
      </c>
      <c r="DD76" s="173">
        <f>'Datos Simulación Dinámica Int'!DD76</f>
        <v>4.4408920985006262E-14</v>
      </c>
      <c r="DE76" s="113">
        <f>'Datos Simulación Dinámica Int'!DE76</f>
        <v>0</v>
      </c>
      <c r="DF76" s="102">
        <f>'Datos Simulación Dinámica Int'!DF76</f>
        <v>0</v>
      </c>
      <c r="DG76" s="102">
        <f>'Datos Simulación Dinámica Int'!DG76</f>
        <v>0</v>
      </c>
      <c r="DH76" s="102">
        <f>'Datos Simulación Dinámica Int'!DH76</f>
        <v>0</v>
      </c>
      <c r="DI76" s="102">
        <f>'Datos Simulación Dinámica Int'!DI76</f>
        <v>0</v>
      </c>
      <c r="DJ76" s="102">
        <f>'Datos Simulación Dinámica Int'!DJ76</f>
        <v>0</v>
      </c>
      <c r="DK76" s="169">
        <f>'Datos Simulación Dinámica Int'!DK76</f>
        <v>617248.00000000023</v>
      </c>
      <c r="DL76" s="165">
        <f>'Datos Simulación Dinámica Int'!DL76</f>
        <v>0</v>
      </c>
      <c r="DM76" s="103">
        <f>'Datos Simulación Dinámica Int'!DM76</f>
        <v>0</v>
      </c>
      <c r="DN76" s="103">
        <f>'Datos Simulación Dinámica Int'!DN76</f>
        <v>0</v>
      </c>
      <c r="DO76" s="103">
        <f>'Datos Simulación Dinámica Int'!DO76</f>
        <v>0</v>
      </c>
      <c r="DP76" s="103">
        <f>'Datos Simulación Dinámica Int'!DP76</f>
        <v>0</v>
      </c>
      <c r="DQ76" s="103">
        <f>'Datos Simulación Dinámica Int'!DQ76</f>
        <v>0</v>
      </c>
      <c r="DR76" s="103">
        <f>'Datos Simulación Dinámica Int'!DR76</f>
        <v>0</v>
      </c>
      <c r="DS76" s="173">
        <f>'Datos Simulación Dinámica Int'!DS76</f>
        <v>4.4408920985006262E-14</v>
      </c>
      <c r="DT76" s="102">
        <f>'Datos Simulación Dinámica Int'!DT76</f>
        <v>0</v>
      </c>
      <c r="DU76" s="102">
        <f>'Datos Simulación Dinámica Int'!DU76</f>
        <v>0</v>
      </c>
      <c r="DV76" s="102">
        <f>'Datos Simulación Dinámica Int'!DV76</f>
        <v>0</v>
      </c>
      <c r="DW76" s="102">
        <f>'Datos Simulación Dinámica Int'!DW76</f>
        <v>0</v>
      </c>
      <c r="DX76" s="102">
        <f>'Datos Simulación Dinámica Int'!DX76</f>
        <v>0</v>
      </c>
      <c r="DY76" s="102">
        <f>'Datos Simulación Dinámica Int'!DY76</f>
        <v>0</v>
      </c>
    </row>
    <row r="77" spans="1:129" ht="15" customHeight="1" x14ac:dyDescent="0.55000000000000004">
      <c r="A77" s="152">
        <f>'Datos Simulación Dinámica Int'!A77</f>
        <v>69</v>
      </c>
      <c r="B77" s="152" t="str">
        <f>'Datos Simulación Dinámica Int'!B77</f>
        <v>045002</v>
      </c>
      <c r="C77" s="151" t="str">
        <f>'Datos Simulación Dinámica Int'!C77</f>
        <v>Servicios sociales y de salud no de mercado</v>
      </c>
      <c r="D77" s="165">
        <f>'Datos Simulación Dinámica Int'!D77</f>
        <v>4141983</v>
      </c>
      <c r="E77" s="162">
        <f>'Datos Simulación Dinámica Int'!E77</f>
        <v>22458</v>
      </c>
      <c r="F77" s="162">
        <f>'Datos Simulación Dinámica Int'!F77</f>
        <v>4119525</v>
      </c>
      <c r="G77" s="162">
        <f>'Datos Simulación Dinámica Int'!G77</f>
        <v>0</v>
      </c>
      <c r="H77" s="162">
        <f>'Datos Simulación Dinámica Int'!H77</f>
        <v>0</v>
      </c>
      <c r="I77" s="162">
        <f>'Datos Simulación Dinámica Int'!I77</f>
        <v>0</v>
      </c>
      <c r="J77" s="162">
        <f>'Datos Simulación Dinámica Int'!J77</f>
        <v>0</v>
      </c>
      <c r="K77" s="315">
        <f>'Datos Simulación Dinámica Int'!K77</f>
        <v>4141983</v>
      </c>
      <c r="L77" s="321">
        <f>'Datos Simulación Dinámica Int'!L77</f>
        <v>83185</v>
      </c>
      <c r="M77" s="321">
        <f>'Datos Simulación Dinámica Int'!M77</f>
        <v>266250.26114998694</v>
      </c>
      <c r="N77" s="321">
        <f>'Datos Simulación Dinámica Int'!N77</f>
        <v>2802082</v>
      </c>
      <c r="O77" s="321">
        <f>'Datos Simulación Dinámica Int'!O77</f>
        <v>2357317</v>
      </c>
      <c r="P77" s="321">
        <f>'Datos Simulación Dinámica Int'!P77</f>
        <v>126</v>
      </c>
      <c r="Q77" s="321">
        <f>'Datos Simulación Dinámica Int'!Q77</f>
        <v>444639</v>
      </c>
      <c r="R77" s="318">
        <f>'Datos Simulación Dinámica Int'!R77</f>
        <v>4141983</v>
      </c>
      <c r="S77" s="162">
        <f>'Datos Simulación Dinámica Int'!S77</f>
        <v>22458</v>
      </c>
      <c r="T77" s="162">
        <f>'Datos Simulación Dinámica Int'!T77</f>
        <v>4119525</v>
      </c>
      <c r="U77" s="162">
        <f>'Datos Simulación Dinámica Int'!U77</f>
        <v>0</v>
      </c>
      <c r="V77" s="162">
        <f>'Datos Simulación Dinámica Int'!V77</f>
        <v>0</v>
      </c>
      <c r="W77" s="162">
        <f>'Datos Simulación Dinámica Int'!W77</f>
        <v>0</v>
      </c>
      <c r="X77" s="162">
        <f>'Datos Simulación Dinámica Int'!X77</f>
        <v>0</v>
      </c>
      <c r="Y77" s="170">
        <f>'Datos Simulación Dinámica Int'!Y77</f>
        <v>4141983</v>
      </c>
      <c r="Z77" s="165">
        <f>'Datos Simulación Dinámica Int'!Z77</f>
        <v>0</v>
      </c>
      <c r="AA77" s="162">
        <f>'Datos Simulación Dinámica Int'!AA77</f>
        <v>0</v>
      </c>
      <c r="AB77" s="162">
        <f>'Datos Simulación Dinámica Int'!AB77</f>
        <v>0</v>
      </c>
      <c r="AC77" s="162">
        <f>'Datos Simulación Dinámica Int'!AC77</f>
        <v>0</v>
      </c>
      <c r="AD77" s="162">
        <f>'Datos Simulación Dinámica Int'!AD77</f>
        <v>0</v>
      </c>
      <c r="AE77" s="162">
        <f>'Datos Simulación Dinámica Int'!AE77</f>
        <v>0</v>
      </c>
      <c r="AF77" s="162">
        <f>'Datos Simulación Dinámica Int'!AF77</f>
        <v>0</v>
      </c>
      <c r="AG77" s="173">
        <f>'Datos Simulación Dinámica Int'!AG77</f>
        <v>0</v>
      </c>
      <c r="AH77" s="164">
        <f>'Datos Simulación Dinámica Int'!AH77</f>
        <v>0</v>
      </c>
      <c r="AI77" s="164">
        <f>'Datos Simulación Dinámica Int'!AI77</f>
        <v>0</v>
      </c>
      <c r="AJ77" s="164">
        <f>'Datos Simulación Dinámica Int'!AJ77</f>
        <v>0</v>
      </c>
      <c r="AK77" s="164">
        <f>'Datos Simulación Dinámica Int'!AK77</f>
        <v>0</v>
      </c>
      <c r="AL77" s="164">
        <f>'Datos Simulación Dinámica Int'!AL77</f>
        <v>0</v>
      </c>
      <c r="AM77" s="164">
        <f>'Datos Simulación Dinámica Int'!AM77</f>
        <v>0</v>
      </c>
      <c r="AN77" s="169">
        <f>'Datos Simulación Dinámica Int'!AN77</f>
        <v>83185</v>
      </c>
      <c r="AO77" s="165">
        <f>'Datos Simulación Dinámica Int'!AO77</f>
        <v>0</v>
      </c>
      <c r="AP77" s="162">
        <f>'Datos Simulación Dinámica Int'!AP77</f>
        <v>0</v>
      </c>
      <c r="AQ77" s="162">
        <f>'Datos Simulación Dinámica Int'!AQ77</f>
        <v>0</v>
      </c>
      <c r="AR77" s="162">
        <f>'Datos Simulación Dinámica Int'!AR77</f>
        <v>0</v>
      </c>
      <c r="AS77" s="162">
        <f>'Datos Simulación Dinámica Int'!AS77</f>
        <v>0</v>
      </c>
      <c r="AT77" s="162">
        <f>'Datos Simulación Dinámica Int'!AT77</f>
        <v>0</v>
      </c>
      <c r="AU77" s="162">
        <f>'Datos Simulación Dinámica Int'!AU77</f>
        <v>0</v>
      </c>
      <c r="AV77" s="173">
        <f>'Datos Simulación Dinámica Int'!AV77</f>
        <v>0</v>
      </c>
      <c r="AW77" s="164">
        <f>'Datos Simulación Dinámica Int'!AW77</f>
        <v>0</v>
      </c>
      <c r="AX77" s="164">
        <f>'Datos Simulación Dinámica Int'!AX77</f>
        <v>0</v>
      </c>
      <c r="AY77" s="164">
        <f>'Datos Simulación Dinámica Int'!AY77</f>
        <v>0</v>
      </c>
      <c r="AZ77" s="164">
        <f>'Datos Simulación Dinámica Int'!AZ77</f>
        <v>0</v>
      </c>
      <c r="BA77" s="164">
        <f>'Datos Simulación Dinámica Int'!BA77</f>
        <v>0</v>
      </c>
      <c r="BB77" s="164">
        <f>'Datos Simulación Dinámica Int'!BB77</f>
        <v>0</v>
      </c>
      <c r="BC77" s="169">
        <f>'Datos Simulación Dinámica Int'!BC77</f>
        <v>266250.26114998694</v>
      </c>
      <c r="BD77" s="165">
        <f>'Datos Simulación Dinámica Int'!BD77</f>
        <v>0</v>
      </c>
      <c r="BE77" s="103">
        <f>'Datos Simulación Dinámica Int'!BE77</f>
        <v>0</v>
      </c>
      <c r="BF77" s="103">
        <f>'Datos Simulación Dinámica Int'!BF77</f>
        <v>0</v>
      </c>
      <c r="BG77" s="103">
        <f>'Datos Simulación Dinámica Int'!BG77</f>
        <v>0</v>
      </c>
      <c r="BH77" s="103">
        <f>'Datos Simulación Dinámica Int'!BH77</f>
        <v>0</v>
      </c>
      <c r="BI77" s="103">
        <f>'Datos Simulación Dinámica Int'!BI77</f>
        <v>0</v>
      </c>
      <c r="BJ77" s="103">
        <f>'Datos Simulación Dinámica Int'!BJ77</f>
        <v>0</v>
      </c>
      <c r="BK77" s="173">
        <f>'Datos Simulación Dinámica Int'!BK77</f>
        <v>0</v>
      </c>
      <c r="BL77" s="113">
        <f>'Datos Simulación Dinámica Int'!BL77</f>
        <v>0</v>
      </c>
      <c r="BM77" s="102">
        <f>'Datos Simulación Dinámica Int'!BM77</f>
        <v>0</v>
      </c>
      <c r="BN77" s="102">
        <f>'Datos Simulación Dinámica Int'!BN77</f>
        <v>0</v>
      </c>
      <c r="BO77" s="102">
        <f>'Datos Simulación Dinámica Int'!BO77</f>
        <v>0</v>
      </c>
      <c r="BP77" s="102">
        <f>'Datos Simulación Dinámica Int'!BP77</f>
        <v>0</v>
      </c>
      <c r="BQ77" s="102">
        <f>'Datos Simulación Dinámica Int'!BQ77</f>
        <v>0</v>
      </c>
      <c r="BR77" s="169">
        <f>'Datos Simulación Dinámica Int'!BR77</f>
        <v>2802082</v>
      </c>
      <c r="BS77" s="165">
        <f>'Datos Simulación Dinámica Int'!BS77</f>
        <v>0</v>
      </c>
      <c r="BT77" s="103">
        <f>'Datos Simulación Dinámica Int'!BT77</f>
        <v>0</v>
      </c>
      <c r="BU77" s="103">
        <f>'Datos Simulación Dinámica Int'!BU77</f>
        <v>0</v>
      </c>
      <c r="BV77" s="103">
        <f>'Datos Simulación Dinámica Int'!BV77</f>
        <v>0</v>
      </c>
      <c r="BW77" s="103">
        <f>'Datos Simulación Dinámica Int'!BW77</f>
        <v>0</v>
      </c>
      <c r="BX77" s="103">
        <f>'Datos Simulación Dinámica Int'!BX77</f>
        <v>0</v>
      </c>
      <c r="BY77" s="103">
        <f>'Datos Simulación Dinámica Int'!BY77</f>
        <v>0</v>
      </c>
      <c r="BZ77" s="173">
        <f>'Datos Simulación Dinámica Int'!BZ77</f>
        <v>0</v>
      </c>
      <c r="CA77" s="113">
        <f>'Datos Simulación Dinámica Int'!CA77</f>
        <v>0</v>
      </c>
      <c r="CB77" s="102">
        <f>'Datos Simulación Dinámica Int'!CB77</f>
        <v>0</v>
      </c>
      <c r="CC77" s="102">
        <f>'Datos Simulación Dinámica Int'!CC77</f>
        <v>0</v>
      </c>
      <c r="CD77" s="102">
        <f>'Datos Simulación Dinámica Int'!CD77</f>
        <v>0</v>
      </c>
      <c r="CE77" s="102">
        <f>'Datos Simulación Dinámica Int'!CE77</f>
        <v>0</v>
      </c>
      <c r="CF77" s="102">
        <f>'Datos Simulación Dinámica Int'!CF77</f>
        <v>0</v>
      </c>
      <c r="CG77" s="169">
        <f>'Datos Simulación Dinámica Int'!CG77</f>
        <v>2357317</v>
      </c>
      <c r="CH77" s="165">
        <f>'Datos Simulación Dinámica Int'!CH77</f>
        <v>0</v>
      </c>
      <c r="CI77" s="103">
        <f>'Datos Simulación Dinámica Int'!CI77</f>
        <v>0</v>
      </c>
      <c r="CJ77" s="103">
        <f>'Datos Simulación Dinámica Int'!CJ77</f>
        <v>0</v>
      </c>
      <c r="CK77" s="103">
        <f>'Datos Simulación Dinámica Int'!CK77</f>
        <v>0</v>
      </c>
      <c r="CL77" s="103">
        <f>'Datos Simulación Dinámica Int'!CL77</f>
        <v>0</v>
      </c>
      <c r="CM77" s="103">
        <f>'Datos Simulación Dinámica Int'!CM77</f>
        <v>0</v>
      </c>
      <c r="CN77" s="103">
        <f>'Datos Simulación Dinámica Int'!CN77</f>
        <v>0</v>
      </c>
      <c r="CO77" s="173">
        <f>'Datos Simulación Dinámica Int'!CO77</f>
        <v>0</v>
      </c>
      <c r="CP77" s="113">
        <f>'Datos Simulación Dinámica Int'!CP77</f>
        <v>0</v>
      </c>
      <c r="CQ77" s="102">
        <f>'Datos Simulación Dinámica Int'!CQ77</f>
        <v>0</v>
      </c>
      <c r="CR77" s="102">
        <f>'Datos Simulación Dinámica Int'!CR77</f>
        <v>0</v>
      </c>
      <c r="CS77" s="102">
        <f>'Datos Simulación Dinámica Int'!CS77</f>
        <v>0</v>
      </c>
      <c r="CT77" s="102">
        <f>'Datos Simulación Dinámica Int'!CT77</f>
        <v>0</v>
      </c>
      <c r="CU77" s="102">
        <f>'Datos Simulación Dinámica Int'!CU77</f>
        <v>0</v>
      </c>
      <c r="CV77" s="169">
        <f>'Datos Simulación Dinámica Int'!CV77</f>
        <v>126</v>
      </c>
      <c r="CW77" s="165">
        <f>'Datos Simulación Dinámica Int'!CW77</f>
        <v>0</v>
      </c>
      <c r="CX77" s="103">
        <f>'Datos Simulación Dinámica Int'!CX77</f>
        <v>0</v>
      </c>
      <c r="CY77" s="103">
        <f>'Datos Simulación Dinámica Int'!CY77</f>
        <v>0</v>
      </c>
      <c r="CZ77" s="103">
        <f>'Datos Simulación Dinámica Int'!CZ77</f>
        <v>0</v>
      </c>
      <c r="DA77" s="103">
        <f>'Datos Simulación Dinámica Int'!DA77</f>
        <v>0</v>
      </c>
      <c r="DB77" s="103">
        <f>'Datos Simulación Dinámica Int'!DB77</f>
        <v>0</v>
      </c>
      <c r="DC77" s="103">
        <f>'Datos Simulación Dinámica Int'!DC77</f>
        <v>0</v>
      </c>
      <c r="DD77" s="173">
        <f>'Datos Simulación Dinámica Int'!DD77</f>
        <v>0</v>
      </c>
      <c r="DE77" s="113">
        <f>'Datos Simulación Dinámica Int'!DE77</f>
        <v>0</v>
      </c>
      <c r="DF77" s="102">
        <f>'Datos Simulación Dinámica Int'!DF77</f>
        <v>0</v>
      </c>
      <c r="DG77" s="102">
        <f>'Datos Simulación Dinámica Int'!DG77</f>
        <v>0</v>
      </c>
      <c r="DH77" s="102">
        <f>'Datos Simulación Dinámica Int'!DH77</f>
        <v>0</v>
      </c>
      <c r="DI77" s="102">
        <f>'Datos Simulación Dinámica Int'!DI77</f>
        <v>0</v>
      </c>
      <c r="DJ77" s="102">
        <f>'Datos Simulación Dinámica Int'!DJ77</f>
        <v>0</v>
      </c>
      <c r="DK77" s="169">
        <f>'Datos Simulación Dinámica Int'!DK77</f>
        <v>444639</v>
      </c>
      <c r="DL77" s="165">
        <f>'Datos Simulación Dinámica Int'!DL77</f>
        <v>0</v>
      </c>
      <c r="DM77" s="103">
        <f>'Datos Simulación Dinámica Int'!DM77</f>
        <v>0</v>
      </c>
      <c r="DN77" s="103">
        <f>'Datos Simulación Dinámica Int'!DN77</f>
        <v>0</v>
      </c>
      <c r="DO77" s="103">
        <f>'Datos Simulación Dinámica Int'!DO77</f>
        <v>0</v>
      </c>
      <c r="DP77" s="103">
        <f>'Datos Simulación Dinámica Int'!DP77</f>
        <v>0</v>
      </c>
      <c r="DQ77" s="103">
        <f>'Datos Simulación Dinámica Int'!DQ77</f>
        <v>0</v>
      </c>
      <c r="DR77" s="103">
        <f>'Datos Simulación Dinámica Int'!DR77</f>
        <v>0</v>
      </c>
      <c r="DS77" s="173">
        <f>'Datos Simulación Dinámica Int'!DS77</f>
        <v>0</v>
      </c>
      <c r="DT77" s="102">
        <f>'Datos Simulación Dinámica Int'!DT77</f>
        <v>0</v>
      </c>
      <c r="DU77" s="102">
        <f>'Datos Simulación Dinámica Int'!DU77</f>
        <v>0</v>
      </c>
      <c r="DV77" s="102">
        <f>'Datos Simulación Dinámica Int'!DV77</f>
        <v>0</v>
      </c>
      <c r="DW77" s="102">
        <f>'Datos Simulación Dinámica Int'!DW77</f>
        <v>0</v>
      </c>
      <c r="DX77" s="102">
        <f>'Datos Simulación Dinámica Int'!DX77</f>
        <v>0</v>
      </c>
      <c r="DY77" s="102">
        <f>'Datos Simulación Dinámica Int'!DY77</f>
        <v>0</v>
      </c>
    </row>
    <row r="78" spans="1:129" ht="15" customHeight="1" x14ac:dyDescent="0.55000000000000004">
      <c r="A78" s="152">
        <f>'Datos Simulación Dinámica Int'!A78</f>
        <v>70</v>
      </c>
      <c r="B78" s="152" t="str">
        <f>'Datos Simulación Dinámica Int'!B78</f>
        <v>046001</v>
      </c>
      <c r="C78" s="151" t="str">
        <f>'Datos Simulación Dinámica Int'!C78</f>
        <v>Servicios de asociaciones; esparcimiento; culturales y deportivos</v>
      </c>
      <c r="D78" s="165">
        <f>'Datos Simulación Dinámica Int'!D78</f>
        <v>2001717.5169835128</v>
      </c>
      <c r="E78" s="162">
        <f>'Datos Simulación Dinámica Int'!E78</f>
        <v>1163305.9058729396</v>
      </c>
      <c r="F78" s="162">
        <f>'Datos Simulación Dinámica Int'!F78</f>
        <v>0</v>
      </c>
      <c r="G78" s="162">
        <f>'Datos Simulación Dinámica Int'!G78</f>
        <v>819043.6043359366</v>
      </c>
      <c r="H78" s="162">
        <f>'Datos Simulación Dinámica Int'!H78</f>
        <v>2992.8006030442593</v>
      </c>
      <c r="I78" s="162">
        <f>'Datos Simulación Dinámica Int'!I78</f>
        <v>-2992.7522609360831</v>
      </c>
      <c r="J78" s="162">
        <f>'Datos Simulación Dinámica Int'!J78</f>
        <v>19367.958432528481</v>
      </c>
      <c r="K78" s="315">
        <f>'Datos Simulación Dinámica Int'!K78</f>
        <v>2734612</v>
      </c>
      <c r="L78" s="321">
        <f>'Datos Simulación Dinámica Int'!L78</f>
        <v>225898</v>
      </c>
      <c r="M78" s="321">
        <f>'Datos Simulación Dinámica Int'!M78</f>
        <v>152193.27226433638</v>
      </c>
      <c r="N78" s="321">
        <f>'Datos Simulación Dinámica Int'!N78</f>
        <v>1578778</v>
      </c>
      <c r="O78" s="321">
        <f>'Datos Simulación Dinámica Int'!O78</f>
        <v>1073535</v>
      </c>
      <c r="P78" s="321">
        <f>'Datos Simulación Dinámica Int'!P78</f>
        <v>4664</v>
      </c>
      <c r="Q78" s="321">
        <f>'Datos Simulación Dinámica Int'!Q78</f>
        <v>500579</v>
      </c>
      <c r="R78" s="318">
        <f>'Datos Simulación Dinámica Int'!R78</f>
        <v>2001717.5169835128</v>
      </c>
      <c r="S78" s="162">
        <f>'Datos Simulación Dinámica Int'!S78</f>
        <v>1163305.9058729396</v>
      </c>
      <c r="T78" s="162">
        <f>'Datos Simulación Dinámica Int'!T78</f>
        <v>0</v>
      </c>
      <c r="U78" s="162">
        <f>'Datos Simulación Dinámica Int'!U78</f>
        <v>819043.6043359366</v>
      </c>
      <c r="V78" s="162">
        <f>'Datos Simulación Dinámica Int'!V78</f>
        <v>2992.8006030442593</v>
      </c>
      <c r="W78" s="162">
        <f>'Datos Simulación Dinámica Int'!W78</f>
        <v>-2992.7522609360831</v>
      </c>
      <c r="X78" s="162">
        <f>'Datos Simulación Dinámica Int'!X78</f>
        <v>19367.958432528481</v>
      </c>
      <c r="Y78" s="170">
        <f>'Datos Simulación Dinámica Int'!Y78</f>
        <v>2734612</v>
      </c>
      <c r="Z78" s="165">
        <f>'Datos Simulación Dinámica Int'!Z78</f>
        <v>0</v>
      </c>
      <c r="AA78" s="162">
        <f>'Datos Simulación Dinámica Int'!AA78</f>
        <v>0</v>
      </c>
      <c r="AB78" s="162">
        <f>'Datos Simulación Dinámica Int'!AB78</f>
        <v>0</v>
      </c>
      <c r="AC78" s="162">
        <f>'Datos Simulación Dinámica Int'!AC78</f>
        <v>0</v>
      </c>
      <c r="AD78" s="162">
        <f>'Datos Simulación Dinámica Int'!AD78</f>
        <v>0</v>
      </c>
      <c r="AE78" s="162">
        <f>'Datos Simulación Dinámica Int'!AE78</f>
        <v>0</v>
      </c>
      <c r="AF78" s="162">
        <f>'Datos Simulación Dinámica Int'!AF78</f>
        <v>0</v>
      </c>
      <c r="AG78" s="173">
        <f>'Datos Simulación Dinámica Int'!AG78</f>
        <v>0</v>
      </c>
      <c r="AH78" s="164">
        <f>'Datos Simulación Dinámica Int'!AH78</f>
        <v>0</v>
      </c>
      <c r="AI78" s="164">
        <f>'Datos Simulación Dinámica Int'!AI78</f>
        <v>0</v>
      </c>
      <c r="AJ78" s="164">
        <f>'Datos Simulación Dinámica Int'!AJ78</f>
        <v>0</v>
      </c>
      <c r="AK78" s="164">
        <f>'Datos Simulación Dinámica Int'!AK78</f>
        <v>0</v>
      </c>
      <c r="AL78" s="164">
        <f>'Datos Simulación Dinámica Int'!AL78</f>
        <v>0</v>
      </c>
      <c r="AM78" s="164">
        <f>'Datos Simulación Dinámica Int'!AM78</f>
        <v>0</v>
      </c>
      <c r="AN78" s="169">
        <f>'Datos Simulación Dinámica Int'!AN78</f>
        <v>225898</v>
      </c>
      <c r="AO78" s="165">
        <f>'Datos Simulación Dinámica Int'!AO78</f>
        <v>0</v>
      </c>
      <c r="AP78" s="162">
        <f>'Datos Simulación Dinámica Int'!AP78</f>
        <v>0</v>
      </c>
      <c r="AQ78" s="162">
        <f>'Datos Simulación Dinámica Int'!AQ78</f>
        <v>0</v>
      </c>
      <c r="AR78" s="162">
        <f>'Datos Simulación Dinámica Int'!AR78</f>
        <v>0</v>
      </c>
      <c r="AS78" s="162">
        <f>'Datos Simulación Dinámica Int'!AS78</f>
        <v>0</v>
      </c>
      <c r="AT78" s="162">
        <f>'Datos Simulación Dinámica Int'!AT78</f>
        <v>0</v>
      </c>
      <c r="AU78" s="162">
        <f>'Datos Simulación Dinámica Int'!AU78</f>
        <v>0</v>
      </c>
      <c r="AV78" s="173">
        <f>'Datos Simulación Dinámica Int'!AV78</f>
        <v>0</v>
      </c>
      <c r="AW78" s="164">
        <f>'Datos Simulación Dinámica Int'!AW78</f>
        <v>0</v>
      </c>
      <c r="AX78" s="164">
        <f>'Datos Simulación Dinámica Int'!AX78</f>
        <v>0</v>
      </c>
      <c r="AY78" s="164">
        <f>'Datos Simulación Dinámica Int'!AY78</f>
        <v>0</v>
      </c>
      <c r="AZ78" s="164">
        <f>'Datos Simulación Dinámica Int'!AZ78</f>
        <v>0</v>
      </c>
      <c r="BA78" s="164">
        <f>'Datos Simulación Dinámica Int'!BA78</f>
        <v>0</v>
      </c>
      <c r="BB78" s="164">
        <f>'Datos Simulación Dinámica Int'!BB78</f>
        <v>0</v>
      </c>
      <c r="BC78" s="169">
        <f>'Datos Simulación Dinámica Int'!BC78</f>
        <v>152193.27226433638</v>
      </c>
      <c r="BD78" s="165">
        <f>'Datos Simulación Dinámica Int'!BD78</f>
        <v>0</v>
      </c>
      <c r="BE78" s="103">
        <f>'Datos Simulación Dinámica Int'!BE78</f>
        <v>0</v>
      </c>
      <c r="BF78" s="103">
        <f>'Datos Simulación Dinámica Int'!BF78</f>
        <v>0</v>
      </c>
      <c r="BG78" s="103">
        <f>'Datos Simulación Dinámica Int'!BG78</f>
        <v>0</v>
      </c>
      <c r="BH78" s="103">
        <f>'Datos Simulación Dinámica Int'!BH78</f>
        <v>0</v>
      </c>
      <c r="BI78" s="103">
        <f>'Datos Simulación Dinámica Int'!BI78</f>
        <v>0</v>
      </c>
      <c r="BJ78" s="103">
        <f>'Datos Simulación Dinámica Int'!BJ78</f>
        <v>0</v>
      </c>
      <c r="BK78" s="173">
        <f>'Datos Simulación Dinámica Int'!BK78</f>
        <v>0</v>
      </c>
      <c r="BL78" s="113">
        <f>'Datos Simulación Dinámica Int'!BL78</f>
        <v>0</v>
      </c>
      <c r="BM78" s="102">
        <f>'Datos Simulación Dinámica Int'!BM78</f>
        <v>0</v>
      </c>
      <c r="BN78" s="102">
        <f>'Datos Simulación Dinámica Int'!BN78</f>
        <v>0</v>
      </c>
      <c r="BO78" s="102">
        <f>'Datos Simulación Dinámica Int'!BO78</f>
        <v>0</v>
      </c>
      <c r="BP78" s="102">
        <f>'Datos Simulación Dinámica Int'!BP78</f>
        <v>0</v>
      </c>
      <c r="BQ78" s="102">
        <f>'Datos Simulación Dinámica Int'!BQ78</f>
        <v>0</v>
      </c>
      <c r="BR78" s="169">
        <f>'Datos Simulación Dinámica Int'!BR78</f>
        <v>1578778</v>
      </c>
      <c r="BS78" s="165">
        <f>'Datos Simulación Dinámica Int'!BS78</f>
        <v>0</v>
      </c>
      <c r="BT78" s="103">
        <f>'Datos Simulación Dinámica Int'!BT78</f>
        <v>0</v>
      </c>
      <c r="BU78" s="103">
        <f>'Datos Simulación Dinámica Int'!BU78</f>
        <v>0</v>
      </c>
      <c r="BV78" s="103">
        <f>'Datos Simulación Dinámica Int'!BV78</f>
        <v>0</v>
      </c>
      <c r="BW78" s="103">
        <f>'Datos Simulación Dinámica Int'!BW78</f>
        <v>0</v>
      </c>
      <c r="BX78" s="103">
        <f>'Datos Simulación Dinámica Int'!BX78</f>
        <v>0</v>
      </c>
      <c r="BY78" s="103">
        <f>'Datos Simulación Dinámica Int'!BY78</f>
        <v>0</v>
      </c>
      <c r="BZ78" s="173">
        <f>'Datos Simulación Dinámica Int'!BZ78</f>
        <v>0</v>
      </c>
      <c r="CA78" s="113">
        <f>'Datos Simulación Dinámica Int'!CA78</f>
        <v>0</v>
      </c>
      <c r="CB78" s="102">
        <f>'Datos Simulación Dinámica Int'!CB78</f>
        <v>0</v>
      </c>
      <c r="CC78" s="102">
        <f>'Datos Simulación Dinámica Int'!CC78</f>
        <v>0</v>
      </c>
      <c r="CD78" s="102">
        <f>'Datos Simulación Dinámica Int'!CD78</f>
        <v>0</v>
      </c>
      <c r="CE78" s="102">
        <f>'Datos Simulación Dinámica Int'!CE78</f>
        <v>0</v>
      </c>
      <c r="CF78" s="102">
        <f>'Datos Simulación Dinámica Int'!CF78</f>
        <v>0</v>
      </c>
      <c r="CG78" s="169">
        <f>'Datos Simulación Dinámica Int'!CG78</f>
        <v>1073535</v>
      </c>
      <c r="CH78" s="165">
        <f>'Datos Simulación Dinámica Int'!CH78</f>
        <v>0</v>
      </c>
      <c r="CI78" s="103">
        <f>'Datos Simulación Dinámica Int'!CI78</f>
        <v>0</v>
      </c>
      <c r="CJ78" s="103">
        <f>'Datos Simulación Dinámica Int'!CJ78</f>
        <v>0</v>
      </c>
      <c r="CK78" s="103">
        <f>'Datos Simulación Dinámica Int'!CK78</f>
        <v>0</v>
      </c>
      <c r="CL78" s="103">
        <f>'Datos Simulación Dinámica Int'!CL78</f>
        <v>0</v>
      </c>
      <c r="CM78" s="103">
        <f>'Datos Simulación Dinámica Int'!CM78</f>
        <v>0</v>
      </c>
      <c r="CN78" s="103">
        <f>'Datos Simulación Dinámica Int'!CN78</f>
        <v>0</v>
      </c>
      <c r="CO78" s="173">
        <f>'Datos Simulación Dinámica Int'!CO78</f>
        <v>0</v>
      </c>
      <c r="CP78" s="113">
        <f>'Datos Simulación Dinámica Int'!CP78</f>
        <v>0</v>
      </c>
      <c r="CQ78" s="102">
        <f>'Datos Simulación Dinámica Int'!CQ78</f>
        <v>0</v>
      </c>
      <c r="CR78" s="102">
        <f>'Datos Simulación Dinámica Int'!CR78</f>
        <v>0</v>
      </c>
      <c r="CS78" s="102">
        <f>'Datos Simulación Dinámica Int'!CS78</f>
        <v>0</v>
      </c>
      <c r="CT78" s="102">
        <f>'Datos Simulación Dinámica Int'!CT78</f>
        <v>0</v>
      </c>
      <c r="CU78" s="102">
        <f>'Datos Simulación Dinámica Int'!CU78</f>
        <v>0</v>
      </c>
      <c r="CV78" s="169">
        <f>'Datos Simulación Dinámica Int'!CV78</f>
        <v>4664</v>
      </c>
      <c r="CW78" s="165">
        <f>'Datos Simulación Dinámica Int'!CW78</f>
        <v>0</v>
      </c>
      <c r="CX78" s="103">
        <f>'Datos Simulación Dinámica Int'!CX78</f>
        <v>0</v>
      </c>
      <c r="CY78" s="103">
        <f>'Datos Simulación Dinámica Int'!CY78</f>
        <v>0</v>
      </c>
      <c r="CZ78" s="103">
        <f>'Datos Simulación Dinámica Int'!CZ78</f>
        <v>0</v>
      </c>
      <c r="DA78" s="103">
        <f>'Datos Simulación Dinámica Int'!DA78</f>
        <v>0</v>
      </c>
      <c r="DB78" s="103">
        <f>'Datos Simulación Dinámica Int'!DB78</f>
        <v>0</v>
      </c>
      <c r="DC78" s="103">
        <f>'Datos Simulación Dinámica Int'!DC78</f>
        <v>0</v>
      </c>
      <c r="DD78" s="173">
        <f>'Datos Simulación Dinámica Int'!DD78</f>
        <v>0</v>
      </c>
      <c r="DE78" s="113">
        <f>'Datos Simulación Dinámica Int'!DE78</f>
        <v>0</v>
      </c>
      <c r="DF78" s="102">
        <f>'Datos Simulación Dinámica Int'!DF78</f>
        <v>0</v>
      </c>
      <c r="DG78" s="102">
        <f>'Datos Simulación Dinámica Int'!DG78</f>
        <v>0</v>
      </c>
      <c r="DH78" s="102">
        <f>'Datos Simulación Dinámica Int'!DH78</f>
        <v>0</v>
      </c>
      <c r="DI78" s="102">
        <f>'Datos Simulación Dinámica Int'!DI78</f>
        <v>0</v>
      </c>
      <c r="DJ78" s="102">
        <f>'Datos Simulación Dinámica Int'!DJ78</f>
        <v>0</v>
      </c>
      <c r="DK78" s="169">
        <f>'Datos Simulación Dinámica Int'!DK78</f>
        <v>500579</v>
      </c>
      <c r="DL78" s="165">
        <f>'Datos Simulación Dinámica Int'!DL78</f>
        <v>0</v>
      </c>
      <c r="DM78" s="103">
        <f>'Datos Simulación Dinámica Int'!DM78</f>
        <v>0</v>
      </c>
      <c r="DN78" s="103">
        <f>'Datos Simulación Dinámica Int'!DN78</f>
        <v>0</v>
      </c>
      <c r="DO78" s="103">
        <f>'Datos Simulación Dinámica Int'!DO78</f>
        <v>0</v>
      </c>
      <c r="DP78" s="103">
        <f>'Datos Simulación Dinámica Int'!DP78</f>
        <v>0</v>
      </c>
      <c r="DQ78" s="103">
        <f>'Datos Simulación Dinámica Int'!DQ78</f>
        <v>0</v>
      </c>
      <c r="DR78" s="103">
        <f>'Datos Simulación Dinámica Int'!DR78</f>
        <v>0</v>
      </c>
      <c r="DS78" s="173">
        <f>'Datos Simulación Dinámica Int'!DS78</f>
        <v>0</v>
      </c>
      <c r="DT78" s="102">
        <f>'Datos Simulación Dinámica Int'!DT78</f>
        <v>0</v>
      </c>
      <c r="DU78" s="102">
        <f>'Datos Simulación Dinámica Int'!DU78</f>
        <v>0</v>
      </c>
      <c r="DV78" s="102">
        <f>'Datos Simulación Dinámica Int'!DV78</f>
        <v>0</v>
      </c>
      <c r="DW78" s="102">
        <f>'Datos Simulación Dinámica Int'!DW78</f>
        <v>0</v>
      </c>
      <c r="DX78" s="102">
        <f>'Datos Simulación Dinámica Int'!DX78</f>
        <v>0</v>
      </c>
      <c r="DY78" s="102">
        <f>'Datos Simulación Dinámica Int'!DY78</f>
        <v>0</v>
      </c>
    </row>
    <row r="79" spans="1:129" ht="15" customHeight="1" thickBot="1" x14ac:dyDescent="0.6">
      <c r="A79" s="153">
        <f>'Datos Simulación Dinámica Int'!A79</f>
        <v>71</v>
      </c>
      <c r="B79" s="153" t="str">
        <f>'Datos Simulación Dinámica Int'!B79</f>
        <v>047001</v>
      </c>
      <c r="C79" s="151" t="str">
        <f>'Datos Simulación Dinámica Int'!C79</f>
        <v>Hogares privados con servicio doméstico</v>
      </c>
      <c r="D79" s="166">
        <f>'Datos Simulación Dinámica Int'!D79</f>
        <v>548343</v>
      </c>
      <c r="E79" s="162">
        <f>'Datos Simulación Dinámica Int'!E79</f>
        <v>548343</v>
      </c>
      <c r="F79" s="162">
        <f>'Datos Simulación Dinámica Int'!F79</f>
        <v>0</v>
      </c>
      <c r="G79" s="162">
        <f>'Datos Simulación Dinámica Int'!G79</f>
        <v>0</v>
      </c>
      <c r="H79" s="162">
        <f>'Datos Simulación Dinámica Int'!H79</f>
        <v>0</v>
      </c>
      <c r="I79" s="162">
        <f>'Datos Simulación Dinámica Int'!I79</f>
        <v>0</v>
      </c>
      <c r="J79" s="162">
        <f>'Datos Simulación Dinámica Int'!J79</f>
        <v>0</v>
      </c>
      <c r="K79" s="316">
        <f>'Datos Simulación Dinámica Int'!K79</f>
        <v>548343</v>
      </c>
      <c r="L79" s="321">
        <f>'Datos Simulación Dinámica Int'!L79</f>
        <v>212476</v>
      </c>
      <c r="M79" s="321">
        <f>'Datos Simulación Dinámica Int'!M79</f>
        <v>0</v>
      </c>
      <c r="N79" s="321">
        <f>'Datos Simulación Dinámica Int'!N79</f>
        <v>548343</v>
      </c>
      <c r="O79" s="321">
        <f>'Datos Simulación Dinámica Int'!O79</f>
        <v>548343</v>
      </c>
      <c r="P79" s="321">
        <f>'Datos Simulación Dinámica Int'!P79</f>
        <v>0</v>
      </c>
      <c r="Q79" s="321">
        <f>'Datos Simulación Dinámica Int'!Q79</f>
        <v>0</v>
      </c>
      <c r="R79" s="318">
        <f>'Datos Simulación Dinámica Int'!R79</f>
        <v>548343</v>
      </c>
      <c r="S79" s="162">
        <f>'Datos Simulación Dinámica Int'!S79</f>
        <v>548343</v>
      </c>
      <c r="T79" s="162">
        <f>'Datos Simulación Dinámica Int'!T79</f>
        <v>0</v>
      </c>
      <c r="U79" s="162">
        <f>'Datos Simulación Dinámica Int'!U79</f>
        <v>0</v>
      </c>
      <c r="V79" s="162">
        <f>'Datos Simulación Dinámica Int'!V79</f>
        <v>0</v>
      </c>
      <c r="W79" s="162">
        <f>'Datos Simulación Dinámica Int'!W79</f>
        <v>0</v>
      </c>
      <c r="X79" s="162">
        <f>'Datos Simulación Dinámica Int'!X79</f>
        <v>0</v>
      </c>
      <c r="Y79" s="172">
        <f>'Datos Simulación Dinámica Int'!Y79</f>
        <v>548343</v>
      </c>
      <c r="Z79" s="165">
        <f>'Datos Simulación Dinámica Int'!Z79</f>
        <v>0</v>
      </c>
      <c r="AA79" s="162">
        <f>'Datos Simulación Dinámica Int'!AA79</f>
        <v>0</v>
      </c>
      <c r="AB79" s="162">
        <f>'Datos Simulación Dinámica Int'!AB79</f>
        <v>0</v>
      </c>
      <c r="AC79" s="162">
        <f>'Datos Simulación Dinámica Int'!AC79</f>
        <v>0</v>
      </c>
      <c r="AD79" s="162">
        <f>'Datos Simulación Dinámica Int'!AD79</f>
        <v>0</v>
      </c>
      <c r="AE79" s="162">
        <f>'Datos Simulación Dinámica Int'!AE79</f>
        <v>0</v>
      </c>
      <c r="AF79" s="162">
        <f>'Datos Simulación Dinámica Int'!AF79</f>
        <v>0</v>
      </c>
      <c r="AG79" s="173">
        <f>'Datos Simulación Dinámica Int'!AG79</f>
        <v>0</v>
      </c>
      <c r="AH79" s="164">
        <f>'Datos Simulación Dinámica Int'!AH79</f>
        <v>0</v>
      </c>
      <c r="AI79" s="164">
        <f>'Datos Simulación Dinámica Int'!AI79</f>
        <v>0</v>
      </c>
      <c r="AJ79" s="164">
        <f>'Datos Simulación Dinámica Int'!AJ79</f>
        <v>0</v>
      </c>
      <c r="AK79" s="164">
        <f>'Datos Simulación Dinámica Int'!AK79</f>
        <v>0</v>
      </c>
      <c r="AL79" s="164">
        <f>'Datos Simulación Dinámica Int'!AL79</f>
        <v>0</v>
      </c>
      <c r="AM79" s="164">
        <f>'Datos Simulación Dinámica Int'!AM79</f>
        <v>0</v>
      </c>
      <c r="AN79" s="169">
        <f>'Datos Simulación Dinámica Int'!AN79</f>
        <v>212476</v>
      </c>
      <c r="AO79" s="165">
        <f>'Datos Simulación Dinámica Int'!AO79</f>
        <v>0</v>
      </c>
      <c r="AP79" s="162">
        <f>'Datos Simulación Dinámica Int'!AP79</f>
        <v>0</v>
      </c>
      <c r="AQ79" s="162">
        <f>'Datos Simulación Dinámica Int'!AQ79</f>
        <v>0</v>
      </c>
      <c r="AR79" s="162">
        <f>'Datos Simulación Dinámica Int'!AR79</f>
        <v>0</v>
      </c>
      <c r="AS79" s="162">
        <f>'Datos Simulación Dinámica Int'!AS79</f>
        <v>0</v>
      </c>
      <c r="AT79" s="162">
        <f>'Datos Simulación Dinámica Int'!AT79</f>
        <v>0</v>
      </c>
      <c r="AU79" s="162">
        <f>'Datos Simulación Dinámica Int'!AU79</f>
        <v>0</v>
      </c>
      <c r="AV79" s="173">
        <f>'Datos Simulación Dinámica Int'!AV79</f>
        <v>0</v>
      </c>
      <c r="AW79" s="164">
        <f>'Datos Simulación Dinámica Int'!AW79</f>
        <v>0</v>
      </c>
      <c r="AX79" s="164">
        <f>'Datos Simulación Dinámica Int'!AX79</f>
        <v>0</v>
      </c>
      <c r="AY79" s="164">
        <f>'Datos Simulación Dinámica Int'!AY79</f>
        <v>0</v>
      </c>
      <c r="AZ79" s="164">
        <f>'Datos Simulación Dinámica Int'!AZ79</f>
        <v>0</v>
      </c>
      <c r="BA79" s="164">
        <f>'Datos Simulación Dinámica Int'!BA79</f>
        <v>0</v>
      </c>
      <c r="BB79" s="164">
        <f>'Datos Simulación Dinámica Int'!BB79</f>
        <v>0</v>
      </c>
      <c r="BC79" s="169">
        <f>'Datos Simulación Dinámica Int'!BC79</f>
        <v>0</v>
      </c>
      <c r="BD79" s="165">
        <f>'Datos Simulación Dinámica Int'!BD79</f>
        <v>0</v>
      </c>
      <c r="BE79" s="120">
        <f>'Datos Simulación Dinámica Int'!BE79</f>
        <v>0</v>
      </c>
      <c r="BF79" s="120">
        <f>'Datos Simulación Dinámica Int'!BF79</f>
        <v>0</v>
      </c>
      <c r="BG79" s="120">
        <f>'Datos Simulación Dinámica Int'!BG79</f>
        <v>0</v>
      </c>
      <c r="BH79" s="120">
        <f>'Datos Simulación Dinámica Int'!BH79</f>
        <v>0</v>
      </c>
      <c r="BI79" s="120">
        <f>'Datos Simulación Dinámica Int'!BI79</f>
        <v>0</v>
      </c>
      <c r="BJ79" s="120">
        <f>'Datos Simulación Dinámica Int'!BJ79</f>
        <v>0</v>
      </c>
      <c r="BK79" s="173">
        <f>'Datos Simulación Dinámica Int'!BK79</f>
        <v>0</v>
      </c>
      <c r="BL79" s="122">
        <f>'Datos Simulación Dinámica Int'!BL79</f>
        <v>0</v>
      </c>
      <c r="BM79" s="123">
        <f>'Datos Simulación Dinámica Int'!BM79</f>
        <v>0</v>
      </c>
      <c r="BN79" s="123">
        <f>'Datos Simulación Dinámica Int'!BN79</f>
        <v>0</v>
      </c>
      <c r="BO79" s="123">
        <f>'Datos Simulación Dinámica Int'!BO79</f>
        <v>0</v>
      </c>
      <c r="BP79" s="123">
        <f>'Datos Simulación Dinámica Int'!BP79</f>
        <v>0</v>
      </c>
      <c r="BQ79" s="123">
        <f>'Datos Simulación Dinámica Int'!BQ79</f>
        <v>0</v>
      </c>
      <c r="BR79" s="169">
        <f>'Datos Simulación Dinámica Int'!BR79</f>
        <v>548343</v>
      </c>
      <c r="BS79" s="165">
        <f>'Datos Simulación Dinámica Int'!BS79</f>
        <v>0</v>
      </c>
      <c r="BT79" s="120">
        <f>'Datos Simulación Dinámica Int'!BT79</f>
        <v>0</v>
      </c>
      <c r="BU79" s="120">
        <f>'Datos Simulación Dinámica Int'!BU79</f>
        <v>0</v>
      </c>
      <c r="BV79" s="120">
        <f>'Datos Simulación Dinámica Int'!BV79</f>
        <v>0</v>
      </c>
      <c r="BW79" s="120">
        <f>'Datos Simulación Dinámica Int'!BW79</f>
        <v>0</v>
      </c>
      <c r="BX79" s="120">
        <f>'Datos Simulación Dinámica Int'!BX79</f>
        <v>0</v>
      </c>
      <c r="BY79" s="120">
        <f>'Datos Simulación Dinámica Int'!BY79</f>
        <v>0</v>
      </c>
      <c r="BZ79" s="173">
        <f>'Datos Simulación Dinámica Int'!BZ79</f>
        <v>0</v>
      </c>
      <c r="CA79" s="122">
        <f>'Datos Simulación Dinámica Int'!CA79</f>
        <v>0</v>
      </c>
      <c r="CB79" s="123">
        <f>'Datos Simulación Dinámica Int'!CB79</f>
        <v>0</v>
      </c>
      <c r="CC79" s="123">
        <f>'Datos Simulación Dinámica Int'!CC79</f>
        <v>0</v>
      </c>
      <c r="CD79" s="123">
        <f>'Datos Simulación Dinámica Int'!CD79</f>
        <v>0</v>
      </c>
      <c r="CE79" s="123">
        <f>'Datos Simulación Dinámica Int'!CE79</f>
        <v>0</v>
      </c>
      <c r="CF79" s="123">
        <f>'Datos Simulación Dinámica Int'!CF79</f>
        <v>0</v>
      </c>
      <c r="CG79" s="169">
        <f>'Datos Simulación Dinámica Int'!CG79</f>
        <v>548343</v>
      </c>
      <c r="CH79" s="165">
        <f>'Datos Simulación Dinámica Int'!CH79</f>
        <v>0</v>
      </c>
      <c r="CI79" s="120">
        <f>'Datos Simulación Dinámica Int'!CI79</f>
        <v>0</v>
      </c>
      <c r="CJ79" s="120">
        <f>'Datos Simulación Dinámica Int'!CJ79</f>
        <v>0</v>
      </c>
      <c r="CK79" s="120">
        <f>'Datos Simulación Dinámica Int'!CK79</f>
        <v>0</v>
      </c>
      <c r="CL79" s="120">
        <f>'Datos Simulación Dinámica Int'!CL79</f>
        <v>0</v>
      </c>
      <c r="CM79" s="120">
        <f>'Datos Simulación Dinámica Int'!CM79</f>
        <v>0</v>
      </c>
      <c r="CN79" s="120">
        <f>'Datos Simulación Dinámica Int'!CN79</f>
        <v>0</v>
      </c>
      <c r="CO79" s="173">
        <f>'Datos Simulación Dinámica Int'!CO79</f>
        <v>0</v>
      </c>
      <c r="CP79" s="122">
        <f>'Datos Simulación Dinámica Int'!CP79</f>
        <v>0</v>
      </c>
      <c r="CQ79" s="123">
        <f>'Datos Simulación Dinámica Int'!CQ79</f>
        <v>0</v>
      </c>
      <c r="CR79" s="123">
        <f>'Datos Simulación Dinámica Int'!CR79</f>
        <v>0</v>
      </c>
      <c r="CS79" s="123">
        <f>'Datos Simulación Dinámica Int'!CS79</f>
        <v>0</v>
      </c>
      <c r="CT79" s="123">
        <f>'Datos Simulación Dinámica Int'!CT79</f>
        <v>0</v>
      </c>
      <c r="CU79" s="123">
        <f>'Datos Simulación Dinámica Int'!CU79</f>
        <v>0</v>
      </c>
      <c r="CV79" s="169">
        <f>'Datos Simulación Dinámica Int'!CV79</f>
        <v>0</v>
      </c>
      <c r="CW79" s="165">
        <f>'Datos Simulación Dinámica Int'!CW79</f>
        <v>0</v>
      </c>
      <c r="CX79" s="120">
        <f>'Datos Simulación Dinámica Int'!CX79</f>
        <v>0</v>
      </c>
      <c r="CY79" s="120">
        <f>'Datos Simulación Dinámica Int'!CY79</f>
        <v>0</v>
      </c>
      <c r="CZ79" s="120">
        <f>'Datos Simulación Dinámica Int'!CZ79</f>
        <v>0</v>
      </c>
      <c r="DA79" s="120">
        <f>'Datos Simulación Dinámica Int'!DA79</f>
        <v>0</v>
      </c>
      <c r="DB79" s="120">
        <f>'Datos Simulación Dinámica Int'!DB79</f>
        <v>0</v>
      </c>
      <c r="DC79" s="120">
        <f>'Datos Simulación Dinámica Int'!DC79</f>
        <v>0</v>
      </c>
      <c r="DD79" s="173">
        <f>'Datos Simulación Dinámica Int'!DD79</f>
        <v>0</v>
      </c>
      <c r="DE79" s="122">
        <f>'Datos Simulación Dinámica Int'!DE79</f>
        <v>0</v>
      </c>
      <c r="DF79" s="123">
        <f>'Datos Simulación Dinámica Int'!DF79</f>
        <v>0</v>
      </c>
      <c r="DG79" s="123">
        <f>'Datos Simulación Dinámica Int'!DG79</f>
        <v>0</v>
      </c>
      <c r="DH79" s="123">
        <f>'Datos Simulación Dinámica Int'!DH79</f>
        <v>0</v>
      </c>
      <c r="DI79" s="123">
        <f>'Datos Simulación Dinámica Int'!DI79</f>
        <v>0</v>
      </c>
      <c r="DJ79" s="123">
        <f>'Datos Simulación Dinámica Int'!DJ79</f>
        <v>0</v>
      </c>
      <c r="DK79" s="169">
        <f>'Datos Simulación Dinámica Int'!DK79</f>
        <v>0</v>
      </c>
      <c r="DL79" s="165">
        <f>'Datos Simulación Dinámica Int'!DL79</f>
        <v>0</v>
      </c>
      <c r="DM79" s="120">
        <f>'Datos Simulación Dinámica Int'!DM79</f>
        <v>0</v>
      </c>
      <c r="DN79" s="120">
        <f>'Datos Simulación Dinámica Int'!DN79</f>
        <v>0</v>
      </c>
      <c r="DO79" s="120">
        <f>'Datos Simulación Dinámica Int'!DO79</f>
        <v>0</v>
      </c>
      <c r="DP79" s="120">
        <f>'Datos Simulación Dinámica Int'!DP79</f>
        <v>0</v>
      </c>
      <c r="DQ79" s="120">
        <f>'Datos Simulación Dinámica Int'!DQ79</f>
        <v>0</v>
      </c>
      <c r="DR79" s="120">
        <f>'Datos Simulación Dinámica Int'!DR79</f>
        <v>0</v>
      </c>
      <c r="DS79" s="173">
        <f>'Datos Simulación Dinámica Int'!DS79</f>
        <v>0</v>
      </c>
      <c r="DT79" s="123">
        <f>'Datos Simulación Dinámica Int'!DT79</f>
        <v>0</v>
      </c>
      <c r="DU79" s="123">
        <f>'Datos Simulación Dinámica Int'!DU79</f>
        <v>0</v>
      </c>
      <c r="DV79" s="123">
        <f>'Datos Simulación Dinámica Int'!DV79</f>
        <v>0</v>
      </c>
      <c r="DW79" s="123">
        <f>'Datos Simulación Dinámica Int'!DW79</f>
        <v>0</v>
      </c>
      <c r="DX79" s="123">
        <f>'Datos Simulación Dinámica Int'!DX79</f>
        <v>0</v>
      </c>
      <c r="DY79" s="123">
        <f>'Datos Simulación Dinámica Int'!DY79</f>
        <v>0</v>
      </c>
    </row>
    <row r="80" spans="1:129" ht="4.5" customHeight="1" x14ac:dyDescent="0.55000000000000004">
      <c r="A80" s="154"/>
      <c r="B80" s="154"/>
      <c r="C80" s="155"/>
      <c r="D80" s="143"/>
      <c r="E80" s="118"/>
      <c r="F80" s="118"/>
      <c r="G80" s="118"/>
      <c r="H80" s="118"/>
      <c r="I80" s="119"/>
      <c r="J80" s="119"/>
      <c r="K80" s="144"/>
      <c r="L80" s="103"/>
      <c r="M80" s="103"/>
      <c r="N80" s="103"/>
      <c r="O80" s="103"/>
      <c r="P80" s="103"/>
      <c r="Q80" s="103"/>
      <c r="R80" s="319"/>
      <c r="S80" s="57"/>
      <c r="T80" s="57"/>
      <c r="U80" s="57"/>
      <c r="V80" s="57"/>
      <c r="W80" s="57"/>
      <c r="X80" s="57"/>
      <c r="Y80" s="112"/>
      <c r="Z80" s="112"/>
      <c r="AA80" s="120"/>
      <c r="AB80" s="120"/>
      <c r="AC80" s="120"/>
      <c r="AD80" s="120"/>
      <c r="AE80" s="120"/>
      <c r="AF80" s="120"/>
      <c r="AG80" s="121"/>
      <c r="AH80" s="122"/>
      <c r="AI80" s="123"/>
      <c r="AJ80" s="123"/>
      <c r="AK80" s="123"/>
      <c r="AL80" s="123"/>
      <c r="AM80" s="123"/>
      <c r="AN80" s="124"/>
      <c r="AO80" s="112"/>
      <c r="AP80" s="120"/>
      <c r="AQ80" s="120"/>
      <c r="AR80" s="120"/>
      <c r="AS80" s="120"/>
      <c r="AT80" s="120"/>
      <c r="AU80" s="120"/>
      <c r="AV80" s="173"/>
      <c r="AW80" s="123"/>
      <c r="AX80" s="123"/>
      <c r="AY80" s="123"/>
      <c r="AZ80" s="123"/>
      <c r="BA80" s="123"/>
      <c r="BB80" s="123"/>
    </row>
    <row r="81" spans="1:129" x14ac:dyDescent="0.55000000000000004">
      <c r="A81" s="156"/>
      <c r="B81" s="156"/>
      <c r="C81" s="157" t="str">
        <f>'Datos Simulación Dinámica Int'!C80</f>
        <v>TOTALES</v>
      </c>
      <c r="D81" s="126">
        <f>'Datos Simulación Dinámica Int'!D80</f>
        <v>115224313.99999999</v>
      </c>
      <c r="E81" s="126">
        <f>'Datos Simulación Dinámica Int'!E80</f>
        <v>53479487.000000015</v>
      </c>
      <c r="F81" s="126">
        <f>'Datos Simulación Dinámica Int'!F80</f>
        <v>15829210</v>
      </c>
      <c r="G81" s="126">
        <f>'Datos Simulación Dinámica Int'!G80</f>
        <v>883590</v>
      </c>
      <c r="H81" s="126">
        <f>'Datos Simulación Dinámica Int'!H80</f>
        <v>22224609</v>
      </c>
      <c r="I81" s="126">
        <f>'Datos Simulación Dinámica Int'!I80</f>
        <v>498359.00000000017</v>
      </c>
      <c r="J81" s="126">
        <f>'Datos Simulación Dinámica Int'!J80</f>
        <v>22309058.999999996</v>
      </c>
      <c r="K81" s="317">
        <f>'Datos Simulación Dinámica Int'!K80</f>
        <v>178033336.99999997</v>
      </c>
      <c r="L81" s="126">
        <f>'Datos Simulación Dinámica Int'!L80</f>
        <v>7583476.9999999981</v>
      </c>
      <c r="M81" s="126">
        <f>'Datos Simulación Dinámica Int'!M80</f>
        <v>12788020.239976268</v>
      </c>
      <c r="N81" s="126">
        <f>'Datos Simulación Dinámica Int'!N80</f>
        <v>99955953</v>
      </c>
      <c r="O81" s="126">
        <f>'Datos Simulación Dinámica Int'!O80</f>
        <v>40546443</v>
      </c>
      <c r="P81" s="126">
        <f>'Datos Simulación Dinámica Int'!P80</f>
        <v>1040067</v>
      </c>
      <c r="Q81" s="126">
        <f>'Datos Simulación Dinámica Int'!Q80</f>
        <v>58369443</v>
      </c>
      <c r="R81" s="320">
        <f>'Datos Simulación Dinámica Int'!R80</f>
        <v>115224313.99999999</v>
      </c>
      <c r="S81" s="126">
        <f>'Datos Simulación Dinámica Int'!S80</f>
        <v>53479487.000000015</v>
      </c>
      <c r="T81" s="126">
        <f>'Datos Simulación Dinámica Int'!T80</f>
        <v>15829210</v>
      </c>
      <c r="U81" s="126">
        <f>'Datos Simulación Dinámica Int'!U80</f>
        <v>883590</v>
      </c>
      <c r="V81" s="126">
        <f>'Datos Simulación Dinámica Int'!V80</f>
        <v>22224609</v>
      </c>
      <c r="W81" s="126">
        <f>'Datos Simulación Dinámica Int'!W80</f>
        <v>498359.00000000017</v>
      </c>
      <c r="X81" s="126">
        <f>'Datos Simulación Dinámica Int'!X80</f>
        <v>22309058.999999996</v>
      </c>
      <c r="Y81" s="126">
        <f>'Datos Simulación Dinámica Int'!Y80</f>
        <v>178033336.99999997</v>
      </c>
      <c r="Z81" s="126">
        <f>'Datos Simulación Dinámica Int'!Z80</f>
        <v>0</v>
      </c>
      <c r="AA81" s="126">
        <f>'Datos Simulación Dinámica Int'!AA80</f>
        <v>0</v>
      </c>
      <c r="AB81" s="126">
        <f>'Datos Simulación Dinámica Int'!AB80</f>
        <v>0</v>
      </c>
      <c r="AC81" s="126">
        <f>'Datos Simulación Dinámica Int'!AC80</f>
        <v>0</v>
      </c>
      <c r="AD81" s="126">
        <f>'Datos Simulación Dinámica Int'!AD80</f>
        <v>0</v>
      </c>
      <c r="AE81" s="126">
        <f>'Datos Simulación Dinámica Int'!AE80</f>
        <v>0</v>
      </c>
      <c r="AF81" s="126">
        <f>'Datos Simulación Dinámica Int'!AF80</f>
        <v>0</v>
      </c>
      <c r="AG81" s="128">
        <f>'Datos Simulación Dinámica Int'!AG80</f>
        <v>0</v>
      </c>
      <c r="AH81" s="128"/>
      <c r="AI81" s="128"/>
      <c r="AJ81" s="128"/>
      <c r="AK81" s="128"/>
      <c r="AL81" s="128"/>
      <c r="AM81" s="128"/>
      <c r="AN81" s="129">
        <f>'Datos Simulación Dinámica Int'!AN80</f>
        <v>7583477</v>
      </c>
      <c r="AO81" s="126">
        <f>'Datos Simulación Dinámica Int'!AO80</f>
        <v>6.9121597334742546E-11</v>
      </c>
      <c r="AP81" s="126">
        <f>'Datos Simulación Dinámica Int'!AP80</f>
        <v>0</v>
      </c>
      <c r="AQ81" s="126">
        <f>'Datos Simulación Dinámica Int'!AQ80</f>
        <v>0</v>
      </c>
      <c r="AR81" s="126">
        <f>'Datos Simulación Dinámica Int'!AR80</f>
        <v>0</v>
      </c>
      <c r="AS81" s="126">
        <f>'Datos Simulación Dinámica Int'!AS80</f>
        <v>0</v>
      </c>
      <c r="AT81" s="126">
        <f>'Datos Simulación Dinámica Int'!AT80</f>
        <v>0</v>
      </c>
      <c r="AU81" s="126">
        <f>'Datos Simulación Dinámica Int'!AU80</f>
        <v>0</v>
      </c>
      <c r="AV81" s="130">
        <f>'Datos Simulación Dinámica Int'!AV80</f>
        <v>2.2204460492503131E-14</v>
      </c>
      <c r="AW81" s="128"/>
      <c r="AX81" s="128"/>
      <c r="AY81" s="128"/>
      <c r="AZ81" s="128"/>
      <c r="BA81" s="128"/>
      <c r="BB81" s="128"/>
      <c r="BC81" s="126">
        <f>'Datos Simulación Dinámica Int'!BC80</f>
        <v>12788020.239976265</v>
      </c>
      <c r="BD81" s="126">
        <f>'Datos Simulación Dinámica Int'!BD80</f>
        <v>0</v>
      </c>
      <c r="BE81" s="126">
        <f>'Datos Simulación Dinámica Int'!BE80</f>
        <v>0</v>
      </c>
      <c r="BF81" s="126">
        <f>'Datos Simulación Dinámica Int'!BF80</f>
        <v>0</v>
      </c>
      <c r="BG81" s="126">
        <f>'Datos Simulación Dinámica Int'!BG80</f>
        <v>0</v>
      </c>
      <c r="BH81" s="126">
        <f>'Datos Simulación Dinámica Int'!BH80</f>
        <v>0</v>
      </c>
      <c r="BI81" s="126">
        <f>'Datos Simulación Dinámica Int'!BI80</f>
        <v>0</v>
      </c>
      <c r="BJ81" s="126">
        <f>'Datos Simulación Dinámica Int'!BJ80</f>
        <v>0</v>
      </c>
      <c r="BK81" s="130">
        <f>'Datos Simulación Dinámica Int'!BK80</f>
        <v>-3.3306690738754696E-14</v>
      </c>
      <c r="BL81" s="128">
        <f>'Datos Simulación Dinámica Int'!BL80</f>
        <v>0</v>
      </c>
      <c r="BM81" s="128">
        <f>'Datos Simulación Dinámica Int'!BM80</f>
        <v>0</v>
      </c>
      <c r="BN81" s="128">
        <f>'Datos Simulación Dinámica Int'!BN80</f>
        <v>0</v>
      </c>
      <c r="BO81" s="128">
        <f>'Datos Simulación Dinámica Int'!BO80</f>
        <v>0</v>
      </c>
      <c r="BP81" s="128">
        <f>'Datos Simulación Dinámica Int'!BP80</f>
        <v>0</v>
      </c>
      <c r="BQ81" s="128">
        <f>'Datos Simulación Dinámica Int'!BQ80</f>
        <v>0</v>
      </c>
      <c r="BR81" s="129">
        <f>'Datos Simulación Dinámica Int'!BR80</f>
        <v>99955952.999999985</v>
      </c>
      <c r="BS81" s="126">
        <f>'Datos Simulación Dinámica Int'!BS80</f>
        <v>0</v>
      </c>
      <c r="BT81" s="126">
        <f>'Datos Simulación Dinámica Int'!BT80</f>
        <v>0</v>
      </c>
      <c r="BU81" s="126">
        <f>'Datos Simulación Dinámica Int'!BU80</f>
        <v>0</v>
      </c>
      <c r="BV81" s="126">
        <f>'Datos Simulación Dinámica Int'!BV80</f>
        <v>0</v>
      </c>
      <c r="BW81" s="126">
        <f>'Datos Simulación Dinámica Int'!BW80</f>
        <v>0</v>
      </c>
      <c r="BX81" s="126">
        <f>'Datos Simulación Dinámica Int'!BX80</f>
        <v>0</v>
      </c>
      <c r="BY81" s="126">
        <f>'Datos Simulación Dinámica Int'!BY80</f>
        <v>0</v>
      </c>
      <c r="BZ81" s="130">
        <f>'Datos Simulación Dinámica Int'!BZ80</f>
        <v>-1.1102230246251565E-14</v>
      </c>
      <c r="CA81" s="128">
        <f>'Datos Simulación Dinámica Int'!CA80</f>
        <v>0</v>
      </c>
      <c r="CB81" s="128">
        <f>'Datos Simulación Dinámica Int'!CB80</f>
        <v>0</v>
      </c>
      <c r="CC81" s="128">
        <f>'Datos Simulación Dinámica Int'!CC80</f>
        <v>0</v>
      </c>
      <c r="CD81" s="128">
        <f>'Datos Simulación Dinámica Int'!CD80</f>
        <v>0</v>
      </c>
      <c r="CE81" s="128">
        <f>'Datos Simulación Dinámica Int'!CE80</f>
        <v>0</v>
      </c>
      <c r="CF81" s="128">
        <f>'Datos Simulación Dinámica Int'!CF80</f>
        <v>0</v>
      </c>
      <c r="CG81" s="129">
        <f>'Datos Simulación Dinámica Int'!CG80</f>
        <v>40546442.999999993</v>
      </c>
      <c r="CH81" s="126">
        <f>'Datos Simulación Dinámica Int'!CH80</f>
        <v>0</v>
      </c>
      <c r="CI81" s="126">
        <f>'Datos Simulación Dinámica Int'!CI80</f>
        <v>0</v>
      </c>
      <c r="CJ81" s="126">
        <f>'Datos Simulación Dinámica Int'!CJ80</f>
        <v>0</v>
      </c>
      <c r="CK81" s="126">
        <f>'Datos Simulación Dinámica Int'!CK80</f>
        <v>0</v>
      </c>
      <c r="CL81" s="126">
        <f>'Datos Simulación Dinámica Int'!CL80</f>
        <v>0</v>
      </c>
      <c r="CM81" s="126">
        <f>'Datos Simulación Dinámica Int'!CM80</f>
        <v>0</v>
      </c>
      <c r="CN81" s="126">
        <f>'Datos Simulación Dinámica Int'!CN80</f>
        <v>0</v>
      </c>
      <c r="CO81" s="130">
        <f>'Datos Simulación Dinámica Int'!CO80</f>
        <v>-2.2204460492503131E-14</v>
      </c>
      <c r="CP81" s="128">
        <f>'Datos Simulación Dinámica Int'!CP80</f>
        <v>0</v>
      </c>
      <c r="CQ81" s="128">
        <f>'Datos Simulación Dinámica Int'!CQ80</f>
        <v>0</v>
      </c>
      <c r="CR81" s="128">
        <f>'Datos Simulación Dinámica Int'!CR80</f>
        <v>0</v>
      </c>
      <c r="CS81" s="128">
        <f>'Datos Simulación Dinámica Int'!CS80</f>
        <v>0</v>
      </c>
      <c r="CT81" s="128">
        <f>'Datos Simulación Dinámica Int'!CT80</f>
        <v>0</v>
      </c>
      <c r="CU81" s="128">
        <f>'Datos Simulación Dinámica Int'!CU80</f>
        <v>0</v>
      </c>
      <c r="CV81" s="129">
        <f>'Datos Simulación Dinámica Int'!CV80</f>
        <v>1040066.9999999997</v>
      </c>
      <c r="CW81" s="126">
        <f>'Datos Simulación Dinámica Int'!CW80</f>
        <v>0</v>
      </c>
      <c r="CX81" s="126">
        <f>'Datos Simulación Dinámica Int'!CX80</f>
        <v>0</v>
      </c>
      <c r="CY81" s="126">
        <f>'Datos Simulación Dinámica Int'!CY80</f>
        <v>0</v>
      </c>
      <c r="CZ81" s="126">
        <f>'Datos Simulación Dinámica Int'!CZ80</f>
        <v>0</v>
      </c>
      <c r="DA81" s="126">
        <f>'Datos Simulación Dinámica Int'!DA80</f>
        <v>0</v>
      </c>
      <c r="DB81" s="126">
        <f>'Datos Simulación Dinámica Int'!DB80</f>
        <v>0</v>
      </c>
      <c r="DC81" s="126">
        <f>'Datos Simulación Dinámica Int'!DC80</f>
        <v>0</v>
      </c>
      <c r="DD81" s="130">
        <f>'Datos Simulación Dinámica Int'!DD80</f>
        <v>-3.3306690738754696E-14</v>
      </c>
      <c r="DE81" s="128">
        <f>'Datos Simulación Dinámica Int'!DE80</f>
        <v>0</v>
      </c>
      <c r="DF81" s="128">
        <f>'Datos Simulación Dinámica Int'!DF80</f>
        <v>0</v>
      </c>
      <c r="DG81" s="128">
        <f>'Datos Simulación Dinámica Int'!DG80</f>
        <v>0</v>
      </c>
      <c r="DH81" s="128">
        <f>'Datos Simulación Dinámica Int'!DH80</f>
        <v>0</v>
      </c>
      <c r="DI81" s="128">
        <f>'Datos Simulación Dinámica Int'!DI80</f>
        <v>0</v>
      </c>
      <c r="DJ81" s="128">
        <f>'Datos Simulación Dinámica Int'!DJ80</f>
        <v>0</v>
      </c>
      <c r="DK81" s="129">
        <f>'Datos Simulación Dinámica Int'!DK80</f>
        <v>58369442.999999985</v>
      </c>
      <c r="DL81" s="126">
        <f>'Datos Simulación Dinámica Int'!DL80</f>
        <v>0</v>
      </c>
      <c r="DM81" s="126">
        <f>'Datos Simulación Dinámica Int'!DM80</f>
        <v>0</v>
      </c>
      <c r="DN81" s="126">
        <f>'Datos Simulación Dinámica Int'!DN80</f>
        <v>0</v>
      </c>
      <c r="DO81" s="126">
        <f>'Datos Simulación Dinámica Int'!DO80</f>
        <v>0</v>
      </c>
      <c r="DP81" s="126">
        <f>'Datos Simulación Dinámica Int'!DP80</f>
        <v>0</v>
      </c>
      <c r="DQ81" s="126">
        <f>'Datos Simulación Dinámica Int'!DQ80</f>
        <v>0</v>
      </c>
      <c r="DR81" s="126">
        <f>'Datos Simulación Dinámica Int'!DR80</f>
        <v>0</v>
      </c>
      <c r="DS81" s="130">
        <f>'Datos Simulación Dinámica Int'!DS80</f>
        <v>-2.2204460492503131E-14</v>
      </c>
      <c r="DT81" s="128">
        <f>'Datos Simulación Dinámica Int'!DT80</f>
        <v>0</v>
      </c>
      <c r="DU81" s="128">
        <f>'Datos Simulación Dinámica Int'!DU80</f>
        <v>0</v>
      </c>
      <c r="DV81" s="128">
        <f>'Datos Simulación Dinámica Int'!DV80</f>
        <v>0</v>
      </c>
      <c r="DW81" s="128">
        <f>'Datos Simulación Dinámica Int'!DW80</f>
        <v>0</v>
      </c>
      <c r="DX81" s="128">
        <f>'Datos Simulación Dinámica Int'!DX80</f>
        <v>0</v>
      </c>
      <c r="DY81" s="128">
        <f>'Datos Simulación Dinámica Int'!DY80</f>
        <v>0</v>
      </c>
    </row>
    <row r="82" spans="1:129" ht="14.7" thickBot="1" x14ac:dyDescent="0.6">
      <c r="A82" s="158"/>
      <c r="B82" s="158"/>
      <c r="C82" s="158"/>
    </row>
    <row r="83" spans="1:129" ht="17.100000000000001" thickBot="1" x14ac:dyDescent="0.7">
      <c r="A83" s="158"/>
      <c r="B83" s="357" t="str">
        <f>IF(MID(INDICE!C16,6,1)="K","NOTA:","")</f>
        <v/>
      </c>
      <c r="C83" s="356" t="str">
        <f>IF(MID(INDICE!C16,6,1)="K","El VAB se reparte en función de la estructura de distribución en valores corrientes.","")</f>
        <v/>
      </c>
      <c r="D83" s="2"/>
      <c r="R83" s="147">
        <f>'Datos Simulación Dinámica Int'!R82</f>
        <v>0</v>
      </c>
      <c r="S83" s="53"/>
      <c r="T83" s="53"/>
      <c r="U83" s="53"/>
      <c r="V83" s="53"/>
      <c r="W83" s="53"/>
      <c r="X83" s="53"/>
      <c r="Y83" s="63">
        <f>'Datos Simulación Dinámica Int'!Y82</f>
        <v>0</v>
      </c>
      <c r="Z83" s="64" t="str">
        <f>'Datos Simulación Dinámica Int'!Z82</f>
        <v/>
      </c>
      <c r="AA83" s="101"/>
      <c r="AB83" s="101"/>
      <c r="AC83" s="101"/>
      <c r="AD83" s="101"/>
      <c r="AE83" s="101"/>
      <c r="AF83" s="101"/>
    </row>
    <row r="84" spans="1:129" ht="17.25" customHeight="1" x14ac:dyDescent="0.55000000000000004">
      <c r="A84" s="158"/>
      <c r="B84" s="158"/>
      <c r="C84" s="158"/>
    </row>
    <row r="85" spans="1:129" ht="41.25" customHeight="1" x14ac:dyDescent="0.55000000000000004">
      <c r="A85" s="158"/>
      <c r="B85" s="158"/>
      <c r="C85" s="159" t="str">
        <f>'Datos Simulación Dinámica Int'!C84</f>
        <v>Elaboración:   Subgerencia de Programación y Regulación. 
Dirección Nacional de Síntesis Macroeconómica</v>
      </c>
      <c r="D85" s="91"/>
      <c r="E85" s="91"/>
      <c r="F85" s="91"/>
      <c r="G85" s="91"/>
      <c r="H85" s="91"/>
      <c r="R85" s="65" t="str">
        <f>'Datos Simulación Dinámica Int'!$R$84</f>
        <v>Incremento total en la demanda</v>
      </c>
      <c r="S85" s="91"/>
      <c r="T85" s="91"/>
      <c r="U85" s="91"/>
      <c r="V85" s="91"/>
      <c r="W85" s="91"/>
      <c r="X85" s="91"/>
    </row>
    <row r="86" spans="1:129" ht="57.75" customHeight="1" x14ac:dyDescent="0.55000000000000004">
      <c r="A86" s="158"/>
      <c r="B86" s="158"/>
      <c r="C86" s="92"/>
      <c r="D86" s="92"/>
      <c r="E86" s="92"/>
      <c r="F86" s="92"/>
      <c r="G86" s="92"/>
      <c r="H86" s="92"/>
      <c r="S86" s="92"/>
      <c r="T86" s="92"/>
      <c r="U86" s="92"/>
      <c r="V86" s="92"/>
      <c r="W86" s="92"/>
      <c r="X86" s="92"/>
      <c r="Z86" s="65" t="str">
        <f>'Datos Simulación Dinámica Int'!Z85</f>
        <v>Multiplicador de la industria</v>
      </c>
      <c r="AA86" s="65"/>
      <c r="AB86" s="65"/>
      <c r="AC86" s="65"/>
      <c r="AD86" s="65"/>
      <c r="AE86" s="65"/>
      <c r="AF86" s="65"/>
    </row>
    <row r="87" spans="1:129" x14ac:dyDescent="0.55000000000000004">
      <c r="A87" s="158"/>
      <c r="B87" s="158"/>
      <c r="C87" s="158"/>
    </row>
    <row r="93" spans="1:129" ht="16.8" x14ac:dyDescent="0.65">
      <c r="B93" s="357"/>
      <c r="C93" s="356"/>
    </row>
  </sheetData>
  <sheetProtection password="ABA3" sheet="1" objects="1" scenarios="1"/>
  <mergeCells count="154">
    <mergeCell ref="D2:J2"/>
    <mergeCell ref="D5:F5"/>
    <mergeCell ref="R6:X6"/>
    <mergeCell ref="Z6:AF6"/>
    <mergeCell ref="D6:Q6"/>
    <mergeCell ref="Y5:AM5"/>
    <mergeCell ref="A7:A8"/>
    <mergeCell ref="B7:B8"/>
    <mergeCell ref="C7:C8"/>
    <mergeCell ref="D7:D8"/>
    <mergeCell ref="E7:E8"/>
    <mergeCell ref="F7:F8"/>
    <mergeCell ref="G7:G8"/>
    <mergeCell ref="H7:H8"/>
    <mergeCell ref="AG6:AM6"/>
    <mergeCell ref="Y7:Y8"/>
    <mergeCell ref="I7:I8"/>
    <mergeCell ref="J7:J8"/>
    <mergeCell ref="K7:K8"/>
    <mergeCell ref="L7:L8"/>
    <mergeCell ref="AI7:AI8"/>
    <mergeCell ref="AJ7:AJ8"/>
    <mergeCell ref="R7:R8"/>
    <mergeCell ref="S7:S8"/>
    <mergeCell ref="T7:T8"/>
    <mergeCell ref="U7:U8"/>
    <mergeCell ref="V7:V8"/>
    <mergeCell ref="AO6:AU6"/>
    <mergeCell ref="AV6:BB6"/>
    <mergeCell ref="Z7:Z8"/>
    <mergeCell ref="AA7:AA8"/>
    <mergeCell ref="AB7:AB8"/>
    <mergeCell ref="AC7:AC8"/>
    <mergeCell ref="AD7:AD8"/>
    <mergeCell ref="AE7:AE8"/>
    <mergeCell ref="AF7:AF8"/>
    <mergeCell ref="AG7:AG8"/>
    <mergeCell ref="AH7:AH8"/>
    <mergeCell ref="M7:M8"/>
    <mergeCell ref="N7:N8"/>
    <mergeCell ref="O7:O8"/>
    <mergeCell ref="P7:P8"/>
    <mergeCell ref="Q7:Q8"/>
    <mergeCell ref="AX7:AX8"/>
    <mergeCell ref="AY7:AY8"/>
    <mergeCell ref="AZ7:AZ8"/>
    <mergeCell ref="BA7:BA8"/>
    <mergeCell ref="AW7:AW8"/>
    <mergeCell ref="AL7:AL8"/>
    <mergeCell ref="AM7:AM8"/>
    <mergeCell ref="AN7:AN8"/>
    <mergeCell ref="AO7:AO8"/>
    <mergeCell ref="AP7:AP8"/>
    <mergeCell ref="AQ7:AQ8"/>
    <mergeCell ref="AR7:AR8"/>
    <mergeCell ref="AS7:AS8"/>
    <mergeCell ref="AT7:AT8"/>
    <mergeCell ref="AU7:AU8"/>
    <mergeCell ref="AV7:AV8"/>
    <mergeCell ref="W7:W8"/>
    <mergeCell ref="X7:X8"/>
    <mergeCell ref="AK7:AK8"/>
    <mergeCell ref="DD6:DJ6"/>
    <mergeCell ref="DL6:DR6"/>
    <mergeCell ref="BQ7:BQ8"/>
    <mergeCell ref="BD6:BJ6"/>
    <mergeCell ref="BK6:BQ6"/>
    <mergeCell ref="BS6:BY6"/>
    <mergeCell ref="BZ6:CF6"/>
    <mergeCell ref="AN5:BB5"/>
    <mergeCell ref="BC5:BQ5"/>
    <mergeCell ref="BC7:BC8"/>
    <mergeCell ref="BD7:BD8"/>
    <mergeCell ref="BE7:BE8"/>
    <mergeCell ref="BF7:BF8"/>
    <mergeCell ref="BG7:BG8"/>
    <mergeCell ref="BH7:BH8"/>
    <mergeCell ref="BI7:BI8"/>
    <mergeCell ref="BJ7:BJ8"/>
    <mergeCell ref="BK7:BK8"/>
    <mergeCell ref="BL7:BL8"/>
    <mergeCell ref="BM7:BM8"/>
    <mergeCell ref="BN7:BN8"/>
    <mergeCell ref="BO7:BO8"/>
    <mergeCell ref="BP7:BP8"/>
    <mergeCell ref="BB7:BB8"/>
    <mergeCell ref="CG7:CG8"/>
    <mergeCell ref="CH7:CH8"/>
    <mergeCell ref="CI7:CI8"/>
    <mergeCell ref="CJ7:CJ8"/>
    <mergeCell ref="CK7:CK8"/>
    <mergeCell ref="DS6:DY6"/>
    <mergeCell ref="BR7:BR8"/>
    <mergeCell ref="BS7:BS8"/>
    <mergeCell ref="BT7:BT8"/>
    <mergeCell ref="BU7:BU8"/>
    <mergeCell ref="BV7:BV8"/>
    <mergeCell ref="BW7:BW8"/>
    <mergeCell ref="BX7:BX8"/>
    <mergeCell ref="BY7:BY8"/>
    <mergeCell ref="BZ7:BZ8"/>
    <mergeCell ref="CA7:CA8"/>
    <mergeCell ref="CB7:CB8"/>
    <mergeCell ref="CC7:CC8"/>
    <mergeCell ref="CD7:CD8"/>
    <mergeCell ref="CE7:CE8"/>
    <mergeCell ref="CF7:CF8"/>
    <mergeCell ref="CH6:CN6"/>
    <mergeCell ref="CO6:CU6"/>
    <mergeCell ref="CW6:DC6"/>
    <mergeCell ref="CQ7:CQ8"/>
    <mergeCell ref="CR7:CR8"/>
    <mergeCell ref="CS7:CS8"/>
    <mergeCell ref="CT7:CT8"/>
    <mergeCell ref="CU7:CU8"/>
    <mergeCell ref="CL7:CL8"/>
    <mergeCell ref="CM7:CM8"/>
    <mergeCell ref="CN7:CN8"/>
    <mergeCell ref="CO7:CO8"/>
    <mergeCell ref="CP7:CP8"/>
    <mergeCell ref="DA7:DA8"/>
    <mergeCell ref="DB7:DB8"/>
    <mergeCell ref="DC7:DC8"/>
    <mergeCell ref="DD7:DD8"/>
    <mergeCell ref="DE7:DE8"/>
    <mergeCell ref="CV7:CV8"/>
    <mergeCell ref="CW7:CW8"/>
    <mergeCell ref="CX7:CX8"/>
    <mergeCell ref="CY7:CY8"/>
    <mergeCell ref="CZ7:CZ8"/>
    <mergeCell ref="BR5:CF5"/>
    <mergeCell ref="CG5:CU5"/>
    <mergeCell ref="CV5:DJ5"/>
    <mergeCell ref="DK5:DY5"/>
    <mergeCell ref="DU7:DU8"/>
    <mergeCell ref="DV7:DV8"/>
    <mergeCell ref="DW7:DW8"/>
    <mergeCell ref="DX7:DX8"/>
    <mergeCell ref="DY7:DY8"/>
    <mergeCell ref="DP7:DP8"/>
    <mergeCell ref="DQ7:DQ8"/>
    <mergeCell ref="DR7:DR8"/>
    <mergeCell ref="DS7:DS8"/>
    <mergeCell ref="DT7:DT8"/>
    <mergeCell ref="DK7:DK8"/>
    <mergeCell ref="DL7:DL8"/>
    <mergeCell ref="DM7:DM8"/>
    <mergeCell ref="DN7:DN8"/>
    <mergeCell ref="DO7:DO8"/>
    <mergeCell ref="DF7:DF8"/>
    <mergeCell ref="DG7:DG8"/>
    <mergeCell ref="DH7:DH8"/>
    <mergeCell ref="DI7:DI8"/>
    <mergeCell ref="DJ7:DJ8"/>
  </mergeCells>
  <conditionalFormatting sqref="A9:DY71">
    <cfRule type="expression" dxfId="24" priority="22">
      <formula>$D9&lt;&gt;$R9</formula>
    </cfRule>
  </conditionalFormatting>
  <conditionalFormatting sqref="Z10:Z79">
    <cfRule type="expression" dxfId="23" priority="21">
      <formula>$D10&lt;&gt;$R10</formula>
    </cfRule>
  </conditionalFormatting>
  <conditionalFormatting sqref="AG9:AG79">
    <cfRule type="expression" dxfId="22" priority="20">
      <formula>$D9&lt;&gt;$R9</formula>
    </cfRule>
  </conditionalFormatting>
  <conditionalFormatting sqref="AN10:AN79">
    <cfRule type="expression" dxfId="21" priority="19">
      <formula>$D10&lt;&gt;$R10</formula>
    </cfRule>
  </conditionalFormatting>
  <conditionalFormatting sqref="AO10:AO79">
    <cfRule type="expression" dxfId="20" priority="18">
      <formula>$D10&lt;&gt;$R10</formula>
    </cfRule>
  </conditionalFormatting>
  <conditionalFormatting sqref="AV9:AV80">
    <cfRule type="expression" dxfId="19" priority="17">
      <formula>$D9&lt;&gt;$R9</formula>
    </cfRule>
  </conditionalFormatting>
  <conditionalFormatting sqref="AG9:AG79">
    <cfRule type="expression" dxfId="18" priority="16">
      <formula>$D9&lt;&gt;$R9</formula>
    </cfRule>
  </conditionalFormatting>
  <conditionalFormatting sqref="BC10:BC79">
    <cfRule type="expression" dxfId="17" priority="15">
      <formula>$D10&lt;&gt;$R10</formula>
    </cfRule>
  </conditionalFormatting>
  <conditionalFormatting sqref="BD10:BD79">
    <cfRule type="expression" dxfId="16" priority="14">
      <formula>$D10&lt;&gt;$R10</formula>
    </cfRule>
  </conditionalFormatting>
  <conditionalFormatting sqref="BK9:BK79">
    <cfRule type="expression" dxfId="15" priority="13">
      <formula>$D9&lt;&gt;$R9</formula>
    </cfRule>
  </conditionalFormatting>
  <conditionalFormatting sqref="BR10:BR79">
    <cfRule type="expression" dxfId="14" priority="12">
      <formula>$D10&lt;&gt;$R10</formula>
    </cfRule>
  </conditionalFormatting>
  <conditionalFormatting sqref="BS10:BS79">
    <cfRule type="expression" dxfId="13" priority="11">
      <formula>$D10&lt;&gt;$R10</formula>
    </cfRule>
  </conditionalFormatting>
  <conditionalFormatting sqref="BZ9:BZ79">
    <cfRule type="expression" dxfId="12" priority="10">
      <formula>$D9&lt;&gt;$R9</formula>
    </cfRule>
  </conditionalFormatting>
  <conditionalFormatting sqref="CG10:CG79">
    <cfRule type="expression" dxfId="11" priority="9">
      <formula>$D10&lt;&gt;$R10</formula>
    </cfRule>
  </conditionalFormatting>
  <conditionalFormatting sqref="CH10:CH79">
    <cfRule type="expression" dxfId="10" priority="8">
      <formula>$D10&lt;&gt;$R10</formula>
    </cfRule>
  </conditionalFormatting>
  <conditionalFormatting sqref="CO9:CO79">
    <cfRule type="expression" dxfId="9" priority="7">
      <formula>$D9&lt;&gt;$R9</formula>
    </cfRule>
  </conditionalFormatting>
  <conditionalFormatting sqref="CV10:CV79">
    <cfRule type="expression" dxfId="8" priority="6">
      <formula>$D10&lt;&gt;$R10</formula>
    </cfRule>
  </conditionalFormatting>
  <conditionalFormatting sqref="CW10:CW79">
    <cfRule type="expression" dxfId="7" priority="5">
      <formula>$D10&lt;&gt;$R10</formula>
    </cfRule>
  </conditionalFormatting>
  <conditionalFormatting sqref="DD9:DD79">
    <cfRule type="expression" dxfId="6" priority="4">
      <formula>$D9&lt;&gt;$R9</formula>
    </cfRule>
  </conditionalFormatting>
  <conditionalFormatting sqref="DK10:DK79">
    <cfRule type="expression" dxfId="5" priority="3">
      <formula>$D10&lt;&gt;$R10</formula>
    </cfRule>
  </conditionalFormatting>
  <conditionalFormatting sqref="DL10:DL79">
    <cfRule type="expression" dxfId="4" priority="2">
      <formula>$D10&lt;&gt;$R10</formula>
    </cfRule>
  </conditionalFormatting>
  <conditionalFormatting sqref="DS9:DS79">
    <cfRule type="expression" dxfId="3" priority="1">
      <formula>$D9&lt;&gt;$R9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6"/>
  <dimension ref="A2:P73"/>
  <sheetViews>
    <sheetView windowProtection="1" workbookViewId="0">
      <selection activeCell="H25" sqref="H25"/>
    </sheetView>
  </sheetViews>
  <sheetFormatPr defaultColWidth="10.9453125" defaultRowHeight="14.4" x14ac:dyDescent="0.55000000000000004"/>
  <cols>
    <col min="2" max="2" width="74.41796875" bestFit="1" customWidth="1"/>
    <col min="3" max="3" width="13.68359375" bestFit="1" customWidth="1"/>
  </cols>
  <sheetData>
    <row r="2" spans="1:16" ht="14.7" thickBot="1" x14ac:dyDescent="0.6">
      <c r="C2" t="s">
        <v>299</v>
      </c>
      <c r="D2" t="s">
        <v>294</v>
      </c>
      <c r="E2" t="s">
        <v>295</v>
      </c>
      <c r="F2" t="s">
        <v>296</v>
      </c>
      <c r="G2" t="s">
        <v>297</v>
      </c>
      <c r="H2" t="s">
        <v>298</v>
      </c>
      <c r="I2" t="s">
        <v>293</v>
      </c>
      <c r="K2" t="s">
        <v>299</v>
      </c>
      <c r="L2" t="s">
        <v>294</v>
      </c>
      <c r="M2" t="s">
        <v>295</v>
      </c>
      <c r="N2" t="s">
        <v>296</v>
      </c>
      <c r="O2" t="s">
        <v>297</v>
      </c>
      <c r="P2" t="s">
        <v>293</v>
      </c>
    </row>
    <row r="3" spans="1:16" x14ac:dyDescent="0.55000000000000004">
      <c r="A3" s="257">
        <v>1</v>
      </c>
      <c r="B3" s="4" t="s">
        <v>171</v>
      </c>
      <c r="C3" s="273">
        <f t="array" ref="C3:C73">TRANSPOSE('Matriz Simetrica'!E83:BW83)</f>
        <v>130719.55281300945</v>
      </c>
      <c r="D3">
        <f t="array" ref="D3:I73">TRANSPOSE('Matriz Simetrica'!E87:BW92)</f>
        <v>2535224</v>
      </c>
      <c r="E3">
        <v>849248</v>
      </c>
      <c r="F3">
        <v>14921</v>
      </c>
      <c r="G3">
        <v>1671055</v>
      </c>
      <c r="H3">
        <v>3833513</v>
      </c>
      <c r="I3">
        <v>436614</v>
      </c>
      <c r="K3">
        <f>C3/$H3</f>
        <v>3.4099154695186748E-2</v>
      </c>
      <c r="L3">
        <f t="shared" ref="L3:O3" si="0">D3/$H3</f>
        <v>0.66133178627540845</v>
      </c>
      <c r="M3">
        <f t="shared" si="0"/>
        <v>0.22153257338634302</v>
      </c>
      <c r="N3">
        <f t="shared" si="0"/>
        <v>3.8922523544331271E-3</v>
      </c>
      <c r="O3">
        <f t="shared" si="0"/>
        <v>0.43590696053463235</v>
      </c>
      <c r="P3">
        <f>I3/$H3</f>
        <v>0.11389396618715002</v>
      </c>
    </row>
    <row r="4" spans="1:16" x14ac:dyDescent="0.55000000000000004">
      <c r="A4" s="59">
        <v>2</v>
      </c>
      <c r="B4" s="5" t="s">
        <v>179</v>
      </c>
      <c r="C4" s="273">
        <v>16344.804514224728</v>
      </c>
      <c r="D4">
        <v>614714</v>
      </c>
      <c r="E4">
        <v>362612</v>
      </c>
      <c r="F4">
        <v>4923</v>
      </c>
      <c r="G4">
        <v>247179</v>
      </c>
      <c r="H4">
        <v>821683</v>
      </c>
      <c r="I4">
        <v>276783</v>
      </c>
      <c r="K4">
        <f t="shared" ref="K4:K67" si="1">C4/$H4</f>
        <v>1.9891861598967886E-2</v>
      </c>
      <c r="L4">
        <f t="shared" ref="L4:L67" si="2">D4/$H4</f>
        <v>0.74811575753666559</v>
      </c>
      <c r="M4">
        <f t="shared" ref="M4:M67" si="3">E4/$H4</f>
        <v>0.441304006532933</v>
      </c>
      <c r="N4">
        <f t="shared" ref="N4:N67" si="4">F4/$H4</f>
        <v>5.9913616321622815E-3</v>
      </c>
      <c r="O4">
        <f t="shared" ref="O4:O67" si="5">G4/$H4</f>
        <v>0.3008203893715703</v>
      </c>
      <c r="P4">
        <f t="shared" ref="P4:P67" si="6">I4/$H4</f>
        <v>0.33684888211147124</v>
      </c>
    </row>
    <row r="5" spans="1:16" x14ac:dyDescent="0.55000000000000004">
      <c r="A5" s="59">
        <v>3</v>
      </c>
      <c r="B5" s="5" t="s">
        <v>180</v>
      </c>
      <c r="C5" s="273">
        <v>43219.799195318221</v>
      </c>
      <c r="D5">
        <v>767653</v>
      </c>
      <c r="E5">
        <v>375502</v>
      </c>
      <c r="F5">
        <v>6234</v>
      </c>
      <c r="G5">
        <v>385917</v>
      </c>
      <c r="H5">
        <v>1229466</v>
      </c>
      <c r="I5">
        <v>68936</v>
      </c>
      <c r="K5">
        <f t="shared" si="1"/>
        <v>3.5153309807118067E-2</v>
      </c>
      <c r="L5">
        <f t="shared" si="2"/>
        <v>0.62437920202754693</v>
      </c>
      <c r="M5">
        <f t="shared" si="3"/>
        <v>0.30541877530570183</v>
      </c>
      <c r="N5">
        <f t="shared" si="4"/>
        <v>5.0704940193547444E-3</v>
      </c>
      <c r="O5">
        <f t="shared" si="5"/>
        <v>0.31388993270249033</v>
      </c>
      <c r="P5">
        <f t="shared" si="6"/>
        <v>5.6069870984638857E-2</v>
      </c>
    </row>
    <row r="6" spans="1:16" x14ac:dyDescent="0.55000000000000004">
      <c r="A6" s="59">
        <v>4</v>
      </c>
      <c r="B6" s="5" t="s">
        <v>181</v>
      </c>
      <c r="C6" s="273">
        <v>20122.243899468067</v>
      </c>
      <c r="D6">
        <v>887449</v>
      </c>
      <c r="E6">
        <v>152773</v>
      </c>
      <c r="F6">
        <v>3907</v>
      </c>
      <c r="G6">
        <v>730769</v>
      </c>
      <c r="H6">
        <v>1157014</v>
      </c>
      <c r="I6">
        <v>159583</v>
      </c>
      <c r="K6">
        <f t="shared" si="1"/>
        <v>1.7391530179814648E-2</v>
      </c>
      <c r="L6">
        <f t="shared" si="2"/>
        <v>0.76701664802673086</v>
      </c>
      <c r="M6">
        <f t="shared" si="3"/>
        <v>0.13204075318016895</v>
      </c>
      <c r="N6">
        <f t="shared" si="4"/>
        <v>3.3767957863949788E-3</v>
      </c>
      <c r="O6">
        <f t="shared" si="5"/>
        <v>0.63159909906016698</v>
      </c>
      <c r="P6">
        <f t="shared" si="6"/>
        <v>0.1379265938009393</v>
      </c>
    </row>
    <row r="7" spans="1:16" x14ac:dyDescent="0.55000000000000004">
      <c r="A7" s="59">
        <v>5</v>
      </c>
      <c r="B7" s="5" t="s">
        <v>182</v>
      </c>
      <c r="C7" s="273">
        <v>145844.2720638061</v>
      </c>
      <c r="D7">
        <v>1396743</v>
      </c>
      <c r="E7">
        <v>212719</v>
      </c>
      <c r="F7">
        <v>10163</v>
      </c>
      <c r="G7">
        <v>1173861</v>
      </c>
      <c r="H7">
        <v>1840142</v>
      </c>
      <c r="I7">
        <v>52746</v>
      </c>
      <c r="K7">
        <f t="shared" si="1"/>
        <v>7.9257074760429411E-2</v>
      </c>
      <c r="L7">
        <f t="shared" si="2"/>
        <v>0.75904087836699563</v>
      </c>
      <c r="M7">
        <f t="shared" si="3"/>
        <v>0.11559923092891744</v>
      </c>
      <c r="N7">
        <f t="shared" si="4"/>
        <v>5.5229433380684749E-3</v>
      </c>
      <c r="O7">
        <f t="shared" si="5"/>
        <v>0.63791870410000973</v>
      </c>
      <c r="P7">
        <f t="shared" si="6"/>
        <v>2.8664092227665038E-2</v>
      </c>
    </row>
    <row r="8" spans="1:16" x14ac:dyDescent="0.55000000000000004">
      <c r="A8" s="59">
        <v>6</v>
      </c>
      <c r="B8" s="5" t="s">
        <v>183</v>
      </c>
      <c r="C8" s="273">
        <v>3205.4810530330565</v>
      </c>
      <c r="D8">
        <v>258190</v>
      </c>
      <c r="E8">
        <v>99727</v>
      </c>
      <c r="F8">
        <v>2173</v>
      </c>
      <c r="G8">
        <v>156290</v>
      </c>
      <c r="H8">
        <v>370497</v>
      </c>
      <c r="I8">
        <v>25080</v>
      </c>
      <c r="K8">
        <f t="shared" si="1"/>
        <v>8.6518407788269708E-3</v>
      </c>
      <c r="L8">
        <f t="shared" si="2"/>
        <v>0.69687473852689763</v>
      </c>
      <c r="M8">
        <f t="shared" si="3"/>
        <v>0.2691708704793831</v>
      </c>
      <c r="N8">
        <f t="shared" si="4"/>
        <v>5.8650947241138257E-3</v>
      </c>
      <c r="O8">
        <f t="shared" si="5"/>
        <v>0.42183877332340075</v>
      </c>
      <c r="P8">
        <f t="shared" si="6"/>
        <v>6.7692855812597666E-2</v>
      </c>
    </row>
    <row r="9" spans="1:16" x14ac:dyDescent="0.55000000000000004">
      <c r="A9" s="59">
        <v>7</v>
      </c>
      <c r="B9" s="5" t="s">
        <v>184</v>
      </c>
      <c r="C9" s="273">
        <v>202353.38370456547</v>
      </c>
      <c r="D9">
        <v>586255</v>
      </c>
      <c r="E9">
        <v>198692</v>
      </c>
      <c r="F9">
        <v>7601</v>
      </c>
      <c r="G9">
        <v>379962</v>
      </c>
      <c r="H9">
        <v>2556905</v>
      </c>
      <c r="I9">
        <v>547753</v>
      </c>
      <c r="K9">
        <f t="shared" si="1"/>
        <v>7.9139969496154719E-2</v>
      </c>
      <c r="L9">
        <f t="shared" si="2"/>
        <v>0.22928305901079626</v>
      </c>
      <c r="M9">
        <f t="shared" si="3"/>
        <v>7.7708010270229042E-2</v>
      </c>
      <c r="N9">
        <f t="shared" si="4"/>
        <v>2.9727346147001943E-3</v>
      </c>
      <c r="O9">
        <f t="shared" si="5"/>
        <v>0.14860231412586702</v>
      </c>
      <c r="P9">
        <f t="shared" si="6"/>
        <v>0.2142250103152053</v>
      </c>
    </row>
    <row r="10" spans="1:16" x14ac:dyDescent="0.55000000000000004">
      <c r="A10" s="59">
        <v>8</v>
      </c>
      <c r="B10" s="5" t="s">
        <v>185</v>
      </c>
      <c r="C10" s="273">
        <v>11284.294767159383</v>
      </c>
      <c r="D10">
        <v>1364549</v>
      </c>
      <c r="E10">
        <v>29924</v>
      </c>
      <c r="F10">
        <v>2688</v>
      </c>
      <c r="G10">
        <v>1331937</v>
      </c>
      <c r="H10">
        <v>1592480</v>
      </c>
      <c r="I10">
        <v>25992</v>
      </c>
      <c r="K10">
        <f t="shared" si="1"/>
        <v>7.0859883748363448E-3</v>
      </c>
      <c r="L10">
        <f t="shared" si="2"/>
        <v>0.85687041595498847</v>
      </c>
      <c r="M10">
        <f t="shared" si="3"/>
        <v>1.8790816839143978E-2</v>
      </c>
      <c r="N10">
        <f t="shared" si="4"/>
        <v>1.6879332864462976E-3</v>
      </c>
      <c r="O10">
        <f t="shared" si="5"/>
        <v>0.83639166582939817</v>
      </c>
      <c r="P10">
        <f t="shared" si="6"/>
        <v>1.632171204661911E-2</v>
      </c>
    </row>
    <row r="11" spans="1:16" x14ac:dyDescent="0.55000000000000004">
      <c r="A11" s="59">
        <v>9</v>
      </c>
      <c r="B11" s="5" t="s">
        <v>186</v>
      </c>
      <c r="C11" s="273">
        <v>182214.36340173549</v>
      </c>
      <c r="D11">
        <v>667964</v>
      </c>
      <c r="E11">
        <v>231393</v>
      </c>
      <c r="F11">
        <v>5628</v>
      </c>
      <c r="G11">
        <v>430943</v>
      </c>
      <c r="H11">
        <v>1909661.0000000005</v>
      </c>
      <c r="I11">
        <v>45680</v>
      </c>
      <c r="K11">
        <f t="shared" si="1"/>
        <v>9.5417125553559218E-2</v>
      </c>
      <c r="L11">
        <f t="shared" si="2"/>
        <v>0.34978145335742827</v>
      </c>
      <c r="M11">
        <f t="shared" si="3"/>
        <v>0.12116967357033523</v>
      </c>
      <c r="N11">
        <f t="shared" si="4"/>
        <v>2.9471199338521334E-3</v>
      </c>
      <c r="O11">
        <f t="shared" si="5"/>
        <v>0.22566465985324091</v>
      </c>
      <c r="P11">
        <f t="shared" si="6"/>
        <v>2.3920475937875878E-2</v>
      </c>
    </row>
    <row r="12" spans="1:16" x14ac:dyDescent="0.55000000000000004">
      <c r="A12" s="59">
        <v>10</v>
      </c>
      <c r="B12" s="5" t="s">
        <v>187</v>
      </c>
      <c r="C12" s="273">
        <v>48189.400092435222</v>
      </c>
      <c r="D12">
        <v>436693</v>
      </c>
      <c r="E12">
        <v>108462</v>
      </c>
      <c r="F12">
        <v>1790</v>
      </c>
      <c r="G12">
        <v>326441</v>
      </c>
      <c r="H12">
        <v>693411</v>
      </c>
      <c r="I12">
        <v>35762</v>
      </c>
      <c r="K12">
        <f t="shared" si="1"/>
        <v>6.949615753490386E-2</v>
      </c>
      <c r="L12">
        <f t="shared" si="2"/>
        <v>0.62977512615173392</v>
      </c>
      <c r="M12">
        <f t="shared" si="3"/>
        <v>0.15641805509286699</v>
      </c>
      <c r="N12">
        <f t="shared" si="4"/>
        <v>2.581441598128671E-3</v>
      </c>
      <c r="O12">
        <f t="shared" si="5"/>
        <v>0.47077562946073831</v>
      </c>
      <c r="P12">
        <f t="shared" si="6"/>
        <v>5.1574030409093599E-2</v>
      </c>
    </row>
    <row r="13" spans="1:16" x14ac:dyDescent="0.55000000000000004">
      <c r="A13" s="59">
        <v>11</v>
      </c>
      <c r="B13" s="5" t="s">
        <v>188</v>
      </c>
      <c r="C13" s="273">
        <v>19555.709633287264</v>
      </c>
      <c r="D13">
        <v>110580</v>
      </c>
      <c r="E13">
        <v>21099</v>
      </c>
      <c r="F13">
        <v>480</v>
      </c>
      <c r="G13">
        <v>89001</v>
      </c>
      <c r="H13">
        <v>233711</v>
      </c>
      <c r="I13">
        <v>4491</v>
      </c>
      <c r="K13">
        <f t="shared" si="1"/>
        <v>8.3674750582074714E-2</v>
      </c>
      <c r="L13">
        <f t="shared" si="2"/>
        <v>0.4731484611336223</v>
      </c>
      <c r="M13">
        <f t="shared" si="3"/>
        <v>9.0278164057318658E-2</v>
      </c>
      <c r="N13">
        <f t="shared" si="4"/>
        <v>2.0538186050292882E-3</v>
      </c>
      <c r="O13">
        <f t="shared" si="5"/>
        <v>0.38081647847127437</v>
      </c>
      <c r="P13">
        <f t="shared" si="6"/>
        <v>1.9216040323305279E-2</v>
      </c>
    </row>
    <row r="14" spans="1:16" x14ac:dyDescent="0.55000000000000004">
      <c r="A14" s="59">
        <v>12</v>
      </c>
      <c r="B14" s="5" t="s">
        <v>189</v>
      </c>
      <c r="C14" s="273">
        <v>239094.9551712526</v>
      </c>
      <c r="D14">
        <v>4832773</v>
      </c>
      <c r="E14">
        <v>617906</v>
      </c>
      <c r="F14">
        <v>64665</v>
      </c>
      <c r="G14">
        <v>4150202</v>
      </c>
      <c r="H14">
        <v>9176608</v>
      </c>
      <c r="I14">
        <v>8593</v>
      </c>
      <c r="K14">
        <f t="shared" si="1"/>
        <v>2.6054829319423104E-2</v>
      </c>
      <c r="L14">
        <f t="shared" si="2"/>
        <v>0.52664045364038647</v>
      </c>
      <c r="M14">
        <f t="shared" si="3"/>
        <v>6.7334901959416812E-2</v>
      </c>
      <c r="N14">
        <f t="shared" si="4"/>
        <v>7.0467214029410431E-3</v>
      </c>
      <c r="O14">
        <f t="shared" si="5"/>
        <v>0.45225883027802866</v>
      </c>
      <c r="P14">
        <f t="shared" si="6"/>
        <v>9.364026446373213E-4</v>
      </c>
    </row>
    <row r="15" spans="1:16" x14ac:dyDescent="0.55000000000000004">
      <c r="A15" s="59">
        <v>13</v>
      </c>
      <c r="B15" s="5" t="s">
        <v>190</v>
      </c>
      <c r="C15" s="273">
        <v>143642.17196288111</v>
      </c>
      <c r="D15">
        <v>864704</v>
      </c>
      <c r="E15">
        <v>222909</v>
      </c>
      <c r="F15">
        <v>22748</v>
      </c>
      <c r="G15">
        <v>619047</v>
      </c>
      <c r="H15">
        <v>1561750</v>
      </c>
      <c r="I15">
        <v>18212</v>
      </c>
      <c r="K15">
        <f t="shared" si="1"/>
        <v>9.1975138122542738E-2</v>
      </c>
      <c r="L15">
        <f t="shared" si="2"/>
        <v>0.55367632463582517</v>
      </c>
      <c r="M15">
        <f t="shared" si="3"/>
        <v>0.14273027052985432</v>
      </c>
      <c r="N15">
        <f t="shared" si="4"/>
        <v>1.456571154153994E-2</v>
      </c>
      <c r="O15">
        <f t="shared" si="5"/>
        <v>0.39638034256443094</v>
      </c>
      <c r="P15">
        <f t="shared" si="6"/>
        <v>1.1661277413158316E-2</v>
      </c>
    </row>
    <row r="16" spans="1:16" x14ac:dyDescent="0.55000000000000004">
      <c r="A16" s="59">
        <v>14</v>
      </c>
      <c r="B16" s="5" t="s">
        <v>191</v>
      </c>
      <c r="C16" s="273">
        <v>6739.8263763027053</v>
      </c>
      <c r="D16">
        <v>231111</v>
      </c>
      <c r="E16">
        <v>45717</v>
      </c>
      <c r="F16">
        <v>1281</v>
      </c>
      <c r="G16">
        <v>184113</v>
      </c>
      <c r="H16">
        <v>343837</v>
      </c>
      <c r="I16">
        <v>16678</v>
      </c>
      <c r="K16">
        <f t="shared" si="1"/>
        <v>1.9601806601100828E-2</v>
      </c>
      <c r="L16">
        <f t="shared" si="2"/>
        <v>0.67215279332939737</v>
      </c>
      <c r="M16">
        <f t="shared" si="3"/>
        <v>0.13296125780529727</v>
      </c>
      <c r="N16">
        <f t="shared" si="4"/>
        <v>3.7256025384120963E-3</v>
      </c>
      <c r="O16">
        <f t="shared" si="5"/>
        <v>0.53546593298568801</v>
      </c>
      <c r="P16">
        <f t="shared" si="6"/>
        <v>4.8505541870130321E-2</v>
      </c>
    </row>
    <row r="17" spans="1:16" x14ac:dyDescent="0.55000000000000004">
      <c r="A17" s="59">
        <v>15</v>
      </c>
      <c r="B17" s="5" t="s">
        <v>192</v>
      </c>
      <c r="C17" s="273">
        <v>7415.2339884875455</v>
      </c>
      <c r="D17">
        <v>238841</v>
      </c>
      <c r="E17">
        <v>35221</v>
      </c>
      <c r="F17">
        <v>2060</v>
      </c>
      <c r="G17">
        <v>201560</v>
      </c>
      <c r="H17">
        <v>358194</v>
      </c>
      <c r="I17">
        <v>9977</v>
      </c>
      <c r="K17">
        <f t="shared" si="1"/>
        <v>2.0701725848248562E-2</v>
      </c>
      <c r="L17">
        <f t="shared" si="2"/>
        <v>0.66679229691172937</v>
      </c>
      <c r="M17">
        <f t="shared" si="3"/>
        <v>9.8329396918988038E-2</v>
      </c>
      <c r="N17">
        <f t="shared" si="4"/>
        <v>5.7510734406494802E-3</v>
      </c>
      <c r="O17">
        <f t="shared" si="5"/>
        <v>0.56271182655209184</v>
      </c>
      <c r="P17">
        <f t="shared" si="6"/>
        <v>2.7853621222019353E-2</v>
      </c>
    </row>
    <row r="18" spans="1:16" x14ac:dyDescent="0.55000000000000004">
      <c r="A18" s="59">
        <v>16</v>
      </c>
      <c r="B18" s="5" t="s">
        <v>193</v>
      </c>
      <c r="C18" s="273">
        <v>100051.54118353041</v>
      </c>
      <c r="D18">
        <v>1028333</v>
      </c>
      <c r="E18">
        <v>295283</v>
      </c>
      <c r="F18">
        <v>6599</v>
      </c>
      <c r="G18">
        <v>726451</v>
      </c>
      <c r="H18">
        <v>3314026</v>
      </c>
      <c r="I18">
        <v>33888</v>
      </c>
      <c r="K18">
        <f t="shared" si="1"/>
        <v>3.0190330789055489E-2</v>
      </c>
      <c r="L18">
        <f t="shared" si="2"/>
        <v>0.31029720346189199</v>
      </c>
      <c r="M18">
        <f t="shared" si="3"/>
        <v>8.910099075867238E-2</v>
      </c>
      <c r="N18">
        <f t="shared" si="4"/>
        <v>1.9912336233934192E-3</v>
      </c>
      <c r="O18">
        <f t="shared" si="5"/>
        <v>0.21920497907982617</v>
      </c>
      <c r="P18">
        <f t="shared" si="6"/>
        <v>1.0225628887643006E-2</v>
      </c>
    </row>
    <row r="19" spans="1:16" x14ac:dyDescent="0.55000000000000004">
      <c r="A19" s="59">
        <v>17</v>
      </c>
      <c r="B19" s="5" t="s">
        <v>194</v>
      </c>
      <c r="C19" s="273">
        <v>16725.819975001039</v>
      </c>
      <c r="D19">
        <v>1083642</v>
      </c>
      <c r="E19">
        <v>154661</v>
      </c>
      <c r="F19">
        <v>8184</v>
      </c>
      <c r="G19">
        <v>920797</v>
      </c>
      <c r="H19">
        <v>4064483.9999999981</v>
      </c>
      <c r="I19">
        <v>34933</v>
      </c>
      <c r="K19">
        <f t="shared" si="1"/>
        <v>4.1151152212681973E-3</v>
      </c>
      <c r="L19">
        <f t="shared" si="2"/>
        <v>0.26661244084119917</v>
      </c>
      <c r="M19">
        <f t="shared" si="3"/>
        <v>3.8051816663566662E-2</v>
      </c>
      <c r="N19">
        <f t="shared" si="4"/>
        <v>2.0135397260759307E-3</v>
      </c>
      <c r="O19">
        <f t="shared" si="5"/>
        <v>0.22654708445155655</v>
      </c>
      <c r="P19">
        <f t="shared" si="6"/>
        <v>8.5946949231440004E-3</v>
      </c>
    </row>
    <row r="20" spans="1:16" x14ac:dyDescent="0.55000000000000004">
      <c r="A20" s="59">
        <v>18</v>
      </c>
      <c r="B20" s="5" t="s">
        <v>195</v>
      </c>
      <c r="C20" s="273">
        <v>32046.312448469998</v>
      </c>
      <c r="D20">
        <v>525597</v>
      </c>
      <c r="E20">
        <v>155393</v>
      </c>
      <c r="F20">
        <v>1944</v>
      </c>
      <c r="G20">
        <v>368260</v>
      </c>
      <c r="H20">
        <v>967835</v>
      </c>
      <c r="I20">
        <v>14106</v>
      </c>
      <c r="K20">
        <f t="shared" si="1"/>
        <v>3.3111338656351547E-2</v>
      </c>
      <c r="L20">
        <f t="shared" si="2"/>
        <v>0.54306467528039382</v>
      </c>
      <c r="M20">
        <f t="shared" si="3"/>
        <v>0.16055732640377751</v>
      </c>
      <c r="N20">
        <f t="shared" si="4"/>
        <v>2.008606838975652E-3</v>
      </c>
      <c r="O20">
        <f t="shared" si="5"/>
        <v>0.38049874203764072</v>
      </c>
      <c r="P20">
        <f t="shared" si="6"/>
        <v>1.4574798390221473E-2</v>
      </c>
    </row>
    <row r="21" spans="1:16" x14ac:dyDescent="0.55000000000000004">
      <c r="A21" s="59">
        <v>19</v>
      </c>
      <c r="B21" s="5" t="s">
        <v>196</v>
      </c>
      <c r="C21" s="273">
        <v>72011.266689143245</v>
      </c>
      <c r="D21">
        <v>376301</v>
      </c>
      <c r="E21">
        <v>75336</v>
      </c>
      <c r="F21">
        <v>8035</v>
      </c>
      <c r="G21">
        <v>292930</v>
      </c>
      <c r="H21">
        <v>1122972</v>
      </c>
      <c r="I21">
        <v>8700</v>
      </c>
      <c r="K21">
        <f t="shared" si="1"/>
        <v>6.4125611937914079E-2</v>
      </c>
      <c r="L21">
        <f t="shared" si="2"/>
        <v>0.33509384027384476</v>
      </c>
      <c r="M21">
        <f t="shared" si="3"/>
        <v>6.7086267511567516E-2</v>
      </c>
      <c r="N21">
        <f t="shared" si="4"/>
        <v>7.1551205194786693E-3</v>
      </c>
      <c r="O21">
        <f t="shared" si="5"/>
        <v>0.26085245224279857</v>
      </c>
      <c r="P21">
        <f t="shared" si="6"/>
        <v>7.747299131233904E-3</v>
      </c>
    </row>
    <row r="22" spans="1:16" x14ac:dyDescent="0.55000000000000004">
      <c r="A22" s="59">
        <v>20</v>
      </c>
      <c r="B22" s="5" t="s">
        <v>197</v>
      </c>
      <c r="C22" s="273">
        <v>130194.25906589892</v>
      </c>
      <c r="D22">
        <v>362752</v>
      </c>
      <c r="E22">
        <v>139120</v>
      </c>
      <c r="F22">
        <v>9590</v>
      </c>
      <c r="G22">
        <v>214042</v>
      </c>
      <c r="H22">
        <v>1262672.9999999995</v>
      </c>
      <c r="I22">
        <v>9538</v>
      </c>
      <c r="K22">
        <f t="shared" si="1"/>
        <v>0.10311003645908241</v>
      </c>
      <c r="L22">
        <f t="shared" si="2"/>
        <v>0.28728894971223756</v>
      </c>
      <c r="M22">
        <f t="shared" si="3"/>
        <v>0.11017896161555688</v>
      </c>
      <c r="N22">
        <f t="shared" si="4"/>
        <v>7.5949988635220711E-3</v>
      </c>
      <c r="O22">
        <f t="shared" si="5"/>
        <v>0.16951498923315861</v>
      </c>
      <c r="P22">
        <f t="shared" si="6"/>
        <v>7.5538163879325868E-3</v>
      </c>
    </row>
    <row r="23" spans="1:16" x14ac:dyDescent="0.55000000000000004">
      <c r="A23" s="59">
        <v>21</v>
      </c>
      <c r="B23" s="5" t="s">
        <v>198</v>
      </c>
      <c r="C23" s="273">
        <v>48019.193173891319</v>
      </c>
      <c r="D23">
        <v>364302</v>
      </c>
      <c r="E23">
        <v>112082</v>
      </c>
      <c r="F23">
        <v>5598</v>
      </c>
      <c r="G23">
        <v>246622</v>
      </c>
      <c r="H23">
        <v>1273491.9999999995</v>
      </c>
      <c r="I23">
        <v>19529</v>
      </c>
      <c r="K23">
        <f t="shared" si="1"/>
        <v>3.7706709719331835E-2</v>
      </c>
      <c r="L23">
        <f t="shared" si="2"/>
        <v>0.28606540127460567</v>
      </c>
      <c r="M23">
        <f t="shared" si="3"/>
        <v>8.8011546205237282E-2</v>
      </c>
      <c r="N23">
        <f t="shared" si="4"/>
        <v>4.3957873312121332E-3</v>
      </c>
      <c r="O23">
        <f t="shared" si="5"/>
        <v>0.19365806773815625</v>
      </c>
      <c r="P23">
        <f t="shared" si="6"/>
        <v>1.533500014134365E-2</v>
      </c>
    </row>
    <row r="24" spans="1:16" x14ac:dyDescent="0.55000000000000004">
      <c r="A24" s="59">
        <v>22</v>
      </c>
      <c r="B24" s="5" t="s">
        <v>199</v>
      </c>
      <c r="C24" s="273">
        <v>195311.18086017788</v>
      </c>
      <c r="D24">
        <v>500258</v>
      </c>
      <c r="E24">
        <v>64680</v>
      </c>
      <c r="F24">
        <v>6142</v>
      </c>
      <c r="G24">
        <v>429436</v>
      </c>
      <c r="H24">
        <v>1118392</v>
      </c>
      <c r="I24">
        <v>12861</v>
      </c>
      <c r="K24">
        <f t="shared" si="1"/>
        <v>0.1746357098943643</v>
      </c>
      <c r="L24">
        <f t="shared" si="2"/>
        <v>0.44730112518687543</v>
      </c>
      <c r="M24">
        <f t="shared" si="3"/>
        <v>5.7833031709811945E-2</v>
      </c>
      <c r="N24">
        <f t="shared" si="4"/>
        <v>5.4918132461605589E-3</v>
      </c>
      <c r="O24">
        <f t="shared" si="5"/>
        <v>0.38397628023090297</v>
      </c>
      <c r="P24">
        <f t="shared" si="6"/>
        <v>1.1499545776436169E-2</v>
      </c>
    </row>
    <row r="25" spans="1:16" x14ac:dyDescent="0.55000000000000004">
      <c r="A25" s="59">
        <v>23</v>
      </c>
      <c r="B25" s="5" t="s">
        <v>200</v>
      </c>
      <c r="C25" s="273">
        <v>46179.034076775664</v>
      </c>
      <c r="D25">
        <v>440317</v>
      </c>
      <c r="E25">
        <v>118918</v>
      </c>
      <c r="F25">
        <v>5330</v>
      </c>
      <c r="G25">
        <v>316069</v>
      </c>
      <c r="H25">
        <v>1017049.0000000002</v>
      </c>
      <c r="I25">
        <v>50337</v>
      </c>
      <c r="K25">
        <f t="shared" si="1"/>
        <v>4.5404925501893866E-2</v>
      </c>
      <c r="L25">
        <f t="shared" si="2"/>
        <v>0.43293587624588381</v>
      </c>
      <c r="M25">
        <f t="shared" si="3"/>
        <v>0.11692455329094269</v>
      </c>
      <c r="N25">
        <f t="shared" si="4"/>
        <v>5.2406521219724896E-3</v>
      </c>
      <c r="O25">
        <f t="shared" si="5"/>
        <v>0.31077067083296867</v>
      </c>
      <c r="P25">
        <f t="shared" si="6"/>
        <v>4.9493190593570213E-2</v>
      </c>
    </row>
    <row r="26" spans="1:16" x14ac:dyDescent="0.55000000000000004">
      <c r="A26" s="59">
        <v>24</v>
      </c>
      <c r="B26" s="5" t="s">
        <v>201</v>
      </c>
      <c r="C26" s="273">
        <v>4669.2359219969776</v>
      </c>
      <c r="D26">
        <v>52016</v>
      </c>
      <c r="E26">
        <v>42319</v>
      </c>
      <c r="F26">
        <v>710</v>
      </c>
      <c r="G26">
        <v>8987</v>
      </c>
      <c r="H26">
        <v>158886.00000000003</v>
      </c>
      <c r="I26">
        <v>6912</v>
      </c>
      <c r="K26">
        <f t="shared" si="1"/>
        <v>2.9387333824232323E-2</v>
      </c>
      <c r="L26">
        <f t="shared" si="2"/>
        <v>0.32737937892577063</v>
      </c>
      <c r="M26">
        <f t="shared" si="3"/>
        <v>0.26634819933789</v>
      </c>
      <c r="N26">
        <f t="shared" si="4"/>
        <v>4.4686127160353953E-3</v>
      </c>
      <c r="O26">
        <f t="shared" si="5"/>
        <v>5.6562566871845209E-2</v>
      </c>
      <c r="P26">
        <f t="shared" si="6"/>
        <v>4.3502888863713597E-2</v>
      </c>
    </row>
    <row r="27" spans="1:16" x14ac:dyDescent="0.55000000000000004">
      <c r="A27" s="59">
        <v>25</v>
      </c>
      <c r="B27" s="5" t="s">
        <v>202</v>
      </c>
      <c r="C27" s="273">
        <v>8983.5362187359933</v>
      </c>
      <c r="D27">
        <v>58087</v>
      </c>
      <c r="E27">
        <v>36083</v>
      </c>
      <c r="F27">
        <v>8361</v>
      </c>
      <c r="G27">
        <v>13643</v>
      </c>
      <c r="H27">
        <v>416322.99999999977</v>
      </c>
      <c r="I27">
        <v>6387</v>
      </c>
      <c r="K27">
        <f t="shared" si="1"/>
        <v>2.1578284694182156E-2</v>
      </c>
      <c r="L27">
        <f t="shared" si="2"/>
        <v>0.13952387929564311</v>
      </c>
      <c r="M27">
        <f t="shared" si="3"/>
        <v>8.6670685981797835E-2</v>
      </c>
      <c r="N27">
        <f t="shared" si="4"/>
        <v>2.0082964429061101E-2</v>
      </c>
      <c r="O27">
        <f t="shared" si="5"/>
        <v>3.2770228884784189E-2</v>
      </c>
      <c r="P27">
        <f t="shared" si="6"/>
        <v>1.5341453630954819E-2</v>
      </c>
    </row>
    <row r="28" spans="1:16" x14ac:dyDescent="0.55000000000000004">
      <c r="A28" s="59">
        <v>26</v>
      </c>
      <c r="B28" s="5" t="s">
        <v>203</v>
      </c>
      <c r="C28" s="273">
        <v>54187.008207543338</v>
      </c>
      <c r="D28">
        <v>83595</v>
      </c>
      <c r="E28">
        <v>52241</v>
      </c>
      <c r="F28">
        <v>9556</v>
      </c>
      <c r="G28">
        <v>21798</v>
      </c>
      <c r="H28">
        <v>805584.00000000023</v>
      </c>
      <c r="I28">
        <v>10526</v>
      </c>
      <c r="K28">
        <f t="shared" si="1"/>
        <v>6.7264255754264382E-2</v>
      </c>
      <c r="L28">
        <f t="shared" si="2"/>
        <v>0.1037694393135911</v>
      </c>
      <c r="M28">
        <f t="shared" si="3"/>
        <v>6.4848606725059071E-2</v>
      </c>
      <c r="N28">
        <f t="shared" si="4"/>
        <v>1.1862201831218094E-2</v>
      </c>
      <c r="O28">
        <f t="shared" si="5"/>
        <v>2.7058630757313941E-2</v>
      </c>
      <c r="P28">
        <f t="shared" si="6"/>
        <v>1.3066297245228302E-2</v>
      </c>
    </row>
    <row r="29" spans="1:16" x14ac:dyDescent="0.55000000000000004">
      <c r="A29" s="59">
        <v>27</v>
      </c>
      <c r="B29" s="5" t="s">
        <v>204</v>
      </c>
      <c r="C29" s="273">
        <v>269403.54987039964</v>
      </c>
      <c r="D29">
        <v>77579</v>
      </c>
      <c r="E29">
        <v>35646</v>
      </c>
      <c r="F29">
        <v>1550</v>
      </c>
      <c r="G29">
        <v>40383</v>
      </c>
      <c r="H29">
        <v>570761</v>
      </c>
      <c r="I29">
        <v>4674</v>
      </c>
      <c r="K29">
        <f t="shared" si="1"/>
        <v>0.47200763519301359</v>
      </c>
      <c r="L29">
        <f t="shared" si="2"/>
        <v>0.13592204092430982</v>
      </c>
      <c r="M29">
        <f t="shared" si="3"/>
        <v>6.2453461256112452E-2</v>
      </c>
      <c r="N29">
        <f t="shared" si="4"/>
        <v>2.7156725844968382E-3</v>
      </c>
      <c r="O29">
        <f t="shared" si="5"/>
        <v>7.0752907083700536E-2</v>
      </c>
      <c r="P29">
        <f t="shared" si="6"/>
        <v>8.189066877379499E-3</v>
      </c>
    </row>
    <row r="30" spans="1:16" x14ac:dyDescent="0.55000000000000004">
      <c r="A30" s="59">
        <v>28</v>
      </c>
      <c r="B30" s="5" t="s">
        <v>205</v>
      </c>
      <c r="C30" s="273">
        <v>7461.2937464406532</v>
      </c>
      <c r="D30">
        <v>99391</v>
      </c>
      <c r="E30">
        <v>33617</v>
      </c>
      <c r="F30">
        <v>1195</v>
      </c>
      <c r="G30">
        <v>64579</v>
      </c>
      <c r="H30">
        <v>250818.99999999991</v>
      </c>
      <c r="I30">
        <v>1806</v>
      </c>
      <c r="K30">
        <f t="shared" si="1"/>
        <v>2.9747721450291469E-2</v>
      </c>
      <c r="L30">
        <f t="shared" si="2"/>
        <v>0.3962658331306641</v>
      </c>
      <c r="M30">
        <f t="shared" si="3"/>
        <v>0.13402892125397203</v>
      </c>
      <c r="N30">
        <f t="shared" si="4"/>
        <v>4.7643918522918931E-3</v>
      </c>
      <c r="O30">
        <f t="shared" si="5"/>
        <v>0.25747252002440013</v>
      </c>
      <c r="P30">
        <f t="shared" si="6"/>
        <v>7.200411452082979E-3</v>
      </c>
    </row>
    <row r="31" spans="1:16" x14ac:dyDescent="0.55000000000000004">
      <c r="A31" s="59">
        <v>29</v>
      </c>
      <c r="B31" s="5" t="s">
        <v>206</v>
      </c>
      <c r="C31" s="273">
        <v>78680.287906906524</v>
      </c>
      <c r="D31">
        <v>181649</v>
      </c>
      <c r="E31">
        <v>123009</v>
      </c>
      <c r="F31">
        <v>8161</v>
      </c>
      <c r="G31">
        <v>50479</v>
      </c>
      <c r="H31">
        <v>884491</v>
      </c>
      <c r="I31">
        <v>14515</v>
      </c>
      <c r="K31">
        <f t="shared" si="1"/>
        <v>8.8955442064313286E-2</v>
      </c>
      <c r="L31">
        <f t="shared" si="2"/>
        <v>0.20537122480613143</v>
      </c>
      <c r="M31">
        <f t="shared" si="3"/>
        <v>0.13907320707616019</v>
      </c>
      <c r="N31">
        <f t="shared" si="4"/>
        <v>9.2267756257553776E-3</v>
      </c>
      <c r="O31">
        <f t="shared" si="5"/>
        <v>5.7071242104215873E-2</v>
      </c>
      <c r="P31">
        <f t="shared" si="6"/>
        <v>1.6410568338174159E-2</v>
      </c>
    </row>
    <row r="32" spans="1:16" x14ac:dyDescent="0.55000000000000004">
      <c r="A32" s="59">
        <v>30</v>
      </c>
      <c r="B32" s="5" t="s">
        <v>207</v>
      </c>
      <c r="C32" s="273">
        <v>29569.3417144087</v>
      </c>
      <c r="D32">
        <v>656609</v>
      </c>
      <c r="E32">
        <v>128884</v>
      </c>
      <c r="F32">
        <v>12759</v>
      </c>
      <c r="G32">
        <v>514966</v>
      </c>
      <c r="H32">
        <v>1176147</v>
      </c>
      <c r="I32">
        <v>5896</v>
      </c>
      <c r="K32">
        <f t="shared" si="1"/>
        <v>2.5140855449538792E-2</v>
      </c>
      <c r="L32">
        <f t="shared" si="2"/>
        <v>0.558271202494246</v>
      </c>
      <c r="M32">
        <f t="shared" si="3"/>
        <v>0.10958154040268776</v>
      </c>
      <c r="N32">
        <f t="shared" si="4"/>
        <v>1.0848133779195968E-2</v>
      </c>
      <c r="O32">
        <f t="shared" si="5"/>
        <v>0.43784152831236234</v>
      </c>
      <c r="P32">
        <f t="shared" si="6"/>
        <v>5.0129788198243928E-3</v>
      </c>
    </row>
    <row r="33" spans="1:16" x14ac:dyDescent="0.55000000000000004">
      <c r="A33" s="59">
        <v>31</v>
      </c>
      <c r="B33" s="5" t="s">
        <v>208</v>
      </c>
      <c r="C33" s="273">
        <v>70270.361548192406</v>
      </c>
      <c r="D33">
        <v>345441</v>
      </c>
      <c r="E33">
        <v>170300</v>
      </c>
      <c r="F33">
        <v>2585</v>
      </c>
      <c r="G33">
        <v>172556</v>
      </c>
      <c r="H33">
        <v>832986</v>
      </c>
      <c r="I33">
        <v>18048</v>
      </c>
      <c r="K33">
        <f t="shared" si="1"/>
        <v>8.4359594937000626E-2</v>
      </c>
      <c r="L33">
        <f t="shared" si="2"/>
        <v>0.41470204781352865</v>
      </c>
      <c r="M33">
        <f t="shared" si="3"/>
        <v>0.20444521276468031</v>
      </c>
      <c r="N33">
        <f t="shared" si="4"/>
        <v>3.10329345271109E-3</v>
      </c>
      <c r="O33">
        <f t="shared" si="5"/>
        <v>0.20715354159613728</v>
      </c>
      <c r="P33">
        <f t="shared" si="6"/>
        <v>2.1666630651655611E-2</v>
      </c>
    </row>
    <row r="34" spans="1:16" x14ac:dyDescent="0.55000000000000004">
      <c r="A34" s="59">
        <v>32</v>
      </c>
      <c r="B34" s="5" t="s">
        <v>209</v>
      </c>
      <c r="C34" s="273">
        <v>3222.3332854101477</v>
      </c>
      <c r="D34">
        <v>52048</v>
      </c>
      <c r="E34">
        <v>26212</v>
      </c>
      <c r="F34">
        <v>5227</v>
      </c>
      <c r="G34">
        <v>20609</v>
      </c>
      <c r="H34">
        <v>92946</v>
      </c>
      <c r="I34">
        <v>937</v>
      </c>
      <c r="K34">
        <f t="shared" si="1"/>
        <v>3.4668875319111607E-2</v>
      </c>
      <c r="L34">
        <f t="shared" si="2"/>
        <v>0.5599810642738795</v>
      </c>
      <c r="M34">
        <f t="shared" si="3"/>
        <v>0.2820132119725432</v>
      </c>
      <c r="N34">
        <f t="shared" si="4"/>
        <v>5.6236954790953884E-2</v>
      </c>
      <c r="O34">
        <f t="shared" si="5"/>
        <v>0.22173089751038239</v>
      </c>
      <c r="P34">
        <f t="shared" si="6"/>
        <v>1.0081122372130054E-2</v>
      </c>
    </row>
    <row r="35" spans="1:16" x14ac:dyDescent="0.55000000000000004">
      <c r="A35" s="59">
        <v>33</v>
      </c>
      <c r="B35" s="5" t="s">
        <v>210</v>
      </c>
      <c r="C35" s="273">
        <v>111197.58948883934</v>
      </c>
      <c r="D35">
        <v>352332</v>
      </c>
      <c r="E35">
        <v>176383</v>
      </c>
      <c r="F35">
        <v>10278</v>
      </c>
      <c r="G35">
        <v>165671</v>
      </c>
      <c r="H35">
        <v>794138</v>
      </c>
      <c r="I35">
        <v>25877</v>
      </c>
      <c r="K35">
        <f t="shared" si="1"/>
        <v>0.14002300543336213</v>
      </c>
      <c r="L35">
        <f t="shared" si="2"/>
        <v>0.44366596233903932</v>
      </c>
      <c r="M35">
        <f t="shared" si="3"/>
        <v>0.22210623342542479</v>
      </c>
      <c r="N35">
        <f t="shared" si="4"/>
        <v>1.2942334959415115E-2</v>
      </c>
      <c r="O35">
        <f t="shared" si="5"/>
        <v>0.2086173939541994</v>
      </c>
      <c r="P35">
        <f t="shared" si="6"/>
        <v>3.25850167099421E-2</v>
      </c>
    </row>
    <row r="36" spans="1:16" x14ac:dyDescent="0.55000000000000004">
      <c r="A36" s="59">
        <v>34</v>
      </c>
      <c r="B36" s="5" t="s">
        <v>211</v>
      </c>
      <c r="C36" s="273">
        <v>83564.478235506365</v>
      </c>
      <c r="D36">
        <v>392490</v>
      </c>
      <c r="E36">
        <v>154886</v>
      </c>
      <c r="F36">
        <v>8562</v>
      </c>
      <c r="G36">
        <v>229042</v>
      </c>
      <c r="H36">
        <v>860629</v>
      </c>
      <c r="I36">
        <v>124046</v>
      </c>
      <c r="K36">
        <f t="shared" si="1"/>
        <v>9.7096981667485482E-2</v>
      </c>
      <c r="L36">
        <f t="shared" si="2"/>
        <v>0.45605016795855124</v>
      </c>
      <c r="M36">
        <f t="shared" si="3"/>
        <v>0.17996837196980348</v>
      </c>
      <c r="N36">
        <f t="shared" si="4"/>
        <v>9.9485376393312341E-3</v>
      </c>
      <c r="O36">
        <f t="shared" si="5"/>
        <v>0.26613325834941653</v>
      </c>
      <c r="P36">
        <f t="shared" si="6"/>
        <v>0.14413411586177086</v>
      </c>
    </row>
    <row r="37" spans="1:16" x14ac:dyDescent="0.55000000000000004">
      <c r="A37" s="59">
        <v>35</v>
      </c>
      <c r="B37" s="5" t="s">
        <v>212</v>
      </c>
      <c r="C37" s="273">
        <v>48245.101621280737</v>
      </c>
      <c r="D37">
        <v>174429</v>
      </c>
      <c r="E37">
        <v>77269</v>
      </c>
      <c r="F37">
        <v>3763</v>
      </c>
      <c r="G37">
        <v>93397</v>
      </c>
      <c r="H37">
        <v>442938</v>
      </c>
      <c r="I37">
        <v>38347</v>
      </c>
      <c r="K37">
        <f t="shared" si="1"/>
        <v>0.10892066524272187</v>
      </c>
      <c r="L37">
        <f t="shared" si="2"/>
        <v>0.39380003521937607</v>
      </c>
      <c r="M37">
        <f t="shared" si="3"/>
        <v>0.17444653653558737</v>
      </c>
      <c r="N37">
        <f t="shared" si="4"/>
        <v>8.4955456519874122E-3</v>
      </c>
      <c r="O37">
        <f t="shared" si="5"/>
        <v>0.2108579530318013</v>
      </c>
      <c r="P37">
        <f t="shared" si="6"/>
        <v>8.6574193227946128E-2</v>
      </c>
    </row>
    <row r="38" spans="1:16" x14ac:dyDescent="0.55000000000000004">
      <c r="A38" s="59">
        <v>36</v>
      </c>
      <c r="B38" s="5" t="s">
        <v>213</v>
      </c>
      <c r="C38" s="273">
        <v>57152.3937217696</v>
      </c>
      <c r="D38">
        <v>638106</v>
      </c>
      <c r="E38">
        <v>113282</v>
      </c>
      <c r="F38">
        <v>8647</v>
      </c>
      <c r="G38">
        <v>516177</v>
      </c>
      <c r="H38">
        <v>1698039.9999999998</v>
      </c>
      <c r="I38">
        <v>31491</v>
      </c>
      <c r="K38">
        <f t="shared" si="1"/>
        <v>3.3657860663924059E-2</v>
      </c>
      <c r="L38">
        <f t="shared" si="2"/>
        <v>0.37578973404631227</v>
      </c>
      <c r="M38">
        <f t="shared" si="3"/>
        <v>6.6713387199359264E-2</v>
      </c>
      <c r="N38">
        <f t="shared" si="4"/>
        <v>5.0923417587335996E-3</v>
      </c>
      <c r="O38">
        <f t="shared" si="5"/>
        <v>0.30398400508821938</v>
      </c>
      <c r="P38">
        <f t="shared" si="6"/>
        <v>1.8545499517090294E-2</v>
      </c>
    </row>
    <row r="39" spans="1:16" x14ac:dyDescent="0.55000000000000004">
      <c r="A39" s="59">
        <v>37</v>
      </c>
      <c r="B39" s="5" t="s">
        <v>214</v>
      </c>
      <c r="C39" s="273">
        <v>273337.01357697201</v>
      </c>
      <c r="D39">
        <v>595833</v>
      </c>
      <c r="E39">
        <v>443164</v>
      </c>
      <c r="F39">
        <v>8378</v>
      </c>
      <c r="G39">
        <v>144291</v>
      </c>
      <c r="H39">
        <v>1364810</v>
      </c>
      <c r="I39">
        <v>37886</v>
      </c>
      <c r="K39">
        <f t="shared" si="1"/>
        <v>0.20027477346808129</v>
      </c>
      <c r="L39">
        <f t="shared" si="2"/>
        <v>0.43656846007869227</v>
      </c>
      <c r="M39">
        <f t="shared" si="3"/>
        <v>0.3247074684388303</v>
      </c>
      <c r="N39">
        <f t="shared" si="4"/>
        <v>6.1385833925601367E-3</v>
      </c>
      <c r="O39">
        <f t="shared" si="5"/>
        <v>0.10572240824730182</v>
      </c>
      <c r="P39">
        <f t="shared" si="6"/>
        <v>2.7759175269817776E-2</v>
      </c>
    </row>
    <row r="40" spans="1:16" x14ac:dyDescent="0.55000000000000004">
      <c r="A40" s="59">
        <v>38</v>
      </c>
      <c r="B40" s="5" t="s">
        <v>215</v>
      </c>
      <c r="C40" s="273">
        <v>1897671.1533710891</v>
      </c>
      <c r="D40">
        <v>1221414</v>
      </c>
      <c r="E40">
        <v>94035</v>
      </c>
      <c r="F40">
        <v>4831</v>
      </c>
      <c r="G40">
        <v>1122548</v>
      </c>
      <c r="H40">
        <v>4186222</v>
      </c>
      <c r="I40">
        <v>2347</v>
      </c>
      <c r="K40">
        <f t="shared" si="1"/>
        <v>0.45331354939396168</v>
      </c>
      <c r="L40">
        <f t="shared" si="2"/>
        <v>0.29177000168648487</v>
      </c>
      <c r="M40">
        <f t="shared" si="3"/>
        <v>2.2462974968838249E-2</v>
      </c>
      <c r="N40">
        <f t="shared" si="4"/>
        <v>1.1540238429782271E-3</v>
      </c>
      <c r="O40">
        <f t="shared" si="5"/>
        <v>0.26815300287466837</v>
      </c>
      <c r="P40">
        <f t="shared" si="6"/>
        <v>5.606487185820532E-4</v>
      </c>
    </row>
    <row r="41" spans="1:16" x14ac:dyDescent="0.55000000000000004">
      <c r="A41" s="59">
        <v>39</v>
      </c>
      <c r="B41" s="5" t="s">
        <v>216</v>
      </c>
      <c r="C41" s="273">
        <v>169114.76159624787</v>
      </c>
      <c r="D41">
        <v>189856</v>
      </c>
      <c r="E41">
        <v>76496</v>
      </c>
      <c r="F41">
        <v>2098</v>
      </c>
      <c r="G41">
        <v>111262</v>
      </c>
      <c r="H41">
        <v>500462.99999999994</v>
      </c>
      <c r="I41">
        <v>5108</v>
      </c>
      <c r="K41">
        <f t="shared" si="1"/>
        <v>0.33791661240940468</v>
      </c>
      <c r="L41">
        <f t="shared" si="2"/>
        <v>0.37936071198070592</v>
      </c>
      <c r="M41">
        <f t="shared" si="3"/>
        <v>0.15285046047360146</v>
      </c>
      <c r="N41">
        <f t="shared" si="4"/>
        <v>4.1921180986406589E-3</v>
      </c>
      <c r="O41">
        <f t="shared" si="5"/>
        <v>0.22231813340846379</v>
      </c>
      <c r="P41">
        <f t="shared" si="6"/>
        <v>1.0206548735870584E-2</v>
      </c>
    </row>
    <row r="42" spans="1:16" x14ac:dyDescent="0.55000000000000004">
      <c r="A42" s="59">
        <v>40</v>
      </c>
      <c r="B42" s="5" t="s">
        <v>217</v>
      </c>
      <c r="C42" s="273">
        <v>471033.7098505788</v>
      </c>
      <c r="D42">
        <v>1026235</v>
      </c>
      <c r="E42">
        <v>404604</v>
      </c>
      <c r="F42">
        <v>10917</v>
      </c>
      <c r="G42">
        <v>610714</v>
      </c>
      <c r="H42">
        <v>2026765</v>
      </c>
      <c r="I42">
        <v>19567</v>
      </c>
      <c r="K42">
        <f t="shared" si="1"/>
        <v>0.23240667262883402</v>
      </c>
      <c r="L42">
        <f t="shared" si="2"/>
        <v>0.50634138639654824</v>
      </c>
      <c r="M42">
        <f t="shared" si="3"/>
        <v>0.199630445562263</v>
      </c>
      <c r="N42">
        <f t="shared" si="4"/>
        <v>5.3864162840783223E-3</v>
      </c>
      <c r="O42">
        <f t="shared" si="5"/>
        <v>0.30132452455020686</v>
      </c>
      <c r="P42">
        <f t="shared" si="6"/>
        <v>9.6543013126830189E-3</v>
      </c>
    </row>
    <row r="43" spans="1:16" x14ac:dyDescent="0.55000000000000004">
      <c r="A43" s="59">
        <v>41</v>
      </c>
      <c r="B43" s="5" t="s">
        <v>218</v>
      </c>
      <c r="C43" s="273">
        <v>46292.155330695015</v>
      </c>
      <c r="D43">
        <v>86639</v>
      </c>
      <c r="E43">
        <v>56571</v>
      </c>
      <c r="F43">
        <v>1281</v>
      </c>
      <c r="G43">
        <v>28787</v>
      </c>
      <c r="H43">
        <v>183647</v>
      </c>
      <c r="I43">
        <v>3001</v>
      </c>
      <c r="K43">
        <f t="shared" si="1"/>
        <v>0.25207139420025926</v>
      </c>
      <c r="L43">
        <f t="shared" si="2"/>
        <v>0.47176920940717793</v>
      </c>
      <c r="M43">
        <f t="shared" si="3"/>
        <v>0.30804205895005093</v>
      </c>
      <c r="N43">
        <f t="shared" si="4"/>
        <v>6.9753385571231768E-3</v>
      </c>
      <c r="O43">
        <f t="shared" si="5"/>
        <v>0.15675181190000381</v>
      </c>
      <c r="P43">
        <f t="shared" si="6"/>
        <v>1.6341132716570377E-2</v>
      </c>
    </row>
    <row r="44" spans="1:16" x14ac:dyDescent="0.55000000000000004">
      <c r="A44" s="59">
        <v>42</v>
      </c>
      <c r="B44" s="5" t="s">
        <v>219</v>
      </c>
      <c r="C44" s="273">
        <v>585451.96675995737</v>
      </c>
      <c r="D44">
        <v>558425</v>
      </c>
      <c r="E44">
        <v>293515</v>
      </c>
      <c r="F44">
        <v>11947</v>
      </c>
      <c r="G44">
        <v>252963</v>
      </c>
      <c r="H44">
        <v>1414587</v>
      </c>
      <c r="I44">
        <v>19477</v>
      </c>
      <c r="K44">
        <f t="shared" si="1"/>
        <v>0.41386776971650197</v>
      </c>
      <c r="L44">
        <f t="shared" si="2"/>
        <v>0.39476186335658392</v>
      </c>
      <c r="M44">
        <f t="shared" si="3"/>
        <v>0.20749165657538207</v>
      </c>
      <c r="N44">
        <f t="shared" si="4"/>
        <v>8.4455745740629595E-3</v>
      </c>
      <c r="O44">
        <f t="shared" si="5"/>
        <v>0.1788246322071389</v>
      </c>
      <c r="P44">
        <f t="shared" si="6"/>
        <v>1.3768683014901169E-2</v>
      </c>
    </row>
    <row r="45" spans="1:16" x14ac:dyDescent="0.55000000000000004">
      <c r="A45" s="59">
        <v>43</v>
      </c>
      <c r="B45" s="5" t="s">
        <v>220</v>
      </c>
      <c r="C45" s="273">
        <v>26886.137191468966</v>
      </c>
      <c r="D45">
        <v>285003</v>
      </c>
      <c r="E45">
        <v>121634</v>
      </c>
      <c r="F45">
        <v>3133</v>
      </c>
      <c r="G45">
        <v>160236</v>
      </c>
      <c r="H45">
        <v>472414.99999999994</v>
      </c>
      <c r="I45">
        <v>19695</v>
      </c>
      <c r="K45">
        <f t="shared" si="1"/>
        <v>5.6912115812302676E-2</v>
      </c>
      <c r="L45">
        <f t="shared" si="2"/>
        <v>0.60328948064731225</v>
      </c>
      <c r="M45">
        <f t="shared" si="3"/>
        <v>0.25747277287977732</v>
      </c>
      <c r="N45">
        <f t="shared" si="4"/>
        <v>6.6318808674576384E-3</v>
      </c>
      <c r="O45">
        <f t="shared" si="5"/>
        <v>0.33918482690007729</v>
      </c>
      <c r="P45">
        <f t="shared" si="6"/>
        <v>4.1690039478001338E-2</v>
      </c>
    </row>
    <row r="46" spans="1:16" x14ac:dyDescent="0.55000000000000004">
      <c r="A46" s="59">
        <v>44</v>
      </c>
      <c r="B46" s="5" t="s">
        <v>221</v>
      </c>
      <c r="C46" s="273">
        <v>101630.549036827</v>
      </c>
      <c r="D46">
        <v>696816</v>
      </c>
      <c r="E46">
        <v>231193</v>
      </c>
      <c r="F46">
        <v>8384</v>
      </c>
      <c r="G46">
        <v>457239</v>
      </c>
      <c r="H46">
        <v>1690763</v>
      </c>
      <c r="I46">
        <v>20196</v>
      </c>
      <c r="K46">
        <f t="shared" si="1"/>
        <v>6.0109281452709218E-2</v>
      </c>
      <c r="L46">
        <f t="shared" si="2"/>
        <v>0.41213109111093632</v>
      </c>
      <c r="M46">
        <f t="shared" si="3"/>
        <v>0.13673885695393145</v>
      </c>
      <c r="N46">
        <f t="shared" si="4"/>
        <v>4.9587079915990595E-3</v>
      </c>
      <c r="O46">
        <f t="shared" si="5"/>
        <v>0.27043352616540578</v>
      </c>
      <c r="P46">
        <f t="shared" si="6"/>
        <v>1.1944902981671588E-2</v>
      </c>
    </row>
    <row r="47" spans="1:16" x14ac:dyDescent="0.55000000000000004">
      <c r="A47" s="59">
        <v>45</v>
      </c>
      <c r="B47" s="5" t="s">
        <v>222</v>
      </c>
      <c r="C47" s="273">
        <v>331095.02065297484</v>
      </c>
      <c r="D47">
        <v>267750</v>
      </c>
      <c r="E47">
        <v>70093</v>
      </c>
      <c r="F47">
        <v>4404</v>
      </c>
      <c r="G47">
        <v>193253</v>
      </c>
      <c r="H47">
        <v>1271295</v>
      </c>
      <c r="I47">
        <v>5325</v>
      </c>
      <c r="K47">
        <f t="shared" si="1"/>
        <v>0.26043917474148393</v>
      </c>
      <c r="L47">
        <f t="shared" si="2"/>
        <v>0.2106120137340271</v>
      </c>
      <c r="M47">
        <f t="shared" si="3"/>
        <v>5.513511812757857E-2</v>
      </c>
      <c r="N47">
        <f t="shared" si="4"/>
        <v>3.4641841586728495E-3</v>
      </c>
      <c r="O47">
        <f t="shared" si="5"/>
        <v>0.1520127114477757</v>
      </c>
      <c r="P47">
        <f t="shared" si="6"/>
        <v>4.1886422899484388E-3</v>
      </c>
    </row>
    <row r="48" spans="1:16" x14ac:dyDescent="0.55000000000000004">
      <c r="A48" s="59">
        <v>46</v>
      </c>
      <c r="B48" s="5" t="s">
        <v>223</v>
      </c>
      <c r="C48" s="273">
        <v>480206.0210931559</v>
      </c>
      <c r="D48">
        <v>419811</v>
      </c>
      <c r="E48">
        <v>242633</v>
      </c>
      <c r="F48">
        <v>7000</v>
      </c>
      <c r="G48">
        <v>170178</v>
      </c>
      <c r="H48">
        <v>1433427</v>
      </c>
      <c r="I48">
        <v>39029</v>
      </c>
      <c r="K48">
        <f t="shared" si="1"/>
        <v>0.33500556435253132</v>
      </c>
      <c r="L48">
        <f t="shared" si="2"/>
        <v>0.29287225648742488</v>
      </c>
      <c r="M48">
        <f t="shared" si="3"/>
        <v>0.1692677757569796</v>
      </c>
      <c r="N48">
        <f t="shared" si="4"/>
        <v>4.8834018056029358E-3</v>
      </c>
      <c r="O48">
        <f t="shared" si="5"/>
        <v>0.11872107892484235</v>
      </c>
      <c r="P48">
        <f t="shared" si="6"/>
        <v>2.7227755581553856E-2</v>
      </c>
    </row>
    <row r="49" spans="1:16" x14ac:dyDescent="0.55000000000000004">
      <c r="A49" s="59">
        <v>47</v>
      </c>
      <c r="B49" s="5" t="s">
        <v>224</v>
      </c>
      <c r="C49" s="273">
        <v>190687.65838176737</v>
      </c>
      <c r="D49">
        <v>478904</v>
      </c>
      <c r="E49">
        <v>277188</v>
      </c>
      <c r="F49">
        <v>7669</v>
      </c>
      <c r="G49">
        <v>194047</v>
      </c>
      <c r="H49">
        <v>1412831</v>
      </c>
      <c r="I49">
        <v>28642</v>
      </c>
      <c r="K49">
        <f t="shared" si="1"/>
        <v>0.13496848411576995</v>
      </c>
      <c r="L49">
        <f t="shared" si="2"/>
        <v>0.33896764722744616</v>
      </c>
      <c r="M49">
        <f t="shared" si="3"/>
        <v>0.1961933168227481</v>
      </c>
      <c r="N49">
        <f t="shared" si="4"/>
        <v>5.4281085281962247E-3</v>
      </c>
      <c r="O49">
        <f t="shared" si="5"/>
        <v>0.13734622187650186</v>
      </c>
      <c r="P49">
        <f t="shared" si="6"/>
        <v>2.0272771477975779E-2</v>
      </c>
    </row>
    <row r="50" spans="1:16" x14ac:dyDescent="0.55000000000000004">
      <c r="A50" s="59">
        <v>48</v>
      </c>
      <c r="B50" s="5" t="s">
        <v>225</v>
      </c>
      <c r="C50" s="273">
        <v>408792.92610969814</v>
      </c>
      <c r="D50">
        <v>362584</v>
      </c>
      <c r="E50">
        <v>224448</v>
      </c>
      <c r="F50">
        <v>9527</v>
      </c>
      <c r="G50">
        <v>128609</v>
      </c>
      <c r="H50">
        <v>1208439</v>
      </c>
      <c r="I50">
        <v>9368</v>
      </c>
      <c r="K50">
        <f t="shared" si="1"/>
        <v>0.33828180496466775</v>
      </c>
      <c r="L50">
        <f t="shared" si="2"/>
        <v>0.30004327897394906</v>
      </c>
      <c r="M50">
        <f t="shared" si="3"/>
        <v>0.18573382686258885</v>
      </c>
      <c r="N50">
        <f t="shared" si="4"/>
        <v>7.8837243749994828E-3</v>
      </c>
      <c r="O50">
        <f t="shared" si="5"/>
        <v>0.10642572773636071</v>
      </c>
      <c r="P50">
        <f t="shared" si="6"/>
        <v>7.7521496740836733E-3</v>
      </c>
    </row>
    <row r="51" spans="1:16" x14ac:dyDescent="0.55000000000000004">
      <c r="A51" s="59">
        <v>49</v>
      </c>
      <c r="B51" s="5" t="s">
        <v>226</v>
      </c>
      <c r="C51" s="273">
        <v>46635.576241854978</v>
      </c>
      <c r="D51">
        <v>332206</v>
      </c>
      <c r="E51">
        <v>173198</v>
      </c>
      <c r="F51">
        <v>2493</v>
      </c>
      <c r="G51">
        <v>156515</v>
      </c>
      <c r="H51">
        <v>1075127</v>
      </c>
      <c r="I51">
        <v>66039</v>
      </c>
      <c r="K51">
        <f t="shared" si="1"/>
        <v>4.3376806871983475E-2</v>
      </c>
      <c r="L51">
        <f t="shared" si="2"/>
        <v>0.30899233299879919</v>
      </c>
      <c r="M51">
        <f t="shared" si="3"/>
        <v>0.16109538687057437</v>
      </c>
      <c r="N51">
        <f t="shared" si="4"/>
        <v>2.3187958259814887E-3</v>
      </c>
      <c r="O51">
        <f t="shared" si="5"/>
        <v>0.14557815030224336</v>
      </c>
      <c r="P51">
        <f t="shared" si="6"/>
        <v>6.1424371260325523E-2</v>
      </c>
    </row>
    <row r="52" spans="1:16" x14ac:dyDescent="0.55000000000000004">
      <c r="A52" s="59">
        <v>50</v>
      </c>
      <c r="B52" s="5" t="s">
        <v>227</v>
      </c>
      <c r="C52" s="273">
        <v>113634.92173609851</v>
      </c>
      <c r="D52">
        <v>633635</v>
      </c>
      <c r="E52">
        <v>71266</v>
      </c>
      <c r="F52">
        <v>5438</v>
      </c>
      <c r="G52">
        <v>556931</v>
      </c>
      <c r="H52">
        <v>1069909</v>
      </c>
      <c r="I52">
        <v>15758</v>
      </c>
      <c r="K52">
        <f t="shared" si="1"/>
        <v>0.10620989423969562</v>
      </c>
      <c r="L52">
        <f t="shared" si="2"/>
        <v>0.5922326104369624</v>
      </c>
      <c r="M52">
        <f t="shared" si="3"/>
        <v>6.6609403229620459E-2</v>
      </c>
      <c r="N52">
        <f t="shared" si="4"/>
        <v>5.0826752555591173E-3</v>
      </c>
      <c r="O52">
        <f t="shared" si="5"/>
        <v>0.52054053195178285</v>
      </c>
      <c r="P52">
        <f t="shared" si="6"/>
        <v>1.472835540218841E-2</v>
      </c>
    </row>
    <row r="53" spans="1:16" x14ac:dyDescent="0.55000000000000004">
      <c r="A53" s="59">
        <v>51</v>
      </c>
      <c r="B53" s="5" t="s">
        <v>228</v>
      </c>
      <c r="C53" s="273">
        <v>138362.37230368424</v>
      </c>
      <c r="D53">
        <v>1291530</v>
      </c>
      <c r="E53">
        <v>507406</v>
      </c>
      <c r="F53">
        <v>5364</v>
      </c>
      <c r="G53">
        <v>778760</v>
      </c>
      <c r="H53">
        <v>3728867</v>
      </c>
      <c r="I53">
        <v>20333</v>
      </c>
      <c r="K53">
        <f t="shared" si="1"/>
        <v>3.7105740779621331E-2</v>
      </c>
      <c r="L53">
        <f t="shared" si="2"/>
        <v>0.34635989966925612</v>
      </c>
      <c r="M53">
        <f t="shared" si="3"/>
        <v>0.13607511343257886</v>
      </c>
      <c r="N53">
        <f t="shared" si="4"/>
        <v>1.4385066563114212E-3</v>
      </c>
      <c r="O53">
        <f t="shared" si="5"/>
        <v>0.20884627958036583</v>
      </c>
      <c r="P53">
        <f t="shared" si="6"/>
        <v>5.4528627596532675E-3</v>
      </c>
    </row>
    <row r="54" spans="1:16" x14ac:dyDescent="0.55000000000000004">
      <c r="A54" s="59">
        <v>52</v>
      </c>
      <c r="B54" s="5" t="s">
        <v>229</v>
      </c>
      <c r="C54" s="273">
        <v>16483.347955113659</v>
      </c>
      <c r="D54">
        <v>419041</v>
      </c>
      <c r="E54">
        <v>229344</v>
      </c>
      <c r="F54">
        <v>772</v>
      </c>
      <c r="G54">
        <v>188925</v>
      </c>
      <c r="H54">
        <v>591414</v>
      </c>
      <c r="I54">
        <v>26898</v>
      </c>
      <c r="K54">
        <f t="shared" si="1"/>
        <v>2.7871081772013612E-2</v>
      </c>
      <c r="L54">
        <f t="shared" si="2"/>
        <v>0.70854088675614713</v>
      </c>
      <c r="M54">
        <f t="shared" si="3"/>
        <v>0.38778926437318023</v>
      </c>
      <c r="N54">
        <f t="shared" si="4"/>
        <v>1.305346170364584E-3</v>
      </c>
      <c r="O54">
        <f t="shared" si="5"/>
        <v>0.31944627621260235</v>
      </c>
      <c r="P54">
        <f t="shared" si="6"/>
        <v>4.5480830687132871E-2</v>
      </c>
    </row>
    <row r="55" spans="1:16" x14ac:dyDescent="0.55000000000000004">
      <c r="A55" s="59">
        <v>53</v>
      </c>
      <c r="B55" s="5" t="s">
        <v>230</v>
      </c>
      <c r="C55" s="273">
        <v>764788.48393051967</v>
      </c>
      <c r="D55">
        <v>12125116</v>
      </c>
      <c r="E55">
        <v>2930918</v>
      </c>
      <c r="F55">
        <v>17895</v>
      </c>
      <c r="G55">
        <v>9176303</v>
      </c>
      <c r="H55">
        <v>20364214</v>
      </c>
      <c r="I55">
        <v>562097</v>
      </c>
      <c r="K55">
        <f t="shared" si="1"/>
        <v>3.7555512033536853E-2</v>
      </c>
      <c r="L55">
        <f t="shared" si="2"/>
        <v>0.59541291404617924</v>
      </c>
      <c r="M55">
        <f t="shared" si="3"/>
        <v>0.14392492634383042</v>
      </c>
      <c r="N55">
        <f t="shared" si="4"/>
        <v>8.787473948172024E-4</v>
      </c>
      <c r="O55">
        <f t="shared" si="5"/>
        <v>0.45060924030753163</v>
      </c>
      <c r="P55">
        <f t="shared" si="6"/>
        <v>2.760219471274462E-2</v>
      </c>
    </row>
    <row r="56" spans="1:16" x14ac:dyDescent="0.55000000000000004">
      <c r="A56" s="59">
        <v>54</v>
      </c>
      <c r="B56" s="5" t="s">
        <v>231</v>
      </c>
      <c r="C56" s="273">
        <v>702188.58712199063</v>
      </c>
      <c r="D56">
        <v>9055824</v>
      </c>
      <c r="E56">
        <v>6333131</v>
      </c>
      <c r="F56">
        <v>129564</v>
      </c>
      <c r="G56">
        <v>2593129</v>
      </c>
      <c r="H56">
        <v>14366645</v>
      </c>
      <c r="I56">
        <v>1700717</v>
      </c>
      <c r="K56">
        <f t="shared" si="1"/>
        <v>4.887630947392315E-2</v>
      </c>
      <c r="L56">
        <f t="shared" si="2"/>
        <v>0.63033672788601658</v>
      </c>
      <c r="M56">
        <f t="shared" si="3"/>
        <v>0.44082184810719555</v>
      </c>
      <c r="N56">
        <f t="shared" si="4"/>
        <v>9.0183894708889926E-3</v>
      </c>
      <c r="O56">
        <f t="shared" si="5"/>
        <v>0.18049649030793202</v>
      </c>
      <c r="P56">
        <f t="shared" si="6"/>
        <v>0.11837955208053098</v>
      </c>
    </row>
    <row r="57" spans="1:16" x14ac:dyDescent="0.55000000000000004">
      <c r="A57" s="59">
        <v>55</v>
      </c>
      <c r="B57" s="5" t="s">
        <v>232</v>
      </c>
      <c r="C57" s="273">
        <v>33849.644342788699</v>
      </c>
      <c r="D57">
        <v>1107685</v>
      </c>
      <c r="E57">
        <v>140374</v>
      </c>
      <c r="F57">
        <v>2733</v>
      </c>
      <c r="G57">
        <v>964578</v>
      </c>
      <c r="H57">
        <v>1275906</v>
      </c>
      <c r="I57">
        <v>126123</v>
      </c>
      <c r="K57">
        <f t="shared" si="1"/>
        <v>2.6529888834121558E-2</v>
      </c>
      <c r="L57">
        <f t="shared" si="2"/>
        <v>0.86815564782985577</v>
      </c>
      <c r="M57">
        <f t="shared" si="3"/>
        <v>0.11001907664044216</v>
      </c>
      <c r="N57">
        <f t="shared" si="4"/>
        <v>2.1420073265585398E-3</v>
      </c>
      <c r="O57">
        <f t="shared" si="5"/>
        <v>0.75599456386285513</v>
      </c>
      <c r="P57">
        <f t="shared" si="6"/>
        <v>9.8849758524530804E-2</v>
      </c>
    </row>
    <row r="58" spans="1:16" x14ac:dyDescent="0.55000000000000004">
      <c r="A58" s="59">
        <v>56</v>
      </c>
      <c r="B58" s="5" t="s">
        <v>233</v>
      </c>
      <c r="C58" s="273">
        <v>49770.752775461624</v>
      </c>
      <c r="D58">
        <v>304416</v>
      </c>
      <c r="E58">
        <v>162646</v>
      </c>
      <c r="F58">
        <v>7784</v>
      </c>
      <c r="G58">
        <v>133986</v>
      </c>
      <c r="H58">
        <v>630405</v>
      </c>
      <c r="I58">
        <v>37841</v>
      </c>
      <c r="K58">
        <f t="shared" si="1"/>
        <v>7.8950441026739357E-2</v>
      </c>
      <c r="L58">
        <f t="shared" si="2"/>
        <v>0.48288957099007779</v>
      </c>
      <c r="M58">
        <f t="shared" si="3"/>
        <v>0.2580023952855704</v>
      </c>
      <c r="N58">
        <f t="shared" si="4"/>
        <v>1.2347617801254748E-2</v>
      </c>
      <c r="O58">
        <f t="shared" si="5"/>
        <v>0.21253955790325266</v>
      </c>
      <c r="P58">
        <f t="shared" si="6"/>
        <v>6.0026490906639383E-2</v>
      </c>
    </row>
    <row r="59" spans="1:16" x14ac:dyDescent="0.55000000000000004">
      <c r="A59" s="59">
        <v>57</v>
      </c>
      <c r="B59" s="5" t="s">
        <v>234</v>
      </c>
      <c r="C59" s="273">
        <v>174873.41290644775</v>
      </c>
      <c r="D59">
        <v>2009926</v>
      </c>
      <c r="E59">
        <v>464830</v>
      </c>
      <c r="F59">
        <v>10923</v>
      </c>
      <c r="G59">
        <v>1534173</v>
      </c>
      <c r="H59">
        <v>3522225</v>
      </c>
      <c r="I59">
        <v>359891</v>
      </c>
      <c r="K59">
        <f t="shared" si="1"/>
        <v>4.9648563878357498E-2</v>
      </c>
      <c r="L59">
        <f t="shared" si="2"/>
        <v>0.57064100107176574</v>
      </c>
      <c r="M59">
        <f t="shared" si="3"/>
        <v>0.13197055838284039</v>
      </c>
      <c r="N59">
        <f t="shared" si="4"/>
        <v>3.1011647467154993E-3</v>
      </c>
      <c r="O59">
        <f t="shared" si="5"/>
        <v>0.43556927794220984</v>
      </c>
      <c r="P59">
        <f t="shared" si="6"/>
        <v>0.10217717493913649</v>
      </c>
    </row>
    <row r="60" spans="1:16" x14ac:dyDescent="0.55000000000000004">
      <c r="A60" s="59">
        <v>58</v>
      </c>
      <c r="B60" s="5" t="s">
        <v>235</v>
      </c>
      <c r="C60" s="273">
        <v>1422266.8795063971</v>
      </c>
      <c r="D60">
        <v>5534929</v>
      </c>
      <c r="E60">
        <v>1279753</v>
      </c>
      <c r="F60">
        <v>233404</v>
      </c>
      <c r="G60">
        <v>4021772</v>
      </c>
      <c r="H60">
        <v>10734059</v>
      </c>
      <c r="I60">
        <v>523824</v>
      </c>
      <c r="K60">
        <f t="shared" si="1"/>
        <v>0.13250037842221635</v>
      </c>
      <c r="L60">
        <f t="shared" si="2"/>
        <v>0.51564175304048543</v>
      </c>
      <c r="M60">
        <f t="shared" si="3"/>
        <v>0.11922358541163226</v>
      </c>
      <c r="N60">
        <f t="shared" si="4"/>
        <v>2.1744244185726947E-2</v>
      </c>
      <c r="O60">
        <f t="shared" si="5"/>
        <v>0.37467392344312622</v>
      </c>
      <c r="P60">
        <f t="shared" si="6"/>
        <v>4.8800178944423539E-2</v>
      </c>
    </row>
    <row r="61" spans="1:16" x14ac:dyDescent="0.55000000000000004">
      <c r="A61" s="59">
        <v>59</v>
      </c>
      <c r="B61" s="5" t="s">
        <v>236</v>
      </c>
      <c r="C61" s="273">
        <v>813.76346434009179</v>
      </c>
      <c r="D61">
        <v>128952</v>
      </c>
      <c r="E61">
        <v>107151</v>
      </c>
      <c r="F61">
        <v>875</v>
      </c>
      <c r="G61">
        <v>20926</v>
      </c>
      <c r="H61">
        <v>297817</v>
      </c>
      <c r="I61">
        <v>13583</v>
      </c>
      <c r="K61">
        <f t="shared" si="1"/>
        <v>2.7324278477725977E-3</v>
      </c>
      <c r="L61">
        <f t="shared" si="2"/>
        <v>0.43299072920619036</v>
      </c>
      <c r="M61">
        <f t="shared" si="3"/>
        <v>0.359788057767018</v>
      </c>
      <c r="N61">
        <f t="shared" si="4"/>
        <v>2.938045846946279E-3</v>
      </c>
      <c r="O61">
        <f t="shared" si="5"/>
        <v>7.0264625592226099E-2</v>
      </c>
      <c r="P61">
        <f t="shared" si="6"/>
        <v>4.5608544844652925E-2</v>
      </c>
    </row>
    <row r="62" spans="1:16" x14ac:dyDescent="0.55000000000000004">
      <c r="A62" s="59">
        <v>60</v>
      </c>
      <c r="B62" s="5" t="s">
        <v>237</v>
      </c>
      <c r="C62" s="273">
        <v>182965.52167059455</v>
      </c>
      <c r="D62">
        <v>1842060</v>
      </c>
      <c r="E62">
        <v>882453</v>
      </c>
      <c r="F62">
        <v>18982</v>
      </c>
      <c r="G62">
        <v>940625</v>
      </c>
      <c r="H62">
        <v>3911249</v>
      </c>
      <c r="I62">
        <v>69118</v>
      </c>
      <c r="K62">
        <f t="shared" si="1"/>
        <v>4.6779308008923631E-2</v>
      </c>
      <c r="L62">
        <f t="shared" si="2"/>
        <v>0.47096464582029934</v>
      </c>
      <c r="M62">
        <f t="shared" si="3"/>
        <v>0.22561923314010435</v>
      </c>
      <c r="N62">
        <f t="shared" si="4"/>
        <v>4.8531811705161193E-3</v>
      </c>
      <c r="O62">
        <f t="shared" si="5"/>
        <v>0.24049223150967888</v>
      </c>
      <c r="P62">
        <f t="shared" si="6"/>
        <v>1.7671592885034934E-2</v>
      </c>
    </row>
    <row r="63" spans="1:16" x14ac:dyDescent="0.55000000000000004">
      <c r="A63" s="59">
        <v>61</v>
      </c>
      <c r="B63" s="5" t="s">
        <v>238</v>
      </c>
      <c r="C63" s="273">
        <v>123560.76610774049</v>
      </c>
      <c r="D63">
        <v>3289299</v>
      </c>
      <c r="E63">
        <v>1283965</v>
      </c>
      <c r="F63">
        <v>107833</v>
      </c>
      <c r="G63">
        <v>1897501</v>
      </c>
      <c r="H63">
        <v>5048717</v>
      </c>
      <c r="I63">
        <v>54322</v>
      </c>
      <c r="K63">
        <f t="shared" si="1"/>
        <v>2.4473696209896593E-2</v>
      </c>
      <c r="L63">
        <f t="shared" si="2"/>
        <v>0.65151185934961298</v>
      </c>
      <c r="M63">
        <f t="shared" si="3"/>
        <v>0.25431510619430642</v>
      </c>
      <c r="N63">
        <f t="shared" si="4"/>
        <v>2.135849563364316E-2</v>
      </c>
      <c r="O63">
        <f t="shared" si="5"/>
        <v>0.37583825752166344</v>
      </c>
      <c r="P63">
        <f t="shared" si="6"/>
        <v>1.07595652519244E-2</v>
      </c>
    </row>
    <row r="64" spans="1:16" x14ac:dyDescent="0.55000000000000004">
      <c r="A64" s="59">
        <v>62</v>
      </c>
      <c r="B64" s="5" t="s">
        <v>239</v>
      </c>
      <c r="C64" s="273">
        <v>107934</v>
      </c>
      <c r="D64">
        <v>398835</v>
      </c>
      <c r="E64">
        <v>209239</v>
      </c>
      <c r="F64">
        <v>71365</v>
      </c>
      <c r="G64">
        <v>118231</v>
      </c>
      <c r="H64">
        <v>1408607.9999999998</v>
      </c>
      <c r="I64">
        <v>10290</v>
      </c>
      <c r="K64">
        <f t="shared" si="1"/>
        <v>7.6624582566618971E-2</v>
      </c>
      <c r="L64">
        <f t="shared" si="2"/>
        <v>0.28314122878756903</v>
      </c>
      <c r="M64">
        <f t="shared" si="3"/>
        <v>0.14854310070651311</v>
      </c>
      <c r="N64">
        <f t="shared" si="4"/>
        <v>5.0663491901224482E-2</v>
      </c>
      <c r="O64">
        <f t="shared" si="5"/>
        <v>8.3934636179831448E-2</v>
      </c>
      <c r="P64">
        <f t="shared" si="6"/>
        <v>7.305084168200097E-3</v>
      </c>
    </row>
    <row r="65" spans="1:16" x14ac:dyDescent="0.55000000000000004">
      <c r="A65" s="59">
        <v>63</v>
      </c>
      <c r="B65" s="1" t="s">
        <v>240</v>
      </c>
      <c r="C65" s="273">
        <v>44282.611327512408</v>
      </c>
      <c r="D65">
        <v>4917267</v>
      </c>
      <c r="E65">
        <v>138691</v>
      </c>
      <c r="F65">
        <v>28595</v>
      </c>
      <c r="G65">
        <v>4749981</v>
      </c>
      <c r="H65">
        <v>7079261</v>
      </c>
      <c r="I65">
        <v>32929</v>
      </c>
      <c r="K65">
        <f t="shared" si="1"/>
        <v>6.2552590344546423E-3</v>
      </c>
      <c r="L65">
        <f t="shared" si="2"/>
        <v>0.69460173879731235</v>
      </c>
      <c r="M65">
        <f t="shared" si="3"/>
        <v>1.9591169191247506E-2</v>
      </c>
      <c r="N65">
        <f t="shared" si="4"/>
        <v>4.0392634202920333E-3</v>
      </c>
      <c r="O65">
        <f t="shared" si="5"/>
        <v>0.67097130618577283</v>
      </c>
      <c r="P65">
        <f t="shared" si="6"/>
        <v>4.6514742146108188E-3</v>
      </c>
    </row>
    <row r="66" spans="1:16" x14ac:dyDescent="0.55000000000000004">
      <c r="A66" s="59">
        <v>64</v>
      </c>
      <c r="B66" s="5" t="s">
        <v>241</v>
      </c>
      <c r="C66" s="273">
        <v>148073.12779299123</v>
      </c>
      <c r="D66">
        <v>7818574</v>
      </c>
      <c r="E66">
        <v>3276636</v>
      </c>
      <c r="F66">
        <v>12873</v>
      </c>
      <c r="G66">
        <v>4529065</v>
      </c>
      <c r="H66">
        <v>10203005</v>
      </c>
      <c r="I66">
        <v>407008</v>
      </c>
      <c r="K66">
        <f t="shared" si="1"/>
        <v>1.4512697758453635E-2</v>
      </c>
      <c r="L66">
        <f t="shared" si="2"/>
        <v>0.76630110442952837</v>
      </c>
      <c r="M66">
        <f t="shared" si="3"/>
        <v>0.32114421192580028</v>
      </c>
      <c r="N66">
        <f t="shared" si="4"/>
        <v>1.2616871206080954E-3</v>
      </c>
      <c r="O66">
        <f t="shared" si="5"/>
        <v>0.44389520538312</v>
      </c>
      <c r="P66">
        <f t="shared" si="6"/>
        <v>3.9890992898660736E-2</v>
      </c>
    </row>
    <row r="67" spans="1:16" x14ac:dyDescent="0.55000000000000004">
      <c r="A67" s="59">
        <v>65</v>
      </c>
      <c r="B67" s="5" t="s">
        <v>242</v>
      </c>
      <c r="C67" s="273">
        <v>170681.37764786105</v>
      </c>
      <c r="D67">
        <v>7049732</v>
      </c>
      <c r="E67">
        <v>5098156</v>
      </c>
      <c r="F67">
        <v>5233</v>
      </c>
      <c r="G67">
        <v>1946343</v>
      </c>
      <c r="H67">
        <v>8632733</v>
      </c>
      <c r="I67">
        <v>194921</v>
      </c>
      <c r="K67">
        <f t="shared" si="1"/>
        <v>1.9771418581793397E-2</v>
      </c>
      <c r="L67">
        <f t="shared" si="2"/>
        <v>0.81662805973496455</v>
      </c>
      <c r="M67">
        <f t="shared" si="3"/>
        <v>0.59056106565556932</v>
      </c>
      <c r="N67">
        <f t="shared" si="4"/>
        <v>6.0618114796322329E-4</v>
      </c>
      <c r="O67">
        <f t="shared" si="5"/>
        <v>0.22546081293143203</v>
      </c>
      <c r="P67">
        <f t="shared" si="6"/>
        <v>2.2579292096720702E-2</v>
      </c>
    </row>
    <row r="68" spans="1:16" x14ac:dyDescent="0.55000000000000004">
      <c r="A68" s="59">
        <v>66</v>
      </c>
      <c r="B68" s="5" t="s">
        <v>243</v>
      </c>
      <c r="C68" s="273">
        <v>282867.43239290838</v>
      </c>
      <c r="D68">
        <v>1702950</v>
      </c>
      <c r="E68">
        <v>929307</v>
      </c>
      <c r="F68">
        <v>5350</v>
      </c>
      <c r="G68">
        <v>768293</v>
      </c>
      <c r="H68">
        <v>2340682</v>
      </c>
      <c r="I68">
        <v>107374</v>
      </c>
      <c r="K68">
        <f t="shared" ref="K68:K73" si="7">C68/$H68</f>
        <v>0.12084829651909502</v>
      </c>
      <c r="L68">
        <f t="shared" ref="L68:L73" si="8">D68/$H68</f>
        <v>0.7275443652747362</v>
      </c>
      <c r="M68">
        <f t="shared" ref="M68:M73" si="9">E68/$H68</f>
        <v>0.39702402974859463</v>
      </c>
      <c r="N68">
        <f t="shared" ref="N68:N73" si="10">F68/$H68</f>
        <v>2.2856586242812993E-3</v>
      </c>
      <c r="O68">
        <f t="shared" ref="O68:O73" si="11">G68/$H68</f>
        <v>0.3282346769018602</v>
      </c>
      <c r="P68">
        <f t="shared" ref="P68:P73" si="12">I68/$H68</f>
        <v>4.5872954976370138E-2</v>
      </c>
    </row>
    <row r="69" spans="1:16" x14ac:dyDescent="0.55000000000000004">
      <c r="A69" s="59">
        <v>67</v>
      </c>
      <c r="B69" s="5" t="s">
        <v>244</v>
      </c>
      <c r="C69" s="273">
        <v>348.4332719949557</v>
      </c>
      <c r="D69">
        <v>4262660</v>
      </c>
      <c r="E69">
        <v>3609418</v>
      </c>
      <c r="F69">
        <v>1600</v>
      </c>
      <c r="G69">
        <v>651642</v>
      </c>
      <c r="H69">
        <v>4937334</v>
      </c>
      <c r="I69">
        <v>234063</v>
      </c>
      <c r="K69">
        <f t="shared" si="7"/>
        <v>7.0571136567822981E-5</v>
      </c>
      <c r="L69">
        <f t="shared" si="8"/>
        <v>0.86335257043578584</v>
      </c>
      <c r="M69">
        <f t="shared" si="9"/>
        <v>0.73104594503835474</v>
      </c>
      <c r="N69">
        <f t="shared" si="10"/>
        <v>3.2406152794200272E-4</v>
      </c>
      <c r="O69">
        <f t="shared" si="11"/>
        <v>0.13198256386948909</v>
      </c>
      <c r="P69">
        <f t="shared" si="12"/>
        <v>4.7406758384180611E-2</v>
      </c>
    </row>
    <row r="70" spans="1:16" x14ac:dyDescent="0.55000000000000004">
      <c r="A70" s="59">
        <v>68</v>
      </c>
      <c r="B70" s="5" t="s">
        <v>245</v>
      </c>
      <c r="C70" s="273">
        <v>175906.00951692526</v>
      </c>
      <c r="D70">
        <v>974126</v>
      </c>
      <c r="E70">
        <v>354284</v>
      </c>
      <c r="F70">
        <v>2594</v>
      </c>
      <c r="G70">
        <v>617248</v>
      </c>
      <c r="H70">
        <v>1420075</v>
      </c>
      <c r="I70">
        <v>82914</v>
      </c>
      <c r="K70">
        <f t="shared" si="7"/>
        <v>0.12387092901214743</v>
      </c>
      <c r="L70">
        <f t="shared" si="8"/>
        <v>0.68596799464817004</v>
      </c>
      <c r="M70">
        <f t="shared" si="9"/>
        <v>0.24948259775011883</v>
      </c>
      <c r="N70">
        <f t="shared" si="10"/>
        <v>1.8266640846434168E-3</v>
      </c>
      <c r="O70">
        <f t="shared" si="11"/>
        <v>0.43465873281340772</v>
      </c>
      <c r="P70">
        <f t="shared" si="12"/>
        <v>5.8387057021636178E-2</v>
      </c>
    </row>
    <row r="71" spans="1:16" x14ac:dyDescent="0.55000000000000004">
      <c r="A71" s="59">
        <v>69</v>
      </c>
      <c r="B71" s="5" t="s">
        <v>246</v>
      </c>
      <c r="C71" s="273">
        <v>266250.26114998694</v>
      </c>
      <c r="D71">
        <v>2802082</v>
      </c>
      <c r="E71">
        <v>2357317</v>
      </c>
      <c r="F71">
        <v>126</v>
      </c>
      <c r="G71">
        <v>444639</v>
      </c>
      <c r="H71">
        <v>4141983</v>
      </c>
      <c r="I71">
        <v>83185</v>
      </c>
      <c r="K71">
        <f t="shared" si="7"/>
        <v>6.428086767859427E-2</v>
      </c>
      <c r="L71">
        <f t="shared" si="8"/>
        <v>0.67650736374340503</v>
      </c>
      <c r="M71">
        <f t="shared" si="9"/>
        <v>0.5691276376556833</v>
      </c>
      <c r="N71">
        <f t="shared" si="10"/>
        <v>3.0420211768131351E-5</v>
      </c>
      <c r="O71">
        <f t="shared" si="11"/>
        <v>0.10734930587595362</v>
      </c>
      <c r="P71">
        <f t="shared" si="12"/>
        <v>2.0083375523269893E-2</v>
      </c>
    </row>
    <row r="72" spans="1:16" x14ac:dyDescent="0.55000000000000004">
      <c r="A72" s="59">
        <v>70</v>
      </c>
      <c r="B72" s="5" t="s">
        <v>247</v>
      </c>
      <c r="C72" s="273">
        <v>152193.27226433638</v>
      </c>
      <c r="D72">
        <v>1578778</v>
      </c>
      <c r="E72">
        <v>1073535</v>
      </c>
      <c r="F72">
        <v>4664</v>
      </c>
      <c r="G72">
        <v>500579</v>
      </c>
      <c r="H72">
        <v>2734612</v>
      </c>
      <c r="I72">
        <v>225898</v>
      </c>
      <c r="K72">
        <f t="shared" si="7"/>
        <v>5.5654430048700285E-2</v>
      </c>
      <c r="L72">
        <f t="shared" si="8"/>
        <v>0.57733162876488509</v>
      </c>
      <c r="M72">
        <f t="shared" si="9"/>
        <v>0.39257305972474338</v>
      </c>
      <c r="N72">
        <f t="shared" si="10"/>
        <v>1.7055436017979881E-3</v>
      </c>
      <c r="O72">
        <f t="shared" si="11"/>
        <v>0.18305302543834373</v>
      </c>
      <c r="P72">
        <f t="shared" si="12"/>
        <v>8.2606965814528713E-2</v>
      </c>
    </row>
    <row r="73" spans="1:16" x14ac:dyDescent="0.55000000000000004">
      <c r="A73" s="59">
        <v>71</v>
      </c>
      <c r="B73" s="5" t="s">
        <v>248</v>
      </c>
      <c r="C73" s="273">
        <v>0</v>
      </c>
      <c r="D73">
        <v>548343</v>
      </c>
      <c r="E73">
        <v>548343</v>
      </c>
      <c r="F73">
        <v>0</v>
      </c>
      <c r="G73">
        <v>0</v>
      </c>
      <c r="H73">
        <v>548343</v>
      </c>
      <c r="I73">
        <v>212476</v>
      </c>
      <c r="K73">
        <f t="shared" si="7"/>
        <v>0</v>
      </c>
      <c r="L73">
        <f t="shared" si="8"/>
        <v>1</v>
      </c>
      <c r="M73">
        <f t="shared" si="9"/>
        <v>1</v>
      </c>
      <c r="N73">
        <f t="shared" si="10"/>
        <v>0</v>
      </c>
      <c r="O73">
        <f t="shared" si="11"/>
        <v>0</v>
      </c>
      <c r="P73">
        <f t="shared" si="12"/>
        <v>0.38748739383925757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1:DY85"/>
  <sheetViews>
    <sheetView windowProtection="1" showGridLines="0" zoomScale="80" zoomScaleNormal="80" workbookViewId="0">
      <pane xSplit="3" ySplit="8" topLeftCell="D9" activePane="bottomRight" state="frozen"/>
      <selection activeCell="E10" sqref="E10"/>
      <selection pane="topRight" activeCell="E10" sqref="E10"/>
      <selection pane="bottomLeft" activeCell="E10" sqref="E10"/>
      <selection pane="bottomRight" activeCell="A7" sqref="A7:A8"/>
    </sheetView>
  </sheetViews>
  <sheetFormatPr defaultColWidth="10.9453125" defaultRowHeight="14.4" x14ac:dyDescent="0.55000000000000004"/>
  <cols>
    <col min="1" max="1" width="7.41796875" customWidth="1"/>
    <col min="2" max="2" width="9.68359375" customWidth="1"/>
    <col min="3" max="3" width="74.578125" customWidth="1"/>
    <col min="4" max="4" width="15.68359375" customWidth="1"/>
    <col min="5" max="5" width="15.41796875" customWidth="1"/>
    <col min="6" max="8" width="15.68359375" customWidth="1"/>
    <col min="9" max="9" width="15.26171875" customWidth="1"/>
    <col min="10" max="10" width="14.578125" customWidth="1"/>
    <col min="11" max="17" width="15.68359375" customWidth="1"/>
    <col min="18" max="18" width="16.41796875" customWidth="1"/>
    <col min="19" max="24" width="15.68359375" customWidth="1"/>
    <col min="25" max="25" width="21.578125" customWidth="1"/>
    <col min="26" max="26" width="20.41796875" customWidth="1"/>
    <col min="27" max="38" width="15.68359375" customWidth="1"/>
    <col min="40" max="48" width="15.68359375" customWidth="1"/>
    <col min="49" max="51" width="11.41796875" customWidth="1"/>
    <col min="53" max="53" width="12.15625" bestFit="1" customWidth="1"/>
    <col min="55" max="55" width="20" customWidth="1"/>
    <col min="70" max="70" width="20.83984375" customWidth="1"/>
    <col min="85" max="85" width="21" customWidth="1"/>
    <col min="86" max="86" width="20.41796875" customWidth="1"/>
  </cols>
  <sheetData>
    <row r="1" spans="1:129" ht="37.5" customHeight="1" x14ac:dyDescent="0.55000000000000004">
      <c r="C1" s="89"/>
      <c r="K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</row>
    <row r="2" spans="1:129" ht="24.75" customHeight="1" x14ac:dyDescent="0.55000000000000004">
      <c r="D2" s="484" t="str">
        <f>"Modificaciones en la producción por cambios en la Demanda Final "&amp;INDICE!C16</f>
        <v>Modificaciones en la producción por cambios en la Demanda Final 2018 C (Prov)</v>
      </c>
      <c r="E2" s="484"/>
      <c r="F2" s="484"/>
      <c r="G2" s="484"/>
      <c r="H2" s="484"/>
      <c r="I2" s="484"/>
      <c r="J2" s="484"/>
      <c r="Y2" s="55"/>
      <c r="Z2" s="53"/>
    </row>
    <row r="3" spans="1:129" ht="72" customHeight="1" x14ac:dyDescent="0.55000000000000004">
      <c r="C3" s="31" t="s">
        <v>82</v>
      </c>
      <c r="R3" s="54"/>
      <c r="S3" s="54"/>
      <c r="T3" s="54"/>
      <c r="U3" s="54"/>
      <c r="V3" s="54"/>
      <c r="W3" s="54"/>
      <c r="X3" s="54"/>
      <c r="Y3" s="55"/>
    </row>
    <row r="4" spans="1:129" ht="33" customHeight="1" x14ac:dyDescent="0.55000000000000004">
      <c r="R4" s="56"/>
      <c r="S4" s="56"/>
      <c r="T4" s="56"/>
      <c r="U4" s="56"/>
      <c r="V4" s="56"/>
      <c r="W4" s="56"/>
      <c r="X4" s="56"/>
      <c r="Y4" s="56"/>
    </row>
    <row r="5" spans="1:129" ht="31.5" customHeight="1" thickBot="1" x14ac:dyDescent="0.65">
      <c r="B5" s="141" t="s">
        <v>342</v>
      </c>
      <c r="C5" s="141"/>
      <c r="D5" s="572" t="s">
        <v>257</v>
      </c>
      <c r="E5" s="572"/>
      <c r="F5" s="572"/>
      <c r="K5" s="56"/>
      <c r="Y5" s="537" t="s">
        <v>306</v>
      </c>
      <c r="Z5" s="537"/>
      <c r="AA5" s="537"/>
      <c r="AB5" s="537"/>
      <c r="AC5" s="537"/>
      <c r="AD5" s="537"/>
      <c r="AE5" s="537"/>
      <c r="AF5" s="537"/>
      <c r="AG5" s="537"/>
      <c r="AH5" s="537"/>
      <c r="AI5" s="537"/>
      <c r="AJ5" s="537"/>
      <c r="AK5" s="537"/>
      <c r="AL5" s="537"/>
      <c r="AM5" s="537"/>
      <c r="AN5" s="538" t="s">
        <v>307</v>
      </c>
      <c r="AO5" s="538"/>
      <c r="AP5" s="538"/>
      <c r="AQ5" s="538"/>
      <c r="AR5" s="538"/>
      <c r="AS5" s="538"/>
      <c r="AT5" s="538"/>
      <c r="AU5" s="538"/>
      <c r="AV5" s="538"/>
      <c r="AW5" s="538"/>
      <c r="AX5" s="538"/>
      <c r="AY5" s="538"/>
      <c r="AZ5" s="538"/>
      <c r="BA5" s="538"/>
      <c r="BB5" s="538"/>
      <c r="BC5" s="539" t="s">
        <v>308</v>
      </c>
      <c r="BD5" s="539"/>
      <c r="BE5" s="539"/>
      <c r="BF5" s="539"/>
      <c r="BG5" s="539"/>
      <c r="BH5" s="539"/>
      <c r="BI5" s="539"/>
      <c r="BJ5" s="539"/>
      <c r="BK5" s="539"/>
      <c r="BL5" s="539"/>
      <c r="BM5" s="539"/>
      <c r="BN5" s="539"/>
      <c r="BO5" s="539"/>
      <c r="BP5" s="539"/>
      <c r="BQ5" s="539"/>
      <c r="BR5" s="540" t="s">
        <v>79</v>
      </c>
      <c r="BS5" s="540"/>
      <c r="BT5" s="540"/>
      <c r="BU5" s="540"/>
      <c r="BV5" s="540"/>
      <c r="BW5" s="540"/>
      <c r="BX5" s="540"/>
      <c r="BY5" s="540"/>
      <c r="BZ5" s="540"/>
      <c r="CA5" s="540"/>
      <c r="CB5" s="540"/>
      <c r="CC5" s="540"/>
      <c r="CD5" s="540"/>
      <c r="CE5" s="540"/>
      <c r="CF5" s="540"/>
      <c r="CG5" s="528" t="s">
        <v>80</v>
      </c>
      <c r="CH5" s="528"/>
      <c r="CI5" s="528"/>
      <c r="CJ5" s="528"/>
      <c r="CK5" s="528"/>
      <c r="CL5" s="528"/>
      <c r="CM5" s="528"/>
      <c r="CN5" s="528"/>
      <c r="CO5" s="528"/>
      <c r="CP5" s="528"/>
      <c r="CQ5" s="528"/>
      <c r="CR5" s="528"/>
      <c r="CS5" s="528"/>
      <c r="CT5" s="528"/>
      <c r="CU5" s="528"/>
      <c r="CV5" s="517" t="s">
        <v>304</v>
      </c>
      <c r="CW5" s="517"/>
      <c r="CX5" s="517"/>
      <c r="CY5" s="517"/>
      <c r="CZ5" s="517"/>
      <c r="DA5" s="517"/>
      <c r="DB5" s="517"/>
      <c r="DC5" s="517"/>
      <c r="DD5" s="517"/>
      <c r="DE5" s="517"/>
      <c r="DF5" s="517"/>
      <c r="DG5" s="517"/>
      <c r="DH5" s="517"/>
      <c r="DI5" s="517"/>
      <c r="DJ5" s="517"/>
      <c r="DK5" s="510" t="s">
        <v>305</v>
      </c>
      <c r="DL5" s="510"/>
      <c r="DM5" s="510"/>
      <c r="DN5" s="510"/>
      <c r="DO5" s="510"/>
      <c r="DP5" s="510"/>
      <c r="DQ5" s="510"/>
      <c r="DR5" s="510"/>
      <c r="DS5" s="510"/>
      <c r="DT5" s="510"/>
      <c r="DU5" s="510"/>
      <c r="DV5" s="510"/>
      <c r="DW5" s="510"/>
      <c r="DX5" s="510"/>
      <c r="DY5" s="510"/>
    </row>
    <row r="6" spans="1:129" ht="30" customHeight="1" thickBot="1" x14ac:dyDescent="0.6">
      <c r="D6" s="578" t="s">
        <v>252</v>
      </c>
      <c r="E6" s="579"/>
      <c r="F6" s="579"/>
      <c r="G6" s="579"/>
      <c r="H6" s="579"/>
      <c r="I6" s="579"/>
      <c r="J6" s="579"/>
      <c r="K6" s="579"/>
      <c r="L6" s="579"/>
      <c r="M6" s="579"/>
      <c r="N6" s="579"/>
      <c r="O6" s="579"/>
      <c r="P6" s="579"/>
      <c r="Q6" s="580"/>
      <c r="R6" s="574" t="s">
        <v>174</v>
      </c>
      <c r="S6" s="575"/>
      <c r="T6" s="575"/>
      <c r="U6" s="575"/>
      <c r="V6" s="575"/>
      <c r="W6" s="575"/>
      <c r="X6" s="576"/>
      <c r="Y6" s="280"/>
      <c r="Z6" s="488" t="s">
        <v>255</v>
      </c>
      <c r="AA6" s="489"/>
      <c r="AB6" s="489"/>
      <c r="AC6" s="489"/>
      <c r="AD6" s="489"/>
      <c r="AE6" s="489"/>
      <c r="AF6" s="490"/>
      <c r="AG6" s="488" t="s">
        <v>261</v>
      </c>
      <c r="AH6" s="489"/>
      <c r="AI6" s="489"/>
      <c r="AJ6" s="489"/>
      <c r="AK6" s="489"/>
      <c r="AL6" s="489"/>
      <c r="AM6" s="490"/>
      <c r="AN6" s="282"/>
      <c r="AO6" s="550" t="s">
        <v>256</v>
      </c>
      <c r="AP6" s="551"/>
      <c r="AQ6" s="551"/>
      <c r="AR6" s="551"/>
      <c r="AS6" s="551"/>
      <c r="AT6" s="551"/>
      <c r="AU6" s="552"/>
      <c r="AV6" s="550" t="s">
        <v>178</v>
      </c>
      <c r="AW6" s="551"/>
      <c r="AX6" s="551"/>
      <c r="AY6" s="551"/>
      <c r="AZ6" s="551"/>
      <c r="BA6" s="551"/>
      <c r="BB6" s="552"/>
      <c r="BC6" s="277"/>
      <c r="BD6" s="553" t="s">
        <v>302</v>
      </c>
      <c r="BE6" s="554"/>
      <c r="BF6" s="554"/>
      <c r="BG6" s="554"/>
      <c r="BH6" s="554"/>
      <c r="BI6" s="554"/>
      <c r="BJ6" s="555"/>
      <c r="BK6" s="553" t="s">
        <v>303</v>
      </c>
      <c r="BL6" s="554"/>
      <c r="BM6" s="554"/>
      <c r="BN6" s="554"/>
      <c r="BO6" s="554"/>
      <c r="BP6" s="554"/>
      <c r="BQ6" s="555"/>
      <c r="BR6" s="279"/>
      <c r="BS6" s="541" t="s">
        <v>309</v>
      </c>
      <c r="BT6" s="542"/>
      <c r="BU6" s="542"/>
      <c r="BV6" s="542"/>
      <c r="BW6" s="542"/>
      <c r="BX6" s="542"/>
      <c r="BY6" s="543"/>
      <c r="BZ6" s="541" t="s">
        <v>310</v>
      </c>
      <c r="CA6" s="542"/>
      <c r="CB6" s="542"/>
      <c r="CC6" s="542"/>
      <c r="CD6" s="542"/>
      <c r="CE6" s="542"/>
      <c r="CF6" s="543"/>
      <c r="CG6" s="278"/>
      <c r="CH6" s="529" t="s">
        <v>311</v>
      </c>
      <c r="CI6" s="530"/>
      <c r="CJ6" s="530"/>
      <c r="CK6" s="530"/>
      <c r="CL6" s="530"/>
      <c r="CM6" s="530"/>
      <c r="CN6" s="531"/>
      <c r="CO6" s="529" t="s">
        <v>312</v>
      </c>
      <c r="CP6" s="530"/>
      <c r="CQ6" s="530"/>
      <c r="CR6" s="530"/>
      <c r="CS6" s="530"/>
      <c r="CT6" s="530"/>
      <c r="CU6" s="531"/>
      <c r="CV6" s="281"/>
      <c r="CW6" s="518" t="s">
        <v>314</v>
      </c>
      <c r="CX6" s="519"/>
      <c r="CY6" s="519"/>
      <c r="CZ6" s="519"/>
      <c r="DA6" s="519"/>
      <c r="DB6" s="519"/>
      <c r="DC6" s="520"/>
      <c r="DD6" s="518" t="s">
        <v>315</v>
      </c>
      <c r="DE6" s="519"/>
      <c r="DF6" s="519"/>
      <c r="DG6" s="519"/>
      <c r="DH6" s="519"/>
      <c r="DI6" s="519"/>
      <c r="DJ6" s="520"/>
      <c r="DK6" s="283"/>
      <c r="DL6" s="511" t="s">
        <v>317</v>
      </c>
      <c r="DM6" s="512"/>
      <c r="DN6" s="512"/>
      <c r="DO6" s="512"/>
      <c r="DP6" s="512"/>
      <c r="DQ6" s="512"/>
      <c r="DR6" s="513"/>
      <c r="DS6" s="511" t="s">
        <v>318</v>
      </c>
      <c r="DT6" s="512"/>
      <c r="DU6" s="512"/>
      <c r="DV6" s="512"/>
      <c r="DW6" s="512"/>
      <c r="DX6" s="512"/>
      <c r="DY6" s="513"/>
    </row>
    <row r="7" spans="1:129" ht="60" customHeight="1" x14ac:dyDescent="0.55000000000000004">
      <c r="A7" s="496" t="s">
        <v>172</v>
      </c>
      <c r="B7" s="496" t="s">
        <v>326</v>
      </c>
      <c r="C7" s="496" t="s">
        <v>327</v>
      </c>
      <c r="D7" s="564" t="s">
        <v>173</v>
      </c>
      <c r="E7" s="566" t="s">
        <v>83</v>
      </c>
      <c r="F7" s="566" t="s">
        <v>84</v>
      </c>
      <c r="G7" s="566" t="s">
        <v>85</v>
      </c>
      <c r="H7" s="566" t="s">
        <v>106</v>
      </c>
      <c r="I7" s="566" t="s">
        <v>107</v>
      </c>
      <c r="J7" s="566" t="s">
        <v>108</v>
      </c>
      <c r="K7" s="570" t="s">
        <v>259</v>
      </c>
      <c r="L7" s="558" t="s">
        <v>263</v>
      </c>
      <c r="M7" s="558" t="s">
        <v>300</v>
      </c>
      <c r="N7" s="558" t="s">
        <v>294</v>
      </c>
      <c r="O7" s="558" t="s">
        <v>80</v>
      </c>
      <c r="P7" s="558" t="s">
        <v>304</v>
      </c>
      <c r="Q7" s="558" t="s">
        <v>305</v>
      </c>
      <c r="R7" s="560" t="s">
        <v>258</v>
      </c>
      <c r="S7" s="548" t="s">
        <v>83</v>
      </c>
      <c r="T7" s="548" t="s">
        <v>84</v>
      </c>
      <c r="U7" s="548" t="s">
        <v>85</v>
      </c>
      <c r="V7" s="548" t="s">
        <v>106</v>
      </c>
      <c r="W7" s="548" t="s">
        <v>107</v>
      </c>
      <c r="X7" s="548" t="s">
        <v>108</v>
      </c>
      <c r="Y7" s="567" t="s">
        <v>260</v>
      </c>
      <c r="Z7" s="567" t="s">
        <v>175</v>
      </c>
      <c r="AA7" s="562" t="s">
        <v>83</v>
      </c>
      <c r="AB7" s="562" t="s">
        <v>84</v>
      </c>
      <c r="AC7" s="562" t="s">
        <v>85</v>
      </c>
      <c r="AD7" s="562" t="s">
        <v>106</v>
      </c>
      <c r="AE7" s="562" t="s">
        <v>107</v>
      </c>
      <c r="AF7" s="562" t="s">
        <v>108</v>
      </c>
      <c r="AG7" s="567" t="s">
        <v>176</v>
      </c>
      <c r="AH7" s="562" t="s">
        <v>83</v>
      </c>
      <c r="AI7" s="562" t="s">
        <v>84</v>
      </c>
      <c r="AJ7" s="562" t="s">
        <v>85</v>
      </c>
      <c r="AK7" s="562" t="s">
        <v>106</v>
      </c>
      <c r="AL7" s="562" t="s">
        <v>107</v>
      </c>
      <c r="AM7" s="562" t="s">
        <v>108</v>
      </c>
      <c r="AN7" s="560" t="s">
        <v>262</v>
      </c>
      <c r="AO7" s="560" t="s">
        <v>177</v>
      </c>
      <c r="AP7" s="548" t="s">
        <v>83</v>
      </c>
      <c r="AQ7" s="548" t="s">
        <v>84</v>
      </c>
      <c r="AR7" s="548" t="s">
        <v>85</v>
      </c>
      <c r="AS7" s="548" t="s">
        <v>106</v>
      </c>
      <c r="AT7" s="548" t="s">
        <v>107</v>
      </c>
      <c r="AU7" s="548" t="s">
        <v>108</v>
      </c>
      <c r="AV7" s="560" t="s">
        <v>178</v>
      </c>
      <c r="AW7" s="548" t="s">
        <v>83</v>
      </c>
      <c r="AX7" s="548" t="s">
        <v>84</v>
      </c>
      <c r="AY7" s="548" t="s">
        <v>85</v>
      </c>
      <c r="AZ7" s="548" t="s">
        <v>106</v>
      </c>
      <c r="BA7" s="548" t="s">
        <v>107</v>
      </c>
      <c r="BB7" s="548" t="s">
        <v>108</v>
      </c>
      <c r="BC7" s="544" t="s">
        <v>335</v>
      </c>
      <c r="BD7" s="544" t="s">
        <v>301</v>
      </c>
      <c r="BE7" s="546" t="s">
        <v>83</v>
      </c>
      <c r="BF7" s="546" t="s">
        <v>84</v>
      </c>
      <c r="BG7" s="546" t="s">
        <v>85</v>
      </c>
      <c r="BH7" s="546" t="s">
        <v>106</v>
      </c>
      <c r="BI7" s="546" t="s">
        <v>107</v>
      </c>
      <c r="BJ7" s="546" t="s">
        <v>108</v>
      </c>
      <c r="BK7" s="544" t="s">
        <v>303</v>
      </c>
      <c r="BL7" s="546" t="s">
        <v>83</v>
      </c>
      <c r="BM7" s="546" t="s">
        <v>84</v>
      </c>
      <c r="BN7" s="546" t="s">
        <v>85</v>
      </c>
      <c r="BO7" s="546" t="s">
        <v>106</v>
      </c>
      <c r="BP7" s="546" t="s">
        <v>107</v>
      </c>
      <c r="BQ7" s="546" t="s">
        <v>108</v>
      </c>
      <c r="BR7" s="535" t="s">
        <v>334</v>
      </c>
      <c r="BS7" s="535" t="s">
        <v>309</v>
      </c>
      <c r="BT7" s="525" t="s">
        <v>83</v>
      </c>
      <c r="BU7" s="525" t="s">
        <v>84</v>
      </c>
      <c r="BV7" s="525" t="s">
        <v>85</v>
      </c>
      <c r="BW7" s="525" t="s">
        <v>106</v>
      </c>
      <c r="BX7" s="525" t="s">
        <v>107</v>
      </c>
      <c r="BY7" s="525" t="s">
        <v>108</v>
      </c>
      <c r="BZ7" s="535" t="s">
        <v>310</v>
      </c>
      <c r="CA7" s="525" t="s">
        <v>83</v>
      </c>
      <c r="CB7" s="525" t="s">
        <v>84</v>
      </c>
      <c r="CC7" s="525" t="s">
        <v>85</v>
      </c>
      <c r="CD7" s="525" t="s">
        <v>106</v>
      </c>
      <c r="CE7" s="525" t="s">
        <v>107</v>
      </c>
      <c r="CF7" s="525" t="s">
        <v>108</v>
      </c>
      <c r="CG7" s="532" t="s">
        <v>336</v>
      </c>
      <c r="CH7" s="532" t="s">
        <v>313</v>
      </c>
      <c r="CI7" s="523" t="s">
        <v>83</v>
      </c>
      <c r="CJ7" s="523" t="s">
        <v>84</v>
      </c>
      <c r="CK7" s="523" t="s">
        <v>85</v>
      </c>
      <c r="CL7" s="523" t="s">
        <v>106</v>
      </c>
      <c r="CM7" s="523" t="s">
        <v>107</v>
      </c>
      <c r="CN7" s="523" t="s">
        <v>108</v>
      </c>
      <c r="CO7" s="532" t="s">
        <v>303</v>
      </c>
      <c r="CP7" s="523" t="s">
        <v>83</v>
      </c>
      <c r="CQ7" s="523" t="s">
        <v>84</v>
      </c>
      <c r="CR7" s="523" t="s">
        <v>85</v>
      </c>
      <c r="CS7" s="523" t="s">
        <v>106</v>
      </c>
      <c r="CT7" s="523" t="s">
        <v>107</v>
      </c>
      <c r="CU7" s="523" t="s">
        <v>108</v>
      </c>
      <c r="CV7" s="521" t="s">
        <v>337</v>
      </c>
      <c r="CW7" s="521" t="s">
        <v>316</v>
      </c>
      <c r="CX7" s="508" t="s">
        <v>83</v>
      </c>
      <c r="CY7" s="508" t="s">
        <v>84</v>
      </c>
      <c r="CZ7" s="508" t="s">
        <v>85</v>
      </c>
      <c r="DA7" s="508" t="s">
        <v>106</v>
      </c>
      <c r="DB7" s="508" t="s">
        <v>107</v>
      </c>
      <c r="DC7" s="508" t="s">
        <v>108</v>
      </c>
      <c r="DD7" s="521" t="s">
        <v>315</v>
      </c>
      <c r="DE7" s="508" t="s">
        <v>83</v>
      </c>
      <c r="DF7" s="508" t="s">
        <v>84</v>
      </c>
      <c r="DG7" s="508" t="s">
        <v>85</v>
      </c>
      <c r="DH7" s="508" t="s">
        <v>106</v>
      </c>
      <c r="DI7" s="508" t="s">
        <v>107</v>
      </c>
      <c r="DJ7" s="508" t="s">
        <v>108</v>
      </c>
      <c r="DK7" s="514" t="s">
        <v>338</v>
      </c>
      <c r="DL7" s="514" t="s">
        <v>319</v>
      </c>
      <c r="DM7" s="506" t="s">
        <v>83</v>
      </c>
      <c r="DN7" s="506" t="s">
        <v>84</v>
      </c>
      <c r="DO7" s="506" t="s">
        <v>85</v>
      </c>
      <c r="DP7" s="506" t="s">
        <v>106</v>
      </c>
      <c r="DQ7" s="506" t="s">
        <v>107</v>
      </c>
      <c r="DR7" s="506" t="s">
        <v>108</v>
      </c>
      <c r="DS7" s="514" t="s">
        <v>320</v>
      </c>
      <c r="DT7" s="506" t="s">
        <v>83</v>
      </c>
      <c r="DU7" s="506" t="s">
        <v>84</v>
      </c>
      <c r="DV7" s="506" t="s">
        <v>85</v>
      </c>
      <c r="DW7" s="506" t="s">
        <v>106</v>
      </c>
      <c r="DX7" s="506" t="s">
        <v>107</v>
      </c>
      <c r="DY7" s="506" t="s">
        <v>108</v>
      </c>
    </row>
    <row r="8" spans="1:129" ht="51" customHeight="1" thickBot="1" x14ac:dyDescent="0.6">
      <c r="A8" s="497"/>
      <c r="B8" s="497"/>
      <c r="C8" s="497"/>
      <c r="D8" s="565"/>
      <c r="E8" s="566"/>
      <c r="F8" s="566"/>
      <c r="G8" s="566"/>
      <c r="H8" s="566"/>
      <c r="I8" s="566"/>
      <c r="J8" s="566"/>
      <c r="K8" s="571"/>
      <c r="L8" s="559"/>
      <c r="M8" s="559"/>
      <c r="N8" s="559"/>
      <c r="O8" s="559"/>
      <c r="P8" s="559"/>
      <c r="Q8" s="559"/>
      <c r="R8" s="561"/>
      <c r="S8" s="569"/>
      <c r="T8" s="569"/>
      <c r="U8" s="569"/>
      <c r="V8" s="569"/>
      <c r="W8" s="569"/>
      <c r="X8" s="569"/>
      <c r="Y8" s="568"/>
      <c r="Z8" s="568"/>
      <c r="AA8" s="563"/>
      <c r="AB8" s="563"/>
      <c r="AC8" s="563"/>
      <c r="AD8" s="563"/>
      <c r="AE8" s="563"/>
      <c r="AF8" s="563"/>
      <c r="AG8" s="577"/>
      <c r="AH8" s="563"/>
      <c r="AI8" s="563"/>
      <c r="AJ8" s="563"/>
      <c r="AK8" s="563"/>
      <c r="AL8" s="563"/>
      <c r="AM8" s="563"/>
      <c r="AN8" s="573"/>
      <c r="AO8" s="561"/>
      <c r="AP8" s="549"/>
      <c r="AQ8" s="549"/>
      <c r="AR8" s="549"/>
      <c r="AS8" s="549"/>
      <c r="AT8" s="549"/>
      <c r="AU8" s="549"/>
      <c r="AV8" s="561"/>
      <c r="AW8" s="549"/>
      <c r="AX8" s="549"/>
      <c r="AY8" s="549"/>
      <c r="AZ8" s="549"/>
      <c r="BA8" s="549"/>
      <c r="BB8" s="549"/>
      <c r="BC8" s="556"/>
      <c r="BD8" s="545"/>
      <c r="BE8" s="547"/>
      <c r="BF8" s="547"/>
      <c r="BG8" s="547"/>
      <c r="BH8" s="547"/>
      <c r="BI8" s="547"/>
      <c r="BJ8" s="547"/>
      <c r="BK8" s="545"/>
      <c r="BL8" s="547"/>
      <c r="BM8" s="547"/>
      <c r="BN8" s="547"/>
      <c r="BO8" s="547"/>
      <c r="BP8" s="547"/>
      <c r="BQ8" s="547"/>
      <c r="BR8" s="557"/>
      <c r="BS8" s="536"/>
      <c r="BT8" s="526"/>
      <c r="BU8" s="526"/>
      <c r="BV8" s="526"/>
      <c r="BW8" s="526"/>
      <c r="BX8" s="526"/>
      <c r="BY8" s="526"/>
      <c r="BZ8" s="536"/>
      <c r="CA8" s="526"/>
      <c r="CB8" s="526"/>
      <c r="CC8" s="526"/>
      <c r="CD8" s="526"/>
      <c r="CE8" s="526"/>
      <c r="CF8" s="526"/>
      <c r="CG8" s="533"/>
      <c r="CH8" s="534"/>
      <c r="CI8" s="524"/>
      <c r="CJ8" s="524"/>
      <c r="CK8" s="524"/>
      <c r="CL8" s="524"/>
      <c r="CM8" s="524"/>
      <c r="CN8" s="524"/>
      <c r="CO8" s="534"/>
      <c r="CP8" s="524"/>
      <c r="CQ8" s="524"/>
      <c r="CR8" s="524"/>
      <c r="CS8" s="524"/>
      <c r="CT8" s="524"/>
      <c r="CU8" s="524"/>
      <c r="CV8" s="522"/>
      <c r="CW8" s="527"/>
      <c r="CX8" s="509"/>
      <c r="CY8" s="509"/>
      <c r="CZ8" s="509"/>
      <c r="DA8" s="509"/>
      <c r="DB8" s="509"/>
      <c r="DC8" s="509"/>
      <c r="DD8" s="527"/>
      <c r="DE8" s="509"/>
      <c r="DF8" s="509"/>
      <c r="DG8" s="509"/>
      <c r="DH8" s="509"/>
      <c r="DI8" s="509"/>
      <c r="DJ8" s="509"/>
      <c r="DK8" s="515"/>
      <c r="DL8" s="516"/>
      <c r="DM8" s="507"/>
      <c r="DN8" s="507"/>
      <c r="DO8" s="507"/>
      <c r="DP8" s="507"/>
      <c r="DQ8" s="507"/>
      <c r="DR8" s="507"/>
      <c r="DS8" s="516"/>
      <c r="DT8" s="507"/>
      <c r="DU8" s="507"/>
      <c r="DV8" s="507"/>
      <c r="DW8" s="507"/>
      <c r="DX8" s="507"/>
      <c r="DY8" s="507"/>
    </row>
    <row r="9" spans="1:129" ht="15.75" customHeight="1" thickBot="1" x14ac:dyDescent="0.6">
      <c r="A9" s="88">
        <v>1</v>
      </c>
      <c r="B9" s="142" t="s">
        <v>0</v>
      </c>
      <c r="C9" s="4" t="s">
        <v>110</v>
      </c>
      <c r="D9" s="116">
        <f>SUM(E9:J9)</f>
        <v>3453105.9174191989</v>
      </c>
      <c r="E9" s="93">
        <f>'Matriz Simetrica'!BY10</f>
        <v>377714.25945583405</v>
      </c>
      <c r="F9" s="93">
        <f>'Matriz Simetrica'!BZ10</f>
        <v>0</v>
      </c>
      <c r="G9" s="93">
        <f>'Matriz Simetrica'!CA10</f>
        <v>0</v>
      </c>
      <c r="H9" s="93">
        <f>'Matriz Simetrica'!CB10</f>
        <v>77104.487575967185</v>
      </c>
      <c r="I9" s="94">
        <f>'Matriz Simetrica'!CC10</f>
        <v>-3703.1161223422259</v>
      </c>
      <c r="J9" s="94">
        <f>'Matriz Simetrica'!CD10</f>
        <v>3001990.2865097397</v>
      </c>
      <c r="K9" s="94">
        <f t="array" ref="K9:K79">MMULT('Matriz Inversa'!E9:BW79,'Datos Simulación Dinámica Int'!D9:D79)</f>
        <v>3833512.9999999986</v>
      </c>
      <c r="L9" s="58">
        <f>K9*'Coeficientes adicionales'!P3</f>
        <v>436613.99999999988</v>
      </c>
      <c r="M9" s="274">
        <f>'Coeficientes adicionales'!C3</f>
        <v>130719.55281300945</v>
      </c>
      <c r="N9" s="274">
        <f>'Coeficientes adicionales'!D3</f>
        <v>2535224</v>
      </c>
      <c r="O9" s="274">
        <f>'Coeficientes adicionales'!E3</f>
        <v>849248</v>
      </c>
      <c r="P9" s="274">
        <f>'Coeficientes adicionales'!F3</f>
        <v>14921</v>
      </c>
      <c r="Q9" s="274">
        <f>'Coeficientes adicionales'!G3</f>
        <v>1671055</v>
      </c>
      <c r="R9" s="96">
        <f>IFERROR(D9+VLOOKUP(C9,'Componentes demanda final'!$D$9:$K$79,2,0),D9)</f>
        <v>3453105.9174191989</v>
      </c>
      <c r="S9" s="57">
        <f>IFERROR(E9+VLOOKUP($C9,'Componentes demanda final'!$D$9:$K$79,3,0),E9)</f>
        <v>377714.25945583405</v>
      </c>
      <c r="T9" s="57">
        <f>IFERROR(F9+VLOOKUP($C9,'Componentes demanda final'!$D$9:$K$79,4,0),F9)</f>
        <v>0</v>
      </c>
      <c r="U9" s="57">
        <f>IFERROR(G9+VLOOKUP($C9,'Componentes demanda final'!$D$9:$K$79,5,0),G9)</f>
        <v>0</v>
      </c>
      <c r="V9" s="57">
        <f>IFERROR(H9+VLOOKUP($C9,'Componentes demanda final'!$D$9:$K$79,6,0),H9)</f>
        <v>77104.487575967185</v>
      </c>
      <c r="W9" s="57">
        <f>IFERROR(I9+VLOOKUP($C9,'Componentes demanda final'!$D$9:$K$79,7,0),I9)</f>
        <v>-3703.1161223422259</v>
      </c>
      <c r="X9" s="57">
        <f>IFERROR(J9+VLOOKUP($C9,'Componentes demanda final'!$D$9:$K$79,8,0),J9)</f>
        <v>3001990.2865097397</v>
      </c>
      <c r="Y9" s="97">
        <f t="array" ref="Y9:Y79">MMULT('Matriz Inversa'!E9:BW79,'Datos Simulación Dinámica Int'!R9:R79)</f>
        <v>3833512.9999999986</v>
      </c>
      <c r="Z9" s="109">
        <f t="shared" ref="Z9:Z40" si="0">+Y9-K9</f>
        <v>0</v>
      </c>
      <c r="AA9" s="103">
        <f t="array" ref="AA9:AA79">MMULT('Matriz Inversa'!$E$9:$BW$79,S9:S79)-MMULT('Matriz Inversa'!$E$9:$BW$79,E9:E79)</f>
        <v>0</v>
      </c>
      <c r="AB9" s="103">
        <f t="array" ref="AB9:AB79">MMULT('Matriz Inversa'!$E$9:$BW$79,T9:T79)-MMULT('Matriz Inversa'!$E$9:$BW$79,F9:F79)</f>
        <v>0</v>
      </c>
      <c r="AC9" s="103">
        <f t="array" ref="AC9:AC79">MMULT('Matriz Inversa'!$E$9:$BW$79,U9:U79)-MMULT('Matriz Inversa'!$E$9:$BW$79,G9:G79)</f>
        <v>0</v>
      </c>
      <c r="AD9" s="103">
        <f t="array" ref="AD9:AD79">MMULT('Matriz Inversa'!$E$9:$BW$79,V9:V79)-MMULT('Matriz Inversa'!$E$9:$BW$79,H9:H79)</f>
        <v>0</v>
      </c>
      <c r="AE9" s="103">
        <f t="array" ref="AE9:AE79">MMULT('Matriz Inversa'!$E$9:$BW$79,W9:W79)-MMULT('Matriz Inversa'!$E$9:$BW$79,I9:I79)</f>
        <v>0</v>
      </c>
      <c r="AF9" s="103">
        <f t="array" ref="AF9:AF79">MMULT('Matriz Inversa'!$E$9:$BW$79,X9:X79)-MMULT('Matriz Inversa'!$E$9:$BW$79,J9:J79)</f>
        <v>0</v>
      </c>
      <c r="AG9" s="114">
        <f t="shared" ref="AG9:AG40" si="1">+((Y9/K9)-1)*100</f>
        <v>0</v>
      </c>
      <c r="AH9" s="113">
        <f>IFERROR(AA9/$Z9*$AG9,0)</f>
        <v>0</v>
      </c>
      <c r="AI9" s="102">
        <f t="shared" ref="AI9:AI72" si="2">IFERROR(AB9/$Z9*$AG9,0)</f>
        <v>0</v>
      </c>
      <c r="AJ9" s="102">
        <f t="shared" ref="AJ9:AJ72" si="3">IFERROR(AC9/$Z9*$AG9,0)</f>
        <v>0</v>
      </c>
      <c r="AK9" s="102">
        <f t="shared" ref="AK9:AK72" si="4">IFERROR(AD9/$Z9*$AG9,0)</f>
        <v>0</v>
      </c>
      <c r="AL9" s="102">
        <f t="shared" ref="AL9:AL72" si="5">IFERROR(AE9/$Z9*$AG9,0)</f>
        <v>0</v>
      </c>
      <c r="AM9" s="102">
        <f t="shared" ref="AM9:AM72" si="6">IFERROR(AF9/$Z9*$AG9,0)</f>
        <v>0</v>
      </c>
      <c r="AN9" s="108">
        <f>+ROUND(Y9*'Coeficientes adicionales'!$P3,1)</f>
        <v>436614</v>
      </c>
      <c r="AO9" s="109">
        <f t="shared" ref="AO9:AO40" si="7">+AN9-L9</f>
        <v>0</v>
      </c>
      <c r="AP9" s="103">
        <f>AA9*'Coeficientes adicionales'!$P3</f>
        <v>0</v>
      </c>
      <c r="AQ9" s="103">
        <f>AB9*'Coeficientes adicionales'!$P3</f>
        <v>0</v>
      </c>
      <c r="AR9" s="103">
        <f>AC9*'Coeficientes adicionales'!$P3</f>
        <v>0</v>
      </c>
      <c r="AS9" s="103">
        <f>AD9*'Coeficientes adicionales'!$P3</f>
        <v>0</v>
      </c>
      <c r="AT9" s="103">
        <f>AE9*'Coeficientes adicionales'!$P3</f>
        <v>0</v>
      </c>
      <c r="AU9" s="103">
        <f>AF9*'Coeficientes adicionales'!$P3</f>
        <v>0</v>
      </c>
      <c r="AV9" s="104">
        <f t="shared" ref="AV9:AV40" si="8">+((AN9/L9)-1)*100</f>
        <v>2.2204460492503131E-14</v>
      </c>
      <c r="AW9" s="113">
        <f>IFERROR(AP9/$AO9*$AV9,0)</f>
        <v>0</v>
      </c>
      <c r="AX9" s="102">
        <f t="shared" ref="AX9:AX72" si="9">IFERROR(AQ9/$AO9*$AV9,0)</f>
        <v>0</v>
      </c>
      <c r="AY9" s="102">
        <f t="shared" ref="AY9:AY72" si="10">IFERROR(AR9/$AO9*$AV9,0)</f>
        <v>0</v>
      </c>
      <c r="AZ9" s="102">
        <f t="shared" ref="AZ9:AZ72" si="11">IFERROR(AS9/$AO9*$AV9,0)</f>
        <v>0</v>
      </c>
      <c r="BA9" s="102">
        <f t="shared" ref="BA9:BA72" si="12">IFERROR(AT9/$AO9*$AV9,0)</f>
        <v>0</v>
      </c>
      <c r="BB9" s="102">
        <f t="shared" ref="BB9:BB72" si="13">IFERROR(AU9/$AO9*$AV9,0)</f>
        <v>0</v>
      </c>
      <c r="BC9" s="108">
        <f>Y9*'Coeficientes adicionales'!$K3</f>
        <v>130719.55281300939</v>
      </c>
      <c r="BD9" s="109">
        <f>BC9-M9</f>
        <v>0</v>
      </c>
      <c r="BE9" s="103">
        <f>AA9*'Coeficientes adicionales'!$K3</f>
        <v>0</v>
      </c>
      <c r="BF9" s="103">
        <f>AB9*'Coeficientes adicionales'!$K3</f>
        <v>0</v>
      </c>
      <c r="BG9" s="103">
        <f>AC9*'Coeficientes adicionales'!$K3</f>
        <v>0</v>
      </c>
      <c r="BH9" s="103">
        <f>AD9*'Coeficientes adicionales'!$K3</f>
        <v>0</v>
      </c>
      <c r="BI9" s="103">
        <f>AE9*'Coeficientes adicionales'!$K3</f>
        <v>0</v>
      </c>
      <c r="BJ9" s="103">
        <f>AF9*'Coeficientes adicionales'!$K3</f>
        <v>0</v>
      </c>
      <c r="BK9" s="104">
        <f t="shared" ref="BK9:BK73" si="14">IFERROR(((BC9/M9)-1)*100,0)</f>
        <v>-4.4408920985006262E-14</v>
      </c>
      <c r="BL9" s="113">
        <f>IFERROR(BE9/$BD9*$BK9,0)</f>
        <v>0</v>
      </c>
      <c r="BM9" s="102">
        <f t="shared" ref="BM9:BM72" si="15">IFERROR(BF9/$BD9*$BK9,0)</f>
        <v>0</v>
      </c>
      <c r="BN9" s="102">
        <f t="shared" ref="BN9:BN72" si="16">IFERROR(BG9/$BD9*$BK9,0)</f>
        <v>0</v>
      </c>
      <c r="BO9" s="102">
        <f t="shared" ref="BO9:BO72" si="17">IFERROR(BH9/$BD9*$BK9,0)</f>
        <v>0</v>
      </c>
      <c r="BP9" s="102">
        <f t="shared" ref="BP9:BP72" si="18">IFERROR(BI9/$BD9*$BK9,0)</f>
        <v>0</v>
      </c>
      <c r="BQ9" s="102">
        <f t="shared" ref="BQ9:BQ72" si="19">IFERROR(BJ9/$BD9*$BK9,0)</f>
        <v>0</v>
      </c>
      <c r="BR9" s="108">
        <f>Y9*'Coeficientes adicionales'!$L3</f>
        <v>2535223.9999999991</v>
      </c>
      <c r="BS9" s="109">
        <f>BR9-N9</f>
        <v>0</v>
      </c>
      <c r="BT9" s="103">
        <f>AA9*'Coeficientes adicionales'!$L3</f>
        <v>0</v>
      </c>
      <c r="BU9" s="103">
        <f>AB9*'Coeficientes adicionales'!$L3</f>
        <v>0</v>
      </c>
      <c r="BV9" s="103">
        <f>AC9*'Coeficientes adicionales'!$L3</f>
        <v>0</v>
      </c>
      <c r="BW9" s="103">
        <f>AD9*'Coeficientes adicionales'!$L3</f>
        <v>0</v>
      </c>
      <c r="BX9" s="103">
        <f>AE9*'Coeficientes adicionales'!$L3</f>
        <v>0</v>
      </c>
      <c r="BY9" s="103">
        <f>AF9*'Coeficientes adicionales'!$L3</f>
        <v>0</v>
      </c>
      <c r="BZ9" s="104">
        <f>IFERROR(((BR9/N9)-1)*100,0)</f>
        <v>-3.3306690738754696E-14</v>
      </c>
      <c r="CA9" s="113">
        <f>IFERROR(BT9/$BS9*$BZ9,0)</f>
        <v>0</v>
      </c>
      <c r="CB9" s="113">
        <f t="shared" ref="CB9:CF9" si="20">IFERROR(BU9/$BS9*$BZ9,0)</f>
        <v>0</v>
      </c>
      <c r="CC9" s="113">
        <f t="shared" si="20"/>
        <v>0</v>
      </c>
      <c r="CD9" s="113">
        <f t="shared" si="20"/>
        <v>0</v>
      </c>
      <c r="CE9" s="113">
        <f t="shared" si="20"/>
        <v>0</v>
      </c>
      <c r="CF9" s="113">
        <f t="shared" si="20"/>
        <v>0</v>
      </c>
      <c r="CG9" s="108">
        <f>Y9*'Coeficientes adicionales'!$M3</f>
        <v>849247.99999999965</v>
      </c>
      <c r="CH9" s="109">
        <f>CG9-O9</f>
        <v>0</v>
      </c>
      <c r="CI9" s="103">
        <f>AA9*'Coeficientes adicionales'!$M3</f>
        <v>0</v>
      </c>
      <c r="CJ9" s="103">
        <f>AB9*'Coeficientes adicionales'!$M3</f>
        <v>0</v>
      </c>
      <c r="CK9" s="103">
        <f>AC9*'Coeficientes adicionales'!$M3</f>
        <v>0</v>
      </c>
      <c r="CL9" s="103">
        <f>AD9*'Coeficientes adicionales'!$M3</f>
        <v>0</v>
      </c>
      <c r="CM9" s="103">
        <f>AE9*'Coeficientes adicionales'!$M3</f>
        <v>0</v>
      </c>
      <c r="CN9" s="103">
        <f>AF9*'Coeficientes adicionales'!$M3</f>
        <v>0</v>
      </c>
      <c r="CO9" s="104">
        <f>IFERROR(((CG9/O9)-1)*100,0)</f>
        <v>-4.4408920985006262E-14</v>
      </c>
      <c r="CP9" s="113">
        <f>IFERROR(CI9/$CH9*$CO9,0)</f>
        <v>0</v>
      </c>
      <c r="CQ9" s="113">
        <f t="shared" ref="CQ9:CU9" si="21">IFERROR(CJ9/$CH9*$CO9,0)</f>
        <v>0</v>
      </c>
      <c r="CR9" s="113">
        <f t="shared" si="21"/>
        <v>0</v>
      </c>
      <c r="CS9" s="113">
        <f t="shared" si="21"/>
        <v>0</v>
      </c>
      <c r="CT9" s="113">
        <f t="shared" si="21"/>
        <v>0</v>
      </c>
      <c r="CU9" s="113">
        <f t="shared" si="21"/>
        <v>0</v>
      </c>
      <c r="CV9" s="108">
        <f>Y9*'Coeficientes adicionales'!$N3</f>
        <v>14920.999999999995</v>
      </c>
      <c r="CW9" s="109">
        <f>CV9-P9</f>
        <v>0</v>
      </c>
      <c r="CX9" s="103">
        <f>AA9*'Coeficientes adicionales'!$N3</f>
        <v>0</v>
      </c>
      <c r="CY9" s="103">
        <f>AB9*'Coeficientes adicionales'!$N3</f>
        <v>0</v>
      </c>
      <c r="CZ9" s="103">
        <f>AC9*'Coeficientes adicionales'!$N3</f>
        <v>0</v>
      </c>
      <c r="DA9" s="103">
        <f>AD9*'Coeficientes adicionales'!$N3</f>
        <v>0</v>
      </c>
      <c r="DB9" s="103">
        <f>AE9*'Coeficientes adicionales'!$N3</f>
        <v>0</v>
      </c>
      <c r="DC9" s="103">
        <f>AF9*'Coeficientes adicionales'!$N3</f>
        <v>0</v>
      </c>
      <c r="DD9" s="104">
        <f>IFERROR(((CV9/P9)-1)*100,0)</f>
        <v>-3.3306690738754696E-14</v>
      </c>
      <c r="DE9" s="113">
        <f>IFERROR(CX9/$CW9*$DD9,0)</f>
        <v>0</v>
      </c>
      <c r="DF9" s="113">
        <f t="shared" ref="DF9:DJ9" si="22">IFERROR(CY9/$CW9*$DD9,0)</f>
        <v>0</v>
      </c>
      <c r="DG9" s="113">
        <f t="shared" si="22"/>
        <v>0</v>
      </c>
      <c r="DH9" s="113">
        <f t="shared" si="22"/>
        <v>0</v>
      </c>
      <c r="DI9" s="113">
        <f t="shared" si="22"/>
        <v>0</v>
      </c>
      <c r="DJ9" s="113">
        <f t="shared" si="22"/>
        <v>0</v>
      </c>
      <c r="DK9" s="108">
        <f>Y9*'Coeficientes adicionales'!$O3</f>
        <v>1671054.9999999995</v>
      </c>
      <c r="DL9" s="109">
        <f>DK9-Q9</f>
        <v>0</v>
      </c>
      <c r="DM9" s="103">
        <f>AA9*'Coeficientes adicionales'!$O3</f>
        <v>0</v>
      </c>
      <c r="DN9" s="103">
        <f>AB9*'Coeficientes adicionales'!$O3</f>
        <v>0</v>
      </c>
      <c r="DO9" s="103">
        <f>AC9*'Coeficientes adicionales'!$O3</f>
        <v>0</v>
      </c>
      <c r="DP9" s="103">
        <f>AD9*'Coeficientes adicionales'!$O3</f>
        <v>0</v>
      </c>
      <c r="DQ9" s="103">
        <f>AE9*'Coeficientes adicionales'!$O3</f>
        <v>0</v>
      </c>
      <c r="DR9" s="103">
        <f>AF9*'Coeficientes adicionales'!$O3</f>
        <v>0</v>
      </c>
      <c r="DS9" s="105">
        <f>IFERROR(((DK9/Q9)-1)*100,0)</f>
        <v>-3.3306690738754696E-14</v>
      </c>
      <c r="DT9" s="113">
        <f>IFERROR(DM9/$DL9*$DS9,0)</f>
        <v>0</v>
      </c>
      <c r="DU9" s="113">
        <f t="shared" ref="DU9:DY9" si="23">IFERROR(DN9/$DL9*$DS9,0)</f>
        <v>0</v>
      </c>
      <c r="DV9" s="113">
        <f t="shared" si="23"/>
        <v>0</v>
      </c>
      <c r="DW9" s="113">
        <f t="shared" si="23"/>
        <v>0</v>
      </c>
      <c r="DX9" s="113">
        <f t="shared" si="23"/>
        <v>0</v>
      </c>
      <c r="DY9" s="113">
        <f t="shared" si="23"/>
        <v>0</v>
      </c>
    </row>
    <row r="10" spans="1:129" ht="15.75" customHeight="1" thickBot="1" x14ac:dyDescent="0.6">
      <c r="A10" s="59">
        <v>2</v>
      </c>
      <c r="B10" s="142" t="s">
        <v>1</v>
      </c>
      <c r="C10" s="4" t="s">
        <v>111</v>
      </c>
      <c r="D10" s="116">
        <f t="shared" ref="D10:D73" si="24">SUM(E10:J10)</f>
        <v>50127.225194623839</v>
      </c>
      <c r="E10" s="93">
        <f>'Matriz Simetrica'!BY11</f>
        <v>56082.166910037849</v>
      </c>
      <c r="F10" s="93">
        <f>'Matriz Simetrica'!BZ11</f>
        <v>0</v>
      </c>
      <c r="G10" s="93">
        <f>'Matriz Simetrica'!CA11</f>
        <v>0</v>
      </c>
      <c r="H10" s="93">
        <f>'Matriz Simetrica'!CB11</f>
        <v>217.10361927573342</v>
      </c>
      <c r="I10" s="94">
        <f>'Matriz Simetrica'!CC11</f>
        <v>-11122.210432325654</v>
      </c>
      <c r="J10" s="94">
        <f>'Matriz Simetrica'!CD11</f>
        <v>4950.1650976359078</v>
      </c>
      <c r="K10" s="95">
        <v>821683</v>
      </c>
      <c r="L10" s="60">
        <f>K10*'Coeficientes adicionales'!P4</f>
        <v>276783</v>
      </c>
      <c r="M10" s="274">
        <f>'Coeficientes adicionales'!C4</f>
        <v>16344.804514224728</v>
      </c>
      <c r="N10" s="274">
        <f>'Coeficientes adicionales'!D4</f>
        <v>614714</v>
      </c>
      <c r="O10" s="274">
        <f>'Coeficientes adicionales'!E4</f>
        <v>362612</v>
      </c>
      <c r="P10" s="274">
        <f>'Coeficientes adicionales'!F4</f>
        <v>4923</v>
      </c>
      <c r="Q10" s="274">
        <f>'Coeficientes adicionales'!G4</f>
        <v>247179</v>
      </c>
      <c r="R10" s="96">
        <f>IFERROR(D10+VLOOKUP(C10,'Componentes demanda final'!$D$9:$K$79,2,0),D10)</f>
        <v>50127.225194623839</v>
      </c>
      <c r="S10" s="57">
        <f>IFERROR(E10+VLOOKUP($C10,'Componentes demanda final'!$D$9:$K$79,3,0),E10)</f>
        <v>56082.166910037849</v>
      </c>
      <c r="T10" s="57">
        <f>IFERROR(F10+VLOOKUP($C10,'Componentes demanda final'!$D$9:$K$79,4,0),F10)</f>
        <v>0</v>
      </c>
      <c r="U10" s="57">
        <f>IFERROR(G10+VLOOKUP($C10,'Componentes demanda final'!$D$9:$K$79,5,0),G10)</f>
        <v>0</v>
      </c>
      <c r="V10" s="57">
        <f>IFERROR(H10+VLOOKUP($C10,'Componentes demanda final'!$D$9:$K$79,6,0),H10)</f>
        <v>217.10361927573342</v>
      </c>
      <c r="W10" s="57">
        <f>IFERROR(I10+VLOOKUP($C10,'Componentes demanda final'!$D$9:$K$79,7,0),I10)</f>
        <v>-11122.210432325654</v>
      </c>
      <c r="X10" s="57">
        <f>IFERROR(J10+VLOOKUP($C10,'Componentes demanda final'!$D$9:$K$79,8,0),J10)</f>
        <v>4950.1650976359078</v>
      </c>
      <c r="Y10" s="98">
        <v>821683</v>
      </c>
      <c r="Z10" s="110">
        <f t="shared" si="0"/>
        <v>0</v>
      </c>
      <c r="AA10" s="103">
        <v>0</v>
      </c>
      <c r="AB10" s="103">
        <v>0</v>
      </c>
      <c r="AC10" s="103">
        <v>0</v>
      </c>
      <c r="AD10" s="103">
        <v>0</v>
      </c>
      <c r="AE10" s="103">
        <v>0</v>
      </c>
      <c r="AF10" s="103">
        <v>0</v>
      </c>
      <c r="AG10" s="114">
        <f t="shared" si="1"/>
        <v>0</v>
      </c>
      <c r="AH10" s="113">
        <f t="shared" ref="AH10:AH73" si="25">IFERROR(AA10/$Z10*$AG10,0)</f>
        <v>0</v>
      </c>
      <c r="AI10" s="102">
        <f t="shared" si="2"/>
        <v>0</v>
      </c>
      <c r="AJ10" s="102">
        <f t="shared" si="3"/>
        <v>0</v>
      </c>
      <c r="AK10" s="102">
        <f t="shared" si="4"/>
        <v>0</v>
      </c>
      <c r="AL10" s="102">
        <f t="shared" si="5"/>
        <v>0</v>
      </c>
      <c r="AM10" s="102">
        <f t="shared" si="6"/>
        <v>0</v>
      </c>
      <c r="AN10" s="108">
        <f>+ROUND(Y10*'Coeficientes adicionales'!$P4,1)</f>
        <v>276783</v>
      </c>
      <c r="AO10" s="110">
        <f t="shared" si="7"/>
        <v>0</v>
      </c>
      <c r="AP10" s="103">
        <f>AA10*'Coeficientes adicionales'!$P4</f>
        <v>0</v>
      </c>
      <c r="AQ10" s="103">
        <f>AB10*'Coeficientes adicionales'!$P4</f>
        <v>0</v>
      </c>
      <c r="AR10" s="103">
        <f>AC10*'Coeficientes adicionales'!$P4</f>
        <v>0</v>
      </c>
      <c r="AS10" s="103">
        <f>AD10*'Coeficientes adicionales'!$P4</f>
        <v>0</v>
      </c>
      <c r="AT10" s="103">
        <f>AE10*'Coeficientes adicionales'!$P4</f>
        <v>0</v>
      </c>
      <c r="AU10" s="103">
        <f>AF10*'Coeficientes adicionales'!$P4</f>
        <v>0</v>
      </c>
      <c r="AV10" s="105">
        <f t="shared" si="8"/>
        <v>0</v>
      </c>
      <c r="AW10" s="102">
        <f t="shared" ref="AW10:AW73" si="26">IFERROR(AP10/$AO10*$AV10,0)</f>
        <v>0</v>
      </c>
      <c r="AX10" s="102">
        <f t="shared" si="9"/>
        <v>0</v>
      </c>
      <c r="AY10" s="102">
        <f t="shared" si="10"/>
        <v>0</v>
      </c>
      <c r="AZ10" s="102">
        <f t="shared" si="11"/>
        <v>0</v>
      </c>
      <c r="BA10" s="102">
        <f t="shared" si="12"/>
        <v>0</v>
      </c>
      <c r="BB10" s="102">
        <f t="shared" si="13"/>
        <v>0</v>
      </c>
      <c r="BC10" s="108">
        <f>Y10*'Coeficientes adicionales'!$K4</f>
        <v>16344.80451422473</v>
      </c>
      <c r="BD10" s="110">
        <f t="shared" ref="BD10:BD73" si="27">BC10-M10</f>
        <v>0</v>
      </c>
      <c r="BE10" s="103">
        <f>AA10*'Coeficientes adicionales'!$K4</f>
        <v>0</v>
      </c>
      <c r="BF10" s="103">
        <f>AB10*'Coeficientes adicionales'!$K4</f>
        <v>0</v>
      </c>
      <c r="BG10" s="103">
        <f>AC10*'Coeficientes adicionales'!$K4</f>
        <v>0</v>
      </c>
      <c r="BH10" s="103">
        <f>AD10*'Coeficientes adicionales'!$K4</f>
        <v>0</v>
      </c>
      <c r="BI10" s="103">
        <f>AE10*'Coeficientes adicionales'!$K4</f>
        <v>0</v>
      </c>
      <c r="BJ10" s="103">
        <f>AF10*'Coeficientes adicionales'!$K4</f>
        <v>0</v>
      </c>
      <c r="BK10" s="104">
        <f t="shared" si="14"/>
        <v>2.2204460492503131E-14</v>
      </c>
      <c r="BL10" s="102">
        <f t="shared" ref="BL10:BL73" si="28">IFERROR(BE10/$BD10*$BK10,0)</f>
        <v>0</v>
      </c>
      <c r="BM10" s="102">
        <f t="shared" si="15"/>
        <v>0</v>
      </c>
      <c r="BN10" s="102">
        <f t="shared" si="16"/>
        <v>0</v>
      </c>
      <c r="BO10" s="102">
        <f t="shared" si="17"/>
        <v>0</v>
      </c>
      <c r="BP10" s="102">
        <f t="shared" si="18"/>
        <v>0</v>
      </c>
      <c r="BQ10" s="102">
        <f t="shared" si="19"/>
        <v>0</v>
      </c>
      <c r="BR10" s="108">
        <f>Y10*'Coeficientes adicionales'!$L4</f>
        <v>614714</v>
      </c>
      <c r="BS10" s="110">
        <f t="shared" ref="BS10:BS73" si="29">BR10-N10</f>
        <v>0</v>
      </c>
      <c r="BT10" s="103">
        <f>AA10*'Coeficientes adicionales'!$L4</f>
        <v>0</v>
      </c>
      <c r="BU10" s="103">
        <f>AB10*'Coeficientes adicionales'!$L4</f>
        <v>0</v>
      </c>
      <c r="BV10" s="103">
        <f>AC10*'Coeficientes adicionales'!$L4</f>
        <v>0</v>
      </c>
      <c r="BW10" s="103">
        <f>AD10*'Coeficientes adicionales'!$L4</f>
        <v>0</v>
      </c>
      <c r="BX10" s="103">
        <f>AE10*'Coeficientes adicionales'!$L4</f>
        <v>0</v>
      </c>
      <c r="BY10" s="103">
        <f>AF10*'Coeficientes adicionales'!$L4</f>
        <v>0</v>
      </c>
      <c r="BZ10" s="104">
        <f t="shared" ref="BZ10:BZ73" si="30">IFERROR(((BR10/N10)-1)*100,0)</f>
        <v>0</v>
      </c>
      <c r="CA10" s="102">
        <f t="shared" ref="CA10:CA73" si="31">IFERROR(BT10/$BS10*$BZ10,0)</f>
        <v>0</v>
      </c>
      <c r="CB10" s="102">
        <f t="shared" ref="CB10:CB73" si="32">IFERROR(BU10/$BS10*$BZ10,0)</f>
        <v>0</v>
      </c>
      <c r="CC10" s="102">
        <f t="shared" ref="CC10:CC73" si="33">IFERROR(BV10/$BS10*$BZ10,0)</f>
        <v>0</v>
      </c>
      <c r="CD10" s="102">
        <f t="shared" ref="CD10:CD73" si="34">IFERROR(BW10/$BS10*$BZ10,0)</f>
        <v>0</v>
      </c>
      <c r="CE10" s="102">
        <f t="shared" ref="CE10:CE73" si="35">IFERROR(BX10/$BS10*$BZ10,0)</f>
        <v>0</v>
      </c>
      <c r="CF10" s="102">
        <f t="shared" ref="CF10:CF73" si="36">IFERROR(BY10/$BS10*$BZ10,0)</f>
        <v>0</v>
      </c>
      <c r="CG10" s="108">
        <f>Y10*'Coeficientes adicionales'!$M4</f>
        <v>362612</v>
      </c>
      <c r="CH10" s="109">
        <f t="shared" ref="CH10:CH73" si="37">CG10-O10</f>
        <v>0</v>
      </c>
      <c r="CI10" s="103">
        <f>AA10*'Coeficientes adicionales'!$M4</f>
        <v>0</v>
      </c>
      <c r="CJ10" s="103">
        <f>AB10*'Coeficientes adicionales'!$M4</f>
        <v>0</v>
      </c>
      <c r="CK10" s="103">
        <f>AC10*'Coeficientes adicionales'!$M4</f>
        <v>0</v>
      </c>
      <c r="CL10" s="103">
        <f>AD10*'Coeficientes adicionales'!$M4</f>
        <v>0</v>
      </c>
      <c r="CM10" s="103">
        <f>AE10*'Coeficientes adicionales'!$M4</f>
        <v>0</v>
      </c>
      <c r="CN10" s="103">
        <f>AF10*'Coeficientes adicionales'!$M4</f>
        <v>0</v>
      </c>
      <c r="CO10" s="104">
        <f t="shared" ref="CO10:CO73" si="38">IFERROR(((CG10/O10)-1)*100,0)</f>
        <v>0</v>
      </c>
      <c r="CP10" s="102">
        <f t="shared" ref="CP10:CP73" si="39">IFERROR(CI10/$CH10*$CO10,0)</f>
        <v>0</v>
      </c>
      <c r="CQ10" s="102">
        <f t="shared" ref="CQ10:CQ73" si="40">IFERROR(CJ10/$CH10*$CO10,0)</f>
        <v>0</v>
      </c>
      <c r="CR10" s="102">
        <f t="shared" ref="CR10:CR73" si="41">IFERROR(CK10/$CH10*$CO10,0)</f>
        <v>0</v>
      </c>
      <c r="CS10" s="102">
        <f t="shared" ref="CS10:CS73" si="42">IFERROR(CL10/$CH10*$CO10,0)</f>
        <v>0</v>
      </c>
      <c r="CT10" s="102">
        <f t="shared" ref="CT10:CT73" si="43">IFERROR(CM10/$CH10*$CO10,0)</f>
        <v>0</v>
      </c>
      <c r="CU10" s="102">
        <f t="shared" ref="CU10:CU73" si="44">IFERROR(CN10/$CH10*$CO10,0)</f>
        <v>0</v>
      </c>
      <c r="CV10" s="108">
        <f>Y10*'Coeficientes adicionales'!$N4</f>
        <v>4923</v>
      </c>
      <c r="CW10" s="109">
        <f t="shared" ref="CW10:CW73" si="45">CV10-P10</f>
        <v>0</v>
      </c>
      <c r="CX10" s="103">
        <f>AA10*'Coeficientes adicionales'!$N4</f>
        <v>0</v>
      </c>
      <c r="CY10" s="103">
        <f>AB10*'Coeficientes adicionales'!$N4</f>
        <v>0</v>
      </c>
      <c r="CZ10" s="103">
        <f>AC10*'Coeficientes adicionales'!$N4</f>
        <v>0</v>
      </c>
      <c r="DA10" s="103">
        <f>AD10*'Coeficientes adicionales'!$N4</f>
        <v>0</v>
      </c>
      <c r="DB10" s="103">
        <f>AE10*'Coeficientes adicionales'!$N4</f>
        <v>0</v>
      </c>
      <c r="DC10" s="103">
        <f>AF10*'Coeficientes adicionales'!$N4</f>
        <v>0</v>
      </c>
      <c r="DD10" s="104">
        <f t="shared" ref="DD10:DD73" si="46">IFERROR(((CV10/P10)-1)*100,0)</f>
        <v>0</v>
      </c>
      <c r="DE10" s="102">
        <f t="shared" ref="DE10:DE73" si="47">IFERROR(CX10/$CW10*$DD10,0)</f>
        <v>0</v>
      </c>
      <c r="DF10" s="102">
        <f t="shared" ref="DF10:DF73" si="48">IFERROR(CY10/$CW10*$DD10,0)</f>
        <v>0</v>
      </c>
      <c r="DG10" s="102">
        <f t="shared" ref="DG10:DG73" si="49">IFERROR(CZ10/$CW10*$DD10,0)</f>
        <v>0</v>
      </c>
      <c r="DH10" s="102">
        <f t="shared" ref="DH10:DH73" si="50">IFERROR(DA10/$CW10*$DD10,0)</f>
        <v>0</v>
      </c>
      <c r="DI10" s="102">
        <f t="shared" ref="DI10:DI73" si="51">IFERROR(DB10/$CW10*$DD10,0)</f>
        <v>0</v>
      </c>
      <c r="DJ10" s="102">
        <f t="shared" ref="DJ10:DJ73" si="52">IFERROR(DC10/$CW10*$DD10,0)</f>
        <v>0</v>
      </c>
      <c r="DK10" s="108">
        <f>Y10*'Coeficientes adicionales'!$O4</f>
        <v>247179</v>
      </c>
      <c r="DL10" s="109">
        <f t="shared" ref="DL10:DL73" si="53">DK10-Q10</f>
        <v>0</v>
      </c>
      <c r="DM10" s="103">
        <f>AA10*'Coeficientes adicionales'!$O4</f>
        <v>0</v>
      </c>
      <c r="DN10" s="103">
        <f>AB10*'Coeficientes adicionales'!$O4</f>
        <v>0</v>
      </c>
      <c r="DO10" s="103">
        <f>AC10*'Coeficientes adicionales'!$O4</f>
        <v>0</v>
      </c>
      <c r="DP10" s="103">
        <f>AD10*'Coeficientes adicionales'!$O4</f>
        <v>0</v>
      </c>
      <c r="DQ10" s="103">
        <f>AE10*'Coeficientes adicionales'!$O4</f>
        <v>0</v>
      </c>
      <c r="DR10" s="103">
        <f>AF10*'Coeficientes adicionales'!$O4</f>
        <v>0</v>
      </c>
      <c r="DS10" s="105">
        <f t="shared" ref="DS10:DS73" si="54">IFERROR(((DK10/Q10)-1)*100,0)</f>
        <v>0</v>
      </c>
      <c r="DT10" s="102">
        <f t="shared" ref="DT10:DT73" si="55">IFERROR(DM10/$DL10*$DS10,0)</f>
        <v>0</v>
      </c>
      <c r="DU10" s="102">
        <f t="shared" ref="DU10:DU73" si="56">IFERROR(DN10/$DL10*$DS10,0)</f>
        <v>0</v>
      </c>
      <c r="DV10" s="102">
        <f t="shared" ref="DV10:DV73" si="57">IFERROR(DO10/$DL10*$DS10,0)</f>
        <v>0</v>
      </c>
      <c r="DW10" s="102">
        <f t="shared" ref="DW10:DW73" si="58">IFERROR(DP10/$DL10*$DS10,0)</f>
        <v>0</v>
      </c>
      <c r="DX10" s="102">
        <f t="shared" ref="DX10:DX73" si="59">IFERROR(DQ10/$DL10*$DS10,0)</f>
        <v>0</v>
      </c>
      <c r="DY10" s="102">
        <f t="shared" ref="DY10:DY73" si="60">IFERROR(DR10/$DL10*$DS10,0)</f>
        <v>0</v>
      </c>
    </row>
    <row r="11" spans="1:129" ht="15.75" customHeight="1" thickBot="1" x14ac:dyDescent="0.6">
      <c r="A11" s="59">
        <v>3</v>
      </c>
      <c r="B11" s="142" t="s">
        <v>2</v>
      </c>
      <c r="C11" s="4" t="s">
        <v>112</v>
      </c>
      <c r="D11" s="116">
        <f t="shared" si="24"/>
        <v>1216396.8042701301</v>
      </c>
      <c r="E11" s="93">
        <f>'Matriz Simetrica'!BY12</f>
        <v>60205.037713299833</v>
      </c>
      <c r="F11" s="93">
        <f>'Matriz Simetrica'!BZ12</f>
        <v>0</v>
      </c>
      <c r="G11" s="93">
        <f>'Matriz Simetrica'!CA12</f>
        <v>0</v>
      </c>
      <c r="H11" s="93">
        <f>'Matriz Simetrica'!CB12</f>
        <v>298667.27886606281</v>
      </c>
      <c r="I11" s="94">
        <f>'Matriz Simetrica'!CC12</f>
        <v>0</v>
      </c>
      <c r="J11" s="94">
        <f>'Matriz Simetrica'!CD12</f>
        <v>857524.48769076739</v>
      </c>
      <c r="K11" s="95">
        <v>1229466.0000000002</v>
      </c>
      <c r="L11" s="60">
        <f>K11*'Coeficientes adicionales'!P5</f>
        <v>68936.000000000015</v>
      </c>
      <c r="M11" s="274">
        <f>'Coeficientes adicionales'!C5</f>
        <v>43219.799195318221</v>
      </c>
      <c r="N11" s="274">
        <f>'Coeficientes adicionales'!D5</f>
        <v>767653</v>
      </c>
      <c r="O11" s="274">
        <f>'Coeficientes adicionales'!E5</f>
        <v>375502</v>
      </c>
      <c r="P11" s="274">
        <f>'Coeficientes adicionales'!F5</f>
        <v>6234</v>
      </c>
      <c r="Q11" s="274">
        <f>'Coeficientes adicionales'!G5</f>
        <v>385917</v>
      </c>
      <c r="R11" s="96">
        <f>IFERROR(D11+VLOOKUP(C11,'Componentes demanda final'!$D$9:$K$79,2,0),D11)</f>
        <v>1216396.8042701301</v>
      </c>
      <c r="S11" s="57">
        <f>IFERROR(E11+VLOOKUP($C11,'Componentes demanda final'!$D$9:$K$79,3,0),E11)</f>
        <v>60205.037713299833</v>
      </c>
      <c r="T11" s="57">
        <f>IFERROR(F11+VLOOKUP($C11,'Componentes demanda final'!$D$9:$K$79,4,0),F11)</f>
        <v>0</v>
      </c>
      <c r="U11" s="57">
        <f>IFERROR(G11+VLOOKUP($C11,'Componentes demanda final'!$D$9:$K$79,5,0),G11)</f>
        <v>0</v>
      </c>
      <c r="V11" s="57">
        <f>IFERROR(H11+VLOOKUP($C11,'Componentes demanda final'!$D$9:$K$79,6,0),H11)</f>
        <v>298667.27886606281</v>
      </c>
      <c r="W11" s="57">
        <f>IFERROR(I11+VLOOKUP($C11,'Componentes demanda final'!$D$9:$K$79,7,0),I11)</f>
        <v>0</v>
      </c>
      <c r="X11" s="57">
        <f>IFERROR(J11+VLOOKUP($C11,'Componentes demanda final'!$D$9:$K$79,8,0),J11)</f>
        <v>857524.48769076739</v>
      </c>
      <c r="Y11" s="98">
        <v>1229466.0000000002</v>
      </c>
      <c r="Z11" s="110">
        <f t="shared" si="0"/>
        <v>0</v>
      </c>
      <c r="AA11" s="103">
        <v>0</v>
      </c>
      <c r="AB11" s="103">
        <v>0</v>
      </c>
      <c r="AC11" s="103">
        <v>0</v>
      </c>
      <c r="AD11" s="103">
        <v>0</v>
      </c>
      <c r="AE11" s="103">
        <v>0</v>
      </c>
      <c r="AF11" s="103">
        <v>0</v>
      </c>
      <c r="AG11" s="114">
        <f t="shared" si="1"/>
        <v>0</v>
      </c>
      <c r="AH11" s="113">
        <f t="shared" si="25"/>
        <v>0</v>
      </c>
      <c r="AI11" s="102">
        <f t="shared" si="2"/>
        <v>0</v>
      </c>
      <c r="AJ11" s="102">
        <f t="shared" si="3"/>
        <v>0</v>
      </c>
      <c r="AK11" s="102">
        <f t="shared" si="4"/>
        <v>0</v>
      </c>
      <c r="AL11" s="102">
        <f t="shared" si="5"/>
        <v>0</v>
      </c>
      <c r="AM11" s="102">
        <f t="shared" si="6"/>
        <v>0</v>
      </c>
      <c r="AN11" s="108">
        <f>+ROUND(Y11*'Coeficientes adicionales'!$P5,1)</f>
        <v>68936</v>
      </c>
      <c r="AO11" s="110">
        <f t="shared" si="7"/>
        <v>0</v>
      </c>
      <c r="AP11" s="103">
        <f>AA11*'Coeficientes adicionales'!$P5</f>
        <v>0</v>
      </c>
      <c r="AQ11" s="103">
        <f>AB11*'Coeficientes adicionales'!$P5</f>
        <v>0</v>
      </c>
      <c r="AR11" s="103">
        <f>AC11*'Coeficientes adicionales'!$P5</f>
        <v>0</v>
      </c>
      <c r="AS11" s="103">
        <f>AD11*'Coeficientes adicionales'!$P5</f>
        <v>0</v>
      </c>
      <c r="AT11" s="103">
        <f>AE11*'Coeficientes adicionales'!$P5</f>
        <v>0</v>
      </c>
      <c r="AU11" s="103">
        <f>AF11*'Coeficientes adicionales'!$P5</f>
        <v>0</v>
      </c>
      <c r="AV11" s="105">
        <f t="shared" si="8"/>
        <v>-2.2204460492503131E-14</v>
      </c>
      <c r="AW11" s="102">
        <f t="shared" si="26"/>
        <v>0</v>
      </c>
      <c r="AX11" s="102">
        <f t="shared" si="9"/>
        <v>0</v>
      </c>
      <c r="AY11" s="102">
        <f t="shared" si="10"/>
        <v>0</v>
      </c>
      <c r="AZ11" s="102">
        <f t="shared" si="11"/>
        <v>0</v>
      </c>
      <c r="BA11" s="102">
        <f t="shared" si="12"/>
        <v>0</v>
      </c>
      <c r="BB11" s="102">
        <f t="shared" si="13"/>
        <v>0</v>
      </c>
      <c r="BC11" s="108">
        <f>Y11*'Coeficientes adicionales'!$K5</f>
        <v>43219.799195318228</v>
      </c>
      <c r="BD11" s="110">
        <f t="shared" si="27"/>
        <v>0</v>
      </c>
      <c r="BE11" s="103">
        <f>AA11*'Coeficientes adicionales'!$K5</f>
        <v>0</v>
      </c>
      <c r="BF11" s="103">
        <f>AB11*'Coeficientes adicionales'!$K5</f>
        <v>0</v>
      </c>
      <c r="BG11" s="103">
        <f>AC11*'Coeficientes adicionales'!$K5</f>
        <v>0</v>
      </c>
      <c r="BH11" s="103">
        <f>AD11*'Coeficientes adicionales'!$K5</f>
        <v>0</v>
      </c>
      <c r="BI11" s="103">
        <f>AE11*'Coeficientes adicionales'!$K5</f>
        <v>0</v>
      </c>
      <c r="BJ11" s="103">
        <f>AF11*'Coeficientes adicionales'!$K5</f>
        <v>0</v>
      </c>
      <c r="BK11" s="104">
        <f t="shared" si="14"/>
        <v>2.2204460492503131E-14</v>
      </c>
      <c r="BL11" s="102">
        <f t="shared" si="28"/>
        <v>0</v>
      </c>
      <c r="BM11" s="102">
        <f t="shared" si="15"/>
        <v>0</v>
      </c>
      <c r="BN11" s="102">
        <f t="shared" si="16"/>
        <v>0</v>
      </c>
      <c r="BO11" s="102">
        <f t="shared" si="17"/>
        <v>0</v>
      </c>
      <c r="BP11" s="102">
        <f t="shared" si="18"/>
        <v>0</v>
      </c>
      <c r="BQ11" s="102">
        <f t="shared" si="19"/>
        <v>0</v>
      </c>
      <c r="BR11" s="108">
        <f>Y11*'Coeficientes adicionales'!$L5</f>
        <v>767653.00000000012</v>
      </c>
      <c r="BS11" s="110">
        <f t="shared" si="29"/>
        <v>0</v>
      </c>
      <c r="BT11" s="103">
        <f>AA11*'Coeficientes adicionales'!$L5</f>
        <v>0</v>
      </c>
      <c r="BU11" s="103">
        <f>AB11*'Coeficientes adicionales'!$L5</f>
        <v>0</v>
      </c>
      <c r="BV11" s="103">
        <f>AC11*'Coeficientes adicionales'!$L5</f>
        <v>0</v>
      </c>
      <c r="BW11" s="103">
        <f>AD11*'Coeficientes adicionales'!$L5</f>
        <v>0</v>
      </c>
      <c r="BX11" s="103">
        <f>AE11*'Coeficientes adicionales'!$L5</f>
        <v>0</v>
      </c>
      <c r="BY11" s="103">
        <f>AF11*'Coeficientes adicionales'!$L5</f>
        <v>0</v>
      </c>
      <c r="BZ11" s="104">
        <f t="shared" si="30"/>
        <v>2.2204460492503131E-14</v>
      </c>
      <c r="CA11" s="102">
        <f t="shared" si="31"/>
        <v>0</v>
      </c>
      <c r="CB11" s="102">
        <f t="shared" si="32"/>
        <v>0</v>
      </c>
      <c r="CC11" s="102">
        <f t="shared" si="33"/>
        <v>0</v>
      </c>
      <c r="CD11" s="102">
        <f t="shared" si="34"/>
        <v>0</v>
      </c>
      <c r="CE11" s="102">
        <f t="shared" si="35"/>
        <v>0</v>
      </c>
      <c r="CF11" s="102">
        <f t="shared" si="36"/>
        <v>0</v>
      </c>
      <c r="CG11" s="108">
        <f>Y11*'Coeficientes adicionales'!$M5</f>
        <v>375502.00000000006</v>
      </c>
      <c r="CH11" s="110">
        <f t="shared" si="37"/>
        <v>0</v>
      </c>
      <c r="CI11" s="103">
        <f>AA11*'Coeficientes adicionales'!$M5</f>
        <v>0</v>
      </c>
      <c r="CJ11" s="103">
        <f>AB11*'Coeficientes adicionales'!$M5</f>
        <v>0</v>
      </c>
      <c r="CK11" s="103">
        <f>AC11*'Coeficientes adicionales'!$M5</f>
        <v>0</v>
      </c>
      <c r="CL11" s="103">
        <f>AD11*'Coeficientes adicionales'!$M5</f>
        <v>0</v>
      </c>
      <c r="CM11" s="103">
        <f>AE11*'Coeficientes adicionales'!$M5</f>
        <v>0</v>
      </c>
      <c r="CN11" s="103">
        <f>AF11*'Coeficientes adicionales'!$M5</f>
        <v>0</v>
      </c>
      <c r="CO11" s="104">
        <f t="shared" si="38"/>
        <v>2.2204460492503131E-14</v>
      </c>
      <c r="CP11" s="102">
        <f t="shared" si="39"/>
        <v>0</v>
      </c>
      <c r="CQ11" s="102">
        <f t="shared" si="40"/>
        <v>0</v>
      </c>
      <c r="CR11" s="102">
        <f t="shared" si="41"/>
        <v>0</v>
      </c>
      <c r="CS11" s="102">
        <f t="shared" si="42"/>
        <v>0</v>
      </c>
      <c r="CT11" s="102">
        <f t="shared" si="43"/>
        <v>0</v>
      </c>
      <c r="CU11" s="102">
        <f t="shared" si="44"/>
        <v>0</v>
      </c>
      <c r="CV11" s="108">
        <f>Y11*'Coeficientes adicionales'!$N5</f>
        <v>6234.0000000000018</v>
      </c>
      <c r="CW11" s="110">
        <f t="shared" si="45"/>
        <v>0</v>
      </c>
      <c r="CX11" s="103">
        <f>AA11*'Coeficientes adicionales'!$N5</f>
        <v>0</v>
      </c>
      <c r="CY11" s="103">
        <f>AB11*'Coeficientes adicionales'!$N5</f>
        <v>0</v>
      </c>
      <c r="CZ11" s="103">
        <f>AC11*'Coeficientes adicionales'!$N5</f>
        <v>0</v>
      </c>
      <c r="DA11" s="103">
        <f>AD11*'Coeficientes adicionales'!$N5</f>
        <v>0</v>
      </c>
      <c r="DB11" s="103">
        <f>AE11*'Coeficientes adicionales'!$N5</f>
        <v>0</v>
      </c>
      <c r="DC11" s="103">
        <f>AF11*'Coeficientes adicionales'!$N5</f>
        <v>0</v>
      </c>
      <c r="DD11" s="104">
        <f t="shared" si="46"/>
        <v>2.2204460492503131E-14</v>
      </c>
      <c r="DE11" s="102">
        <f t="shared" si="47"/>
        <v>0</v>
      </c>
      <c r="DF11" s="102">
        <f t="shared" si="48"/>
        <v>0</v>
      </c>
      <c r="DG11" s="102">
        <f t="shared" si="49"/>
        <v>0</v>
      </c>
      <c r="DH11" s="102">
        <f t="shared" si="50"/>
        <v>0</v>
      </c>
      <c r="DI11" s="102">
        <f t="shared" si="51"/>
        <v>0</v>
      </c>
      <c r="DJ11" s="102">
        <f t="shared" si="52"/>
        <v>0</v>
      </c>
      <c r="DK11" s="108">
        <f>Y11*'Coeficientes adicionales'!$O5</f>
        <v>385917.00000000006</v>
      </c>
      <c r="DL11" s="110">
        <f t="shared" si="53"/>
        <v>0</v>
      </c>
      <c r="DM11" s="103">
        <f>AA11*'Coeficientes adicionales'!$O5</f>
        <v>0</v>
      </c>
      <c r="DN11" s="103">
        <f>AB11*'Coeficientes adicionales'!$O5</f>
        <v>0</v>
      </c>
      <c r="DO11" s="103">
        <f>AC11*'Coeficientes adicionales'!$O5</f>
        <v>0</v>
      </c>
      <c r="DP11" s="103">
        <f>AD11*'Coeficientes adicionales'!$O5</f>
        <v>0</v>
      </c>
      <c r="DQ11" s="103">
        <f>AE11*'Coeficientes adicionales'!$O5</f>
        <v>0</v>
      </c>
      <c r="DR11" s="103">
        <f>AF11*'Coeficientes adicionales'!$O5</f>
        <v>0</v>
      </c>
      <c r="DS11" s="105">
        <f t="shared" si="54"/>
        <v>2.2204460492503131E-14</v>
      </c>
      <c r="DT11" s="102">
        <f t="shared" si="55"/>
        <v>0</v>
      </c>
      <c r="DU11" s="102">
        <f t="shared" si="56"/>
        <v>0</v>
      </c>
      <c r="DV11" s="102">
        <f t="shared" si="57"/>
        <v>0</v>
      </c>
      <c r="DW11" s="102">
        <f t="shared" si="58"/>
        <v>0</v>
      </c>
      <c r="DX11" s="102">
        <f t="shared" si="59"/>
        <v>0</v>
      </c>
      <c r="DY11" s="102">
        <f t="shared" si="60"/>
        <v>0</v>
      </c>
    </row>
    <row r="12" spans="1:129" ht="15.75" customHeight="1" thickBot="1" x14ac:dyDescent="0.6">
      <c r="A12" s="59">
        <v>4</v>
      </c>
      <c r="B12" s="142" t="s">
        <v>3</v>
      </c>
      <c r="C12" s="4" t="s">
        <v>113</v>
      </c>
      <c r="D12" s="116">
        <f t="shared" si="24"/>
        <v>1044348.6977403749</v>
      </c>
      <c r="E12" s="93">
        <f>'Matriz Simetrica'!BY13</f>
        <v>748683.19853973272</v>
      </c>
      <c r="F12" s="93">
        <f>'Matriz Simetrica'!BZ13</f>
        <v>0</v>
      </c>
      <c r="G12" s="93">
        <f>'Matriz Simetrica'!CA13</f>
        <v>0</v>
      </c>
      <c r="H12" s="93">
        <f>'Matriz Simetrica'!CB13</f>
        <v>86539.494833291072</v>
      </c>
      <c r="I12" s="94">
        <f>'Matriz Simetrica'!CC13</f>
        <v>0</v>
      </c>
      <c r="J12" s="94">
        <f>'Matriz Simetrica'!CD13</f>
        <v>209126.00436735115</v>
      </c>
      <c r="K12" s="95">
        <v>1157013.9999999995</v>
      </c>
      <c r="L12" s="60">
        <f>K12*'Coeficientes adicionales'!P6</f>
        <v>159582.99999999991</v>
      </c>
      <c r="M12" s="274">
        <f>'Coeficientes adicionales'!C6</f>
        <v>20122.243899468067</v>
      </c>
      <c r="N12" s="274">
        <f>'Coeficientes adicionales'!D6</f>
        <v>887449</v>
      </c>
      <c r="O12" s="274">
        <f>'Coeficientes adicionales'!E6</f>
        <v>152773</v>
      </c>
      <c r="P12" s="274">
        <f>'Coeficientes adicionales'!F6</f>
        <v>3907</v>
      </c>
      <c r="Q12" s="274">
        <f>'Coeficientes adicionales'!G6</f>
        <v>730769</v>
      </c>
      <c r="R12" s="96">
        <f>IFERROR(D12+VLOOKUP(C12,'Componentes demanda final'!$D$9:$K$79,2,0),D12)</f>
        <v>1044348.6977403749</v>
      </c>
      <c r="S12" s="57">
        <f>IFERROR(E12+VLOOKUP($C12,'Componentes demanda final'!$D$9:$K$79,3,0),E12)</f>
        <v>748683.19853973272</v>
      </c>
      <c r="T12" s="57">
        <f>IFERROR(F12+VLOOKUP($C12,'Componentes demanda final'!$D$9:$K$79,4,0),F12)</f>
        <v>0</v>
      </c>
      <c r="U12" s="57">
        <f>IFERROR(G12+VLOOKUP($C12,'Componentes demanda final'!$D$9:$K$79,5,0),G12)</f>
        <v>0</v>
      </c>
      <c r="V12" s="57">
        <f>IFERROR(H12+VLOOKUP($C12,'Componentes demanda final'!$D$9:$K$79,6,0),H12)</f>
        <v>86539.494833291072</v>
      </c>
      <c r="W12" s="57">
        <f>IFERROR(I12+VLOOKUP($C12,'Componentes demanda final'!$D$9:$K$79,7,0),I12)</f>
        <v>0</v>
      </c>
      <c r="X12" s="57">
        <f>IFERROR(J12+VLOOKUP($C12,'Componentes demanda final'!$D$9:$K$79,8,0),J12)</f>
        <v>209126.00436735115</v>
      </c>
      <c r="Y12" s="98">
        <v>1157013.9999999995</v>
      </c>
      <c r="Z12" s="110">
        <f t="shared" si="0"/>
        <v>0</v>
      </c>
      <c r="AA12" s="103">
        <v>0</v>
      </c>
      <c r="AB12" s="103">
        <v>0</v>
      </c>
      <c r="AC12" s="103">
        <v>0</v>
      </c>
      <c r="AD12" s="103">
        <v>0</v>
      </c>
      <c r="AE12" s="103">
        <v>0</v>
      </c>
      <c r="AF12" s="103">
        <v>0</v>
      </c>
      <c r="AG12" s="114">
        <f t="shared" si="1"/>
        <v>0</v>
      </c>
      <c r="AH12" s="113">
        <f t="shared" si="25"/>
        <v>0</v>
      </c>
      <c r="AI12" s="102">
        <f t="shared" si="2"/>
        <v>0</v>
      </c>
      <c r="AJ12" s="102">
        <f t="shared" si="3"/>
        <v>0</v>
      </c>
      <c r="AK12" s="102">
        <f t="shared" si="4"/>
        <v>0</v>
      </c>
      <c r="AL12" s="102">
        <f t="shared" si="5"/>
        <v>0</v>
      </c>
      <c r="AM12" s="102">
        <f t="shared" si="6"/>
        <v>0</v>
      </c>
      <c r="AN12" s="108">
        <f>+ROUND(Y12*'Coeficientes adicionales'!$P6,1)</f>
        <v>159583</v>
      </c>
      <c r="AO12" s="110">
        <f t="shared" si="7"/>
        <v>0</v>
      </c>
      <c r="AP12" s="103">
        <f>AA12*'Coeficientes adicionales'!$P6</f>
        <v>0</v>
      </c>
      <c r="AQ12" s="103">
        <f>AB12*'Coeficientes adicionales'!$P6</f>
        <v>0</v>
      </c>
      <c r="AR12" s="103">
        <f>AC12*'Coeficientes adicionales'!$P6</f>
        <v>0</v>
      </c>
      <c r="AS12" s="103">
        <f>AD12*'Coeficientes adicionales'!$P6</f>
        <v>0</v>
      </c>
      <c r="AT12" s="103">
        <f>AE12*'Coeficientes adicionales'!$P6</f>
        <v>0</v>
      </c>
      <c r="AU12" s="103">
        <f>AF12*'Coeficientes adicionales'!$P6</f>
        <v>0</v>
      </c>
      <c r="AV12" s="105">
        <f t="shared" si="8"/>
        <v>4.4408920985006262E-14</v>
      </c>
      <c r="AW12" s="102">
        <f t="shared" si="26"/>
        <v>0</v>
      </c>
      <c r="AX12" s="102">
        <f t="shared" si="9"/>
        <v>0</v>
      </c>
      <c r="AY12" s="102">
        <f t="shared" si="10"/>
        <v>0</v>
      </c>
      <c r="AZ12" s="102">
        <f t="shared" si="11"/>
        <v>0</v>
      </c>
      <c r="BA12" s="102">
        <f t="shared" si="12"/>
        <v>0</v>
      </c>
      <c r="BB12" s="102">
        <f t="shared" si="13"/>
        <v>0</v>
      </c>
      <c r="BC12" s="108">
        <f>Y12*'Coeficientes adicionales'!$K6</f>
        <v>20122.243899468056</v>
      </c>
      <c r="BD12" s="110">
        <f t="shared" si="27"/>
        <v>0</v>
      </c>
      <c r="BE12" s="103">
        <f>AA12*'Coeficientes adicionales'!$K6</f>
        <v>0</v>
      </c>
      <c r="BF12" s="103">
        <f>AB12*'Coeficientes adicionales'!$K6</f>
        <v>0</v>
      </c>
      <c r="BG12" s="103">
        <f>AC12*'Coeficientes adicionales'!$K6</f>
        <v>0</v>
      </c>
      <c r="BH12" s="103">
        <f>AD12*'Coeficientes adicionales'!$K6</f>
        <v>0</v>
      </c>
      <c r="BI12" s="103">
        <f>AE12*'Coeficientes adicionales'!$K6</f>
        <v>0</v>
      </c>
      <c r="BJ12" s="103">
        <f>AF12*'Coeficientes adicionales'!$K6</f>
        <v>0</v>
      </c>
      <c r="BK12" s="104">
        <f t="shared" si="14"/>
        <v>-5.5511151231257827E-14</v>
      </c>
      <c r="BL12" s="102">
        <f t="shared" si="28"/>
        <v>0</v>
      </c>
      <c r="BM12" s="102">
        <f t="shared" si="15"/>
        <v>0</v>
      </c>
      <c r="BN12" s="102">
        <f t="shared" si="16"/>
        <v>0</v>
      </c>
      <c r="BO12" s="102">
        <f t="shared" si="17"/>
        <v>0</v>
      </c>
      <c r="BP12" s="102">
        <f t="shared" si="18"/>
        <v>0</v>
      </c>
      <c r="BQ12" s="102">
        <f t="shared" si="19"/>
        <v>0</v>
      </c>
      <c r="BR12" s="108">
        <f>Y12*'Coeficientes adicionales'!$L6</f>
        <v>887448.99999999965</v>
      </c>
      <c r="BS12" s="110">
        <f t="shared" si="29"/>
        <v>0</v>
      </c>
      <c r="BT12" s="103">
        <f>AA12*'Coeficientes adicionales'!$L6</f>
        <v>0</v>
      </c>
      <c r="BU12" s="103">
        <f>AB12*'Coeficientes adicionales'!$L6</f>
        <v>0</v>
      </c>
      <c r="BV12" s="103">
        <f>AC12*'Coeficientes adicionales'!$L6</f>
        <v>0</v>
      </c>
      <c r="BW12" s="103">
        <f>AD12*'Coeficientes adicionales'!$L6</f>
        <v>0</v>
      </c>
      <c r="BX12" s="103">
        <f>AE12*'Coeficientes adicionales'!$L6</f>
        <v>0</v>
      </c>
      <c r="BY12" s="103">
        <f>AF12*'Coeficientes adicionales'!$L6</f>
        <v>0</v>
      </c>
      <c r="BZ12" s="104">
        <f t="shared" si="30"/>
        <v>-4.4408920985006262E-14</v>
      </c>
      <c r="CA12" s="102">
        <f t="shared" si="31"/>
        <v>0</v>
      </c>
      <c r="CB12" s="102">
        <f t="shared" si="32"/>
        <v>0</v>
      </c>
      <c r="CC12" s="102">
        <f t="shared" si="33"/>
        <v>0</v>
      </c>
      <c r="CD12" s="102">
        <f t="shared" si="34"/>
        <v>0</v>
      </c>
      <c r="CE12" s="102">
        <f t="shared" si="35"/>
        <v>0</v>
      </c>
      <c r="CF12" s="102">
        <f t="shared" si="36"/>
        <v>0</v>
      </c>
      <c r="CG12" s="108">
        <f>Y12*'Coeficientes adicionales'!$M6</f>
        <v>152772.99999999994</v>
      </c>
      <c r="CH12" s="110">
        <f t="shared" si="37"/>
        <v>0</v>
      </c>
      <c r="CI12" s="103">
        <f>AA12*'Coeficientes adicionales'!$M6</f>
        <v>0</v>
      </c>
      <c r="CJ12" s="103">
        <f>AB12*'Coeficientes adicionales'!$M6</f>
        <v>0</v>
      </c>
      <c r="CK12" s="103">
        <f>AC12*'Coeficientes adicionales'!$M6</f>
        <v>0</v>
      </c>
      <c r="CL12" s="103">
        <f>AD12*'Coeficientes adicionales'!$M6</f>
        <v>0</v>
      </c>
      <c r="CM12" s="103">
        <f>AE12*'Coeficientes adicionales'!$M6</f>
        <v>0</v>
      </c>
      <c r="CN12" s="103">
        <f>AF12*'Coeficientes adicionales'!$M6</f>
        <v>0</v>
      </c>
      <c r="CO12" s="104">
        <f t="shared" si="38"/>
        <v>-3.3306690738754696E-14</v>
      </c>
      <c r="CP12" s="102">
        <f t="shared" si="39"/>
        <v>0</v>
      </c>
      <c r="CQ12" s="102">
        <f t="shared" si="40"/>
        <v>0</v>
      </c>
      <c r="CR12" s="102">
        <f t="shared" si="41"/>
        <v>0</v>
      </c>
      <c r="CS12" s="102">
        <f t="shared" si="42"/>
        <v>0</v>
      </c>
      <c r="CT12" s="102">
        <f t="shared" si="43"/>
        <v>0</v>
      </c>
      <c r="CU12" s="102">
        <f t="shared" si="44"/>
        <v>0</v>
      </c>
      <c r="CV12" s="108">
        <f>Y12*'Coeficientes adicionales'!$N6</f>
        <v>3906.9999999999986</v>
      </c>
      <c r="CW12" s="110">
        <f t="shared" si="45"/>
        <v>0</v>
      </c>
      <c r="CX12" s="103">
        <f>AA12*'Coeficientes adicionales'!$N6</f>
        <v>0</v>
      </c>
      <c r="CY12" s="103">
        <f>AB12*'Coeficientes adicionales'!$N6</f>
        <v>0</v>
      </c>
      <c r="CZ12" s="103">
        <f>AC12*'Coeficientes adicionales'!$N6</f>
        <v>0</v>
      </c>
      <c r="DA12" s="103">
        <f>AD12*'Coeficientes adicionales'!$N6</f>
        <v>0</v>
      </c>
      <c r="DB12" s="103">
        <f>AE12*'Coeficientes adicionales'!$N6</f>
        <v>0</v>
      </c>
      <c r="DC12" s="103">
        <f>AF12*'Coeficientes adicionales'!$N6</f>
        <v>0</v>
      </c>
      <c r="DD12" s="104">
        <f t="shared" si="46"/>
        <v>-3.3306690738754696E-14</v>
      </c>
      <c r="DE12" s="102">
        <f t="shared" si="47"/>
        <v>0</v>
      </c>
      <c r="DF12" s="102">
        <f t="shared" si="48"/>
        <v>0</v>
      </c>
      <c r="DG12" s="102">
        <f t="shared" si="49"/>
        <v>0</v>
      </c>
      <c r="DH12" s="102">
        <f t="shared" si="50"/>
        <v>0</v>
      </c>
      <c r="DI12" s="102">
        <f t="shared" si="51"/>
        <v>0</v>
      </c>
      <c r="DJ12" s="102">
        <f t="shared" si="52"/>
        <v>0</v>
      </c>
      <c r="DK12" s="108">
        <f>Y12*'Coeficientes adicionales'!$O6</f>
        <v>730768.99999999977</v>
      </c>
      <c r="DL12" s="110">
        <f t="shared" si="53"/>
        <v>0</v>
      </c>
      <c r="DM12" s="103">
        <f>AA12*'Coeficientes adicionales'!$O6</f>
        <v>0</v>
      </c>
      <c r="DN12" s="103">
        <f>AB12*'Coeficientes adicionales'!$O6</f>
        <v>0</v>
      </c>
      <c r="DO12" s="103">
        <f>AC12*'Coeficientes adicionales'!$O6</f>
        <v>0</v>
      </c>
      <c r="DP12" s="103">
        <f>AD12*'Coeficientes adicionales'!$O6</f>
        <v>0</v>
      </c>
      <c r="DQ12" s="103">
        <f>AE12*'Coeficientes adicionales'!$O6</f>
        <v>0</v>
      </c>
      <c r="DR12" s="103">
        <f>AF12*'Coeficientes adicionales'!$O6</f>
        <v>0</v>
      </c>
      <c r="DS12" s="105">
        <f t="shared" si="54"/>
        <v>-3.3306690738754696E-14</v>
      </c>
      <c r="DT12" s="102">
        <f t="shared" si="55"/>
        <v>0</v>
      </c>
      <c r="DU12" s="102">
        <f t="shared" si="56"/>
        <v>0</v>
      </c>
      <c r="DV12" s="102">
        <f t="shared" si="57"/>
        <v>0</v>
      </c>
      <c r="DW12" s="102">
        <f t="shared" si="58"/>
        <v>0</v>
      </c>
      <c r="DX12" s="102">
        <f t="shared" si="59"/>
        <v>0</v>
      </c>
      <c r="DY12" s="102">
        <f t="shared" si="60"/>
        <v>0</v>
      </c>
    </row>
    <row r="13" spans="1:129" ht="15.75" customHeight="1" thickBot="1" x14ac:dyDescent="0.6">
      <c r="A13" s="59">
        <v>5</v>
      </c>
      <c r="B13" s="142" t="s">
        <v>4</v>
      </c>
      <c r="C13" s="4" t="s">
        <v>114</v>
      </c>
      <c r="D13" s="116">
        <f t="shared" si="24"/>
        <v>185878.62383658302</v>
      </c>
      <c r="E13" s="93">
        <f>'Matriz Simetrica'!BY14</f>
        <v>11325.976765413765</v>
      </c>
      <c r="F13" s="93">
        <f>'Matriz Simetrica'!BZ14</f>
        <v>0</v>
      </c>
      <c r="G13" s="93">
        <f>'Matriz Simetrica'!CA14</f>
        <v>0</v>
      </c>
      <c r="H13" s="93">
        <f>'Matriz Simetrica'!CB14</f>
        <v>11447.187948749355</v>
      </c>
      <c r="I13" s="94">
        <f>'Matriz Simetrica'!CC14</f>
        <v>19477.834598924001</v>
      </c>
      <c r="J13" s="94">
        <f>'Matriz Simetrica'!CD14</f>
        <v>143627.62452349591</v>
      </c>
      <c r="K13" s="95">
        <v>1840141.9999999995</v>
      </c>
      <c r="L13" s="60">
        <f>K13*'Coeficientes adicionales'!P7</f>
        <v>52745.999999999985</v>
      </c>
      <c r="M13" s="274">
        <f>'Coeficientes adicionales'!C7</f>
        <v>145844.2720638061</v>
      </c>
      <c r="N13" s="274">
        <f>'Coeficientes adicionales'!D7</f>
        <v>1396743</v>
      </c>
      <c r="O13" s="274">
        <f>'Coeficientes adicionales'!E7</f>
        <v>212719</v>
      </c>
      <c r="P13" s="274">
        <f>'Coeficientes adicionales'!F7</f>
        <v>10163</v>
      </c>
      <c r="Q13" s="274">
        <f>'Coeficientes adicionales'!G7</f>
        <v>1173861</v>
      </c>
      <c r="R13" s="96">
        <f>IFERROR(D13+VLOOKUP(C13,'Componentes demanda final'!$D$9:$K$79,2,0),D13)</f>
        <v>185878.62383658302</v>
      </c>
      <c r="S13" s="57">
        <f>IFERROR(E13+VLOOKUP($C13,'Componentes demanda final'!$D$9:$K$79,3,0),E13)</f>
        <v>11325.976765413765</v>
      </c>
      <c r="T13" s="57">
        <f>IFERROR(F13+VLOOKUP($C13,'Componentes demanda final'!$D$9:$K$79,4,0),F13)</f>
        <v>0</v>
      </c>
      <c r="U13" s="57">
        <f>IFERROR(G13+VLOOKUP($C13,'Componentes demanda final'!$D$9:$K$79,5,0),G13)</f>
        <v>0</v>
      </c>
      <c r="V13" s="57">
        <f>IFERROR(H13+VLOOKUP($C13,'Componentes demanda final'!$D$9:$K$79,6,0),H13)</f>
        <v>11447.187948749355</v>
      </c>
      <c r="W13" s="57">
        <f>IFERROR(I13+VLOOKUP($C13,'Componentes demanda final'!$D$9:$K$79,7,0),I13)</f>
        <v>19477.834598924001</v>
      </c>
      <c r="X13" s="57">
        <f>IFERROR(J13+VLOOKUP($C13,'Componentes demanda final'!$D$9:$K$79,8,0),J13)</f>
        <v>143627.62452349591</v>
      </c>
      <c r="Y13" s="98">
        <v>1840141.9999999995</v>
      </c>
      <c r="Z13" s="110">
        <f t="shared" si="0"/>
        <v>0</v>
      </c>
      <c r="AA13" s="103">
        <v>0</v>
      </c>
      <c r="AB13" s="103">
        <v>0</v>
      </c>
      <c r="AC13" s="103">
        <v>0</v>
      </c>
      <c r="AD13" s="103">
        <v>0</v>
      </c>
      <c r="AE13" s="103">
        <v>0</v>
      </c>
      <c r="AF13" s="103">
        <v>0</v>
      </c>
      <c r="AG13" s="114">
        <f t="shared" si="1"/>
        <v>0</v>
      </c>
      <c r="AH13" s="113">
        <f t="shared" si="25"/>
        <v>0</v>
      </c>
      <c r="AI13" s="102">
        <f t="shared" si="2"/>
        <v>0</v>
      </c>
      <c r="AJ13" s="102">
        <f t="shared" si="3"/>
        <v>0</v>
      </c>
      <c r="AK13" s="102">
        <f t="shared" si="4"/>
        <v>0</v>
      </c>
      <c r="AL13" s="102">
        <f t="shared" si="5"/>
        <v>0</v>
      </c>
      <c r="AM13" s="102">
        <f t="shared" si="6"/>
        <v>0</v>
      </c>
      <c r="AN13" s="108">
        <f>+ROUND(Y13*'Coeficientes adicionales'!$P7,1)</f>
        <v>52746</v>
      </c>
      <c r="AO13" s="110">
        <f t="shared" si="7"/>
        <v>0</v>
      </c>
      <c r="AP13" s="103">
        <f>AA13*'Coeficientes adicionales'!$P7</f>
        <v>0</v>
      </c>
      <c r="AQ13" s="103">
        <f>AB13*'Coeficientes adicionales'!$P7</f>
        <v>0</v>
      </c>
      <c r="AR13" s="103">
        <f>AC13*'Coeficientes adicionales'!$P7</f>
        <v>0</v>
      </c>
      <c r="AS13" s="103">
        <f>AD13*'Coeficientes adicionales'!$P7</f>
        <v>0</v>
      </c>
      <c r="AT13" s="103">
        <f>AE13*'Coeficientes adicionales'!$P7</f>
        <v>0</v>
      </c>
      <c r="AU13" s="103">
        <f>AF13*'Coeficientes adicionales'!$P7</f>
        <v>0</v>
      </c>
      <c r="AV13" s="105">
        <f t="shared" si="8"/>
        <v>2.2204460492503131E-14</v>
      </c>
      <c r="AW13" s="102">
        <f t="shared" si="26"/>
        <v>0</v>
      </c>
      <c r="AX13" s="102">
        <f t="shared" si="9"/>
        <v>0</v>
      </c>
      <c r="AY13" s="102">
        <f t="shared" si="10"/>
        <v>0</v>
      </c>
      <c r="AZ13" s="102">
        <f t="shared" si="11"/>
        <v>0</v>
      </c>
      <c r="BA13" s="102">
        <f t="shared" si="12"/>
        <v>0</v>
      </c>
      <c r="BB13" s="102">
        <f t="shared" si="13"/>
        <v>0</v>
      </c>
      <c r="BC13" s="108">
        <f>Y13*'Coeficientes adicionales'!$K7</f>
        <v>145844.27206380607</v>
      </c>
      <c r="BD13" s="110">
        <f t="shared" si="27"/>
        <v>0</v>
      </c>
      <c r="BE13" s="103">
        <f>AA13*'Coeficientes adicionales'!$K7</f>
        <v>0</v>
      </c>
      <c r="BF13" s="103">
        <f>AB13*'Coeficientes adicionales'!$K7</f>
        <v>0</v>
      </c>
      <c r="BG13" s="103">
        <f>AC13*'Coeficientes adicionales'!$K7</f>
        <v>0</v>
      </c>
      <c r="BH13" s="103">
        <f>AD13*'Coeficientes adicionales'!$K7</f>
        <v>0</v>
      </c>
      <c r="BI13" s="103">
        <f>AE13*'Coeficientes adicionales'!$K7</f>
        <v>0</v>
      </c>
      <c r="BJ13" s="103">
        <f>AF13*'Coeficientes adicionales'!$K7</f>
        <v>0</v>
      </c>
      <c r="BK13" s="104">
        <f t="shared" si="14"/>
        <v>-2.2204460492503131E-14</v>
      </c>
      <c r="BL13" s="102">
        <f t="shared" si="28"/>
        <v>0</v>
      </c>
      <c r="BM13" s="102">
        <f t="shared" si="15"/>
        <v>0</v>
      </c>
      <c r="BN13" s="102">
        <f t="shared" si="16"/>
        <v>0</v>
      </c>
      <c r="BO13" s="102">
        <f t="shared" si="17"/>
        <v>0</v>
      </c>
      <c r="BP13" s="102">
        <f t="shared" si="18"/>
        <v>0</v>
      </c>
      <c r="BQ13" s="102">
        <f t="shared" si="19"/>
        <v>0</v>
      </c>
      <c r="BR13" s="108">
        <f>Y13*'Coeficientes adicionales'!$L7</f>
        <v>1396742.9999999998</v>
      </c>
      <c r="BS13" s="110">
        <f t="shared" si="29"/>
        <v>0</v>
      </c>
      <c r="BT13" s="103">
        <f>AA13*'Coeficientes adicionales'!$L7</f>
        <v>0</v>
      </c>
      <c r="BU13" s="103">
        <f>AB13*'Coeficientes adicionales'!$L7</f>
        <v>0</v>
      </c>
      <c r="BV13" s="103">
        <f>AC13*'Coeficientes adicionales'!$L7</f>
        <v>0</v>
      </c>
      <c r="BW13" s="103">
        <f>AD13*'Coeficientes adicionales'!$L7</f>
        <v>0</v>
      </c>
      <c r="BX13" s="103">
        <f>AE13*'Coeficientes adicionales'!$L7</f>
        <v>0</v>
      </c>
      <c r="BY13" s="103">
        <f>AF13*'Coeficientes adicionales'!$L7</f>
        <v>0</v>
      </c>
      <c r="BZ13" s="104">
        <f t="shared" si="30"/>
        <v>-2.2204460492503131E-14</v>
      </c>
      <c r="CA13" s="102">
        <f t="shared" si="31"/>
        <v>0</v>
      </c>
      <c r="CB13" s="102">
        <f t="shared" si="32"/>
        <v>0</v>
      </c>
      <c r="CC13" s="102">
        <f t="shared" si="33"/>
        <v>0</v>
      </c>
      <c r="CD13" s="102">
        <f t="shared" si="34"/>
        <v>0</v>
      </c>
      <c r="CE13" s="102">
        <f t="shared" si="35"/>
        <v>0</v>
      </c>
      <c r="CF13" s="102">
        <f t="shared" si="36"/>
        <v>0</v>
      </c>
      <c r="CG13" s="108">
        <f>Y13*'Coeficientes adicionales'!$M7</f>
        <v>212718.99999999994</v>
      </c>
      <c r="CH13" s="110">
        <f t="shared" si="37"/>
        <v>0</v>
      </c>
      <c r="CI13" s="103">
        <f>AA13*'Coeficientes adicionales'!$M7</f>
        <v>0</v>
      </c>
      <c r="CJ13" s="103">
        <f>AB13*'Coeficientes adicionales'!$M7</f>
        <v>0</v>
      </c>
      <c r="CK13" s="103">
        <f>AC13*'Coeficientes adicionales'!$M7</f>
        <v>0</v>
      </c>
      <c r="CL13" s="103">
        <f>AD13*'Coeficientes adicionales'!$M7</f>
        <v>0</v>
      </c>
      <c r="CM13" s="103">
        <f>AE13*'Coeficientes adicionales'!$M7</f>
        <v>0</v>
      </c>
      <c r="CN13" s="103">
        <f>AF13*'Coeficientes adicionales'!$M7</f>
        <v>0</v>
      </c>
      <c r="CO13" s="104">
        <f t="shared" si="38"/>
        <v>-2.2204460492503131E-14</v>
      </c>
      <c r="CP13" s="102">
        <f t="shared" si="39"/>
        <v>0</v>
      </c>
      <c r="CQ13" s="102">
        <f t="shared" si="40"/>
        <v>0</v>
      </c>
      <c r="CR13" s="102">
        <f t="shared" si="41"/>
        <v>0</v>
      </c>
      <c r="CS13" s="102">
        <f t="shared" si="42"/>
        <v>0</v>
      </c>
      <c r="CT13" s="102">
        <f t="shared" si="43"/>
        <v>0</v>
      </c>
      <c r="CU13" s="102">
        <f t="shared" si="44"/>
        <v>0</v>
      </c>
      <c r="CV13" s="108">
        <f>Y13*'Coeficientes adicionales'!$N7</f>
        <v>10162.999999999996</v>
      </c>
      <c r="CW13" s="110">
        <f t="shared" si="45"/>
        <v>0</v>
      </c>
      <c r="CX13" s="103">
        <f>AA13*'Coeficientes adicionales'!$N7</f>
        <v>0</v>
      </c>
      <c r="CY13" s="103">
        <f>AB13*'Coeficientes adicionales'!$N7</f>
        <v>0</v>
      </c>
      <c r="CZ13" s="103">
        <f>AC13*'Coeficientes adicionales'!$N7</f>
        <v>0</v>
      </c>
      <c r="DA13" s="103">
        <f>AD13*'Coeficientes adicionales'!$N7</f>
        <v>0</v>
      </c>
      <c r="DB13" s="103">
        <f>AE13*'Coeficientes adicionales'!$N7</f>
        <v>0</v>
      </c>
      <c r="DC13" s="103">
        <f>AF13*'Coeficientes adicionales'!$N7</f>
        <v>0</v>
      </c>
      <c r="DD13" s="104">
        <f t="shared" si="46"/>
        <v>-3.3306690738754696E-14</v>
      </c>
      <c r="DE13" s="102">
        <f t="shared" si="47"/>
        <v>0</v>
      </c>
      <c r="DF13" s="102">
        <f t="shared" si="48"/>
        <v>0</v>
      </c>
      <c r="DG13" s="102">
        <f t="shared" si="49"/>
        <v>0</v>
      </c>
      <c r="DH13" s="102">
        <f t="shared" si="50"/>
        <v>0</v>
      </c>
      <c r="DI13" s="102">
        <f t="shared" si="51"/>
        <v>0</v>
      </c>
      <c r="DJ13" s="102">
        <f t="shared" si="52"/>
        <v>0</v>
      </c>
      <c r="DK13" s="108">
        <f>Y13*'Coeficientes adicionales'!$O7</f>
        <v>1173860.9999999998</v>
      </c>
      <c r="DL13" s="110">
        <f t="shared" si="53"/>
        <v>0</v>
      </c>
      <c r="DM13" s="103">
        <f>AA13*'Coeficientes adicionales'!$O7</f>
        <v>0</v>
      </c>
      <c r="DN13" s="103">
        <f>AB13*'Coeficientes adicionales'!$O7</f>
        <v>0</v>
      </c>
      <c r="DO13" s="103">
        <f>AC13*'Coeficientes adicionales'!$O7</f>
        <v>0</v>
      </c>
      <c r="DP13" s="103">
        <f>AD13*'Coeficientes adicionales'!$O7</f>
        <v>0</v>
      </c>
      <c r="DQ13" s="103">
        <f>AE13*'Coeficientes adicionales'!$O7</f>
        <v>0</v>
      </c>
      <c r="DR13" s="103">
        <f>AF13*'Coeficientes adicionales'!$O7</f>
        <v>0</v>
      </c>
      <c r="DS13" s="105">
        <f t="shared" si="54"/>
        <v>-2.2204460492503131E-14</v>
      </c>
      <c r="DT13" s="102">
        <f t="shared" si="55"/>
        <v>0</v>
      </c>
      <c r="DU13" s="102">
        <f t="shared" si="56"/>
        <v>0</v>
      </c>
      <c r="DV13" s="102">
        <f t="shared" si="57"/>
        <v>0</v>
      </c>
      <c r="DW13" s="102">
        <f t="shared" si="58"/>
        <v>0</v>
      </c>
      <c r="DX13" s="102">
        <f t="shared" si="59"/>
        <v>0</v>
      </c>
      <c r="DY13" s="102">
        <f t="shared" si="60"/>
        <v>0</v>
      </c>
    </row>
    <row r="14" spans="1:129" ht="15.75" customHeight="1" thickBot="1" x14ac:dyDescent="0.6">
      <c r="A14" s="59">
        <v>6</v>
      </c>
      <c r="B14" s="142" t="s">
        <v>5</v>
      </c>
      <c r="C14" s="4" t="s">
        <v>115</v>
      </c>
      <c r="D14" s="116">
        <f t="shared" si="24"/>
        <v>8075.1539108945854</v>
      </c>
      <c r="E14" s="93">
        <f>'Matriz Simetrica'!BY15</f>
        <v>6398.5604059958978</v>
      </c>
      <c r="F14" s="93">
        <f>'Matriz Simetrica'!BZ15</f>
        <v>0</v>
      </c>
      <c r="G14" s="93">
        <f>'Matriz Simetrica'!CA15</f>
        <v>0</v>
      </c>
      <c r="H14" s="93">
        <f>'Matriz Simetrica'!CB15</f>
        <v>777.02352359290876</v>
      </c>
      <c r="I14" s="94">
        <f>'Matriz Simetrica'!CC15</f>
        <v>0</v>
      </c>
      <c r="J14" s="94">
        <f>'Matriz Simetrica'!CD15</f>
        <v>899.56998130577927</v>
      </c>
      <c r="K14" s="95">
        <v>370496.99999999977</v>
      </c>
      <c r="L14" s="60">
        <f>K14*'Coeficientes adicionales'!P8</f>
        <v>25079.999999999982</v>
      </c>
      <c r="M14" s="274">
        <f>'Coeficientes adicionales'!C8</f>
        <v>3205.4810530330565</v>
      </c>
      <c r="N14" s="274">
        <f>'Coeficientes adicionales'!D8</f>
        <v>258190</v>
      </c>
      <c r="O14" s="274">
        <f>'Coeficientes adicionales'!E8</f>
        <v>99727</v>
      </c>
      <c r="P14" s="274">
        <f>'Coeficientes adicionales'!F8</f>
        <v>2173</v>
      </c>
      <c r="Q14" s="274">
        <f>'Coeficientes adicionales'!G8</f>
        <v>156290</v>
      </c>
      <c r="R14" s="96">
        <f>IFERROR(D14+VLOOKUP(C14,'Componentes demanda final'!$D$9:$K$79,2,0),D14)</f>
        <v>8075.1539108945854</v>
      </c>
      <c r="S14" s="57">
        <f>IFERROR(E14+VLOOKUP($C14,'Componentes demanda final'!$D$9:$K$79,3,0),E14)</f>
        <v>6398.5604059958978</v>
      </c>
      <c r="T14" s="57">
        <f>IFERROR(F14+VLOOKUP($C14,'Componentes demanda final'!$D$9:$K$79,4,0),F14)</f>
        <v>0</v>
      </c>
      <c r="U14" s="57">
        <f>IFERROR(G14+VLOOKUP($C14,'Componentes demanda final'!$D$9:$K$79,5,0),G14)</f>
        <v>0</v>
      </c>
      <c r="V14" s="57">
        <f>IFERROR(H14+VLOOKUP($C14,'Componentes demanda final'!$D$9:$K$79,6,0),H14)</f>
        <v>777.02352359290876</v>
      </c>
      <c r="W14" s="57">
        <f>IFERROR(I14+VLOOKUP($C14,'Componentes demanda final'!$D$9:$K$79,7,0),I14)</f>
        <v>0</v>
      </c>
      <c r="X14" s="57">
        <f>IFERROR(J14+VLOOKUP($C14,'Componentes demanda final'!$D$9:$K$79,8,0),J14)</f>
        <v>899.56998130577927</v>
      </c>
      <c r="Y14" s="98">
        <v>370496.99999999977</v>
      </c>
      <c r="Z14" s="110">
        <f t="shared" si="0"/>
        <v>0</v>
      </c>
      <c r="AA14" s="103">
        <v>0</v>
      </c>
      <c r="AB14" s="103">
        <v>0</v>
      </c>
      <c r="AC14" s="103">
        <v>0</v>
      </c>
      <c r="AD14" s="103">
        <v>0</v>
      </c>
      <c r="AE14" s="103">
        <v>0</v>
      </c>
      <c r="AF14" s="103">
        <v>0</v>
      </c>
      <c r="AG14" s="114">
        <f t="shared" si="1"/>
        <v>0</v>
      </c>
      <c r="AH14" s="113">
        <f t="shared" si="25"/>
        <v>0</v>
      </c>
      <c r="AI14" s="102">
        <f t="shared" si="2"/>
        <v>0</v>
      </c>
      <c r="AJ14" s="102">
        <f t="shared" si="3"/>
        <v>0</v>
      </c>
      <c r="AK14" s="102">
        <f t="shared" si="4"/>
        <v>0</v>
      </c>
      <c r="AL14" s="102">
        <f t="shared" si="5"/>
        <v>0</v>
      </c>
      <c r="AM14" s="102">
        <f t="shared" si="6"/>
        <v>0</v>
      </c>
      <c r="AN14" s="108">
        <f>+ROUND(Y14*'Coeficientes adicionales'!$P8,1)</f>
        <v>25080</v>
      </c>
      <c r="AO14" s="110">
        <f t="shared" si="7"/>
        <v>0</v>
      </c>
      <c r="AP14" s="103">
        <f>AA14*'Coeficientes adicionales'!$P8</f>
        <v>0</v>
      </c>
      <c r="AQ14" s="103">
        <f>AB14*'Coeficientes adicionales'!$P8</f>
        <v>0</v>
      </c>
      <c r="AR14" s="103">
        <f>AC14*'Coeficientes adicionales'!$P8</f>
        <v>0</v>
      </c>
      <c r="AS14" s="103">
        <f>AD14*'Coeficientes adicionales'!$P8</f>
        <v>0</v>
      </c>
      <c r="AT14" s="103">
        <f>AE14*'Coeficientes adicionales'!$P8</f>
        <v>0</v>
      </c>
      <c r="AU14" s="103">
        <f>AF14*'Coeficientes adicionales'!$P8</f>
        <v>0</v>
      </c>
      <c r="AV14" s="105">
        <f t="shared" si="8"/>
        <v>6.6613381477509392E-14</v>
      </c>
      <c r="AW14" s="102">
        <f t="shared" si="26"/>
        <v>0</v>
      </c>
      <c r="AX14" s="102">
        <f t="shared" si="9"/>
        <v>0</v>
      </c>
      <c r="AY14" s="102">
        <f t="shared" si="10"/>
        <v>0</v>
      </c>
      <c r="AZ14" s="102">
        <f t="shared" si="11"/>
        <v>0</v>
      </c>
      <c r="BA14" s="102">
        <f t="shared" si="12"/>
        <v>0</v>
      </c>
      <c r="BB14" s="102">
        <f t="shared" si="13"/>
        <v>0</v>
      </c>
      <c r="BC14" s="108">
        <f>Y14*'Coeficientes adicionales'!$K8</f>
        <v>3205.4810530330542</v>
      </c>
      <c r="BD14" s="110">
        <f t="shared" si="27"/>
        <v>0</v>
      </c>
      <c r="BE14" s="103">
        <f>AA14*'Coeficientes adicionales'!$K8</f>
        <v>0</v>
      </c>
      <c r="BF14" s="103">
        <f>AB14*'Coeficientes adicionales'!$K8</f>
        <v>0</v>
      </c>
      <c r="BG14" s="103">
        <f>AC14*'Coeficientes adicionales'!$K8</f>
        <v>0</v>
      </c>
      <c r="BH14" s="103">
        <f>AD14*'Coeficientes adicionales'!$K8</f>
        <v>0</v>
      </c>
      <c r="BI14" s="103">
        <f>AE14*'Coeficientes adicionales'!$K8</f>
        <v>0</v>
      </c>
      <c r="BJ14" s="103">
        <f>AF14*'Coeficientes adicionales'!$K8</f>
        <v>0</v>
      </c>
      <c r="BK14" s="104">
        <f t="shared" si="14"/>
        <v>-6.6613381477509392E-14</v>
      </c>
      <c r="BL14" s="102">
        <f t="shared" si="28"/>
        <v>0</v>
      </c>
      <c r="BM14" s="102">
        <f t="shared" si="15"/>
        <v>0</v>
      </c>
      <c r="BN14" s="102">
        <f t="shared" si="16"/>
        <v>0</v>
      </c>
      <c r="BO14" s="102">
        <f t="shared" si="17"/>
        <v>0</v>
      </c>
      <c r="BP14" s="102">
        <f t="shared" si="18"/>
        <v>0</v>
      </c>
      <c r="BQ14" s="102">
        <f t="shared" si="19"/>
        <v>0</v>
      </c>
      <c r="BR14" s="108">
        <f>Y14*'Coeficientes adicionales'!$L8</f>
        <v>258189.99999999983</v>
      </c>
      <c r="BS14" s="110">
        <f t="shared" si="29"/>
        <v>0</v>
      </c>
      <c r="BT14" s="103">
        <f>AA14*'Coeficientes adicionales'!$L8</f>
        <v>0</v>
      </c>
      <c r="BU14" s="103">
        <f>AB14*'Coeficientes adicionales'!$L8</f>
        <v>0</v>
      </c>
      <c r="BV14" s="103">
        <f>AC14*'Coeficientes adicionales'!$L8</f>
        <v>0</v>
      </c>
      <c r="BW14" s="103">
        <f>AD14*'Coeficientes adicionales'!$L8</f>
        <v>0</v>
      </c>
      <c r="BX14" s="103">
        <f>AE14*'Coeficientes adicionales'!$L8</f>
        <v>0</v>
      </c>
      <c r="BY14" s="103">
        <f>AF14*'Coeficientes adicionales'!$L8</f>
        <v>0</v>
      </c>
      <c r="BZ14" s="104">
        <f t="shared" si="30"/>
        <v>-6.6613381477509392E-14</v>
      </c>
      <c r="CA14" s="102">
        <f t="shared" si="31"/>
        <v>0</v>
      </c>
      <c r="CB14" s="102">
        <f t="shared" si="32"/>
        <v>0</v>
      </c>
      <c r="CC14" s="102">
        <f t="shared" si="33"/>
        <v>0</v>
      </c>
      <c r="CD14" s="102">
        <f t="shared" si="34"/>
        <v>0</v>
      </c>
      <c r="CE14" s="102">
        <f t="shared" si="35"/>
        <v>0</v>
      </c>
      <c r="CF14" s="102">
        <f t="shared" si="36"/>
        <v>0</v>
      </c>
      <c r="CG14" s="108">
        <f>Y14*'Coeficientes adicionales'!$M8</f>
        <v>99726.999999999942</v>
      </c>
      <c r="CH14" s="110">
        <f t="shared" si="37"/>
        <v>0</v>
      </c>
      <c r="CI14" s="103">
        <f>AA14*'Coeficientes adicionales'!$M8</f>
        <v>0</v>
      </c>
      <c r="CJ14" s="103">
        <f>AB14*'Coeficientes adicionales'!$M8</f>
        <v>0</v>
      </c>
      <c r="CK14" s="103">
        <f>AC14*'Coeficientes adicionales'!$M8</f>
        <v>0</v>
      </c>
      <c r="CL14" s="103">
        <f>AD14*'Coeficientes adicionales'!$M8</f>
        <v>0</v>
      </c>
      <c r="CM14" s="103">
        <f>AE14*'Coeficientes adicionales'!$M8</f>
        <v>0</v>
      </c>
      <c r="CN14" s="103">
        <f>AF14*'Coeficientes adicionales'!$M8</f>
        <v>0</v>
      </c>
      <c r="CO14" s="104">
        <f t="shared" si="38"/>
        <v>-5.5511151231257827E-14</v>
      </c>
      <c r="CP14" s="102">
        <f t="shared" si="39"/>
        <v>0</v>
      </c>
      <c r="CQ14" s="102">
        <f t="shared" si="40"/>
        <v>0</v>
      </c>
      <c r="CR14" s="102">
        <f t="shared" si="41"/>
        <v>0</v>
      </c>
      <c r="CS14" s="102">
        <f t="shared" si="42"/>
        <v>0</v>
      </c>
      <c r="CT14" s="102">
        <f t="shared" si="43"/>
        <v>0</v>
      </c>
      <c r="CU14" s="102">
        <f t="shared" si="44"/>
        <v>0</v>
      </c>
      <c r="CV14" s="108">
        <f>Y14*'Coeficientes adicionales'!$N8</f>
        <v>2172.9999999999986</v>
      </c>
      <c r="CW14" s="110">
        <f t="shared" si="45"/>
        <v>0</v>
      </c>
      <c r="CX14" s="103">
        <f>AA14*'Coeficientes adicionales'!$N8</f>
        <v>0</v>
      </c>
      <c r="CY14" s="103">
        <f>AB14*'Coeficientes adicionales'!$N8</f>
        <v>0</v>
      </c>
      <c r="CZ14" s="103">
        <f>AC14*'Coeficientes adicionales'!$N8</f>
        <v>0</v>
      </c>
      <c r="DA14" s="103">
        <f>AD14*'Coeficientes adicionales'!$N8</f>
        <v>0</v>
      </c>
      <c r="DB14" s="103">
        <f>AE14*'Coeficientes adicionales'!$N8</f>
        <v>0</v>
      </c>
      <c r="DC14" s="103">
        <f>AF14*'Coeficientes adicionales'!$N8</f>
        <v>0</v>
      </c>
      <c r="DD14" s="104">
        <f t="shared" si="46"/>
        <v>-6.6613381477509392E-14</v>
      </c>
      <c r="DE14" s="102">
        <f t="shared" si="47"/>
        <v>0</v>
      </c>
      <c r="DF14" s="102">
        <f t="shared" si="48"/>
        <v>0</v>
      </c>
      <c r="DG14" s="102">
        <f t="shared" si="49"/>
        <v>0</v>
      </c>
      <c r="DH14" s="102">
        <f t="shared" si="50"/>
        <v>0</v>
      </c>
      <c r="DI14" s="102">
        <f t="shared" si="51"/>
        <v>0</v>
      </c>
      <c r="DJ14" s="102">
        <f t="shared" si="52"/>
        <v>0</v>
      </c>
      <c r="DK14" s="108">
        <f>Y14*'Coeficientes adicionales'!$O8</f>
        <v>156289.99999999991</v>
      </c>
      <c r="DL14" s="110">
        <f t="shared" si="53"/>
        <v>0</v>
      </c>
      <c r="DM14" s="103">
        <f>AA14*'Coeficientes adicionales'!$O8</f>
        <v>0</v>
      </c>
      <c r="DN14" s="103">
        <f>AB14*'Coeficientes adicionales'!$O8</f>
        <v>0</v>
      </c>
      <c r="DO14" s="103">
        <f>AC14*'Coeficientes adicionales'!$O8</f>
        <v>0</v>
      </c>
      <c r="DP14" s="103">
        <f>AD14*'Coeficientes adicionales'!$O8</f>
        <v>0</v>
      </c>
      <c r="DQ14" s="103">
        <f>AE14*'Coeficientes adicionales'!$O8</f>
        <v>0</v>
      </c>
      <c r="DR14" s="103">
        <f>AF14*'Coeficientes adicionales'!$O8</f>
        <v>0</v>
      </c>
      <c r="DS14" s="105">
        <f t="shared" si="54"/>
        <v>-5.5511151231257827E-14</v>
      </c>
      <c r="DT14" s="102">
        <f t="shared" si="55"/>
        <v>0</v>
      </c>
      <c r="DU14" s="102">
        <f t="shared" si="56"/>
        <v>0</v>
      </c>
      <c r="DV14" s="102">
        <f t="shared" si="57"/>
        <v>0</v>
      </c>
      <c r="DW14" s="102">
        <f t="shared" si="58"/>
        <v>0</v>
      </c>
      <c r="DX14" s="102">
        <f t="shared" si="59"/>
        <v>0</v>
      </c>
      <c r="DY14" s="102">
        <f t="shared" si="60"/>
        <v>0</v>
      </c>
    </row>
    <row r="15" spans="1:129" ht="15.75" customHeight="1" thickBot="1" x14ac:dyDescent="0.6">
      <c r="A15" s="59">
        <v>7</v>
      </c>
      <c r="B15" s="142" t="s">
        <v>6</v>
      </c>
      <c r="C15" s="4" t="s">
        <v>116</v>
      </c>
      <c r="D15" s="116">
        <f t="shared" si="24"/>
        <v>986697.60174754739</v>
      </c>
      <c r="E15" s="93">
        <f>'Matriz Simetrica'!BY16</f>
        <v>495394.4360645733</v>
      </c>
      <c r="F15" s="93">
        <f>'Matriz Simetrica'!BZ16</f>
        <v>0</v>
      </c>
      <c r="G15" s="93">
        <f>'Matriz Simetrica'!CA16</f>
        <v>0</v>
      </c>
      <c r="H15" s="93">
        <f>'Matriz Simetrica'!CB16</f>
        <v>158853.63756575214</v>
      </c>
      <c r="I15" s="94">
        <f>'Matriz Simetrica'!CC16</f>
        <v>330607.89337014908</v>
      </c>
      <c r="J15" s="94">
        <f>'Matriz Simetrica'!CD16</f>
        <v>1841.6347470727771</v>
      </c>
      <c r="K15" s="95">
        <v>2556904.9999999972</v>
      </c>
      <c r="L15" s="60">
        <f>K15*'Coeficientes adicionales'!P9</f>
        <v>547752.99999999942</v>
      </c>
      <c r="M15" s="274">
        <f>'Coeficientes adicionales'!C9</f>
        <v>202353.38370456547</v>
      </c>
      <c r="N15" s="274">
        <f>'Coeficientes adicionales'!D9</f>
        <v>586255</v>
      </c>
      <c r="O15" s="274">
        <f>'Coeficientes adicionales'!E9</f>
        <v>198692</v>
      </c>
      <c r="P15" s="274">
        <f>'Coeficientes adicionales'!F9</f>
        <v>7601</v>
      </c>
      <c r="Q15" s="274">
        <f>'Coeficientes adicionales'!G9</f>
        <v>379962</v>
      </c>
      <c r="R15" s="96">
        <f>IFERROR(D15+VLOOKUP(C15,'Componentes demanda final'!$D$9:$K$79,2,0),D15)</f>
        <v>986697.60174754739</v>
      </c>
      <c r="S15" s="57">
        <f>IFERROR(E15+VLOOKUP($C15,'Componentes demanda final'!$D$9:$K$79,3,0),E15)</f>
        <v>495394.4360645733</v>
      </c>
      <c r="T15" s="57">
        <f>IFERROR(F15+VLOOKUP($C15,'Componentes demanda final'!$D$9:$K$79,4,0),F15)</f>
        <v>0</v>
      </c>
      <c r="U15" s="57">
        <f>IFERROR(G15+VLOOKUP($C15,'Componentes demanda final'!$D$9:$K$79,5,0),G15)</f>
        <v>0</v>
      </c>
      <c r="V15" s="57">
        <f>IFERROR(H15+VLOOKUP($C15,'Componentes demanda final'!$D$9:$K$79,6,0),H15)</f>
        <v>158853.63756575214</v>
      </c>
      <c r="W15" s="57">
        <f>IFERROR(I15+VLOOKUP($C15,'Componentes demanda final'!$D$9:$K$79,7,0),I15)</f>
        <v>330607.89337014908</v>
      </c>
      <c r="X15" s="57">
        <f>IFERROR(J15+VLOOKUP($C15,'Componentes demanda final'!$D$9:$K$79,8,0),J15)</f>
        <v>1841.6347470727771</v>
      </c>
      <c r="Y15" s="98">
        <v>2556904.9999999972</v>
      </c>
      <c r="Z15" s="110">
        <f t="shared" si="0"/>
        <v>0</v>
      </c>
      <c r="AA15" s="103">
        <v>0</v>
      </c>
      <c r="AB15" s="103">
        <v>0</v>
      </c>
      <c r="AC15" s="103">
        <v>0</v>
      </c>
      <c r="AD15" s="103">
        <v>0</v>
      </c>
      <c r="AE15" s="103">
        <v>0</v>
      </c>
      <c r="AF15" s="103">
        <v>0</v>
      </c>
      <c r="AG15" s="114">
        <f t="shared" si="1"/>
        <v>0</v>
      </c>
      <c r="AH15" s="113">
        <f t="shared" si="25"/>
        <v>0</v>
      </c>
      <c r="AI15" s="102">
        <f t="shared" si="2"/>
        <v>0</v>
      </c>
      <c r="AJ15" s="102">
        <f t="shared" si="3"/>
        <v>0</v>
      </c>
      <c r="AK15" s="102">
        <f t="shared" si="4"/>
        <v>0</v>
      </c>
      <c r="AL15" s="102">
        <f t="shared" si="5"/>
        <v>0</v>
      </c>
      <c r="AM15" s="102">
        <f t="shared" si="6"/>
        <v>0</v>
      </c>
      <c r="AN15" s="108">
        <f>+ROUND(Y15*'Coeficientes adicionales'!$P9,1)</f>
        <v>547753</v>
      </c>
      <c r="AO15" s="110">
        <f t="shared" si="7"/>
        <v>0</v>
      </c>
      <c r="AP15" s="103">
        <f>AA15*'Coeficientes adicionales'!$P9</f>
        <v>0</v>
      </c>
      <c r="AQ15" s="103">
        <f>AB15*'Coeficientes adicionales'!$P9</f>
        <v>0</v>
      </c>
      <c r="AR15" s="103">
        <f>AC15*'Coeficientes adicionales'!$P9</f>
        <v>0</v>
      </c>
      <c r="AS15" s="103">
        <f>AD15*'Coeficientes adicionales'!$P9</f>
        <v>0</v>
      </c>
      <c r="AT15" s="103">
        <f>AE15*'Coeficientes adicionales'!$P9</f>
        <v>0</v>
      </c>
      <c r="AU15" s="103">
        <f>AF15*'Coeficientes adicionales'!$P9</f>
        <v>0</v>
      </c>
      <c r="AV15" s="105">
        <f t="shared" si="8"/>
        <v>1.1102230246251565E-13</v>
      </c>
      <c r="AW15" s="102">
        <f t="shared" si="26"/>
        <v>0</v>
      </c>
      <c r="AX15" s="102">
        <f t="shared" si="9"/>
        <v>0</v>
      </c>
      <c r="AY15" s="102">
        <f t="shared" si="10"/>
        <v>0</v>
      </c>
      <c r="AZ15" s="102">
        <f t="shared" si="11"/>
        <v>0</v>
      </c>
      <c r="BA15" s="102">
        <f t="shared" si="12"/>
        <v>0</v>
      </c>
      <c r="BB15" s="102">
        <f t="shared" si="13"/>
        <v>0</v>
      </c>
      <c r="BC15" s="108">
        <f>Y15*'Coeficientes adicionales'!$K9</f>
        <v>202353.38370456526</v>
      </c>
      <c r="BD15" s="110">
        <f t="shared" si="27"/>
        <v>0</v>
      </c>
      <c r="BE15" s="103">
        <f>AA15*'Coeficientes adicionales'!$K9</f>
        <v>0</v>
      </c>
      <c r="BF15" s="103">
        <f>AB15*'Coeficientes adicionales'!$K9</f>
        <v>0</v>
      </c>
      <c r="BG15" s="103">
        <f>AC15*'Coeficientes adicionales'!$K9</f>
        <v>0</v>
      </c>
      <c r="BH15" s="103">
        <f>AD15*'Coeficientes adicionales'!$K9</f>
        <v>0</v>
      </c>
      <c r="BI15" s="103">
        <f>AE15*'Coeficientes adicionales'!$K9</f>
        <v>0</v>
      </c>
      <c r="BJ15" s="103">
        <f>AF15*'Coeficientes adicionales'!$K9</f>
        <v>0</v>
      </c>
      <c r="BK15" s="104">
        <f t="shared" si="14"/>
        <v>-9.9920072216264089E-14</v>
      </c>
      <c r="BL15" s="102">
        <f t="shared" si="28"/>
        <v>0</v>
      </c>
      <c r="BM15" s="102">
        <f t="shared" si="15"/>
        <v>0</v>
      </c>
      <c r="BN15" s="102">
        <f t="shared" si="16"/>
        <v>0</v>
      </c>
      <c r="BO15" s="102">
        <f t="shared" si="17"/>
        <v>0</v>
      </c>
      <c r="BP15" s="102">
        <f t="shared" si="18"/>
        <v>0</v>
      </c>
      <c r="BQ15" s="102">
        <f t="shared" si="19"/>
        <v>0</v>
      </c>
      <c r="BR15" s="108">
        <f>Y15*'Coeficientes adicionales'!$L9</f>
        <v>586254.99999999942</v>
      </c>
      <c r="BS15" s="110">
        <f t="shared" si="29"/>
        <v>0</v>
      </c>
      <c r="BT15" s="103">
        <f>AA15*'Coeficientes adicionales'!$L9</f>
        <v>0</v>
      </c>
      <c r="BU15" s="103">
        <f>AB15*'Coeficientes adicionales'!$L9</f>
        <v>0</v>
      </c>
      <c r="BV15" s="103">
        <f>AC15*'Coeficientes adicionales'!$L9</f>
        <v>0</v>
      </c>
      <c r="BW15" s="103">
        <f>AD15*'Coeficientes adicionales'!$L9</f>
        <v>0</v>
      </c>
      <c r="BX15" s="103">
        <f>AE15*'Coeficientes adicionales'!$L9</f>
        <v>0</v>
      </c>
      <c r="BY15" s="103">
        <f>AF15*'Coeficientes adicionales'!$L9</f>
        <v>0</v>
      </c>
      <c r="BZ15" s="104">
        <f t="shared" si="30"/>
        <v>-9.9920072216264089E-14</v>
      </c>
      <c r="CA15" s="102">
        <f t="shared" si="31"/>
        <v>0</v>
      </c>
      <c r="CB15" s="102">
        <f t="shared" si="32"/>
        <v>0</v>
      </c>
      <c r="CC15" s="102">
        <f t="shared" si="33"/>
        <v>0</v>
      </c>
      <c r="CD15" s="102">
        <f t="shared" si="34"/>
        <v>0</v>
      </c>
      <c r="CE15" s="102">
        <f t="shared" si="35"/>
        <v>0</v>
      </c>
      <c r="CF15" s="102">
        <f t="shared" si="36"/>
        <v>0</v>
      </c>
      <c r="CG15" s="108">
        <f>Y15*'Coeficientes adicionales'!$M9</f>
        <v>198691.99999999977</v>
      </c>
      <c r="CH15" s="110">
        <f t="shared" si="37"/>
        <v>-2.3283064365386963E-10</v>
      </c>
      <c r="CI15" s="103">
        <f>AA15*'Coeficientes adicionales'!$M9</f>
        <v>0</v>
      </c>
      <c r="CJ15" s="103">
        <f>AB15*'Coeficientes adicionales'!$M9</f>
        <v>0</v>
      </c>
      <c r="CK15" s="103">
        <f>AC15*'Coeficientes adicionales'!$M9</f>
        <v>0</v>
      </c>
      <c r="CL15" s="103">
        <f>AD15*'Coeficientes adicionales'!$M9</f>
        <v>0</v>
      </c>
      <c r="CM15" s="103">
        <f>AE15*'Coeficientes adicionales'!$M9</f>
        <v>0</v>
      </c>
      <c r="CN15" s="103">
        <f>AF15*'Coeficientes adicionales'!$M9</f>
        <v>0</v>
      </c>
      <c r="CO15" s="104">
        <f t="shared" si="38"/>
        <v>-1.2212453270876722E-13</v>
      </c>
      <c r="CP15" s="102">
        <f t="shared" si="39"/>
        <v>0</v>
      </c>
      <c r="CQ15" s="102">
        <f t="shared" si="40"/>
        <v>0</v>
      </c>
      <c r="CR15" s="102">
        <f t="shared" si="41"/>
        <v>0</v>
      </c>
      <c r="CS15" s="102">
        <f t="shared" si="42"/>
        <v>0</v>
      </c>
      <c r="CT15" s="102">
        <f t="shared" si="43"/>
        <v>0</v>
      </c>
      <c r="CU15" s="102">
        <f t="shared" si="44"/>
        <v>0</v>
      </c>
      <c r="CV15" s="108">
        <f>Y15*'Coeficientes adicionales'!$N9</f>
        <v>7600.9999999999918</v>
      </c>
      <c r="CW15" s="110">
        <f t="shared" si="45"/>
        <v>-8.1854523159563541E-12</v>
      </c>
      <c r="CX15" s="103">
        <f>AA15*'Coeficientes adicionales'!$N9</f>
        <v>0</v>
      </c>
      <c r="CY15" s="103">
        <f>AB15*'Coeficientes adicionales'!$N9</f>
        <v>0</v>
      </c>
      <c r="CZ15" s="103">
        <f>AC15*'Coeficientes adicionales'!$N9</f>
        <v>0</v>
      </c>
      <c r="DA15" s="103">
        <f>AD15*'Coeficientes adicionales'!$N9</f>
        <v>0</v>
      </c>
      <c r="DB15" s="103">
        <f>AE15*'Coeficientes adicionales'!$N9</f>
        <v>0</v>
      </c>
      <c r="DC15" s="103">
        <f>AF15*'Coeficientes adicionales'!$N9</f>
        <v>0</v>
      </c>
      <c r="DD15" s="104">
        <f t="shared" si="46"/>
        <v>-1.1102230246251565E-13</v>
      </c>
      <c r="DE15" s="102">
        <f t="shared" si="47"/>
        <v>0</v>
      </c>
      <c r="DF15" s="102">
        <f t="shared" si="48"/>
        <v>0</v>
      </c>
      <c r="DG15" s="102">
        <f t="shared" si="49"/>
        <v>0</v>
      </c>
      <c r="DH15" s="102">
        <f t="shared" si="50"/>
        <v>0</v>
      </c>
      <c r="DI15" s="102">
        <f t="shared" si="51"/>
        <v>0</v>
      </c>
      <c r="DJ15" s="102">
        <f t="shared" si="52"/>
        <v>0</v>
      </c>
      <c r="DK15" s="108">
        <f>Y15*'Coeficientes adicionales'!$O9</f>
        <v>379961.99999999959</v>
      </c>
      <c r="DL15" s="110">
        <f t="shared" si="53"/>
        <v>0</v>
      </c>
      <c r="DM15" s="103">
        <f>AA15*'Coeficientes adicionales'!$O9</f>
        <v>0</v>
      </c>
      <c r="DN15" s="103">
        <f>AB15*'Coeficientes adicionales'!$O9</f>
        <v>0</v>
      </c>
      <c r="DO15" s="103">
        <f>AC15*'Coeficientes adicionales'!$O9</f>
        <v>0</v>
      </c>
      <c r="DP15" s="103">
        <f>AD15*'Coeficientes adicionales'!$O9</f>
        <v>0</v>
      </c>
      <c r="DQ15" s="103">
        <f>AE15*'Coeficientes adicionales'!$O9</f>
        <v>0</v>
      </c>
      <c r="DR15" s="103">
        <f>AF15*'Coeficientes adicionales'!$O9</f>
        <v>0</v>
      </c>
      <c r="DS15" s="105">
        <f t="shared" si="54"/>
        <v>-1.1102230246251565E-13</v>
      </c>
      <c r="DT15" s="102">
        <f t="shared" si="55"/>
        <v>0</v>
      </c>
      <c r="DU15" s="102">
        <f t="shared" si="56"/>
        <v>0</v>
      </c>
      <c r="DV15" s="102">
        <f t="shared" si="57"/>
        <v>0</v>
      </c>
      <c r="DW15" s="102">
        <f t="shared" si="58"/>
        <v>0</v>
      </c>
      <c r="DX15" s="102">
        <f t="shared" si="59"/>
        <v>0</v>
      </c>
      <c r="DY15" s="102">
        <f t="shared" si="60"/>
        <v>0</v>
      </c>
    </row>
    <row r="16" spans="1:129" ht="14.7" thickBot="1" x14ac:dyDescent="0.6">
      <c r="A16" s="59">
        <v>8</v>
      </c>
      <c r="B16" s="142" t="s">
        <v>7</v>
      </c>
      <c r="C16" s="4" t="s">
        <v>117</v>
      </c>
      <c r="D16" s="116">
        <f t="shared" si="24"/>
        <v>616507.46030366782</v>
      </c>
      <c r="E16" s="93">
        <f>'Matriz Simetrica'!BY17</f>
        <v>410603.38429448713</v>
      </c>
      <c r="F16" s="93">
        <f>'Matriz Simetrica'!BZ17</f>
        <v>0</v>
      </c>
      <c r="G16" s="93">
        <f>'Matriz Simetrica'!CA17</f>
        <v>0</v>
      </c>
      <c r="H16" s="93">
        <f>'Matriz Simetrica'!CB17</f>
        <v>119462.51581630589</v>
      </c>
      <c r="I16" s="94">
        <f>'Matriz Simetrica'!CC17</f>
        <v>2046.9549458337551</v>
      </c>
      <c r="J16" s="94">
        <f>'Matriz Simetrica'!CD17</f>
        <v>84394.605247040934</v>
      </c>
      <c r="K16" s="95">
        <v>1592480</v>
      </c>
      <c r="L16" s="60">
        <f>K16*'Coeficientes adicionales'!P10</f>
        <v>25992</v>
      </c>
      <c r="M16" s="274">
        <f>'Coeficientes adicionales'!C10</f>
        <v>11284.294767159383</v>
      </c>
      <c r="N16" s="274">
        <f>'Coeficientes adicionales'!D10</f>
        <v>1364549</v>
      </c>
      <c r="O16" s="274">
        <f>'Coeficientes adicionales'!E10</f>
        <v>29924</v>
      </c>
      <c r="P16" s="274">
        <f>'Coeficientes adicionales'!F10</f>
        <v>2688</v>
      </c>
      <c r="Q16" s="274">
        <f>'Coeficientes adicionales'!G10</f>
        <v>1331937</v>
      </c>
      <c r="R16" s="96">
        <f>IFERROR(D16+VLOOKUP(C16,'Componentes demanda final'!$D$9:$K$79,2,0),D16)</f>
        <v>616507.46030366782</v>
      </c>
      <c r="S16" s="57">
        <f>IFERROR(E16+VLOOKUP($C16,'Componentes demanda final'!$D$9:$K$79,3,0),E16)</f>
        <v>410603.38429448713</v>
      </c>
      <c r="T16" s="57">
        <f>IFERROR(F16+VLOOKUP($C16,'Componentes demanda final'!$D$9:$K$79,4,0),F16)</f>
        <v>0</v>
      </c>
      <c r="U16" s="57">
        <f>IFERROR(G16+VLOOKUP($C16,'Componentes demanda final'!$D$9:$K$79,5,0),G16)</f>
        <v>0</v>
      </c>
      <c r="V16" s="57">
        <f>IFERROR(H16+VLOOKUP($C16,'Componentes demanda final'!$D$9:$K$79,6,0),H16)</f>
        <v>119462.51581630589</v>
      </c>
      <c r="W16" s="57">
        <f>IFERROR(I16+VLOOKUP($C16,'Componentes demanda final'!$D$9:$K$79,7,0),I16)</f>
        <v>2046.9549458337551</v>
      </c>
      <c r="X16" s="57">
        <f>IFERROR(J16+VLOOKUP($C16,'Componentes demanda final'!$D$9:$K$79,8,0),J16)</f>
        <v>84394.605247040934</v>
      </c>
      <c r="Y16" s="98">
        <v>1592480</v>
      </c>
      <c r="Z16" s="110">
        <f t="shared" si="0"/>
        <v>0</v>
      </c>
      <c r="AA16" s="103">
        <v>0</v>
      </c>
      <c r="AB16" s="103">
        <v>0</v>
      </c>
      <c r="AC16" s="103">
        <v>0</v>
      </c>
      <c r="AD16" s="103">
        <v>0</v>
      </c>
      <c r="AE16" s="103">
        <v>0</v>
      </c>
      <c r="AF16" s="103">
        <v>0</v>
      </c>
      <c r="AG16" s="114">
        <f t="shared" si="1"/>
        <v>0</v>
      </c>
      <c r="AH16" s="113">
        <f t="shared" si="25"/>
        <v>0</v>
      </c>
      <c r="AI16" s="102">
        <f t="shared" si="2"/>
        <v>0</v>
      </c>
      <c r="AJ16" s="102">
        <f t="shared" si="3"/>
        <v>0</v>
      </c>
      <c r="AK16" s="102">
        <f t="shared" si="4"/>
        <v>0</v>
      </c>
      <c r="AL16" s="102">
        <f t="shared" si="5"/>
        <v>0</v>
      </c>
      <c r="AM16" s="102">
        <f t="shared" si="6"/>
        <v>0</v>
      </c>
      <c r="AN16" s="108">
        <f>+ROUND(Y16*'Coeficientes adicionales'!$P10,1)</f>
        <v>25992</v>
      </c>
      <c r="AO16" s="110">
        <f t="shared" si="7"/>
        <v>0</v>
      </c>
      <c r="AP16" s="103">
        <f>AA16*'Coeficientes adicionales'!$P10</f>
        <v>0</v>
      </c>
      <c r="AQ16" s="103">
        <f>AB16*'Coeficientes adicionales'!$P10</f>
        <v>0</v>
      </c>
      <c r="AR16" s="103">
        <f>AC16*'Coeficientes adicionales'!$P10</f>
        <v>0</v>
      </c>
      <c r="AS16" s="103">
        <f>AD16*'Coeficientes adicionales'!$P10</f>
        <v>0</v>
      </c>
      <c r="AT16" s="103">
        <f>AE16*'Coeficientes adicionales'!$P10</f>
        <v>0</v>
      </c>
      <c r="AU16" s="103">
        <f>AF16*'Coeficientes adicionales'!$P10</f>
        <v>0</v>
      </c>
      <c r="AV16" s="105">
        <f t="shared" si="8"/>
        <v>0</v>
      </c>
      <c r="AW16" s="102">
        <f t="shared" si="26"/>
        <v>0</v>
      </c>
      <c r="AX16" s="102">
        <f t="shared" si="9"/>
        <v>0</v>
      </c>
      <c r="AY16" s="102">
        <f t="shared" si="10"/>
        <v>0</v>
      </c>
      <c r="AZ16" s="102">
        <f t="shared" si="11"/>
        <v>0</v>
      </c>
      <c r="BA16" s="102">
        <f t="shared" si="12"/>
        <v>0</v>
      </c>
      <c r="BB16" s="102">
        <f t="shared" si="13"/>
        <v>0</v>
      </c>
      <c r="BC16" s="108">
        <f>Y16*'Coeficientes adicionales'!$K10</f>
        <v>11284.294767159383</v>
      </c>
      <c r="BD16" s="110">
        <f t="shared" si="27"/>
        <v>0</v>
      </c>
      <c r="BE16" s="103">
        <f>AA16*'Coeficientes adicionales'!$K10</f>
        <v>0</v>
      </c>
      <c r="BF16" s="103">
        <f>AB16*'Coeficientes adicionales'!$K10</f>
        <v>0</v>
      </c>
      <c r="BG16" s="103">
        <f>AC16*'Coeficientes adicionales'!$K10</f>
        <v>0</v>
      </c>
      <c r="BH16" s="103">
        <f>AD16*'Coeficientes adicionales'!$K10</f>
        <v>0</v>
      </c>
      <c r="BI16" s="103">
        <f>AE16*'Coeficientes adicionales'!$K10</f>
        <v>0</v>
      </c>
      <c r="BJ16" s="103">
        <f>AF16*'Coeficientes adicionales'!$K10</f>
        <v>0</v>
      </c>
      <c r="BK16" s="104">
        <f t="shared" si="14"/>
        <v>0</v>
      </c>
      <c r="BL16" s="102">
        <f t="shared" si="28"/>
        <v>0</v>
      </c>
      <c r="BM16" s="102">
        <f t="shared" si="15"/>
        <v>0</v>
      </c>
      <c r="BN16" s="102">
        <f t="shared" si="16"/>
        <v>0</v>
      </c>
      <c r="BO16" s="102">
        <f t="shared" si="17"/>
        <v>0</v>
      </c>
      <c r="BP16" s="102">
        <f t="shared" si="18"/>
        <v>0</v>
      </c>
      <c r="BQ16" s="102">
        <f t="shared" si="19"/>
        <v>0</v>
      </c>
      <c r="BR16" s="108">
        <f>Y16*'Coeficientes adicionales'!$L10</f>
        <v>1364549</v>
      </c>
      <c r="BS16" s="110">
        <f t="shared" si="29"/>
        <v>0</v>
      </c>
      <c r="BT16" s="103">
        <f>AA16*'Coeficientes adicionales'!$L10</f>
        <v>0</v>
      </c>
      <c r="BU16" s="103">
        <f>AB16*'Coeficientes adicionales'!$L10</f>
        <v>0</v>
      </c>
      <c r="BV16" s="103">
        <f>AC16*'Coeficientes adicionales'!$L10</f>
        <v>0</v>
      </c>
      <c r="BW16" s="103">
        <f>AD16*'Coeficientes adicionales'!$L10</f>
        <v>0</v>
      </c>
      <c r="BX16" s="103">
        <f>AE16*'Coeficientes adicionales'!$L10</f>
        <v>0</v>
      </c>
      <c r="BY16" s="103">
        <f>AF16*'Coeficientes adicionales'!$L10</f>
        <v>0</v>
      </c>
      <c r="BZ16" s="104">
        <f t="shared" si="30"/>
        <v>0</v>
      </c>
      <c r="CA16" s="102">
        <f t="shared" si="31"/>
        <v>0</v>
      </c>
      <c r="CB16" s="102">
        <f t="shared" si="32"/>
        <v>0</v>
      </c>
      <c r="CC16" s="102">
        <f t="shared" si="33"/>
        <v>0</v>
      </c>
      <c r="CD16" s="102">
        <f t="shared" si="34"/>
        <v>0</v>
      </c>
      <c r="CE16" s="102">
        <f t="shared" si="35"/>
        <v>0</v>
      </c>
      <c r="CF16" s="102">
        <f t="shared" si="36"/>
        <v>0</v>
      </c>
      <c r="CG16" s="108">
        <f>Y16*'Coeficientes adicionales'!$M10</f>
        <v>29924.000000000004</v>
      </c>
      <c r="CH16" s="110">
        <f t="shared" si="37"/>
        <v>0</v>
      </c>
      <c r="CI16" s="103">
        <f>AA16*'Coeficientes adicionales'!$M10</f>
        <v>0</v>
      </c>
      <c r="CJ16" s="103">
        <f>AB16*'Coeficientes adicionales'!$M10</f>
        <v>0</v>
      </c>
      <c r="CK16" s="103">
        <f>AC16*'Coeficientes adicionales'!$M10</f>
        <v>0</v>
      </c>
      <c r="CL16" s="103">
        <f>AD16*'Coeficientes adicionales'!$M10</f>
        <v>0</v>
      </c>
      <c r="CM16" s="103">
        <f>AE16*'Coeficientes adicionales'!$M10</f>
        <v>0</v>
      </c>
      <c r="CN16" s="103">
        <f>AF16*'Coeficientes adicionales'!$M10</f>
        <v>0</v>
      </c>
      <c r="CO16" s="104">
        <f t="shared" si="38"/>
        <v>2.2204460492503131E-14</v>
      </c>
      <c r="CP16" s="102">
        <f t="shared" si="39"/>
        <v>0</v>
      </c>
      <c r="CQ16" s="102">
        <f t="shared" si="40"/>
        <v>0</v>
      </c>
      <c r="CR16" s="102">
        <f t="shared" si="41"/>
        <v>0</v>
      </c>
      <c r="CS16" s="102">
        <f t="shared" si="42"/>
        <v>0</v>
      </c>
      <c r="CT16" s="102">
        <f t="shared" si="43"/>
        <v>0</v>
      </c>
      <c r="CU16" s="102">
        <f t="shared" si="44"/>
        <v>0</v>
      </c>
      <c r="CV16" s="108">
        <f>Y16*'Coeficientes adicionales'!$N10</f>
        <v>2688</v>
      </c>
      <c r="CW16" s="110">
        <f t="shared" si="45"/>
        <v>0</v>
      </c>
      <c r="CX16" s="103">
        <f>AA16*'Coeficientes adicionales'!$N10</f>
        <v>0</v>
      </c>
      <c r="CY16" s="103">
        <f>AB16*'Coeficientes adicionales'!$N10</f>
        <v>0</v>
      </c>
      <c r="CZ16" s="103">
        <f>AC16*'Coeficientes adicionales'!$N10</f>
        <v>0</v>
      </c>
      <c r="DA16" s="103">
        <f>AD16*'Coeficientes adicionales'!$N10</f>
        <v>0</v>
      </c>
      <c r="DB16" s="103">
        <f>AE16*'Coeficientes adicionales'!$N10</f>
        <v>0</v>
      </c>
      <c r="DC16" s="103">
        <f>AF16*'Coeficientes adicionales'!$N10</f>
        <v>0</v>
      </c>
      <c r="DD16" s="104">
        <f t="shared" si="46"/>
        <v>0</v>
      </c>
      <c r="DE16" s="102">
        <f t="shared" si="47"/>
        <v>0</v>
      </c>
      <c r="DF16" s="102">
        <f t="shared" si="48"/>
        <v>0</v>
      </c>
      <c r="DG16" s="102">
        <f t="shared" si="49"/>
        <v>0</v>
      </c>
      <c r="DH16" s="102">
        <f t="shared" si="50"/>
        <v>0</v>
      </c>
      <c r="DI16" s="102">
        <f t="shared" si="51"/>
        <v>0</v>
      </c>
      <c r="DJ16" s="102">
        <f t="shared" si="52"/>
        <v>0</v>
      </c>
      <c r="DK16" s="108">
        <f>Y16*'Coeficientes adicionales'!$O10</f>
        <v>1331937</v>
      </c>
      <c r="DL16" s="110">
        <f t="shared" si="53"/>
        <v>0</v>
      </c>
      <c r="DM16" s="103">
        <f>AA16*'Coeficientes adicionales'!$O10</f>
        <v>0</v>
      </c>
      <c r="DN16" s="103">
        <f>AB16*'Coeficientes adicionales'!$O10</f>
        <v>0</v>
      </c>
      <c r="DO16" s="103">
        <f>AC16*'Coeficientes adicionales'!$O10</f>
        <v>0</v>
      </c>
      <c r="DP16" s="103">
        <f>AD16*'Coeficientes adicionales'!$O10</f>
        <v>0</v>
      </c>
      <c r="DQ16" s="103">
        <f>AE16*'Coeficientes adicionales'!$O10</f>
        <v>0</v>
      </c>
      <c r="DR16" s="103">
        <f>AF16*'Coeficientes adicionales'!$O10</f>
        <v>0</v>
      </c>
      <c r="DS16" s="105">
        <f t="shared" si="54"/>
        <v>0</v>
      </c>
      <c r="DT16" s="102">
        <f t="shared" si="55"/>
        <v>0</v>
      </c>
      <c r="DU16" s="102">
        <f t="shared" si="56"/>
        <v>0</v>
      </c>
      <c r="DV16" s="102">
        <f t="shared" si="57"/>
        <v>0</v>
      </c>
      <c r="DW16" s="102">
        <f t="shared" si="58"/>
        <v>0</v>
      </c>
      <c r="DX16" s="102">
        <f t="shared" si="59"/>
        <v>0</v>
      </c>
      <c r="DY16" s="102">
        <f t="shared" si="60"/>
        <v>0</v>
      </c>
    </row>
    <row r="17" spans="1:129" ht="14.7" thickBot="1" x14ac:dyDescent="0.6">
      <c r="A17" s="59">
        <v>9</v>
      </c>
      <c r="B17" s="142" t="s">
        <v>8</v>
      </c>
      <c r="C17" s="4" t="s">
        <v>118</v>
      </c>
      <c r="D17" s="116">
        <f t="shared" si="24"/>
        <v>65165.90841506017</v>
      </c>
      <c r="E17" s="93">
        <f>'Matriz Simetrica'!BY18</f>
        <v>54252.180419752389</v>
      </c>
      <c r="F17" s="93">
        <f>'Matriz Simetrica'!BZ18</f>
        <v>0</v>
      </c>
      <c r="G17" s="93">
        <f>'Matriz Simetrica'!CA18</f>
        <v>0</v>
      </c>
      <c r="H17" s="93">
        <f>'Matriz Simetrica'!CB18</f>
        <v>659.52802689279463</v>
      </c>
      <c r="I17" s="94">
        <f>'Matriz Simetrica'!CC18</f>
        <v>0</v>
      </c>
      <c r="J17" s="94">
        <f>'Matriz Simetrica'!CD18</f>
        <v>10254.199968414987</v>
      </c>
      <c r="K17" s="95">
        <v>1909661</v>
      </c>
      <c r="L17" s="60">
        <f>K17*'Coeficientes adicionales'!P11</f>
        <v>45679.999999999985</v>
      </c>
      <c r="M17" s="274">
        <f>'Coeficientes adicionales'!C11</f>
        <v>182214.36340173549</v>
      </c>
      <c r="N17" s="274">
        <f>'Coeficientes adicionales'!D11</f>
        <v>667964</v>
      </c>
      <c r="O17" s="274">
        <f>'Coeficientes adicionales'!E11</f>
        <v>231393</v>
      </c>
      <c r="P17" s="274">
        <f>'Coeficientes adicionales'!F11</f>
        <v>5628</v>
      </c>
      <c r="Q17" s="274">
        <f>'Coeficientes adicionales'!G11</f>
        <v>430943</v>
      </c>
      <c r="R17" s="96">
        <f>IFERROR(D17+VLOOKUP(C17,'Componentes demanda final'!$D$9:$K$79,2,0),D17)</f>
        <v>65165.90841506017</v>
      </c>
      <c r="S17" s="57">
        <f>IFERROR(E17+VLOOKUP($C17,'Componentes demanda final'!$D$9:$K$79,3,0),E17)</f>
        <v>54252.180419752389</v>
      </c>
      <c r="T17" s="57">
        <f>IFERROR(F17+VLOOKUP($C17,'Componentes demanda final'!$D$9:$K$79,4,0),F17)</f>
        <v>0</v>
      </c>
      <c r="U17" s="57">
        <f>IFERROR(G17+VLOOKUP($C17,'Componentes demanda final'!$D$9:$K$79,5,0),G17)</f>
        <v>0</v>
      </c>
      <c r="V17" s="57">
        <f>IFERROR(H17+VLOOKUP($C17,'Componentes demanda final'!$D$9:$K$79,6,0),H17)</f>
        <v>659.52802689279463</v>
      </c>
      <c r="W17" s="57">
        <f>IFERROR(I17+VLOOKUP($C17,'Componentes demanda final'!$D$9:$K$79,7,0),I17)</f>
        <v>0</v>
      </c>
      <c r="X17" s="57">
        <f>IFERROR(J17+VLOOKUP($C17,'Componentes demanda final'!$D$9:$K$79,8,0),J17)</f>
        <v>10254.199968414987</v>
      </c>
      <c r="Y17" s="98">
        <v>1909661</v>
      </c>
      <c r="Z17" s="110">
        <f t="shared" si="0"/>
        <v>0</v>
      </c>
      <c r="AA17" s="103">
        <v>0</v>
      </c>
      <c r="AB17" s="103">
        <v>0</v>
      </c>
      <c r="AC17" s="103">
        <v>0</v>
      </c>
      <c r="AD17" s="103">
        <v>0</v>
      </c>
      <c r="AE17" s="103">
        <v>0</v>
      </c>
      <c r="AF17" s="103">
        <v>0</v>
      </c>
      <c r="AG17" s="114">
        <f t="shared" si="1"/>
        <v>0</v>
      </c>
      <c r="AH17" s="113">
        <f t="shared" si="25"/>
        <v>0</v>
      </c>
      <c r="AI17" s="102">
        <f t="shared" si="2"/>
        <v>0</v>
      </c>
      <c r="AJ17" s="102">
        <f t="shared" si="3"/>
        <v>0</v>
      </c>
      <c r="AK17" s="102">
        <f t="shared" si="4"/>
        <v>0</v>
      </c>
      <c r="AL17" s="102">
        <f t="shared" si="5"/>
        <v>0</v>
      </c>
      <c r="AM17" s="102">
        <f t="shared" si="6"/>
        <v>0</v>
      </c>
      <c r="AN17" s="108">
        <f>+ROUND(Y17*'Coeficientes adicionales'!$P11,1)</f>
        <v>45680</v>
      </c>
      <c r="AO17" s="110">
        <f t="shared" si="7"/>
        <v>0</v>
      </c>
      <c r="AP17" s="103">
        <f>AA17*'Coeficientes adicionales'!$P11</f>
        <v>0</v>
      </c>
      <c r="AQ17" s="103">
        <f>AB17*'Coeficientes adicionales'!$P11</f>
        <v>0</v>
      </c>
      <c r="AR17" s="103">
        <f>AC17*'Coeficientes adicionales'!$P11</f>
        <v>0</v>
      </c>
      <c r="AS17" s="103">
        <f>AD17*'Coeficientes adicionales'!$P11</f>
        <v>0</v>
      </c>
      <c r="AT17" s="103">
        <f>AE17*'Coeficientes adicionales'!$P11</f>
        <v>0</v>
      </c>
      <c r="AU17" s="103">
        <f>AF17*'Coeficientes adicionales'!$P11</f>
        <v>0</v>
      </c>
      <c r="AV17" s="105">
        <f t="shared" si="8"/>
        <v>2.2204460492503131E-14</v>
      </c>
      <c r="AW17" s="102">
        <f t="shared" si="26"/>
        <v>0</v>
      </c>
      <c r="AX17" s="102">
        <f t="shared" si="9"/>
        <v>0</v>
      </c>
      <c r="AY17" s="102">
        <f t="shared" si="10"/>
        <v>0</v>
      </c>
      <c r="AZ17" s="102">
        <f t="shared" si="11"/>
        <v>0</v>
      </c>
      <c r="BA17" s="102">
        <f t="shared" si="12"/>
        <v>0</v>
      </c>
      <c r="BB17" s="102">
        <f t="shared" si="13"/>
        <v>0</v>
      </c>
      <c r="BC17" s="108">
        <f>Y17*'Coeficientes adicionales'!$K11</f>
        <v>182214.36340173546</v>
      </c>
      <c r="BD17" s="110">
        <f t="shared" si="27"/>
        <v>0</v>
      </c>
      <c r="BE17" s="103">
        <f>AA17*'Coeficientes adicionales'!$K11</f>
        <v>0</v>
      </c>
      <c r="BF17" s="103">
        <f>AB17*'Coeficientes adicionales'!$K11</f>
        <v>0</v>
      </c>
      <c r="BG17" s="103">
        <f>AC17*'Coeficientes adicionales'!$K11</f>
        <v>0</v>
      </c>
      <c r="BH17" s="103">
        <f>AD17*'Coeficientes adicionales'!$K11</f>
        <v>0</v>
      </c>
      <c r="BI17" s="103">
        <f>AE17*'Coeficientes adicionales'!$K11</f>
        <v>0</v>
      </c>
      <c r="BJ17" s="103">
        <f>AF17*'Coeficientes adicionales'!$K11</f>
        <v>0</v>
      </c>
      <c r="BK17" s="104">
        <f t="shared" si="14"/>
        <v>-1.1102230246251565E-14</v>
      </c>
      <c r="BL17" s="102">
        <f t="shared" si="28"/>
        <v>0</v>
      </c>
      <c r="BM17" s="102">
        <f t="shared" si="15"/>
        <v>0</v>
      </c>
      <c r="BN17" s="102">
        <f t="shared" si="16"/>
        <v>0</v>
      </c>
      <c r="BO17" s="102">
        <f t="shared" si="17"/>
        <v>0</v>
      </c>
      <c r="BP17" s="102">
        <f t="shared" si="18"/>
        <v>0</v>
      </c>
      <c r="BQ17" s="102">
        <f t="shared" si="19"/>
        <v>0</v>
      </c>
      <c r="BR17" s="108">
        <f>Y17*'Coeficientes adicionales'!$L11</f>
        <v>667963.99999999988</v>
      </c>
      <c r="BS17" s="110">
        <f t="shared" si="29"/>
        <v>0</v>
      </c>
      <c r="BT17" s="103">
        <f>AA17*'Coeficientes adicionales'!$L11</f>
        <v>0</v>
      </c>
      <c r="BU17" s="103">
        <f>AB17*'Coeficientes adicionales'!$L11</f>
        <v>0</v>
      </c>
      <c r="BV17" s="103">
        <f>AC17*'Coeficientes adicionales'!$L11</f>
        <v>0</v>
      </c>
      <c r="BW17" s="103">
        <f>AD17*'Coeficientes adicionales'!$L11</f>
        <v>0</v>
      </c>
      <c r="BX17" s="103">
        <f>AE17*'Coeficientes adicionales'!$L11</f>
        <v>0</v>
      </c>
      <c r="BY17" s="103">
        <f>AF17*'Coeficientes adicionales'!$L11</f>
        <v>0</v>
      </c>
      <c r="BZ17" s="104">
        <f t="shared" si="30"/>
        <v>-2.2204460492503131E-14</v>
      </c>
      <c r="CA17" s="102">
        <f t="shared" si="31"/>
        <v>0</v>
      </c>
      <c r="CB17" s="102">
        <f t="shared" si="32"/>
        <v>0</v>
      </c>
      <c r="CC17" s="102">
        <f t="shared" si="33"/>
        <v>0</v>
      </c>
      <c r="CD17" s="102">
        <f t="shared" si="34"/>
        <v>0</v>
      </c>
      <c r="CE17" s="102">
        <f t="shared" si="35"/>
        <v>0</v>
      </c>
      <c r="CF17" s="102">
        <f t="shared" si="36"/>
        <v>0</v>
      </c>
      <c r="CG17" s="108">
        <f>Y17*'Coeficientes adicionales'!$M11</f>
        <v>231392.99999999994</v>
      </c>
      <c r="CH17" s="110">
        <f t="shared" si="37"/>
        <v>0</v>
      </c>
      <c r="CI17" s="103">
        <f>AA17*'Coeficientes adicionales'!$M11</f>
        <v>0</v>
      </c>
      <c r="CJ17" s="103">
        <f>AB17*'Coeficientes adicionales'!$M11</f>
        <v>0</v>
      </c>
      <c r="CK17" s="103">
        <f>AC17*'Coeficientes adicionales'!$M11</f>
        <v>0</v>
      </c>
      <c r="CL17" s="103">
        <f>AD17*'Coeficientes adicionales'!$M11</f>
        <v>0</v>
      </c>
      <c r="CM17" s="103">
        <f>AE17*'Coeficientes adicionales'!$M11</f>
        <v>0</v>
      </c>
      <c r="CN17" s="103">
        <f>AF17*'Coeficientes adicionales'!$M11</f>
        <v>0</v>
      </c>
      <c r="CO17" s="104">
        <f t="shared" si="38"/>
        <v>-2.2204460492503131E-14</v>
      </c>
      <c r="CP17" s="102">
        <f t="shared" si="39"/>
        <v>0</v>
      </c>
      <c r="CQ17" s="102">
        <f t="shared" si="40"/>
        <v>0</v>
      </c>
      <c r="CR17" s="102">
        <f t="shared" si="41"/>
        <v>0</v>
      </c>
      <c r="CS17" s="102">
        <f t="shared" si="42"/>
        <v>0</v>
      </c>
      <c r="CT17" s="102">
        <f t="shared" si="43"/>
        <v>0</v>
      </c>
      <c r="CU17" s="102">
        <f t="shared" si="44"/>
        <v>0</v>
      </c>
      <c r="CV17" s="108">
        <f>Y17*'Coeficientes adicionales'!$N11</f>
        <v>5627.9999999999991</v>
      </c>
      <c r="CW17" s="110">
        <f t="shared" si="45"/>
        <v>0</v>
      </c>
      <c r="CX17" s="103">
        <f>AA17*'Coeficientes adicionales'!$N11</f>
        <v>0</v>
      </c>
      <c r="CY17" s="103">
        <f>AB17*'Coeficientes adicionales'!$N11</f>
        <v>0</v>
      </c>
      <c r="CZ17" s="103">
        <f>AC17*'Coeficientes adicionales'!$N11</f>
        <v>0</v>
      </c>
      <c r="DA17" s="103">
        <f>AD17*'Coeficientes adicionales'!$N11</f>
        <v>0</v>
      </c>
      <c r="DB17" s="103">
        <f>AE17*'Coeficientes adicionales'!$N11</f>
        <v>0</v>
      </c>
      <c r="DC17" s="103">
        <f>AF17*'Coeficientes adicionales'!$N11</f>
        <v>0</v>
      </c>
      <c r="DD17" s="104">
        <f t="shared" si="46"/>
        <v>-1.1102230246251565E-14</v>
      </c>
      <c r="DE17" s="102">
        <f t="shared" si="47"/>
        <v>0</v>
      </c>
      <c r="DF17" s="102">
        <f t="shared" si="48"/>
        <v>0</v>
      </c>
      <c r="DG17" s="102">
        <f t="shared" si="49"/>
        <v>0</v>
      </c>
      <c r="DH17" s="102">
        <f t="shared" si="50"/>
        <v>0</v>
      </c>
      <c r="DI17" s="102">
        <f t="shared" si="51"/>
        <v>0</v>
      </c>
      <c r="DJ17" s="102">
        <f t="shared" si="52"/>
        <v>0</v>
      </c>
      <c r="DK17" s="108">
        <f>Y17*'Coeficientes adicionales'!$O11</f>
        <v>430942.99999999988</v>
      </c>
      <c r="DL17" s="110">
        <f t="shared" si="53"/>
        <v>0</v>
      </c>
      <c r="DM17" s="103">
        <f>AA17*'Coeficientes adicionales'!$O11</f>
        <v>0</v>
      </c>
      <c r="DN17" s="103">
        <f>AB17*'Coeficientes adicionales'!$O11</f>
        <v>0</v>
      </c>
      <c r="DO17" s="103">
        <f>AC17*'Coeficientes adicionales'!$O11</f>
        <v>0</v>
      </c>
      <c r="DP17" s="103">
        <f>AD17*'Coeficientes adicionales'!$O11</f>
        <v>0</v>
      </c>
      <c r="DQ17" s="103">
        <f>AE17*'Coeficientes adicionales'!$O11</f>
        <v>0</v>
      </c>
      <c r="DR17" s="103">
        <f>AF17*'Coeficientes adicionales'!$O11</f>
        <v>0</v>
      </c>
      <c r="DS17" s="105">
        <f t="shared" si="54"/>
        <v>-2.2204460492503131E-14</v>
      </c>
      <c r="DT17" s="102">
        <f t="shared" si="55"/>
        <v>0</v>
      </c>
      <c r="DU17" s="102">
        <f t="shared" si="56"/>
        <v>0</v>
      </c>
      <c r="DV17" s="102">
        <f t="shared" si="57"/>
        <v>0</v>
      </c>
      <c r="DW17" s="102">
        <f t="shared" si="58"/>
        <v>0</v>
      </c>
      <c r="DX17" s="102">
        <f t="shared" si="59"/>
        <v>0</v>
      </c>
      <c r="DY17" s="102">
        <f t="shared" si="60"/>
        <v>0</v>
      </c>
    </row>
    <row r="18" spans="1:129" ht="14.7" thickBot="1" x14ac:dyDescent="0.6">
      <c r="A18" s="59">
        <v>10</v>
      </c>
      <c r="B18" s="142" t="s">
        <v>9</v>
      </c>
      <c r="C18" s="4" t="s">
        <v>119</v>
      </c>
      <c r="D18" s="116">
        <f t="shared" si="24"/>
        <v>252245.2606927579</v>
      </c>
      <c r="E18" s="93">
        <f>'Matriz Simetrica'!BY19</f>
        <v>140031.14534005974</v>
      </c>
      <c r="F18" s="93">
        <f>'Matriz Simetrica'!BZ19</f>
        <v>0</v>
      </c>
      <c r="G18" s="93">
        <f>'Matriz Simetrica'!CA19</f>
        <v>0</v>
      </c>
      <c r="H18" s="93">
        <f>'Matriz Simetrica'!CB19</f>
        <v>265.35443519138801</v>
      </c>
      <c r="I18" s="94">
        <f>'Matriz Simetrica'!CC19</f>
        <v>0</v>
      </c>
      <c r="J18" s="94">
        <f>'Matriz Simetrica'!CD19</f>
        <v>111948.76091750675</v>
      </c>
      <c r="K18" s="95">
        <v>693411.00000000058</v>
      </c>
      <c r="L18" s="60">
        <f>K18*'Coeficientes adicionales'!P12</f>
        <v>35762.000000000029</v>
      </c>
      <c r="M18" s="274">
        <f>'Coeficientes adicionales'!C12</f>
        <v>48189.400092435222</v>
      </c>
      <c r="N18" s="274">
        <f>'Coeficientes adicionales'!D12</f>
        <v>436693</v>
      </c>
      <c r="O18" s="274">
        <f>'Coeficientes adicionales'!E12</f>
        <v>108462</v>
      </c>
      <c r="P18" s="274">
        <f>'Coeficientes adicionales'!F12</f>
        <v>1790</v>
      </c>
      <c r="Q18" s="274">
        <f>'Coeficientes adicionales'!G12</f>
        <v>326441</v>
      </c>
      <c r="R18" s="96">
        <f>IFERROR(D18+VLOOKUP(C18,'Componentes demanda final'!$D$9:$K$79,2,0),D18)</f>
        <v>252245.2606927579</v>
      </c>
      <c r="S18" s="57">
        <f>IFERROR(E18+VLOOKUP($C18,'Componentes demanda final'!$D$9:$K$79,3,0),E18)</f>
        <v>140031.14534005974</v>
      </c>
      <c r="T18" s="57">
        <f>IFERROR(F18+VLOOKUP($C18,'Componentes demanda final'!$D$9:$K$79,4,0),F18)</f>
        <v>0</v>
      </c>
      <c r="U18" s="57">
        <f>IFERROR(G18+VLOOKUP($C18,'Componentes demanda final'!$D$9:$K$79,5,0),G18)</f>
        <v>0</v>
      </c>
      <c r="V18" s="57">
        <f>IFERROR(H18+VLOOKUP($C18,'Componentes demanda final'!$D$9:$K$79,6,0),H18)</f>
        <v>265.35443519138801</v>
      </c>
      <c r="W18" s="57">
        <f>IFERROR(I18+VLOOKUP($C18,'Componentes demanda final'!$D$9:$K$79,7,0),I18)</f>
        <v>0</v>
      </c>
      <c r="X18" s="57">
        <f>IFERROR(J18+VLOOKUP($C18,'Componentes demanda final'!$D$9:$K$79,8,0),J18)</f>
        <v>111948.76091750675</v>
      </c>
      <c r="Y18" s="98">
        <v>693411.00000000058</v>
      </c>
      <c r="Z18" s="110">
        <f t="shared" si="0"/>
        <v>0</v>
      </c>
      <c r="AA18" s="103">
        <v>0</v>
      </c>
      <c r="AB18" s="103">
        <v>0</v>
      </c>
      <c r="AC18" s="103">
        <v>0</v>
      </c>
      <c r="AD18" s="103">
        <v>0</v>
      </c>
      <c r="AE18" s="103">
        <v>0</v>
      </c>
      <c r="AF18" s="103">
        <v>0</v>
      </c>
      <c r="AG18" s="114">
        <f t="shared" si="1"/>
        <v>0</v>
      </c>
      <c r="AH18" s="113">
        <f t="shared" si="25"/>
        <v>0</v>
      </c>
      <c r="AI18" s="102">
        <f t="shared" si="2"/>
        <v>0</v>
      </c>
      <c r="AJ18" s="102">
        <f t="shared" si="3"/>
        <v>0</v>
      </c>
      <c r="AK18" s="102">
        <f t="shared" si="4"/>
        <v>0</v>
      </c>
      <c r="AL18" s="102">
        <f t="shared" si="5"/>
        <v>0</v>
      </c>
      <c r="AM18" s="102">
        <f t="shared" si="6"/>
        <v>0</v>
      </c>
      <c r="AN18" s="108">
        <f>+ROUND(Y18*'Coeficientes adicionales'!$P12,1)</f>
        <v>35762</v>
      </c>
      <c r="AO18" s="110">
        <f t="shared" si="7"/>
        <v>0</v>
      </c>
      <c r="AP18" s="103">
        <f>AA18*'Coeficientes adicionales'!$P12</f>
        <v>0</v>
      </c>
      <c r="AQ18" s="103">
        <f>AB18*'Coeficientes adicionales'!$P12</f>
        <v>0</v>
      </c>
      <c r="AR18" s="103">
        <f>AC18*'Coeficientes adicionales'!$P12</f>
        <v>0</v>
      </c>
      <c r="AS18" s="103">
        <f>AD18*'Coeficientes adicionales'!$P12</f>
        <v>0</v>
      </c>
      <c r="AT18" s="103">
        <f>AE18*'Coeficientes adicionales'!$P12</f>
        <v>0</v>
      </c>
      <c r="AU18" s="103">
        <f>AF18*'Coeficientes adicionales'!$P12</f>
        <v>0</v>
      </c>
      <c r="AV18" s="105">
        <f t="shared" si="8"/>
        <v>-7.7715611723760958E-14</v>
      </c>
      <c r="AW18" s="102">
        <f t="shared" si="26"/>
        <v>0</v>
      </c>
      <c r="AX18" s="102">
        <f t="shared" si="9"/>
        <v>0</v>
      </c>
      <c r="AY18" s="102">
        <f t="shared" si="10"/>
        <v>0</v>
      </c>
      <c r="AZ18" s="102">
        <f t="shared" si="11"/>
        <v>0</v>
      </c>
      <c r="BA18" s="102">
        <f t="shared" si="12"/>
        <v>0</v>
      </c>
      <c r="BB18" s="102">
        <f t="shared" si="13"/>
        <v>0</v>
      </c>
      <c r="BC18" s="108">
        <f>Y18*'Coeficientes adicionales'!$K12</f>
        <v>48189.400092435259</v>
      </c>
      <c r="BD18" s="110">
        <f t="shared" si="27"/>
        <v>0</v>
      </c>
      <c r="BE18" s="103">
        <f>AA18*'Coeficientes adicionales'!$K12</f>
        <v>0</v>
      </c>
      <c r="BF18" s="103">
        <f>AB18*'Coeficientes adicionales'!$K12</f>
        <v>0</v>
      </c>
      <c r="BG18" s="103">
        <f>AC18*'Coeficientes adicionales'!$K12</f>
        <v>0</v>
      </c>
      <c r="BH18" s="103">
        <f>AD18*'Coeficientes adicionales'!$K12</f>
        <v>0</v>
      </c>
      <c r="BI18" s="103">
        <f>AE18*'Coeficientes adicionales'!$K12</f>
        <v>0</v>
      </c>
      <c r="BJ18" s="103">
        <f>AF18*'Coeficientes adicionales'!$K12</f>
        <v>0</v>
      </c>
      <c r="BK18" s="104">
        <f t="shared" si="14"/>
        <v>6.6613381477509392E-14</v>
      </c>
      <c r="BL18" s="102">
        <f t="shared" si="28"/>
        <v>0</v>
      </c>
      <c r="BM18" s="102">
        <f t="shared" si="15"/>
        <v>0</v>
      </c>
      <c r="BN18" s="102">
        <f t="shared" si="16"/>
        <v>0</v>
      </c>
      <c r="BO18" s="102">
        <f t="shared" si="17"/>
        <v>0</v>
      </c>
      <c r="BP18" s="102">
        <f t="shared" si="18"/>
        <v>0</v>
      </c>
      <c r="BQ18" s="102">
        <f t="shared" si="19"/>
        <v>0</v>
      </c>
      <c r="BR18" s="108">
        <f>Y18*'Coeficientes adicionales'!$L12</f>
        <v>436693.00000000035</v>
      </c>
      <c r="BS18" s="110">
        <f t="shared" si="29"/>
        <v>0</v>
      </c>
      <c r="BT18" s="103">
        <f>AA18*'Coeficientes adicionales'!$L12</f>
        <v>0</v>
      </c>
      <c r="BU18" s="103">
        <f>AB18*'Coeficientes adicionales'!$L12</f>
        <v>0</v>
      </c>
      <c r="BV18" s="103">
        <f>AC18*'Coeficientes adicionales'!$L12</f>
        <v>0</v>
      </c>
      <c r="BW18" s="103">
        <f>AD18*'Coeficientes adicionales'!$L12</f>
        <v>0</v>
      </c>
      <c r="BX18" s="103">
        <f>AE18*'Coeficientes adicionales'!$L12</f>
        <v>0</v>
      </c>
      <c r="BY18" s="103">
        <f>AF18*'Coeficientes adicionales'!$L12</f>
        <v>0</v>
      </c>
      <c r="BZ18" s="104">
        <f t="shared" si="30"/>
        <v>8.8817841970012523E-14</v>
      </c>
      <c r="CA18" s="102">
        <f t="shared" si="31"/>
        <v>0</v>
      </c>
      <c r="CB18" s="102">
        <f t="shared" si="32"/>
        <v>0</v>
      </c>
      <c r="CC18" s="102">
        <f t="shared" si="33"/>
        <v>0</v>
      </c>
      <c r="CD18" s="102">
        <f t="shared" si="34"/>
        <v>0</v>
      </c>
      <c r="CE18" s="102">
        <f t="shared" si="35"/>
        <v>0</v>
      </c>
      <c r="CF18" s="102">
        <f t="shared" si="36"/>
        <v>0</v>
      </c>
      <c r="CG18" s="108">
        <f>Y18*'Coeficientes adicionales'!$M12</f>
        <v>108462.00000000009</v>
      </c>
      <c r="CH18" s="110">
        <f t="shared" si="37"/>
        <v>0</v>
      </c>
      <c r="CI18" s="103">
        <f>AA18*'Coeficientes adicionales'!$M12</f>
        <v>0</v>
      </c>
      <c r="CJ18" s="103">
        <f>AB18*'Coeficientes adicionales'!$M12</f>
        <v>0</v>
      </c>
      <c r="CK18" s="103">
        <f>AC18*'Coeficientes adicionales'!$M12</f>
        <v>0</v>
      </c>
      <c r="CL18" s="103">
        <f>AD18*'Coeficientes adicionales'!$M12</f>
        <v>0</v>
      </c>
      <c r="CM18" s="103">
        <f>AE18*'Coeficientes adicionales'!$M12</f>
        <v>0</v>
      </c>
      <c r="CN18" s="103">
        <f>AF18*'Coeficientes adicionales'!$M12</f>
        <v>0</v>
      </c>
      <c r="CO18" s="104">
        <f t="shared" si="38"/>
        <v>8.8817841970012523E-14</v>
      </c>
      <c r="CP18" s="102">
        <f t="shared" si="39"/>
        <v>0</v>
      </c>
      <c r="CQ18" s="102">
        <f t="shared" si="40"/>
        <v>0</v>
      </c>
      <c r="CR18" s="102">
        <f t="shared" si="41"/>
        <v>0</v>
      </c>
      <c r="CS18" s="102">
        <f t="shared" si="42"/>
        <v>0</v>
      </c>
      <c r="CT18" s="102">
        <f t="shared" si="43"/>
        <v>0</v>
      </c>
      <c r="CU18" s="102">
        <f t="shared" si="44"/>
        <v>0</v>
      </c>
      <c r="CV18" s="108">
        <f>Y18*'Coeficientes adicionales'!$N12</f>
        <v>1790.0000000000014</v>
      </c>
      <c r="CW18" s="110">
        <f t="shared" si="45"/>
        <v>0</v>
      </c>
      <c r="CX18" s="103">
        <f>AA18*'Coeficientes adicionales'!$N12</f>
        <v>0</v>
      </c>
      <c r="CY18" s="103">
        <f>AB18*'Coeficientes adicionales'!$N12</f>
        <v>0</v>
      </c>
      <c r="CZ18" s="103">
        <f>AC18*'Coeficientes adicionales'!$N12</f>
        <v>0</v>
      </c>
      <c r="DA18" s="103">
        <f>AD18*'Coeficientes adicionales'!$N12</f>
        <v>0</v>
      </c>
      <c r="DB18" s="103">
        <f>AE18*'Coeficientes adicionales'!$N12</f>
        <v>0</v>
      </c>
      <c r="DC18" s="103">
        <f>AF18*'Coeficientes adicionales'!$N12</f>
        <v>0</v>
      </c>
      <c r="DD18" s="104">
        <f t="shared" si="46"/>
        <v>6.6613381477509392E-14</v>
      </c>
      <c r="DE18" s="102">
        <f t="shared" si="47"/>
        <v>0</v>
      </c>
      <c r="DF18" s="102">
        <f t="shared" si="48"/>
        <v>0</v>
      </c>
      <c r="DG18" s="102">
        <f t="shared" si="49"/>
        <v>0</v>
      </c>
      <c r="DH18" s="102">
        <f t="shared" si="50"/>
        <v>0</v>
      </c>
      <c r="DI18" s="102">
        <f t="shared" si="51"/>
        <v>0</v>
      </c>
      <c r="DJ18" s="102">
        <f t="shared" si="52"/>
        <v>0</v>
      </c>
      <c r="DK18" s="108">
        <f>Y18*'Coeficientes adicionales'!$O12</f>
        <v>326441.00000000029</v>
      </c>
      <c r="DL18" s="110">
        <f t="shared" si="53"/>
        <v>0</v>
      </c>
      <c r="DM18" s="103">
        <f>AA18*'Coeficientes adicionales'!$O12</f>
        <v>0</v>
      </c>
      <c r="DN18" s="103">
        <f>AB18*'Coeficientes adicionales'!$O12</f>
        <v>0</v>
      </c>
      <c r="DO18" s="103">
        <f>AC18*'Coeficientes adicionales'!$O12</f>
        <v>0</v>
      </c>
      <c r="DP18" s="103">
        <f>AD18*'Coeficientes adicionales'!$O12</f>
        <v>0</v>
      </c>
      <c r="DQ18" s="103">
        <f>AE18*'Coeficientes adicionales'!$O12</f>
        <v>0</v>
      </c>
      <c r="DR18" s="103">
        <f>AF18*'Coeficientes adicionales'!$O12</f>
        <v>0</v>
      </c>
      <c r="DS18" s="105">
        <f t="shared" si="54"/>
        <v>8.8817841970012523E-14</v>
      </c>
      <c r="DT18" s="102">
        <f t="shared" si="55"/>
        <v>0</v>
      </c>
      <c r="DU18" s="102">
        <f t="shared" si="56"/>
        <v>0</v>
      </c>
      <c r="DV18" s="102">
        <f t="shared" si="57"/>
        <v>0</v>
      </c>
      <c r="DW18" s="102">
        <f t="shared" si="58"/>
        <v>0</v>
      </c>
      <c r="DX18" s="102">
        <f t="shared" si="59"/>
        <v>0</v>
      </c>
      <c r="DY18" s="102">
        <f t="shared" si="60"/>
        <v>0</v>
      </c>
    </row>
    <row r="19" spans="1:129" ht="14.7" thickBot="1" x14ac:dyDescent="0.6">
      <c r="A19" s="59">
        <v>11</v>
      </c>
      <c r="B19" s="142" t="s">
        <v>10</v>
      </c>
      <c r="C19" s="4" t="s">
        <v>120</v>
      </c>
      <c r="D19" s="116">
        <f t="shared" si="24"/>
        <v>132251.92737031434</v>
      </c>
      <c r="E19" s="93">
        <f>'Matriz Simetrica'!BY20</f>
        <v>130423.09397758865</v>
      </c>
      <c r="F19" s="93">
        <f>'Matriz Simetrica'!BZ20</f>
        <v>0</v>
      </c>
      <c r="G19" s="93">
        <f>'Matriz Simetrica'!CA20</f>
        <v>0</v>
      </c>
      <c r="H19" s="93">
        <f>'Matriz Simetrica'!CB20</f>
        <v>331.29220647384017</v>
      </c>
      <c r="I19" s="94">
        <f>'Matriz Simetrica'!CC20</f>
        <v>0</v>
      </c>
      <c r="J19" s="94">
        <f>'Matriz Simetrica'!CD20</f>
        <v>1497.5411862518579</v>
      </c>
      <c r="K19" s="95">
        <v>233710.99999999983</v>
      </c>
      <c r="L19" s="60">
        <f>K19*'Coeficientes adicionales'!P13</f>
        <v>4490.9999999999964</v>
      </c>
      <c r="M19" s="274">
        <f>'Coeficientes adicionales'!C13</f>
        <v>19555.709633287264</v>
      </c>
      <c r="N19" s="274">
        <f>'Coeficientes adicionales'!D13</f>
        <v>110580</v>
      </c>
      <c r="O19" s="274">
        <f>'Coeficientes adicionales'!E13</f>
        <v>21099</v>
      </c>
      <c r="P19" s="274">
        <f>'Coeficientes adicionales'!F13</f>
        <v>480</v>
      </c>
      <c r="Q19" s="274">
        <f>'Coeficientes adicionales'!G13</f>
        <v>89001</v>
      </c>
      <c r="R19" s="96">
        <f>IFERROR(D19+VLOOKUP(C19,'Componentes demanda final'!$D$9:$K$79,2,0),D19)</f>
        <v>132251.92737031434</v>
      </c>
      <c r="S19" s="57">
        <f>IFERROR(E19+VLOOKUP($C19,'Componentes demanda final'!$D$9:$K$79,3,0),E19)</f>
        <v>130423.09397758865</v>
      </c>
      <c r="T19" s="57">
        <f>IFERROR(F19+VLOOKUP($C19,'Componentes demanda final'!$D$9:$K$79,4,0),F19)</f>
        <v>0</v>
      </c>
      <c r="U19" s="57">
        <f>IFERROR(G19+VLOOKUP($C19,'Componentes demanda final'!$D$9:$K$79,5,0),G19)</f>
        <v>0</v>
      </c>
      <c r="V19" s="57">
        <f>IFERROR(H19+VLOOKUP($C19,'Componentes demanda final'!$D$9:$K$79,6,0),H19)</f>
        <v>331.29220647384017</v>
      </c>
      <c r="W19" s="57">
        <f>IFERROR(I19+VLOOKUP($C19,'Componentes demanda final'!$D$9:$K$79,7,0),I19)</f>
        <v>0</v>
      </c>
      <c r="X19" s="57">
        <f>IFERROR(J19+VLOOKUP($C19,'Componentes demanda final'!$D$9:$K$79,8,0),J19)</f>
        <v>1497.5411862518579</v>
      </c>
      <c r="Y19" s="98">
        <v>233710.99999999983</v>
      </c>
      <c r="Z19" s="110">
        <f t="shared" si="0"/>
        <v>0</v>
      </c>
      <c r="AA19" s="103">
        <v>0</v>
      </c>
      <c r="AB19" s="103">
        <v>0</v>
      </c>
      <c r="AC19" s="103">
        <v>0</v>
      </c>
      <c r="AD19" s="103">
        <v>0</v>
      </c>
      <c r="AE19" s="103">
        <v>0</v>
      </c>
      <c r="AF19" s="103">
        <v>0</v>
      </c>
      <c r="AG19" s="114">
        <f t="shared" si="1"/>
        <v>0</v>
      </c>
      <c r="AH19" s="113">
        <f t="shared" si="25"/>
        <v>0</v>
      </c>
      <c r="AI19" s="102">
        <f t="shared" si="2"/>
        <v>0</v>
      </c>
      <c r="AJ19" s="102">
        <f t="shared" si="3"/>
        <v>0</v>
      </c>
      <c r="AK19" s="102">
        <f t="shared" si="4"/>
        <v>0</v>
      </c>
      <c r="AL19" s="102">
        <f t="shared" si="5"/>
        <v>0</v>
      </c>
      <c r="AM19" s="102">
        <f t="shared" si="6"/>
        <v>0</v>
      </c>
      <c r="AN19" s="108">
        <f>+ROUND(Y19*'Coeficientes adicionales'!$P13,1)</f>
        <v>4491</v>
      </c>
      <c r="AO19" s="110">
        <f t="shared" si="7"/>
        <v>0</v>
      </c>
      <c r="AP19" s="103">
        <f>AA19*'Coeficientes adicionales'!$P13</f>
        <v>0</v>
      </c>
      <c r="AQ19" s="103">
        <f>AB19*'Coeficientes adicionales'!$P13</f>
        <v>0</v>
      </c>
      <c r="AR19" s="103">
        <f>AC19*'Coeficientes adicionales'!$P13</f>
        <v>0</v>
      </c>
      <c r="AS19" s="103">
        <f>AD19*'Coeficientes adicionales'!$P13</f>
        <v>0</v>
      </c>
      <c r="AT19" s="103">
        <f>AE19*'Coeficientes adicionales'!$P13</f>
        <v>0</v>
      </c>
      <c r="AU19" s="103">
        <f>AF19*'Coeficientes adicionales'!$P13</f>
        <v>0</v>
      </c>
      <c r="AV19" s="105">
        <f t="shared" si="8"/>
        <v>8.8817841970012523E-14</v>
      </c>
      <c r="AW19" s="102">
        <f t="shared" si="26"/>
        <v>0</v>
      </c>
      <c r="AX19" s="102">
        <f t="shared" si="9"/>
        <v>0</v>
      </c>
      <c r="AY19" s="102">
        <f t="shared" si="10"/>
        <v>0</v>
      </c>
      <c r="AZ19" s="102">
        <f t="shared" si="11"/>
        <v>0</v>
      </c>
      <c r="BA19" s="102">
        <f t="shared" si="12"/>
        <v>0</v>
      </c>
      <c r="BB19" s="102">
        <f t="shared" si="13"/>
        <v>0</v>
      </c>
      <c r="BC19" s="108">
        <f>Y19*'Coeficientes adicionales'!$K13</f>
        <v>19555.70963328725</v>
      </c>
      <c r="BD19" s="110">
        <f t="shared" si="27"/>
        <v>0</v>
      </c>
      <c r="BE19" s="103">
        <f>AA19*'Coeficientes adicionales'!$K13</f>
        <v>0</v>
      </c>
      <c r="BF19" s="103">
        <f>AB19*'Coeficientes adicionales'!$K13</f>
        <v>0</v>
      </c>
      <c r="BG19" s="103">
        <f>AC19*'Coeficientes adicionales'!$K13</f>
        <v>0</v>
      </c>
      <c r="BH19" s="103">
        <f>AD19*'Coeficientes adicionales'!$K13</f>
        <v>0</v>
      </c>
      <c r="BI19" s="103">
        <f>AE19*'Coeficientes adicionales'!$K13</f>
        <v>0</v>
      </c>
      <c r="BJ19" s="103">
        <f>AF19*'Coeficientes adicionales'!$K13</f>
        <v>0</v>
      </c>
      <c r="BK19" s="104">
        <f t="shared" si="14"/>
        <v>-7.7715611723760958E-14</v>
      </c>
      <c r="BL19" s="102">
        <f t="shared" si="28"/>
        <v>0</v>
      </c>
      <c r="BM19" s="102">
        <f t="shared" si="15"/>
        <v>0</v>
      </c>
      <c r="BN19" s="102">
        <f t="shared" si="16"/>
        <v>0</v>
      </c>
      <c r="BO19" s="102">
        <f t="shared" si="17"/>
        <v>0</v>
      </c>
      <c r="BP19" s="102">
        <f t="shared" si="18"/>
        <v>0</v>
      </c>
      <c r="BQ19" s="102">
        <f t="shared" si="19"/>
        <v>0</v>
      </c>
      <c r="BR19" s="108">
        <f>Y19*'Coeficientes adicionales'!$L13</f>
        <v>110579.99999999991</v>
      </c>
      <c r="BS19" s="110">
        <f t="shared" si="29"/>
        <v>0</v>
      </c>
      <c r="BT19" s="103">
        <f>AA19*'Coeficientes adicionales'!$L13</f>
        <v>0</v>
      </c>
      <c r="BU19" s="103">
        <f>AB19*'Coeficientes adicionales'!$L13</f>
        <v>0</v>
      </c>
      <c r="BV19" s="103">
        <f>AC19*'Coeficientes adicionales'!$L13</f>
        <v>0</v>
      </c>
      <c r="BW19" s="103">
        <f>AD19*'Coeficientes adicionales'!$L13</f>
        <v>0</v>
      </c>
      <c r="BX19" s="103">
        <f>AE19*'Coeficientes adicionales'!$L13</f>
        <v>0</v>
      </c>
      <c r="BY19" s="103">
        <f>AF19*'Coeficientes adicionales'!$L13</f>
        <v>0</v>
      </c>
      <c r="BZ19" s="104">
        <f t="shared" si="30"/>
        <v>-7.7715611723760958E-14</v>
      </c>
      <c r="CA19" s="102">
        <f t="shared" si="31"/>
        <v>0</v>
      </c>
      <c r="CB19" s="102">
        <f t="shared" si="32"/>
        <v>0</v>
      </c>
      <c r="CC19" s="102">
        <f t="shared" si="33"/>
        <v>0</v>
      </c>
      <c r="CD19" s="102">
        <f t="shared" si="34"/>
        <v>0</v>
      </c>
      <c r="CE19" s="102">
        <f t="shared" si="35"/>
        <v>0</v>
      </c>
      <c r="CF19" s="102">
        <f t="shared" si="36"/>
        <v>0</v>
      </c>
      <c r="CG19" s="108">
        <f>Y19*'Coeficientes adicionales'!$M13</f>
        <v>21098.999999999985</v>
      </c>
      <c r="CH19" s="110">
        <f t="shared" si="37"/>
        <v>0</v>
      </c>
      <c r="CI19" s="103">
        <f>AA19*'Coeficientes adicionales'!$M13</f>
        <v>0</v>
      </c>
      <c r="CJ19" s="103">
        <f>AB19*'Coeficientes adicionales'!$M13</f>
        <v>0</v>
      </c>
      <c r="CK19" s="103">
        <f>AC19*'Coeficientes adicionales'!$M13</f>
        <v>0</v>
      </c>
      <c r="CL19" s="103">
        <f>AD19*'Coeficientes adicionales'!$M13</f>
        <v>0</v>
      </c>
      <c r="CM19" s="103">
        <f>AE19*'Coeficientes adicionales'!$M13</f>
        <v>0</v>
      </c>
      <c r="CN19" s="103">
        <f>AF19*'Coeficientes adicionales'!$M13</f>
        <v>0</v>
      </c>
      <c r="CO19" s="104">
        <f t="shared" si="38"/>
        <v>-6.6613381477509392E-14</v>
      </c>
      <c r="CP19" s="102">
        <f t="shared" si="39"/>
        <v>0</v>
      </c>
      <c r="CQ19" s="102">
        <f t="shared" si="40"/>
        <v>0</v>
      </c>
      <c r="CR19" s="102">
        <f t="shared" si="41"/>
        <v>0</v>
      </c>
      <c r="CS19" s="102">
        <f t="shared" si="42"/>
        <v>0</v>
      </c>
      <c r="CT19" s="102">
        <f t="shared" si="43"/>
        <v>0</v>
      </c>
      <c r="CU19" s="102">
        <f t="shared" si="44"/>
        <v>0</v>
      </c>
      <c r="CV19" s="108">
        <f>Y19*'Coeficientes adicionales'!$N13</f>
        <v>479.9999999999996</v>
      </c>
      <c r="CW19" s="110">
        <f t="shared" si="45"/>
        <v>0</v>
      </c>
      <c r="CX19" s="103">
        <f>AA19*'Coeficientes adicionales'!$N13</f>
        <v>0</v>
      </c>
      <c r="CY19" s="103">
        <f>AB19*'Coeficientes adicionales'!$N13</f>
        <v>0</v>
      </c>
      <c r="CZ19" s="103">
        <f>AC19*'Coeficientes adicionales'!$N13</f>
        <v>0</v>
      </c>
      <c r="DA19" s="103">
        <f>AD19*'Coeficientes adicionales'!$N13</f>
        <v>0</v>
      </c>
      <c r="DB19" s="103">
        <f>AE19*'Coeficientes adicionales'!$N13</f>
        <v>0</v>
      </c>
      <c r="DC19" s="103">
        <f>AF19*'Coeficientes adicionales'!$N13</f>
        <v>0</v>
      </c>
      <c r="DD19" s="104">
        <f t="shared" si="46"/>
        <v>-7.7715611723760958E-14</v>
      </c>
      <c r="DE19" s="102">
        <f t="shared" si="47"/>
        <v>0</v>
      </c>
      <c r="DF19" s="102">
        <f t="shared" si="48"/>
        <v>0</v>
      </c>
      <c r="DG19" s="102">
        <f t="shared" si="49"/>
        <v>0</v>
      </c>
      <c r="DH19" s="102">
        <f t="shared" si="50"/>
        <v>0</v>
      </c>
      <c r="DI19" s="102">
        <f t="shared" si="51"/>
        <v>0</v>
      </c>
      <c r="DJ19" s="102">
        <f t="shared" si="52"/>
        <v>0</v>
      </c>
      <c r="DK19" s="108">
        <f>Y19*'Coeficientes adicionales'!$O13</f>
        <v>89000.999999999942</v>
      </c>
      <c r="DL19" s="110">
        <f t="shared" si="53"/>
        <v>0</v>
      </c>
      <c r="DM19" s="103">
        <f>AA19*'Coeficientes adicionales'!$O13</f>
        <v>0</v>
      </c>
      <c r="DN19" s="103">
        <f>AB19*'Coeficientes adicionales'!$O13</f>
        <v>0</v>
      </c>
      <c r="DO19" s="103">
        <f>AC19*'Coeficientes adicionales'!$O13</f>
        <v>0</v>
      </c>
      <c r="DP19" s="103">
        <f>AD19*'Coeficientes adicionales'!$O13</f>
        <v>0</v>
      </c>
      <c r="DQ19" s="103">
        <f>AE19*'Coeficientes adicionales'!$O13</f>
        <v>0</v>
      </c>
      <c r="DR19" s="103">
        <f>AF19*'Coeficientes adicionales'!$O13</f>
        <v>0</v>
      </c>
      <c r="DS19" s="105">
        <f t="shared" si="54"/>
        <v>-6.6613381477509392E-14</v>
      </c>
      <c r="DT19" s="102">
        <f t="shared" si="55"/>
        <v>0</v>
      </c>
      <c r="DU19" s="102">
        <f t="shared" si="56"/>
        <v>0</v>
      </c>
      <c r="DV19" s="102">
        <f t="shared" si="57"/>
        <v>0</v>
      </c>
      <c r="DW19" s="102">
        <f t="shared" si="58"/>
        <v>0</v>
      </c>
      <c r="DX19" s="102">
        <f t="shared" si="59"/>
        <v>0</v>
      </c>
      <c r="DY19" s="102">
        <f t="shared" si="60"/>
        <v>0</v>
      </c>
    </row>
    <row r="20" spans="1:129" ht="14.7" thickBot="1" x14ac:dyDescent="0.6">
      <c r="A20" s="59">
        <v>12</v>
      </c>
      <c r="B20" s="142" t="s">
        <v>11</v>
      </c>
      <c r="C20" s="4" t="s">
        <v>121</v>
      </c>
      <c r="D20" s="116">
        <f t="shared" si="24"/>
        <v>7956903.6344532231</v>
      </c>
      <c r="E20" s="93">
        <f>'Matriz Simetrica'!BY21</f>
        <v>88060.344036424998</v>
      </c>
      <c r="F20" s="93">
        <f>'Matriz Simetrica'!BZ21</f>
        <v>0</v>
      </c>
      <c r="G20" s="93">
        <f>'Matriz Simetrica'!CA21</f>
        <v>0</v>
      </c>
      <c r="H20" s="93">
        <f>'Matriz Simetrica'!CB21</f>
        <v>0</v>
      </c>
      <c r="I20" s="94">
        <f>'Matriz Simetrica'!CC21</f>
        <v>-1300.6799026458734</v>
      </c>
      <c r="J20" s="94">
        <f>'Matriz Simetrica'!CD21</f>
        <v>7870143.9703194443</v>
      </c>
      <c r="K20" s="95">
        <v>9176607.9999999963</v>
      </c>
      <c r="L20" s="60">
        <f>K20*'Coeficientes adicionales'!P14</f>
        <v>8592.9999999999964</v>
      </c>
      <c r="M20" s="274">
        <f>'Coeficientes adicionales'!C14</f>
        <v>239094.9551712526</v>
      </c>
      <c r="N20" s="274">
        <f>'Coeficientes adicionales'!D14</f>
        <v>4832773</v>
      </c>
      <c r="O20" s="274">
        <f>'Coeficientes adicionales'!E14</f>
        <v>617906</v>
      </c>
      <c r="P20" s="274">
        <f>'Coeficientes adicionales'!F14</f>
        <v>64665</v>
      </c>
      <c r="Q20" s="274">
        <f>'Coeficientes adicionales'!G14</f>
        <v>4150202</v>
      </c>
      <c r="R20" s="96">
        <f>IFERROR(D20+VLOOKUP(C20,'Componentes demanda final'!$D$9:$K$79,2,0),D20)</f>
        <v>7956903.6344532231</v>
      </c>
      <c r="S20" s="57">
        <f>IFERROR(E20+VLOOKUP($C20,'Componentes demanda final'!$D$9:$K$79,3,0),E20)</f>
        <v>88060.344036424998</v>
      </c>
      <c r="T20" s="57">
        <f>IFERROR(F20+VLOOKUP($C20,'Componentes demanda final'!$D$9:$K$79,4,0),F20)</f>
        <v>0</v>
      </c>
      <c r="U20" s="57">
        <f>IFERROR(G20+VLOOKUP($C20,'Componentes demanda final'!$D$9:$K$79,5,0),G20)</f>
        <v>0</v>
      </c>
      <c r="V20" s="57">
        <f>IFERROR(H20+VLOOKUP($C20,'Componentes demanda final'!$D$9:$K$79,6,0),H20)</f>
        <v>0</v>
      </c>
      <c r="W20" s="57">
        <f>IFERROR(I20+VLOOKUP($C20,'Componentes demanda final'!$D$9:$K$79,7,0),I20)</f>
        <v>-1300.6799026458734</v>
      </c>
      <c r="X20" s="57">
        <f>IFERROR(J20+VLOOKUP($C20,'Componentes demanda final'!$D$9:$K$79,8,0),J20)</f>
        <v>7870143.9703194443</v>
      </c>
      <c r="Y20" s="98">
        <v>9176607.9999999963</v>
      </c>
      <c r="Z20" s="110">
        <f t="shared" si="0"/>
        <v>0</v>
      </c>
      <c r="AA20" s="103">
        <v>0</v>
      </c>
      <c r="AB20" s="103">
        <v>0</v>
      </c>
      <c r="AC20" s="103">
        <v>0</v>
      </c>
      <c r="AD20" s="103">
        <v>0</v>
      </c>
      <c r="AE20" s="103">
        <v>0</v>
      </c>
      <c r="AF20" s="103">
        <v>0</v>
      </c>
      <c r="AG20" s="114">
        <f t="shared" si="1"/>
        <v>0</v>
      </c>
      <c r="AH20" s="113">
        <f t="shared" si="25"/>
        <v>0</v>
      </c>
      <c r="AI20" s="102">
        <f t="shared" si="2"/>
        <v>0</v>
      </c>
      <c r="AJ20" s="102">
        <f t="shared" si="3"/>
        <v>0</v>
      </c>
      <c r="AK20" s="102">
        <f t="shared" si="4"/>
        <v>0</v>
      </c>
      <c r="AL20" s="102">
        <f t="shared" si="5"/>
        <v>0</v>
      </c>
      <c r="AM20" s="102">
        <f t="shared" si="6"/>
        <v>0</v>
      </c>
      <c r="AN20" s="108">
        <f>+ROUND(Y20*'Coeficientes adicionales'!$P14,1)</f>
        <v>8593</v>
      </c>
      <c r="AO20" s="110">
        <f t="shared" si="7"/>
        <v>0</v>
      </c>
      <c r="AP20" s="103">
        <f>AA20*'Coeficientes adicionales'!$P14</f>
        <v>0</v>
      </c>
      <c r="AQ20" s="103">
        <f>AB20*'Coeficientes adicionales'!$P14</f>
        <v>0</v>
      </c>
      <c r="AR20" s="103">
        <f>AC20*'Coeficientes adicionales'!$P14</f>
        <v>0</v>
      </c>
      <c r="AS20" s="103">
        <f>AD20*'Coeficientes adicionales'!$P14</f>
        <v>0</v>
      </c>
      <c r="AT20" s="103">
        <f>AE20*'Coeficientes adicionales'!$P14</f>
        <v>0</v>
      </c>
      <c r="AU20" s="103">
        <f>AF20*'Coeficientes adicionales'!$P14</f>
        <v>0</v>
      </c>
      <c r="AV20" s="105">
        <f t="shared" si="8"/>
        <v>4.4408920985006262E-14</v>
      </c>
      <c r="AW20" s="102">
        <f t="shared" si="26"/>
        <v>0</v>
      </c>
      <c r="AX20" s="102">
        <f t="shared" si="9"/>
        <v>0</v>
      </c>
      <c r="AY20" s="102">
        <f t="shared" si="10"/>
        <v>0</v>
      </c>
      <c r="AZ20" s="102">
        <f t="shared" si="11"/>
        <v>0</v>
      </c>
      <c r="BA20" s="102">
        <f t="shared" si="12"/>
        <v>0</v>
      </c>
      <c r="BB20" s="102">
        <f t="shared" si="13"/>
        <v>0</v>
      </c>
      <c r="BC20" s="108">
        <f>Y20*'Coeficientes adicionales'!$K14</f>
        <v>239094.95517125251</v>
      </c>
      <c r="BD20" s="110">
        <f t="shared" si="27"/>
        <v>0</v>
      </c>
      <c r="BE20" s="103">
        <f>AA20*'Coeficientes adicionales'!$K14</f>
        <v>0</v>
      </c>
      <c r="BF20" s="103">
        <f>AB20*'Coeficientes adicionales'!$K14</f>
        <v>0</v>
      </c>
      <c r="BG20" s="103">
        <f>AC20*'Coeficientes adicionales'!$K14</f>
        <v>0</v>
      </c>
      <c r="BH20" s="103">
        <f>AD20*'Coeficientes adicionales'!$K14</f>
        <v>0</v>
      </c>
      <c r="BI20" s="103">
        <f>AE20*'Coeficientes adicionales'!$K14</f>
        <v>0</v>
      </c>
      <c r="BJ20" s="103">
        <f>AF20*'Coeficientes adicionales'!$K14</f>
        <v>0</v>
      </c>
      <c r="BK20" s="104">
        <f t="shared" si="14"/>
        <v>-3.3306690738754696E-14</v>
      </c>
      <c r="BL20" s="102">
        <f t="shared" si="28"/>
        <v>0</v>
      </c>
      <c r="BM20" s="102">
        <f t="shared" si="15"/>
        <v>0</v>
      </c>
      <c r="BN20" s="102">
        <f t="shared" si="16"/>
        <v>0</v>
      </c>
      <c r="BO20" s="102">
        <f t="shared" si="17"/>
        <v>0</v>
      </c>
      <c r="BP20" s="102">
        <f t="shared" si="18"/>
        <v>0</v>
      </c>
      <c r="BQ20" s="102">
        <f t="shared" si="19"/>
        <v>0</v>
      </c>
      <c r="BR20" s="108">
        <f>Y20*'Coeficientes adicionales'!$L14</f>
        <v>4832772.9999999981</v>
      </c>
      <c r="BS20" s="110">
        <f t="shared" si="29"/>
        <v>0</v>
      </c>
      <c r="BT20" s="103">
        <f>AA20*'Coeficientes adicionales'!$L14</f>
        <v>0</v>
      </c>
      <c r="BU20" s="103">
        <f>AB20*'Coeficientes adicionales'!$L14</f>
        <v>0</v>
      </c>
      <c r="BV20" s="103">
        <f>AC20*'Coeficientes adicionales'!$L14</f>
        <v>0</v>
      </c>
      <c r="BW20" s="103">
        <f>AD20*'Coeficientes adicionales'!$L14</f>
        <v>0</v>
      </c>
      <c r="BX20" s="103">
        <f>AE20*'Coeficientes adicionales'!$L14</f>
        <v>0</v>
      </c>
      <c r="BY20" s="103">
        <f>AF20*'Coeficientes adicionales'!$L14</f>
        <v>0</v>
      </c>
      <c r="BZ20" s="104">
        <f t="shared" si="30"/>
        <v>-3.3306690738754696E-14</v>
      </c>
      <c r="CA20" s="102">
        <f t="shared" si="31"/>
        <v>0</v>
      </c>
      <c r="CB20" s="102">
        <f t="shared" si="32"/>
        <v>0</v>
      </c>
      <c r="CC20" s="102">
        <f t="shared" si="33"/>
        <v>0</v>
      </c>
      <c r="CD20" s="102">
        <f t="shared" si="34"/>
        <v>0</v>
      </c>
      <c r="CE20" s="102">
        <f t="shared" si="35"/>
        <v>0</v>
      </c>
      <c r="CF20" s="102">
        <f t="shared" si="36"/>
        <v>0</v>
      </c>
      <c r="CG20" s="108">
        <f>Y20*'Coeficientes adicionales'!$M14</f>
        <v>617905.99999999977</v>
      </c>
      <c r="CH20" s="110">
        <f t="shared" si="37"/>
        <v>0</v>
      </c>
      <c r="CI20" s="103">
        <f>AA20*'Coeficientes adicionales'!$M14</f>
        <v>0</v>
      </c>
      <c r="CJ20" s="103">
        <f>AB20*'Coeficientes adicionales'!$M14</f>
        <v>0</v>
      </c>
      <c r="CK20" s="103">
        <f>AC20*'Coeficientes adicionales'!$M14</f>
        <v>0</v>
      </c>
      <c r="CL20" s="103">
        <f>AD20*'Coeficientes adicionales'!$M14</f>
        <v>0</v>
      </c>
      <c r="CM20" s="103">
        <f>AE20*'Coeficientes adicionales'!$M14</f>
        <v>0</v>
      </c>
      <c r="CN20" s="103">
        <f>AF20*'Coeficientes adicionales'!$M14</f>
        <v>0</v>
      </c>
      <c r="CO20" s="104">
        <f t="shared" si="38"/>
        <v>-3.3306690738754696E-14</v>
      </c>
      <c r="CP20" s="102">
        <f t="shared" si="39"/>
        <v>0</v>
      </c>
      <c r="CQ20" s="102">
        <f t="shared" si="40"/>
        <v>0</v>
      </c>
      <c r="CR20" s="102">
        <f t="shared" si="41"/>
        <v>0</v>
      </c>
      <c r="CS20" s="102">
        <f t="shared" si="42"/>
        <v>0</v>
      </c>
      <c r="CT20" s="102">
        <f t="shared" si="43"/>
        <v>0</v>
      </c>
      <c r="CU20" s="102">
        <f t="shared" si="44"/>
        <v>0</v>
      </c>
      <c r="CV20" s="108">
        <f>Y20*'Coeficientes adicionales'!$N14</f>
        <v>64664.999999999971</v>
      </c>
      <c r="CW20" s="110">
        <f t="shared" si="45"/>
        <v>0</v>
      </c>
      <c r="CX20" s="103">
        <f>AA20*'Coeficientes adicionales'!$N14</f>
        <v>0</v>
      </c>
      <c r="CY20" s="103">
        <f>AB20*'Coeficientes adicionales'!$N14</f>
        <v>0</v>
      </c>
      <c r="CZ20" s="103">
        <f>AC20*'Coeficientes adicionales'!$N14</f>
        <v>0</v>
      </c>
      <c r="DA20" s="103">
        <f>AD20*'Coeficientes adicionales'!$N14</f>
        <v>0</v>
      </c>
      <c r="DB20" s="103">
        <f>AE20*'Coeficientes adicionales'!$N14</f>
        <v>0</v>
      </c>
      <c r="DC20" s="103">
        <f>AF20*'Coeficientes adicionales'!$N14</f>
        <v>0</v>
      </c>
      <c r="DD20" s="104">
        <f t="shared" si="46"/>
        <v>-4.4408920985006262E-14</v>
      </c>
      <c r="DE20" s="102">
        <f t="shared" si="47"/>
        <v>0</v>
      </c>
      <c r="DF20" s="102">
        <f t="shared" si="48"/>
        <v>0</v>
      </c>
      <c r="DG20" s="102">
        <f t="shared" si="49"/>
        <v>0</v>
      </c>
      <c r="DH20" s="102">
        <f t="shared" si="50"/>
        <v>0</v>
      </c>
      <c r="DI20" s="102">
        <f t="shared" si="51"/>
        <v>0</v>
      </c>
      <c r="DJ20" s="102">
        <f t="shared" si="52"/>
        <v>0</v>
      </c>
      <c r="DK20" s="108">
        <f>Y20*'Coeficientes adicionales'!$O14</f>
        <v>4150201.9999999981</v>
      </c>
      <c r="DL20" s="110">
        <f t="shared" si="53"/>
        <v>0</v>
      </c>
      <c r="DM20" s="103">
        <f>AA20*'Coeficientes adicionales'!$O14</f>
        <v>0</v>
      </c>
      <c r="DN20" s="103">
        <f>AB20*'Coeficientes adicionales'!$O14</f>
        <v>0</v>
      </c>
      <c r="DO20" s="103">
        <f>AC20*'Coeficientes adicionales'!$O14</f>
        <v>0</v>
      </c>
      <c r="DP20" s="103">
        <f>AD20*'Coeficientes adicionales'!$O14</f>
        <v>0</v>
      </c>
      <c r="DQ20" s="103">
        <f>AE20*'Coeficientes adicionales'!$O14</f>
        <v>0</v>
      </c>
      <c r="DR20" s="103">
        <f>AF20*'Coeficientes adicionales'!$O14</f>
        <v>0</v>
      </c>
      <c r="DS20" s="105">
        <f t="shared" si="54"/>
        <v>-4.4408920985006262E-14</v>
      </c>
      <c r="DT20" s="102">
        <f t="shared" si="55"/>
        <v>0</v>
      </c>
      <c r="DU20" s="102">
        <f t="shared" si="56"/>
        <v>0</v>
      </c>
      <c r="DV20" s="102">
        <f t="shared" si="57"/>
        <v>0</v>
      </c>
      <c r="DW20" s="102">
        <f t="shared" si="58"/>
        <v>0</v>
      </c>
      <c r="DX20" s="102">
        <f t="shared" si="59"/>
        <v>0</v>
      </c>
      <c r="DY20" s="102">
        <f t="shared" si="60"/>
        <v>0</v>
      </c>
    </row>
    <row r="21" spans="1:129" ht="14.7" thickBot="1" x14ac:dyDescent="0.6">
      <c r="A21" s="59">
        <v>13</v>
      </c>
      <c r="B21" s="142" t="s">
        <v>12</v>
      </c>
      <c r="C21" s="4" t="s">
        <v>122</v>
      </c>
      <c r="D21" s="116">
        <f t="shared" si="24"/>
        <v>0</v>
      </c>
      <c r="E21" s="93">
        <f>'Matriz Simetrica'!BY22</f>
        <v>0</v>
      </c>
      <c r="F21" s="93">
        <f>'Matriz Simetrica'!BZ22</f>
        <v>0</v>
      </c>
      <c r="G21" s="93">
        <f>'Matriz Simetrica'!CA22</f>
        <v>0</v>
      </c>
      <c r="H21" s="93">
        <f>'Matriz Simetrica'!CB22</f>
        <v>0</v>
      </c>
      <c r="I21" s="94">
        <f>'Matriz Simetrica'!CC22</f>
        <v>0</v>
      </c>
      <c r="J21" s="94">
        <f>'Matriz Simetrica'!CD22</f>
        <v>0</v>
      </c>
      <c r="K21" s="95">
        <v>1561749.9999999991</v>
      </c>
      <c r="L21" s="60">
        <f>K21*'Coeficientes adicionales'!P15</f>
        <v>18211.999999999989</v>
      </c>
      <c r="M21" s="274">
        <f>'Coeficientes adicionales'!C15</f>
        <v>143642.17196288111</v>
      </c>
      <c r="N21" s="274">
        <f>'Coeficientes adicionales'!D15</f>
        <v>864704</v>
      </c>
      <c r="O21" s="274">
        <f>'Coeficientes adicionales'!E15</f>
        <v>222909</v>
      </c>
      <c r="P21" s="274">
        <f>'Coeficientes adicionales'!F15</f>
        <v>22748</v>
      </c>
      <c r="Q21" s="274">
        <f>'Coeficientes adicionales'!G15</f>
        <v>619047</v>
      </c>
      <c r="R21" s="96">
        <f>IFERROR(D21+VLOOKUP(C21,'Componentes demanda final'!$D$9:$K$79,2,0),D21)</f>
        <v>0</v>
      </c>
      <c r="S21" s="57">
        <f>IFERROR(E21+VLOOKUP($C21,'Componentes demanda final'!$D$9:$K$79,3,0),E21)</f>
        <v>0</v>
      </c>
      <c r="T21" s="57">
        <f>IFERROR(F21+VLOOKUP($C21,'Componentes demanda final'!$D$9:$K$79,4,0),F21)</f>
        <v>0</v>
      </c>
      <c r="U21" s="57">
        <f>IFERROR(G21+VLOOKUP($C21,'Componentes demanda final'!$D$9:$K$79,5,0),G21)</f>
        <v>0</v>
      </c>
      <c r="V21" s="57">
        <f>IFERROR(H21+VLOOKUP($C21,'Componentes demanda final'!$D$9:$K$79,6,0),H21)</f>
        <v>0</v>
      </c>
      <c r="W21" s="57">
        <f>IFERROR(I21+VLOOKUP($C21,'Componentes demanda final'!$D$9:$K$79,7,0),I21)</f>
        <v>0</v>
      </c>
      <c r="X21" s="57">
        <f>IFERROR(J21+VLOOKUP($C21,'Componentes demanda final'!$D$9:$K$79,8,0),J21)</f>
        <v>0</v>
      </c>
      <c r="Y21" s="98">
        <v>1561749.9999999991</v>
      </c>
      <c r="Z21" s="110">
        <f t="shared" si="0"/>
        <v>0</v>
      </c>
      <c r="AA21" s="103">
        <v>0</v>
      </c>
      <c r="AB21" s="103">
        <v>0</v>
      </c>
      <c r="AC21" s="103">
        <v>0</v>
      </c>
      <c r="AD21" s="103">
        <v>0</v>
      </c>
      <c r="AE21" s="103">
        <v>0</v>
      </c>
      <c r="AF21" s="103">
        <v>0</v>
      </c>
      <c r="AG21" s="114">
        <f t="shared" si="1"/>
        <v>0</v>
      </c>
      <c r="AH21" s="113">
        <f t="shared" si="25"/>
        <v>0</v>
      </c>
      <c r="AI21" s="102">
        <f t="shared" si="2"/>
        <v>0</v>
      </c>
      <c r="AJ21" s="102">
        <f t="shared" si="3"/>
        <v>0</v>
      </c>
      <c r="AK21" s="102">
        <f t="shared" si="4"/>
        <v>0</v>
      </c>
      <c r="AL21" s="102">
        <f t="shared" si="5"/>
        <v>0</v>
      </c>
      <c r="AM21" s="102">
        <f t="shared" si="6"/>
        <v>0</v>
      </c>
      <c r="AN21" s="108">
        <f>+ROUND(Y21*'Coeficientes adicionales'!$P15,1)</f>
        <v>18212</v>
      </c>
      <c r="AO21" s="110">
        <f t="shared" si="7"/>
        <v>0</v>
      </c>
      <c r="AP21" s="103">
        <f>AA21*'Coeficientes adicionales'!$P15</f>
        <v>0</v>
      </c>
      <c r="AQ21" s="103">
        <f>AB21*'Coeficientes adicionales'!$P15</f>
        <v>0</v>
      </c>
      <c r="AR21" s="103">
        <f>AC21*'Coeficientes adicionales'!$P15</f>
        <v>0</v>
      </c>
      <c r="AS21" s="103">
        <f>AD21*'Coeficientes adicionales'!$P15</f>
        <v>0</v>
      </c>
      <c r="AT21" s="103">
        <f>AE21*'Coeficientes adicionales'!$P15</f>
        <v>0</v>
      </c>
      <c r="AU21" s="103">
        <f>AF21*'Coeficientes adicionales'!$P15</f>
        <v>0</v>
      </c>
      <c r="AV21" s="105">
        <f t="shared" si="8"/>
        <v>6.6613381477509392E-14</v>
      </c>
      <c r="AW21" s="102">
        <f t="shared" si="26"/>
        <v>0</v>
      </c>
      <c r="AX21" s="102">
        <f t="shared" si="9"/>
        <v>0</v>
      </c>
      <c r="AY21" s="102">
        <f t="shared" si="10"/>
        <v>0</v>
      </c>
      <c r="AZ21" s="102">
        <f t="shared" si="11"/>
        <v>0</v>
      </c>
      <c r="BA21" s="102">
        <f t="shared" si="12"/>
        <v>0</v>
      </c>
      <c r="BB21" s="102">
        <f t="shared" si="13"/>
        <v>0</v>
      </c>
      <c r="BC21" s="108">
        <f>Y21*'Coeficientes adicionales'!$K15</f>
        <v>143642.17196288102</v>
      </c>
      <c r="BD21" s="110">
        <f t="shared" si="27"/>
        <v>0</v>
      </c>
      <c r="BE21" s="103">
        <f>AA21*'Coeficientes adicionales'!$K15</f>
        <v>0</v>
      </c>
      <c r="BF21" s="103">
        <f>AB21*'Coeficientes adicionales'!$K15</f>
        <v>0</v>
      </c>
      <c r="BG21" s="103">
        <f>AC21*'Coeficientes adicionales'!$K15</f>
        <v>0</v>
      </c>
      <c r="BH21" s="103">
        <f>AD21*'Coeficientes adicionales'!$K15</f>
        <v>0</v>
      </c>
      <c r="BI21" s="103">
        <f>AE21*'Coeficientes adicionales'!$K15</f>
        <v>0</v>
      </c>
      <c r="BJ21" s="103">
        <f>AF21*'Coeficientes adicionales'!$K15</f>
        <v>0</v>
      </c>
      <c r="BK21" s="104">
        <f t="shared" si="14"/>
        <v>-5.5511151231257827E-14</v>
      </c>
      <c r="BL21" s="102">
        <f t="shared" si="28"/>
        <v>0</v>
      </c>
      <c r="BM21" s="102">
        <f t="shared" si="15"/>
        <v>0</v>
      </c>
      <c r="BN21" s="102">
        <f t="shared" si="16"/>
        <v>0</v>
      </c>
      <c r="BO21" s="102">
        <f t="shared" si="17"/>
        <v>0</v>
      </c>
      <c r="BP21" s="102">
        <f t="shared" si="18"/>
        <v>0</v>
      </c>
      <c r="BQ21" s="102">
        <f t="shared" si="19"/>
        <v>0</v>
      </c>
      <c r="BR21" s="108">
        <f>Y21*'Coeficientes adicionales'!$L15</f>
        <v>864703.99999999942</v>
      </c>
      <c r="BS21" s="110">
        <f t="shared" si="29"/>
        <v>0</v>
      </c>
      <c r="BT21" s="103">
        <f>AA21*'Coeficientes adicionales'!$L15</f>
        <v>0</v>
      </c>
      <c r="BU21" s="103">
        <f>AB21*'Coeficientes adicionales'!$L15</f>
        <v>0</v>
      </c>
      <c r="BV21" s="103">
        <f>AC21*'Coeficientes adicionales'!$L15</f>
        <v>0</v>
      </c>
      <c r="BW21" s="103">
        <f>AD21*'Coeficientes adicionales'!$L15</f>
        <v>0</v>
      </c>
      <c r="BX21" s="103">
        <f>AE21*'Coeficientes adicionales'!$L15</f>
        <v>0</v>
      </c>
      <c r="BY21" s="103">
        <f>AF21*'Coeficientes adicionales'!$L15</f>
        <v>0</v>
      </c>
      <c r="BZ21" s="104">
        <f t="shared" si="30"/>
        <v>-6.6613381477509392E-14</v>
      </c>
      <c r="CA21" s="102">
        <f t="shared" si="31"/>
        <v>0</v>
      </c>
      <c r="CB21" s="102">
        <f t="shared" si="32"/>
        <v>0</v>
      </c>
      <c r="CC21" s="102">
        <f t="shared" si="33"/>
        <v>0</v>
      </c>
      <c r="CD21" s="102">
        <f t="shared" si="34"/>
        <v>0</v>
      </c>
      <c r="CE21" s="102">
        <f t="shared" si="35"/>
        <v>0</v>
      </c>
      <c r="CF21" s="102">
        <f t="shared" si="36"/>
        <v>0</v>
      </c>
      <c r="CG21" s="108">
        <f>Y21*'Coeficientes adicionales'!$M15</f>
        <v>222908.99999999985</v>
      </c>
      <c r="CH21" s="110">
        <f t="shared" si="37"/>
        <v>0</v>
      </c>
      <c r="CI21" s="103">
        <f>AA21*'Coeficientes adicionales'!$M15</f>
        <v>0</v>
      </c>
      <c r="CJ21" s="103">
        <f>AB21*'Coeficientes adicionales'!$M15</f>
        <v>0</v>
      </c>
      <c r="CK21" s="103">
        <f>AC21*'Coeficientes adicionales'!$M15</f>
        <v>0</v>
      </c>
      <c r="CL21" s="103">
        <f>AD21*'Coeficientes adicionales'!$M15</f>
        <v>0</v>
      </c>
      <c r="CM21" s="103">
        <f>AE21*'Coeficientes adicionales'!$M15</f>
        <v>0</v>
      </c>
      <c r="CN21" s="103">
        <f>AF21*'Coeficientes adicionales'!$M15</f>
        <v>0</v>
      </c>
      <c r="CO21" s="104">
        <f t="shared" si="38"/>
        <v>-6.6613381477509392E-14</v>
      </c>
      <c r="CP21" s="102">
        <f t="shared" si="39"/>
        <v>0</v>
      </c>
      <c r="CQ21" s="102">
        <f t="shared" si="40"/>
        <v>0</v>
      </c>
      <c r="CR21" s="102">
        <f t="shared" si="41"/>
        <v>0</v>
      </c>
      <c r="CS21" s="102">
        <f t="shared" si="42"/>
        <v>0</v>
      </c>
      <c r="CT21" s="102">
        <f t="shared" si="43"/>
        <v>0</v>
      </c>
      <c r="CU21" s="102">
        <f t="shared" si="44"/>
        <v>0</v>
      </c>
      <c r="CV21" s="108">
        <f>Y21*'Coeficientes adicionales'!$N15</f>
        <v>22747.999999999989</v>
      </c>
      <c r="CW21" s="110">
        <f t="shared" si="45"/>
        <v>0</v>
      </c>
      <c r="CX21" s="103">
        <f>AA21*'Coeficientes adicionales'!$N15</f>
        <v>0</v>
      </c>
      <c r="CY21" s="103">
        <f>AB21*'Coeficientes adicionales'!$N15</f>
        <v>0</v>
      </c>
      <c r="CZ21" s="103">
        <f>AC21*'Coeficientes adicionales'!$N15</f>
        <v>0</v>
      </c>
      <c r="DA21" s="103">
        <f>AD21*'Coeficientes adicionales'!$N15</f>
        <v>0</v>
      </c>
      <c r="DB21" s="103">
        <f>AE21*'Coeficientes adicionales'!$N15</f>
        <v>0</v>
      </c>
      <c r="DC21" s="103">
        <f>AF21*'Coeficientes adicionales'!$N15</f>
        <v>0</v>
      </c>
      <c r="DD21" s="104">
        <f t="shared" si="46"/>
        <v>-4.4408920985006262E-14</v>
      </c>
      <c r="DE21" s="102">
        <f t="shared" si="47"/>
        <v>0</v>
      </c>
      <c r="DF21" s="102">
        <f t="shared" si="48"/>
        <v>0</v>
      </c>
      <c r="DG21" s="102">
        <f t="shared" si="49"/>
        <v>0</v>
      </c>
      <c r="DH21" s="102">
        <f t="shared" si="50"/>
        <v>0</v>
      </c>
      <c r="DI21" s="102">
        <f t="shared" si="51"/>
        <v>0</v>
      </c>
      <c r="DJ21" s="102">
        <f t="shared" si="52"/>
        <v>0</v>
      </c>
      <c r="DK21" s="108">
        <f>Y21*'Coeficientes adicionales'!$O15</f>
        <v>619046.99999999965</v>
      </c>
      <c r="DL21" s="110">
        <f t="shared" si="53"/>
        <v>0</v>
      </c>
      <c r="DM21" s="103">
        <f>AA21*'Coeficientes adicionales'!$O15</f>
        <v>0</v>
      </c>
      <c r="DN21" s="103">
        <f>AB21*'Coeficientes adicionales'!$O15</f>
        <v>0</v>
      </c>
      <c r="DO21" s="103">
        <f>AC21*'Coeficientes adicionales'!$O15</f>
        <v>0</v>
      </c>
      <c r="DP21" s="103">
        <f>AD21*'Coeficientes adicionales'!$O15</f>
        <v>0</v>
      </c>
      <c r="DQ21" s="103">
        <f>AE21*'Coeficientes adicionales'!$O15</f>
        <v>0</v>
      </c>
      <c r="DR21" s="103">
        <f>AF21*'Coeficientes adicionales'!$O15</f>
        <v>0</v>
      </c>
      <c r="DS21" s="105">
        <f t="shared" si="54"/>
        <v>-5.5511151231257827E-14</v>
      </c>
      <c r="DT21" s="102">
        <f t="shared" si="55"/>
        <v>0</v>
      </c>
      <c r="DU21" s="102">
        <f t="shared" si="56"/>
        <v>0</v>
      </c>
      <c r="DV21" s="102">
        <f t="shared" si="57"/>
        <v>0</v>
      </c>
      <c r="DW21" s="102">
        <f t="shared" si="58"/>
        <v>0</v>
      </c>
      <c r="DX21" s="102">
        <f t="shared" si="59"/>
        <v>0</v>
      </c>
      <c r="DY21" s="102">
        <f t="shared" si="60"/>
        <v>0</v>
      </c>
    </row>
    <row r="22" spans="1:129" ht="14.7" thickBot="1" x14ac:dyDescent="0.6">
      <c r="A22" s="59">
        <v>14</v>
      </c>
      <c r="B22" s="142" t="s">
        <v>13</v>
      </c>
      <c r="C22" s="4" t="s">
        <v>123</v>
      </c>
      <c r="D22" s="116">
        <f t="shared" si="24"/>
        <v>104064.21248286108</v>
      </c>
      <c r="E22" s="93">
        <f>'Matriz Simetrica'!BY23</f>
        <v>193.50817838612824</v>
      </c>
      <c r="F22" s="93">
        <f>'Matriz Simetrica'!BZ23</f>
        <v>0</v>
      </c>
      <c r="G22" s="93">
        <f>'Matriz Simetrica'!CA23</f>
        <v>0</v>
      </c>
      <c r="H22" s="93">
        <f>'Matriz Simetrica'!CB23</f>
        <v>23.499099340022841</v>
      </c>
      <c r="I22" s="94">
        <f>'Matriz Simetrica'!CC23</f>
        <v>522</v>
      </c>
      <c r="J22" s="94">
        <f>'Matriz Simetrica'!CD23</f>
        <v>103325.20520513493</v>
      </c>
      <c r="K22" s="95">
        <v>343836.99999999994</v>
      </c>
      <c r="L22" s="60">
        <f>K22*'Coeficientes adicionales'!P16</f>
        <v>16677.999999999996</v>
      </c>
      <c r="M22" s="274">
        <f>'Coeficientes adicionales'!C16</f>
        <v>6739.8263763027053</v>
      </c>
      <c r="N22" s="274">
        <f>'Coeficientes adicionales'!D16</f>
        <v>231111</v>
      </c>
      <c r="O22" s="274">
        <f>'Coeficientes adicionales'!E16</f>
        <v>45717</v>
      </c>
      <c r="P22" s="274">
        <f>'Coeficientes adicionales'!F16</f>
        <v>1281</v>
      </c>
      <c r="Q22" s="274">
        <f>'Coeficientes adicionales'!G16</f>
        <v>184113</v>
      </c>
      <c r="R22" s="96">
        <f>IFERROR(D22+VLOOKUP(C22,'Componentes demanda final'!$D$9:$K$79,2,0),D22)</f>
        <v>104064.21248286108</v>
      </c>
      <c r="S22" s="57">
        <f>IFERROR(E22+VLOOKUP($C22,'Componentes demanda final'!$D$9:$K$79,3,0),E22)</f>
        <v>193.50817838612824</v>
      </c>
      <c r="T22" s="57">
        <f>IFERROR(F22+VLOOKUP($C22,'Componentes demanda final'!$D$9:$K$79,4,0),F22)</f>
        <v>0</v>
      </c>
      <c r="U22" s="57">
        <f>IFERROR(G22+VLOOKUP($C22,'Componentes demanda final'!$D$9:$K$79,5,0),G22)</f>
        <v>0</v>
      </c>
      <c r="V22" s="57">
        <f>IFERROR(H22+VLOOKUP($C22,'Componentes demanda final'!$D$9:$K$79,6,0),H22)</f>
        <v>23.499099340022841</v>
      </c>
      <c r="W22" s="57">
        <f>IFERROR(I22+VLOOKUP($C22,'Componentes demanda final'!$D$9:$K$79,7,0),I22)</f>
        <v>522</v>
      </c>
      <c r="X22" s="57">
        <f>IFERROR(J22+VLOOKUP($C22,'Componentes demanda final'!$D$9:$K$79,8,0),J22)</f>
        <v>103325.20520513493</v>
      </c>
      <c r="Y22" s="98">
        <v>343836.99999999994</v>
      </c>
      <c r="Z22" s="110">
        <f t="shared" si="0"/>
        <v>0</v>
      </c>
      <c r="AA22" s="103">
        <v>0</v>
      </c>
      <c r="AB22" s="103">
        <v>0</v>
      </c>
      <c r="AC22" s="103">
        <v>0</v>
      </c>
      <c r="AD22" s="103">
        <v>0</v>
      </c>
      <c r="AE22" s="103">
        <v>0</v>
      </c>
      <c r="AF22" s="103">
        <v>0</v>
      </c>
      <c r="AG22" s="114">
        <f t="shared" si="1"/>
        <v>0</v>
      </c>
      <c r="AH22" s="113">
        <f t="shared" si="25"/>
        <v>0</v>
      </c>
      <c r="AI22" s="102">
        <f t="shared" si="2"/>
        <v>0</v>
      </c>
      <c r="AJ22" s="102">
        <f t="shared" si="3"/>
        <v>0</v>
      </c>
      <c r="AK22" s="102">
        <f t="shared" si="4"/>
        <v>0</v>
      </c>
      <c r="AL22" s="102">
        <f t="shared" si="5"/>
        <v>0</v>
      </c>
      <c r="AM22" s="102">
        <f t="shared" si="6"/>
        <v>0</v>
      </c>
      <c r="AN22" s="108">
        <f>+ROUND(Y22*'Coeficientes adicionales'!$P16,1)</f>
        <v>16678</v>
      </c>
      <c r="AO22" s="110">
        <f t="shared" si="7"/>
        <v>0</v>
      </c>
      <c r="AP22" s="103">
        <f>AA22*'Coeficientes adicionales'!$P16</f>
        <v>0</v>
      </c>
      <c r="AQ22" s="103">
        <f>AB22*'Coeficientes adicionales'!$P16</f>
        <v>0</v>
      </c>
      <c r="AR22" s="103">
        <f>AC22*'Coeficientes adicionales'!$P16</f>
        <v>0</v>
      </c>
      <c r="AS22" s="103">
        <f>AD22*'Coeficientes adicionales'!$P16</f>
        <v>0</v>
      </c>
      <c r="AT22" s="103">
        <f>AE22*'Coeficientes adicionales'!$P16</f>
        <v>0</v>
      </c>
      <c r="AU22" s="103">
        <f>AF22*'Coeficientes adicionales'!$P16</f>
        <v>0</v>
      </c>
      <c r="AV22" s="105">
        <f t="shared" si="8"/>
        <v>2.2204460492503131E-14</v>
      </c>
      <c r="AW22" s="102">
        <f t="shared" si="26"/>
        <v>0</v>
      </c>
      <c r="AX22" s="102">
        <f t="shared" si="9"/>
        <v>0</v>
      </c>
      <c r="AY22" s="102">
        <f t="shared" si="10"/>
        <v>0</v>
      </c>
      <c r="AZ22" s="102">
        <f t="shared" si="11"/>
        <v>0</v>
      </c>
      <c r="BA22" s="102">
        <f t="shared" si="12"/>
        <v>0</v>
      </c>
      <c r="BB22" s="102">
        <f t="shared" si="13"/>
        <v>0</v>
      </c>
      <c r="BC22" s="108">
        <f>Y22*'Coeficientes adicionales'!$K16</f>
        <v>6739.8263763027044</v>
      </c>
      <c r="BD22" s="110">
        <f t="shared" si="27"/>
        <v>0</v>
      </c>
      <c r="BE22" s="103">
        <f>AA22*'Coeficientes adicionales'!$K16</f>
        <v>0</v>
      </c>
      <c r="BF22" s="103">
        <f>AB22*'Coeficientes adicionales'!$K16</f>
        <v>0</v>
      </c>
      <c r="BG22" s="103">
        <f>AC22*'Coeficientes adicionales'!$K16</f>
        <v>0</v>
      </c>
      <c r="BH22" s="103">
        <f>AD22*'Coeficientes adicionales'!$K16</f>
        <v>0</v>
      </c>
      <c r="BI22" s="103">
        <f>AE22*'Coeficientes adicionales'!$K16</f>
        <v>0</v>
      </c>
      <c r="BJ22" s="103">
        <f>AF22*'Coeficientes adicionales'!$K16</f>
        <v>0</v>
      </c>
      <c r="BK22" s="104">
        <f t="shared" si="14"/>
        <v>-1.1102230246251565E-14</v>
      </c>
      <c r="BL22" s="102">
        <f t="shared" si="28"/>
        <v>0</v>
      </c>
      <c r="BM22" s="102">
        <f t="shared" si="15"/>
        <v>0</v>
      </c>
      <c r="BN22" s="102">
        <f t="shared" si="16"/>
        <v>0</v>
      </c>
      <c r="BO22" s="102">
        <f t="shared" si="17"/>
        <v>0</v>
      </c>
      <c r="BP22" s="102">
        <f t="shared" si="18"/>
        <v>0</v>
      </c>
      <c r="BQ22" s="102">
        <f t="shared" si="19"/>
        <v>0</v>
      </c>
      <c r="BR22" s="108">
        <f>Y22*'Coeficientes adicionales'!$L16</f>
        <v>231110.99999999997</v>
      </c>
      <c r="BS22" s="110">
        <f t="shared" si="29"/>
        <v>0</v>
      </c>
      <c r="BT22" s="103">
        <f>AA22*'Coeficientes adicionales'!$L16</f>
        <v>0</v>
      </c>
      <c r="BU22" s="103">
        <f>AB22*'Coeficientes adicionales'!$L16</f>
        <v>0</v>
      </c>
      <c r="BV22" s="103">
        <f>AC22*'Coeficientes adicionales'!$L16</f>
        <v>0</v>
      </c>
      <c r="BW22" s="103">
        <f>AD22*'Coeficientes adicionales'!$L16</f>
        <v>0</v>
      </c>
      <c r="BX22" s="103">
        <f>AE22*'Coeficientes adicionales'!$L16</f>
        <v>0</v>
      </c>
      <c r="BY22" s="103">
        <f>AF22*'Coeficientes adicionales'!$L16</f>
        <v>0</v>
      </c>
      <c r="BZ22" s="104">
        <f t="shared" si="30"/>
        <v>-1.1102230246251565E-14</v>
      </c>
      <c r="CA22" s="102">
        <f t="shared" si="31"/>
        <v>0</v>
      </c>
      <c r="CB22" s="102">
        <f t="shared" si="32"/>
        <v>0</v>
      </c>
      <c r="CC22" s="102">
        <f t="shared" si="33"/>
        <v>0</v>
      </c>
      <c r="CD22" s="102">
        <f t="shared" si="34"/>
        <v>0</v>
      </c>
      <c r="CE22" s="102">
        <f t="shared" si="35"/>
        <v>0</v>
      </c>
      <c r="CF22" s="102">
        <f t="shared" si="36"/>
        <v>0</v>
      </c>
      <c r="CG22" s="108">
        <f>Y22*'Coeficientes adicionales'!$M16</f>
        <v>45716.999999999993</v>
      </c>
      <c r="CH22" s="110">
        <f t="shared" si="37"/>
        <v>0</v>
      </c>
      <c r="CI22" s="103">
        <f>AA22*'Coeficientes adicionales'!$M16</f>
        <v>0</v>
      </c>
      <c r="CJ22" s="103">
        <f>AB22*'Coeficientes adicionales'!$M16</f>
        <v>0</v>
      </c>
      <c r="CK22" s="103">
        <f>AC22*'Coeficientes adicionales'!$M16</f>
        <v>0</v>
      </c>
      <c r="CL22" s="103">
        <f>AD22*'Coeficientes adicionales'!$M16</f>
        <v>0</v>
      </c>
      <c r="CM22" s="103">
        <f>AE22*'Coeficientes adicionales'!$M16</f>
        <v>0</v>
      </c>
      <c r="CN22" s="103">
        <f>AF22*'Coeficientes adicionales'!$M16</f>
        <v>0</v>
      </c>
      <c r="CO22" s="104">
        <f t="shared" si="38"/>
        <v>-1.1102230246251565E-14</v>
      </c>
      <c r="CP22" s="102">
        <f t="shared" si="39"/>
        <v>0</v>
      </c>
      <c r="CQ22" s="102">
        <f t="shared" si="40"/>
        <v>0</v>
      </c>
      <c r="CR22" s="102">
        <f t="shared" si="41"/>
        <v>0</v>
      </c>
      <c r="CS22" s="102">
        <f t="shared" si="42"/>
        <v>0</v>
      </c>
      <c r="CT22" s="102">
        <f t="shared" si="43"/>
        <v>0</v>
      </c>
      <c r="CU22" s="102">
        <f t="shared" si="44"/>
        <v>0</v>
      </c>
      <c r="CV22" s="108">
        <f>Y22*'Coeficientes adicionales'!$N16</f>
        <v>1280.9999999999998</v>
      </c>
      <c r="CW22" s="110">
        <f t="shared" si="45"/>
        <v>0</v>
      </c>
      <c r="CX22" s="103">
        <f>AA22*'Coeficientes adicionales'!$N16</f>
        <v>0</v>
      </c>
      <c r="CY22" s="103">
        <f>AB22*'Coeficientes adicionales'!$N16</f>
        <v>0</v>
      </c>
      <c r="CZ22" s="103">
        <f>AC22*'Coeficientes adicionales'!$N16</f>
        <v>0</v>
      </c>
      <c r="DA22" s="103">
        <f>AD22*'Coeficientes adicionales'!$N16</f>
        <v>0</v>
      </c>
      <c r="DB22" s="103">
        <f>AE22*'Coeficientes adicionales'!$N16</f>
        <v>0</v>
      </c>
      <c r="DC22" s="103">
        <f>AF22*'Coeficientes adicionales'!$N16</f>
        <v>0</v>
      </c>
      <c r="DD22" s="104">
        <f t="shared" si="46"/>
        <v>-2.2204460492503131E-14</v>
      </c>
      <c r="DE22" s="102">
        <f t="shared" si="47"/>
        <v>0</v>
      </c>
      <c r="DF22" s="102">
        <f t="shared" si="48"/>
        <v>0</v>
      </c>
      <c r="DG22" s="102">
        <f t="shared" si="49"/>
        <v>0</v>
      </c>
      <c r="DH22" s="102">
        <f t="shared" si="50"/>
        <v>0</v>
      </c>
      <c r="DI22" s="102">
        <f t="shared" si="51"/>
        <v>0</v>
      </c>
      <c r="DJ22" s="102">
        <f t="shared" si="52"/>
        <v>0</v>
      </c>
      <c r="DK22" s="108">
        <f>Y22*'Coeficientes adicionales'!$O16</f>
        <v>184112.99999999997</v>
      </c>
      <c r="DL22" s="110">
        <f t="shared" si="53"/>
        <v>0</v>
      </c>
      <c r="DM22" s="103">
        <f>AA22*'Coeficientes adicionales'!$O16</f>
        <v>0</v>
      </c>
      <c r="DN22" s="103">
        <f>AB22*'Coeficientes adicionales'!$O16</f>
        <v>0</v>
      </c>
      <c r="DO22" s="103">
        <f>AC22*'Coeficientes adicionales'!$O16</f>
        <v>0</v>
      </c>
      <c r="DP22" s="103">
        <f>AD22*'Coeficientes adicionales'!$O16</f>
        <v>0</v>
      </c>
      <c r="DQ22" s="103">
        <f>AE22*'Coeficientes adicionales'!$O16</f>
        <v>0</v>
      </c>
      <c r="DR22" s="103">
        <f>AF22*'Coeficientes adicionales'!$O16</f>
        <v>0</v>
      </c>
      <c r="DS22" s="105">
        <f t="shared" si="54"/>
        <v>-1.1102230246251565E-14</v>
      </c>
      <c r="DT22" s="102">
        <f t="shared" si="55"/>
        <v>0</v>
      </c>
      <c r="DU22" s="102">
        <f t="shared" si="56"/>
        <v>0</v>
      </c>
      <c r="DV22" s="102">
        <f t="shared" si="57"/>
        <v>0</v>
      </c>
      <c r="DW22" s="102">
        <f t="shared" si="58"/>
        <v>0</v>
      </c>
      <c r="DX22" s="102">
        <f t="shared" si="59"/>
        <v>0</v>
      </c>
      <c r="DY22" s="102">
        <f t="shared" si="60"/>
        <v>0</v>
      </c>
    </row>
    <row r="23" spans="1:129" ht="14.7" thickBot="1" x14ac:dyDescent="0.6">
      <c r="A23" s="59">
        <v>15</v>
      </c>
      <c r="B23" s="142" t="s">
        <v>14</v>
      </c>
      <c r="C23" s="4" t="s">
        <v>124</v>
      </c>
      <c r="D23" s="116">
        <f t="shared" si="24"/>
        <v>818.05886586465306</v>
      </c>
      <c r="E23" s="93">
        <f>'Matriz Simetrica'!BY24</f>
        <v>545.45375655961948</v>
      </c>
      <c r="F23" s="93">
        <f>'Matriz Simetrica'!BZ24</f>
        <v>0</v>
      </c>
      <c r="G23" s="93">
        <f>'Matriz Simetrica'!CA24</f>
        <v>0</v>
      </c>
      <c r="H23" s="93">
        <f>'Matriz Simetrica'!CB24</f>
        <v>66.238399418998284</v>
      </c>
      <c r="I23" s="94">
        <f>'Matriz Simetrica'!CC24</f>
        <v>-926.7252032156714</v>
      </c>
      <c r="J23" s="94">
        <f>'Matriz Simetrica'!CD24</f>
        <v>1133.0919131017067</v>
      </c>
      <c r="K23" s="95">
        <v>358193.99999999971</v>
      </c>
      <c r="L23" s="60">
        <f>K23*'Coeficientes adicionales'!P17</f>
        <v>9976.9999999999927</v>
      </c>
      <c r="M23" s="274">
        <f>'Coeficientes adicionales'!C17</f>
        <v>7415.2339884875455</v>
      </c>
      <c r="N23" s="274">
        <f>'Coeficientes adicionales'!D17</f>
        <v>238841</v>
      </c>
      <c r="O23" s="274">
        <f>'Coeficientes adicionales'!E17</f>
        <v>35221</v>
      </c>
      <c r="P23" s="274">
        <f>'Coeficientes adicionales'!F17</f>
        <v>2060</v>
      </c>
      <c r="Q23" s="274">
        <f>'Coeficientes adicionales'!G17</f>
        <v>201560</v>
      </c>
      <c r="R23" s="96">
        <f>IFERROR(D23+VLOOKUP(C23,'Componentes demanda final'!$D$9:$K$79,2,0),D23)</f>
        <v>818.05886586465306</v>
      </c>
      <c r="S23" s="57">
        <f>IFERROR(E23+VLOOKUP($C23,'Componentes demanda final'!$D$9:$K$79,3,0),E23)</f>
        <v>545.45375655961948</v>
      </c>
      <c r="T23" s="57">
        <f>IFERROR(F23+VLOOKUP($C23,'Componentes demanda final'!$D$9:$K$79,4,0),F23)</f>
        <v>0</v>
      </c>
      <c r="U23" s="57">
        <f>IFERROR(G23+VLOOKUP($C23,'Componentes demanda final'!$D$9:$K$79,5,0),G23)</f>
        <v>0</v>
      </c>
      <c r="V23" s="57">
        <f>IFERROR(H23+VLOOKUP($C23,'Componentes demanda final'!$D$9:$K$79,6,0),H23)</f>
        <v>66.238399418998284</v>
      </c>
      <c r="W23" s="57">
        <f>IFERROR(I23+VLOOKUP($C23,'Componentes demanda final'!$D$9:$K$79,7,0),I23)</f>
        <v>-926.7252032156714</v>
      </c>
      <c r="X23" s="57">
        <f>IFERROR(J23+VLOOKUP($C23,'Componentes demanda final'!$D$9:$K$79,8,0),J23)</f>
        <v>1133.0919131017067</v>
      </c>
      <c r="Y23" s="98">
        <v>358193.99999999971</v>
      </c>
      <c r="Z23" s="110">
        <f t="shared" si="0"/>
        <v>0</v>
      </c>
      <c r="AA23" s="103">
        <v>0</v>
      </c>
      <c r="AB23" s="103">
        <v>0</v>
      </c>
      <c r="AC23" s="103">
        <v>0</v>
      </c>
      <c r="AD23" s="103">
        <v>0</v>
      </c>
      <c r="AE23" s="103">
        <v>0</v>
      </c>
      <c r="AF23" s="103">
        <v>0</v>
      </c>
      <c r="AG23" s="114">
        <f t="shared" si="1"/>
        <v>0</v>
      </c>
      <c r="AH23" s="113">
        <f t="shared" si="25"/>
        <v>0</v>
      </c>
      <c r="AI23" s="102">
        <f t="shared" si="2"/>
        <v>0</v>
      </c>
      <c r="AJ23" s="102">
        <f t="shared" si="3"/>
        <v>0</v>
      </c>
      <c r="AK23" s="102">
        <f t="shared" si="4"/>
        <v>0</v>
      </c>
      <c r="AL23" s="102">
        <f t="shared" si="5"/>
        <v>0</v>
      </c>
      <c r="AM23" s="102">
        <f t="shared" si="6"/>
        <v>0</v>
      </c>
      <c r="AN23" s="108">
        <f>+ROUND(Y23*'Coeficientes adicionales'!$P17,1)</f>
        <v>9977</v>
      </c>
      <c r="AO23" s="110">
        <f t="shared" si="7"/>
        <v>0</v>
      </c>
      <c r="AP23" s="103">
        <f>AA23*'Coeficientes adicionales'!$P17</f>
        <v>0</v>
      </c>
      <c r="AQ23" s="103">
        <f>AB23*'Coeficientes adicionales'!$P17</f>
        <v>0</v>
      </c>
      <c r="AR23" s="103">
        <f>AC23*'Coeficientes adicionales'!$P17</f>
        <v>0</v>
      </c>
      <c r="AS23" s="103">
        <f>AD23*'Coeficientes adicionales'!$P17</f>
        <v>0</v>
      </c>
      <c r="AT23" s="103">
        <f>AE23*'Coeficientes adicionales'!$P17</f>
        <v>0</v>
      </c>
      <c r="AU23" s="103">
        <f>AF23*'Coeficientes adicionales'!$P17</f>
        <v>0</v>
      </c>
      <c r="AV23" s="105">
        <f t="shared" si="8"/>
        <v>6.6613381477509392E-14</v>
      </c>
      <c r="AW23" s="102">
        <f t="shared" si="26"/>
        <v>0</v>
      </c>
      <c r="AX23" s="102">
        <f t="shared" si="9"/>
        <v>0</v>
      </c>
      <c r="AY23" s="102">
        <f t="shared" si="10"/>
        <v>0</v>
      </c>
      <c r="AZ23" s="102">
        <f t="shared" si="11"/>
        <v>0</v>
      </c>
      <c r="BA23" s="102">
        <f t="shared" si="12"/>
        <v>0</v>
      </c>
      <c r="BB23" s="102">
        <f t="shared" si="13"/>
        <v>0</v>
      </c>
      <c r="BC23" s="108">
        <f>Y23*'Coeficientes adicionales'!$K17</f>
        <v>7415.2339884875391</v>
      </c>
      <c r="BD23" s="110">
        <f t="shared" si="27"/>
        <v>0</v>
      </c>
      <c r="BE23" s="103">
        <f>AA23*'Coeficientes adicionales'!$K17</f>
        <v>0</v>
      </c>
      <c r="BF23" s="103">
        <f>AB23*'Coeficientes adicionales'!$K17</f>
        <v>0</v>
      </c>
      <c r="BG23" s="103">
        <f>AC23*'Coeficientes adicionales'!$K17</f>
        <v>0</v>
      </c>
      <c r="BH23" s="103">
        <f>AD23*'Coeficientes adicionales'!$K17</f>
        <v>0</v>
      </c>
      <c r="BI23" s="103">
        <f>AE23*'Coeficientes adicionales'!$K17</f>
        <v>0</v>
      </c>
      <c r="BJ23" s="103">
        <f>AF23*'Coeficientes adicionales'!$K17</f>
        <v>0</v>
      </c>
      <c r="BK23" s="104">
        <f t="shared" si="14"/>
        <v>-8.8817841970012523E-14</v>
      </c>
      <c r="BL23" s="102">
        <f t="shared" si="28"/>
        <v>0</v>
      </c>
      <c r="BM23" s="102">
        <f t="shared" si="15"/>
        <v>0</v>
      </c>
      <c r="BN23" s="102">
        <f t="shared" si="16"/>
        <v>0</v>
      </c>
      <c r="BO23" s="102">
        <f t="shared" si="17"/>
        <v>0</v>
      </c>
      <c r="BP23" s="102">
        <f t="shared" si="18"/>
        <v>0</v>
      </c>
      <c r="BQ23" s="102">
        <f t="shared" si="19"/>
        <v>0</v>
      </c>
      <c r="BR23" s="108">
        <f>Y23*'Coeficientes adicionales'!$L17</f>
        <v>238840.9999999998</v>
      </c>
      <c r="BS23" s="110">
        <f t="shared" si="29"/>
        <v>0</v>
      </c>
      <c r="BT23" s="103">
        <f>AA23*'Coeficientes adicionales'!$L17</f>
        <v>0</v>
      </c>
      <c r="BU23" s="103">
        <f>AB23*'Coeficientes adicionales'!$L17</f>
        <v>0</v>
      </c>
      <c r="BV23" s="103">
        <f>AC23*'Coeficientes adicionales'!$L17</f>
        <v>0</v>
      </c>
      <c r="BW23" s="103">
        <f>AD23*'Coeficientes adicionales'!$L17</f>
        <v>0</v>
      </c>
      <c r="BX23" s="103">
        <f>AE23*'Coeficientes adicionales'!$L17</f>
        <v>0</v>
      </c>
      <c r="BY23" s="103">
        <f>AF23*'Coeficientes adicionales'!$L17</f>
        <v>0</v>
      </c>
      <c r="BZ23" s="104">
        <f t="shared" si="30"/>
        <v>-8.8817841970012523E-14</v>
      </c>
      <c r="CA23" s="102">
        <f t="shared" si="31"/>
        <v>0</v>
      </c>
      <c r="CB23" s="102">
        <f t="shared" si="32"/>
        <v>0</v>
      </c>
      <c r="CC23" s="102">
        <f t="shared" si="33"/>
        <v>0</v>
      </c>
      <c r="CD23" s="102">
        <f t="shared" si="34"/>
        <v>0</v>
      </c>
      <c r="CE23" s="102">
        <f t="shared" si="35"/>
        <v>0</v>
      </c>
      <c r="CF23" s="102">
        <f t="shared" si="36"/>
        <v>0</v>
      </c>
      <c r="CG23" s="108">
        <f>Y23*'Coeficientes adicionales'!$M17</f>
        <v>35220.999999999971</v>
      </c>
      <c r="CH23" s="110">
        <f t="shared" si="37"/>
        <v>0</v>
      </c>
      <c r="CI23" s="103">
        <f>AA23*'Coeficientes adicionales'!$M17</f>
        <v>0</v>
      </c>
      <c r="CJ23" s="103">
        <f>AB23*'Coeficientes adicionales'!$M17</f>
        <v>0</v>
      </c>
      <c r="CK23" s="103">
        <f>AC23*'Coeficientes adicionales'!$M17</f>
        <v>0</v>
      </c>
      <c r="CL23" s="103">
        <f>AD23*'Coeficientes adicionales'!$M17</f>
        <v>0</v>
      </c>
      <c r="CM23" s="103">
        <f>AE23*'Coeficientes adicionales'!$M17</f>
        <v>0</v>
      </c>
      <c r="CN23" s="103">
        <f>AF23*'Coeficientes adicionales'!$M17</f>
        <v>0</v>
      </c>
      <c r="CO23" s="104">
        <f t="shared" si="38"/>
        <v>-7.7715611723760958E-14</v>
      </c>
      <c r="CP23" s="102">
        <f t="shared" si="39"/>
        <v>0</v>
      </c>
      <c r="CQ23" s="102">
        <f t="shared" si="40"/>
        <v>0</v>
      </c>
      <c r="CR23" s="102">
        <f t="shared" si="41"/>
        <v>0</v>
      </c>
      <c r="CS23" s="102">
        <f t="shared" si="42"/>
        <v>0</v>
      </c>
      <c r="CT23" s="102">
        <f t="shared" si="43"/>
        <v>0</v>
      </c>
      <c r="CU23" s="102">
        <f t="shared" si="44"/>
        <v>0</v>
      </c>
      <c r="CV23" s="108">
        <f>Y23*'Coeficientes adicionales'!$N17</f>
        <v>2059.9999999999982</v>
      </c>
      <c r="CW23" s="110">
        <f t="shared" si="45"/>
        <v>0</v>
      </c>
      <c r="CX23" s="103">
        <f>AA23*'Coeficientes adicionales'!$N17</f>
        <v>0</v>
      </c>
      <c r="CY23" s="103">
        <f>AB23*'Coeficientes adicionales'!$N17</f>
        <v>0</v>
      </c>
      <c r="CZ23" s="103">
        <f>AC23*'Coeficientes adicionales'!$N17</f>
        <v>0</v>
      </c>
      <c r="DA23" s="103">
        <f>AD23*'Coeficientes adicionales'!$N17</f>
        <v>0</v>
      </c>
      <c r="DB23" s="103">
        <f>AE23*'Coeficientes adicionales'!$N17</f>
        <v>0</v>
      </c>
      <c r="DC23" s="103">
        <f>AF23*'Coeficientes adicionales'!$N17</f>
        <v>0</v>
      </c>
      <c r="DD23" s="104">
        <f t="shared" si="46"/>
        <v>-8.8817841970012523E-14</v>
      </c>
      <c r="DE23" s="102">
        <f t="shared" si="47"/>
        <v>0</v>
      </c>
      <c r="DF23" s="102">
        <f t="shared" si="48"/>
        <v>0</v>
      </c>
      <c r="DG23" s="102">
        <f t="shared" si="49"/>
        <v>0</v>
      </c>
      <c r="DH23" s="102">
        <f t="shared" si="50"/>
        <v>0</v>
      </c>
      <c r="DI23" s="102">
        <f t="shared" si="51"/>
        <v>0</v>
      </c>
      <c r="DJ23" s="102">
        <f t="shared" si="52"/>
        <v>0</v>
      </c>
      <c r="DK23" s="108">
        <f>Y23*'Coeficientes adicionales'!$O17</f>
        <v>201559.99999999983</v>
      </c>
      <c r="DL23" s="110">
        <f t="shared" si="53"/>
        <v>0</v>
      </c>
      <c r="DM23" s="103">
        <f>AA23*'Coeficientes adicionales'!$O17</f>
        <v>0</v>
      </c>
      <c r="DN23" s="103">
        <f>AB23*'Coeficientes adicionales'!$O17</f>
        <v>0</v>
      </c>
      <c r="DO23" s="103">
        <f>AC23*'Coeficientes adicionales'!$O17</f>
        <v>0</v>
      </c>
      <c r="DP23" s="103">
        <f>AD23*'Coeficientes adicionales'!$O17</f>
        <v>0</v>
      </c>
      <c r="DQ23" s="103">
        <f>AE23*'Coeficientes adicionales'!$O17</f>
        <v>0</v>
      </c>
      <c r="DR23" s="103">
        <f>AF23*'Coeficientes adicionales'!$O17</f>
        <v>0</v>
      </c>
      <c r="DS23" s="105">
        <f t="shared" si="54"/>
        <v>-8.8817841970012523E-14</v>
      </c>
      <c r="DT23" s="102">
        <f t="shared" si="55"/>
        <v>0</v>
      </c>
      <c r="DU23" s="102">
        <f t="shared" si="56"/>
        <v>0</v>
      </c>
      <c r="DV23" s="102">
        <f t="shared" si="57"/>
        <v>0</v>
      </c>
      <c r="DW23" s="102">
        <f t="shared" si="58"/>
        <v>0</v>
      </c>
      <c r="DX23" s="102">
        <f t="shared" si="59"/>
        <v>0</v>
      </c>
      <c r="DY23" s="102">
        <f t="shared" si="60"/>
        <v>0</v>
      </c>
    </row>
    <row r="24" spans="1:129" ht="14.7" thickBot="1" x14ac:dyDescent="0.6">
      <c r="A24" s="59">
        <v>16</v>
      </c>
      <c r="B24" s="142" t="s">
        <v>15</v>
      </c>
      <c r="C24" s="4" t="s">
        <v>125</v>
      </c>
      <c r="D24" s="116">
        <f t="shared" si="24"/>
        <v>2476903.5535617513</v>
      </c>
      <c r="E24" s="93">
        <f>'Matriz Simetrica'!BY25</f>
        <v>2438371.2364186817</v>
      </c>
      <c r="F24" s="93">
        <f>'Matriz Simetrica'!BZ25</f>
        <v>0</v>
      </c>
      <c r="G24" s="93">
        <f>'Matriz Simetrica'!CA25</f>
        <v>0</v>
      </c>
      <c r="H24" s="93">
        <f>'Matriz Simetrica'!CB25</f>
        <v>8495.2314249567407</v>
      </c>
      <c r="I24" s="94">
        <f>'Matriz Simetrica'!CC25</f>
        <v>10226.593132924965</v>
      </c>
      <c r="J24" s="94">
        <f>'Matriz Simetrica'!CD25</f>
        <v>19810.492585188407</v>
      </c>
      <c r="K24" s="95">
        <v>3314025.9999999981</v>
      </c>
      <c r="L24" s="60">
        <f>K24*'Coeficientes adicionales'!P18</f>
        <v>33887.999999999985</v>
      </c>
      <c r="M24" s="274">
        <f>'Coeficientes adicionales'!C18</f>
        <v>100051.54118353041</v>
      </c>
      <c r="N24" s="274">
        <f>'Coeficientes adicionales'!D18</f>
        <v>1028333</v>
      </c>
      <c r="O24" s="274">
        <f>'Coeficientes adicionales'!E18</f>
        <v>295283</v>
      </c>
      <c r="P24" s="274">
        <f>'Coeficientes adicionales'!F18</f>
        <v>6599</v>
      </c>
      <c r="Q24" s="274">
        <f>'Coeficientes adicionales'!G18</f>
        <v>726451</v>
      </c>
      <c r="R24" s="96">
        <f>IFERROR(D24+VLOOKUP(C24,'Componentes demanda final'!$D$9:$K$79,2,0),D24)</f>
        <v>2476903.5535617513</v>
      </c>
      <c r="S24" s="57">
        <f>IFERROR(E24+VLOOKUP($C24,'Componentes demanda final'!$D$9:$K$79,3,0),E24)</f>
        <v>2438371.2364186817</v>
      </c>
      <c r="T24" s="57">
        <f>IFERROR(F24+VLOOKUP($C24,'Componentes demanda final'!$D$9:$K$79,4,0),F24)</f>
        <v>0</v>
      </c>
      <c r="U24" s="57">
        <f>IFERROR(G24+VLOOKUP($C24,'Componentes demanda final'!$D$9:$K$79,5,0),G24)</f>
        <v>0</v>
      </c>
      <c r="V24" s="57">
        <f>IFERROR(H24+VLOOKUP($C24,'Componentes demanda final'!$D$9:$K$79,6,0),H24)</f>
        <v>8495.2314249567407</v>
      </c>
      <c r="W24" s="57">
        <f>IFERROR(I24+VLOOKUP($C24,'Componentes demanda final'!$D$9:$K$79,7,0),I24)</f>
        <v>10226.593132924965</v>
      </c>
      <c r="X24" s="57">
        <f>IFERROR(J24+VLOOKUP($C24,'Componentes demanda final'!$D$9:$K$79,8,0),J24)</f>
        <v>19810.492585188407</v>
      </c>
      <c r="Y24" s="98">
        <v>3314025.9999999981</v>
      </c>
      <c r="Z24" s="110">
        <f t="shared" si="0"/>
        <v>0</v>
      </c>
      <c r="AA24" s="103">
        <v>0</v>
      </c>
      <c r="AB24" s="103">
        <v>0</v>
      </c>
      <c r="AC24" s="103">
        <v>0</v>
      </c>
      <c r="AD24" s="103">
        <v>0</v>
      </c>
      <c r="AE24" s="103">
        <v>0</v>
      </c>
      <c r="AF24" s="103">
        <v>0</v>
      </c>
      <c r="AG24" s="114">
        <f t="shared" si="1"/>
        <v>0</v>
      </c>
      <c r="AH24" s="113">
        <f t="shared" si="25"/>
        <v>0</v>
      </c>
      <c r="AI24" s="102">
        <f t="shared" si="2"/>
        <v>0</v>
      </c>
      <c r="AJ24" s="102">
        <f t="shared" si="3"/>
        <v>0</v>
      </c>
      <c r="AK24" s="102">
        <f t="shared" si="4"/>
        <v>0</v>
      </c>
      <c r="AL24" s="102">
        <f t="shared" si="5"/>
        <v>0</v>
      </c>
      <c r="AM24" s="102">
        <f t="shared" si="6"/>
        <v>0</v>
      </c>
      <c r="AN24" s="108">
        <f>+ROUND(Y24*'Coeficientes adicionales'!$P18,1)</f>
        <v>33888</v>
      </c>
      <c r="AO24" s="110">
        <f t="shared" si="7"/>
        <v>0</v>
      </c>
      <c r="AP24" s="103">
        <f>AA24*'Coeficientes adicionales'!$P18</f>
        <v>0</v>
      </c>
      <c r="AQ24" s="103">
        <f>AB24*'Coeficientes adicionales'!$P18</f>
        <v>0</v>
      </c>
      <c r="AR24" s="103">
        <f>AC24*'Coeficientes adicionales'!$P18</f>
        <v>0</v>
      </c>
      <c r="AS24" s="103">
        <f>AD24*'Coeficientes adicionales'!$P18</f>
        <v>0</v>
      </c>
      <c r="AT24" s="103">
        <f>AE24*'Coeficientes adicionales'!$P18</f>
        <v>0</v>
      </c>
      <c r="AU24" s="103">
        <f>AF24*'Coeficientes adicionales'!$P18</f>
        <v>0</v>
      </c>
      <c r="AV24" s="105">
        <f t="shared" si="8"/>
        <v>4.4408920985006262E-14</v>
      </c>
      <c r="AW24" s="102">
        <f t="shared" si="26"/>
        <v>0</v>
      </c>
      <c r="AX24" s="102">
        <f t="shared" si="9"/>
        <v>0</v>
      </c>
      <c r="AY24" s="102">
        <f t="shared" si="10"/>
        <v>0</v>
      </c>
      <c r="AZ24" s="102">
        <f t="shared" si="11"/>
        <v>0</v>
      </c>
      <c r="BA24" s="102">
        <f t="shared" si="12"/>
        <v>0</v>
      </c>
      <c r="BB24" s="102">
        <f t="shared" si="13"/>
        <v>0</v>
      </c>
      <c r="BC24" s="108">
        <f>Y24*'Coeficientes adicionales'!$K18</f>
        <v>100051.54118353035</v>
      </c>
      <c r="BD24" s="110">
        <f t="shared" si="27"/>
        <v>0</v>
      </c>
      <c r="BE24" s="103">
        <f>AA24*'Coeficientes adicionales'!$K18</f>
        <v>0</v>
      </c>
      <c r="BF24" s="103">
        <f>AB24*'Coeficientes adicionales'!$K18</f>
        <v>0</v>
      </c>
      <c r="BG24" s="103">
        <f>AC24*'Coeficientes adicionales'!$K18</f>
        <v>0</v>
      </c>
      <c r="BH24" s="103">
        <f>AD24*'Coeficientes adicionales'!$K18</f>
        <v>0</v>
      </c>
      <c r="BI24" s="103">
        <f>AE24*'Coeficientes adicionales'!$K18</f>
        <v>0</v>
      </c>
      <c r="BJ24" s="103">
        <f>AF24*'Coeficientes adicionales'!$K18</f>
        <v>0</v>
      </c>
      <c r="BK24" s="104">
        <f t="shared" si="14"/>
        <v>-5.5511151231257827E-14</v>
      </c>
      <c r="BL24" s="102">
        <f t="shared" si="28"/>
        <v>0</v>
      </c>
      <c r="BM24" s="102">
        <f t="shared" si="15"/>
        <v>0</v>
      </c>
      <c r="BN24" s="102">
        <f t="shared" si="16"/>
        <v>0</v>
      </c>
      <c r="BO24" s="102">
        <f t="shared" si="17"/>
        <v>0</v>
      </c>
      <c r="BP24" s="102">
        <f t="shared" si="18"/>
        <v>0</v>
      </c>
      <c r="BQ24" s="102">
        <f t="shared" si="19"/>
        <v>0</v>
      </c>
      <c r="BR24" s="108">
        <f>Y24*'Coeficientes adicionales'!$L18</f>
        <v>1028332.9999999995</v>
      </c>
      <c r="BS24" s="110">
        <f t="shared" si="29"/>
        <v>0</v>
      </c>
      <c r="BT24" s="103">
        <f>AA24*'Coeficientes adicionales'!$L18</f>
        <v>0</v>
      </c>
      <c r="BU24" s="103">
        <f>AB24*'Coeficientes adicionales'!$L18</f>
        <v>0</v>
      </c>
      <c r="BV24" s="103">
        <f>AC24*'Coeficientes adicionales'!$L18</f>
        <v>0</v>
      </c>
      <c r="BW24" s="103">
        <f>AD24*'Coeficientes adicionales'!$L18</f>
        <v>0</v>
      </c>
      <c r="BX24" s="103">
        <f>AE24*'Coeficientes adicionales'!$L18</f>
        <v>0</v>
      </c>
      <c r="BY24" s="103">
        <f>AF24*'Coeficientes adicionales'!$L18</f>
        <v>0</v>
      </c>
      <c r="BZ24" s="104">
        <f t="shared" si="30"/>
        <v>-4.4408920985006262E-14</v>
      </c>
      <c r="CA24" s="102">
        <f t="shared" si="31"/>
        <v>0</v>
      </c>
      <c r="CB24" s="102">
        <f t="shared" si="32"/>
        <v>0</v>
      </c>
      <c r="CC24" s="102">
        <f t="shared" si="33"/>
        <v>0</v>
      </c>
      <c r="CD24" s="102">
        <f t="shared" si="34"/>
        <v>0</v>
      </c>
      <c r="CE24" s="102">
        <f t="shared" si="35"/>
        <v>0</v>
      </c>
      <c r="CF24" s="102">
        <f t="shared" si="36"/>
        <v>0</v>
      </c>
      <c r="CG24" s="108">
        <f>Y24*'Coeficientes adicionales'!$M18</f>
        <v>295282.99999999983</v>
      </c>
      <c r="CH24" s="110">
        <f t="shared" si="37"/>
        <v>0</v>
      </c>
      <c r="CI24" s="103">
        <f>AA24*'Coeficientes adicionales'!$M18</f>
        <v>0</v>
      </c>
      <c r="CJ24" s="103">
        <f>AB24*'Coeficientes adicionales'!$M18</f>
        <v>0</v>
      </c>
      <c r="CK24" s="103">
        <f>AC24*'Coeficientes adicionales'!$M18</f>
        <v>0</v>
      </c>
      <c r="CL24" s="103">
        <f>AD24*'Coeficientes adicionales'!$M18</f>
        <v>0</v>
      </c>
      <c r="CM24" s="103">
        <f>AE24*'Coeficientes adicionales'!$M18</f>
        <v>0</v>
      </c>
      <c r="CN24" s="103">
        <f>AF24*'Coeficientes adicionales'!$M18</f>
        <v>0</v>
      </c>
      <c r="CO24" s="104">
        <f t="shared" si="38"/>
        <v>-5.5511151231257827E-14</v>
      </c>
      <c r="CP24" s="102">
        <f t="shared" si="39"/>
        <v>0</v>
      </c>
      <c r="CQ24" s="102">
        <f t="shared" si="40"/>
        <v>0</v>
      </c>
      <c r="CR24" s="102">
        <f t="shared" si="41"/>
        <v>0</v>
      </c>
      <c r="CS24" s="102">
        <f t="shared" si="42"/>
        <v>0</v>
      </c>
      <c r="CT24" s="102">
        <f t="shared" si="43"/>
        <v>0</v>
      </c>
      <c r="CU24" s="102">
        <f t="shared" si="44"/>
        <v>0</v>
      </c>
      <c r="CV24" s="108">
        <f>Y24*'Coeficientes adicionales'!$N18</f>
        <v>6598.9999999999955</v>
      </c>
      <c r="CW24" s="110">
        <f t="shared" si="45"/>
        <v>0</v>
      </c>
      <c r="CX24" s="103">
        <f>AA24*'Coeficientes adicionales'!$N18</f>
        <v>0</v>
      </c>
      <c r="CY24" s="103">
        <f>AB24*'Coeficientes adicionales'!$N18</f>
        <v>0</v>
      </c>
      <c r="CZ24" s="103">
        <f>AC24*'Coeficientes adicionales'!$N18</f>
        <v>0</v>
      </c>
      <c r="DA24" s="103">
        <f>AD24*'Coeficientes adicionales'!$N18</f>
        <v>0</v>
      </c>
      <c r="DB24" s="103">
        <f>AE24*'Coeficientes adicionales'!$N18</f>
        <v>0</v>
      </c>
      <c r="DC24" s="103">
        <f>AF24*'Coeficientes adicionales'!$N18</f>
        <v>0</v>
      </c>
      <c r="DD24" s="104">
        <f t="shared" si="46"/>
        <v>-6.6613381477509392E-14</v>
      </c>
      <c r="DE24" s="102">
        <f t="shared" si="47"/>
        <v>0</v>
      </c>
      <c r="DF24" s="102">
        <f t="shared" si="48"/>
        <v>0</v>
      </c>
      <c r="DG24" s="102">
        <f t="shared" si="49"/>
        <v>0</v>
      </c>
      <c r="DH24" s="102">
        <f t="shared" si="50"/>
        <v>0</v>
      </c>
      <c r="DI24" s="102">
        <f t="shared" si="51"/>
        <v>0</v>
      </c>
      <c r="DJ24" s="102">
        <f t="shared" si="52"/>
        <v>0</v>
      </c>
      <c r="DK24" s="108">
        <f>Y24*'Coeficientes adicionales'!$O18</f>
        <v>726450.99999999953</v>
      </c>
      <c r="DL24" s="110">
        <f t="shared" si="53"/>
        <v>0</v>
      </c>
      <c r="DM24" s="103">
        <f>AA24*'Coeficientes adicionales'!$O18</f>
        <v>0</v>
      </c>
      <c r="DN24" s="103">
        <f>AB24*'Coeficientes adicionales'!$O18</f>
        <v>0</v>
      </c>
      <c r="DO24" s="103">
        <f>AC24*'Coeficientes adicionales'!$O18</f>
        <v>0</v>
      </c>
      <c r="DP24" s="103">
        <f>AD24*'Coeficientes adicionales'!$O18</f>
        <v>0</v>
      </c>
      <c r="DQ24" s="103">
        <f>AE24*'Coeficientes adicionales'!$O18</f>
        <v>0</v>
      </c>
      <c r="DR24" s="103">
        <f>AF24*'Coeficientes adicionales'!$O18</f>
        <v>0</v>
      </c>
      <c r="DS24" s="105">
        <f t="shared" si="54"/>
        <v>-6.6613381477509392E-14</v>
      </c>
      <c r="DT24" s="102">
        <f t="shared" si="55"/>
        <v>0</v>
      </c>
      <c r="DU24" s="102">
        <f t="shared" si="56"/>
        <v>0</v>
      </c>
      <c r="DV24" s="102">
        <f t="shared" si="57"/>
        <v>0</v>
      </c>
      <c r="DW24" s="102">
        <f t="shared" si="58"/>
        <v>0</v>
      </c>
      <c r="DX24" s="102">
        <f t="shared" si="59"/>
        <v>0</v>
      </c>
      <c r="DY24" s="102">
        <f t="shared" si="60"/>
        <v>0</v>
      </c>
    </row>
    <row r="25" spans="1:129" ht="14.7" thickBot="1" x14ac:dyDescent="0.6">
      <c r="A25" s="59">
        <v>17</v>
      </c>
      <c r="B25" s="142" t="s">
        <v>16</v>
      </c>
      <c r="C25" s="4" t="s">
        <v>126</v>
      </c>
      <c r="D25" s="116">
        <f t="shared" si="24"/>
        <v>3765001.3295937064</v>
      </c>
      <c r="E25" s="93">
        <f>'Matriz Simetrica'!BY26</f>
        <v>480602.45303604129</v>
      </c>
      <c r="F25" s="93">
        <f>'Matriz Simetrica'!BZ26</f>
        <v>0</v>
      </c>
      <c r="G25" s="93">
        <f>'Matriz Simetrica'!CA26</f>
        <v>0</v>
      </c>
      <c r="H25" s="93">
        <f>'Matriz Simetrica'!CB26</f>
        <v>624.00380209092634</v>
      </c>
      <c r="I25" s="94">
        <f>'Matriz Simetrica'!CC26</f>
        <v>32118.474071067285</v>
      </c>
      <c r="J25" s="94">
        <f>'Matriz Simetrica'!CD26</f>
        <v>3251656.3986845068</v>
      </c>
      <c r="K25" s="95">
        <v>4064484.0000000023</v>
      </c>
      <c r="L25" s="60">
        <f>K25*'Coeficientes adicionales'!P19</f>
        <v>34933.000000000036</v>
      </c>
      <c r="M25" s="274">
        <f>'Coeficientes adicionales'!C19</f>
        <v>16725.819975001039</v>
      </c>
      <c r="N25" s="274">
        <f>'Coeficientes adicionales'!D19</f>
        <v>1083642</v>
      </c>
      <c r="O25" s="274">
        <f>'Coeficientes adicionales'!E19</f>
        <v>154661</v>
      </c>
      <c r="P25" s="274">
        <f>'Coeficientes adicionales'!F19</f>
        <v>8184</v>
      </c>
      <c r="Q25" s="274">
        <f>'Coeficientes adicionales'!G19</f>
        <v>920797</v>
      </c>
      <c r="R25" s="96">
        <f>IFERROR(D25+VLOOKUP(C25,'Componentes demanda final'!$D$9:$K$79,2,0),D25)</f>
        <v>3765001.3295937064</v>
      </c>
      <c r="S25" s="57">
        <f>IFERROR(E25+VLOOKUP($C25,'Componentes demanda final'!$D$9:$K$79,3,0),E25)</f>
        <v>480602.45303604129</v>
      </c>
      <c r="T25" s="57">
        <f>IFERROR(F25+VLOOKUP($C25,'Componentes demanda final'!$D$9:$K$79,4,0),F25)</f>
        <v>0</v>
      </c>
      <c r="U25" s="57">
        <f>IFERROR(G25+VLOOKUP($C25,'Componentes demanda final'!$D$9:$K$79,5,0),G25)</f>
        <v>0</v>
      </c>
      <c r="V25" s="57">
        <f>IFERROR(H25+VLOOKUP($C25,'Componentes demanda final'!$D$9:$K$79,6,0),H25)</f>
        <v>624.00380209092634</v>
      </c>
      <c r="W25" s="57">
        <f>IFERROR(I25+VLOOKUP($C25,'Componentes demanda final'!$D$9:$K$79,7,0),I25)</f>
        <v>32118.474071067285</v>
      </c>
      <c r="X25" s="57">
        <f>IFERROR(J25+VLOOKUP($C25,'Componentes demanda final'!$D$9:$K$79,8,0),J25)</f>
        <v>3251656.3986845068</v>
      </c>
      <c r="Y25" s="98">
        <v>4064484.0000000023</v>
      </c>
      <c r="Z25" s="110">
        <f t="shared" si="0"/>
        <v>0</v>
      </c>
      <c r="AA25" s="103">
        <v>0</v>
      </c>
      <c r="AB25" s="103">
        <v>0</v>
      </c>
      <c r="AC25" s="103">
        <v>0</v>
      </c>
      <c r="AD25" s="103">
        <v>0</v>
      </c>
      <c r="AE25" s="103">
        <v>0</v>
      </c>
      <c r="AF25" s="103">
        <v>0</v>
      </c>
      <c r="AG25" s="114">
        <f t="shared" si="1"/>
        <v>0</v>
      </c>
      <c r="AH25" s="113">
        <f t="shared" si="25"/>
        <v>0</v>
      </c>
      <c r="AI25" s="102">
        <f t="shared" si="2"/>
        <v>0</v>
      </c>
      <c r="AJ25" s="102">
        <f t="shared" si="3"/>
        <v>0</v>
      </c>
      <c r="AK25" s="102">
        <f t="shared" si="4"/>
        <v>0</v>
      </c>
      <c r="AL25" s="102">
        <f t="shared" si="5"/>
        <v>0</v>
      </c>
      <c r="AM25" s="102">
        <f t="shared" si="6"/>
        <v>0</v>
      </c>
      <c r="AN25" s="108">
        <f>+ROUND(Y25*'Coeficientes adicionales'!$P19,1)</f>
        <v>34933</v>
      </c>
      <c r="AO25" s="110">
        <f t="shared" si="7"/>
        <v>0</v>
      </c>
      <c r="AP25" s="103">
        <f>AA25*'Coeficientes adicionales'!$P19</f>
        <v>0</v>
      </c>
      <c r="AQ25" s="103">
        <f>AB25*'Coeficientes adicionales'!$P19</f>
        <v>0</v>
      </c>
      <c r="AR25" s="103">
        <f>AC25*'Coeficientes adicionales'!$P19</f>
        <v>0</v>
      </c>
      <c r="AS25" s="103">
        <f>AD25*'Coeficientes adicionales'!$P19</f>
        <v>0</v>
      </c>
      <c r="AT25" s="103">
        <f>AE25*'Coeficientes adicionales'!$P19</f>
        <v>0</v>
      </c>
      <c r="AU25" s="103">
        <f>AF25*'Coeficientes adicionales'!$P19</f>
        <v>0</v>
      </c>
      <c r="AV25" s="105">
        <f t="shared" si="8"/>
        <v>-9.9920072216264089E-14</v>
      </c>
      <c r="AW25" s="102">
        <f t="shared" si="26"/>
        <v>0</v>
      </c>
      <c r="AX25" s="102">
        <f t="shared" si="9"/>
        <v>0</v>
      </c>
      <c r="AY25" s="102">
        <f t="shared" si="10"/>
        <v>0</v>
      </c>
      <c r="AZ25" s="102">
        <f t="shared" si="11"/>
        <v>0</v>
      </c>
      <c r="BA25" s="102">
        <f t="shared" si="12"/>
        <v>0</v>
      </c>
      <c r="BB25" s="102">
        <f t="shared" si="13"/>
        <v>0</v>
      </c>
      <c r="BC25" s="108">
        <f>Y25*'Coeficientes adicionales'!$K19</f>
        <v>16725.819975001057</v>
      </c>
      <c r="BD25" s="110">
        <f t="shared" si="27"/>
        <v>0</v>
      </c>
      <c r="BE25" s="103">
        <f>AA25*'Coeficientes adicionales'!$K19</f>
        <v>0</v>
      </c>
      <c r="BF25" s="103">
        <f>AB25*'Coeficientes adicionales'!$K19</f>
        <v>0</v>
      </c>
      <c r="BG25" s="103">
        <f>AC25*'Coeficientes adicionales'!$K19</f>
        <v>0</v>
      </c>
      <c r="BH25" s="103">
        <f>AD25*'Coeficientes adicionales'!$K19</f>
        <v>0</v>
      </c>
      <c r="BI25" s="103">
        <f>AE25*'Coeficientes adicionales'!$K19</f>
        <v>0</v>
      </c>
      <c r="BJ25" s="103">
        <f>AF25*'Coeficientes adicionales'!$K19</f>
        <v>0</v>
      </c>
      <c r="BK25" s="104">
        <f t="shared" si="14"/>
        <v>1.1102230246251565E-13</v>
      </c>
      <c r="BL25" s="102">
        <f t="shared" si="28"/>
        <v>0</v>
      </c>
      <c r="BM25" s="102">
        <f t="shared" si="15"/>
        <v>0</v>
      </c>
      <c r="BN25" s="102">
        <f t="shared" si="16"/>
        <v>0</v>
      </c>
      <c r="BO25" s="102">
        <f t="shared" si="17"/>
        <v>0</v>
      </c>
      <c r="BP25" s="102">
        <f t="shared" si="18"/>
        <v>0</v>
      </c>
      <c r="BQ25" s="102">
        <f t="shared" si="19"/>
        <v>0</v>
      </c>
      <c r="BR25" s="108">
        <f>Y25*'Coeficientes adicionales'!$L19</f>
        <v>1083642.0000000012</v>
      </c>
      <c r="BS25" s="110">
        <f t="shared" si="29"/>
        <v>0</v>
      </c>
      <c r="BT25" s="103">
        <f>AA25*'Coeficientes adicionales'!$L19</f>
        <v>0</v>
      </c>
      <c r="BU25" s="103">
        <f>AB25*'Coeficientes adicionales'!$L19</f>
        <v>0</v>
      </c>
      <c r="BV25" s="103">
        <f>AC25*'Coeficientes adicionales'!$L19</f>
        <v>0</v>
      </c>
      <c r="BW25" s="103">
        <f>AD25*'Coeficientes adicionales'!$L19</f>
        <v>0</v>
      </c>
      <c r="BX25" s="103">
        <f>AE25*'Coeficientes adicionales'!$L19</f>
        <v>0</v>
      </c>
      <c r="BY25" s="103">
        <f>AF25*'Coeficientes adicionales'!$L19</f>
        <v>0</v>
      </c>
      <c r="BZ25" s="104">
        <f t="shared" si="30"/>
        <v>1.1102230246251565E-13</v>
      </c>
      <c r="CA25" s="102">
        <f t="shared" si="31"/>
        <v>0</v>
      </c>
      <c r="CB25" s="102">
        <f t="shared" si="32"/>
        <v>0</v>
      </c>
      <c r="CC25" s="102">
        <f t="shared" si="33"/>
        <v>0</v>
      </c>
      <c r="CD25" s="102">
        <f t="shared" si="34"/>
        <v>0</v>
      </c>
      <c r="CE25" s="102">
        <f t="shared" si="35"/>
        <v>0</v>
      </c>
      <c r="CF25" s="102">
        <f t="shared" si="36"/>
        <v>0</v>
      </c>
      <c r="CG25" s="108">
        <f>Y25*'Coeficientes adicionales'!$M19</f>
        <v>154661.00000000017</v>
      </c>
      <c r="CH25" s="110">
        <f t="shared" si="37"/>
        <v>0</v>
      </c>
      <c r="CI25" s="103">
        <f>AA25*'Coeficientes adicionales'!$M19</f>
        <v>0</v>
      </c>
      <c r="CJ25" s="103">
        <f>AB25*'Coeficientes adicionales'!$M19</f>
        <v>0</v>
      </c>
      <c r="CK25" s="103">
        <f>AC25*'Coeficientes adicionales'!$M19</f>
        <v>0</v>
      </c>
      <c r="CL25" s="103">
        <f>AD25*'Coeficientes adicionales'!$M19</f>
        <v>0</v>
      </c>
      <c r="CM25" s="103">
        <f>AE25*'Coeficientes adicionales'!$M19</f>
        <v>0</v>
      </c>
      <c r="CN25" s="103">
        <f>AF25*'Coeficientes adicionales'!$M19</f>
        <v>0</v>
      </c>
      <c r="CO25" s="104">
        <f t="shared" si="38"/>
        <v>1.1102230246251565E-13</v>
      </c>
      <c r="CP25" s="102">
        <f t="shared" si="39"/>
        <v>0</v>
      </c>
      <c r="CQ25" s="102">
        <f t="shared" si="40"/>
        <v>0</v>
      </c>
      <c r="CR25" s="102">
        <f t="shared" si="41"/>
        <v>0</v>
      </c>
      <c r="CS25" s="102">
        <f t="shared" si="42"/>
        <v>0</v>
      </c>
      <c r="CT25" s="102">
        <f t="shared" si="43"/>
        <v>0</v>
      </c>
      <c r="CU25" s="102">
        <f t="shared" si="44"/>
        <v>0</v>
      </c>
      <c r="CV25" s="108">
        <f>Y25*'Coeficientes adicionales'!$N19</f>
        <v>8184.0000000000073</v>
      </c>
      <c r="CW25" s="110">
        <f t="shared" si="45"/>
        <v>7.2759576141834259E-12</v>
      </c>
      <c r="CX25" s="103">
        <f>AA25*'Coeficientes adicionales'!$N19</f>
        <v>0</v>
      </c>
      <c r="CY25" s="103">
        <f>AB25*'Coeficientes adicionales'!$N19</f>
        <v>0</v>
      </c>
      <c r="CZ25" s="103">
        <f>AC25*'Coeficientes adicionales'!$N19</f>
        <v>0</v>
      </c>
      <c r="DA25" s="103">
        <f>AD25*'Coeficientes adicionales'!$N19</f>
        <v>0</v>
      </c>
      <c r="DB25" s="103">
        <f>AE25*'Coeficientes adicionales'!$N19</f>
        <v>0</v>
      </c>
      <c r="DC25" s="103">
        <f>AF25*'Coeficientes adicionales'!$N19</f>
        <v>0</v>
      </c>
      <c r="DD25" s="104">
        <f t="shared" si="46"/>
        <v>8.8817841970012523E-14</v>
      </c>
      <c r="DE25" s="102">
        <f t="shared" si="47"/>
        <v>0</v>
      </c>
      <c r="DF25" s="102">
        <f t="shared" si="48"/>
        <v>0</v>
      </c>
      <c r="DG25" s="102">
        <f t="shared" si="49"/>
        <v>0</v>
      </c>
      <c r="DH25" s="102">
        <f t="shared" si="50"/>
        <v>0</v>
      </c>
      <c r="DI25" s="102">
        <f t="shared" si="51"/>
        <v>0</v>
      </c>
      <c r="DJ25" s="102">
        <f t="shared" si="52"/>
        <v>0</v>
      </c>
      <c r="DK25" s="108">
        <f>Y25*'Coeficientes adicionales'!$O19</f>
        <v>920797.00000000093</v>
      </c>
      <c r="DL25" s="110">
        <f t="shared" si="53"/>
        <v>9.3132257461547852E-10</v>
      </c>
      <c r="DM25" s="103">
        <f>AA25*'Coeficientes adicionales'!$O19</f>
        <v>0</v>
      </c>
      <c r="DN25" s="103">
        <f>AB25*'Coeficientes adicionales'!$O19</f>
        <v>0</v>
      </c>
      <c r="DO25" s="103">
        <f>AC25*'Coeficientes adicionales'!$O19</f>
        <v>0</v>
      </c>
      <c r="DP25" s="103">
        <f>AD25*'Coeficientes adicionales'!$O19</f>
        <v>0</v>
      </c>
      <c r="DQ25" s="103">
        <f>AE25*'Coeficientes adicionales'!$O19</f>
        <v>0</v>
      </c>
      <c r="DR25" s="103">
        <f>AF25*'Coeficientes adicionales'!$O19</f>
        <v>0</v>
      </c>
      <c r="DS25" s="105">
        <f t="shared" si="54"/>
        <v>1.1102230246251565E-13</v>
      </c>
      <c r="DT25" s="102">
        <f t="shared" si="55"/>
        <v>0</v>
      </c>
      <c r="DU25" s="102">
        <f t="shared" si="56"/>
        <v>0</v>
      </c>
      <c r="DV25" s="102">
        <f t="shared" si="57"/>
        <v>0</v>
      </c>
      <c r="DW25" s="102">
        <f t="shared" si="58"/>
        <v>0</v>
      </c>
      <c r="DX25" s="102">
        <f t="shared" si="59"/>
        <v>0</v>
      </c>
      <c r="DY25" s="102">
        <f t="shared" si="60"/>
        <v>0</v>
      </c>
    </row>
    <row r="26" spans="1:129" ht="14.7" thickBot="1" x14ac:dyDescent="0.6">
      <c r="A26" s="59">
        <v>18</v>
      </c>
      <c r="B26" s="142" t="s">
        <v>17</v>
      </c>
      <c r="C26" s="4" t="s">
        <v>127</v>
      </c>
      <c r="D26" s="116">
        <f t="shared" si="24"/>
        <v>759182.54042039788</v>
      </c>
      <c r="E26" s="93">
        <f>'Matriz Simetrica'!BY27</f>
        <v>71630.886273257289</v>
      </c>
      <c r="F26" s="93">
        <f>'Matriz Simetrica'!BZ27</f>
        <v>0</v>
      </c>
      <c r="G26" s="93">
        <f>'Matriz Simetrica'!CA27</f>
        <v>0</v>
      </c>
      <c r="H26" s="93">
        <f>'Matriz Simetrica'!CB27</f>
        <v>589.03072887272606</v>
      </c>
      <c r="I26" s="94">
        <f>'Matriz Simetrica'!CC27</f>
        <v>-387.28414340536676</v>
      </c>
      <c r="J26" s="94">
        <f>'Matriz Simetrica'!CD27</f>
        <v>687349.9075616732</v>
      </c>
      <c r="K26" s="95">
        <v>967834.99999999953</v>
      </c>
      <c r="L26" s="60">
        <f>K26*'Coeficientes adicionales'!P20</f>
        <v>14105.999999999993</v>
      </c>
      <c r="M26" s="274">
        <f>'Coeficientes adicionales'!C20</f>
        <v>32046.312448469998</v>
      </c>
      <c r="N26" s="274">
        <f>'Coeficientes adicionales'!D20</f>
        <v>525597</v>
      </c>
      <c r="O26" s="274">
        <f>'Coeficientes adicionales'!E20</f>
        <v>155393</v>
      </c>
      <c r="P26" s="274">
        <f>'Coeficientes adicionales'!F20</f>
        <v>1944</v>
      </c>
      <c r="Q26" s="274">
        <f>'Coeficientes adicionales'!G20</f>
        <v>368260</v>
      </c>
      <c r="R26" s="96">
        <f>IFERROR(D26+VLOOKUP(C26,'Componentes demanda final'!$D$9:$K$79,2,0),D26)</f>
        <v>759182.54042039788</v>
      </c>
      <c r="S26" s="57">
        <f>IFERROR(E26+VLOOKUP($C26,'Componentes demanda final'!$D$9:$K$79,3,0),E26)</f>
        <v>71630.886273257289</v>
      </c>
      <c r="T26" s="57">
        <f>IFERROR(F26+VLOOKUP($C26,'Componentes demanda final'!$D$9:$K$79,4,0),F26)</f>
        <v>0</v>
      </c>
      <c r="U26" s="57">
        <f>IFERROR(G26+VLOOKUP($C26,'Componentes demanda final'!$D$9:$K$79,5,0),G26)</f>
        <v>0</v>
      </c>
      <c r="V26" s="57">
        <f>IFERROR(H26+VLOOKUP($C26,'Componentes demanda final'!$D$9:$K$79,6,0),H26)</f>
        <v>589.03072887272606</v>
      </c>
      <c r="W26" s="57">
        <f>IFERROR(I26+VLOOKUP($C26,'Componentes demanda final'!$D$9:$K$79,7,0),I26)</f>
        <v>-387.28414340536676</v>
      </c>
      <c r="X26" s="57">
        <f>IFERROR(J26+VLOOKUP($C26,'Componentes demanda final'!$D$9:$K$79,8,0),J26)</f>
        <v>687349.9075616732</v>
      </c>
      <c r="Y26" s="98">
        <v>967834.99999999953</v>
      </c>
      <c r="Z26" s="110">
        <f t="shared" si="0"/>
        <v>0</v>
      </c>
      <c r="AA26" s="103">
        <v>0</v>
      </c>
      <c r="AB26" s="103">
        <v>0</v>
      </c>
      <c r="AC26" s="103">
        <v>0</v>
      </c>
      <c r="AD26" s="103">
        <v>0</v>
      </c>
      <c r="AE26" s="103">
        <v>0</v>
      </c>
      <c r="AF26" s="103">
        <v>0</v>
      </c>
      <c r="AG26" s="114">
        <f t="shared" si="1"/>
        <v>0</v>
      </c>
      <c r="AH26" s="113">
        <f t="shared" si="25"/>
        <v>0</v>
      </c>
      <c r="AI26" s="102">
        <f t="shared" si="2"/>
        <v>0</v>
      </c>
      <c r="AJ26" s="102">
        <f t="shared" si="3"/>
        <v>0</v>
      </c>
      <c r="AK26" s="102">
        <f t="shared" si="4"/>
        <v>0</v>
      </c>
      <c r="AL26" s="102">
        <f t="shared" si="5"/>
        <v>0</v>
      </c>
      <c r="AM26" s="102">
        <f t="shared" si="6"/>
        <v>0</v>
      </c>
      <c r="AN26" s="108">
        <f>+ROUND(Y26*'Coeficientes adicionales'!$P20,1)</f>
        <v>14106</v>
      </c>
      <c r="AO26" s="110">
        <f t="shared" si="7"/>
        <v>0</v>
      </c>
      <c r="AP26" s="103">
        <f>AA26*'Coeficientes adicionales'!$P20</f>
        <v>0</v>
      </c>
      <c r="AQ26" s="103">
        <f>AB26*'Coeficientes adicionales'!$P20</f>
        <v>0</v>
      </c>
      <c r="AR26" s="103">
        <f>AC26*'Coeficientes adicionales'!$P20</f>
        <v>0</v>
      </c>
      <c r="AS26" s="103">
        <f>AD26*'Coeficientes adicionales'!$P20</f>
        <v>0</v>
      </c>
      <c r="AT26" s="103">
        <f>AE26*'Coeficientes adicionales'!$P20</f>
        <v>0</v>
      </c>
      <c r="AU26" s="103">
        <f>AF26*'Coeficientes adicionales'!$P20</f>
        <v>0</v>
      </c>
      <c r="AV26" s="105">
        <f t="shared" si="8"/>
        <v>4.4408920985006262E-14</v>
      </c>
      <c r="AW26" s="102">
        <f t="shared" si="26"/>
        <v>0</v>
      </c>
      <c r="AX26" s="102">
        <f t="shared" si="9"/>
        <v>0</v>
      </c>
      <c r="AY26" s="102">
        <f t="shared" si="10"/>
        <v>0</v>
      </c>
      <c r="AZ26" s="102">
        <f t="shared" si="11"/>
        <v>0</v>
      </c>
      <c r="BA26" s="102">
        <f t="shared" si="12"/>
        <v>0</v>
      </c>
      <c r="BB26" s="102">
        <f t="shared" si="13"/>
        <v>0</v>
      </c>
      <c r="BC26" s="108">
        <f>Y26*'Coeficientes adicionales'!$K20</f>
        <v>32046.312448469984</v>
      </c>
      <c r="BD26" s="110">
        <f t="shared" si="27"/>
        <v>0</v>
      </c>
      <c r="BE26" s="103">
        <f>AA26*'Coeficientes adicionales'!$K20</f>
        <v>0</v>
      </c>
      <c r="BF26" s="103">
        <f>AB26*'Coeficientes adicionales'!$K20</f>
        <v>0</v>
      </c>
      <c r="BG26" s="103">
        <f>AC26*'Coeficientes adicionales'!$K20</f>
        <v>0</v>
      </c>
      <c r="BH26" s="103">
        <f>AD26*'Coeficientes adicionales'!$K20</f>
        <v>0</v>
      </c>
      <c r="BI26" s="103">
        <f>AE26*'Coeficientes adicionales'!$K20</f>
        <v>0</v>
      </c>
      <c r="BJ26" s="103">
        <f>AF26*'Coeficientes adicionales'!$K20</f>
        <v>0</v>
      </c>
      <c r="BK26" s="104">
        <f t="shared" si="14"/>
        <v>-4.4408920985006262E-14</v>
      </c>
      <c r="BL26" s="102">
        <f t="shared" si="28"/>
        <v>0</v>
      </c>
      <c r="BM26" s="102">
        <f t="shared" si="15"/>
        <v>0</v>
      </c>
      <c r="BN26" s="102">
        <f t="shared" si="16"/>
        <v>0</v>
      </c>
      <c r="BO26" s="102">
        <f t="shared" si="17"/>
        <v>0</v>
      </c>
      <c r="BP26" s="102">
        <f t="shared" si="18"/>
        <v>0</v>
      </c>
      <c r="BQ26" s="102">
        <f t="shared" si="19"/>
        <v>0</v>
      </c>
      <c r="BR26" s="108">
        <f>Y26*'Coeficientes adicionales'!$L20</f>
        <v>525596.99999999965</v>
      </c>
      <c r="BS26" s="110">
        <f t="shared" si="29"/>
        <v>0</v>
      </c>
      <c r="BT26" s="103">
        <f>AA26*'Coeficientes adicionales'!$L20</f>
        <v>0</v>
      </c>
      <c r="BU26" s="103">
        <f>AB26*'Coeficientes adicionales'!$L20</f>
        <v>0</v>
      </c>
      <c r="BV26" s="103">
        <f>AC26*'Coeficientes adicionales'!$L20</f>
        <v>0</v>
      </c>
      <c r="BW26" s="103">
        <f>AD26*'Coeficientes adicionales'!$L20</f>
        <v>0</v>
      </c>
      <c r="BX26" s="103">
        <f>AE26*'Coeficientes adicionales'!$L20</f>
        <v>0</v>
      </c>
      <c r="BY26" s="103">
        <f>AF26*'Coeficientes adicionales'!$L20</f>
        <v>0</v>
      </c>
      <c r="BZ26" s="104">
        <f t="shared" si="30"/>
        <v>-6.6613381477509392E-14</v>
      </c>
      <c r="CA26" s="102">
        <f t="shared" si="31"/>
        <v>0</v>
      </c>
      <c r="CB26" s="102">
        <f t="shared" si="32"/>
        <v>0</v>
      </c>
      <c r="CC26" s="102">
        <f t="shared" si="33"/>
        <v>0</v>
      </c>
      <c r="CD26" s="102">
        <f t="shared" si="34"/>
        <v>0</v>
      </c>
      <c r="CE26" s="102">
        <f t="shared" si="35"/>
        <v>0</v>
      </c>
      <c r="CF26" s="102">
        <f t="shared" si="36"/>
        <v>0</v>
      </c>
      <c r="CG26" s="108">
        <f>Y26*'Coeficientes adicionales'!$M20</f>
        <v>155392.99999999994</v>
      </c>
      <c r="CH26" s="110">
        <f t="shared" si="37"/>
        <v>0</v>
      </c>
      <c r="CI26" s="103">
        <f>AA26*'Coeficientes adicionales'!$M20</f>
        <v>0</v>
      </c>
      <c r="CJ26" s="103">
        <f>AB26*'Coeficientes adicionales'!$M20</f>
        <v>0</v>
      </c>
      <c r="CK26" s="103">
        <f>AC26*'Coeficientes adicionales'!$M20</f>
        <v>0</v>
      </c>
      <c r="CL26" s="103">
        <f>AD26*'Coeficientes adicionales'!$M20</f>
        <v>0</v>
      </c>
      <c r="CM26" s="103">
        <f>AE26*'Coeficientes adicionales'!$M20</f>
        <v>0</v>
      </c>
      <c r="CN26" s="103">
        <f>AF26*'Coeficientes adicionales'!$M20</f>
        <v>0</v>
      </c>
      <c r="CO26" s="104">
        <f t="shared" si="38"/>
        <v>-3.3306690738754696E-14</v>
      </c>
      <c r="CP26" s="102">
        <f t="shared" si="39"/>
        <v>0</v>
      </c>
      <c r="CQ26" s="102">
        <f t="shared" si="40"/>
        <v>0</v>
      </c>
      <c r="CR26" s="102">
        <f t="shared" si="41"/>
        <v>0</v>
      </c>
      <c r="CS26" s="102">
        <f t="shared" si="42"/>
        <v>0</v>
      </c>
      <c r="CT26" s="102">
        <f t="shared" si="43"/>
        <v>0</v>
      </c>
      <c r="CU26" s="102">
        <f t="shared" si="44"/>
        <v>0</v>
      </c>
      <c r="CV26" s="108">
        <f>Y26*'Coeficientes adicionales'!$N20</f>
        <v>1943.9999999999993</v>
      </c>
      <c r="CW26" s="110">
        <f t="shared" si="45"/>
        <v>0</v>
      </c>
      <c r="CX26" s="103">
        <f>AA26*'Coeficientes adicionales'!$N20</f>
        <v>0</v>
      </c>
      <c r="CY26" s="103">
        <f>AB26*'Coeficientes adicionales'!$N20</f>
        <v>0</v>
      </c>
      <c r="CZ26" s="103">
        <f>AC26*'Coeficientes adicionales'!$N20</f>
        <v>0</v>
      </c>
      <c r="DA26" s="103">
        <f>AD26*'Coeficientes adicionales'!$N20</f>
        <v>0</v>
      </c>
      <c r="DB26" s="103">
        <f>AE26*'Coeficientes adicionales'!$N20</f>
        <v>0</v>
      </c>
      <c r="DC26" s="103">
        <f>AF26*'Coeficientes adicionales'!$N20</f>
        <v>0</v>
      </c>
      <c r="DD26" s="104">
        <f t="shared" si="46"/>
        <v>-3.3306690738754696E-14</v>
      </c>
      <c r="DE26" s="102">
        <f t="shared" si="47"/>
        <v>0</v>
      </c>
      <c r="DF26" s="102">
        <f t="shared" si="48"/>
        <v>0</v>
      </c>
      <c r="DG26" s="102">
        <f t="shared" si="49"/>
        <v>0</v>
      </c>
      <c r="DH26" s="102">
        <f t="shared" si="50"/>
        <v>0</v>
      </c>
      <c r="DI26" s="102">
        <f t="shared" si="51"/>
        <v>0</v>
      </c>
      <c r="DJ26" s="102">
        <f t="shared" si="52"/>
        <v>0</v>
      </c>
      <c r="DK26" s="108">
        <f>Y26*'Coeficientes adicionales'!$O20</f>
        <v>368259.99999999983</v>
      </c>
      <c r="DL26" s="110">
        <f t="shared" si="53"/>
        <v>0</v>
      </c>
      <c r="DM26" s="103">
        <f>AA26*'Coeficientes adicionales'!$O20</f>
        <v>0</v>
      </c>
      <c r="DN26" s="103">
        <f>AB26*'Coeficientes adicionales'!$O20</f>
        <v>0</v>
      </c>
      <c r="DO26" s="103">
        <f>AC26*'Coeficientes adicionales'!$O20</f>
        <v>0</v>
      </c>
      <c r="DP26" s="103">
        <f>AD26*'Coeficientes adicionales'!$O20</f>
        <v>0</v>
      </c>
      <c r="DQ26" s="103">
        <f>AE26*'Coeficientes adicionales'!$O20</f>
        <v>0</v>
      </c>
      <c r="DR26" s="103">
        <f>AF26*'Coeficientes adicionales'!$O20</f>
        <v>0</v>
      </c>
      <c r="DS26" s="105">
        <f t="shared" si="54"/>
        <v>-4.4408920985006262E-14</v>
      </c>
      <c r="DT26" s="102">
        <f t="shared" si="55"/>
        <v>0</v>
      </c>
      <c r="DU26" s="102">
        <f t="shared" si="56"/>
        <v>0</v>
      </c>
      <c r="DV26" s="102">
        <f t="shared" si="57"/>
        <v>0</v>
      </c>
      <c r="DW26" s="102">
        <f t="shared" si="58"/>
        <v>0</v>
      </c>
      <c r="DX26" s="102">
        <f t="shared" si="59"/>
        <v>0</v>
      </c>
      <c r="DY26" s="102">
        <f t="shared" si="60"/>
        <v>0</v>
      </c>
    </row>
    <row r="27" spans="1:129" ht="14.7" thickBot="1" x14ac:dyDescent="0.6">
      <c r="A27" s="59">
        <v>19</v>
      </c>
      <c r="B27" s="142" t="s">
        <v>18</v>
      </c>
      <c r="C27" s="4" t="s">
        <v>128</v>
      </c>
      <c r="D27" s="116">
        <f t="shared" si="24"/>
        <v>947520.28735911241</v>
      </c>
      <c r="E27" s="93">
        <f>'Matriz Simetrica'!BY28</f>
        <v>108201.56966329785</v>
      </c>
      <c r="F27" s="93">
        <f>'Matriz Simetrica'!BZ28</f>
        <v>0</v>
      </c>
      <c r="G27" s="93">
        <f>'Matriz Simetrica'!CA28</f>
        <v>0</v>
      </c>
      <c r="H27" s="93">
        <f>'Matriz Simetrica'!CB28</f>
        <v>818.30978767857789</v>
      </c>
      <c r="I27" s="94">
        <f>'Matriz Simetrica'!CC28</f>
        <v>-10476.738739822236</v>
      </c>
      <c r="J27" s="94">
        <f>'Matriz Simetrica'!CD28</f>
        <v>848977.1466479582</v>
      </c>
      <c r="K27" s="95">
        <v>1122971.9999999988</v>
      </c>
      <c r="L27" s="60">
        <f>K27*'Coeficientes adicionales'!P21</f>
        <v>8699.9999999999909</v>
      </c>
      <c r="M27" s="274">
        <f>'Coeficientes adicionales'!C21</f>
        <v>72011.266689143245</v>
      </c>
      <c r="N27" s="274">
        <f>'Coeficientes adicionales'!D21</f>
        <v>376301</v>
      </c>
      <c r="O27" s="274">
        <f>'Coeficientes adicionales'!E21</f>
        <v>75336</v>
      </c>
      <c r="P27" s="274">
        <f>'Coeficientes adicionales'!F21</f>
        <v>8035</v>
      </c>
      <c r="Q27" s="274">
        <f>'Coeficientes adicionales'!G21</f>
        <v>292930</v>
      </c>
      <c r="R27" s="96">
        <f>IFERROR(D27+VLOOKUP(C27,'Componentes demanda final'!$D$9:$K$79,2,0),D27)</f>
        <v>947520.28735911241</v>
      </c>
      <c r="S27" s="57">
        <f>IFERROR(E27+VLOOKUP($C27,'Componentes demanda final'!$D$9:$K$79,3,0),E27)</f>
        <v>108201.56966329785</v>
      </c>
      <c r="T27" s="57">
        <f>IFERROR(F27+VLOOKUP($C27,'Componentes demanda final'!$D$9:$K$79,4,0),F27)</f>
        <v>0</v>
      </c>
      <c r="U27" s="57">
        <f>IFERROR(G27+VLOOKUP($C27,'Componentes demanda final'!$D$9:$K$79,5,0),G27)</f>
        <v>0</v>
      </c>
      <c r="V27" s="57">
        <f>IFERROR(H27+VLOOKUP($C27,'Componentes demanda final'!$D$9:$K$79,6,0),H27)</f>
        <v>818.30978767857789</v>
      </c>
      <c r="W27" s="57">
        <f>IFERROR(I27+VLOOKUP($C27,'Componentes demanda final'!$D$9:$K$79,7,0),I27)</f>
        <v>-10476.738739822236</v>
      </c>
      <c r="X27" s="57">
        <f>IFERROR(J27+VLOOKUP($C27,'Componentes demanda final'!$D$9:$K$79,8,0),J27)</f>
        <v>848977.1466479582</v>
      </c>
      <c r="Y27" s="98">
        <v>1122971.9999999988</v>
      </c>
      <c r="Z27" s="110">
        <f t="shared" si="0"/>
        <v>0</v>
      </c>
      <c r="AA27" s="103">
        <v>0</v>
      </c>
      <c r="AB27" s="103">
        <v>0</v>
      </c>
      <c r="AC27" s="103">
        <v>0</v>
      </c>
      <c r="AD27" s="103">
        <v>0</v>
      </c>
      <c r="AE27" s="103">
        <v>0</v>
      </c>
      <c r="AF27" s="103">
        <v>0</v>
      </c>
      <c r="AG27" s="114">
        <f t="shared" si="1"/>
        <v>0</v>
      </c>
      <c r="AH27" s="113">
        <f t="shared" si="25"/>
        <v>0</v>
      </c>
      <c r="AI27" s="102">
        <f t="shared" si="2"/>
        <v>0</v>
      </c>
      <c r="AJ27" s="102">
        <f t="shared" si="3"/>
        <v>0</v>
      </c>
      <c r="AK27" s="102">
        <f t="shared" si="4"/>
        <v>0</v>
      </c>
      <c r="AL27" s="102">
        <f t="shared" si="5"/>
        <v>0</v>
      </c>
      <c r="AM27" s="102">
        <f t="shared" si="6"/>
        <v>0</v>
      </c>
      <c r="AN27" s="108">
        <f>+ROUND(Y27*'Coeficientes adicionales'!$P21,1)</f>
        <v>8700</v>
      </c>
      <c r="AO27" s="110">
        <f t="shared" si="7"/>
        <v>0</v>
      </c>
      <c r="AP27" s="103">
        <f>AA27*'Coeficientes adicionales'!$P21</f>
        <v>0</v>
      </c>
      <c r="AQ27" s="103">
        <f>AB27*'Coeficientes adicionales'!$P21</f>
        <v>0</v>
      </c>
      <c r="AR27" s="103">
        <f>AC27*'Coeficientes adicionales'!$P21</f>
        <v>0</v>
      </c>
      <c r="AS27" s="103">
        <f>AD27*'Coeficientes adicionales'!$P21</f>
        <v>0</v>
      </c>
      <c r="AT27" s="103">
        <f>AE27*'Coeficientes adicionales'!$P21</f>
        <v>0</v>
      </c>
      <c r="AU27" s="103">
        <f>AF27*'Coeficientes adicionales'!$P21</f>
        <v>0</v>
      </c>
      <c r="AV27" s="105">
        <f t="shared" si="8"/>
        <v>1.1102230246251565E-13</v>
      </c>
      <c r="AW27" s="102">
        <f t="shared" si="26"/>
        <v>0</v>
      </c>
      <c r="AX27" s="102">
        <f t="shared" si="9"/>
        <v>0</v>
      </c>
      <c r="AY27" s="102">
        <f t="shared" si="10"/>
        <v>0</v>
      </c>
      <c r="AZ27" s="102">
        <f t="shared" si="11"/>
        <v>0</v>
      </c>
      <c r="BA27" s="102">
        <f t="shared" si="12"/>
        <v>0</v>
      </c>
      <c r="BB27" s="102">
        <f t="shared" si="13"/>
        <v>0</v>
      </c>
      <c r="BC27" s="108">
        <f>Y27*'Coeficientes adicionales'!$K21</f>
        <v>72011.266689143173</v>
      </c>
      <c r="BD27" s="110">
        <f t="shared" si="27"/>
        <v>0</v>
      </c>
      <c r="BE27" s="103">
        <f>AA27*'Coeficientes adicionales'!$K21</f>
        <v>0</v>
      </c>
      <c r="BF27" s="103">
        <f>AB27*'Coeficientes adicionales'!$K21</f>
        <v>0</v>
      </c>
      <c r="BG27" s="103">
        <f>AC27*'Coeficientes adicionales'!$K21</f>
        <v>0</v>
      </c>
      <c r="BH27" s="103">
        <f>AD27*'Coeficientes adicionales'!$K21</f>
        <v>0</v>
      </c>
      <c r="BI27" s="103">
        <f>AE27*'Coeficientes adicionales'!$K21</f>
        <v>0</v>
      </c>
      <c r="BJ27" s="103">
        <f>AF27*'Coeficientes adicionales'!$K21</f>
        <v>0</v>
      </c>
      <c r="BK27" s="104">
        <f t="shared" si="14"/>
        <v>-9.9920072216264089E-14</v>
      </c>
      <c r="BL27" s="102">
        <f t="shared" si="28"/>
        <v>0</v>
      </c>
      <c r="BM27" s="102">
        <f t="shared" si="15"/>
        <v>0</v>
      </c>
      <c r="BN27" s="102">
        <f t="shared" si="16"/>
        <v>0</v>
      </c>
      <c r="BO27" s="102">
        <f t="shared" si="17"/>
        <v>0</v>
      </c>
      <c r="BP27" s="102">
        <f t="shared" si="18"/>
        <v>0</v>
      </c>
      <c r="BQ27" s="102">
        <f t="shared" si="19"/>
        <v>0</v>
      </c>
      <c r="BR27" s="108">
        <f>Y27*'Coeficientes adicionales'!$L21</f>
        <v>376300.99999999959</v>
      </c>
      <c r="BS27" s="110">
        <f t="shared" si="29"/>
        <v>0</v>
      </c>
      <c r="BT27" s="103">
        <f>AA27*'Coeficientes adicionales'!$L21</f>
        <v>0</v>
      </c>
      <c r="BU27" s="103">
        <f>AB27*'Coeficientes adicionales'!$L21</f>
        <v>0</v>
      </c>
      <c r="BV27" s="103">
        <f>AC27*'Coeficientes adicionales'!$L21</f>
        <v>0</v>
      </c>
      <c r="BW27" s="103">
        <f>AD27*'Coeficientes adicionales'!$L21</f>
        <v>0</v>
      </c>
      <c r="BX27" s="103">
        <f>AE27*'Coeficientes adicionales'!$L21</f>
        <v>0</v>
      </c>
      <c r="BY27" s="103">
        <f>AF27*'Coeficientes adicionales'!$L21</f>
        <v>0</v>
      </c>
      <c r="BZ27" s="104">
        <f t="shared" si="30"/>
        <v>-1.1102230246251565E-13</v>
      </c>
      <c r="CA27" s="102">
        <f t="shared" si="31"/>
        <v>0</v>
      </c>
      <c r="CB27" s="102">
        <f t="shared" si="32"/>
        <v>0</v>
      </c>
      <c r="CC27" s="102">
        <f t="shared" si="33"/>
        <v>0</v>
      </c>
      <c r="CD27" s="102">
        <f t="shared" si="34"/>
        <v>0</v>
      </c>
      <c r="CE27" s="102">
        <f t="shared" si="35"/>
        <v>0</v>
      </c>
      <c r="CF27" s="102">
        <f t="shared" si="36"/>
        <v>0</v>
      </c>
      <c r="CG27" s="108">
        <f>Y27*'Coeficientes adicionales'!$M21</f>
        <v>75335.999999999913</v>
      </c>
      <c r="CH27" s="110">
        <f t="shared" si="37"/>
        <v>0</v>
      </c>
      <c r="CI27" s="103">
        <f>AA27*'Coeficientes adicionales'!$M21</f>
        <v>0</v>
      </c>
      <c r="CJ27" s="103">
        <f>AB27*'Coeficientes adicionales'!$M21</f>
        <v>0</v>
      </c>
      <c r="CK27" s="103">
        <f>AC27*'Coeficientes adicionales'!$M21</f>
        <v>0</v>
      </c>
      <c r="CL27" s="103">
        <f>AD27*'Coeficientes adicionales'!$M21</f>
        <v>0</v>
      </c>
      <c r="CM27" s="103">
        <f>AE27*'Coeficientes adicionales'!$M21</f>
        <v>0</v>
      </c>
      <c r="CN27" s="103">
        <f>AF27*'Coeficientes adicionales'!$M21</f>
        <v>0</v>
      </c>
      <c r="CO27" s="104">
        <f t="shared" si="38"/>
        <v>-1.1102230246251565E-13</v>
      </c>
      <c r="CP27" s="102">
        <f t="shared" si="39"/>
        <v>0</v>
      </c>
      <c r="CQ27" s="102">
        <f t="shared" si="40"/>
        <v>0</v>
      </c>
      <c r="CR27" s="102">
        <f t="shared" si="41"/>
        <v>0</v>
      </c>
      <c r="CS27" s="102">
        <f t="shared" si="42"/>
        <v>0</v>
      </c>
      <c r="CT27" s="102">
        <f t="shared" si="43"/>
        <v>0</v>
      </c>
      <c r="CU27" s="102">
        <f t="shared" si="44"/>
        <v>0</v>
      </c>
      <c r="CV27" s="108">
        <f>Y27*'Coeficientes adicionales'!$N21</f>
        <v>8034.9999999999918</v>
      </c>
      <c r="CW27" s="110">
        <f t="shared" si="45"/>
        <v>-8.1854523159563541E-12</v>
      </c>
      <c r="CX27" s="103">
        <f>AA27*'Coeficientes adicionales'!$N21</f>
        <v>0</v>
      </c>
      <c r="CY27" s="103">
        <f>AB27*'Coeficientes adicionales'!$N21</f>
        <v>0</v>
      </c>
      <c r="CZ27" s="103">
        <f>AC27*'Coeficientes adicionales'!$N21</f>
        <v>0</v>
      </c>
      <c r="DA27" s="103">
        <f>AD27*'Coeficientes adicionales'!$N21</f>
        <v>0</v>
      </c>
      <c r="DB27" s="103">
        <f>AE27*'Coeficientes adicionales'!$N21</f>
        <v>0</v>
      </c>
      <c r="DC27" s="103">
        <f>AF27*'Coeficientes adicionales'!$N21</f>
        <v>0</v>
      </c>
      <c r="DD27" s="104">
        <f t="shared" si="46"/>
        <v>-9.9920072216264089E-14</v>
      </c>
      <c r="DE27" s="102">
        <f t="shared" si="47"/>
        <v>0</v>
      </c>
      <c r="DF27" s="102">
        <f t="shared" si="48"/>
        <v>0</v>
      </c>
      <c r="DG27" s="102">
        <f t="shared" si="49"/>
        <v>0</v>
      </c>
      <c r="DH27" s="102">
        <f t="shared" si="50"/>
        <v>0</v>
      </c>
      <c r="DI27" s="102">
        <f t="shared" si="51"/>
        <v>0</v>
      </c>
      <c r="DJ27" s="102">
        <f t="shared" si="52"/>
        <v>0</v>
      </c>
      <c r="DK27" s="108">
        <f>Y27*'Coeficientes adicionales'!$O21</f>
        <v>292929.99999999971</v>
      </c>
      <c r="DL27" s="110">
        <f t="shared" si="53"/>
        <v>0</v>
      </c>
      <c r="DM27" s="103">
        <f>AA27*'Coeficientes adicionales'!$O21</f>
        <v>0</v>
      </c>
      <c r="DN27" s="103">
        <f>AB27*'Coeficientes adicionales'!$O21</f>
        <v>0</v>
      </c>
      <c r="DO27" s="103">
        <f>AC27*'Coeficientes adicionales'!$O21</f>
        <v>0</v>
      </c>
      <c r="DP27" s="103">
        <f>AD27*'Coeficientes adicionales'!$O21</f>
        <v>0</v>
      </c>
      <c r="DQ27" s="103">
        <f>AE27*'Coeficientes adicionales'!$O21</f>
        <v>0</v>
      </c>
      <c r="DR27" s="103">
        <f>AF27*'Coeficientes adicionales'!$O21</f>
        <v>0</v>
      </c>
      <c r="DS27" s="105">
        <f t="shared" si="54"/>
        <v>-9.9920072216264089E-14</v>
      </c>
      <c r="DT27" s="102">
        <f t="shared" si="55"/>
        <v>0</v>
      </c>
      <c r="DU27" s="102">
        <f t="shared" si="56"/>
        <v>0</v>
      </c>
      <c r="DV27" s="102">
        <f t="shared" si="57"/>
        <v>0</v>
      </c>
      <c r="DW27" s="102">
        <f t="shared" si="58"/>
        <v>0</v>
      </c>
      <c r="DX27" s="102">
        <f t="shared" si="59"/>
        <v>0</v>
      </c>
      <c r="DY27" s="102">
        <f t="shared" si="60"/>
        <v>0</v>
      </c>
    </row>
    <row r="28" spans="1:129" ht="14.7" thickBot="1" x14ac:dyDescent="0.6">
      <c r="A28" s="59">
        <v>20</v>
      </c>
      <c r="B28" s="142" t="s">
        <v>19</v>
      </c>
      <c r="C28" s="4" t="s">
        <v>129</v>
      </c>
      <c r="D28" s="116">
        <f t="shared" si="24"/>
        <v>814026.64807084668</v>
      </c>
      <c r="E28" s="93">
        <f>'Matriz Simetrica'!BY29</f>
        <v>540996.04886470991</v>
      </c>
      <c r="F28" s="93">
        <f>'Matriz Simetrica'!BZ29</f>
        <v>0</v>
      </c>
      <c r="G28" s="93">
        <f>'Matriz Simetrica'!CA29</f>
        <v>0</v>
      </c>
      <c r="H28" s="93">
        <f>'Matriz Simetrica'!CB29</f>
        <v>2325.8196196319154</v>
      </c>
      <c r="I28" s="94">
        <f>'Matriz Simetrica'!CC29</f>
        <v>-261.55471124961309</v>
      </c>
      <c r="J28" s="94">
        <f>'Matriz Simetrica'!CD29</f>
        <v>270966.33429775463</v>
      </c>
      <c r="K28" s="95">
        <v>1262673.0000000002</v>
      </c>
      <c r="L28" s="60">
        <f>K28*'Coeficientes adicionales'!P22</f>
        <v>9538.0000000000055</v>
      </c>
      <c r="M28" s="274">
        <f>'Coeficientes adicionales'!C22</f>
        <v>130194.25906589892</v>
      </c>
      <c r="N28" s="274">
        <f>'Coeficientes adicionales'!D22</f>
        <v>362752</v>
      </c>
      <c r="O28" s="274">
        <f>'Coeficientes adicionales'!E22</f>
        <v>139120</v>
      </c>
      <c r="P28" s="274">
        <f>'Coeficientes adicionales'!F22</f>
        <v>9590</v>
      </c>
      <c r="Q28" s="274">
        <f>'Coeficientes adicionales'!G22</f>
        <v>214042</v>
      </c>
      <c r="R28" s="96">
        <f>IFERROR(D28+VLOOKUP(C28,'Componentes demanda final'!$D$9:$K$79,2,0),D28)</f>
        <v>814026.64807084668</v>
      </c>
      <c r="S28" s="57">
        <f>IFERROR(E28+VLOOKUP($C28,'Componentes demanda final'!$D$9:$K$79,3,0),E28)</f>
        <v>540996.04886470991</v>
      </c>
      <c r="T28" s="57">
        <f>IFERROR(F28+VLOOKUP($C28,'Componentes demanda final'!$D$9:$K$79,4,0),F28)</f>
        <v>0</v>
      </c>
      <c r="U28" s="57">
        <f>IFERROR(G28+VLOOKUP($C28,'Componentes demanda final'!$D$9:$K$79,5,0),G28)</f>
        <v>0</v>
      </c>
      <c r="V28" s="57">
        <f>IFERROR(H28+VLOOKUP($C28,'Componentes demanda final'!$D$9:$K$79,6,0),H28)</f>
        <v>2325.8196196319154</v>
      </c>
      <c r="W28" s="57">
        <f>IFERROR(I28+VLOOKUP($C28,'Componentes demanda final'!$D$9:$K$79,7,0),I28)</f>
        <v>-261.55471124961309</v>
      </c>
      <c r="X28" s="57">
        <f>IFERROR(J28+VLOOKUP($C28,'Componentes demanda final'!$D$9:$K$79,8,0),J28)</f>
        <v>270966.33429775463</v>
      </c>
      <c r="Y28" s="98">
        <v>1262673.0000000002</v>
      </c>
      <c r="Z28" s="110">
        <f t="shared" si="0"/>
        <v>0</v>
      </c>
      <c r="AA28" s="103">
        <v>0</v>
      </c>
      <c r="AB28" s="103">
        <v>0</v>
      </c>
      <c r="AC28" s="103">
        <v>0</v>
      </c>
      <c r="AD28" s="103">
        <v>0</v>
      </c>
      <c r="AE28" s="103">
        <v>0</v>
      </c>
      <c r="AF28" s="103">
        <v>0</v>
      </c>
      <c r="AG28" s="114">
        <f t="shared" si="1"/>
        <v>0</v>
      </c>
      <c r="AH28" s="113">
        <f t="shared" si="25"/>
        <v>0</v>
      </c>
      <c r="AI28" s="102">
        <f t="shared" si="2"/>
        <v>0</v>
      </c>
      <c r="AJ28" s="102">
        <f t="shared" si="3"/>
        <v>0</v>
      </c>
      <c r="AK28" s="102">
        <f t="shared" si="4"/>
        <v>0</v>
      </c>
      <c r="AL28" s="102">
        <f t="shared" si="5"/>
        <v>0</v>
      </c>
      <c r="AM28" s="102">
        <f t="shared" si="6"/>
        <v>0</v>
      </c>
      <c r="AN28" s="108">
        <f>+ROUND(Y28*'Coeficientes adicionales'!$P22,1)</f>
        <v>9538</v>
      </c>
      <c r="AO28" s="110">
        <f t="shared" si="7"/>
        <v>0</v>
      </c>
      <c r="AP28" s="103">
        <f>AA28*'Coeficientes adicionales'!$P22</f>
        <v>0</v>
      </c>
      <c r="AQ28" s="103">
        <f>AB28*'Coeficientes adicionales'!$P22</f>
        <v>0</v>
      </c>
      <c r="AR28" s="103">
        <f>AC28*'Coeficientes adicionales'!$P22</f>
        <v>0</v>
      </c>
      <c r="AS28" s="103">
        <f>AD28*'Coeficientes adicionales'!$P22</f>
        <v>0</v>
      </c>
      <c r="AT28" s="103">
        <f>AE28*'Coeficientes adicionales'!$P22</f>
        <v>0</v>
      </c>
      <c r="AU28" s="103">
        <f>AF28*'Coeficientes adicionales'!$P22</f>
        <v>0</v>
      </c>
      <c r="AV28" s="105">
        <f t="shared" si="8"/>
        <v>-5.5511151231257827E-14</v>
      </c>
      <c r="AW28" s="102">
        <f t="shared" si="26"/>
        <v>0</v>
      </c>
      <c r="AX28" s="102">
        <f t="shared" si="9"/>
        <v>0</v>
      </c>
      <c r="AY28" s="102">
        <f t="shared" si="10"/>
        <v>0</v>
      </c>
      <c r="AZ28" s="102">
        <f t="shared" si="11"/>
        <v>0</v>
      </c>
      <c r="BA28" s="102">
        <f t="shared" si="12"/>
        <v>0</v>
      </c>
      <c r="BB28" s="102">
        <f t="shared" si="13"/>
        <v>0</v>
      </c>
      <c r="BC28" s="108">
        <f>Y28*'Coeficientes adicionales'!$K22</f>
        <v>130194.25906589899</v>
      </c>
      <c r="BD28" s="110">
        <f t="shared" si="27"/>
        <v>0</v>
      </c>
      <c r="BE28" s="103">
        <f>AA28*'Coeficientes adicionales'!$K22</f>
        <v>0</v>
      </c>
      <c r="BF28" s="103">
        <f>AB28*'Coeficientes adicionales'!$K22</f>
        <v>0</v>
      </c>
      <c r="BG28" s="103">
        <f>AC28*'Coeficientes adicionales'!$K22</f>
        <v>0</v>
      </c>
      <c r="BH28" s="103">
        <f>AD28*'Coeficientes adicionales'!$K22</f>
        <v>0</v>
      </c>
      <c r="BI28" s="103">
        <f>AE28*'Coeficientes adicionales'!$K22</f>
        <v>0</v>
      </c>
      <c r="BJ28" s="103">
        <f>AF28*'Coeficientes adicionales'!$K22</f>
        <v>0</v>
      </c>
      <c r="BK28" s="104">
        <f t="shared" si="14"/>
        <v>6.6613381477509392E-14</v>
      </c>
      <c r="BL28" s="102">
        <f t="shared" si="28"/>
        <v>0</v>
      </c>
      <c r="BM28" s="102">
        <f t="shared" si="15"/>
        <v>0</v>
      </c>
      <c r="BN28" s="102">
        <f t="shared" si="16"/>
        <v>0</v>
      </c>
      <c r="BO28" s="102">
        <f t="shared" si="17"/>
        <v>0</v>
      </c>
      <c r="BP28" s="102">
        <f t="shared" si="18"/>
        <v>0</v>
      </c>
      <c r="BQ28" s="102">
        <f t="shared" si="19"/>
        <v>0</v>
      </c>
      <c r="BR28" s="108">
        <f>Y28*'Coeficientes adicionales'!$L22</f>
        <v>362752.00000000023</v>
      </c>
      <c r="BS28" s="110">
        <f t="shared" si="29"/>
        <v>0</v>
      </c>
      <c r="BT28" s="103">
        <f>AA28*'Coeficientes adicionales'!$L22</f>
        <v>0</v>
      </c>
      <c r="BU28" s="103">
        <f>AB28*'Coeficientes adicionales'!$L22</f>
        <v>0</v>
      </c>
      <c r="BV28" s="103">
        <f>AC28*'Coeficientes adicionales'!$L22</f>
        <v>0</v>
      </c>
      <c r="BW28" s="103">
        <f>AD28*'Coeficientes adicionales'!$L22</f>
        <v>0</v>
      </c>
      <c r="BX28" s="103">
        <f>AE28*'Coeficientes adicionales'!$L22</f>
        <v>0</v>
      </c>
      <c r="BY28" s="103">
        <f>AF28*'Coeficientes adicionales'!$L22</f>
        <v>0</v>
      </c>
      <c r="BZ28" s="104">
        <f t="shared" si="30"/>
        <v>6.6613381477509392E-14</v>
      </c>
      <c r="CA28" s="102">
        <f t="shared" si="31"/>
        <v>0</v>
      </c>
      <c r="CB28" s="102">
        <f t="shared" si="32"/>
        <v>0</v>
      </c>
      <c r="CC28" s="102">
        <f t="shared" si="33"/>
        <v>0</v>
      </c>
      <c r="CD28" s="102">
        <f t="shared" si="34"/>
        <v>0</v>
      </c>
      <c r="CE28" s="102">
        <f t="shared" si="35"/>
        <v>0</v>
      </c>
      <c r="CF28" s="102">
        <f t="shared" si="36"/>
        <v>0</v>
      </c>
      <c r="CG28" s="108">
        <f>Y28*'Coeficientes adicionales'!$M22</f>
        <v>139120.00000000006</v>
      </c>
      <c r="CH28" s="110">
        <f t="shared" si="37"/>
        <v>0</v>
      </c>
      <c r="CI28" s="103">
        <f>AA28*'Coeficientes adicionales'!$M22</f>
        <v>0</v>
      </c>
      <c r="CJ28" s="103">
        <f>AB28*'Coeficientes adicionales'!$M22</f>
        <v>0</v>
      </c>
      <c r="CK28" s="103">
        <f>AC28*'Coeficientes adicionales'!$M22</f>
        <v>0</v>
      </c>
      <c r="CL28" s="103">
        <f>AD28*'Coeficientes adicionales'!$M22</f>
        <v>0</v>
      </c>
      <c r="CM28" s="103">
        <f>AE28*'Coeficientes adicionales'!$M22</f>
        <v>0</v>
      </c>
      <c r="CN28" s="103">
        <f>AF28*'Coeficientes adicionales'!$M22</f>
        <v>0</v>
      </c>
      <c r="CO28" s="104">
        <f t="shared" si="38"/>
        <v>4.4408920985006262E-14</v>
      </c>
      <c r="CP28" s="102">
        <f t="shared" si="39"/>
        <v>0</v>
      </c>
      <c r="CQ28" s="102">
        <f t="shared" si="40"/>
        <v>0</v>
      </c>
      <c r="CR28" s="102">
        <f t="shared" si="41"/>
        <v>0</v>
      </c>
      <c r="CS28" s="102">
        <f t="shared" si="42"/>
        <v>0</v>
      </c>
      <c r="CT28" s="102">
        <f t="shared" si="43"/>
        <v>0</v>
      </c>
      <c r="CU28" s="102">
        <f t="shared" si="44"/>
        <v>0</v>
      </c>
      <c r="CV28" s="108">
        <f>Y28*'Coeficientes adicionales'!$N22</f>
        <v>9590.0000000000055</v>
      </c>
      <c r="CW28" s="110">
        <f t="shared" si="45"/>
        <v>0</v>
      </c>
      <c r="CX28" s="103">
        <f>AA28*'Coeficientes adicionales'!$N22</f>
        <v>0</v>
      </c>
      <c r="CY28" s="103">
        <f>AB28*'Coeficientes adicionales'!$N22</f>
        <v>0</v>
      </c>
      <c r="CZ28" s="103">
        <f>AC28*'Coeficientes adicionales'!$N22</f>
        <v>0</v>
      </c>
      <c r="DA28" s="103">
        <f>AD28*'Coeficientes adicionales'!$N22</f>
        <v>0</v>
      </c>
      <c r="DB28" s="103">
        <f>AE28*'Coeficientes adicionales'!$N22</f>
        <v>0</v>
      </c>
      <c r="DC28" s="103">
        <f>AF28*'Coeficientes adicionales'!$N22</f>
        <v>0</v>
      </c>
      <c r="DD28" s="104">
        <f t="shared" si="46"/>
        <v>6.6613381477509392E-14</v>
      </c>
      <c r="DE28" s="102">
        <f t="shared" si="47"/>
        <v>0</v>
      </c>
      <c r="DF28" s="102">
        <f t="shared" si="48"/>
        <v>0</v>
      </c>
      <c r="DG28" s="102">
        <f t="shared" si="49"/>
        <v>0</v>
      </c>
      <c r="DH28" s="102">
        <f t="shared" si="50"/>
        <v>0</v>
      </c>
      <c r="DI28" s="102">
        <f t="shared" si="51"/>
        <v>0</v>
      </c>
      <c r="DJ28" s="102">
        <f t="shared" si="52"/>
        <v>0</v>
      </c>
      <c r="DK28" s="108">
        <f>Y28*'Coeficientes adicionales'!$O22</f>
        <v>214042.00000000012</v>
      </c>
      <c r="DL28" s="110">
        <f t="shared" si="53"/>
        <v>0</v>
      </c>
      <c r="DM28" s="103">
        <f>AA28*'Coeficientes adicionales'!$O22</f>
        <v>0</v>
      </c>
      <c r="DN28" s="103">
        <f>AB28*'Coeficientes adicionales'!$O22</f>
        <v>0</v>
      </c>
      <c r="DO28" s="103">
        <f>AC28*'Coeficientes adicionales'!$O22</f>
        <v>0</v>
      </c>
      <c r="DP28" s="103">
        <f>AD28*'Coeficientes adicionales'!$O22</f>
        <v>0</v>
      </c>
      <c r="DQ28" s="103">
        <f>AE28*'Coeficientes adicionales'!$O22</f>
        <v>0</v>
      </c>
      <c r="DR28" s="103">
        <f>AF28*'Coeficientes adicionales'!$O22</f>
        <v>0</v>
      </c>
      <c r="DS28" s="105">
        <f t="shared" si="54"/>
        <v>4.4408920985006262E-14</v>
      </c>
      <c r="DT28" s="102">
        <f t="shared" si="55"/>
        <v>0</v>
      </c>
      <c r="DU28" s="102">
        <f t="shared" si="56"/>
        <v>0</v>
      </c>
      <c r="DV28" s="102">
        <f t="shared" si="57"/>
        <v>0</v>
      </c>
      <c r="DW28" s="102">
        <f t="shared" si="58"/>
        <v>0</v>
      </c>
      <c r="DX28" s="102">
        <f t="shared" si="59"/>
        <v>0</v>
      </c>
      <c r="DY28" s="102">
        <f t="shared" si="60"/>
        <v>0</v>
      </c>
    </row>
    <row r="29" spans="1:129" ht="14.7" thickBot="1" x14ac:dyDescent="0.6">
      <c r="A29" s="59">
        <v>21</v>
      </c>
      <c r="B29" s="142" t="s">
        <v>20</v>
      </c>
      <c r="C29" s="4" t="s">
        <v>130</v>
      </c>
      <c r="D29" s="116">
        <f t="shared" si="24"/>
        <v>1121803.4403224762</v>
      </c>
      <c r="E29" s="93">
        <f>'Matriz Simetrica'!BY30</f>
        <v>1098554.5163949816</v>
      </c>
      <c r="F29" s="93">
        <f>'Matriz Simetrica'!BZ30</f>
        <v>0</v>
      </c>
      <c r="G29" s="93">
        <f>'Matriz Simetrica'!CA30</f>
        <v>0</v>
      </c>
      <c r="H29" s="93">
        <f>'Matriz Simetrica'!CB30</f>
        <v>2473.3177840544722</v>
      </c>
      <c r="I29" s="94">
        <f>'Matriz Simetrica'!CC30</f>
        <v>3160.9876028865847</v>
      </c>
      <c r="J29" s="94">
        <f>'Matriz Simetrica'!CD30</f>
        <v>17614.618540553631</v>
      </c>
      <c r="K29" s="95">
        <v>1273491.9999999991</v>
      </c>
      <c r="L29" s="60">
        <f>K29*'Coeficientes adicionales'!P23</f>
        <v>19528.999999999993</v>
      </c>
      <c r="M29" s="274">
        <f>'Coeficientes adicionales'!C23</f>
        <v>48019.193173891319</v>
      </c>
      <c r="N29" s="274">
        <f>'Coeficientes adicionales'!D23</f>
        <v>364302</v>
      </c>
      <c r="O29" s="274">
        <f>'Coeficientes adicionales'!E23</f>
        <v>112082</v>
      </c>
      <c r="P29" s="274">
        <f>'Coeficientes adicionales'!F23</f>
        <v>5598</v>
      </c>
      <c r="Q29" s="274">
        <f>'Coeficientes adicionales'!G23</f>
        <v>246622</v>
      </c>
      <c r="R29" s="96">
        <f>IFERROR(D29+VLOOKUP(C29,'Componentes demanda final'!$D$9:$K$79,2,0),D29)</f>
        <v>1121803.4403224762</v>
      </c>
      <c r="S29" s="57">
        <f>IFERROR(E29+VLOOKUP($C29,'Componentes demanda final'!$D$9:$K$79,3,0),E29)</f>
        <v>1098554.5163949816</v>
      </c>
      <c r="T29" s="57">
        <f>IFERROR(F29+VLOOKUP($C29,'Componentes demanda final'!$D$9:$K$79,4,0),F29)</f>
        <v>0</v>
      </c>
      <c r="U29" s="57">
        <f>IFERROR(G29+VLOOKUP($C29,'Componentes demanda final'!$D$9:$K$79,5,0),G29)</f>
        <v>0</v>
      </c>
      <c r="V29" s="57">
        <f>IFERROR(H29+VLOOKUP($C29,'Componentes demanda final'!$D$9:$K$79,6,0),H29)</f>
        <v>2473.3177840544722</v>
      </c>
      <c r="W29" s="57">
        <f>IFERROR(I29+VLOOKUP($C29,'Componentes demanda final'!$D$9:$K$79,7,0),I29)</f>
        <v>3160.9876028865847</v>
      </c>
      <c r="X29" s="57">
        <f>IFERROR(J29+VLOOKUP($C29,'Componentes demanda final'!$D$9:$K$79,8,0),J29)</f>
        <v>17614.618540553631</v>
      </c>
      <c r="Y29" s="98">
        <v>1273491.9999999991</v>
      </c>
      <c r="Z29" s="110">
        <f t="shared" si="0"/>
        <v>0</v>
      </c>
      <c r="AA29" s="103">
        <v>0</v>
      </c>
      <c r="AB29" s="103">
        <v>0</v>
      </c>
      <c r="AC29" s="103">
        <v>0</v>
      </c>
      <c r="AD29" s="103">
        <v>0</v>
      </c>
      <c r="AE29" s="103">
        <v>0</v>
      </c>
      <c r="AF29" s="103">
        <v>0</v>
      </c>
      <c r="AG29" s="114">
        <f t="shared" si="1"/>
        <v>0</v>
      </c>
      <c r="AH29" s="113">
        <f t="shared" si="25"/>
        <v>0</v>
      </c>
      <c r="AI29" s="102">
        <f t="shared" si="2"/>
        <v>0</v>
      </c>
      <c r="AJ29" s="102">
        <f t="shared" si="3"/>
        <v>0</v>
      </c>
      <c r="AK29" s="102">
        <f t="shared" si="4"/>
        <v>0</v>
      </c>
      <c r="AL29" s="102">
        <f t="shared" si="5"/>
        <v>0</v>
      </c>
      <c r="AM29" s="102">
        <f t="shared" si="6"/>
        <v>0</v>
      </c>
      <c r="AN29" s="108">
        <f>+ROUND(Y29*'Coeficientes adicionales'!$P23,1)</f>
        <v>19529</v>
      </c>
      <c r="AO29" s="110">
        <f t="shared" si="7"/>
        <v>0</v>
      </c>
      <c r="AP29" s="103">
        <f>AA29*'Coeficientes adicionales'!$P23</f>
        <v>0</v>
      </c>
      <c r="AQ29" s="103">
        <f>AB29*'Coeficientes adicionales'!$P23</f>
        <v>0</v>
      </c>
      <c r="AR29" s="103">
        <f>AC29*'Coeficientes adicionales'!$P23</f>
        <v>0</v>
      </c>
      <c r="AS29" s="103">
        <f>AD29*'Coeficientes adicionales'!$P23</f>
        <v>0</v>
      </c>
      <c r="AT29" s="103">
        <f>AE29*'Coeficientes adicionales'!$P23</f>
        <v>0</v>
      </c>
      <c r="AU29" s="103">
        <f>AF29*'Coeficientes adicionales'!$P23</f>
        <v>0</v>
      </c>
      <c r="AV29" s="105">
        <f t="shared" si="8"/>
        <v>4.4408920985006262E-14</v>
      </c>
      <c r="AW29" s="102">
        <f t="shared" si="26"/>
        <v>0</v>
      </c>
      <c r="AX29" s="102">
        <f t="shared" si="9"/>
        <v>0</v>
      </c>
      <c r="AY29" s="102">
        <f t="shared" si="10"/>
        <v>0</v>
      </c>
      <c r="AZ29" s="102">
        <f t="shared" si="11"/>
        <v>0</v>
      </c>
      <c r="BA29" s="102">
        <f t="shared" si="12"/>
        <v>0</v>
      </c>
      <c r="BB29" s="102">
        <f t="shared" si="13"/>
        <v>0</v>
      </c>
      <c r="BC29" s="108">
        <f>Y29*'Coeficientes adicionales'!$K23</f>
        <v>48019.193173891304</v>
      </c>
      <c r="BD29" s="110">
        <f t="shared" si="27"/>
        <v>0</v>
      </c>
      <c r="BE29" s="103">
        <f>AA29*'Coeficientes adicionales'!$K23</f>
        <v>0</v>
      </c>
      <c r="BF29" s="103">
        <f>AB29*'Coeficientes adicionales'!$K23</f>
        <v>0</v>
      </c>
      <c r="BG29" s="103">
        <f>AC29*'Coeficientes adicionales'!$K23</f>
        <v>0</v>
      </c>
      <c r="BH29" s="103">
        <f>AD29*'Coeficientes adicionales'!$K23</f>
        <v>0</v>
      </c>
      <c r="BI29" s="103">
        <f>AE29*'Coeficientes adicionales'!$K23</f>
        <v>0</v>
      </c>
      <c r="BJ29" s="103">
        <f>AF29*'Coeficientes adicionales'!$K23</f>
        <v>0</v>
      </c>
      <c r="BK29" s="104">
        <f t="shared" si="14"/>
        <v>-3.3306690738754696E-14</v>
      </c>
      <c r="BL29" s="102">
        <f t="shared" si="28"/>
        <v>0</v>
      </c>
      <c r="BM29" s="102">
        <f t="shared" si="15"/>
        <v>0</v>
      </c>
      <c r="BN29" s="102">
        <f t="shared" si="16"/>
        <v>0</v>
      </c>
      <c r="BO29" s="102">
        <f t="shared" si="17"/>
        <v>0</v>
      </c>
      <c r="BP29" s="102">
        <f t="shared" si="18"/>
        <v>0</v>
      </c>
      <c r="BQ29" s="102">
        <f t="shared" si="19"/>
        <v>0</v>
      </c>
      <c r="BR29" s="108">
        <f>Y29*'Coeficientes adicionales'!$L23</f>
        <v>364301.99999999988</v>
      </c>
      <c r="BS29" s="110">
        <f t="shared" si="29"/>
        <v>0</v>
      </c>
      <c r="BT29" s="103">
        <f>AA29*'Coeficientes adicionales'!$L23</f>
        <v>0</v>
      </c>
      <c r="BU29" s="103">
        <f>AB29*'Coeficientes adicionales'!$L23</f>
        <v>0</v>
      </c>
      <c r="BV29" s="103">
        <f>AC29*'Coeficientes adicionales'!$L23</f>
        <v>0</v>
      </c>
      <c r="BW29" s="103">
        <f>AD29*'Coeficientes adicionales'!$L23</f>
        <v>0</v>
      </c>
      <c r="BX29" s="103">
        <f>AE29*'Coeficientes adicionales'!$L23</f>
        <v>0</v>
      </c>
      <c r="BY29" s="103">
        <f>AF29*'Coeficientes adicionales'!$L23</f>
        <v>0</v>
      </c>
      <c r="BZ29" s="104">
        <f t="shared" si="30"/>
        <v>-3.3306690738754696E-14</v>
      </c>
      <c r="CA29" s="102">
        <f t="shared" si="31"/>
        <v>0</v>
      </c>
      <c r="CB29" s="102">
        <f t="shared" si="32"/>
        <v>0</v>
      </c>
      <c r="CC29" s="102">
        <f t="shared" si="33"/>
        <v>0</v>
      </c>
      <c r="CD29" s="102">
        <f t="shared" si="34"/>
        <v>0</v>
      </c>
      <c r="CE29" s="102">
        <f t="shared" si="35"/>
        <v>0</v>
      </c>
      <c r="CF29" s="102">
        <f t="shared" si="36"/>
        <v>0</v>
      </c>
      <c r="CG29" s="108">
        <f>Y29*'Coeficientes adicionales'!$M23</f>
        <v>112081.99999999996</v>
      </c>
      <c r="CH29" s="110">
        <f t="shared" si="37"/>
        <v>0</v>
      </c>
      <c r="CI29" s="103">
        <f>AA29*'Coeficientes adicionales'!$M23</f>
        <v>0</v>
      </c>
      <c r="CJ29" s="103">
        <f>AB29*'Coeficientes adicionales'!$M23</f>
        <v>0</v>
      </c>
      <c r="CK29" s="103">
        <f>AC29*'Coeficientes adicionales'!$M23</f>
        <v>0</v>
      </c>
      <c r="CL29" s="103">
        <f>AD29*'Coeficientes adicionales'!$M23</f>
        <v>0</v>
      </c>
      <c r="CM29" s="103">
        <f>AE29*'Coeficientes adicionales'!$M23</f>
        <v>0</v>
      </c>
      <c r="CN29" s="103">
        <f>AF29*'Coeficientes adicionales'!$M23</f>
        <v>0</v>
      </c>
      <c r="CO29" s="104">
        <f t="shared" si="38"/>
        <v>-4.4408920985006262E-14</v>
      </c>
      <c r="CP29" s="102">
        <f t="shared" si="39"/>
        <v>0</v>
      </c>
      <c r="CQ29" s="102">
        <f t="shared" si="40"/>
        <v>0</v>
      </c>
      <c r="CR29" s="102">
        <f t="shared" si="41"/>
        <v>0</v>
      </c>
      <c r="CS29" s="102">
        <f t="shared" si="42"/>
        <v>0</v>
      </c>
      <c r="CT29" s="102">
        <f t="shared" si="43"/>
        <v>0</v>
      </c>
      <c r="CU29" s="102">
        <f t="shared" si="44"/>
        <v>0</v>
      </c>
      <c r="CV29" s="108">
        <f>Y29*'Coeficientes adicionales'!$N23</f>
        <v>5597.9999999999982</v>
      </c>
      <c r="CW29" s="110">
        <f t="shared" si="45"/>
        <v>0</v>
      </c>
      <c r="CX29" s="103">
        <f>AA29*'Coeficientes adicionales'!$N23</f>
        <v>0</v>
      </c>
      <c r="CY29" s="103">
        <f>AB29*'Coeficientes adicionales'!$N23</f>
        <v>0</v>
      </c>
      <c r="CZ29" s="103">
        <f>AC29*'Coeficientes adicionales'!$N23</f>
        <v>0</v>
      </c>
      <c r="DA29" s="103">
        <f>AD29*'Coeficientes adicionales'!$N23</f>
        <v>0</v>
      </c>
      <c r="DB29" s="103">
        <f>AE29*'Coeficientes adicionales'!$N23</f>
        <v>0</v>
      </c>
      <c r="DC29" s="103">
        <f>AF29*'Coeficientes adicionales'!$N23</f>
        <v>0</v>
      </c>
      <c r="DD29" s="104">
        <f t="shared" si="46"/>
        <v>-3.3306690738754696E-14</v>
      </c>
      <c r="DE29" s="102">
        <f t="shared" si="47"/>
        <v>0</v>
      </c>
      <c r="DF29" s="102">
        <f t="shared" si="48"/>
        <v>0</v>
      </c>
      <c r="DG29" s="102">
        <f t="shared" si="49"/>
        <v>0</v>
      </c>
      <c r="DH29" s="102">
        <f t="shared" si="50"/>
        <v>0</v>
      </c>
      <c r="DI29" s="102">
        <f t="shared" si="51"/>
        <v>0</v>
      </c>
      <c r="DJ29" s="102">
        <f t="shared" si="52"/>
        <v>0</v>
      </c>
      <c r="DK29" s="108">
        <f>Y29*'Coeficientes adicionales'!$O23</f>
        <v>246621.99999999988</v>
      </c>
      <c r="DL29" s="110">
        <f t="shared" si="53"/>
        <v>0</v>
      </c>
      <c r="DM29" s="103">
        <f>AA29*'Coeficientes adicionales'!$O23</f>
        <v>0</v>
      </c>
      <c r="DN29" s="103">
        <f>AB29*'Coeficientes adicionales'!$O23</f>
        <v>0</v>
      </c>
      <c r="DO29" s="103">
        <f>AC29*'Coeficientes adicionales'!$O23</f>
        <v>0</v>
      </c>
      <c r="DP29" s="103">
        <f>AD29*'Coeficientes adicionales'!$O23</f>
        <v>0</v>
      </c>
      <c r="DQ29" s="103">
        <f>AE29*'Coeficientes adicionales'!$O23</f>
        <v>0</v>
      </c>
      <c r="DR29" s="103">
        <f>AF29*'Coeficientes adicionales'!$O23</f>
        <v>0</v>
      </c>
      <c r="DS29" s="105">
        <f t="shared" si="54"/>
        <v>-4.4408920985006262E-14</v>
      </c>
      <c r="DT29" s="102">
        <f t="shared" si="55"/>
        <v>0</v>
      </c>
      <c r="DU29" s="102">
        <f t="shared" si="56"/>
        <v>0</v>
      </c>
      <c r="DV29" s="102">
        <f t="shared" si="57"/>
        <v>0</v>
      </c>
      <c r="DW29" s="102">
        <f t="shared" si="58"/>
        <v>0</v>
      </c>
      <c r="DX29" s="102">
        <f t="shared" si="59"/>
        <v>0</v>
      </c>
      <c r="DY29" s="102">
        <f t="shared" si="60"/>
        <v>0</v>
      </c>
    </row>
    <row r="30" spans="1:129" ht="14.7" thickBot="1" x14ac:dyDescent="0.6">
      <c r="A30" s="59">
        <v>22</v>
      </c>
      <c r="B30" s="142" t="s">
        <v>21</v>
      </c>
      <c r="C30" s="4" t="s">
        <v>131</v>
      </c>
      <c r="D30" s="116">
        <f t="shared" si="24"/>
        <v>776728.8202124068</v>
      </c>
      <c r="E30" s="93">
        <f>'Matriz Simetrica'!BY31</f>
        <v>736705.49261672131</v>
      </c>
      <c r="F30" s="93">
        <f>'Matriz Simetrica'!BZ31</f>
        <v>0</v>
      </c>
      <c r="G30" s="93">
        <f>'Matriz Simetrica'!CA31</f>
        <v>0</v>
      </c>
      <c r="H30" s="93">
        <f>'Matriz Simetrica'!CB31</f>
        <v>528.35394997983133</v>
      </c>
      <c r="I30" s="94">
        <f>'Matriz Simetrica'!CC31</f>
        <v>11593.083489244293</v>
      </c>
      <c r="J30" s="94">
        <f>'Matriz Simetrica'!CD31</f>
        <v>27901.89015646133</v>
      </c>
      <c r="K30" s="95">
        <v>1118392</v>
      </c>
      <c r="L30" s="60">
        <f>K30*'Coeficientes adicionales'!P24</f>
        <v>12861</v>
      </c>
      <c r="M30" s="274">
        <f>'Coeficientes adicionales'!C24</f>
        <v>195311.18086017788</v>
      </c>
      <c r="N30" s="274">
        <f>'Coeficientes adicionales'!D24</f>
        <v>500258</v>
      </c>
      <c r="O30" s="274">
        <f>'Coeficientes adicionales'!E24</f>
        <v>64680</v>
      </c>
      <c r="P30" s="274">
        <f>'Coeficientes adicionales'!F24</f>
        <v>6142</v>
      </c>
      <c r="Q30" s="274">
        <f>'Coeficientes adicionales'!G24</f>
        <v>429436</v>
      </c>
      <c r="R30" s="96">
        <f>IFERROR(D30+VLOOKUP(C30,'Componentes demanda final'!$D$9:$K$79,2,0),D30)</f>
        <v>776728.8202124068</v>
      </c>
      <c r="S30" s="57">
        <f>IFERROR(E30+VLOOKUP($C30,'Componentes demanda final'!$D$9:$K$79,3,0),E30)</f>
        <v>736705.49261672131</v>
      </c>
      <c r="T30" s="57">
        <f>IFERROR(F30+VLOOKUP($C30,'Componentes demanda final'!$D$9:$K$79,4,0),F30)</f>
        <v>0</v>
      </c>
      <c r="U30" s="57">
        <f>IFERROR(G30+VLOOKUP($C30,'Componentes demanda final'!$D$9:$K$79,5,0),G30)</f>
        <v>0</v>
      </c>
      <c r="V30" s="57">
        <f>IFERROR(H30+VLOOKUP($C30,'Componentes demanda final'!$D$9:$K$79,6,0),H30)</f>
        <v>528.35394997983133</v>
      </c>
      <c r="W30" s="57">
        <f>IFERROR(I30+VLOOKUP($C30,'Componentes demanda final'!$D$9:$K$79,7,0),I30)</f>
        <v>11593.083489244293</v>
      </c>
      <c r="X30" s="57">
        <f>IFERROR(J30+VLOOKUP($C30,'Componentes demanda final'!$D$9:$K$79,8,0),J30)</f>
        <v>27901.89015646133</v>
      </c>
      <c r="Y30" s="98">
        <v>1118392</v>
      </c>
      <c r="Z30" s="110">
        <f t="shared" si="0"/>
        <v>0</v>
      </c>
      <c r="AA30" s="103">
        <v>0</v>
      </c>
      <c r="AB30" s="103">
        <v>0</v>
      </c>
      <c r="AC30" s="103">
        <v>0</v>
      </c>
      <c r="AD30" s="103">
        <v>0</v>
      </c>
      <c r="AE30" s="103">
        <v>0</v>
      </c>
      <c r="AF30" s="103">
        <v>0</v>
      </c>
      <c r="AG30" s="114">
        <f t="shared" si="1"/>
        <v>0</v>
      </c>
      <c r="AH30" s="113">
        <f t="shared" si="25"/>
        <v>0</v>
      </c>
      <c r="AI30" s="102">
        <f t="shared" si="2"/>
        <v>0</v>
      </c>
      <c r="AJ30" s="102">
        <f t="shared" si="3"/>
        <v>0</v>
      </c>
      <c r="AK30" s="102">
        <f t="shared" si="4"/>
        <v>0</v>
      </c>
      <c r="AL30" s="102">
        <f t="shared" si="5"/>
        <v>0</v>
      </c>
      <c r="AM30" s="102">
        <f t="shared" si="6"/>
        <v>0</v>
      </c>
      <c r="AN30" s="108">
        <f>+ROUND(Y30*'Coeficientes adicionales'!$P24,1)</f>
        <v>12861</v>
      </c>
      <c r="AO30" s="110">
        <f t="shared" si="7"/>
        <v>0</v>
      </c>
      <c r="AP30" s="103">
        <f>AA30*'Coeficientes adicionales'!$P24</f>
        <v>0</v>
      </c>
      <c r="AQ30" s="103">
        <f>AB30*'Coeficientes adicionales'!$P24</f>
        <v>0</v>
      </c>
      <c r="AR30" s="103">
        <f>AC30*'Coeficientes adicionales'!$P24</f>
        <v>0</v>
      </c>
      <c r="AS30" s="103">
        <f>AD30*'Coeficientes adicionales'!$P24</f>
        <v>0</v>
      </c>
      <c r="AT30" s="103">
        <f>AE30*'Coeficientes adicionales'!$P24</f>
        <v>0</v>
      </c>
      <c r="AU30" s="103">
        <f>AF30*'Coeficientes adicionales'!$P24</f>
        <v>0</v>
      </c>
      <c r="AV30" s="105">
        <f t="shared" si="8"/>
        <v>0</v>
      </c>
      <c r="AW30" s="102">
        <f t="shared" si="26"/>
        <v>0</v>
      </c>
      <c r="AX30" s="102">
        <f t="shared" si="9"/>
        <v>0</v>
      </c>
      <c r="AY30" s="102">
        <f t="shared" si="10"/>
        <v>0</v>
      </c>
      <c r="AZ30" s="102">
        <f t="shared" si="11"/>
        <v>0</v>
      </c>
      <c r="BA30" s="102">
        <f t="shared" si="12"/>
        <v>0</v>
      </c>
      <c r="BB30" s="102">
        <f t="shared" si="13"/>
        <v>0</v>
      </c>
      <c r="BC30" s="108">
        <f>Y30*'Coeficientes adicionales'!$K24</f>
        <v>195311.18086017788</v>
      </c>
      <c r="BD30" s="110">
        <f t="shared" si="27"/>
        <v>0</v>
      </c>
      <c r="BE30" s="103">
        <f>AA30*'Coeficientes adicionales'!$K24</f>
        <v>0</v>
      </c>
      <c r="BF30" s="103">
        <f>AB30*'Coeficientes adicionales'!$K24</f>
        <v>0</v>
      </c>
      <c r="BG30" s="103">
        <f>AC30*'Coeficientes adicionales'!$K24</f>
        <v>0</v>
      </c>
      <c r="BH30" s="103">
        <f>AD30*'Coeficientes adicionales'!$K24</f>
        <v>0</v>
      </c>
      <c r="BI30" s="103">
        <f>AE30*'Coeficientes adicionales'!$K24</f>
        <v>0</v>
      </c>
      <c r="BJ30" s="103">
        <f>AF30*'Coeficientes adicionales'!$K24</f>
        <v>0</v>
      </c>
      <c r="BK30" s="104">
        <f t="shared" si="14"/>
        <v>0</v>
      </c>
      <c r="BL30" s="102">
        <f t="shared" si="28"/>
        <v>0</v>
      </c>
      <c r="BM30" s="102">
        <f t="shared" si="15"/>
        <v>0</v>
      </c>
      <c r="BN30" s="102">
        <f t="shared" si="16"/>
        <v>0</v>
      </c>
      <c r="BO30" s="102">
        <f t="shared" si="17"/>
        <v>0</v>
      </c>
      <c r="BP30" s="102">
        <f t="shared" si="18"/>
        <v>0</v>
      </c>
      <c r="BQ30" s="102">
        <f t="shared" si="19"/>
        <v>0</v>
      </c>
      <c r="BR30" s="108">
        <f>Y30*'Coeficientes adicionales'!$L24</f>
        <v>500258</v>
      </c>
      <c r="BS30" s="110">
        <f t="shared" si="29"/>
        <v>0</v>
      </c>
      <c r="BT30" s="103">
        <f>AA30*'Coeficientes adicionales'!$L24</f>
        <v>0</v>
      </c>
      <c r="BU30" s="103">
        <f>AB30*'Coeficientes adicionales'!$L24</f>
        <v>0</v>
      </c>
      <c r="BV30" s="103">
        <f>AC30*'Coeficientes adicionales'!$L24</f>
        <v>0</v>
      </c>
      <c r="BW30" s="103">
        <f>AD30*'Coeficientes adicionales'!$L24</f>
        <v>0</v>
      </c>
      <c r="BX30" s="103">
        <f>AE30*'Coeficientes adicionales'!$L24</f>
        <v>0</v>
      </c>
      <c r="BY30" s="103">
        <f>AF30*'Coeficientes adicionales'!$L24</f>
        <v>0</v>
      </c>
      <c r="BZ30" s="104">
        <f t="shared" si="30"/>
        <v>0</v>
      </c>
      <c r="CA30" s="102">
        <f t="shared" si="31"/>
        <v>0</v>
      </c>
      <c r="CB30" s="102">
        <f t="shared" si="32"/>
        <v>0</v>
      </c>
      <c r="CC30" s="102">
        <f t="shared" si="33"/>
        <v>0</v>
      </c>
      <c r="CD30" s="102">
        <f t="shared" si="34"/>
        <v>0</v>
      </c>
      <c r="CE30" s="102">
        <f t="shared" si="35"/>
        <v>0</v>
      </c>
      <c r="CF30" s="102">
        <f t="shared" si="36"/>
        <v>0</v>
      </c>
      <c r="CG30" s="108">
        <f>Y30*'Coeficientes adicionales'!$M24</f>
        <v>64680</v>
      </c>
      <c r="CH30" s="110">
        <f t="shared" si="37"/>
        <v>0</v>
      </c>
      <c r="CI30" s="103">
        <f>AA30*'Coeficientes adicionales'!$M24</f>
        <v>0</v>
      </c>
      <c r="CJ30" s="103">
        <f>AB30*'Coeficientes adicionales'!$M24</f>
        <v>0</v>
      </c>
      <c r="CK30" s="103">
        <f>AC30*'Coeficientes adicionales'!$M24</f>
        <v>0</v>
      </c>
      <c r="CL30" s="103">
        <f>AD30*'Coeficientes adicionales'!$M24</f>
        <v>0</v>
      </c>
      <c r="CM30" s="103">
        <f>AE30*'Coeficientes adicionales'!$M24</f>
        <v>0</v>
      </c>
      <c r="CN30" s="103">
        <f>AF30*'Coeficientes adicionales'!$M24</f>
        <v>0</v>
      </c>
      <c r="CO30" s="104">
        <f t="shared" si="38"/>
        <v>0</v>
      </c>
      <c r="CP30" s="102">
        <f t="shared" si="39"/>
        <v>0</v>
      </c>
      <c r="CQ30" s="102">
        <f t="shared" si="40"/>
        <v>0</v>
      </c>
      <c r="CR30" s="102">
        <f t="shared" si="41"/>
        <v>0</v>
      </c>
      <c r="CS30" s="102">
        <f t="shared" si="42"/>
        <v>0</v>
      </c>
      <c r="CT30" s="102">
        <f t="shared" si="43"/>
        <v>0</v>
      </c>
      <c r="CU30" s="102">
        <f t="shared" si="44"/>
        <v>0</v>
      </c>
      <c r="CV30" s="108">
        <f>Y30*'Coeficientes adicionales'!$N24</f>
        <v>6142</v>
      </c>
      <c r="CW30" s="110">
        <f t="shared" si="45"/>
        <v>0</v>
      </c>
      <c r="CX30" s="103">
        <f>AA30*'Coeficientes adicionales'!$N24</f>
        <v>0</v>
      </c>
      <c r="CY30" s="103">
        <f>AB30*'Coeficientes adicionales'!$N24</f>
        <v>0</v>
      </c>
      <c r="CZ30" s="103">
        <f>AC30*'Coeficientes adicionales'!$N24</f>
        <v>0</v>
      </c>
      <c r="DA30" s="103">
        <f>AD30*'Coeficientes adicionales'!$N24</f>
        <v>0</v>
      </c>
      <c r="DB30" s="103">
        <f>AE30*'Coeficientes adicionales'!$N24</f>
        <v>0</v>
      </c>
      <c r="DC30" s="103">
        <f>AF30*'Coeficientes adicionales'!$N24</f>
        <v>0</v>
      </c>
      <c r="DD30" s="104">
        <f t="shared" si="46"/>
        <v>0</v>
      </c>
      <c r="DE30" s="102">
        <f t="shared" si="47"/>
        <v>0</v>
      </c>
      <c r="DF30" s="102">
        <f t="shared" si="48"/>
        <v>0</v>
      </c>
      <c r="DG30" s="102">
        <f t="shared" si="49"/>
        <v>0</v>
      </c>
      <c r="DH30" s="102">
        <f t="shared" si="50"/>
        <v>0</v>
      </c>
      <c r="DI30" s="102">
        <f t="shared" si="51"/>
        <v>0</v>
      </c>
      <c r="DJ30" s="102">
        <f t="shared" si="52"/>
        <v>0</v>
      </c>
      <c r="DK30" s="108">
        <f>Y30*'Coeficientes adicionales'!$O24</f>
        <v>429436.00000000006</v>
      </c>
      <c r="DL30" s="110">
        <f t="shared" si="53"/>
        <v>0</v>
      </c>
      <c r="DM30" s="103">
        <f>AA30*'Coeficientes adicionales'!$O24</f>
        <v>0</v>
      </c>
      <c r="DN30" s="103">
        <f>AB30*'Coeficientes adicionales'!$O24</f>
        <v>0</v>
      </c>
      <c r="DO30" s="103">
        <f>AC30*'Coeficientes adicionales'!$O24</f>
        <v>0</v>
      </c>
      <c r="DP30" s="103">
        <f>AD30*'Coeficientes adicionales'!$O24</f>
        <v>0</v>
      </c>
      <c r="DQ30" s="103">
        <f>AE30*'Coeficientes adicionales'!$O24</f>
        <v>0</v>
      </c>
      <c r="DR30" s="103">
        <f>AF30*'Coeficientes adicionales'!$O24</f>
        <v>0</v>
      </c>
      <c r="DS30" s="105">
        <f t="shared" si="54"/>
        <v>2.2204460492503131E-14</v>
      </c>
      <c r="DT30" s="102">
        <f t="shared" si="55"/>
        <v>0</v>
      </c>
      <c r="DU30" s="102">
        <f t="shared" si="56"/>
        <v>0</v>
      </c>
      <c r="DV30" s="102">
        <f t="shared" si="57"/>
        <v>0</v>
      </c>
      <c r="DW30" s="102">
        <f t="shared" si="58"/>
        <v>0</v>
      </c>
      <c r="DX30" s="102">
        <f t="shared" si="59"/>
        <v>0</v>
      </c>
      <c r="DY30" s="102">
        <f t="shared" si="60"/>
        <v>0</v>
      </c>
    </row>
    <row r="31" spans="1:129" ht="14.7" thickBot="1" x14ac:dyDescent="0.6">
      <c r="A31" s="59">
        <v>23</v>
      </c>
      <c r="B31" s="142" t="s">
        <v>22</v>
      </c>
      <c r="C31" s="4" t="s">
        <v>132</v>
      </c>
      <c r="D31" s="116">
        <f t="shared" si="24"/>
        <v>941545.07359805994</v>
      </c>
      <c r="E31" s="93">
        <f>'Matriz Simetrica'!BY32</f>
        <v>922589.624108408</v>
      </c>
      <c r="F31" s="93">
        <f>'Matriz Simetrica'!BZ32</f>
        <v>0</v>
      </c>
      <c r="G31" s="93">
        <f>'Matriz Simetrica'!CA32</f>
        <v>0</v>
      </c>
      <c r="H31" s="93">
        <f>'Matriz Simetrica'!CB32</f>
        <v>168.20144239756223</v>
      </c>
      <c r="I31" s="94">
        <f>'Matriz Simetrica'!CC32</f>
        <v>414.83050935776532</v>
      </c>
      <c r="J31" s="94">
        <f>'Matriz Simetrica'!CD32</f>
        <v>18372.417537896661</v>
      </c>
      <c r="K31" s="95">
        <v>1017048.9999999998</v>
      </c>
      <c r="L31" s="60">
        <f>K31*'Coeficientes adicionales'!P25</f>
        <v>50336.999999999978</v>
      </c>
      <c r="M31" s="274">
        <f>'Coeficientes adicionales'!C25</f>
        <v>46179.034076775664</v>
      </c>
      <c r="N31" s="274">
        <f>'Coeficientes adicionales'!D25</f>
        <v>440317</v>
      </c>
      <c r="O31" s="274">
        <f>'Coeficientes adicionales'!E25</f>
        <v>118918</v>
      </c>
      <c r="P31" s="274">
        <f>'Coeficientes adicionales'!F25</f>
        <v>5330</v>
      </c>
      <c r="Q31" s="274">
        <f>'Coeficientes adicionales'!G25</f>
        <v>316069</v>
      </c>
      <c r="R31" s="96">
        <f>IFERROR(D31+VLOOKUP(C31,'Componentes demanda final'!$D$9:$K$79,2,0),D31)</f>
        <v>941545.07359805994</v>
      </c>
      <c r="S31" s="57">
        <f>IFERROR(E31+VLOOKUP($C31,'Componentes demanda final'!$D$9:$K$79,3,0),E31)</f>
        <v>922589.624108408</v>
      </c>
      <c r="T31" s="57">
        <f>IFERROR(F31+VLOOKUP($C31,'Componentes demanda final'!$D$9:$K$79,4,0),F31)</f>
        <v>0</v>
      </c>
      <c r="U31" s="57">
        <f>IFERROR(G31+VLOOKUP($C31,'Componentes demanda final'!$D$9:$K$79,5,0),G31)</f>
        <v>0</v>
      </c>
      <c r="V31" s="57">
        <f>IFERROR(H31+VLOOKUP($C31,'Componentes demanda final'!$D$9:$K$79,6,0),H31)</f>
        <v>168.20144239756223</v>
      </c>
      <c r="W31" s="57">
        <f>IFERROR(I31+VLOOKUP($C31,'Componentes demanda final'!$D$9:$K$79,7,0),I31)</f>
        <v>414.83050935776532</v>
      </c>
      <c r="X31" s="57">
        <f>IFERROR(J31+VLOOKUP($C31,'Componentes demanda final'!$D$9:$K$79,8,0),J31)</f>
        <v>18372.417537896661</v>
      </c>
      <c r="Y31" s="98">
        <v>1017048.9999999998</v>
      </c>
      <c r="Z31" s="110">
        <f t="shared" si="0"/>
        <v>0</v>
      </c>
      <c r="AA31" s="103">
        <v>0</v>
      </c>
      <c r="AB31" s="103">
        <v>0</v>
      </c>
      <c r="AC31" s="103">
        <v>0</v>
      </c>
      <c r="AD31" s="103">
        <v>0</v>
      </c>
      <c r="AE31" s="103">
        <v>0</v>
      </c>
      <c r="AF31" s="103">
        <v>0</v>
      </c>
      <c r="AG31" s="114">
        <f t="shared" si="1"/>
        <v>0</v>
      </c>
      <c r="AH31" s="113">
        <f t="shared" si="25"/>
        <v>0</v>
      </c>
      <c r="AI31" s="102">
        <f t="shared" si="2"/>
        <v>0</v>
      </c>
      <c r="AJ31" s="102">
        <f t="shared" si="3"/>
        <v>0</v>
      </c>
      <c r="AK31" s="102">
        <f t="shared" si="4"/>
        <v>0</v>
      </c>
      <c r="AL31" s="102">
        <f t="shared" si="5"/>
        <v>0</v>
      </c>
      <c r="AM31" s="102">
        <f t="shared" si="6"/>
        <v>0</v>
      </c>
      <c r="AN31" s="108">
        <f>+ROUND(Y31*'Coeficientes adicionales'!$P25,1)</f>
        <v>50337</v>
      </c>
      <c r="AO31" s="110">
        <f t="shared" si="7"/>
        <v>0</v>
      </c>
      <c r="AP31" s="103">
        <f>AA31*'Coeficientes adicionales'!$P25</f>
        <v>0</v>
      </c>
      <c r="AQ31" s="103">
        <f>AB31*'Coeficientes adicionales'!$P25</f>
        <v>0</v>
      </c>
      <c r="AR31" s="103">
        <f>AC31*'Coeficientes adicionales'!$P25</f>
        <v>0</v>
      </c>
      <c r="AS31" s="103">
        <f>AD31*'Coeficientes adicionales'!$P25</f>
        <v>0</v>
      </c>
      <c r="AT31" s="103">
        <f>AE31*'Coeficientes adicionales'!$P25</f>
        <v>0</v>
      </c>
      <c r="AU31" s="103">
        <f>AF31*'Coeficientes adicionales'!$P25</f>
        <v>0</v>
      </c>
      <c r="AV31" s="105">
        <f t="shared" si="8"/>
        <v>4.4408920985006262E-14</v>
      </c>
      <c r="AW31" s="102">
        <f t="shared" si="26"/>
        <v>0</v>
      </c>
      <c r="AX31" s="102">
        <f t="shared" si="9"/>
        <v>0</v>
      </c>
      <c r="AY31" s="102">
        <f t="shared" si="10"/>
        <v>0</v>
      </c>
      <c r="AZ31" s="102">
        <f t="shared" si="11"/>
        <v>0</v>
      </c>
      <c r="BA31" s="102">
        <f t="shared" si="12"/>
        <v>0</v>
      </c>
      <c r="BB31" s="102">
        <f t="shared" si="13"/>
        <v>0</v>
      </c>
      <c r="BC31" s="108">
        <f>Y31*'Coeficientes adicionales'!$K25</f>
        <v>46179.034076775642</v>
      </c>
      <c r="BD31" s="110">
        <f t="shared" si="27"/>
        <v>0</v>
      </c>
      <c r="BE31" s="103">
        <f>AA31*'Coeficientes adicionales'!$K25</f>
        <v>0</v>
      </c>
      <c r="BF31" s="103">
        <f>AB31*'Coeficientes adicionales'!$K25</f>
        <v>0</v>
      </c>
      <c r="BG31" s="103">
        <f>AC31*'Coeficientes adicionales'!$K25</f>
        <v>0</v>
      </c>
      <c r="BH31" s="103">
        <f>AD31*'Coeficientes adicionales'!$K25</f>
        <v>0</v>
      </c>
      <c r="BI31" s="103">
        <f>AE31*'Coeficientes adicionales'!$K25</f>
        <v>0</v>
      </c>
      <c r="BJ31" s="103">
        <f>AF31*'Coeficientes adicionales'!$K25</f>
        <v>0</v>
      </c>
      <c r="BK31" s="104">
        <f t="shared" si="14"/>
        <v>-4.4408920985006262E-14</v>
      </c>
      <c r="BL31" s="102">
        <f t="shared" si="28"/>
        <v>0</v>
      </c>
      <c r="BM31" s="102">
        <f t="shared" si="15"/>
        <v>0</v>
      </c>
      <c r="BN31" s="102">
        <f t="shared" si="16"/>
        <v>0</v>
      </c>
      <c r="BO31" s="102">
        <f t="shared" si="17"/>
        <v>0</v>
      </c>
      <c r="BP31" s="102">
        <f t="shared" si="18"/>
        <v>0</v>
      </c>
      <c r="BQ31" s="102">
        <f t="shared" si="19"/>
        <v>0</v>
      </c>
      <c r="BR31" s="108">
        <f>Y31*'Coeficientes adicionales'!$L25</f>
        <v>440316.99999999977</v>
      </c>
      <c r="BS31" s="110">
        <f t="shared" si="29"/>
        <v>0</v>
      </c>
      <c r="BT31" s="103">
        <f>AA31*'Coeficientes adicionales'!$L25</f>
        <v>0</v>
      </c>
      <c r="BU31" s="103">
        <f>AB31*'Coeficientes adicionales'!$L25</f>
        <v>0</v>
      </c>
      <c r="BV31" s="103">
        <f>AC31*'Coeficientes adicionales'!$L25</f>
        <v>0</v>
      </c>
      <c r="BW31" s="103">
        <f>AD31*'Coeficientes adicionales'!$L25</f>
        <v>0</v>
      </c>
      <c r="BX31" s="103">
        <f>AE31*'Coeficientes adicionales'!$L25</f>
        <v>0</v>
      </c>
      <c r="BY31" s="103">
        <f>AF31*'Coeficientes adicionales'!$L25</f>
        <v>0</v>
      </c>
      <c r="BZ31" s="104">
        <f t="shared" si="30"/>
        <v>-5.5511151231257827E-14</v>
      </c>
      <c r="CA31" s="102">
        <f t="shared" si="31"/>
        <v>0</v>
      </c>
      <c r="CB31" s="102">
        <f t="shared" si="32"/>
        <v>0</v>
      </c>
      <c r="CC31" s="102">
        <f t="shared" si="33"/>
        <v>0</v>
      </c>
      <c r="CD31" s="102">
        <f t="shared" si="34"/>
        <v>0</v>
      </c>
      <c r="CE31" s="102">
        <f t="shared" si="35"/>
        <v>0</v>
      </c>
      <c r="CF31" s="102">
        <f t="shared" si="36"/>
        <v>0</v>
      </c>
      <c r="CG31" s="108">
        <f>Y31*'Coeficientes adicionales'!$M25</f>
        <v>118917.99999999994</v>
      </c>
      <c r="CH31" s="110">
        <f t="shared" si="37"/>
        <v>0</v>
      </c>
      <c r="CI31" s="103">
        <f>AA31*'Coeficientes adicionales'!$M25</f>
        <v>0</v>
      </c>
      <c r="CJ31" s="103">
        <f>AB31*'Coeficientes adicionales'!$M25</f>
        <v>0</v>
      </c>
      <c r="CK31" s="103">
        <f>AC31*'Coeficientes adicionales'!$M25</f>
        <v>0</v>
      </c>
      <c r="CL31" s="103">
        <f>AD31*'Coeficientes adicionales'!$M25</f>
        <v>0</v>
      </c>
      <c r="CM31" s="103">
        <f>AE31*'Coeficientes adicionales'!$M25</f>
        <v>0</v>
      </c>
      <c r="CN31" s="103">
        <f>AF31*'Coeficientes adicionales'!$M25</f>
        <v>0</v>
      </c>
      <c r="CO31" s="104">
        <f t="shared" si="38"/>
        <v>-4.4408920985006262E-14</v>
      </c>
      <c r="CP31" s="102">
        <f t="shared" si="39"/>
        <v>0</v>
      </c>
      <c r="CQ31" s="102">
        <f t="shared" si="40"/>
        <v>0</v>
      </c>
      <c r="CR31" s="102">
        <f t="shared" si="41"/>
        <v>0</v>
      </c>
      <c r="CS31" s="102">
        <f t="shared" si="42"/>
        <v>0</v>
      </c>
      <c r="CT31" s="102">
        <f t="shared" si="43"/>
        <v>0</v>
      </c>
      <c r="CU31" s="102">
        <f t="shared" si="44"/>
        <v>0</v>
      </c>
      <c r="CV31" s="108">
        <f>Y31*'Coeficientes adicionales'!$N25</f>
        <v>5329.9999999999973</v>
      </c>
      <c r="CW31" s="110">
        <f t="shared" si="45"/>
        <v>0</v>
      </c>
      <c r="CX31" s="103">
        <f>AA31*'Coeficientes adicionales'!$N25</f>
        <v>0</v>
      </c>
      <c r="CY31" s="103">
        <f>AB31*'Coeficientes adicionales'!$N25</f>
        <v>0</v>
      </c>
      <c r="CZ31" s="103">
        <f>AC31*'Coeficientes adicionales'!$N25</f>
        <v>0</v>
      </c>
      <c r="DA31" s="103">
        <f>AD31*'Coeficientes adicionales'!$N25</f>
        <v>0</v>
      </c>
      <c r="DB31" s="103">
        <f>AE31*'Coeficientes adicionales'!$N25</f>
        <v>0</v>
      </c>
      <c r="DC31" s="103">
        <f>AF31*'Coeficientes adicionales'!$N25</f>
        <v>0</v>
      </c>
      <c r="DD31" s="104">
        <f t="shared" si="46"/>
        <v>-5.5511151231257827E-14</v>
      </c>
      <c r="DE31" s="102">
        <f t="shared" si="47"/>
        <v>0</v>
      </c>
      <c r="DF31" s="102">
        <f t="shared" si="48"/>
        <v>0</v>
      </c>
      <c r="DG31" s="102">
        <f t="shared" si="49"/>
        <v>0</v>
      </c>
      <c r="DH31" s="102">
        <f t="shared" si="50"/>
        <v>0</v>
      </c>
      <c r="DI31" s="102">
        <f t="shared" si="51"/>
        <v>0</v>
      </c>
      <c r="DJ31" s="102">
        <f t="shared" si="52"/>
        <v>0</v>
      </c>
      <c r="DK31" s="108">
        <f>Y31*'Coeficientes adicionales'!$O25</f>
        <v>316068.99999999988</v>
      </c>
      <c r="DL31" s="110">
        <f t="shared" si="53"/>
        <v>0</v>
      </c>
      <c r="DM31" s="103">
        <f>AA31*'Coeficientes adicionales'!$O25</f>
        <v>0</v>
      </c>
      <c r="DN31" s="103">
        <f>AB31*'Coeficientes adicionales'!$O25</f>
        <v>0</v>
      </c>
      <c r="DO31" s="103">
        <f>AC31*'Coeficientes adicionales'!$O25</f>
        <v>0</v>
      </c>
      <c r="DP31" s="103">
        <f>AD31*'Coeficientes adicionales'!$O25</f>
        <v>0</v>
      </c>
      <c r="DQ31" s="103">
        <f>AE31*'Coeficientes adicionales'!$O25</f>
        <v>0</v>
      </c>
      <c r="DR31" s="103">
        <f>AF31*'Coeficientes adicionales'!$O25</f>
        <v>0</v>
      </c>
      <c r="DS31" s="105">
        <f t="shared" si="54"/>
        <v>-3.3306690738754696E-14</v>
      </c>
      <c r="DT31" s="102">
        <f t="shared" si="55"/>
        <v>0</v>
      </c>
      <c r="DU31" s="102">
        <f t="shared" si="56"/>
        <v>0</v>
      </c>
      <c r="DV31" s="102">
        <f t="shared" si="57"/>
        <v>0</v>
      </c>
      <c r="DW31" s="102">
        <f t="shared" si="58"/>
        <v>0</v>
      </c>
      <c r="DX31" s="102">
        <f t="shared" si="59"/>
        <v>0</v>
      </c>
      <c r="DY31" s="102">
        <f t="shared" si="60"/>
        <v>0</v>
      </c>
    </row>
    <row r="32" spans="1:129" ht="14.7" thickBot="1" x14ac:dyDescent="0.6">
      <c r="A32" s="59">
        <v>24</v>
      </c>
      <c r="B32" s="142" t="s">
        <v>23</v>
      </c>
      <c r="C32" s="4" t="s">
        <v>133</v>
      </c>
      <c r="D32" s="116">
        <f t="shared" si="24"/>
        <v>135523.07202785122</v>
      </c>
      <c r="E32" s="93">
        <f>'Matriz Simetrica'!BY33</f>
        <v>125393.77156227567</v>
      </c>
      <c r="F32" s="93">
        <f>'Matriz Simetrica'!BZ33</f>
        <v>0</v>
      </c>
      <c r="G32" s="93">
        <f>'Matriz Simetrica'!CA33</f>
        <v>0</v>
      </c>
      <c r="H32" s="93">
        <f>'Matriz Simetrica'!CB33</f>
        <v>248.01821265056094</v>
      </c>
      <c r="I32" s="94">
        <f>'Matriz Simetrica'!CC33</f>
        <v>542.27131465914113</v>
      </c>
      <c r="J32" s="94">
        <f>'Matriz Simetrica'!CD33</f>
        <v>9339.010938265832</v>
      </c>
      <c r="K32" s="95">
        <v>158885.99999999994</v>
      </c>
      <c r="L32" s="60">
        <f>K32*'Coeficientes adicionales'!P26</f>
        <v>6911.9999999999964</v>
      </c>
      <c r="M32" s="274">
        <f>'Coeficientes adicionales'!C26</f>
        <v>4669.2359219969776</v>
      </c>
      <c r="N32" s="274">
        <f>'Coeficientes adicionales'!D26</f>
        <v>52016</v>
      </c>
      <c r="O32" s="274">
        <f>'Coeficientes adicionales'!E26</f>
        <v>42319</v>
      </c>
      <c r="P32" s="274">
        <f>'Coeficientes adicionales'!F26</f>
        <v>710</v>
      </c>
      <c r="Q32" s="274">
        <f>'Coeficientes adicionales'!G26</f>
        <v>8987</v>
      </c>
      <c r="R32" s="96">
        <f>IFERROR(D32+VLOOKUP(C32,'Componentes demanda final'!$D$9:$K$79,2,0),D32)</f>
        <v>135523.07202785122</v>
      </c>
      <c r="S32" s="57">
        <f>IFERROR(E32+VLOOKUP($C32,'Componentes demanda final'!$D$9:$K$79,3,0),E32)</f>
        <v>125393.77156227567</v>
      </c>
      <c r="T32" s="57">
        <f>IFERROR(F32+VLOOKUP($C32,'Componentes demanda final'!$D$9:$K$79,4,0),F32)</f>
        <v>0</v>
      </c>
      <c r="U32" s="57">
        <f>IFERROR(G32+VLOOKUP($C32,'Componentes demanda final'!$D$9:$K$79,5,0),G32)</f>
        <v>0</v>
      </c>
      <c r="V32" s="57">
        <f>IFERROR(H32+VLOOKUP($C32,'Componentes demanda final'!$D$9:$K$79,6,0),H32)</f>
        <v>248.01821265056094</v>
      </c>
      <c r="W32" s="57">
        <f>IFERROR(I32+VLOOKUP($C32,'Componentes demanda final'!$D$9:$K$79,7,0),I32)</f>
        <v>542.27131465914113</v>
      </c>
      <c r="X32" s="57">
        <f>IFERROR(J32+VLOOKUP($C32,'Componentes demanda final'!$D$9:$K$79,8,0),J32)</f>
        <v>9339.010938265832</v>
      </c>
      <c r="Y32" s="98">
        <v>158885.99999999994</v>
      </c>
      <c r="Z32" s="110">
        <f t="shared" si="0"/>
        <v>0</v>
      </c>
      <c r="AA32" s="103">
        <v>0</v>
      </c>
      <c r="AB32" s="103">
        <v>0</v>
      </c>
      <c r="AC32" s="103">
        <v>0</v>
      </c>
      <c r="AD32" s="103">
        <v>0</v>
      </c>
      <c r="AE32" s="103">
        <v>0</v>
      </c>
      <c r="AF32" s="103">
        <v>0</v>
      </c>
      <c r="AG32" s="114">
        <f t="shared" si="1"/>
        <v>0</v>
      </c>
      <c r="AH32" s="113">
        <f t="shared" si="25"/>
        <v>0</v>
      </c>
      <c r="AI32" s="102">
        <f t="shared" si="2"/>
        <v>0</v>
      </c>
      <c r="AJ32" s="102">
        <f t="shared" si="3"/>
        <v>0</v>
      </c>
      <c r="AK32" s="102">
        <f t="shared" si="4"/>
        <v>0</v>
      </c>
      <c r="AL32" s="102">
        <f t="shared" si="5"/>
        <v>0</v>
      </c>
      <c r="AM32" s="102">
        <f t="shared" si="6"/>
        <v>0</v>
      </c>
      <c r="AN32" s="108">
        <f>+ROUND(Y32*'Coeficientes adicionales'!$P26,1)</f>
        <v>6912</v>
      </c>
      <c r="AO32" s="110">
        <f t="shared" si="7"/>
        <v>0</v>
      </c>
      <c r="AP32" s="103">
        <f>AA32*'Coeficientes adicionales'!$P26</f>
        <v>0</v>
      </c>
      <c r="AQ32" s="103">
        <f>AB32*'Coeficientes adicionales'!$P26</f>
        <v>0</v>
      </c>
      <c r="AR32" s="103">
        <f>AC32*'Coeficientes adicionales'!$P26</f>
        <v>0</v>
      </c>
      <c r="AS32" s="103">
        <f>AD32*'Coeficientes adicionales'!$P26</f>
        <v>0</v>
      </c>
      <c r="AT32" s="103">
        <f>AE32*'Coeficientes adicionales'!$P26</f>
        <v>0</v>
      </c>
      <c r="AU32" s="103">
        <f>AF32*'Coeficientes adicionales'!$P26</f>
        <v>0</v>
      </c>
      <c r="AV32" s="105">
        <f t="shared" si="8"/>
        <v>4.4408920985006262E-14</v>
      </c>
      <c r="AW32" s="102">
        <f t="shared" si="26"/>
        <v>0</v>
      </c>
      <c r="AX32" s="102">
        <f t="shared" si="9"/>
        <v>0</v>
      </c>
      <c r="AY32" s="102">
        <f t="shared" si="10"/>
        <v>0</v>
      </c>
      <c r="AZ32" s="102">
        <f t="shared" si="11"/>
        <v>0</v>
      </c>
      <c r="BA32" s="102">
        <f t="shared" si="12"/>
        <v>0</v>
      </c>
      <c r="BB32" s="102">
        <f t="shared" si="13"/>
        <v>0</v>
      </c>
      <c r="BC32" s="108">
        <f>Y32*'Coeficientes adicionales'!$K26</f>
        <v>4669.2359219969749</v>
      </c>
      <c r="BD32" s="110">
        <f t="shared" si="27"/>
        <v>0</v>
      </c>
      <c r="BE32" s="103">
        <f>AA32*'Coeficientes adicionales'!$K26</f>
        <v>0</v>
      </c>
      <c r="BF32" s="103">
        <f>AB32*'Coeficientes adicionales'!$K26</f>
        <v>0</v>
      </c>
      <c r="BG32" s="103">
        <f>AC32*'Coeficientes adicionales'!$K26</f>
        <v>0</v>
      </c>
      <c r="BH32" s="103">
        <f>AD32*'Coeficientes adicionales'!$K26</f>
        <v>0</v>
      </c>
      <c r="BI32" s="103">
        <f>AE32*'Coeficientes adicionales'!$K26</f>
        <v>0</v>
      </c>
      <c r="BJ32" s="103">
        <f>AF32*'Coeficientes adicionales'!$K26</f>
        <v>0</v>
      </c>
      <c r="BK32" s="104">
        <f t="shared" si="14"/>
        <v>-5.5511151231257827E-14</v>
      </c>
      <c r="BL32" s="102">
        <f t="shared" si="28"/>
        <v>0</v>
      </c>
      <c r="BM32" s="102">
        <f t="shared" si="15"/>
        <v>0</v>
      </c>
      <c r="BN32" s="102">
        <f t="shared" si="16"/>
        <v>0</v>
      </c>
      <c r="BO32" s="102">
        <f t="shared" si="17"/>
        <v>0</v>
      </c>
      <c r="BP32" s="102">
        <f t="shared" si="18"/>
        <v>0</v>
      </c>
      <c r="BQ32" s="102">
        <f t="shared" si="19"/>
        <v>0</v>
      </c>
      <c r="BR32" s="108">
        <f>Y32*'Coeficientes adicionales'!$L26</f>
        <v>52015.999999999971</v>
      </c>
      <c r="BS32" s="110">
        <f t="shared" si="29"/>
        <v>0</v>
      </c>
      <c r="BT32" s="103">
        <f>AA32*'Coeficientes adicionales'!$L26</f>
        <v>0</v>
      </c>
      <c r="BU32" s="103">
        <f>AB32*'Coeficientes adicionales'!$L26</f>
        <v>0</v>
      </c>
      <c r="BV32" s="103">
        <f>AC32*'Coeficientes adicionales'!$L26</f>
        <v>0</v>
      </c>
      <c r="BW32" s="103">
        <f>AD32*'Coeficientes adicionales'!$L26</f>
        <v>0</v>
      </c>
      <c r="BX32" s="103">
        <f>AE32*'Coeficientes adicionales'!$L26</f>
        <v>0</v>
      </c>
      <c r="BY32" s="103">
        <f>AF32*'Coeficientes adicionales'!$L26</f>
        <v>0</v>
      </c>
      <c r="BZ32" s="104">
        <f t="shared" si="30"/>
        <v>-5.5511151231257827E-14</v>
      </c>
      <c r="CA32" s="102">
        <f t="shared" si="31"/>
        <v>0</v>
      </c>
      <c r="CB32" s="102">
        <f t="shared" si="32"/>
        <v>0</v>
      </c>
      <c r="CC32" s="102">
        <f t="shared" si="33"/>
        <v>0</v>
      </c>
      <c r="CD32" s="102">
        <f t="shared" si="34"/>
        <v>0</v>
      </c>
      <c r="CE32" s="102">
        <f t="shared" si="35"/>
        <v>0</v>
      </c>
      <c r="CF32" s="102">
        <f t="shared" si="36"/>
        <v>0</v>
      </c>
      <c r="CG32" s="108">
        <f>Y32*'Coeficientes adicionales'!$M26</f>
        <v>42318.999999999978</v>
      </c>
      <c r="CH32" s="110">
        <f t="shared" si="37"/>
        <v>0</v>
      </c>
      <c r="CI32" s="103">
        <f>AA32*'Coeficientes adicionales'!$M26</f>
        <v>0</v>
      </c>
      <c r="CJ32" s="103">
        <f>AB32*'Coeficientes adicionales'!$M26</f>
        <v>0</v>
      </c>
      <c r="CK32" s="103">
        <f>AC32*'Coeficientes adicionales'!$M26</f>
        <v>0</v>
      </c>
      <c r="CL32" s="103">
        <f>AD32*'Coeficientes adicionales'!$M26</f>
        <v>0</v>
      </c>
      <c r="CM32" s="103">
        <f>AE32*'Coeficientes adicionales'!$M26</f>
        <v>0</v>
      </c>
      <c r="CN32" s="103">
        <f>AF32*'Coeficientes adicionales'!$M26</f>
        <v>0</v>
      </c>
      <c r="CO32" s="104">
        <f t="shared" si="38"/>
        <v>-5.5511151231257827E-14</v>
      </c>
      <c r="CP32" s="102">
        <f t="shared" si="39"/>
        <v>0</v>
      </c>
      <c r="CQ32" s="102">
        <f t="shared" si="40"/>
        <v>0</v>
      </c>
      <c r="CR32" s="102">
        <f t="shared" si="41"/>
        <v>0</v>
      </c>
      <c r="CS32" s="102">
        <f t="shared" si="42"/>
        <v>0</v>
      </c>
      <c r="CT32" s="102">
        <f t="shared" si="43"/>
        <v>0</v>
      </c>
      <c r="CU32" s="102">
        <f t="shared" si="44"/>
        <v>0</v>
      </c>
      <c r="CV32" s="108">
        <f>Y32*'Coeficientes adicionales'!$N26</f>
        <v>709.99999999999955</v>
      </c>
      <c r="CW32" s="110">
        <f t="shared" si="45"/>
        <v>0</v>
      </c>
      <c r="CX32" s="103">
        <f>AA32*'Coeficientes adicionales'!$N26</f>
        <v>0</v>
      </c>
      <c r="CY32" s="103">
        <f>AB32*'Coeficientes adicionales'!$N26</f>
        <v>0</v>
      </c>
      <c r="CZ32" s="103">
        <f>AC32*'Coeficientes adicionales'!$N26</f>
        <v>0</v>
      </c>
      <c r="DA32" s="103">
        <f>AD32*'Coeficientes adicionales'!$N26</f>
        <v>0</v>
      </c>
      <c r="DB32" s="103">
        <f>AE32*'Coeficientes adicionales'!$N26</f>
        <v>0</v>
      </c>
      <c r="DC32" s="103">
        <f>AF32*'Coeficientes adicionales'!$N26</f>
        <v>0</v>
      </c>
      <c r="DD32" s="104">
        <f t="shared" si="46"/>
        <v>-6.6613381477509392E-14</v>
      </c>
      <c r="DE32" s="102">
        <f t="shared" si="47"/>
        <v>0</v>
      </c>
      <c r="DF32" s="102">
        <f t="shared" si="48"/>
        <v>0</v>
      </c>
      <c r="DG32" s="102">
        <f t="shared" si="49"/>
        <v>0</v>
      </c>
      <c r="DH32" s="102">
        <f t="shared" si="50"/>
        <v>0</v>
      </c>
      <c r="DI32" s="102">
        <f t="shared" si="51"/>
        <v>0</v>
      </c>
      <c r="DJ32" s="102">
        <f t="shared" si="52"/>
        <v>0</v>
      </c>
      <c r="DK32" s="108">
        <f>Y32*'Coeficientes adicionales'!$O26</f>
        <v>8986.9999999999945</v>
      </c>
      <c r="DL32" s="110">
        <f t="shared" si="53"/>
        <v>0</v>
      </c>
      <c r="DM32" s="103">
        <f>AA32*'Coeficientes adicionales'!$O26</f>
        <v>0</v>
      </c>
      <c r="DN32" s="103">
        <f>AB32*'Coeficientes adicionales'!$O26</f>
        <v>0</v>
      </c>
      <c r="DO32" s="103">
        <f>AC32*'Coeficientes adicionales'!$O26</f>
        <v>0</v>
      </c>
      <c r="DP32" s="103">
        <f>AD32*'Coeficientes adicionales'!$O26</f>
        <v>0</v>
      </c>
      <c r="DQ32" s="103">
        <f>AE32*'Coeficientes adicionales'!$O26</f>
        <v>0</v>
      </c>
      <c r="DR32" s="103">
        <f>AF32*'Coeficientes adicionales'!$O26</f>
        <v>0</v>
      </c>
      <c r="DS32" s="105">
        <f t="shared" si="54"/>
        <v>-5.5511151231257827E-14</v>
      </c>
      <c r="DT32" s="102">
        <f t="shared" si="55"/>
        <v>0</v>
      </c>
      <c r="DU32" s="102">
        <f t="shared" si="56"/>
        <v>0</v>
      </c>
      <c r="DV32" s="102">
        <f t="shared" si="57"/>
        <v>0</v>
      </c>
      <c r="DW32" s="102">
        <f t="shared" si="58"/>
        <v>0</v>
      </c>
      <c r="DX32" s="102">
        <f t="shared" si="59"/>
        <v>0</v>
      </c>
      <c r="DY32" s="102">
        <f t="shared" si="60"/>
        <v>0</v>
      </c>
    </row>
    <row r="33" spans="1:129" ht="14.7" thickBot="1" x14ac:dyDescent="0.6">
      <c r="A33" s="59">
        <v>25</v>
      </c>
      <c r="B33" s="142" t="s">
        <v>24</v>
      </c>
      <c r="C33" s="4" t="s">
        <v>134</v>
      </c>
      <c r="D33" s="116">
        <f t="shared" si="24"/>
        <v>263994.75319300476</v>
      </c>
      <c r="E33" s="93">
        <f>'Matriz Simetrica'!BY34</f>
        <v>263531.87062901584</v>
      </c>
      <c r="F33" s="93">
        <f>'Matriz Simetrica'!BZ34</f>
        <v>0</v>
      </c>
      <c r="G33" s="93">
        <f>'Matriz Simetrica'!CA34</f>
        <v>0</v>
      </c>
      <c r="H33" s="93">
        <f>'Matriz Simetrica'!CB34</f>
        <v>13.778789591697828</v>
      </c>
      <c r="I33" s="94">
        <f>'Matriz Simetrica'!CC34</f>
        <v>-3082.2691120335066</v>
      </c>
      <c r="J33" s="94">
        <f>'Matriz Simetrica'!CD34</f>
        <v>3531.3728864307423</v>
      </c>
      <c r="K33" s="95">
        <v>416323.00000000012</v>
      </c>
      <c r="L33" s="60">
        <f>K33*'Coeficientes adicionales'!P27</f>
        <v>6387.0000000000055</v>
      </c>
      <c r="M33" s="274">
        <f>'Coeficientes adicionales'!C27</f>
        <v>8983.5362187359933</v>
      </c>
      <c r="N33" s="274">
        <f>'Coeficientes adicionales'!D27</f>
        <v>58087</v>
      </c>
      <c r="O33" s="274">
        <f>'Coeficientes adicionales'!E27</f>
        <v>36083</v>
      </c>
      <c r="P33" s="274">
        <f>'Coeficientes adicionales'!F27</f>
        <v>8361</v>
      </c>
      <c r="Q33" s="274">
        <f>'Coeficientes adicionales'!G27</f>
        <v>13643</v>
      </c>
      <c r="R33" s="96">
        <f>IFERROR(D33+VLOOKUP(C33,'Componentes demanda final'!$D$9:$K$79,2,0),D33)</f>
        <v>263994.75319300476</v>
      </c>
      <c r="S33" s="57">
        <f>IFERROR(E33+VLOOKUP($C33,'Componentes demanda final'!$D$9:$K$79,3,0),E33)</f>
        <v>263531.87062901584</v>
      </c>
      <c r="T33" s="57">
        <f>IFERROR(F33+VLOOKUP($C33,'Componentes demanda final'!$D$9:$K$79,4,0),F33)</f>
        <v>0</v>
      </c>
      <c r="U33" s="57">
        <f>IFERROR(G33+VLOOKUP($C33,'Componentes demanda final'!$D$9:$K$79,5,0),G33)</f>
        <v>0</v>
      </c>
      <c r="V33" s="57">
        <f>IFERROR(H33+VLOOKUP($C33,'Componentes demanda final'!$D$9:$K$79,6,0),H33)</f>
        <v>13.778789591697828</v>
      </c>
      <c r="W33" s="57">
        <f>IFERROR(I33+VLOOKUP($C33,'Componentes demanda final'!$D$9:$K$79,7,0),I33)</f>
        <v>-3082.2691120335066</v>
      </c>
      <c r="X33" s="57">
        <f>IFERROR(J33+VLOOKUP($C33,'Componentes demanda final'!$D$9:$K$79,8,0),J33)</f>
        <v>3531.3728864307423</v>
      </c>
      <c r="Y33" s="98">
        <v>416323.00000000012</v>
      </c>
      <c r="Z33" s="110">
        <f t="shared" si="0"/>
        <v>0</v>
      </c>
      <c r="AA33" s="103">
        <v>0</v>
      </c>
      <c r="AB33" s="103">
        <v>0</v>
      </c>
      <c r="AC33" s="103">
        <v>0</v>
      </c>
      <c r="AD33" s="103">
        <v>0</v>
      </c>
      <c r="AE33" s="103">
        <v>0</v>
      </c>
      <c r="AF33" s="103">
        <v>0</v>
      </c>
      <c r="AG33" s="114">
        <f t="shared" si="1"/>
        <v>0</v>
      </c>
      <c r="AH33" s="113">
        <f t="shared" si="25"/>
        <v>0</v>
      </c>
      <c r="AI33" s="102">
        <f t="shared" si="2"/>
        <v>0</v>
      </c>
      <c r="AJ33" s="102">
        <f t="shared" si="3"/>
        <v>0</v>
      </c>
      <c r="AK33" s="102">
        <f t="shared" si="4"/>
        <v>0</v>
      </c>
      <c r="AL33" s="102">
        <f t="shared" si="5"/>
        <v>0</v>
      </c>
      <c r="AM33" s="102">
        <f t="shared" si="6"/>
        <v>0</v>
      </c>
      <c r="AN33" s="108">
        <f>+ROUND(Y33*'Coeficientes adicionales'!$P27,1)</f>
        <v>6387</v>
      </c>
      <c r="AO33" s="110">
        <f t="shared" si="7"/>
        <v>0</v>
      </c>
      <c r="AP33" s="103">
        <f>AA33*'Coeficientes adicionales'!$P27</f>
        <v>0</v>
      </c>
      <c r="AQ33" s="103">
        <f>AB33*'Coeficientes adicionales'!$P27</f>
        <v>0</v>
      </c>
      <c r="AR33" s="103">
        <f>AC33*'Coeficientes adicionales'!$P27</f>
        <v>0</v>
      </c>
      <c r="AS33" s="103">
        <f>AD33*'Coeficientes adicionales'!$P27</f>
        <v>0</v>
      </c>
      <c r="AT33" s="103">
        <f>AE33*'Coeficientes adicionales'!$P27</f>
        <v>0</v>
      </c>
      <c r="AU33" s="103">
        <f>AF33*'Coeficientes adicionales'!$P27</f>
        <v>0</v>
      </c>
      <c r="AV33" s="105">
        <f t="shared" si="8"/>
        <v>-8.8817841970012523E-14</v>
      </c>
      <c r="AW33" s="102">
        <f t="shared" si="26"/>
        <v>0</v>
      </c>
      <c r="AX33" s="102">
        <f t="shared" si="9"/>
        <v>0</v>
      </c>
      <c r="AY33" s="102">
        <f t="shared" si="10"/>
        <v>0</v>
      </c>
      <c r="AZ33" s="102">
        <f t="shared" si="11"/>
        <v>0</v>
      </c>
      <c r="BA33" s="102">
        <f t="shared" si="12"/>
        <v>0</v>
      </c>
      <c r="BB33" s="102">
        <f t="shared" si="13"/>
        <v>0</v>
      </c>
      <c r="BC33" s="108">
        <f>Y33*'Coeficientes adicionales'!$K27</f>
        <v>8983.5362187360006</v>
      </c>
      <c r="BD33" s="110">
        <f t="shared" si="27"/>
        <v>0</v>
      </c>
      <c r="BE33" s="103">
        <f>AA33*'Coeficientes adicionales'!$K27</f>
        <v>0</v>
      </c>
      <c r="BF33" s="103">
        <f>AB33*'Coeficientes adicionales'!$K27</f>
        <v>0</v>
      </c>
      <c r="BG33" s="103">
        <f>AC33*'Coeficientes adicionales'!$K27</f>
        <v>0</v>
      </c>
      <c r="BH33" s="103">
        <f>AD33*'Coeficientes adicionales'!$K27</f>
        <v>0</v>
      </c>
      <c r="BI33" s="103">
        <f>AE33*'Coeficientes adicionales'!$K27</f>
        <v>0</v>
      </c>
      <c r="BJ33" s="103">
        <f>AF33*'Coeficientes adicionales'!$K27</f>
        <v>0</v>
      </c>
      <c r="BK33" s="104">
        <f t="shared" si="14"/>
        <v>8.8817841970012523E-14</v>
      </c>
      <c r="BL33" s="102">
        <f t="shared" si="28"/>
        <v>0</v>
      </c>
      <c r="BM33" s="102">
        <f t="shared" si="15"/>
        <v>0</v>
      </c>
      <c r="BN33" s="102">
        <f t="shared" si="16"/>
        <v>0</v>
      </c>
      <c r="BO33" s="102">
        <f t="shared" si="17"/>
        <v>0</v>
      </c>
      <c r="BP33" s="102">
        <f t="shared" si="18"/>
        <v>0</v>
      </c>
      <c r="BQ33" s="102">
        <f t="shared" si="19"/>
        <v>0</v>
      </c>
      <c r="BR33" s="108">
        <f>Y33*'Coeficientes adicionales'!$L27</f>
        <v>58087.000000000044</v>
      </c>
      <c r="BS33" s="110">
        <f t="shared" si="29"/>
        <v>0</v>
      </c>
      <c r="BT33" s="103">
        <f>AA33*'Coeficientes adicionales'!$L27</f>
        <v>0</v>
      </c>
      <c r="BU33" s="103">
        <f>AB33*'Coeficientes adicionales'!$L27</f>
        <v>0</v>
      </c>
      <c r="BV33" s="103">
        <f>AC33*'Coeficientes adicionales'!$L27</f>
        <v>0</v>
      </c>
      <c r="BW33" s="103">
        <f>AD33*'Coeficientes adicionales'!$L27</f>
        <v>0</v>
      </c>
      <c r="BX33" s="103">
        <f>AE33*'Coeficientes adicionales'!$L27</f>
        <v>0</v>
      </c>
      <c r="BY33" s="103">
        <f>AF33*'Coeficientes adicionales'!$L27</f>
        <v>0</v>
      </c>
      <c r="BZ33" s="104">
        <f t="shared" si="30"/>
        <v>6.6613381477509392E-14</v>
      </c>
      <c r="CA33" s="102">
        <f t="shared" si="31"/>
        <v>0</v>
      </c>
      <c r="CB33" s="102">
        <f t="shared" si="32"/>
        <v>0</v>
      </c>
      <c r="CC33" s="102">
        <f t="shared" si="33"/>
        <v>0</v>
      </c>
      <c r="CD33" s="102">
        <f t="shared" si="34"/>
        <v>0</v>
      </c>
      <c r="CE33" s="102">
        <f t="shared" si="35"/>
        <v>0</v>
      </c>
      <c r="CF33" s="102">
        <f t="shared" si="36"/>
        <v>0</v>
      </c>
      <c r="CG33" s="108">
        <f>Y33*'Coeficientes adicionales'!$M27</f>
        <v>36083.000000000029</v>
      </c>
      <c r="CH33" s="110">
        <f t="shared" si="37"/>
        <v>0</v>
      </c>
      <c r="CI33" s="103">
        <f>AA33*'Coeficientes adicionales'!$M27</f>
        <v>0</v>
      </c>
      <c r="CJ33" s="103">
        <f>AB33*'Coeficientes adicionales'!$M27</f>
        <v>0</v>
      </c>
      <c r="CK33" s="103">
        <f>AC33*'Coeficientes adicionales'!$M27</f>
        <v>0</v>
      </c>
      <c r="CL33" s="103">
        <f>AD33*'Coeficientes adicionales'!$M27</f>
        <v>0</v>
      </c>
      <c r="CM33" s="103">
        <f>AE33*'Coeficientes adicionales'!$M27</f>
        <v>0</v>
      </c>
      <c r="CN33" s="103">
        <f>AF33*'Coeficientes adicionales'!$M27</f>
        <v>0</v>
      </c>
      <c r="CO33" s="104">
        <f t="shared" si="38"/>
        <v>8.8817841970012523E-14</v>
      </c>
      <c r="CP33" s="102">
        <f t="shared" si="39"/>
        <v>0</v>
      </c>
      <c r="CQ33" s="102">
        <f t="shared" si="40"/>
        <v>0</v>
      </c>
      <c r="CR33" s="102">
        <f t="shared" si="41"/>
        <v>0</v>
      </c>
      <c r="CS33" s="102">
        <f t="shared" si="42"/>
        <v>0</v>
      </c>
      <c r="CT33" s="102">
        <f t="shared" si="43"/>
        <v>0</v>
      </c>
      <c r="CU33" s="102">
        <f t="shared" si="44"/>
        <v>0</v>
      </c>
      <c r="CV33" s="108">
        <f>Y33*'Coeficientes adicionales'!$N27</f>
        <v>8361.0000000000073</v>
      </c>
      <c r="CW33" s="110">
        <f t="shared" si="45"/>
        <v>0</v>
      </c>
      <c r="CX33" s="103">
        <f>AA33*'Coeficientes adicionales'!$N27</f>
        <v>0</v>
      </c>
      <c r="CY33" s="103">
        <f>AB33*'Coeficientes adicionales'!$N27</f>
        <v>0</v>
      </c>
      <c r="CZ33" s="103">
        <f>AC33*'Coeficientes adicionales'!$N27</f>
        <v>0</v>
      </c>
      <c r="DA33" s="103">
        <f>AD33*'Coeficientes adicionales'!$N27</f>
        <v>0</v>
      </c>
      <c r="DB33" s="103">
        <f>AE33*'Coeficientes adicionales'!$N27</f>
        <v>0</v>
      </c>
      <c r="DC33" s="103">
        <f>AF33*'Coeficientes adicionales'!$N27</f>
        <v>0</v>
      </c>
      <c r="DD33" s="104">
        <f t="shared" si="46"/>
        <v>8.8817841970012523E-14</v>
      </c>
      <c r="DE33" s="102">
        <f t="shared" si="47"/>
        <v>0</v>
      </c>
      <c r="DF33" s="102">
        <f t="shared" si="48"/>
        <v>0</v>
      </c>
      <c r="DG33" s="102">
        <f t="shared" si="49"/>
        <v>0</v>
      </c>
      <c r="DH33" s="102">
        <f t="shared" si="50"/>
        <v>0</v>
      </c>
      <c r="DI33" s="102">
        <f t="shared" si="51"/>
        <v>0</v>
      </c>
      <c r="DJ33" s="102">
        <f t="shared" si="52"/>
        <v>0</v>
      </c>
      <c r="DK33" s="108">
        <f>Y33*'Coeficientes adicionales'!$O27</f>
        <v>13643.000000000011</v>
      </c>
      <c r="DL33" s="110">
        <f t="shared" si="53"/>
        <v>0</v>
      </c>
      <c r="DM33" s="103">
        <f>AA33*'Coeficientes adicionales'!$O27</f>
        <v>0</v>
      </c>
      <c r="DN33" s="103">
        <f>AB33*'Coeficientes adicionales'!$O27</f>
        <v>0</v>
      </c>
      <c r="DO33" s="103">
        <f>AC33*'Coeficientes adicionales'!$O27</f>
        <v>0</v>
      </c>
      <c r="DP33" s="103">
        <f>AD33*'Coeficientes adicionales'!$O27</f>
        <v>0</v>
      </c>
      <c r="DQ33" s="103">
        <f>AE33*'Coeficientes adicionales'!$O27</f>
        <v>0</v>
      </c>
      <c r="DR33" s="103">
        <f>AF33*'Coeficientes adicionales'!$O27</f>
        <v>0</v>
      </c>
      <c r="DS33" s="105">
        <f t="shared" si="54"/>
        <v>8.8817841970012523E-14</v>
      </c>
      <c r="DT33" s="102">
        <f t="shared" si="55"/>
        <v>0</v>
      </c>
      <c r="DU33" s="102">
        <f t="shared" si="56"/>
        <v>0</v>
      </c>
      <c r="DV33" s="102">
        <f t="shared" si="57"/>
        <v>0</v>
      </c>
      <c r="DW33" s="102">
        <f t="shared" si="58"/>
        <v>0</v>
      </c>
      <c r="DX33" s="102">
        <f t="shared" si="59"/>
        <v>0</v>
      </c>
      <c r="DY33" s="102">
        <f t="shared" si="60"/>
        <v>0</v>
      </c>
    </row>
    <row r="34" spans="1:129" ht="14.7" thickBot="1" x14ac:dyDescent="0.6">
      <c r="A34" s="59">
        <v>26</v>
      </c>
      <c r="B34" s="142" t="s">
        <v>25</v>
      </c>
      <c r="C34" s="4" t="s">
        <v>135</v>
      </c>
      <c r="D34" s="116">
        <f t="shared" si="24"/>
        <v>515086.12814912642</v>
      </c>
      <c r="E34" s="93">
        <f>'Matriz Simetrica'!BY35</f>
        <v>307292.78123022534</v>
      </c>
      <c r="F34" s="93">
        <f>'Matriz Simetrica'!BZ35</f>
        <v>0</v>
      </c>
      <c r="G34" s="93">
        <f>'Matriz Simetrica'!CA35</f>
        <v>0</v>
      </c>
      <c r="H34" s="93">
        <f>'Matriz Simetrica'!CB35</f>
        <v>5028.676371427835</v>
      </c>
      <c r="I34" s="94">
        <f>'Matriz Simetrica'!CC35</f>
        <v>7153.5969346599031</v>
      </c>
      <c r="J34" s="94">
        <f>'Matriz Simetrica'!CD35</f>
        <v>195611.07361281334</v>
      </c>
      <c r="K34" s="95">
        <v>805584.00000000047</v>
      </c>
      <c r="L34" s="60">
        <f>K34*'Coeficientes adicionales'!P28</f>
        <v>10526.000000000002</v>
      </c>
      <c r="M34" s="274">
        <f>'Coeficientes adicionales'!C28</f>
        <v>54187.008207543338</v>
      </c>
      <c r="N34" s="274">
        <f>'Coeficientes adicionales'!D28</f>
        <v>83595</v>
      </c>
      <c r="O34" s="274">
        <f>'Coeficientes adicionales'!E28</f>
        <v>52241</v>
      </c>
      <c r="P34" s="274">
        <f>'Coeficientes adicionales'!F28</f>
        <v>9556</v>
      </c>
      <c r="Q34" s="274">
        <f>'Coeficientes adicionales'!G28</f>
        <v>21798</v>
      </c>
      <c r="R34" s="96">
        <f>IFERROR(D34+VLOOKUP(C34,'Componentes demanda final'!$D$9:$K$79,2,0),D34)</f>
        <v>515086.12814912642</v>
      </c>
      <c r="S34" s="57">
        <f>IFERROR(E34+VLOOKUP($C34,'Componentes demanda final'!$D$9:$K$79,3,0),E34)</f>
        <v>307292.78123022534</v>
      </c>
      <c r="T34" s="57">
        <f>IFERROR(F34+VLOOKUP($C34,'Componentes demanda final'!$D$9:$K$79,4,0),F34)</f>
        <v>0</v>
      </c>
      <c r="U34" s="57">
        <f>IFERROR(G34+VLOOKUP($C34,'Componentes demanda final'!$D$9:$K$79,5,0),G34)</f>
        <v>0</v>
      </c>
      <c r="V34" s="57">
        <f>IFERROR(H34+VLOOKUP($C34,'Componentes demanda final'!$D$9:$K$79,6,0),H34)</f>
        <v>5028.676371427835</v>
      </c>
      <c r="W34" s="57">
        <f>IFERROR(I34+VLOOKUP($C34,'Componentes demanda final'!$D$9:$K$79,7,0),I34)</f>
        <v>7153.5969346599031</v>
      </c>
      <c r="X34" s="57">
        <f>IFERROR(J34+VLOOKUP($C34,'Componentes demanda final'!$D$9:$K$79,8,0),J34)</f>
        <v>195611.07361281334</v>
      </c>
      <c r="Y34" s="98">
        <v>805584.00000000047</v>
      </c>
      <c r="Z34" s="110">
        <f t="shared" si="0"/>
        <v>0</v>
      </c>
      <c r="AA34" s="103">
        <v>0</v>
      </c>
      <c r="AB34" s="103">
        <v>0</v>
      </c>
      <c r="AC34" s="103">
        <v>0</v>
      </c>
      <c r="AD34" s="103">
        <v>0</v>
      </c>
      <c r="AE34" s="103">
        <v>0</v>
      </c>
      <c r="AF34" s="103">
        <v>0</v>
      </c>
      <c r="AG34" s="114">
        <f t="shared" si="1"/>
        <v>0</v>
      </c>
      <c r="AH34" s="113">
        <f t="shared" si="25"/>
        <v>0</v>
      </c>
      <c r="AI34" s="102">
        <f t="shared" si="2"/>
        <v>0</v>
      </c>
      <c r="AJ34" s="102">
        <f t="shared" si="3"/>
        <v>0</v>
      </c>
      <c r="AK34" s="102">
        <f t="shared" si="4"/>
        <v>0</v>
      </c>
      <c r="AL34" s="102">
        <f t="shared" si="5"/>
        <v>0</v>
      </c>
      <c r="AM34" s="102">
        <f t="shared" si="6"/>
        <v>0</v>
      </c>
      <c r="AN34" s="108">
        <f>+ROUND(Y34*'Coeficientes adicionales'!$P28,1)</f>
        <v>10526</v>
      </c>
      <c r="AO34" s="110">
        <f t="shared" si="7"/>
        <v>0</v>
      </c>
      <c r="AP34" s="103">
        <f>AA34*'Coeficientes adicionales'!$P28</f>
        <v>0</v>
      </c>
      <c r="AQ34" s="103">
        <f>AB34*'Coeficientes adicionales'!$P28</f>
        <v>0</v>
      </c>
      <c r="AR34" s="103">
        <f>AC34*'Coeficientes adicionales'!$P28</f>
        <v>0</v>
      </c>
      <c r="AS34" s="103">
        <f>AD34*'Coeficientes adicionales'!$P28</f>
        <v>0</v>
      </c>
      <c r="AT34" s="103">
        <f>AE34*'Coeficientes adicionales'!$P28</f>
        <v>0</v>
      </c>
      <c r="AU34" s="103">
        <f>AF34*'Coeficientes adicionales'!$P28</f>
        <v>0</v>
      </c>
      <c r="AV34" s="105">
        <f t="shared" si="8"/>
        <v>-2.2204460492503131E-14</v>
      </c>
      <c r="AW34" s="102">
        <f t="shared" si="26"/>
        <v>0</v>
      </c>
      <c r="AX34" s="102">
        <f t="shared" si="9"/>
        <v>0</v>
      </c>
      <c r="AY34" s="102">
        <f t="shared" si="10"/>
        <v>0</v>
      </c>
      <c r="AZ34" s="102">
        <f t="shared" si="11"/>
        <v>0</v>
      </c>
      <c r="BA34" s="102">
        <f t="shared" si="12"/>
        <v>0</v>
      </c>
      <c r="BB34" s="102">
        <f t="shared" si="13"/>
        <v>0</v>
      </c>
      <c r="BC34" s="108">
        <f>Y34*'Coeficientes adicionales'!$K28</f>
        <v>54187.008207543353</v>
      </c>
      <c r="BD34" s="110">
        <f t="shared" si="27"/>
        <v>0</v>
      </c>
      <c r="BE34" s="103">
        <f>AA34*'Coeficientes adicionales'!$K28</f>
        <v>0</v>
      </c>
      <c r="BF34" s="103">
        <f>AB34*'Coeficientes adicionales'!$K28</f>
        <v>0</v>
      </c>
      <c r="BG34" s="103">
        <f>AC34*'Coeficientes adicionales'!$K28</f>
        <v>0</v>
      </c>
      <c r="BH34" s="103">
        <f>AD34*'Coeficientes adicionales'!$K28</f>
        <v>0</v>
      </c>
      <c r="BI34" s="103">
        <f>AE34*'Coeficientes adicionales'!$K28</f>
        <v>0</v>
      </c>
      <c r="BJ34" s="103">
        <f>AF34*'Coeficientes adicionales'!$K28</f>
        <v>0</v>
      </c>
      <c r="BK34" s="104">
        <f t="shared" si="14"/>
        <v>2.2204460492503131E-14</v>
      </c>
      <c r="BL34" s="102">
        <f t="shared" si="28"/>
        <v>0</v>
      </c>
      <c r="BM34" s="102">
        <f t="shared" si="15"/>
        <v>0</v>
      </c>
      <c r="BN34" s="102">
        <f t="shared" si="16"/>
        <v>0</v>
      </c>
      <c r="BO34" s="102">
        <f t="shared" si="17"/>
        <v>0</v>
      </c>
      <c r="BP34" s="102">
        <f t="shared" si="18"/>
        <v>0</v>
      </c>
      <c r="BQ34" s="102">
        <f t="shared" si="19"/>
        <v>0</v>
      </c>
      <c r="BR34" s="108">
        <f>Y34*'Coeficientes adicionales'!$L28</f>
        <v>83595.000000000029</v>
      </c>
      <c r="BS34" s="110">
        <f t="shared" si="29"/>
        <v>0</v>
      </c>
      <c r="BT34" s="103">
        <f>AA34*'Coeficientes adicionales'!$L28</f>
        <v>0</v>
      </c>
      <c r="BU34" s="103">
        <f>AB34*'Coeficientes adicionales'!$L28</f>
        <v>0</v>
      </c>
      <c r="BV34" s="103">
        <f>AC34*'Coeficientes adicionales'!$L28</f>
        <v>0</v>
      </c>
      <c r="BW34" s="103">
        <f>AD34*'Coeficientes adicionales'!$L28</f>
        <v>0</v>
      </c>
      <c r="BX34" s="103">
        <f>AE34*'Coeficientes adicionales'!$L28</f>
        <v>0</v>
      </c>
      <c r="BY34" s="103">
        <f>AF34*'Coeficientes adicionales'!$L28</f>
        <v>0</v>
      </c>
      <c r="BZ34" s="104">
        <f t="shared" si="30"/>
        <v>4.4408920985006262E-14</v>
      </c>
      <c r="CA34" s="102">
        <f t="shared" si="31"/>
        <v>0</v>
      </c>
      <c r="CB34" s="102">
        <f t="shared" si="32"/>
        <v>0</v>
      </c>
      <c r="CC34" s="102">
        <f t="shared" si="33"/>
        <v>0</v>
      </c>
      <c r="CD34" s="102">
        <f t="shared" si="34"/>
        <v>0</v>
      </c>
      <c r="CE34" s="102">
        <f t="shared" si="35"/>
        <v>0</v>
      </c>
      <c r="CF34" s="102">
        <f t="shared" si="36"/>
        <v>0</v>
      </c>
      <c r="CG34" s="108">
        <f>Y34*'Coeficientes adicionales'!$M28</f>
        <v>52241.000000000015</v>
      </c>
      <c r="CH34" s="110">
        <f t="shared" si="37"/>
        <v>0</v>
      </c>
      <c r="CI34" s="103">
        <f>AA34*'Coeficientes adicionales'!$M28</f>
        <v>0</v>
      </c>
      <c r="CJ34" s="103">
        <f>AB34*'Coeficientes adicionales'!$M28</f>
        <v>0</v>
      </c>
      <c r="CK34" s="103">
        <f>AC34*'Coeficientes adicionales'!$M28</f>
        <v>0</v>
      </c>
      <c r="CL34" s="103">
        <f>AD34*'Coeficientes adicionales'!$M28</f>
        <v>0</v>
      </c>
      <c r="CM34" s="103">
        <f>AE34*'Coeficientes adicionales'!$M28</f>
        <v>0</v>
      </c>
      <c r="CN34" s="103">
        <f>AF34*'Coeficientes adicionales'!$M28</f>
        <v>0</v>
      </c>
      <c r="CO34" s="104">
        <f t="shared" si="38"/>
        <v>2.2204460492503131E-14</v>
      </c>
      <c r="CP34" s="102">
        <f t="shared" si="39"/>
        <v>0</v>
      </c>
      <c r="CQ34" s="102">
        <f t="shared" si="40"/>
        <v>0</v>
      </c>
      <c r="CR34" s="102">
        <f t="shared" si="41"/>
        <v>0</v>
      </c>
      <c r="CS34" s="102">
        <f t="shared" si="42"/>
        <v>0</v>
      </c>
      <c r="CT34" s="102">
        <f t="shared" si="43"/>
        <v>0</v>
      </c>
      <c r="CU34" s="102">
        <f t="shared" si="44"/>
        <v>0</v>
      </c>
      <c r="CV34" s="108">
        <f>Y34*'Coeficientes adicionales'!$N28</f>
        <v>9556.0000000000018</v>
      </c>
      <c r="CW34" s="110">
        <f t="shared" si="45"/>
        <v>0</v>
      </c>
      <c r="CX34" s="103">
        <f>AA34*'Coeficientes adicionales'!$N28</f>
        <v>0</v>
      </c>
      <c r="CY34" s="103">
        <f>AB34*'Coeficientes adicionales'!$N28</f>
        <v>0</v>
      </c>
      <c r="CZ34" s="103">
        <f>AC34*'Coeficientes adicionales'!$N28</f>
        <v>0</v>
      </c>
      <c r="DA34" s="103">
        <f>AD34*'Coeficientes adicionales'!$N28</f>
        <v>0</v>
      </c>
      <c r="DB34" s="103">
        <f>AE34*'Coeficientes adicionales'!$N28</f>
        <v>0</v>
      </c>
      <c r="DC34" s="103">
        <f>AF34*'Coeficientes adicionales'!$N28</f>
        <v>0</v>
      </c>
      <c r="DD34" s="104">
        <f t="shared" si="46"/>
        <v>2.2204460492503131E-14</v>
      </c>
      <c r="DE34" s="102">
        <f t="shared" si="47"/>
        <v>0</v>
      </c>
      <c r="DF34" s="102">
        <f t="shared" si="48"/>
        <v>0</v>
      </c>
      <c r="DG34" s="102">
        <f t="shared" si="49"/>
        <v>0</v>
      </c>
      <c r="DH34" s="102">
        <f t="shared" si="50"/>
        <v>0</v>
      </c>
      <c r="DI34" s="102">
        <f t="shared" si="51"/>
        <v>0</v>
      </c>
      <c r="DJ34" s="102">
        <f t="shared" si="52"/>
        <v>0</v>
      </c>
      <c r="DK34" s="108">
        <f>Y34*'Coeficientes adicionales'!$O28</f>
        <v>21798.000000000007</v>
      </c>
      <c r="DL34" s="110">
        <f t="shared" si="53"/>
        <v>0</v>
      </c>
      <c r="DM34" s="103">
        <f>AA34*'Coeficientes adicionales'!$O28</f>
        <v>0</v>
      </c>
      <c r="DN34" s="103">
        <f>AB34*'Coeficientes adicionales'!$O28</f>
        <v>0</v>
      </c>
      <c r="DO34" s="103">
        <f>AC34*'Coeficientes adicionales'!$O28</f>
        <v>0</v>
      </c>
      <c r="DP34" s="103">
        <f>AD34*'Coeficientes adicionales'!$O28</f>
        <v>0</v>
      </c>
      <c r="DQ34" s="103">
        <f>AE34*'Coeficientes adicionales'!$O28</f>
        <v>0</v>
      </c>
      <c r="DR34" s="103">
        <f>AF34*'Coeficientes adicionales'!$O28</f>
        <v>0</v>
      </c>
      <c r="DS34" s="105">
        <f t="shared" si="54"/>
        <v>4.4408920985006262E-14</v>
      </c>
      <c r="DT34" s="102">
        <f t="shared" si="55"/>
        <v>0</v>
      </c>
      <c r="DU34" s="102">
        <f t="shared" si="56"/>
        <v>0</v>
      </c>
      <c r="DV34" s="102">
        <f t="shared" si="57"/>
        <v>0</v>
      </c>
      <c r="DW34" s="102">
        <f t="shared" si="58"/>
        <v>0</v>
      </c>
      <c r="DX34" s="102">
        <f t="shared" si="59"/>
        <v>0</v>
      </c>
      <c r="DY34" s="102">
        <f t="shared" si="60"/>
        <v>0</v>
      </c>
    </row>
    <row r="35" spans="1:129" ht="14.7" thickBot="1" x14ac:dyDescent="0.6">
      <c r="A35" s="59">
        <v>27</v>
      </c>
      <c r="B35" s="142" t="s">
        <v>26</v>
      </c>
      <c r="C35" s="4" t="s">
        <v>136</v>
      </c>
      <c r="D35" s="116">
        <f t="shared" si="24"/>
        <v>216055.93971271039</v>
      </c>
      <c r="E35" s="93">
        <f>'Matriz Simetrica'!BY36</f>
        <v>198579.39098317048</v>
      </c>
      <c r="F35" s="93">
        <f>'Matriz Simetrica'!BZ36</f>
        <v>0</v>
      </c>
      <c r="G35" s="93">
        <f>'Matriz Simetrica'!CA36</f>
        <v>0</v>
      </c>
      <c r="H35" s="93">
        <f>'Matriz Simetrica'!CB36</f>
        <v>153.72118715392341</v>
      </c>
      <c r="I35" s="94">
        <f>'Matriz Simetrica'!CC36</f>
        <v>-10585.044285235907</v>
      </c>
      <c r="J35" s="94">
        <f>'Matriz Simetrica'!CD36</f>
        <v>27907.871827621875</v>
      </c>
      <c r="K35" s="95">
        <v>570761.00000000023</v>
      </c>
      <c r="L35" s="60">
        <f>K35*'Coeficientes adicionales'!P29</f>
        <v>4674.0000000000018</v>
      </c>
      <c r="M35" s="274">
        <f>'Coeficientes adicionales'!C29</f>
        <v>269403.54987039964</v>
      </c>
      <c r="N35" s="274">
        <f>'Coeficientes adicionales'!D29</f>
        <v>77579</v>
      </c>
      <c r="O35" s="274">
        <f>'Coeficientes adicionales'!E29</f>
        <v>35646</v>
      </c>
      <c r="P35" s="274">
        <f>'Coeficientes adicionales'!F29</f>
        <v>1550</v>
      </c>
      <c r="Q35" s="274">
        <f>'Coeficientes adicionales'!G29</f>
        <v>40383</v>
      </c>
      <c r="R35" s="96">
        <f>IFERROR(D35+VLOOKUP(C35,'Componentes demanda final'!$D$9:$K$79,2,0),D35)</f>
        <v>216055.93971271039</v>
      </c>
      <c r="S35" s="57">
        <f>IFERROR(E35+VLOOKUP($C35,'Componentes demanda final'!$D$9:$K$79,3,0),E35)</f>
        <v>198579.39098317048</v>
      </c>
      <c r="T35" s="57">
        <f>IFERROR(F35+VLOOKUP($C35,'Componentes demanda final'!$D$9:$K$79,4,0),F35)</f>
        <v>0</v>
      </c>
      <c r="U35" s="57">
        <f>IFERROR(G35+VLOOKUP($C35,'Componentes demanda final'!$D$9:$K$79,5,0),G35)</f>
        <v>0</v>
      </c>
      <c r="V35" s="57">
        <f>IFERROR(H35+VLOOKUP($C35,'Componentes demanda final'!$D$9:$K$79,6,0),H35)</f>
        <v>153.72118715392341</v>
      </c>
      <c r="W35" s="57">
        <f>IFERROR(I35+VLOOKUP($C35,'Componentes demanda final'!$D$9:$K$79,7,0),I35)</f>
        <v>-10585.044285235907</v>
      </c>
      <c r="X35" s="57">
        <f>IFERROR(J35+VLOOKUP($C35,'Componentes demanda final'!$D$9:$K$79,8,0),J35)</f>
        <v>27907.871827621875</v>
      </c>
      <c r="Y35" s="98">
        <v>570761.00000000023</v>
      </c>
      <c r="Z35" s="110">
        <f t="shared" si="0"/>
        <v>0</v>
      </c>
      <c r="AA35" s="103">
        <v>0</v>
      </c>
      <c r="AB35" s="103">
        <v>0</v>
      </c>
      <c r="AC35" s="103">
        <v>0</v>
      </c>
      <c r="AD35" s="103">
        <v>0</v>
      </c>
      <c r="AE35" s="103">
        <v>0</v>
      </c>
      <c r="AF35" s="103">
        <v>0</v>
      </c>
      <c r="AG35" s="114">
        <f t="shared" si="1"/>
        <v>0</v>
      </c>
      <c r="AH35" s="113">
        <f t="shared" si="25"/>
        <v>0</v>
      </c>
      <c r="AI35" s="102">
        <f t="shared" si="2"/>
        <v>0</v>
      </c>
      <c r="AJ35" s="102">
        <f t="shared" si="3"/>
        <v>0</v>
      </c>
      <c r="AK35" s="102">
        <f t="shared" si="4"/>
        <v>0</v>
      </c>
      <c r="AL35" s="102">
        <f t="shared" si="5"/>
        <v>0</v>
      </c>
      <c r="AM35" s="102">
        <f t="shared" si="6"/>
        <v>0</v>
      </c>
      <c r="AN35" s="108">
        <f>+ROUND(Y35*'Coeficientes adicionales'!$P29,1)</f>
        <v>4674</v>
      </c>
      <c r="AO35" s="110">
        <f t="shared" si="7"/>
        <v>0</v>
      </c>
      <c r="AP35" s="103">
        <f>AA35*'Coeficientes adicionales'!$P29</f>
        <v>0</v>
      </c>
      <c r="AQ35" s="103">
        <f>AB35*'Coeficientes adicionales'!$P29</f>
        <v>0</v>
      </c>
      <c r="AR35" s="103">
        <f>AC35*'Coeficientes adicionales'!$P29</f>
        <v>0</v>
      </c>
      <c r="AS35" s="103">
        <f>AD35*'Coeficientes adicionales'!$P29</f>
        <v>0</v>
      </c>
      <c r="AT35" s="103">
        <f>AE35*'Coeficientes adicionales'!$P29</f>
        <v>0</v>
      </c>
      <c r="AU35" s="103">
        <f>AF35*'Coeficientes adicionales'!$P29</f>
        <v>0</v>
      </c>
      <c r="AV35" s="105">
        <f t="shared" si="8"/>
        <v>-4.4408920985006262E-14</v>
      </c>
      <c r="AW35" s="102">
        <f t="shared" si="26"/>
        <v>0</v>
      </c>
      <c r="AX35" s="102">
        <f t="shared" si="9"/>
        <v>0</v>
      </c>
      <c r="AY35" s="102">
        <f t="shared" si="10"/>
        <v>0</v>
      </c>
      <c r="AZ35" s="102">
        <f t="shared" si="11"/>
        <v>0</v>
      </c>
      <c r="BA35" s="102">
        <f t="shared" si="12"/>
        <v>0</v>
      </c>
      <c r="BB35" s="102">
        <f t="shared" si="13"/>
        <v>0</v>
      </c>
      <c r="BC35" s="108">
        <f>Y35*'Coeficientes adicionales'!$K29</f>
        <v>269403.54987039976</v>
      </c>
      <c r="BD35" s="110">
        <f t="shared" si="27"/>
        <v>0</v>
      </c>
      <c r="BE35" s="103">
        <f>AA35*'Coeficientes adicionales'!$K29</f>
        <v>0</v>
      </c>
      <c r="BF35" s="103">
        <f>AB35*'Coeficientes adicionales'!$K29</f>
        <v>0</v>
      </c>
      <c r="BG35" s="103">
        <f>AC35*'Coeficientes adicionales'!$K29</f>
        <v>0</v>
      </c>
      <c r="BH35" s="103">
        <f>AD35*'Coeficientes adicionales'!$K29</f>
        <v>0</v>
      </c>
      <c r="BI35" s="103">
        <f>AE35*'Coeficientes adicionales'!$K29</f>
        <v>0</v>
      </c>
      <c r="BJ35" s="103">
        <f>AF35*'Coeficientes adicionales'!$K29</f>
        <v>0</v>
      </c>
      <c r="BK35" s="104">
        <f t="shared" si="14"/>
        <v>4.4408920985006262E-14</v>
      </c>
      <c r="BL35" s="102">
        <f t="shared" si="28"/>
        <v>0</v>
      </c>
      <c r="BM35" s="102">
        <f t="shared" si="15"/>
        <v>0</v>
      </c>
      <c r="BN35" s="102">
        <f t="shared" si="16"/>
        <v>0</v>
      </c>
      <c r="BO35" s="102">
        <f t="shared" si="17"/>
        <v>0</v>
      </c>
      <c r="BP35" s="102">
        <f t="shared" si="18"/>
        <v>0</v>
      </c>
      <c r="BQ35" s="102">
        <f t="shared" si="19"/>
        <v>0</v>
      </c>
      <c r="BR35" s="108">
        <f>Y35*'Coeficientes adicionales'!$L29</f>
        <v>77579.000000000029</v>
      </c>
      <c r="BS35" s="110">
        <f t="shared" si="29"/>
        <v>0</v>
      </c>
      <c r="BT35" s="103">
        <f>AA35*'Coeficientes adicionales'!$L29</f>
        <v>0</v>
      </c>
      <c r="BU35" s="103">
        <f>AB35*'Coeficientes adicionales'!$L29</f>
        <v>0</v>
      </c>
      <c r="BV35" s="103">
        <f>AC35*'Coeficientes adicionales'!$L29</f>
        <v>0</v>
      </c>
      <c r="BW35" s="103">
        <f>AD35*'Coeficientes adicionales'!$L29</f>
        <v>0</v>
      </c>
      <c r="BX35" s="103">
        <f>AE35*'Coeficientes adicionales'!$L29</f>
        <v>0</v>
      </c>
      <c r="BY35" s="103">
        <f>AF35*'Coeficientes adicionales'!$L29</f>
        <v>0</v>
      </c>
      <c r="BZ35" s="104">
        <f t="shared" si="30"/>
        <v>4.4408920985006262E-14</v>
      </c>
      <c r="CA35" s="102">
        <f t="shared" si="31"/>
        <v>0</v>
      </c>
      <c r="CB35" s="102">
        <f t="shared" si="32"/>
        <v>0</v>
      </c>
      <c r="CC35" s="102">
        <f t="shared" si="33"/>
        <v>0</v>
      </c>
      <c r="CD35" s="102">
        <f t="shared" si="34"/>
        <v>0</v>
      </c>
      <c r="CE35" s="102">
        <f t="shared" si="35"/>
        <v>0</v>
      </c>
      <c r="CF35" s="102">
        <f t="shared" si="36"/>
        <v>0</v>
      </c>
      <c r="CG35" s="108">
        <f>Y35*'Coeficientes adicionales'!$M29</f>
        <v>35646.000000000015</v>
      </c>
      <c r="CH35" s="110">
        <f t="shared" si="37"/>
        <v>0</v>
      </c>
      <c r="CI35" s="103">
        <f>AA35*'Coeficientes adicionales'!$M29</f>
        <v>0</v>
      </c>
      <c r="CJ35" s="103">
        <f>AB35*'Coeficientes adicionales'!$M29</f>
        <v>0</v>
      </c>
      <c r="CK35" s="103">
        <f>AC35*'Coeficientes adicionales'!$M29</f>
        <v>0</v>
      </c>
      <c r="CL35" s="103">
        <f>AD35*'Coeficientes adicionales'!$M29</f>
        <v>0</v>
      </c>
      <c r="CM35" s="103">
        <f>AE35*'Coeficientes adicionales'!$M29</f>
        <v>0</v>
      </c>
      <c r="CN35" s="103">
        <f>AF35*'Coeficientes adicionales'!$M29</f>
        <v>0</v>
      </c>
      <c r="CO35" s="104">
        <f t="shared" si="38"/>
        <v>4.4408920985006262E-14</v>
      </c>
      <c r="CP35" s="102">
        <f t="shared" si="39"/>
        <v>0</v>
      </c>
      <c r="CQ35" s="102">
        <f t="shared" si="40"/>
        <v>0</v>
      </c>
      <c r="CR35" s="102">
        <f t="shared" si="41"/>
        <v>0</v>
      </c>
      <c r="CS35" s="102">
        <f t="shared" si="42"/>
        <v>0</v>
      </c>
      <c r="CT35" s="102">
        <f t="shared" si="43"/>
        <v>0</v>
      </c>
      <c r="CU35" s="102">
        <f t="shared" si="44"/>
        <v>0</v>
      </c>
      <c r="CV35" s="108">
        <f>Y35*'Coeficientes adicionales'!$N29</f>
        <v>1550.0000000000005</v>
      </c>
      <c r="CW35" s="110">
        <f t="shared" si="45"/>
        <v>0</v>
      </c>
      <c r="CX35" s="103">
        <f>AA35*'Coeficientes adicionales'!$N29</f>
        <v>0</v>
      </c>
      <c r="CY35" s="103">
        <f>AB35*'Coeficientes adicionales'!$N29</f>
        <v>0</v>
      </c>
      <c r="CZ35" s="103">
        <f>AC35*'Coeficientes adicionales'!$N29</f>
        <v>0</v>
      </c>
      <c r="DA35" s="103">
        <f>AD35*'Coeficientes adicionales'!$N29</f>
        <v>0</v>
      </c>
      <c r="DB35" s="103">
        <f>AE35*'Coeficientes adicionales'!$N29</f>
        <v>0</v>
      </c>
      <c r="DC35" s="103">
        <f>AF35*'Coeficientes adicionales'!$N29</f>
        <v>0</v>
      </c>
      <c r="DD35" s="104">
        <f t="shared" si="46"/>
        <v>2.2204460492503131E-14</v>
      </c>
      <c r="DE35" s="102">
        <f t="shared" si="47"/>
        <v>0</v>
      </c>
      <c r="DF35" s="102">
        <f t="shared" si="48"/>
        <v>0</v>
      </c>
      <c r="DG35" s="102">
        <f t="shared" si="49"/>
        <v>0</v>
      </c>
      <c r="DH35" s="102">
        <f t="shared" si="50"/>
        <v>0</v>
      </c>
      <c r="DI35" s="102">
        <f t="shared" si="51"/>
        <v>0</v>
      </c>
      <c r="DJ35" s="102">
        <f t="shared" si="52"/>
        <v>0</v>
      </c>
      <c r="DK35" s="108">
        <f>Y35*'Coeficientes adicionales'!$O29</f>
        <v>40383.000000000022</v>
      </c>
      <c r="DL35" s="110">
        <f t="shared" si="53"/>
        <v>0</v>
      </c>
      <c r="DM35" s="103">
        <f>AA35*'Coeficientes adicionales'!$O29</f>
        <v>0</v>
      </c>
      <c r="DN35" s="103">
        <f>AB35*'Coeficientes adicionales'!$O29</f>
        <v>0</v>
      </c>
      <c r="DO35" s="103">
        <f>AC35*'Coeficientes adicionales'!$O29</f>
        <v>0</v>
      </c>
      <c r="DP35" s="103">
        <f>AD35*'Coeficientes adicionales'!$O29</f>
        <v>0</v>
      </c>
      <c r="DQ35" s="103">
        <f>AE35*'Coeficientes adicionales'!$O29</f>
        <v>0</v>
      </c>
      <c r="DR35" s="103">
        <f>AF35*'Coeficientes adicionales'!$O29</f>
        <v>0</v>
      </c>
      <c r="DS35" s="105">
        <f t="shared" si="54"/>
        <v>4.4408920985006262E-14</v>
      </c>
      <c r="DT35" s="102">
        <f t="shared" si="55"/>
        <v>0</v>
      </c>
      <c r="DU35" s="102">
        <f t="shared" si="56"/>
        <v>0</v>
      </c>
      <c r="DV35" s="102">
        <f t="shared" si="57"/>
        <v>0</v>
      </c>
      <c r="DW35" s="102">
        <f t="shared" si="58"/>
        <v>0</v>
      </c>
      <c r="DX35" s="102">
        <f t="shared" si="59"/>
        <v>0</v>
      </c>
      <c r="DY35" s="102">
        <f t="shared" si="60"/>
        <v>0</v>
      </c>
    </row>
    <row r="36" spans="1:129" ht="14.7" thickBot="1" x14ac:dyDescent="0.6">
      <c r="A36" s="59">
        <v>28</v>
      </c>
      <c r="B36" s="142" t="s">
        <v>27</v>
      </c>
      <c r="C36" s="4" t="s">
        <v>137</v>
      </c>
      <c r="D36" s="116">
        <f t="shared" si="24"/>
        <v>231428.84807247328</v>
      </c>
      <c r="E36" s="93">
        <f>'Matriz Simetrica'!BY37</f>
        <v>89491.459761754799</v>
      </c>
      <c r="F36" s="93">
        <f>'Matriz Simetrica'!BZ37</f>
        <v>0</v>
      </c>
      <c r="G36" s="93">
        <f>'Matriz Simetrica'!CA37</f>
        <v>0</v>
      </c>
      <c r="H36" s="93">
        <f>'Matriz Simetrica'!CB37</f>
        <v>2.0041875769742297</v>
      </c>
      <c r="I36" s="94">
        <f>'Matriz Simetrica'!CC37</f>
        <v>42742.813661130713</v>
      </c>
      <c r="J36" s="94">
        <f>'Matriz Simetrica'!CD37</f>
        <v>99192.570462010801</v>
      </c>
      <c r="K36" s="95">
        <v>250818.99999999991</v>
      </c>
      <c r="L36" s="60">
        <f>K36*'Coeficientes adicionales'!P30</f>
        <v>1806</v>
      </c>
      <c r="M36" s="274">
        <f>'Coeficientes adicionales'!C30</f>
        <v>7461.2937464406532</v>
      </c>
      <c r="N36" s="274">
        <f>'Coeficientes adicionales'!D30</f>
        <v>99391</v>
      </c>
      <c r="O36" s="274">
        <f>'Coeficientes adicionales'!E30</f>
        <v>33617</v>
      </c>
      <c r="P36" s="274">
        <f>'Coeficientes adicionales'!F30</f>
        <v>1195</v>
      </c>
      <c r="Q36" s="274">
        <f>'Coeficientes adicionales'!G30</f>
        <v>64579</v>
      </c>
      <c r="R36" s="96">
        <f>IFERROR(D36+VLOOKUP(C36,'Componentes demanda final'!$D$9:$K$79,2,0),D36)</f>
        <v>231428.84807247328</v>
      </c>
      <c r="S36" s="57">
        <f>IFERROR(E36+VLOOKUP($C36,'Componentes demanda final'!$D$9:$K$79,3,0),E36)</f>
        <v>89491.459761754799</v>
      </c>
      <c r="T36" s="57">
        <f>IFERROR(F36+VLOOKUP($C36,'Componentes demanda final'!$D$9:$K$79,4,0),F36)</f>
        <v>0</v>
      </c>
      <c r="U36" s="57">
        <f>IFERROR(G36+VLOOKUP($C36,'Componentes demanda final'!$D$9:$K$79,5,0),G36)</f>
        <v>0</v>
      </c>
      <c r="V36" s="57">
        <f>IFERROR(H36+VLOOKUP($C36,'Componentes demanda final'!$D$9:$K$79,6,0),H36)</f>
        <v>2.0041875769742297</v>
      </c>
      <c r="W36" s="57">
        <f>IFERROR(I36+VLOOKUP($C36,'Componentes demanda final'!$D$9:$K$79,7,0),I36)</f>
        <v>42742.813661130713</v>
      </c>
      <c r="X36" s="57">
        <f>IFERROR(J36+VLOOKUP($C36,'Componentes demanda final'!$D$9:$K$79,8,0),J36)</f>
        <v>99192.570462010801</v>
      </c>
      <c r="Y36" s="98">
        <v>250818.99999999991</v>
      </c>
      <c r="Z36" s="110">
        <f t="shared" si="0"/>
        <v>0</v>
      </c>
      <c r="AA36" s="103">
        <v>0</v>
      </c>
      <c r="AB36" s="103">
        <v>0</v>
      </c>
      <c r="AC36" s="103">
        <v>0</v>
      </c>
      <c r="AD36" s="103">
        <v>0</v>
      </c>
      <c r="AE36" s="103">
        <v>0</v>
      </c>
      <c r="AF36" s="103">
        <v>0</v>
      </c>
      <c r="AG36" s="114">
        <f t="shared" si="1"/>
        <v>0</v>
      </c>
      <c r="AH36" s="113">
        <f t="shared" si="25"/>
        <v>0</v>
      </c>
      <c r="AI36" s="102">
        <f t="shared" si="2"/>
        <v>0</v>
      </c>
      <c r="AJ36" s="102">
        <f t="shared" si="3"/>
        <v>0</v>
      </c>
      <c r="AK36" s="102">
        <f t="shared" si="4"/>
        <v>0</v>
      </c>
      <c r="AL36" s="102">
        <f t="shared" si="5"/>
        <v>0</v>
      </c>
      <c r="AM36" s="102">
        <f t="shared" si="6"/>
        <v>0</v>
      </c>
      <c r="AN36" s="108">
        <f>+ROUND(Y36*'Coeficientes adicionales'!$P30,1)</f>
        <v>1806</v>
      </c>
      <c r="AO36" s="110">
        <f t="shared" si="7"/>
        <v>0</v>
      </c>
      <c r="AP36" s="103">
        <f>AA36*'Coeficientes adicionales'!$P30</f>
        <v>0</v>
      </c>
      <c r="AQ36" s="103">
        <f>AB36*'Coeficientes adicionales'!$P30</f>
        <v>0</v>
      </c>
      <c r="AR36" s="103">
        <f>AC36*'Coeficientes adicionales'!$P30</f>
        <v>0</v>
      </c>
      <c r="AS36" s="103">
        <f>AD36*'Coeficientes adicionales'!$P30</f>
        <v>0</v>
      </c>
      <c r="AT36" s="103">
        <f>AE36*'Coeficientes adicionales'!$P30</f>
        <v>0</v>
      </c>
      <c r="AU36" s="103">
        <f>AF36*'Coeficientes adicionales'!$P30</f>
        <v>0</v>
      </c>
      <c r="AV36" s="105">
        <f t="shared" si="8"/>
        <v>0</v>
      </c>
      <c r="AW36" s="102">
        <f t="shared" si="26"/>
        <v>0</v>
      </c>
      <c r="AX36" s="102">
        <f t="shared" si="9"/>
        <v>0</v>
      </c>
      <c r="AY36" s="102">
        <f t="shared" si="10"/>
        <v>0</v>
      </c>
      <c r="AZ36" s="102">
        <f t="shared" si="11"/>
        <v>0</v>
      </c>
      <c r="BA36" s="102">
        <f t="shared" si="12"/>
        <v>0</v>
      </c>
      <c r="BB36" s="102">
        <f t="shared" si="13"/>
        <v>0</v>
      </c>
      <c r="BC36" s="108">
        <f>Y36*'Coeficientes adicionales'!$K30</f>
        <v>7461.2937464406532</v>
      </c>
      <c r="BD36" s="110">
        <f t="shared" si="27"/>
        <v>0</v>
      </c>
      <c r="BE36" s="103">
        <f>AA36*'Coeficientes adicionales'!$K30</f>
        <v>0</v>
      </c>
      <c r="BF36" s="103">
        <f>AB36*'Coeficientes adicionales'!$K30</f>
        <v>0</v>
      </c>
      <c r="BG36" s="103">
        <f>AC36*'Coeficientes adicionales'!$K30</f>
        <v>0</v>
      </c>
      <c r="BH36" s="103">
        <f>AD36*'Coeficientes adicionales'!$K30</f>
        <v>0</v>
      </c>
      <c r="BI36" s="103">
        <f>AE36*'Coeficientes adicionales'!$K30</f>
        <v>0</v>
      </c>
      <c r="BJ36" s="103">
        <f>AF36*'Coeficientes adicionales'!$K30</f>
        <v>0</v>
      </c>
      <c r="BK36" s="104">
        <f t="shared" si="14"/>
        <v>0</v>
      </c>
      <c r="BL36" s="102">
        <f t="shared" si="28"/>
        <v>0</v>
      </c>
      <c r="BM36" s="102">
        <f t="shared" si="15"/>
        <v>0</v>
      </c>
      <c r="BN36" s="102">
        <f t="shared" si="16"/>
        <v>0</v>
      </c>
      <c r="BO36" s="102">
        <f t="shared" si="17"/>
        <v>0</v>
      </c>
      <c r="BP36" s="102">
        <f t="shared" si="18"/>
        <v>0</v>
      </c>
      <c r="BQ36" s="102">
        <f t="shared" si="19"/>
        <v>0</v>
      </c>
      <c r="BR36" s="108">
        <f>Y36*'Coeficientes adicionales'!$L30</f>
        <v>99391</v>
      </c>
      <c r="BS36" s="110">
        <f t="shared" si="29"/>
        <v>0</v>
      </c>
      <c r="BT36" s="103">
        <f>AA36*'Coeficientes adicionales'!$L30</f>
        <v>0</v>
      </c>
      <c r="BU36" s="103">
        <f>AB36*'Coeficientes adicionales'!$L30</f>
        <v>0</v>
      </c>
      <c r="BV36" s="103">
        <f>AC36*'Coeficientes adicionales'!$L30</f>
        <v>0</v>
      </c>
      <c r="BW36" s="103">
        <f>AD36*'Coeficientes adicionales'!$L30</f>
        <v>0</v>
      </c>
      <c r="BX36" s="103">
        <f>AE36*'Coeficientes adicionales'!$L30</f>
        <v>0</v>
      </c>
      <c r="BY36" s="103">
        <f>AF36*'Coeficientes adicionales'!$L30</f>
        <v>0</v>
      </c>
      <c r="BZ36" s="104">
        <f t="shared" si="30"/>
        <v>0</v>
      </c>
      <c r="CA36" s="102">
        <f t="shared" si="31"/>
        <v>0</v>
      </c>
      <c r="CB36" s="102">
        <f t="shared" si="32"/>
        <v>0</v>
      </c>
      <c r="CC36" s="102">
        <f t="shared" si="33"/>
        <v>0</v>
      </c>
      <c r="CD36" s="102">
        <f t="shared" si="34"/>
        <v>0</v>
      </c>
      <c r="CE36" s="102">
        <f t="shared" si="35"/>
        <v>0</v>
      </c>
      <c r="CF36" s="102">
        <f t="shared" si="36"/>
        <v>0</v>
      </c>
      <c r="CG36" s="108">
        <f>Y36*'Coeficientes adicionales'!$M30</f>
        <v>33617</v>
      </c>
      <c r="CH36" s="110">
        <f t="shared" si="37"/>
        <v>0</v>
      </c>
      <c r="CI36" s="103">
        <f>AA36*'Coeficientes adicionales'!$M30</f>
        <v>0</v>
      </c>
      <c r="CJ36" s="103">
        <f>AB36*'Coeficientes adicionales'!$M30</f>
        <v>0</v>
      </c>
      <c r="CK36" s="103">
        <f>AC36*'Coeficientes adicionales'!$M30</f>
        <v>0</v>
      </c>
      <c r="CL36" s="103">
        <f>AD36*'Coeficientes adicionales'!$M30</f>
        <v>0</v>
      </c>
      <c r="CM36" s="103">
        <f>AE36*'Coeficientes adicionales'!$M30</f>
        <v>0</v>
      </c>
      <c r="CN36" s="103">
        <f>AF36*'Coeficientes adicionales'!$M30</f>
        <v>0</v>
      </c>
      <c r="CO36" s="104">
        <f t="shared" si="38"/>
        <v>0</v>
      </c>
      <c r="CP36" s="102">
        <f t="shared" si="39"/>
        <v>0</v>
      </c>
      <c r="CQ36" s="102">
        <f t="shared" si="40"/>
        <v>0</v>
      </c>
      <c r="CR36" s="102">
        <f t="shared" si="41"/>
        <v>0</v>
      </c>
      <c r="CS36" s="102">
        <f t="shared" si="42"/>
        <v>0</v>
      </c>
      <c r="CT36" s="102">
        <f t="shared" si="43"/>
        <v>0</v>
      </c>
      <c r="CU36" s="102">
        <f t="shared" si="44"/>
        <v>0</v>
      </c>
      <c r="CV36" s="108">
        <f>Y36*'Coeficientes adicionales'!$N30</f>
        <v>1195</v>
      </c>
      <c r="CW36" s="110">
        <f t="shared" si="45"/>
        <v>0</v>
      </c>
      <c r="CX36" s="103">
        <f>AA36*'Coeficientes adicionales'!$N30</f>
        <v>0</v>
      </c>
      <c r="CY36" s="103">
        <f>AB36*'Coeficientes adicionales'!$N30</f>
        <v>0</v>
      </c>
      <c r="CZ36" s="103">
        <f>AC36*'Coeficientes adicionales'!$N30</f>
        <v>0</v>
      </c>
      <c r="DA36" s="103">
        <f>AD36*'Coeficientes adicionales'!$N30</f>
        <v>0</v>
      </c>
      <c r="DB36" s="103">
        <f>AE36*'Coeficientes adicionales'!$N30</f>
        <v>0</v>
      </c>
      <c r="DC36" s="103">
        <f>AF36*'Coeficientes adicionales'!$N30</f>
        <v>0</v>
      </c>
      <c r="DD36" s="104">
        <f t="shared" si="46"/>
        <v>0</v>
      </c>
      <c r="DE36" s="102">
        <f t="shared" si="47"/>
        <v>0</v>
      </c>
      <c r="DF36" s="102">
        <f t="shared" si="48"/>
        <v>0</v>
      </c>
      <c r="DG36" s="102">
        <f t="shared" si="49"/>
        <v>0</v>
      </c>
      <c r="DH36" s="102">
        <f t="shared" si="50"/>
        <v>0</v>
      </c>
      <c r="DI36" s="102">
        <f t="shared" si="51"/>
        <v>0</v>
      </c>
      <c r="DJ36" s="102">
        <f t="shared" si="52"/>
        <v>0</v>
      </c>
      <c r="DK36" s="108">
        <f>Y36*'Coeficientes adicionales'!$O30</f>
        <v>64578.999999999993</v>
      </c>
      <c r="DL36" s="110">
        <f t="shared" si="53"/>
        <v>0</v>
      </c>
      <c r="DM36" s="103">
        <f>AA36*'Coeficientes adicionales'!$O30</f>
        <v>0</v>
      </c>
      <c r="DN36" s="103">
        <f>AB36*'Coeficientes adicionales'!$O30</f>
        <v>0</v>
      </c>
      <c r="DO36" s="103">
        <f>AC36*'Coeficientes adicionales'!$O30</f>
        <v>0</v>
      </c>
      <c r="DP36" s="103">
        <f>AD36*'Coeficientes adicionales'!$O30</f>
        <v>0</v>
      </c>
      <c r="DQ36" s="103">
        <f>AE36*'Coeficientes adicionales'!$O30</f>
        <v>0</v>
      </c>
      <c r="DR36" s="103">
        <f>AF36*'Coeficientes adicionales'!$O30</f>
        <v>0</v>
      </c>
      <c r="DS36" s="105">
        <f t="shared" si="54"/>
        <v>-1.1102230246251565E-14</v>
      </c>
      <c r="DT36" s="102">
        <f t="shared" si="55"/>
        <v>0</v>
      </c>
      <c r="DU36" s="102">
        <f t="shared" si="56"/>
        <v>0</v>
      </c>
      <c r="DV36" s="102">
        <f t="shared" si="57"/>
        <v>0</v>
      </c>
      <c r="DW36" s="102">
        <f t="shared" si="58"/>
        <v>0</v>
      </c>
      <c r="DX36" s="102">
        <f t="shared" si="59"/>
        <v>0</v>
      </c>
      <c r="DY36" s="102">
        <f t="shared" si="60"/>
        <v>0</v>
      </c>
    </row>
    <row r="37" spans="1:129" ht="14.7" thickBot="1" x14ac:dyDescent="0.6">
      <c r="A37" s="59">
        <v>29</v>
      </c>
      <c r="B37" s="142" t="s">
        <v>28</v>
      </c>
      <c r="C37" s="4" t="s">
        <v>138</v>
      </c>
      <c r="D37" s="116">
        <f t="shared" si="24"/>
        <v>825526.10685906315</v>
      </c>
      <c r="E37" s="93">
        <f>'Matriz Simetrica'!BY38</f>
        <v>419760.69789427839</v>
      </c>
      <c r="F37" s="93">
        <f>'Matriz Simetrica'!BZ38</f>
        <v>0</v>
      </c>
      <c r="G37" s="93">
        <f>'Matriz Simetrica'!CA38</f>
        <v>0</v>
      </c>
      <c r="H37" s="93">
        <f>'Matriz Simetrica'!CB38</f>
        <v>1006.8713291746033</v>
      </c>
      <c r="I37" s="94">
        <f>'Matriz Simetrica'!CC38</f>
        <v>26222.139870223822</v>
      </c>
      <c r="J37" s="94">
        <f>'Matriz Simetrica'!CD38</f>
        <v>378536.39776538633</v>
      </c>
      <c r="K37" s="95">
        <v>884491.0000000007</v>
      </c>
      <c r="L37" s="60">
        <f>K37*'Coeficientes adicionales'!P31</f>
        <v>14515.000000000011</v>
      </c>
      <c r="M37" s="274">
        <f>'Coeficientes adicionales'!C31</f>
        <v>78680.287906906524</v>
      </c>
      <c r="N37" s="274">
        <f>'Coeficientes adicionales'!D31</f>
        <v>181649</v>
      </c>
      <c r="O37" s="274">
        <f>'Coeficientes adicionales'!E31</f>
        <v>123009</v>
      </c>
      <c r="P37" s="274">
        <f>'Coeficientes adicionales'!F31</f>
        <v>8161</v>
      </c>
      <c r="Q37" s="274">
        <f>'Coeficientes adicionales'!G31</f>
        <v>50479</v>
      </c>
      <c r="R37" s="96">
        <f>IFERROR(D37+VLOOKUP(C37,'Componentes demanda final'!$D$9:$K$79,2,0),D37)</f>
        <v>825526.10685906315</v>
      </c>
      <c r="S37" s="57">
        <f>IFERROR(E37+VLOOKUP($C37,'Componentes demanda final'!$D$9:$K$79,3,0),E37)</f>
        <v>419760.69789427839</v>
      </c>
      <c r="T37" s="57">
        <f>IFERROR(F37+VLOOKUP($C37,'Componentes demanda final'!$D$9:$K$79,4,0),F37)</f>
        <v>0</v>
      </c>
      <c r="U37" s="57">
        <f>IFERROR(G37+VLOOKUP($C37,'Componentes demanda final'!$D$9:$K$79,5,0),G37)</f>
        <v>0</v>
      </c>
      <c r="V37" s="57">
        <f>IFERROR(H37+VLOOKUP($C37,'Componentes demanda final'!$D$9:$K$79,6,0),H37)</f>
        <v>1006.8713291746033</v>
      </c>
      <c r="W37" s="57">
        <f>IFERROR(I37+VLOOKUP($C37,'Componentes demanda final'!$D$9:$K$79,7,0),I37)</f>
        <v>26222.139870223822</v>
      </c>
      <c r="X37" s="57">
        <f>IFERROR(J37+VLOOKUP($C37,'Componentes demanda final'!$D$9:$K$79,8,0),J37)</f>
        <v>378536.39776538633</v>
      </c>
      <c r="Y37" s="98">
        <v>884491.0000000007</v>
      </c>
      <c r="Z37" s="110">
        <f t="shared" si="0"/>
        <v>0</v>
      </c>
      <c r="AA37" s="103">
        <v>0</v>
      </c>
      <c r="AB37" s="103">
        <v>0</v>
      </c>
      <c r="AC37" s="103">
        <v>0</v>
      </c>
      <c r="AD37" s="103">
        <v>0</v>
      </c>
      <c r="AE37" s="103">
        <v>0</v>
      </c>
      <c r="AF37" s="103">
        <v>0</v>
      </c>
      <c r="AG37" s="114">
        <f t="shared" si="1"/>
        <v>0</v>
      </c>
      <c r="AH37" s="113">
        <f t="shared" si="25"/>
        <v>0</v>
      </c>
      <c r="AI37" s="102">
        <f t="shared" si="2"/>
        <v>0</v>
      </c>
      <c r="AJ37" s="102">
        <f t="shared" si="3"/>
        <v>0</v>
      </c>
      <c r="AK37" s="102">
        <f t="shared" si="4"/>
        <v>0</v>
      </c>
      <c r="AL37" s="102">
        <f t="shared" si="5"/>
        <v>0</v>
      </c>
      <c r="AM37" s="102">
        <f t="shared" si="6"/>
        <v>0</v>
      </c>
      <c r="AN37" s="108">
        <f>+ROUND(Y37*'Coeficientes adicionales'!$P31,1)</f>
        <v>14515</v>
      </c>
      <c r="AO37" s="110">
        <f t="shared" si="7"/>
        <v>0</v>
      </c>
      <c r="AP37" s="103">
        <f>AA37*'Coeficientes adicionales'!$P31</f>
        <v>0</v>
      </c>
      <c r="AQ37" s="103">
        <f>AB37*'Coeficientes adicionales'!$P31</f>
        <v>0</v>
      </c>
      <c r="AR37" s="103">
        <f>AC37*'Coeficientes adicionales'!$P31</f>
        <v>0</v>
      </c>
      <c r="AS37" s="103">
        <f>AD37*'Coeficientes adicionales'!$P31</f>
        <v>0</v>
      </c>
      <c r="AT37" s="103">
        <f>AE37*'Coeficientes adicionales'!$P31</f>
        <v>0</v>
      </c>
      <c r="AU37" s="103">
        <f>AF37*'Coeficientes adicionales'!$P31</f>
        <v>0</v>
      </c>
      <c r="AV37" s="105">
        <f t="shared" si="8"/>
        <v>-7.7715611723760958E-14</v>
      </c>
      <c r="AW37" s="102">
        <f t="shared" si="26"/>
        <v>0</v>
      </c>
      <c r="AX37" s="102">
        <f t="shared" si="9"/>
        <v>0</v>
      </c>
      <c r="AY37" s="102">
        <f t="shared" si="10"/>
        <v>0</v>
      </c>
      <c r="AZ37" s="102">
        <f t="shared" si="11"/>
        <v>0</v>
      </c>
      <c r="BA37" s="102">
        <f t="shared" si="12"/>
        <v>0</v>
      </c>
      <c r="BB37" s="102">
        <f t="shared" si="13"/>
        <v>0</v>
      </c>
      <c r="BC37" s="108">
        <f>Y37*'Coeficientes adicionales'!$K31</f>
        <v>78680.287906906582</v>
      </c>
      <c r="BD37" s="110">
        <f t="shared" si="27"/>
        <v>0</v>
      </c>
      <c r="BE37" s="103">
        <f>AA37*'Coeficientes adicionales'!$K31</f>
        <v>0</v>
      </c>
      <c r="BF37" s="103">
        <f>AB37*'Coeficientes adicionales'!$K31</f>
        <v>0</v>
      </c>
      <c r="BG37" s="103">
        <f>AC37*'Coeficientes adicionales'!$K31</f>
        <v>0</v>
      </c>
      <c r="BH37" s="103">
        <f>AD37*'Coeficientes adicionales'!$K31</f>
        <v>0</v>
      </c>
      <c r="BI37" s="103">
        <f>AE37*'Coeficientes adicionales'!$K31</f>
        <v>0</v>
      </c>
      <c r="BJ37" s="103">
        <f>AF37*'Coeficientes adicionales'!$K31</f>
        <v>0</v>
      </c>
      <c r="BK37" s="104">
        <f t="shared" si="14"/>
        <v>6.6613381477509392E-14</v>
      </c>
      <c r="BL37" s="102">
        <f t="shared" si="28"/>
        <v>0</v>
      </c>
      <c r="BM37" s="102">
        <f t="shared" si="15"/>
        <v>0</v>
      </c>
      <c r="BN37" s="102">
        <f t="shared" si="16"/>
        <v>0</v>
      </c>
      <c r="BO37" s="102">
        <f t="shared" si="17"/>
        <v>0</v>
      </c>
      <c r="BP37" s="102">
        <f t="shared" si="18"/>
        <v>0</v>
      </c>
      <c r="BQ37" s="102">
        <f t="shared" si="19"/>
        <v>0</v>
      </c>
      <c r="BR37" s="108">
        <f>Y37*'Coeficientes adicionales'!$L31</f>
        <v>181649.00000000015</v>
      </c>
      <c r="BS37" s="110">
        <f t="shared" si="29"/>
        <v>0</v>
      </c>
      <c r="BT37" s="103">
        <f>AA37*'Coeficientes adicionales'!$L31</f>
        <v>0</v>
      </c>
      <c r="BU37" s="103">
        <f>AB37*'Coeficientes adicionales'!$L31</f>
        <v>0</v>
      </c>
      <c r="BV37" s="103">
        <f>AC37*'Coeficientes adicionales'!$L31</f>
        <v>0</v>
      </c>
      <c r="BW37" s="103">
        <f>AD37*'Coeficientes adicionales'!$L31</f>
        <v>0</v>
      </c>
      <c r="BX37" s="103">
        <f>AE37*'Coeficientes adicionales'!$L31</f>
        <v>0</v>
      </c>
      <c r="BY37" s="103">
        <f>AF37*'Coeficientes adicionales'!$L31</f>
        <v>0</v>
      </c>
      <c r="BZ37" s="104">
        <f t="shared" si="30"/>
        <v>8.8817841970012523E-14</v>
      </c>
      <c r="CA37" s="102">
        <f t="shared" si="31"/>
        <v>0</v>
      </c>
      <c r="CB37" s="102">
        <f t="shared" si="32"/>
        <v>0</v>
      </c>
      <c r="CC37" s="102">
        <f t="shared" si="33"/>
        <v>0</v>
      </c>
      <c r="CD37" s="102">
        <f t="shared" si="34"/>
        <v>0</v>
      </c>
      <c r="CE37" s="102">
        <f t="shared" si="35"/>
        <v>0</v>
      </c>
      <c r="CF37" s="102">
        <f t="shared" si="36"/>
        <v>0</v>
      </c>
      <c r="CG37" s="108">
        <f>Y37*'Coeficientes adicionales'!$M31</f>
        <v>123009.0000000001</v>
      </c>
      <c r="CH37" s="110">
        <f t="shared" si="37"/>
        <v>0</v>
      </c>
      <c r="CI37" s="103">
        <f>AA37*'Coeficientes adicionales'!$M31</f>
        <v>0</v>
      </c>
      <c r="CJ37" s="103">
        <f>AB37*'Coeficientes adicionales'!$M31</f>
        <v>0</v>
      </c>
      <c r="CK37" s="103">
        <f>AC37*'Coeficientes adicionales'!$M31</f>
        <v>0</v>
      </c>
      <c r="CL37" s="103">
        <f>AD37*'Coeficientes adicionales'!$M31</f>
        <v>0</v>
      </c>
      <c r="CM37" s="103">
        <f>AE37*'Coeficientes adicionales'!$M31</f>
        <v>0</v>
      </c>
      <c r="CN37" s="103">
        <f>AF37*'Coeficientes adicionales'!$M31</f>
        <v>0</v>
      </c>
      <c r="CO37" s="104">
        <f t="shared" si="38"/>
        <v>8.8817841970012523E-14</v>
      </c>
      <c r="CP37" s="102">
        <f t="shared" si="39"/>
        <v>0</v>
      </c>
      <c r="CQ37" s="102">
        <f t="shared" si="40"/>
        <v>0</v>
      </c>
      <c r="CR37" s="102">
        <f t="shared" si="41"/>
        <v>0</v>
      </c>
      <c r="CS37" s="102">
        <f t="shared" si="42"/>
        <v>0</v>
      </c>
      <c r="CT37" s="102">
        <f t="shared" si="43"/>
        <v>0</v>
      </c>
      <c r="CU37" s="102">
        <f t="shared" si="44"/>
        <v>0</v>
      </c>
      <c r="CV37" s="108">
        <f>Y37*'Coeficientes adicionales'!$N31</f>
        <v>8161.0000000000064</v>
      </c>
      <c r="CW37" s="110">
        <f t="shared" si="45"/>
        <v>0</v>
      </c>
      <c r="CX37" s="103">
        <f>AA37*'Coeficientes adicionales'!$N31</f>
        <v>0</v>
      </c>
      <c r="CY37" s="103">
        <f>AB37*'Coeficientes adicionales'!$N31</f>
        <v>0</v>
      </c>
      <c r="CZ37" s="103">
        <f>AC37*'Coeficientes adicionales'!$N31</f>
        <v>0</v>
      </c>
      <c r="DA37" s="103">
        <f>AD37*'Coeficientes adicionales'!$N31</f>
        <v>0</v>
      </c>
      <c r="DB37" s="103">
        <f>AE37*'Coeficientes adicionales'!$N31</f>
        <v>0</v>
      </c>
      <c r="DC37" s="103">
        <f>AF37*'Coeficientes adicionales'!$N31</f>
        <v>0</v>
      </c>
      <c r="DD37" s="104">
        <f t="shared" si="46"/>
        <v>8.8817841970012523E-14</v>
      </c>
      <c r="DE37" s="102">
        <f t="shared" si="47"/>
        <v>0</v>
      </c>
      <c r="DF37" s="102">
        <f t="shared" si="48"/>
        <v>0</v>
      </c>
      <c r="DG37" s="102">
        <f t="shared" si="49"/>
        <v>0</v>
      </c>
      <c r="DH37" s="102">
        <f t="shared" si="50"/>
        <v>0</v>
      </c>
      <c r="DI37" s="102">
        <f t="shared" si="51"/>
        <v>0</v>
      </c>
      <c r="DJ37" s="102">
        <f t="shared" si="52"/>
        <v>0</v>
      </c>
      <c r="DK37" s="108">
        <f>Y37*'Coeficientes adicionales'!$O31</f>
        <v>50479.000000000044</v>
      </c>
      <c r="DL37" s="110">
        <f t="shared" si="53"/>
        <v>0</v>
      </c>
      <c r="DM37" s="103">
        <f>AA37*'Coeficientes adicionales'!$O31</f>
        <v>0</v>
      </c>
      <c r="DN37" s="103">
        <f>AB37*'Coeficientes adicionales'!$O31</f>
        <v>0</v>
      </c>
      <c r="DO37" s="103">
        <f>AC37*'Coeficientes adicionales'!$O31</f>
        <v>0</v>
      </c>
      <c r="DP37" s="103">
        <f>AD37*'Coeficientes adicionales'!$O31</f>
        <v>0</v>
      </c>
      <c r="DQ37" s="103">
        <f>AE37*'Coeficientes adicionales'!$O31</f>
        <v>0</v>
      </c>
      <c r="DR37" s="103">
        <f>AF37*'Coeficientes adicionales'!$O31</f>
        <v>0</v>
      </c>
      <c r="DS37" s="105">
        <f t="shared" si="54"/>
        <v>8.8817841970012523E-14</v>
      </c>
      <c r="DT37" s="102">
        <f t="shared" si="55"/>
        <v>0</v>
      </c>
      <c r="DU37" s="102">
        <f t="shared" si="56"/>
        <v>0</v>
      </c>
      <c r="DV37" s="102">
        <f t="shared" si="57"/>
        <v>0</v>
      </c>
      <c r="DW37" s="102">
        <f t="shared" si="58"/>
        <v>0</v>
      </c>
      <c r="DX37" s="102">
        <f t="shared" si="59"/>
        <v>0</v>
      </c>
      <c r="DY37" s="102">
        <f t="shared" si="60"/>
        <v>0</v>
      </c>
    </row>
    <row r="38" spans="1:129" ht="14.7" thickBot="1" x14ac:dyDescent="0.6">
      <c r="A38" s="59">
        <v>30</v>
      </c>
      <c r="B38" s="142" t="s">
        <v>29</v>
      </c>
      <c r="C38" s="4" t="s">
        <v>285</v>
      </c>
      <c r="D38" s="116">
        <f t="shared" si="24"/>
        <v>1070237.7172567183</v>
      </c>
      <c r="E38" s="93">
        <f>'Matriz Simetrica'!BY39</f>
        <v>1063654.2745034241</v>
      </c>
      <c r="F38" s="93">
        <f>'Matriz Simetrica'!BZ39</f>
        <v>0</v>
      </c>
      <c r="G38" s="93">
        <f>'Matriz Simetrica'!CA39</f>
        <v>0</v>
      </c>
      <c r="H38" s="93">
        <f>'Matriz Simetrica'!CB39</f>
        <v>347.87685867330191</v>
      </c>
      <c r="I38" s="94">
        <f>'Matriz Simetrica'!CC39</f>
        <v>-178.87195064104591</v>
      </c>
      <c r="J38" s="94">
        <f>'Matriz Simetrica'!CD39</f>
        <v>6414.4378452619085</v>
      </c>
      <c r="K38" s="95">
        <v>1176147.0000000002</v>
      </c>
      <c r="L38" s="60">
        <f>K38*'Coeficientes adicionales'!P32</f>
        <v>5896.0000000000009</v>
      </c>
      <c r="M38" s="274">
        <f>'Coeficientes adicionales'!C32</f>
        <v>29569.3417144087</v>
      </c>
      <c r="N38" s="274">
        <f>'Coeficientes adicionales'!D32</f>
        <v>656609</v>
      </c>
      <c r="O38" s="274">
        <f>'Coeficientes adicionales'!E32</f>
        <v>128884</v>
      </c>
      <c r="P38" s="274">
        <f>'Coeficientes adicionales'!F32</f>
        <v>12759</v>
      </c>
      <c r="Q38" s="274">
        <f>'Coeficientes adicionales'!G32</f>
        <v>514966</v>
      </c>
      <c r="R38" s="96">
        <f>IFERROR(D38+VLOOKUP(C38,'Componentes demanda final'!$D$9:$K$79,2,0),D38)</f>
        <v>1070237.7172567183</v>
      </c>
      <c r="S38" s="57">
        <f>IFERROR(E38+VLOOKUP($C38,'Componentes demanda final'!$D$9:$K$79,3,0),E38)</f>
        <v>1063654.2745034241</v>
      </c>
      <c r="T38" s="57">
        <f>IFERROR(F38+VLOOKUP($C38,'Componentes demanda final'!$D$9:$K$79,4,0),F38)</f>
        <v>0</v>
      </c>
      <c r="U38" s="57">
        <f>IFERROR(G38+VLOOKUP($C38,'Componentes demanda final'!$D$9:$K$79,5,0),G38)</f>
        <v>0</v>
      </c>
      <c r="V38" s="57">
        <f>IFERROR(H38+VLOOKUP($C38,'Componentes demanda final'!$D$9:$K$79,6,0),H38)</f>
        <v>347.87685867330191</v>
      </c>
      <c r="W38" s="57">
        <f>IFERROR(I38+VLOOKUP($C38,'Componentes demanda final'!$D$9:$K$79,7,0),I38)</f>
        <v>-178.87195064104591</v>
      </c>
      <c r="X38" s="57">
        <f>IFERROR(J38+VLOOKUP($C38,'Componentes demanda final'!$D$9:$K$79,8,0),J38)</f>
        <v>6414.4378452619085</v>
      </c>
      <c r="Y38" s="98">
        <v>1176147.0000000002</v>
      </c>
      <c r="Z38" s="110">
        <f t="shared" si="0"/>
        <v>0</v>
      </c>
      <c r="AA38" s="103">
        <v>0</v>
      </c>
      <c r="AB38" s="103">
        <v>0</v>
      </c>
      <c r="AC38" s="103">
        <v>0</v>
      </c>
      <c r="AD38" s="103">
        <v>0</v>
      </c>
      <c r="AE38" s="103">
        <v>0</v>
      </c>
      <c r="AF38" s="103">
        <v>0</v>
      </c>
      <c r="AG38" s="114">
        <f t="shared" si="1"/>
        <v>0</v>
      </c>
      <c r="AH38" s="113">
        <f t="shared" si="25"/>
        <v>0</v>
      </c>
      <c r="AI38" s="102">
        <f t="shared" si="2"/>
        <v>0</v>
      </c>
      <c r="AJ38" s="102">
        <f t="shared" si="3"/>
        <v>0</v>
      </c>
      <c r="AK38" s="102">
        <f t="shared" si="4"/>
        <v>0</v>
      </c>
      <c r="AL38" s="102">
        <f t="shared" si="5"/>
        <v>0</v>
      </c>
      <c r="AM38" s="102">
        <f t="shared" si="6"/>
        <v>0</v>
      </c>
      <c r="AN38" s="108">
        <f>+ROUND(Y38*'Coeficientes adicionales'!$P32,1)</f>
        <v>5896</v>
      </c>
      <c r="AO38" s="110">
        <f t="shared" si="7"/>
        <v>0</v>
      </c>
      <c r="AP38" s="103">
        <f>AA38*'Coeficientes adicionales'!$P32</f>
        <v>0</v>
      </c>
      <c r="AQ38" s="103">
        <f>AB38*'Coeficientes adicionales'!$P32</f>
        <v>0</v>
      </c>
      <c r="AR38" s="103">
        <f>AC38*'Coeficientes adicionales'!$P32</f>
        <v>0</v>
      </c>
      <c r="AS38" s="103">
        <f>AD38*'Coeficientes adicionales'!$P32</f>
        <v>0</v>
      </c>
      <c r="AT38" s="103">
        <f>AE38*'Coeficientes adicionales'!$P32</f>
        <v>0</v>
      </c>
      <c r="AU38" s="103">
        <f>AF38*'Coeficientes adicionales'!$P32</f>
        <v>0</v>
      </c>
      <c r="AV38" s="105">
        <f t="shared" si="8"/>
        <v>-1.1102230246251565E-14</v>
      </c>
      <c r="AW38" s="102">
        <f t="shared" si="26"/>
        <v>0</v>
      </c>
      <c r="AX38" s="102">
        <f t="shared" si="9"/>
        <v>0</v>
      </c>
      <c r="AY38" s="102">
        <f t="shared" si="10"/>
        <v>0</v>
      </c>
      <c r="AZ38" s="102">
        <f t="shared" si="11"/>
        <v>0</v>
      </c>
      <c r="BA38" s="102">
        <f t="shared" si="12"/>
        <v>0</v>
      </c>
      <c r="BB38" s="102">
        <f t="shared" si="13"/>
        <v>0</v>
      </c>
      <c r="BC38" s="108">
        <f>Y38*'Coeficientes adicionales'!$K32</f>
        <v>29569.341714408707</v>
      </c>
      <c r="BD38" s="110">
        <f t="shared" si="27"/>
        <v>0</v>
      </c>
      <c r="BE38" s="103">
        <f>AA38*'Coeficientes adicionales'!$K32</f>
        <v>0</v>
      </c>
      <c r="BF38" s="103">
        <f>AB38*'Coeficientes adicionales'!$K32</f>
        <v>0</v>
      </c>
      <c r="BG38" s="103">
        <f>AC38*'Coeficientes adicionales'!$K32</f>
        <v>0</v>
      </c>
      <c r="BH38" s="103">
        <f>AD38*'Coeficientes adicionales'!$K32</f>
        <v>0</v>
      </c>
      <c r="BI38" s="103">
        <f>AE38*'Coeficientes adicionales'!$K32</f>
        <v>0</v>
      </c>
      <c r="BJ38" s="103">
        <f>AF38*'Coeficientes adicionales'!$K32</f>
        <v>0</v>
      </c>
      <c r="BK38" s="104">
        <f t="shared" si="14"/>
        <v>2.2204460492503131E-14</v>
      </c>
      <c r="BL38" s="102">
        <f t="shared" si="28"/>
        <v>0</v>
      </c>
      <c r="BM38" s="102">
        <f t="shared" si="15"/>
        <v>0</v>
      </c>
      <c r="BN38" s="102">
        <f t="shared" si="16"/>
        <v>0</v>
      </c>
      <c r="BO38" s="102">
        <f t="shared" si="17"/>
        <v>0</v>
      </c>
      <c r="BP38" s="102">
        <f t="shared" si="18"/>
        <v>0</v>
      </c>
      <c r="BQ38" s="102">
        <f t="shared" si="19"/>
        <v>0</v>
      </c>
      <c r="BR38" s="108">
        <f>Y38*'Coeficientes adicionales'!$L32</f>
        <v>656609.00000000012</v>
      </c>
      <c r="BS38" s="110">
        <f t="shared" si="29"/>
        <v>0</v>
      </c>
      <c r="BT38" s="103">
        <f>AA38*'Coeficientes adicionales'!$L32</f>
        <v>0</v>
      </c>
      <c r="BU38" s="103">
        <f>AB38*'Coeficientes adicionales'!$L32</f>
        <v>0</v>
      </c>
      <c r="BV38" s="103">
        <f>AC38*'Coeficientes adicionales'!$L32</f>
        <v>0</v>
      </c>
      <c r="BW38" s="103">
        <f>AD38*'Coeficientes adicionales'!$L32</f>
        <v>0</v>
      </c>
      <c r="BX38" s="103">
        <f>AE38*'Coeficientes adicionales'!$L32</f>
        <v>0</v>
      </c>
      <c r="BY38" s="103">
        <f>AF38*'Coeficientes adicionales'!$L32</f>
        <v>0</v>
      </c>
      <c r="BZ38" s="104">
        <f t="shared" si="30"/>
        <v>2.2204460492503131E-14</v>
      </c>
      <c r="CA38" s="102">
        <f t="shared" si="31"/>
        <v>0</v>
      </c>
      <c r="CB38" s="102">
        <f t="shared" si="32"/>
        <v>0</v>
      </c>
      <c r="CC38" s="102">
        <f t="shared" si="33"/>
        <v>0</v>
      </c>
      <c r="CD38" s="102">
        <f t="shared" si="34"/>
        <v>0</v>
      </c>
      <c r="CE38" s="102">
        <f t="shared" si="35"/>
        <v>0</v>
      </c>
      <c r="CF38" s="102">
        <f t="shared" si="36"/>
        <v>0</v>
      </c>
      <c r="CG38" s="108">
        <f>Y38*'Coeficientes adicionales'!$M32</f>
        <v>128884.00000000003</v>
      </c>
      <c r="CH38" s="110">
        <f t="shared" si="37"/>
        <v>0</v>
      </c>
      <c r="CI38" s="103">
        <f>AA38*'Coeficientes adicionales'!$M32</f>
        <v>0</v>
      </c>
      <c r="CJ38" s="103">
        <f>AB38*'Coeficientes adicionales'!$M32</f>
        <v>0</v>
      </c>
      <c r="CK38" s="103">
        <f>AC38*'Coeficientes adicionales'!$M32</f>
        <v>0</v>
      </c>
      <c r="CL38" s="103">
        <f>AD38*'Coeficientes adicionales'!$M32</f>
        <v>0</v>
      </c>
      <c r="CM38" s="103">
        <f>AE38*'Coeficientes adicionales'!$M32</f>
        <v>0</v>
      </c>
      <c r="CN38" s="103">
        <f>AF38*'Coeficientes adicionales'!$M32</f>
        <v>0</v>
      </c>
      <c r="CO38" s="104">
        <f t="shared" si="38"/>
        <v>2.2204460492503131E-14</v>
      </c>
      <c r="CP38" s="102">
        <f t="shared" si="39"/>
        <v>0</v>
      </c>
      <c r="CQ38" s="102">
        <f t="shared" si="40"/>
        <v>0</v>
      </c>
      <c r="CR38" s="102">
        <f t="shared" si="41"/>
        <v>0</v>
      </c>
      <c r="CS38" s="102">
        <f t="shared" si="42"/>
        <v>0</v>
      </c>
      <c r="CT38" s="102">
        <f t="shared" si="43"/>
        <v>0</v>
      </c>
      <c r="CU38" s="102">
        <f t="shared" si="44"/>
        <v>0</v>
      </c>
      <c r="CV38" s="108">
        <f>Y38*'Coeficientes adicionales'!$N32</f>
        <v>12759.000000000002</v>
      </c>
      <c r="CW38" s="110">
        <f t="shared" si="45"/>
        <v>0</v>
      </c>
      <c r="CX38" s="103">
        <f>AA38*'Coeficientes adicionales'!$N32</f>
        <v>0</v>
      </c>
      <c r="CY38" s="103">
        <f>AB38*'Coeficientes adicionales'!$N32</f>
        <v>0</v>
      </c>
      <c r="CZ38" s="103">
        <f>AC38*'Coeficientes adicionales'!$N32</f>
        <v>0</v>
      </c>
      <c r="DA38" s="103">
        <f>AD38*'Coeficientes adicionales'!$N32</f>
        <v>0</v>
      </c>
      <c r="DB38" s="103">
        <f>AE38*'Coeficientes adicionales'!$N32</f>
        <v>0</v>
      </c>
      <c r="DC38" s="103">
        <f>AF38*'Coeficientes adicionales'!$N32</f>
        <v>0</v>
      </c>
      <c r="DD38" s="104">
        <f t="shared" si="46"/>
        <v>2.2204460492503131E-14</v>
      </c>
      <c r="DE38" s="102">
        <f t="shared" si="47"/>
        <v>0</v>
      </c>
      <c r="DF38" s="102">
        <f t="shared" si="48"/>
        <v>0</v>
      </c>
      <c r="DG38" s="102">
        <f t="shared" si="49"/>
        <v>0</v>
      </c>
      <c r="DH38" s="102">
        <f t="shared" si="50"/>
        <v>0</v>
      </c>
      <c r="DI38" s="102">
        <f t="shared" si="51"/>
        <v>0</v>
      </c>
      <c r="DJ38" s="102">
        <f t="shared" si="52"/>
        <v>0</v>
      </c>
      <c r="DK38" s="108">
        <f>Y38*'Coeficientes adicionales'!$O32</f>
        <v>514966.00000000012</v>
      </c>
      <c r="DL38" s="110">
        <f t="shared" si="53"/>
        <v>0</v>
      </c>
      <c r="DM38" s="103">
        <f>AA38*'Coeficientes adicionales'!$O32</f>
        <v>0</v>
      </c>
      <c r="DN38" s="103">
        <f>AB38*'Coeficientes adicionales'!$O32</f>
        <v>0</v>
      </c>
      <c r="DO38" s="103">
        <f>AC38*'Coeficientes adicionales'!$O32</f>
        <v>0</v>
      </c>
      <c r="DP38" s="103">
        <f>AD38*'Coeficientes adicionales'!$O32</f>
        <v>0</v>
      </c>
      <c r="DQ38" s="103">
        <f>AE38*'Coeficientes adicionales'!$O32</f>
        <v>0</v>
      </c>
      <c r="DR38" s="103">
        <f>AF38*'Coeficientes adicionales'!$O32</f>
        <v>0</v>
      </c>
      <c r="DS38" s="105">
        <f t="shared" si="54"/>
        <v>2.2204460492503131E-14</v>
      </c>
      <c r="DT38" s="102">
        <f t="shared" si="55"/>
        <v>0</v>
      </c>
      <c r="DU38" s="102">
        <f t="shared" si="56"/>
        <v>0</v>
      </c>
      <c r="DV38" s="102">
        <f t="shared" si="57"/>
        <v>0</v>
      </c>
      <c r="DW38" s="102">
        <f t="shared" si="58"/>
        <v>0</v>
      </c>
      <c r="DX38" s="102">
        <f t="shared" si="59"/>
        <v>0</v>
      </c>
      <c r="DY38" s="102">
        <f t="shared" si="60"/>
        <v>0</v>
      </c>
    </row>
    <row r="39" spans="1:129" ht="14.7" thickBot="1" x14ac:dyDescent="0.6">
      <c r="A39" s="59">
        <v>31</v>
      </c>
      <c r="B39" s="142" t="s">
        <v>30</v>
      </c>
      <c r="C39" s="4" t="s">
        <v>139</v>
      </c>
      <c r="D39" s="116">
        <f t="shared" si="24"/>
        <v>777408.56828187371</v>
      </c>
      <c r="E39" s="93">
        <f>'Matriz Simetrica'!BY40</f>
        <v>735461.11422512506</v>
      </c>
      <c r="F39" s="93">
        <f>'Matriz Simetrica'!BZ40</f>
        <v>0</v>
      </c>
      <c r="G39" s="93">
        <f>'Matriz Simetrica'!CA40</f>
        <v>0</v>
      </c>
      <c r="H39" s="93">
        <f>'Matriz Simetrica'!CB40</f>
        <v>605.81579982988524</v>
      </c>
      <c r="I39" s="94">
        <f>'Matriz Simetrica'!CC40</f>
        <v>38555.249677388412</v>
      </c>
      <c r="J39" s="94">
        <f>'Matriz Simetrica'!CD40</f>
        <v>2786.3885795302613</v>
      </c>
      <c r="K39" s="95">
        <v>832986.00000000058</v>
      </c>
      <c r="L39" s="60">
        <f>K39*'Coeficientes adicionales'!P33</f>
        <v>18048.000000000015</v>
      </c>
      <c r="M39" s="274">
        <f>'Coeficientes adicionales'!C33</f>
        <v>70270.361548192406</v>
      </c>
      <c r="N39" s="274">
        <f>'Coeficientes adicionales'!D33</f>
        <v>345441</v>
      </c>
      <c r="O39" s="274">
        <f>'Coeficientes adicionales'!E33</f>
        <v>170300</v>
      </c>
      <c r="P39" s="274">
        <f>'Coeficientes adicionales'!F33</f>
        <v>2585</v>
      </c>
      <c r="Q39" s="274">
        <f>'Coeficientes adicionales'!G33</f>
        <v>172556</v>
      </c>
      <c r="R39" s="96">
        <f>IFERROR(D39+VLOOKUP(C39,'Componentes demanda final'!$D$9:$K$79,2,0),D39)</f>
        <v>777408.56828187371</v>
      </c>
      <c r="S39" s="57">
        <f>IFERROR(E39+VLOOKUP($C39,'Componentes demanda final'!$D$9:$K$79,3,0),E39)</f>
        <v>735461.11422512506</v>
      </c>
      <c r="T39" s="57">
        <f>IFERROR(F39+VLOOKUP($C39,'Componentes demanda final'!$D$9:$K$79,4,0),F39)</f>
        <v>0</v>
      </c>
      <c r="U39" s="57">
        <f>IFERROR(G39+VLOOKUP($C39,'Componentes demanda final'!$D$9:$K$79,5,0),G39)</f>
        <v>0</v>
      </c>
      <c r="V39" s="57">
        <f>IFERROR(H39+VLOOKUP($C39,'Componentes demanda final'!$D$9:$K$79,6,0),H39)</f>
        <v>605.81579982988524</v>
      </c>
      <c r="W39" s="57">
        <f>IFERROR(I39+VLOOKUP($C39,'Componentes demanda final'!$D$9:$K$79,7,0),I39)</f>
        <v>38555.249677388412</v>
      </c>
      <c r="X39" s="57">
        <f>IFERROR(J39+VLOOKUP($C39,'Componentes demanda final'!$D$9:$K$79,8,0),J39)</f>
        <v>2786.3885795302613</v>
      </c>
      <c r="Y39" s="98">
        <v>832986.00000000058</v>
      </c>
      <c r="Z39" s="110">
        <f t="shared" si="0"/>
        <v>0</v>
      </c>
      <c r="AA39" s="103">
        <v>0</v>
      </c>
      <c r="AB39" s="103">
        <v>0</v>
      </c>
      <c r="AC39" s="103">
        <v>0</v>
      </c>
      <c r="AD39" s="103">
        <v>0</v>
      </c>
      <c r="AE39" s="103">
        <v>0</v>
      </c>
      <c r="AF39" s="103">
        <v>0</v>
      </c>
      <c r="AG39" s="114">
        <f t="shared" si="1"/>
        <v>0</v>
      </c>
      <c r="AH39" s="113">
        <f t="shared" si="25"/>
        <v>0</v>
      </c>
      <c r="AI39" s="102">
        <f t="shared" si="2"/>
        <v>0</v>
      </c>
      <c r="AJ39" s="102">
        <f t="shared" si="3"/>
        <v>0</v>
      </c>
      <c r="AK39" s="102">
        <f t="shared" si="4"/>
        <v>0</v>
      </c>
      <c r="AL39" s="102">
        <f t="shared" si="5"/>
        <v>0</v>
      </c>
      <c r="AM39" s="102">
        <f t="shared" si="6"/>
        <v>0</v>
      </c>
      <c r="AN39" s="108">
        <f>+ROUND(Y39*'Coeficientes adicionales'!$P33,1)</f>
        <v>18048</v>
      </c>
      <c r="AO39" s="110">
        <f t="shared" si="7"/>
        <v>0</v>
      </c>
      <c r="AP39" s="103">
        <f>AA39*'Coeficientes adicionales'!$P33</f>
        <v>0</v>
      </c>
      <c r="AQ39" s="103">
        <f>AB39*'Coeficientes adicionales'!$P33</f>
        <v>0</v>
      </c>
      <c r="AR39" s="103">
        <f>AC39*'Coeficientes adicionales'!$P33</f>
        <v>0</v>
      </c>
      <c r="AS39" s="103">
        <f>AD39*'Coeficientes adicionales'!$P33</f>
        <v>0</v>
      </c>
      <c r="AT39" s="103">
        <f>AE39*'Coeficientes adicionales'!$P33</f>
        <v>0</v>
      </c>
      <c r="AU39" s="103">
        <f>AF39*'Coeficientes adicionales'!$P33</f>
        <v>0</v>
      </c>
      <c r="AV39" s="105">
        <f t="shared" si="8"/>
        <v>-7.7715611723760958E-14</v>
      </c>
      <c r="AW39" s="102">
        <f t="shared" si="26"/>
        <v>0</v>
      </c>
      <c r="AX39" s="102">
        <f t="shared" si="9"/>
        <v>0</v>
      </c>
      <c r="AY39" s="102">
        <f t="shared" si="10"/>
        <v>0</v>
      </c>
      <c r="AZ39" s="102">
        <f t="shared" si="11"/>
        <v>0</v>
      </c>
      <c r="BA39" s="102">
        <f t="shared" si="12"/>
        <v>0</v>
      </c>
      <c r="BB39" s="102">
        <f t="shared" si="13"/>
        <v>0</v>
      </c>
      <c r="BC39" s="108">
        <f>Y39*'Coeficientes adicionales'!$K33</f>
        <v>70270.36154819245</v>
      </c>
      <c r="BD39" s="110">
        <f t="shared" si="27"/>
        <v>0</v>
      </c>
      <c r="BE39" s="103">
        <f>AA39*'Coeficientes adicionales'!$K33</f>
        <v>0</v>
      </c>
      <c r="BF39" s="103">
        <f>AB39*'Coeficientes adicionales'!$K33</f>
        <v>0</v>
      </c>
      <c r="BG39" s="103">
        <f>AC39*'Coeficientes adicionales'!$K33</f>
        <v>0</v>
      </c>
      <c r="BH39" s="103">
        <f>AD39*'Coeficientes adicionales'!$K33</f>
        <v>0</v>
      </c>
      <c r="BI39" s="103">
        <f>AE39*'Coeficientes adicionales'!$K33</f>
        <v>0</v>
      </c>
      <c r="BJ39" s="103">
        <f>AF39*'Coeficientes adicionales'!$K33</f>
        <v>0</v>
      </c>
      <c r="BK39" s="104">
        <f t="shared" si="14"/>
        <v>6.6613381477509392E-14</v>
      </c>
      <c r="BL39" s="102">
        <f t="shared" si="28"/>
        <v>0</v>
      </c>
      <c r="BM39" s="102">
        <f t="shared" si="15"/>
        <v>0</v>
      </c>
      <c r="BN39" s="102">
        <f t="shared" si="16"/>
        <v>0</v>
      </c>
      <c r="BO39" s="102">
        <f t="shared" si="17"/>
        <v>0</v>
      </c>
      <c r="BP39" s="102">
        <f t="shared" si="18"/>
        <v>0</v>
      </c>
      <c r="BQ39" s="102">
        <f t="shared" si="19"/>
        <v>0</v>
      </c>
      <c r="BR39" s="108">
        <f>Y39*'Coeficientes adicionales'!$L33</f>
        <v>345441.00000000023</v>
      </c>
      <c r="BS39" s="110">
        <f t="shared" si="29"/>
        <v>0</v>
      </c>
      <c r="BT39" s="103">
        <f>AA39*'Coeficientes adicionales'!$L33</f>
        <v>0</v>
      </c>
      <c r="BU39" s="103">
        <f>AB39*'Coeficientes adicionales'!$L33</f>
        <v>0</v>
      </c>
      <c r="BV39" s="103">
        <f>AC39*'Coeficientes adicionales'!$L33</f>
        <v>0</v>
      </c>
      <c r="BW39" s="103">
        <f>AD39*'Coeficientes adicionales'!$L33</f>
        <v>0</v>
      </c>
      <c r="BX39" s="103">
        <f>AE39*'Coeficientes adicionales'!$L33</f>
        <v>0</v>
      </c>
      <c r="BY39" s="103">
        <f>AF39*'Coeficientes adicionales'!$L33</f>
        <v>0</v>
      </c>
      <c r="BZ39" s="104">
        <f t="shared" si="30"/>
        <v>6.6613381477509392E-14</v>
      </c>
      <c r="CA39" s="102">
        <f t="shared" si="31"/>
        <v>0</v>
      </c>
      <c r="CB39" s="102">
        <f t="shared" si="32"/>
        <v>0</v>
      </c>
      <c r="CC39" s="102">
        <f t="shared" si="33"/>
        <v>0</v>
      </c>
      <c r="CD39" s="102">
        <f t="shared" si="34"/>
        <v>0</v>
      </c>
      <c r="CE39" s="102">
        <f t="shared" si="35"/>
        <v>0</v>
      </c>
      <c r="CF39" s="102">
        <f t="shared" si="36"/>
        <v>0</v>
      </c>
      <c r="CG39" s="108">
        <f>Y39*'Coeficientes adicionales'!$M33</f>
        <v>170300.00000000012</v>
      </c>
      <c r="CH39" s="110">
        <f t="shared" si="37"/>
        <v>0</v>
      </c>
      <c r="CI39" s="103">
        <f>AA39*'Coeficientes adicionales'!$M33</f>
        <v>0</v>
      </c>
      <c r="CJ39" s="103">
        <f>AB39*'Coeficientes adicionales'!$M33</f>
        <v>0</v>
      </c>
      <c r="CK39" s="103">
        <f>AC39*'Coeficientes adicionales'!$M33</f>
        <v>0</v>
      </c>
      <c r="CL39" s="103">
        <f>AD39*'Coeficientes adicionales'!$M33</f>
        <v>0</v>
      </c>
      <c r="CM39" s="103">
        <f>AE39*'Coeficientes adicionales'!$M33</f>
        <v>0</v>
      </c>
      <c r="CN39" s="103">
        <f>AF39*'Coeficientes adicionales'!$M33</f>
        <v>0</v>
      </c>
      <c r="CO39" s="104">
        <f t="shared" si="38"/>
        <v>6.6613381477509392E-14</v>
      </c>
      <c r="CP39" s="102">
        <f t="shared" si="39"/>
        <v>0</v>
      </c>
      <c r="CQ39" s="102">
        <f t="shared" si="40"/>
        <v>0</v>
      </c>
      <c r="CR39" s="102">
        <f t="shared" si="41"/>
        <v>0</v>
      </c>
      <c r="CS39" s="102">
        <f t="shared" si="42"/>
        <v>0</v>
      </c>
      <c r="CT39" s="102">
        <f t="shared" si="43"/>
        <v>0</v>
      </c>
      <c r="CU39" s="102">
        <f t="shared" si="44"/>
        <v>0</v>
      </c>
      <c r="CV39" s="108">
        <f>Y39*'Coeficientes adicionales'!$N33</f>
        <v>2585.0000000000018</v>
      </c>
      <c r="CW39" s="110">
        <f t="shared" si="45"/>
        <v>0</v>
      </c>
      <c r="CX39" s="103">
        <f>AA39*'Coeficientes adicionales'!$N33</f>
        <v>0</v>
      </c>
      <c r="CY39" s="103">
        <f>AB39*'Coeficientes adicionales'!$N33</f>
        <v>0</v>
      </c>
      <c r="CZ39" s="103">
        <f>AC39*'Coeficientes adicionales'!$N33</f>
        <v>0</v>
      </c>
      <c r="DA39" s="103">
        <f>AD39*'Coeficientes adicionales'!$N33</f>
        <v>0</v>
      </c>
      <c r="DB39" s="103">
        <f>AE39*'Coeficientes adicionales'!$N33</f>
        <v>0</v>
      </c>
      <c r="DC39" s="103">
        <f>AF39*'Coeficientes adicionales'!$N33</f>
        <v>0</v>
      </c>
      <c r="DD39" s="104">
        <f t="shared" si="46"/>
        <v>6.6613381477509392E-14</v>
      </c>
      <c r="DE39" s="102">
        <f t="shared" si="47"/>
        <v>0</v>
      </c>
      <c r="DF39" s="102">
        <f t="shared" si="48"/>
        <v>0</v>
      </c>
      <c r="DG39" s="102">
        <f t="shared" si="49"/>
        <v>0</v>
      </c>
      <c r="DH39" s="102">
        <f t="shared" si="50"/>
        <v>0</v>
      </c>
      <c r="DI39" s="102">
        <f t="shared" si="51"/>
        <v>0</v>
      </c>
      <c r="DJ39" s="102">
        <f t="shared" si="52"/>
        <v>0</v>
      </c>
      <c r="DK39" s="108">
        <f>Y39*'Coeficientes adicionales'!$O33</f>
        <v>172556.00000000012</v>
      </c>
      <c r="DL39" s="110">
        <f t="shared" si="53"/>
        <v>0</v>
      </c>
      <c r="DM39" s="103">
        <f>AA39*'Coeficientes adicionales'!$O33</f>
        <v>0</v>
      </c>
      <c r="DN39" s="103">
        <f>AB39*'Coeficientes adicionales'!$O33</f>
        <v>0</v>
      </c>
      <c r="DO39" s="103">
        <f>AC39*'Coeficientes adicionales'!$O33</f>
        <v>0</v>
      </c>
      <c r="DP39" s="103">
        <f>AD39*'Coeficientes adicionales'!$O33</f>
        <v>0</v>
      </c>
      <c r="DQ39" s="103">
        <f>AE39*'Coeficientes adicionales'!$O33</f>
        <v>0</v>
      </c>
      <c r="DR39" s="103">
        <f>AF39*'Coeficientes adicionales'!$O33</f>
        <v>0</v>
      </c>
      <c r="DS39" s="105">
        <f t="shared" si="54"/>
        <v>6.6613381477509392E-14</v>
      </c>
      <c r="DT39" s="102">
        <f t="shared" si="55"/>
        <v>0</v>
      </c>
      <c r="DU39" s="102">
        <f t="shared" si="56"/>
        <v>0</v>
      </c>
      <c r="DV39" s="102">
        <f t="shared" si="57"/>
        <v>0</v>
      </c>
      <c r="DW39" s="102">
        <f t="shared" si="58"/>
        <v>0</v>
      </c>
      <c r="DX39" s="102">
        <f t="shared" si="59"/>
        <v>0</v>
      </c>
      <c r="DY39" s="102">
        <f t="shared" si="60"/>
        <v>0</v>
      </c>
    </row>
    <row r="40" spans="1:129" ht="14.7" thickBot="1" x14ac:dyDescent="0.6">
      <c r="A40" s="59">
        <v>32</v>
      </c>
      <c r="B40" s="142" t="s">
        <v>31</v>
      </c>
      <c r="C40" s="4" t="s">
        <v>140</v>
      </c>
      <c r="D40" s="116">
        <f t="shared" si="24"/>
        <v>92946</v>
      </c>
      <c r="E40" s="93">
        <f>'Matriz Simetrica'!BY41</f>
        <v>85287</v>
      </c>
      <c r="F40" s="93">
        <f>'Matriz Simetrica'!BZ41</f>
        <v>0</v>
      </c>
      <c r="G40" s="93">
        <f>'Matriz Simetrica'!CA41</f>
        <v>0</v>
      </c>
      <c r="H40" s="93">
        <f>'Matriz Simetrica'!CB41</f>
        <v>0</v>
      </c>
      <c r="I40" s="94">
        <f>'Matriz Simetrica'!CC41</f>
        <v>6587</v>
      </c>
      <c r="J40" s="94">
        <f>'Matriz Simetrica'!CD41</f>
        <v>1072</v>
      </c>
      <c r="K40" s="95">
        <v>92946</v>
      </c>
      <c r="L40" s="60">
        <f>K40*'Coeficientes adicionales'!P34</f>
        <v>937</v>
      </c>
      <c r="M40" s="274">
        <f>'Coeficientes adicionales'!C34</f>
        <v>3222.3332854101477</v>
      </c>
      <c r="N40" s="274">
        <f>'Coeficientes adicionales'!D34</f>
        <v>52048</v>
      </c>
      <c r="O40" s="274">
        <f>'Coeficientes adicionales'!E34</f>
        <v>26212</v>
      </c>
      <c r="P40" s="274">
        <f>'Coeficientes adicionales'!F34</f>
        <v>5227</v>
      </c>
      <c r="Q40" s="274">
        <f>'Coeficientes adicionales'!G34</f>
        <v>20609</v>
      </c>
      <c r="R40" s="96">
        <f>IFERROR(D40+VLOOKUP(C40,'Componentes demanda final'!$D$9:$K$79,2,0),D40)</f>
        <v>92946</v>
      </c>
      <c r="S40" s="57">
        <f>IFERROR(E40+VLOOKUP($C40,'Componentes demanda final'!$D$9:$K$79,3,0),E40)</f>
        <v>85287</v>
      </c>
      <c r="T40" s="57">
        <f>IFERROR(F40+VLOOKUP($C40,'Componentes demanda final'!$D$9:$K$79,4,0),F40)</f>
        <v>0</v>
      </c>
      <c r="U40" s="57">
        <f>IFERROR(G40+VLOOKUP($C40,'Componentes demanda final'!$D$9:$K$79,5,0),G40)</f>
        <v>0</v>
      </c>
      <c r="V40" s="57">
        <f>IFERROR(H40+VLOOKUP($C40,'Componentes demanda final'!$D$9:$K$79,6,0),H40)</f>
        <v>0</v>
      </c>
      <c r="W40" s="57">
        <f>IFERROR(I40+VLOOKUP($C40,'Componentes demanda final'!$D$9:$K$79,7,0),I40)</f>
        <v>6587</v>
      </c>
      <c r="X40" s="57">
        <f>IFERROR(J40+VLOOKUP($C40,'Componentes demanda final'!$D$9:$K$79,8,0),J40)</f>
        <v>1072</v>
      </c>
      <c r="Y40" s="98">
        <v>92946</v>
      </c>
      <c r="Z40" s="110">
        <f t="shared" si="0"/>
        <v>0</v>
      </c>
      <c r="AA40" s="103">
        <v>0</v>
      </c>
      <c r="AB40" s="103">
        <v>0</v>
      </c>
      <c r="AC40" s="103">
        <v>0</v>
      </c>
      <c r="AD40" s="103">
        <v>0</v>
      </c>
      <c r="AE40" s="103">
        <v>0</v>
      </c>
      <c r="AF40" s="103">
        <v>0</v>
      </c>
      <c r="AG40" s="114">
        <f t="shared" si="1"/>
        <v>0</v>
      </c>
      <c r="AH40" s="113">
        <f t="shared" si="25"/>
        <v>0</v>
      </c>
      <c r="AI40" s="102">
        <f t="shared" si="2"/>
        <v>0</v>
      </c>
      <c r="AJ40" s="102">
        <f t="shared" si="3"/>
        <v>0</v>
      </c>
      <c r="AK40" s="102">
        <f t="shared" si="4"/>
        <v>0</v>
      </c>
      <c r="AL40" s="102">
        <f t="shared" si="5"/>
        <v>0</v>
      </c>
      <c r="AM40" s="102">
        <f t="shared" si="6"/>
        <v>0</v>
      </c>
      <c r="AN40" s="108">
        <f>+ROUND(Y40*'Coeficientes adicionales'!$P34,1)</f>
        <v>937</v>
      </c>
      <c r="AO40" s="110">
        <f t="shared" si="7"/>
        <v>0</v>
      </c>
      <c r="AP40" s="103">
        <f>AA40*'Coeficientes adicionales'!$P34</f>
        <v>0</v>
      </c>
      <c r="AQ40" s="103">
        <f>AB40*'Coeficientes adicionales'!$P34</f>
        <v>0</v>
      </c>
      <c r="AR40" s="103">
        <f>AC40*'Coeficientes adicionales'!$P34</f>
        <v>0</v>
      </c>
      <c r="AS40" s="103">
        <f>AD40*'Coeficientes adicionales'!$P34</f>
        <v>0</v>
      </c>
      <c r="AT40" s="103">
        <f>AE40*'Coeficientes adicionales'!$P34</f>
        <v>0</v>
      </c>
      <c r="AU40" s="103">
        <f>AF40*'Coeficientes adicionales'!$P34</f>
        <v>0</v>
      </c>
      <c r="AV40" s="105">
        <f t="shared" si="8"/>
        <v>0</v>
      </c>
      <c r="AW40" s="102">
        <f t="shared" si="26"/>
        <v>0</v>
      </c>
      <c r="AX40" s="102">
        <f t="shared" si="9"/>
        <v>0</v>
      </c>
      <c r="AY40" s="102">
        <f t="shared" si="10"/>
        <v>0</v>
      </c>
      <c r="AZ40" s="102">
        <f t="shared" si="11"/>
        <v>0</v>
      </c>
      <c r="BA40" s="102">
        <f t="shared" si="12"/>
        <v>0</v>
      </c>
      <c r="BB40" s="102">
        <f t="shared" si="13"/>
        <v>0</v>
      </c>
      <c r="BC40" s="108">
        <f>Y40*'Coeficientes adicionales'!$K34</f>
        <v>3222.3332854101473</v>
      </c>
      <c r="BD40" s="110">
        <f t="shared" si="27"/>
        <v>0</v>
      </c>
      <c r="BE40" s="103">
        <f>AA40*'Coeficientes adicionales'!$K34</f>
        <v>0</v>
      </c>
      <c r="BF40" s="103">
        <f>AB40*'Coeficientes adicionales'!$K34</f>
        <v>0</v>
      </c>
      <c r="BG40" s="103">
        <f>AC40*'Coeficientes adicionales'!$K34</f>
        <v>0</v>
      </c>
      <c r="BH40" s="103">
        <f>AD40*'Coeficientes adicionales'!$K34</f>
        <v>0</v>
      </c>
      <c r="BI40" s="103">
        <f>AE40*'Coeficientes adicionales'!$K34</f>
        <v>0</v>
      </c>
      <c r="BJ40" s="103">
        <f>AF40*'Coeficientes adicionales'!$K34</f>
        <v>0</v>
      </c>
      <c r="BK40" s="104">
        <f t="shared" si="14"/>
        <v>-1.1102230246251565E-14</v>
      </c>
      <c r="BL40" s="102">
        <f t="shared" si="28"/>
        <v>0</v>
      </c>
      <c r="BM40" s="102">
        <f t="shared" si="15"/>
        <v>0</v>
      </c>
      <c r="BN40" s="102">
        <f t="shared" si="16"/>
        <v>0</v>
      </c>
      <c r="BO40" s="102">
        <f t="shared" si="17"/>
        <v>0</v>
      </c>
      <c r="BP40" s="102">
        <f t="shared" si="18"/>
        <v>0</v>
      </c>
      <c r="BQ40" s="102">
        <f t="shared" si="19"/>
        <v>0</v>
      </c>
      <c r="BR40" s="108">
        <f>Y40*'Coeficientes adicionales'!$L34</f>
        <v>52048.000000000007</v>
      </c>
      <c r="BS40" s="110">
        <f t="shared" si="29"/>
        <v>0</v>
      </c>
      <c r="BT40" s="103">
        <f>AA40*'Coeficientes adicionales'!$L34</f>
        <v>0</v>
      </c>
      <c r="BU40" s="103">
        <f>AB40*'Coeficientes adicionales'!$L34</f>
        <v>0</v>
      </c>
      <c r="BV40" s="103">
        <f>AC40*'Coeficientes adicionales'!$L34</f>
        <v>0</v>
      </c>
      <c r="BW40" s="103">
        <f>AD40*'Coeficientes adicionales'!$L34</f>
        <v>0</v>
      </c>
      <c r="BX40" s="103">
        <f>AE40*'Coeficientes adicionales'!$L34</f>
        <v>0</v>
      </c>
      <c r="BY40" s="103">
        <f>AF40*'Coeficientes adicionales'!$L34</f>
        <v>0</v>
      </c>
      <c r="BZ40" s="104">
        <f t="shared" si="30"/>
        <v>2.2204460492503131E-14</v>
      </c>
      <c r="CA40" s="102">
        <f t="shared" si="31"/>
        <v>0</v>
      </c>
      <c r="CB40" s="102">
        <f t="shared" si="32"/>
        <v>0</v>
      </c>
      <c r="CC40" s="102">
        <f t="shared" si="33"/>
        <v>0</v>
      </c>
      <c r="CD40" s="102">
        <f t="shared" si="34"/>
        <v>0</v>
      </c>
      <c r="CE40" s="102">
        <f t="shared" si="35"/>
        <v>0</v>
      </c>
      <c r="CF40" s="102">
        <f t="shared" si="36"/>
        <v>0</v>
      </c>
      <c r="CG40" s="108">
        <f>Y40*'Coeficientes adicionales'!$M34</f>
        <v>26212</v>
      </c>
      <c r="CH40" s="110">
        <f t="shared" si="37"/>
        <v>0</v>
      </c>
      <c r="CI40" s="103">
        <f>AA40*'Coeficientes adicionales'!$M34</f>
        <v>0</v>
      </c>
      <c r="CJ40" s="103">
        <f>AB40*'Coeficientes adicionales'!$M34</f>
        <v>0</v>
      </c>
      <c r="CK40" s="103">
        <f>AC40*'Coeficientes adicionales'!$M34</f>
        <v>0</v>
      </c>
      <c r="CL40" s="103">
        <f>AD40*'Coeficientes adicionales'!$M34</f>
        <v>0</v>
      </c>
      <c r="CM40" s="103">
        <f>AE40*'Coeficientes adicionales'!$M34</f>
        <v>0</v>
      </c>
      <c r="CN40" s="103">
        <f>AF40*'Coeficientes adicionales'!$M34</f>
        <v>0</v>
      </c>
      <c r="CO40" s="104">
        <f t="shared" si="38"/>
        <v>0</v>
      </c>
      <c r="CP40" s="102">
        <f t="shared" si="39"/>
        <v>0</v>
      </c>
      <c r="CQ40" s="102">
        <f t="shared" si="40"/>
        <v>0</v>
      </c>
      <c r="CR40" s="102">
        <f t="shared" si="41"/>
        <v>0</v>
      </c>
      <c r="CS40" s="102">
        <f t="shared" si="42"/>
        <v>0</v>
      </c>
      <c r="CT40" s="102">
        <f t="shared" si="43"/>
        <v>0</v>
      </c>
      <c r="CU40" s="102">
        <f t="shared" si="44"/>
        <v>0</v>
      </c>
      <c r="CV40" s="108">
        <f>Y40*'Coeficientes adicionales'!$N34</f>
        <v>5227</v>
      </c>
      <c r="CW40" s="110">
        <f t="shared" si="45"/>
        <v>0</v>
      </c>
      <c r="CX40" s="103">
        <f>AA40*'Coeficientes adicionales'!$N34</f>
        <v>0</v>
      </c>
      <c r="CY40" s="103">
        <f>AB40*'Coeficientes adicionales'!$N34</f>
        <v>0</v>
      </c>
      <c r="CZ40" s="103">
        <f>AC40*'Coeficientes adicionales'!$N34</f>
        <v>0</v>
      </c>
      <c r="DA40" s="103">
        <f>AD40*'Coeficientes adicionales'!$N34</f>
        <v>0</v>
      </c>
      <c r="DB40" s="103">
        <f>AE40*'Coeficientes adicionales'!$N34</f>
        <v>0</v>
      </c>
      <c r="DC40" s="103">
        <f>AF40*'Coeficientes adicionales'!$N34</f>
        <v>0</v>
      </c>
      <c r="DD40" s="104">
        <f t="shared" si="46"/>
        <v>0</v>
      </c>
      <c r="DE40" s="102">
        <f t="shared" si="47"/>
        <v>0</v>
      </c>
      <c r="DF40" s="102">
        <f t="shared" si="48"/>
        <v>0</v>
      </c>
      <c r="DG40" s="102">
        <f t="shared" si="49"/>
        <v>0</v>
      </c>
      <c r="DH40" s="102">
        <f t="shared" si="50"/>
        <v>0</v>
      </c>
      <c r="DI40" s="102">
        <f t="shared" si="51"/>
        <v>0</v>
      </c>
      <c r="DJ40" s="102">
        <f t="shared" si="52"/>
        <v>0</v>
      </c>
      <c r="DK40" s="108">
        <f>Y40*'Coeficientes adicionales'!$O34</f>
        <v>20609</v>
      </c>
      <c r="DL40" s="110">
        <f t="shared" si="53"/>
        <v>0</v>
      </c>
      <c r="DM40" s="103">
        <f>AA40*'Coeficientes adicionales'!$O34</f>
        <v>0</v>
      </c>
      <c r="DN40" s="103">
        <f>AB40*'Coeficientes adicionales'!$O34</f>
        <v>0</v>
      </c>
      <c r="DO40" s="103">
        <f>AC40*'Coeficientes adicionales'!$O34</f>
        <v>0</v>
      </c>
      <c r="DP40" s="103">
        <f>AD40*'Coeficientes adicionales'!$O34</f>
        <v>0</v>
      </c>
      <c r="DQ40" s="103">
        <f>AE40*'Coeficientes adicionales'!$O34</f>
        <v>0</v>
      </c>
      <c r="DR40" s="103">
        <f>AF40*'Coeficientes adicionales'!$O34</f>
        <v>0</v>
      </c>
      <c r="DS40" s="105">
        <f t="shared" si="54"/>
        <v>0</v>
      </c>
      <c r="DT40" s="102">
        <f t="shared" si="55"/>
        <v>0</v>
      </c>
      <c r="DU40" s="102">
        <f t="shared" si="56"/>
        <v>0</v>
      </c>
      <c r="DV40" s="102">
        <f t="shared" si="57"/>
        <v>0</v>
      </c>
      <c r="DW40" s="102">
        <f t="shared" si="58"/>
        <v>0</v>
      </c>
      <c r="DX40" s="102">
        <f t="shared" si="59"/>
        <v>0</v>
      </c>
      <c r="DY40" s="102">
        <f t="shared" si="60"/>
        <v>0</v>
      </c>
    </row>
    <row r="41" spans="1:129" ht="14.7" thickBot="1" x14ac:dyDescent="0.6">
      <c r="A41" s="59">
        <v>33</v>
      </c>
      <c r="B41" s="142" t="s">
        <v>32</v>
      </c>
      <c r="C41" s="4" t="s">
        <v>141</v>
      </c>
      <c r="D41" s="116">
        <f t="shared" si="24"/>
        <v>341126.7165830686</v>
      </c>
      <c r="E41" s="93">
        <f>'Matriz Simetrica'!BY42</f>
        <v>263577.15852979815</v>
      </c>
      <c r="F41" s="93">
        <f>'Matriz Simetrica'!BZ42</f>
        <v>0</v>
      </c>
      <c r="G41" s="93">
        <f>'Matriz Simetrica'!CA42</f>
        <v>0</v>
      </c>
      <c r="H41" s="93">
        <f>'Matriz Simetrica'!CB42</f>
        <v>223.21243040324052</v>
      </c>
      <c r="I41" s="94">
        <f>'Matriz Simetrica'!CC42</f>
        <v>3180.317091280549</v>
      </c>
      <c r="J41" s="94">
        <f>'Matriz Simetrica'!CD42</f>
        <v>74146.028531586693</v>
      </c>
      <c r="K41" s="95">
        <v>794138</v>
      </c>
      <c r="L41" s="60">
        <f>K41*'Coeficientes adicionales'!P35</f>
        <v>25877</v>
      </c>
      <c r="M41" s="274">
        <f>'Coeficientes adicionales'!C35</f>
        <v>111197.58948883934</v>
      </c>
      <c r="N41" s="274">
        <f>'Coeficientes adicionales'!D35</f>
        <v>352332</v>
      </c>
      <c r="O41" s="274">
        <f>'Coeficientes adicionales'!E35</f>
        <v>176383</v>
      </c>
      <c r="P41" s="274">
        <f>'Coeficientes adicionales'!F35</f>
        <v>10278</v>
      </c>
      <c r="Q41" s="274">
        <f>'Coeficientes adicionales'!G35</f>
        <v>165671</v>
      </c>
      <c r="R41" s="96">
        <f>IFERROR(D41+VLOOKUP(C41,'Componentes demanda final'!$D$9:$K$79,2,0),D41)</f>
        <v>341126.7165830686</v>
      </c>
      <c r="S41" s="57">
        <f>IFERROR(E41+VLOOKUP($C41,'Componentes demanda final'!$D$9:$K$79,3,0),E41)</f>
        <v>263577.15852979815</v>
      </c>
      <c r="T41" s="57">
        <f>IFERROR(F41+VLOOKUP($C41,'Componentes demanda final'!$D$9:$K$79,4,0),F41)</f>
        <v>0</v>
      </c>
      <c r="U41" s="57">
        <f>IFERROR(G41+VLOOKUP($C41,'Componentes demanda final'!$D$9:$K$79,5,0),G41)</f>
        <v>0</v>
      </c>
      <c r="V41" s="57">
        <f>IFERROR(H41+VLOOKUP($C41,'Componentes demanda final'!$D$9:$K$79,6,0),H41)</f>
        <v>223.21243040324052</v>
      </c>
      <c r="W41" s="57">
        <f>IFERROR(I41+VLOOKUP($C41,'Componentes demanda final'!$D$9:$K$79,7,0),I41)</f>
        <v>3180.317091280549</v>
      </c>
      <c r="X41" s="57">
        <f>IFERROR(J41+VLOOKUP($C41,'Componentes demanda final'!$D$9:$K$79,8,0),J41)</f>
        <v>74146.028531586693</v>
      </c>
      <c r="Y41" s="98">
        <v>794138</v>
      </c>
      <c r="Z41" s="110">
        <f t="shared" ref="Z41:Z72" si="61">+Y41-K41</f>
        <v>0</v>
      </c>
      <c r="AA41" s="103">
        <v>0</v>
      </c>
      <c r="AB41" s="103">
        <v>0</v>
      </c>
      <c r="AC41" s="103">
        <v>0</v>
      </c>
      <c r="AD41" s="103">
        <v>0</v>
      </c>
      <c r="AE41" s="103">
        <v>0</v>
      </c>
      <c r="AF41" s="103">
        <v>0</v>
      </c>
      <c r="AG41" s="114">
        <f t="shared" ref="AG41:AG72" si="62">+((Y41/K41)-1)*100</f>
        <v>0</v>
      </c>
      <c r="AH41" s="113">
        <f t="shared" si="25"/>
        <v>0</v>
      </c>
      <c r="AI41" s="102">
        <f t="shared" si="2"/>
        <v>0</v>
      </c>
      <c r="AJ41" s="102">
        <f t="shared" si="3"/>
        <v>0</v>
      </c>
      <c r="AK41" s="102">
        <f t="shared" si="4"/>
        <v>0</v>
      </c>
      <c r="AL41" s="102">
        <f t="shared" si="5"/>
        <v>0</v>
      </c>
      <c r="AM41" s="102">
        <f t="shared" si="6"/>
        <v>0</v>
      </c>
      <c r="AN41" s="108">
        <f>+ROUND(Y41*'Coeficientes adicionales'!$P35,1)</f>
        <v>25877</v>
      </c>
      <c r="AO41" s="110">
        <f t="shared" ref="AO41:AO72" si="63">+AN41-L41</f>
        <v>0</v>
      </c>
      <c r="AP41" s="103">
        <f>AA41*'Coeficientes adicionales'!$P35</f>
        <v>0</v>
      </c>
      <c r="AQ41" s="103">
        <f>AB41*'Coeficientes adicionales'!$P35</f>
        <v>0</v>
      </c>
      <c r="AR41" s="103">
        <f>AC41*'Coeficientes adicionales'!$P35</f>
        <v>0</v>
      </c>
      <c r="AS41" s="103">
        <f>AD41*'Coeficientes adicionales'!$P35</f>
        <v>0</v>
      </c>
      <c r="AT41" s="103">
        <f>AE41*'Coeficientes adicionales'!$P35</f>
        <v>0</v>
      </c>
      <c r="AU41" s="103">
        <f>AF41*'Coeficientes adicionales'!$P35</f>
        <v>0</v>
      </c>
      <c r="AV41" s="105">
        <f t="shared" ref="AV41:AV72" si="64">+((AN41/L41)-1)*100</f>
        <v>0</v>
      </c>
      <c r="AW41" s="102">
        <f t="shared" si="26"/>
        <v>0</v>
      </c>
      <c r="AX41" s="102">
        <f t="shared" si="9"/>
        <v>0</v>
      </c>
      <c r="AY41" s="102">
        <f t="shared" si="10"/>
        <v>0</v>
      </c>
      <c r="AZ41" s="102">
        <f t="shared" si="11"/>
        <v>0</v>
      </c>
      <c r="BA41" s="102">
        <f t="shared" si="12"/>
        <v>0</v>
      </c>
      <c r="BB41" s="102">
        <f t="shared" si="13"/>
        <v>0</v>
      </c>
      <c r="BC41" s="108">
        <f>Y41*'Coeficientes adicionales'!$K35</f>
        <v>111197.58948883934</v>
      </c>
      <c r="BD41" s="110">
        <f t="shared" si="27"/>
        <v>0</v>
      </c>
      <c r="BE41" s="103">
        <f>AA41*'Coeficientes adicionales'!$K35</f>
        <v>0</v>
      </c>
      <c r="BF41" s="103">
        <f>AB41*'Coeficientes adicionales'!$K35</f>
        <v>0</v>
      </c>
      <c r="BG41" s="103">
        <f>AC41*'Coeficientes adicionales'!$K35</f>
        <v>0</v>
      </c>
      <c r="BH41" s="103">
        <f>AD41*'Coeficientes adicionales'!$K35</f>
        <v>0</v>
      </c>
      <c r="BI41" s="103">
        <f>AE41*'Coeficientes adicionales'!$K35</f>
        <v>0</v>
      </c>
      <c r="BJ41" s="103">
        <f>AF41*'Coeficientes adicionales'!$K35</f>
        <v>0</v>
      </c>
      <c r="BK41" s="104">
        <f t="shared" si="14"/>
        <v>0</v>
      </c>
      <c r="BL41" s="102">
        <f t="shared" si="28"/>
        <v>0</v>
      </c>
      <c r="BM41" s="102">
        <f t="shared" si="15"/>
        <v>0</v>
      </c>
      <c r="BN41" s="102">
        <f t="shared" si="16"/>
        <v>0</v>
      </c>
      <c r="BO41" s="102">
        <f t="shared" si="17"/>
        <v>0</v>
      </c>
      <c r="BP41" s="102">
        <f t="shared" si="18"/>
        <v>0</v>
      </c>
      <c r="BQ41" s="102">
        <f t="shared" si="19"/>
        <v>0</v>
      </c>
      <c r="BR41" s="108">
        <f>Y41*'Coeficientes adicionales'!$L35</f>
        <v>352332</v>
      </c>
      <c r="BS41" s="110">
        <f t="shared" si="29"/>
        <v>0</v>
      </c>
      <c r="BT41" s="103">
        <f>AA41*'Coeficientes adicionales'!$L35</f>
        <v>0</v>
      </c>
      <c r="BU41" s="103">
        <f>AB41*'Coeficientes adicionales'!$L35</f>
        <v>0</v>
      </c>
      <c r="BV41" s="103">
        <f>AC41*'Coeficientes adicionales'!$L35</f>
        <v>0</v>
      </c>
      <c r="BW41" s="103">
        <f>AD41*'Coeficientes adicionales'!$L35</f>
        <v>0</v>
      </c>
      <c r="BX41" s="103">
        <f>AE41*'Coeficientes adicionales'!$L35</f>
        <v>0</v>
      </c>
      <c r="BY41" s="103">
        <f>AF41*'Coeficientes adicionales'!$L35</f>
        <v>0</v>
      </c>
      <c r="BZ41" s="104">
        <f t="shared" si="30"/>
        <v>0</v>
      </c>
      <c r="CA41" s="102">
        <f t="shared" si="31"/>
        <v>0</v>
      </c>
      <c r="CB41" s="102">
        <f t="shared" si="32"/>
        <v>0</v>
      </c>
      <c r="CC41" s="102">
        <f t="shared" si="33"/>
        <v>0</v>
      </c>
      <c r="CD41" s="102">
        <f t="shared" si="34"/>
        <v>0</v>
      </c>
      <c r="CE41" s="102">
        <f t="shared" si="35"/>
        <v>0</v>
      </c>
      <c r="CF41" s="102">
        <f t="shared" si="36"/>
        <v>0</v>
      </c>
      <c r="CG41" s="108">
        <f>Y41*'Coeficientes adicionales'!$M35</f>
        <v>176383</v>
      </c>
      <c r="CH41" s="110">
        <f t="shared" si="37"/>
        <v>0</v>
      </c>
      <c r="CI41" s="103">
        <f>AA41*'Coeficientes adicionales'!$M35</f>
        <v>0</v>
      </c>
      <c r="CJ41" s="103">
        <f>AB41*'Coeficientes adicionales'!$M35</f>
        <v>0</v>
      </c>
      <c r="CK41" s="103">
        <f>AC41*'Coeficientes adicionales'!$M35</f>
        <v>0</v>
      </c>
      <c r="CL41" s="103">
        <f>AD41*'Coeficientes adicionales'!$M35</f>
        <v>0</v>
      </c>
      <c r="CM41" s="103">
        <f>AE41*'Coeficientes adicionales'!$M35</f>
        <v>0</v>
      </c>
      <c r="CN41" s="103">
        <f>AF41*'Coeficientes adicionales'!$M35</f>
        <v>0</v>
      </c>
      <c r="CO41" s="104">
        <f t="shared" si="38"/>
        <v>0</v>
      </c>
      <c r="CP41" s="102">
        <f t="shared" si="39"/>
        <v>0</v>
      </c>
      <c r="CQ41" s="102">
        <f t="shared" si="40"/>
        <v>0</v>
      </c>
      <c r="CR41" s="102">
        <f t="shared" si="41"/>
        <v>0</v>
      </c>
      <c r="CS41" s="102">
        <f t="shared" si="42"/>
        <v>0</v>
      </c>
      <c r="CT41" s="102">
        <f t="shared" si="43"/>
        <v>0</v>
      </c>
      <c r="CU41" s="102">
        <f t="shared" si="44"/>
        <v>0</v>
      </c>
      <c r="CV41" s="108">
        <f>Y41*'Coeficientes adicionales'!$N35</f>
        <v>10278</v>
      </c>
      <c r="CW41" s="110">
        <f t="shared" si="45"/>
        <v>0</v>
      </c>
      <c r="CX41" s="103">
        <f>AA41*'Coeficientes adicionales'!$N35</f>
        <v>0</v>
      </c>
      <c r="CY41" s="103">
        <f>AB41*'Coeficientes adicionales'!$N35</f>
        <v>0</v>
      </c>
      <c r="CZ41" s="103">
        <f>AC41*'Coeficientes adicionales'!$N35</f>
        <v>0</v>
      </c>
      <c r="DA41" s="103">
        <f>AD41*'Coeficientes adicionales'!$N35</f>
        <v>0</v>
      </c>
      <c r="DB41" s="103">
        <f>AE41*'Coeficientes adicionales'!$N35</f>
        <v>0</v>
      </c>
      <c r="DC41" s="103">
        <f>AF41*'Coeficientes adicionales'!$N35</f>
        <v>0</v>
      </c>
      <c r="DD41" s="104">
        <f t="shared" si="46"/>
        <v>0</v>
      </c>
      <c r="DE41" s="102">
        <f t="shared" si="47"/>
        <v>0</v>
      </c>
      <c r="DF41" s="102">
        <f t="shared" si="48"/>
        <v>0</v>
      </c>
      <c r="DG41" s="102">
        <f t="shared" si="49"/>
        <v>0</v>
      </c>
      <c r="DH41" s="102">
        <f t="shared" si="50"/>
        <v>0</v>
      </c>
      <c r="DI41" s="102">
        <f t="shared" si="51"/>
        <v>0</v>
      </c>
      <c r="DJ41" s="102">
        <f t="shared" si="52"/>
        <v>0</v>
      </c>
      <c r="DK41" s="108">
        <f>Y41*'Coeficientes adicionales'!$O35</f>
        <v>165671</v>
      </c>
      <c r="DL41" s="110">
        <f t="shared" si="53"/>
        <v>0</v>
      </c>
      <c r="DM41" s="103">
        <f>AA41*'Coeficientes adicionales'!$O35</f>
        <v>0</v>
      </c>
      <c r="DN41" s="103">
        <f>AB41*'Coeficientes adicionales'!$O35</f>
        <v>0</v>
      </c>
      <c r="DO41" s="103">
        <f>AC41*'Coeficientes adicionales'!$O35</f>
        <v>0</v>
      </c>
      <c r="DP41" s="103">
        <f>AD41*'Coeficientes adicionales'!$O35</f>
        <v>0</v>
      </c>
      <c r="DQ41" s="103">
        <f>AE41*'Coeficientes adicionales'!$O35</f>
        <v>0</v>
      </c>
      <c r="DR41" s="103">
        <f>AF41*'Coeficientes adicionales'!$O35</f>
        <v>0</v>
      </c>
      <c r="DS41" s="105">
        <f t="shared" si="54"/>
        <v>0</v>
      </c>
      <c r="DT41" s="102">
        <f t="shared" si="55"/>
        <v>0</v>
      </c>
      <c r="DU41" s="102">
        <f t="shared" si="56"/>
        <v>0</v>
      </c>
      <c r="DV41" s="102">
        <f t="shared" si="57"/>
        <v>0</v>
      </c>
      <c r="DW41" s="102">
        <f t="shared" si="58"/>
        <v>0</v>
      </c>
      <c r="DX41" s="102">
        <f t="shared" si="59"/>
        <v>0</v>
      </c>
      <c r="DY41" s="102">
        <f t="shared" si="60"/>
        <v>0</v>
      </c>
    </row>
    <row r="42" spans="1:129" ht="14.7" thickBot="1" x14ac:dyDescent="0.6">
      <c r="A42" s="59">
        <v>34</v>
      </c>
      <c r="B42" s="142" t="s">
        <v>33</v>
      </c>
      <c r="C42" s="4" t="s">
        <v>286</v>
      </c>
      <c r="D42" s="116">
        <f t="shared" si="24"/>
        <v>722086.66836188128</v>
      </c>
      <c r="E42" s="93">
        <f>'Matriz Simetrica'!BY43</f>
        <v>687910.81996100664</v>
      </c>
      <c r="F42" s="93">
        <f>'Matriz Simetrica'!BZ43</f>
        <v>0</v>
      </c>
      <c r="G42" s="93">
        <f>'Matriz Simetrica'!CA43</f>
        <v>0</v>
      </c>
      <c r="H42" s="93">
        <f>'Matriz Simetrica'!CB43</f>
        <v>0</v>
      </c>
      <c r="I42" s="94">
        <f>'Matriz Simetrica'!CC43</f>
        <v>-1738.9414041349758</v>
      </c>
      <c r="J42" s="94">
        <f>'Matriz Simetrica'!CD43</f>
        <v>35914.789805009656</v>
      </c>
      <c r="K42" s="95">
        <v>860629.00000000012</v>
      </c>
      <c r="L42" s="60">
        <f>K42*'Coeficientes adicionales'!P36</f>
        <v>124046</v>
      </c>
      <c r="M42" s="274">
        <f>'Coeficientes adicionales'!C36</f>
        <v>83564.478235506365</v>
      </c>
      <c r="N42" s="274">
        <f>'Coeficientes adicionales'!D36</f>
        <v>392490</v>
      </c>
      <c r="O42" s="274">
        <f>'Coeficientes adicionales'!E36</f>
        <v>154886</v>
      </c>
      <c r="P42" s="274">
        <f>'Coeficientes adicionales'!F36</f>
        <v>8562</v>
      </c>
      <c r="Q42" s="274">
        <f>'Coeficientes adicionales'!G36</f>
        <v>229042</v>
      </c>
      <c r="R42" s="96">
        <f>IFERROR(D42+VLOOKUP(C42,'Componentes demanda final'!$D$9:$K$79,2,0),D42)</f>
        <v>722086.66836188128</v>
      </c>
      <c r="S42" s="57">
        <f>IFERROR(E42+VLOOKUP($C42,'Componentes demanda final'!$D$9:$K$79,3,0),E42)</f>
        <v>687910.81996100664</v>
      </c>
      <c r="T42" s="57">
        <f>IFERROR(F42+VLOOKUP($C42,'Componentes demanda final'!$D$9:$K$79,4,0),F42)</f>
        <v>0</v>
      </c>
      <c r="U42" s="57">
        <f>IFERROR(G42+VLOOKUP($C42,'Componentes demanda final'!$D$9:$K$79,5,0),G42)</f>
        <v>0</v>
      </c>
      <c r="V42" s="57">
        <f>IFERROR(H42+VLOOKUP($C42,'Componentes demanda final'!$D$9:$K$79,6,0),H42)</f>
        <v>0</v>
      </c>
      <c r="W42" s="57">
        <f>IFERROR(I42+VLOOKUP($C42,'Componentes demanda final'!$D$9:$K$79,7,0),I42)</f>
        <v>-1738.9414041349758</v>
      </c>
      <c r="X42" s="57">
        <f>IFERROR(J42+VLOOKUP($C42,'Componentes demanda final'!$D$9:$K$79,8,0),J42)</f>
        <v>35914.789805009656</v>
      </c>
      <c r="Y42" s="98">
        <v>860629.00000000012</v>
      </c>
      <c r="Z42" s="110">
        <f t="shared" si="61"/>
        <v>0</v>
      </c>
      <c r="AA42" s="103">
        <v>0</v>
      </c>
      <c r="AB42" s="103">
        <v>0</v>
      </c>
      <c r="AC42" s="103">
        <v>0</v>
      </c>
      <c r="AD42" s="103">
        <v>0</v>
      </c>
      <c r="AE42" s="103">
        <v>0</v>
      </c>
      <c r="AF42" s="103">
        <v>0</v>
      </c>
      <c r="AG42" s="114">
        <f t="shared" si="62"/>
        <v>0</v>
      </c>
      <c r="AH42" s="113">
        <f t="shared" si="25"/>
        <v>0</v>
      </c>
      <c r="AI42" s="102">
        <f t="shared" si="2"/>
        <v>0</v>
      </c>
      <c r="AJ42" s="102">
        <f t="shared" si="3"/>
        <v>0</v>
      </c>
      <c r="AK42" s="102">
        <f t="shared" si="4"/>
        <v>0</v>
      </c>
      <c r="AL42" s="102">
        <f t="shared" si="5"/>
        <v>0</v>
      </c>
      <c r="AM42" s="102">
        <f t="shared" si="6"/>
        <v>0</v>
      </c>
      <c r="AN42" s="108">
        <f>+ROUND(Y42*'Coeficientes adicionales'!$P36,1)</f>
        <v>124046</v>
      </c>
      <c r="AO42" s="110">
        <f t="shared" si="63"/>
        <v>0</v>
      </c>
      <c r="AP42" s="103">
        <f>AA42*'Coeficientes adicionales'!$P36</f>
        <v>0</v>
      </c>
      <c r="AQ42" s="103">
        <f>AB42*'Coeficientes adicionales'!$P36</f>
        <v>0</v>
      </c>
      <c r="AR42" s="103">
        <f>AC42*'Coeficientes adicionales'!$P36</f>
        <v>0</v>
      </c>
      <c r="AS42" s="103">
        <f>AD42*'Coeficientes adicionales'!$P36</f>
        <v>0</v>
      </c>
      <c r="AT42" s="103">
        <f>AE42*'Coeficientes adicionales'!$P36</f>
        <v>0</v>
      </c>
      <c r="AU42" s="103">
        <f>AF42*'Coeficientes adicionales'!$P36</f>
        <v>0</v>
      </c>
      <c r="AV42" s="105">
        <f t="shared" si="64"/>
        <v>0</v>
      </c>
      <c r="AW42" s="102">
        <f t="shared" si="26"/>
        <v>0</v>
      </c>
      <c r="AX42" s="102">
        <f t="shared" si="9"/>
        <v>0</v>
      </c>
      <c r="AY42" s="102">
        <f t="shared" si="10"/>
        <v>0</v>
      </c>
      <c r="AZ42" s="102">
        <f t="shared" si="11"/>
        <v>0</v>
      </c>
      <c r="BA42" s="102">
        <f t="shared" si="12"/>
        <v>0</v>
      </c>
      <c r="BB42" s="102">
        <f t="shared" si="13"/>
        <v>0</v>
      </c>
      <c r="BC42" s="108">
        <f>Y42*'Coeficientes adicionales'!$K36</f>
        <v>83564.47823550638</v>
      </c>
      <c r="BD42" s="110">
        <f t="shared" si="27"/>
        <v>0</v>
      </c>
      <c r="BE42" s="103">
        <f>AA42*'Coeficientes adicionales'!$K36</f>
        <v>0</v>
      </c>
      <c r="BF42" s="103">
        <f>AB42*'Coeficientes adicionales'!$K36</f>
        <v>0</v>
      </c>
      <c r="BG42" s="103">
        <f>AC42*'Coeficientes adicionales'!$K36</f>
        <v>0</v>
      </c>
      <c r="BH42" s="103">
        <f>AD42*'Coeficientes adicionales'!$K36</f>
        <v>0</v>
      </c>
      <c r="BI42" s="103">
        <f>AE42*'Coeficientes adicionales'!$K36</f>
        <v>0</v>
      </c>
      <c r="BJ42" s="103">
        <f>AF42*'Coeficientes adicionales'!$K36</f>
        <v>0</v>
      </c>
      <c r="BK42" s="104">
        <f t="shared" si="14"/>
        <v>2.2204460492503131E-14</v>
      </c>
      <c r="BL42" s="102">
        <f t="shared" si="28"/>
        <v>0</v>
      </c>
      <c r="BM42" s="102">
        <f t="shared" si="15"/>
        <v>0</v>
      </c>
      <c r="BN42" s="102">
        <f t="shared" si="16"/>
        <v>0</v>
      </c>
      <c r="BO42" s="102">
        <f t="shared" si="17"/>
        <v>0</v>
      </c>
      <c r="BP42" s="102">
        <f t="shared" si="18"/>
        <v>0</v>
      </c>
      <c r="BQ42" s="102">
        <f t="shared" si="19"/>
        <v>0</v>
      </c>
      <c r="BR42" s="108">
        <f>Y42*'Coeficientes adicionales'!$L36</f>
        <v>392490.00000000006</v>
      </c>
      <c r="BS42" s="110">
        <f t="shared" si="29"/>
        <v>0</v>
      </c>
      <c r="BT42" s="103">
        <f>AA42*'Coeficientes adicionales'!$L36</f>
        <v>0</v>
      </c>
      <c r="BU42" s="103">
        <f>AB42*'Coeficientes adicionales'!$L36</f>
        <v>0</v>
      </c>
      <c r="BV42" s="103">
        <f>AC42*'Coeficientes adicionales'!$L36</f>
        <v>0</v>
      </c>
      <c r="BW42" s="103">
        <f>AD42*'Coeficientes adicionales'!$L36</f>
        <v>0</v>
      </c>
      <c r="BX42" s="103">
        <f>AE42*'Coeficientes adicionales'!$L36</f>
        <v>0</v>
      </c>
      <c r="BY42" s="103">
        <f>AF42*'Coeficientes adicionales'!$L36</f>
        <v>0</v>
      </c>
      <c r="BZ42" s="104">
        <f t="shared" si="30"/>
        <v>2.2204460492503131E-14</v>
      </c>
      <c r="CA42" s="102">
        <f t="shared" si="31"/>
        <v>0</v>
      </c>
      <c r="CB42" s="102">
        <f t="shared" si="32"/>
        <v>0</v>
      </c>
      <c r="CC42" s="102">
        <f t="shared" si="33"/>
        <v>0</v>
      </c>
      <c r="CD42" s="102">
        <f t="shared" si="34"/>
        <v>0</v>
      </c>
      <c r="CE42" s="102">
        <f t="shared" si="35"/>
        <v>0</v>
      </c>
      <c r="CF42" s="102">
        <f t="shared" si="36"/>
        <v>0</v>
      </c>
      <c r="CG42" s="108">
        <f>Y42*'Coeficientes adicionales'!$M36</f>
        <v>154886.00000000003</v>
      </c>
      <c r="CH42" s="110">
        <f t="shared" si="37"/>
        <v>0</v>
      </c>
      <c r="CI42" s="103">
        <f>AA42*'Coeficientes adicionales'!$M36</f>
        <v>0</v>
      </c>
      <c r="CJ42" s="103">
        <f>AB42*'Coeficientes adicionales'!$M36</f>
        <v>0</v>
      </c>
      <c r="CK42" s="103">
        <f>AC42*'Coeficientes adicionales'!$M36</f>
        <v>0</v>
      </c>
      <c r="CL42" s="103">
        <f>AD42*'Coeficientes adicionales'!$M36</f>
        <v>0</v>
      </c>
      <c r="CM42" s="103">
        <f>AE42*'Coeficientes adicionales'!$M36</f>
        <v>0</v>
      </c>
      <c r="CN42" s="103">
        <f>AF42*'Coeficientes adicionales'!$M36</f>
        <v>0</v>
      </c>
      <c r="CO42" s="104">
        <f t="shared" si="38"/>
        <v>2.2204460492503131E-14</v>
      </c>
      <c r="CP42" s="102">
        <f t="shared" si="39"/>
        <v>0</v>
      </c>
      <c r="CQ42" s="102">
        <f t="shared" si="40"/>
        <v>0</v>
      </c>
      <c r="CR42" s="102">
        <f t="shared" si="41"/>
        <v>0</v>
      </c>
      <c r="CS42" s="102">
        <f t="shared" si="42"/>
        <v>0</v>
      </c>
      <c r="CT42" s="102">
        <f t="shared" si="43"/>
        <v>0</v>
      </c>
      <c r="CU42" s="102">
        <f t="shared" si="44"/>
        <v>0</v>
      </c>
      <c r="CV42" s="108">
        <f>Y42*'Coeficientes adicionales'!$N36</f>
        <v>8562.0000000000018</v>
      </c>
      <c r="CW42" s="110">
        <f t="shared" si="45"/>
        <v>0</v>
      </c>
      <c r="CX42" s="103">
        <f>AA42*'Coeficientes adicionales'!$N36</f>
        <v>0</v>
      </c>
      <c r="CY42" s="103">
        <f>AB42*'Coeficientes adicionales'!$N36</f>
        <v>0</v>
      </c>
      <c r="CZ42" s="103">
        <f>AC42*'Coeficientes adicionales'!$N36</f>
        <v>0</v>
      </c>
      <c r="DA42" s="103">
        <f>AD42*'Coeficientes adicionales'!$N36</f>
        <v>0</v>
      </c>
      <c r="DB42" s="103">
        <f>AE42*'Coeficientes adicionales'!$N36</f>
        <v>0</v>
      </c>
      <c r="DC42" s="103">
        <f>AF42*'Coeficientes adicionales'!$N36</f>
        <v>0</v>
      </c>
      <c r="DD42" s="104">
        <f t="shared" si="46"/>
        <v>2.2204460492503131E-14</v>
      </c>
      <c r="DE42" s="102">
        <f t="shared" si="47"/>
        <v>0</v>
      </c>
      <c r="DF42" s="102">
        <f t="shared" si="48"/>
        <v>0</v>
      </c>
      <c r="DG42" s="102">
        <f t="shared" si="49"/>
        <v>0</v>
      </c>
      <c r="DH42" s="102">
        <f t="shared" si="50"/>
        <v>0</v>
      </c>
      <c r="DI42" s="102">
        <f t="shared" si="51"/>
        <v>0</v>
      </c>
      <c r="DJ42" s="102">
        <f t="shared" si="52"/>
        <v>0</v>
      </c>
      <c r="DK42" s="108">
        <f>Y42*'Coeficientes adicionales'!$O36</f>
        <v>229042.00000000003</v>
      </c>
      <c r="DL42" s="110">
        <f t="shared" si="53"/>
        <v>0</v>
      </c>
      <c r="DM42" s="103">
        <f>AA42*'Coeficientes adicionales'!$O36</f>
        <v>0</v>
      </c>
      <c r="DN42" s="103">
        <f>AB42*'Coeficientes adicionales'!$O36</f>
        <v>0</v>
      </c>
      <c r="DO42" s="103">
        <f>AC42*'Coeficientes adicionales'!$O36</f>
        <v>0</v>
      </c>
      <c r="DP42" s="103">
        <f>AD42*'Coeficientes adicionales'!$O36</f>
        <v>0</v>
      </c>
      <c r="DQ42" s="103">
        <f>AE42*'Coeficientes adicionales'!$O36</f>
        <v>0</v>
      </c>
      <c r="DR42" s="103">
        <f>AF42*'Coeficientes adicionales'!$O36</f>
        <v>0</v>
      </c>
      <c r="DS42" s="105">
        <f t="shared" si="54"/>
        <v>2.2204460492503131E-14</v>
      </c>
      <c r="DT42" s="102">
        <f t="shared" si="55"/>
        <v>0</v>
      </c>
      <c r="DU42" s="102">
        <f t="shared" si="56"/>
        <v>0</v>
      </c>
      <c r="DV42" s="102">
        <f t="shared" si="57"/>
        <v>0</v>
      </c>
      <c r="DW42" s="102">
        <f t="shared" si="58"/>
        <v>0</v>
      </c>
      <c r="DX42" s="102">
        <f t="shared" si="59"/>
        <v>0</v>
      </c>
      <c r="DY42" s="102">
        <f t="shared" si="60"/>
        <v>0</v>
      </c>
    </row>
    <row r="43" spans="1:129" ht="14.7" thickBot="1" x14ac:dyDescent="0.6">
      <c r="A43" s="59">
        <v>35</v>
      </c>
      <c r="B43" s="142" t="s">
        <v>34</v>
      </c>
      <c r="C43" s="4" t="s">
        <v>142</v>
      </c>
      <c r="D43" s="116">
        <f t="shared" si="24"/>
        <v>323514.35245310317</v>
      </c>
      <c r="E43" s="93">
        <f>'Matriz Simetrica'!BY44</f>
        <v>296441.36661877937</v>
      </c>
      <c r="F43" s="93">
        <f>'Matriz Simetrica'!BZ44</f>
        <v>0</v>
      </c>
      <c r="G43" s="93">
        <f>'Matriz Simetrica'!CA44</f>
        <v>0</v>
      </c>
      <c r="H43" s="93">
        <f>'Matriz Simetrica'!CB44</f>
        <v>0</v>
      </c>
      <c r="I43" s="94">
        <f>'Matriz Simetrica'!CC44</f>
        <v>893.61270838716348</v>
      </c>
      <c r="J43" s="94">
        <f>'Matriz Simetrica'!CD44</f>
        <v>26179.373125936643</v>
      </c>
      <c r="K43" s="95">
        <v>442938</v>
      </c>
      <c r="L43" s="60">
        <f>K43*'Coeficientes adicionales'!P37</f>
        <v>38347</v>
      </c>
      <c r="M43" s="274">
        <f>'Coeficientes adicionales'!C37</f>
        <v>48245.101621280737</v>
      </c>
      <c r="N43" s="274">
        <f>'Coeficientes adicionales'!D37</f>
        <v>174429</v>
      </c>
      <c r="O43" s="274">
        <f>'Coeficientes adicionales'!E37</f>
        <v>77269</v>
      </c>
      <c r="P43" s="274">
        <f>'Coeficientes adicionales'!F37</f>
        <v>3763</v>
      </c>
      <c r="Q43" s="274">
        <f>'Coeficientes adicionales'!G37</f>
        <v>93397</v>
      </c>
      <c r="R43" s="96">
        <f>IFERROR(D43+VLOOKUP(C43,'Componentes demanda final'!$D$9:$K$79,2,0),D43)</f>
        <v>323514.35245310317</v>
      </c>
      <c r="S43" s="57">
        <f>IFERROR(E43+VLOOKUP($C43,'Componentes demanda final'!$D$9:$K$79,3,0),E43)</f>
        <v>296441.36661877937</v>
      </c>
      <c r="T43" s="57">
        <f>IFERROR(F43+VLOOKUP($C43,'Componentes demanda final'!$D$9:$K$79,4,0),F43)</f>
        <v>0</v>
      </c>
      <c r="U43" s="57">
        <f>IFERROR(G43+VLOOKUP($C43,'Componentes demanda final'!$D$9:$K$79,5,0),G43)</f>
        <v>0</v>
      </c>
      <c r="V43" s="57">
        <f>IFERROR(H43+VLOOKUP($C43,'Componentes demanda final'!$D$9:$K$79,6,0),H43)</f>
        <v>0</v>
      </c>
      <c r="W43" s="57">
        <f>IFERROR(I43+VLOOKUP($C43,'Componentes demanda final'!$D$9:$K$79,7,0),I43)</f>
        <v>893.61270838716348</v>
      </c>
      <c r="X43" s="57">
        <f>IFERROR(J43+VLOOKUP($C43,'Componentes demanda final'!$D$9:$K$79,8,0),J43)</f>
        <v>26179.373125936643</v>
      </c>
      <c r="Y43" s="98">
        <v>442938</v>
      </c>
      <c r="Z43" s="110">
        <f t="shared" si="61"/>
        <v>0</v>
      </c>
      <c r="AA43" s="103">
        <v>0</v>
      </c>
      <c r="AB43" s="103">
        <v>0</v>
      </c>
      <c r="AC43" s="103">
        <v>0</v>
      </c>
      <c r="AD43" s="103">
        <v>0</v>
      </c>
      <c r="AE43" s="103">
        <v>0</v>
      </c>
      <c r="AF43" s="103">
        <v>0</v>
      </c>
      <c r="AG43" s="114">
        <f t="shared" si="62"/>
        <v>0</v>
      </c>
      <c r="AH43" s="113">
        <f t="shared" si="25"/>
        <v>0</v>
      </c>
      <c r="AI43" s="102">
        <f t="shared" si="2"/>
        <v>0</v>
      </c>
      <c r="AJ43" s="102">
        <f t="shared" si="3"/>
        <v>0</v>
      </c>
      <c r="AK43" s="102">
        <f t="shared" si="4"/>
        <v>0</v>
      </c>
      <c r="AL43" s="102">
        <f t="shared" si="5"/>
        <v>0</v>
      </c>
      <c r="AM43" s="102">
        <f t="shared" si="6"/>
        <v>0</v>
      </c>
      <c r="AN43" s="108">
        <f>+ROUND(Y43*'Coeficientes adicionales'!$P37,1)</f>
        <v>38347</v>
      </c>
      <c r="AO43" s="110">
        <f t="shared" si="63"/>
        <v>0</v>
      </c>
      <c r="AP43" s="103">
        <f>AA43*'Coeficientes adicionales'!$P37</f>
        <v>0</v>
      </c>
      <c r="AQ43" s="103">
        <f>AB43*'Coeficientes adicionales'!$P37</f>
        <v>0</v>
      </c>
      <c r="AR43" s="103">
        <f>AC43*'Coeficientes adicionales'!$P37</f>
        <v>0</v>
      </c>
      <c r="AS43" s="103">
        <f>AD43*'Coeficientes adicionales'!$P37</f>
        <v>0</v>
      </c>
      <c r="AT43" s="103">
        <f>AE43*'Coeficientes adicionales'!$P37</f>
        <v>0</v>
      </c>
      <c r="AU43" s="103">
        <f>AF43*'Coeficientes adicionales'!$P37</f>
        <v>0</v>
      </c>
      <c r="AV43" s="105">
        <f t="shared" si="64"/>
        <v>0</v>
      </c>
      <c r="AW43" s="102">
        <f t="shared" si="26"/>
        <v>0</v>
      </c>
      <c r="AX43" s="102">
        <f t="shared" si="9"/>
        <v>0</v>
      </c>
      <c r="AY43" s="102">
        <f t="shared" si="10"/>
        <v>0</v>
      </c>
      <c r="AZ43" s="102">
        <f t="shared" si="11"/>
        <v>0</v>
      </c>
      <c r="BA43" s="102">
        <f t="shared" si="12"/>
        <v>0</v>
      </c>
      <c r="BB43" s="102">
        <f t="shared" si="13"/>
        <v>0</v>
      </c>
      <c r="BC43" s="108">
        <f>Y43*'Coeficientes adicionales'!$K37</f>
        <v>48245.101621280737</v>
      </c>
      <c r="BD43" s="110">
        <f t="shared" si="27"/>
        <v>0</v>
      </c>
      <c r="BE43" s="103">
        <f>AA43*'Coeficientes adicionales'!$K37</f>
        <v>0</v>
      </c>
      <c r="BF43" s="103">
        <f>AB43*'Coeficientes adicionales'!$K37</f>
        <v>0</v>
      </c>
      <c r="BG43" s="103">
        <f>AC43*'Coeficientes adicionales'!$K37</f>
        <v>0</v>
      </c>
      <c r="BH43" s="103">
        <f>AD43*'Coeficientes adicionales'!$K37</f>
        <v>0</v>
      </c>
      <c r="BI43" s="103">
        <f>AE43*'Coeficientes adicionales'!$K37</f>
        <v>0</v>
      </c>
      <c r="BJ43" s="103">
        <f>AF43*'Coeficientes adicionales'!$K37</f>
        <v>0</v>
      </c>
      <c r="BK43" s="104">
        <f t="shared" si="14"/>
        <v>0</v>
      </c>
      <c r="BL43" s="102">
        <f t="shared" si="28"/>
        <v>0</v>
      </c>
      <c r="BM43" s="102">
        <f t="shared" si="15"/>
        <v>0</v>
      </c>
      <c r="BN43" s="102">
        <f t="shared" si="16"/>
        <v>0</v>
      </c>
      <c r="BO43" s="102">
        <f t="shared" si="17"/>
        <v>0</v>
      </c>
      <c r="BP43" s="102">
        <f t="shared" si="18"/>
        <v>0</v>
      </c>
      <c r="BQ43" s="102">
        <f t="shared" si="19"/>
        <v>0</v>
      </c>
      <c r="BR43" s="108">
        <f>Y43*'Coeficientes adicionales'!$L37</f>
        <v>174429</v>
      </c>
      <c r="BS43" s="110">
        <f t="shared" si="29"/>
        <v>0</v>
      </c>
      <c r="BT43" s="103">
        <f>AA43*'Coeficientes adicionales'!$L37</f>
        <v>0</v>
      </c>
      <c r="BU43" s="103">
        <f>AB43*'Coeficientes adicionales'!$L37</f>
        <v>0</v>
      </c>
      <c r="BV43" s="103">
        <f>AC43*'Coeficientes adicionales'!$L37</f>
        <v>0</v>
      </c>
      <c r="BW43" s="103">
        <f>AD43*'Coeficientes adicionales'!$L37</f>
        <v>0</v>
      </c>
      <c r="BX43" s="103">
        <f>AE43*'Coeficientes adicionales'!$L37</f>
        <v>0</v>
      </c>
      <c r="BY43" s="103">
        <f>AF43*'Coeficientes adicionales'!$L37</f>
        <v>0</v>
      </c>
      <c r="BZ43" s="104">
        <f t="shared" si="30"/>
        <v>0</v>
      </c>
      <c r="CA43" s="102">
        <f t="shared" si="31"/>
        <v>0</v>
      </c>
      <c r="CB43" s="102">
        <f t="shared" si="32"/>
        <v>0</v>
      </c>
      <c r="CC43" s="102">
        <f t="shared" si="33"/>
        <v>0</v>
      </c>
      <c r="CD43" s="102">
        <f t="shared" si="34"/>
        <v>0</v>
      </c>
      <c r="CE43" s="102">
        <f t="shared" si="35"/>
        <v>0</v>
      </c>
      <c r="CF43" s="102">
        <f t="shared" si="36"/>
        <v>0</v>
      </c>
      <c r="CG43" s="108">
        <f>Y43*'Coeficientes adicionales'!$M37</f>
        <v>77269</v>
      </c>
      <c r="CH43" s="110">
        <f t="shared" si="37"/>
        <v>0</v>
      </c>
      <c r="CI43" s="103">
        <f>AA43*'Coeficientes adicionales'!$M37</f>
        <v>0</v>
      </c>
      <c r="CJ43" s="103">
        <f>AB43*'Coeficientes adicionales'!$M37</f>
        <v>0</v>
      </c>
      <c r="CK43" s="103">
        <f>AC43*'Coeficientes adicionales'!$M37</f>
        <v>0</v>
      </c>
      <c r="CL43" s="103">
        <f>AD43*'Coeficientes adicionales'!$M37</f>
        <v>0</v>
      </c>
      <c r="CM43" s="103">
        <f>AE43*'Coeficientes adicionales'!$M37</f>
        <v>0</v>
      </c>
      <c r="CN43" s="103">
        <f>AF43*'Coeficientes adicionales'!$M37</f>
        <v>0</v>
      </c>
      <c r="CO43" s="104">
        <f t="shared" si="38"/>
        <v>0</v>
      </c>
      <c r="CP43" s="102">
        <f t="shared" si="39"/>
        <v>0</v>
      </c>
      <c r="CQ43" s="102">
        <f t="shared" si="40"/>
        <v>0</v>
      </c>
      <c r="CR43" s="102">
        <f t="shared" si="41"/>
        <v>0</v>
      </c>
      <c r="CS43" s="102">
        <f t="shared" si="42"/>
        <v>0</v>
      </c>
      <c r="CT43" s="102">
        <f t="shared" si="43"/>
        <v>0</v>
      </c>
      <c r="CU43" s="102">
        <f t="shared" si="44"/>
        <v>0</v>
      </c>
      <c r="CV43" s="108">
        <f>Y43*'Coeficientes adicionales'!$N37</f>
        <v>3763.0000000000005</v>
      </c>
      <c r="CW43" s="110">
        <f t="shared" si="45"/>
        <v>0</v>
      </c>
      <c r="CX43" s="103">
        <f>AA43*'Coeficientes adicionales'!$N37</f>
        <v>0</v>
      </c>
      <c r="CY43" s="103">
        <f>AB43*'Coeficientes adicionales'!$N37</f>
        <v>0</v>
      </c>
      <c r="CZ43" s="103">
        <f>AC43*'Coeficientes adicionales'!$N37</f>
        <v>0</v>
      </c>
      <c r="DA43" s="103">
        <f>AD43*'Coeficientes adicionales'!$N37</f>
        <v>0</v>
      </c>
      <c r="DB43" s="103">
        <f>AE43*'Coeficientes adicionales'!$N37</f>
        <v>0</v>
      </c>
      <c r="DC43" s="103">
        <f>AF43*'Coeficientes adicionales'!$N37</f>
        <v>0</v>
      </c>
      <c r="DD43" s="104">
        <f t="shared" si="46"/>
        <v>2.2204460492503131E-14</v>
      </c>
      <c r="DE43" s="102">
        <f t="shared" si="47"/>
        <v>0</v>
      </c>
      <c r="DF43" s="102">
        <f t="shared" si="48"/>
        <v>0</v>
      </c>
      <c r="DG43" s="102">
        <f t="shared" si="49"/>
        <v>0</v>
      </c>
      <c r="DH43" s="102">
        <f t="shared" si="50"/>
        <v>0</v>
      </c>
      <c r="DI43" s="102">
        <f t="shared" si="51"/>
        <v>0</v>
      </c>
      <c r="DJ43" s="102">
        <f t="shared" si="52"/>
        <v>0</v>
      </c>
      <c r="DK43" s="108">
        <f>Y43*'Coeficientes adicionales'!$O37</f>
        <v>93397</v>
      </c>
      <c r="DL43" s="110">
        <f t="shared" si="53"/>
        <v>0</v>
      </c>
      <c r="DM43" s="103">
        <f>AA43*'Coeficientes adicionales'!$O37</f>
        <v>0</v>
      </c>
      <c r="DN43" s="103">
        <f>AB43*'Coeficientes adicionales'!$O37</f>
        <v>0</v>
      </c>
      <c r="DO43" s="103">
        <f>AC43*'Coeficientes adicionales'!$O37</f>
        <v>0</v>
      </c>
      <c r="DP43" s="103">
        <f>AD43*'Coeficientes adicionales'!$O37</f>
        <v>0</v>
      </c>
      <c r="DQ43" s="103">
        <f>AE43*'Coeficientes adicionales'!$O37</f>
        <v>0</v>
      </c>
      <c r="DR43" s="103">
        <f>AF43*'Coeficientes adicionales'!$O37</f>
        <v>0</v>
      </c>
      <c r="DS43" s="105">
        <f t="shared" si="54"/>
        <v>0</v>
      </c>
      <c r="DT43" s="102">
        <f t="shared" si="55"/>
        <v>0</v>
      </c>
      <c r="DU43" s="102">
        <f t="shared" si="56"/>
        <v>0</v>
      </c>
      <c r="DV43" s="102">
        <f t="shared" si="57"/>
        <v>0</v>
      </c>
      <c r="DW43" s="102">
        <f t="shared" si="58"/>
        <v>0</v>
      </c>
      <c r="DX43" s="102">
        <f t="shared" si="59"/>
        <v>0</v>
      </c>
      <c r="DY43" s="102">
        <f t="shared" si="60"/>
        <v>0</v>
      </c>
    </row>
    <row r="44" spans="1:129" ht="14.7" thickBot="1" x14ac:dyDescent="0.6">
      <c r="A44" s="59">
        <v>36</v>
      </c>
      <c r="B44" s="142" t="s">
        <v>35</v>
      </c>
      <c r="C44" s="4" t="s">
        <v>143</v>
      </c>
      <c r="D44" s="116">
        <f t="shared" si="24"/>
        <v>308288.45805674832</v>
      </c>
      <c r="E44" s="93">
        <f>'Matriz Simetrica'!BY45</f>
        <v>11920.847325228302</v>
      </c>
      <c r="F44" s="93">
        <f>'Matriz Simetrica'!BZ45</f>
        <v>0</v>
      </c>
      <c r="G44" s="93">
        <f>'Matriz Simetrica'!CA45</f>
        <v>0</v>
      </c>
      <c r="H44" s="93">
        <f>'Matriz Simetrica'!CB45</f>
        <v>563.52992395579895</v>
      </c>
      <c r="I44" s="94">
        <f>'Matriz Simetrica'!CC45</f>
        <v>-30306.407653058661</v>
      </c>
      <c r="J44" s="94">
        <f>'Matriz Simetrica'!CD45</f>
        <v>326110.4884606229</v>
      </c>
      <c r="K44" s="95">
        <v>1698039.9999999998</v>
      </c>
      <c r="L44" s="60">
        <f>K44*'Coeficientes adicionales'!P38</f>
        <v>31491</v>
      </c>
      <c r="M44" s="274">
        <f>'Coeficientes adicionales'!C38</f>
        <v>57152.3937217696</v>
      </c>
      <c r="N44" s="274">
        <f>'Coeficientes adicionales'!D38</f>
        <v>638106</v>
      </c>
      <c r="O44" s="274">
        <f>'Coeficientes adicionales'!E38</f>
        <v>113282</v>
      </c>
      <c r="P44" s="274">
        <f>'Coeficientes adicionales'!F38</f>
        <v>8647</v>
      </c>
      <c r="Q44" s="274">
        <f>'Coeficientes adicionales'!G38</f>
        <v>516177</v>
      </c>
      <c r="R44" s="96">
        <f>IFERROR(D44+VLOOKUP(C44,'Componentes demanda final'!$D$9:$K$79,2,0),D44)</f>
        <v>308288.45805674832</v>
      </c>
      <c r="S44" s="57">
        <f>IFERROR(E44+VLOOKUP($C44,'Componentes demanda final'!$D$9:$K$79,3,0),E44)</f>
        <v>11920.847325228302</v>
      </c>
      <c r="T44" s="57">
        <f>IFERROR(F44+VLOOKUP($C44,'Componentes demanda final'!$D$9:$K$79,4,0),F44)</f>
        <v>0</v>
      </c>
      <c r="U44" s="57">
        <f>IFERROR(G44+VLOOKUP($C44,'Componentes demanda final'!$D$9:$K$79,5,0),G44)</f>
        <v>0</v>
      </c>
      <c r="V44" s="57">
        <f>IFERROR(H44+VLOOKUP($C44,'Componentes demanda final'!$D$9:$K$79,6,0),H44)</f>
        <v>563.52992395579895</v>
      </c>
      <c r="W44" s="57">
        <f>IFERROR(I44+VLOOKUP($C44,'Componentes demanda final'!$D$9:$K$79,7,0),I44)</f>
        <v>-30306.407653058661</v>
      </c>
      <c r="X44" s="57">
        <f>IFERROR(J44+VLOOKUP($C44,'Componentes demanda final'!$D$9:$K$79,8,0),J44)</f>
        <v>326110.4884606229</v>
      </c>
      <c r="Y44" s="98">
        <v>1698039.9999999998</v>
      </c>
      <c r="Z44" s="110">
        <f t="shared" si="61"/>
        <v>0</v>
      </c>
      <c r="AA44" s="103">
        <v>0</v>
      </c>
      <c r="AB44" s="103">
        <v>0</v>
      </c>
      <c r="AC44" s="103">
        <v>0</v>
      </c>
      <c r="AD44" s="103">
        <v>0</v>
      </c>
      <c r="AE44" s="103">
        <v>0</v>
      </c>
      <c r="AF44" s="103">
        <v>0</v>
      </c>
      <c r="AG44" s="114">
        <f t="shared" si="62"/>
        <v>0</v>
      </c>
      <c r="AH44" s="113">
        <f t="shared" si="25"/>
        <v>0</v>
      </c>
      <c r="AI44" s="102">
        <f t="shared" si="2"/>
        <v>0</v>
      </c>
      <c r="AJ44" s="102">
        <f t="shared" si="3"/>
        <v>0</v>
      </c>
      <c r="AK44" s="102">
        <f t="shared" si="4"/>
        <v>0</v>
      </c>
      <c r="AL44" s="102">
        <f t="shared" si="5"/>
        <v>0</v>
      </c>
      <c r="AM44" s="102">
        <f t="shared" si="6"/>
        <v>0</v>
      </c>
      <c r="AN44" s="108">
        <f>+ROUND(Y44*'Coeficientes adicionales'!$P38,1)</f>
        <v>31491</v>
      </c>
      <c r="AO44" s="110">
        <f t="shared" si="63"/>
        <v>0</v>
      </c>
      <c r="AP44" s="103">
        <f>AA44*'Coeficientes adicionales'!$P38</f>
        <v>0</v>
      </c>
      <c r="AQ44" s="103">
        <f>AB44*'Coeficientes adicionales'!$P38</f>
        <v>0</v>
      </c>
      <c r="AR44" s="103">
        <f>AC44*'Coeficientes adicionales'!$P38</f>
        <v>0</v>
      </c>
      <c r="AS44" s="103">
        <f>AD44*'Coeficientes adicionales'!$P38</f>
        <v>0</v>
      </c>
      <c r="AT44" s="103">
        <f>AE44*'Coeficientes adicionales'!$P38</f>
        <v>0</v>
      </c>
      <c r="AU44" s="103">
        <f>AF44*'Coeficientes adicionales'!$P38</f>
        <v>0</v>
      </c>
      <c r="AV44" s="105">
        <f t="shared" si="64"/>
        <v>0</v>
      </c>
      <c r="AW44" s="102">
        <f t="shared" si="26"/>
        <v>0</v>
      </c>
      <c r="AX44" s="102">
        <f t="shared" si="9"/>
        <v>0</v>
      </c>
      <c r="AY44" s="102">
        <f t="shared" si="10"/>
        <v>0</v>
      </c>
      <c r="AZ44" s="102">
        <f t="shared" si="11"/>
        <v>0</v>
      </c>
      <c r="BA44" s="102">
        <f t="shared" si="12"/>
        <v>0</v>
      </c>
      <c r="BB44" s="102">
        <f t="shared" si="13"/>
        <v>0</v>
      </c>
      <c r="BC44" s="108">
        <f>Y44*'Coeficientes adicionales'!$K38</f>
        <v>57152.3937217696</v>
      </c>
      <c r="BD44" s="110">
        <f t="shared" si="27"/>
        <v>0</v>
      </c>
      <c r="BE44" s="103">
        <f>AA44*'Coeficientes adicionales'!$K38</f>
        <v>0</v>
      </c>
      <c r="BF44" s="103">
        <f>AB44*'Coeficientes adicionales'!$K38</f>
        <v>0</v>
      </c>
      <c r="BG44" s="103">
        <f>AC44*'Coeficientes adicionales'!$K38</f>
        <v>0</v>
      </c>
      <c r="BH44" s="103">
        <f>AD44*'Coeficientes adicionales'!$K38</f>
        <v>0</v>
      </c>
      <c r="BI44" s="103">
        <f>AE44*'Coeficientes adicionales'!$K38</f>
        <v>0</v>
      </c>
      <c r="BJ44" s="103">
        <f>AF44*'Coeficientes adicionales'!$K38</f>
        <v>0</v>
      </c>
      <c r="BK44" s="104">
        <f t="shared" si="14"/>
        <v>0</v>
      </c>
      <c r="BL44" s="102">
        <f t="shared" si="28"/>
        <v>0</v>
      </c>
      <c r="BM44" s="102">
        <f t="shared" si="15"/>
        <v>0</v>
      </c>
      <c r="BN44" s="102">
        <f t="shared" si="16"/>
        <v>0</v>
      </c>
      <c r="BO44" s="102">
        <f t="shared" si="17"/>
        <v>0</v>
      </c>
      <c r="BP44" s="102">
        <f t="shared" si="18"/>
        <v>0</v>
      </c>
      <c r="BQ44" s="102">
        <f t="shared" si="19"/>
        <v>0</v>
      </c>
      <c r="BR44" s="108">
        <f>Y44*'Coeficientes adicionales'!$L38</f>
        <v>638106</v>
      </c>
      <c r="BS44" s="110">
        <f t="shared" si="29"/>
        <v>0</v>
      </c>
      <c r="BT44" s="103">
        <f>AA44*'Coeficientes adicionales'!$L38</f>
        <v>0</v>
      </c>
      <c r="BU44" s="103">
        <f>AB44*'Coeficientes adicionales'!$L38</f>
        <v>0</v>
      </c>
      <c r="BV44" s="103">
        <f>AC44*'Coeficientes adicionales'!$L38</f>
        <v>0</v>
      </c>
      <c r="BW44" s="103">
        <f>AD44*'Coeficientes adicionales'!$L38</f>
        <v>0</v>
      </c>
      <c r="BX44" s="103">
        <f>AE44*'Coeficientes adicionales'!$L38</f>
        <v>0</v>
      </c>
      <c r="BY44" s="103">
        <f>AF44*'Coeficientes adicionales'!$L38</f>
        <v>0</v>
      </c>
      <c r="BZ44" s="104">
        <f t="shared" si="30"/>
        <v>0</v>
      </c>
      <c r="CA44" s="102">
        <f t="shared" si="31"/>
        <v>0</v>
      </c>
      <c r="CB44" s="102">
        <f t="shared" si="32"/>
        <v>0</v>
      </c>
      <c r="CC44" s="102">
        <f t="shared" si="33"/>
        <v>0</v>
      </c>
      <c r="CD44" s="102">
        <f t="shared" si="34"/>
        <v>0</v>
      </c>
      <c r="CE44" s="102">
        <f t="shared" si="35"/>
        <v>0</v>
      </c>
      <c r="CF44" s="102">
        <f t="shared" si="36"/>
        <v>0</v>
      </c>
      <c r="CG44" s="108">
        <f>Y44*'Coeficientes adicionales'!$M38</f>
        <v>113281.99999999999</v>
      </c>
      <c r="CH44" s="110">
        <f t="shared" si="37"/>
        <v>0</v>
      </c>
      <c r="CI44" s="103">
        <f>AA44*'Coeficientes adicionales'!$M38</f>
        <v>0</v>
      </c>
      <c r="CJ44" s="103">
        <f>AB44*'Coeficientes adicionales'!$M38</f>
        <v>0</v>
      </c>
      <c r="CK44" s="103">
        <f>AC44*'Coeficientes adicionales'!$M38</f>
        <v>0</v>
      </c>
      <c r="CL44" s="103">
        <f>AD44*'Coeficientes adicionales'!$M38</f>
        <v>0</v>
      </c>
      <c r="CM44" s="103">
        <f>AE44*'Coeficientes adicionales'!$M38</f>
        <v>0</v>
      </c>
      <c r="CN44" s="103">
        <f>AF44*'Coeficientes adicionales'!$M38</f>
        <v>0</v>
      </c>
      <c r="CO44" s="104">
        <f t="shared" si="38"/>
        <v>-1.1102230246251565E-14</v>
      </c>
      <c r="CP44" s="102">
        <f t="shared" si="39"/>
        <v>0</v>
      </c>
      <c r="CQ44" s="102">
        <f t="shared" si="40"/>
        <v>0</v>
      </c>
      <c r="CR44" s="102">
        <f t="shared" si="41"/>
        <v>0</v>
      </c>
      <c r="CS44" s="102">
        <f t="shared" si="42"/>
        <v>0</v>
      </c>
      <c r="CT44" s="102">
        <f t="shared" si="43"/>
        <v>0</v>
      </c>
      <c r="CU44" s="102">
        <f t="shared" si="44"/>
        <v>0</v>
      </c>
      <c r="CV44" s="108">
        <f>Y44*'Coeficientes adicionales'!$N38</f>
        <v>8647</v>
      </c>
      <c r="CW44" s="110">
        <f t="shared" si="45"/>
        <v>0</v>
      </c>
      <c r="CX44" s="103">
        <f>AA44*'Coeficientes adicionales'!$N38</f>
        <v>0</v>
      </c>
      <c r="CY44" s="103">
        <f>AB44*'Coeficientes adicionales'!$N38</f>
        <v>0</v>
      </c>
      <c r="CZ44" s="103">
        <f>AC44*'Coeficientes adicionales'!$N38</f>
        <v>0</v>
      </c>
      <c r="DA44" s="103">
        <f>AD44*'Coeficientes adicionales'!$N38</f>
        <v>0</v>
      </c>
      <c r="DB44" s="103">
        <f>AE44*'Coeficientes adicionales'!$N38</f>
        <v>0</v>
      </c>
      <c r="DC44" s="103">
        <f>AF44*'Coeficientes adicionales'!$N38</f>
        <v>0</v>
      </c>
      <c r="DD44" s="104">
        <f t="shared" si="46"/>
        <v>0</v>
      </c>
      <c r="DE44" s="102">
        <f t="shared" si="47"/>
        <v>0</v>
      </c>
      <c r="DF44" s="102">
        <f t="shared" si="48"/>
        <v>0</v>
      </c>
      <c r="DG44" s="102">
        <f t="shared" si="49"/>
        <v>0</v>
      </c>
      <c r="DH44" s="102">
        <f t="shared" si="50"/>
        <v>0</v>
      </c>
      <c r="DI44" s="102">
        <f t="shared" si="51"/>
        <v>0</v>
      </c>
      <c r="DJ44" s="102">
        <f t="shared" si="52"/>
        <v>0</v>
      </c>
      <c r="DK44" s="108">
        <f>Y44*'Coeficientes adicionales'!$O38</f>
        <v>516176.99999999994</v>
      </c>
      <c r="DL44" s="110">
        <f t="shared" si="53"/>
        <v>0</v>
      </c>
      <c r="DM44" s="103">
        <f>AA44*'Coeficientes adicionales'!$O38</f>
        <v>0</v>
      </c>
      <c r="DN44" s="103">
        <f>AB44*'Coeficientes adicionales'!$O38</f>
        <v>0</v>
      </c>
      <c r="DO44" s="103">
        <f>AC44*'Coeficientes adicionales'!$O38</f>
        <v>0</v>
      </c>
      <c r="DP44" s="103">
        <f>AD44*'Coeficientes adicionales'!$O38</f>
        <v>0</v>
      </c>
      <c r="DQ44" s="103">
        <f>AE44*'Coeficientes adicionales'!$O38</f>
        <v>0</v>
      </c>
      <c r="DR44" s="103">
        <f>AF44*'Coeficientes adicionales'!$O38</f>
        <v>0</v>
      </c>
      <c r="DS44" s="105">
        <f t="shared" si="54"/>
        <v>-1.1102230246251565E-14</v>
      </c>
      <c r="DT44" s="102">
        <f t="shared" si="55"/>
        <v>0</v>
      </c>
      <c r="DU44" s="102">
        <f t="shared" si="56"/>
        <v>0</v>
      </c>
      <c r="DV44" s="102">
        <f t="shared" si="57"/>
        <v>0</v>
      </c>
      <c r="DW44" s="102">
        <f t="shared" si="58"/>
        <v>0</v>
      </c>
      <c r="DX44" s="102">
        <f t="shared" si="59"/>
        <v>0</v>
      </c>
      <c r="DY44" s="102">
        <f t="shared" si="60"/>
        <v>0</v>
      </c>
    </row>
    <row r="45" spans="1:129" ht="14.7" thickBot="1" x14ac:dyDescent="0.6">
      <c r="A45" s="59">
        <v>37</v>
      </c>
      <c r="B45" s="142" t="s">
        <v>36</v>
      </c>
      <c r="C45" s="4" t="s">
        <v>144</v>
      </c>
      <c r="D45" s="116">
        <f t="shared" si="24"/>
        <v>312059.13512616407</v>
      </c>
      <c r="E45" s="93">
        <f>'Matriz Simetrica'!BY46</f>
        <v>227912.43981451952</v>
      </c>
      <c r="F45" s="93">
        <f>'Matriz Simetrica'!BZ46</f>
        <v>0</v>
      </c>
      <c r="G45" s="93">
        <f>'Matriz Simetrica'!CA46</f>
        <v>0</v>
      </c>
      <c r="H45" s="93">
        <f>'Matriz Simetrica'!CB46</f>
        <v>3537.535025507068</v>
      </c>
      <c r="I45" s="94">
        <f>'Matriz Simetrica'!CC46</f>
        <v>12020.939473288387</v>
      </c>
      <c r="J45" s="94">
        <f>'Matriz Simetrica'!CD46</f>
        <v>68588.220812849118</v>
      </c>
      <c r="K45" s="95">
        <v>1364809.9999999995</v>
      </c>
      <c r="L45" s="60">
        <f>K45*'Coeficientes adicionales'!P39</f>
        <v>37885.999999999985</v>
      </c>
      <c r="M45" s="274">
        <f>'Coeficientes adicionales'!C39</f>
        <v>273337.01357697201</v>
      </c>
      <c r="N45" s="274">
        <f>'Coeficientes adicionales'!D39</f>
        <v>595833</v>
      </c>
      <c r="O45" s="274">
        <f>'Coeficientes adicionales'!E39</f>
        <v>443164</v>
      </c>
      <c r="P45" s="274">
        <f>'Coeficientes adicionales'!F39</f>
        <v>8378</v>
      </c>
      <c r="Q45" s="274">
        <f>'Coeficientes adicionales'!G39</f>
        <v>144291</v>
      </c>
      <c r="R45" s="96">
        <f>IFERROR(D45+VLOOKUP(C45,'Componentes demanda final'!$D$9:$K$79,2,0),D45)</f>
        <v>312059.13512616407</v>
      </c>
      <c r="S45" s="57">
        <f>IFERROR(E45+VLOOKUP($C45,'Componentes demanda final'!$D$9:$K$79,3,0),E45)</f>
        <v>227912.43981451952</v>
      </c>
      <c r="T45" s="57">
        <f>IFERROR(F45+VLOOKUP($C45,'Componentes demanda final'!$D$9:$K$79,4,0),F45)</f>
        <v>0</v>
      </c>
      <c r="U45" s="57">
        <f>IFERROR(G45+VLOOKUP($C45,'Componentes demanda final'!$D$9:$K$79,5,0),G45)</f>
        <v>0</v>
      </c>
      <c r="V45" s="57">
        <f>IFERROR(H45+VLOOKUP($C45,'Componentes demanda final'!$D$9:$K$79,6,0),H45)</f>
        <v>3537.535025507068</v>
      </c>
      <c r="W45" s="57">
        <f>IFERROR(I45+VLOOKUP($C45,'Componentes demanda final'!$D$9:$K$79,7,0),I45)</f>
        <v>12020.939473288387</v>
      </c>
      <c r="X45" s="57">
        <f>IFERROR(J45+VLOOKUP($C45,'Componentes demanda final'!$D$9:$K$79,8,0),J45)</f>
        <v>68588.220812849118</v>
      </c>
      <c r="Y45" s="98">
        <v>1364809.9999999995</v>
      </c>
      <c r="Z45" s="110">
        <f t="shared" si="61"/>
        <v>0</v>
      </c>
      <c r="AA45" s="103">
        <v>0</v>
      </c>
      <c r="AB45" s="103">
        <v>0</v>
      </c>
      <c r="AC45" s="103">
        <v>0</v>
      </c>
      <c r="AD45" s="103">
        <v>0</v>
      </c>
      <c r="AE45" s="103">
        <v>0</v>
      </c>
      <c r="AF45" s="103">
        <v>0</v>
      </c>
      <c r="AG45" s="114">
        <f t="shared" si="62"/>
        <v>0</v>
      </c>
      <c r="AH45" s="113">
        <f t="shared" si="25"/>
        <v>0</v>
      </c>
      <c r="AI45" s="102">
        <f t="shared" si="2"/>
        <v>0</v>
      </c>
      <c r="AJ45" s="102">
        <f t="shared" si="3"/>
        <v>0</v>
      </c>
      <c r="AK45" s="102">
        <f t="shared" si="4"/>
        <v>0</v>
      </c>
      <c r="AL45" s="102">
        <f t="shared" si="5"/>
        <v>0</v>
      </c>
      <c r="AM45" s="102">
        <f t="shared" si="6"/>
        <v>0</v>
      </c>
      <c r="AN45" s="108">
        <f>+ROUND(Y45*'Coeficientes adicionales'!$P39,1)</f>
        <v>37886</v>
      </c>
      <c r="AO45" s="110">
        <f t="shared" si="63"/>
        <v>0</v>
      </c>
      <c r="AP45" s="103">
        <f>AA45*'Coeficientes adicionales'!$P39</f>
        <v>0</v>
      </c>
      <c r="AQ45" s="103">
        <f>AB45*'Coeficientes adicionales'!$P39</f>
        <v>0</v>
      </c>
      <c r="AR45" s="103">
        <f>AC45*'Coeficientes adicionales'!$P39</f>
        <v>0</v>
      </c>
      <c r="AS45" s="103">
        <f>AD45*'Coeficientes adicionales'!$P39</f>
        <v>0</v>
      </c>
      <c r="AT45" s="103">
        <f>AE45*'Coeficientes adicionales'!$P39</f>
        <v>0</v>
      </c>
      <c r="AU45" s="103">
        <f>AF45*'Coeficientes adicionales'!$P39</f>
        <v>0</v>
      </c>
      <c r="AV45" s="105">
        <f t="shared" si="64"/>
        <v>4.4408920985006262E-14</v>
      </c>
      <c r="AW45" s="102">
        <f t="shared" si="26"/>
        <v>0</v>
      </c>
      <c r="AX45" s="102">
        <f t="shared" si="9"/>
        <v>0</v>
      </c>
      <c r="AY45" s="102">
        <f t="shared" si="10"/>
        <v>0</v>
      </c>
      <c r="AZ45" s="102">
        <f t="shared" si="11"/>
        <v>0</v>
      </c>
      <c r="BA45" s="102">
        <f t="shared" si="12"/>
        <v>0</v>
      </c>
      <c r="BB45" s="102">
        <f t="shared" si="13"/>
        <v>0</v>
      </c>
      <c r="BC45" s="108">
        <f>Y45*'Coeficientes adicionales'!$K39</f>
        <v>273337.01357697195</v>
      </c>
      <c r="BD45" s="110">
        <f t="shared" si="27"/>
        <v>0</v>
      </c>
      <c r="BE45" s="103">
        <f>AA45*'Coeficientes adicionales'!$K39</f>
        <v>0</v>
      </c>
      <c r="BF45" s="103">
        <f>AB45*'Coeficientes adicionales'!$K39</f>
        <v>0</v>
      </c>
      <c r="BG45" s="103">
        <f>AC45*'Coeficientes adicionales'!$K39</f>
        <v>0</v>
      </c>
      <c r="BH45" s="103">
        <f>AD45*'Coeficientes adicionales'!$K39</f>
        <v>0</v>
      </c>
      <c r="BI45" s="103">
        <f>AE45*'Coeficientes adicionales'!$K39</f>
        <v>0</v>
      </c>
      <c r="BJ45" s="103">
        <f>AF45*'Coeficientes adicionales'!$K39</f>
        <v>0</v>
      </c>
      <c r="BK45" s="104">
        <f t="shared" si="14"/>
        <v>-2.2204460492503131E-14</v>
      </c>
      <c r="BL45" s="102">
        <f t="shared" si="28"/>
        <v>0</v>
      </c>
      <c r="BM45" s="102">
        <f t="shared" si="15"/>
        <v>0</v>
      </c>
      <c r="BN45" s="102">
        <f t="shared" si="16"/>
        <v>0</v>
      </c>
      <c r="BO45" s="102">
        <f t="shared" si="17"/>
        <v>0</v>
      </c>
      <c r="BP45" s="102">
        <f t="shared" si="18"/>
        <v>0</v>
      </c>
      <c r="BQ45" s="102">
        <f t="shared" si="19"/>
        <v>0</v>
      </c>
      <c r="BR45" s="108">
        <f>Y45*'Coeficientes adicionales'!$L39</f>
        <v>595832.99999999977</v>
      </c>
      <c r="BS45" s="110">
        <f t="shared" si="29"/>
        <v>0</v>
      </c>
      <c r="BT45" s="103">
        <f>AA45*'Coeficientes adicionales'!$L39</f>
        <v>0</v>
      </c>
      <c r="BU45" s="103">
        <f>AB45*'Coeficientes adicionales'!$L39</f>
        <v>0</v>
      </c>
      <c r="BV45" s="103">
        <f>AC45*'Coeficientes adicionales'!$L39</f>
        <v>0</v>
      </c>
      <c r="BW45" s="103">
        <f>AD45*'Coeficientes adicionales'!$L39</f>
        <v>0</v>
      </c>
      <c r="BX45" s="103">
        <f>AE45*'Coeficientes adicionales'!$L39</f>
        <v>0</v>
      </c>
      <c r="BY45" s="103">
        <f>AF45*'Coeficientes adicionales'!$L39</f>
        <v>0</v>
      </c>
      <c r="BZ45" s="104">
        <f t="shared" si="30"/>
        <v>-4.4408920985006262E-14</v>
      </c>
      <c r="CA45" s="102">
        <f t="shared" si="31"/>
        <v>0</v>
      </c>
      <c r="CB45" s="102">
        <f t="shared" si="32"/>
        <v>0</v>
      </c>
      <c r="CC45" s="102">
        <f t="shared" si="33"/>
        <v>0</v>
      </c>
      <c r="CD45" s="102">
        <f t="shared" si="34"/>
        <v>0</v>
      </c>
      <c r="CE45" s="102">
        <f t="shared" si="35"/>
        <v>0</v>
      </c>
      <c r="CF45" s="102">
        <f t="shared" si="36"/>
        <v>0</v>
      </c>
      <c r="CG45" s="108">
        <f>Y45*'Coeficientes adicionales'!$M39</f>
        <v>443163.99999999983</v>
      </c>
      <c r="CH45" s="110">
        <f t="shared" si="37"/>
        <v>0</v>
      </c>
      <c r="CI45" s="103">
        <f>AA45*'Coeficientes adicionales'!$M39</f>
        <v>0</v>
      </c>
      <c r="CJ45" s="103">
        <f>AB45*'Coeficientes adicionales'!$M39</f>
        <v>0</v>
      </c>
      <c r="CK45" s="103">
        <f>AC45*'Coeficientes adicionales'!$M39</f>
        <v>0</v>
      </c>
      <c r="CL45" s="103">
        <f>AD45*'Coeficientes adicionales'!$M39</f>
        <v>0</v>
      </c>
      <c r="CM45" s="103">
        <f>AE45*'Coeficientes adicionales'!$M39</f>
        <v>0</v>
      </c>
      <c r="CN45" s="103">
        <f>AF45*'Coeficientes adicionales'!$M39</f>
        <v>0</v>
      </c>
      <c r="CO45" s="104">
        <f t="shared" si="38"/>
        <v>-4.4408920985006262E-14</v>
      </c>
      <c r="CP45" s="102">
        <f t="shared" si="39"/>
        <v>0</v>
      </c>
      <c r="CQ45" s="102">
        <f t="shared" si="40"/>
        <v>0</v>
      </c>
      <c r="CR45" s="102">
        <f t="shared" si="41"/>
        <v>0</v>
      </c>
      <c r="CS45" s="102">
        <f t="shared" si="42"/>
        <v>0</v>
      </c>
      <c r="CT45" s="102">
        <f t="shared" si="43"/>
        <v>0</v>
      </c>
      <c r="CU45" s="102">
        <f t="shared" si="44"/>
        <v>0</v>
      </c>
      <c r="CV45" s="108">
        <f>Y45*'Coeficientes adicionales'!$N39</f>
        <v>8377.9999999999982</v>
      </c>
      <c r="CW45" s="110">
        <f t="shared" si="45"/>
        <v>0</v>
      </c>
      <c r="CX45" s="103">
        <f>AA45*'Coeficientes adicionales'!$N39</f>
        <v>0</v>
      </c>
      <c r="CY45" s="103">
        <f>AB45*'Coeficientes adicionales'!$N39</f>
        <v>0</v>
      </c>
      <c r="CZ45" s="103">
        <f>AC45*'Coeficientes adicionales'!$N39</f>
        <v>0</v>
      </c>
      <c r="DA45" s="103">
        <f>AD45*'Coeficientes adicionales'!$N39</f>
        <v>0</v>
      </c>
      <c r="DB45" s="103">
        <f>AE45*'Coeficientes adicionales'!$N39</f>
        <v>0</v>
      </c>
      <c r="DC45" s="103">
        <f>AF45*'Coeficientes adicionales'!$N39</f>
        <v>0</v>
      </c>
      <c r="DD45" s="104">
        <f t="shared" si="46"/>
        <v>-2.2204460492503131E-14</v>
      </c>
      <c r="DE45" s="102">
        <f t="shared" si="47"/>
        <v>0</v>
      </c>
      <c r="DF45" s="102">
        <f t="shared" si="48"/>
        <v>0</v>
      </c>
      <c r="DG45" s="102">
        <f t="shared" si="49"/>
        <v>0</v>
      </c>
      <c r="DH45" s="102">
        <f t="shared" si="50"/>
        <v>0</v>
      </c>
      <c r="DI45" s="102">
        <f t="shared" si="51"/>
        <v>0</v>
      </c>
      <c r="DJ45" s="102">
        <f t="shared" si="52"/>
        <v>0</v>
      </c>
      <c r="DK45" s="108">
        <f>Y45*'Coeficientes adicionales'!$O39</f>
        <v>144290.99999999994</v>
      </c>
      <c r="DL45" s="110">
        <f t="shared" si="53"/>
        <v>0</v>
      </c>
      <c r="DM45" s="103">
        <f>AA45*'Coeficientes adicionales'!$O39</f>
        <v>0</v>
      </c>
      <c r="DN45" s="103">
        <f>AB45*'Coeficientes adicionales'!$O39</f>
        <v>0</v>
      </c>
      <c r="DO45" s="103">
        <f>AC45*'Coeficientes adicionales'!$O39</f>
        <v>0</v>
      </c>
      <c r="DP45" s="103">
        <f>AD45*'Coeficientes adicionales'!$O39</f>
        <v>0</v>
      </c>
      <c r="DQ45" s="103">
        <f>AE45*'Coeficientes adicionales'!$O39</f>
        <v>0</v>
      </c>
      <c r="DR45" s="103">
        <f>AF45*'Coeficientes adicionales'!$O39</f>
        <v>0</v>
      </c>
      <c r="DS45" s="105">
        <f t="shared" si="54"/>
        <v>-4.4408920985006262E-14</v>
      </c>
      <c r="DT45" s="102">
        <f t="shared" si="55"/>
        <v>0</v>
      </c>
      <c r="DU45" s="102">
        <f t="shared" si="56"/>
        <v>0</v>
      </c>
      <c r="DV45" s="102">
        <f t="shared" si="57"/>
        <v>0</v>
      </c>
      <c r="DW45" s="102">
        <f t="shared" si="58"/>
        <v>0</v>
      </c>
      <c r="DX45" s="102">
        <f t="shared" si="59"/>
        <v>0</v>
      </c>
      <c r="DY45" s="102">
        <f t="shared" si="60"/>
        <v>0</v>
      </c>
    </row>
    <row r="46" spans="1:129" ht="14.7" thickBot="1" x14ac:dyDescent="0.6">
      <c r="A46" s="59">
        <v>38</v>
      </c>
      <c r="B46" s="142" t="s">
        <v>37</v>
      </c>
      <c r="C46" s="4" t="s">
        <v>145</v>
      </c>
      <c r="D46" s="116">
        <f t="shared" si="24"/>
        <v>2189410.1062052678</v>
      </c>
      <c r="E46" s="93">
        <f>'Matriz Simetrica'!BY47</f>
        <v>1179064.9481362829</v>
      </c>
      <c r="F46" s="93">
        <f>'Matriz Simetrica'!BZ47</f>
        <v>0</v>
      </c>
      <c r="G46" s="93">
        <f>'Matriz Simetrica'!CA47</f>
        <v>0</v>
      </c>
      <c r="H46" s="93">
        <f>'Matriz Simetrica'!CB47</f>
        <v>0</v>
      </c>
      <c r="I46" s="94">
        <f>'Matriz Simetrica'!CC47</f>
        <v>90192.927321768439</v>
      </c>
      <c r="J46" s="94">
        <f>'Matriz Simetrica'!CD47</f>
        <v>920152.23074721661</v>
      </c>
      <c r="K46" s="95">
        <v>4186221.9999999981</v>
      </c>
      <c r="L46" s="60">
        <f>K46*'Coeficientes adicionales'!P40</f>
        <v>2346.9999999999986</v>
      </c>
      <c r="M46" s="274">
        <f>'Coeficientes adicionales'!C40</f>
        <v>1897671.1533710891</v>
      </c>
      <c r="N46" s="274">
        <f>'Coeficientes adicionales'!D40</f>
        <v>1221414</v>
      </c>
      <c r="O46" s="274">
        <f>'Coeficientes adicionales'!E40</f>
        <v>94035</v>
      </c>
      <c r="P46" s="274">
        <f>'Coeficientes adicionales'!F40</f>
        <v>4831</v>
      </c>
      <c r="Q46" s="274">
        <f>'Coeficientes adicionales'!G40</f>
        <v>1122548</v>
      </c>
      <c r="R46" s="96">
        <f>IFERROR(D46+VLOOKUP(C46,'Componentes demanda final'!$D$9:$K$79,2,0),D46)</f>
        <v>2189410.1062052678</v>
      </c>
      <c r="S46" s="57">
        <f>IFERROR(E46+VLOOKUP($C46,'Componentes demanda final'!$D$9:$K$79,3,0),E46)</f>
        <v>1179064.9481362829</v>
      </c>
      <c r="T46" s="57">
        <f>IFERROR(F46+VLOOKUP($C46,'Componentes demanda final'!$D$9:$K$79,4,0),F46)</f>
        <v>0</v>
      </c>
      <c r="U46" s="57">
        <f>IFERROR(G46+VLOOKUP($C46,'Componentes demanda final'!$D$9:$K$79,5,0),G46)</f>
        <v>0</v>
      </c>
      <c r="V46" s="57">
        <f>IFERROR(H46+VLOOKUP($C46,'Componentes demanda final'!$D$9:$K$79,6,0),H46)</f>
        <v>0</v>
      </c>
      <c r="W46" s="57">
        <f>IFERROR(I46+VLOOKUP($C46,'Componentes demanda final'!$D$9:$K$79,7,0),I46)</f>
        <v>90192.927321768439</v>
      </c>
      <c r="X46" s="57">
        <f>IFERROR(J46+VLOOKUP($C46,'Componentes demanda final'!$D$9:$K$79,8,0),J46)</f>
        <v>920152.23074721661</v>
      </c>
      <c r="Y46" s="98">
        <v>4186221.9999999981</v>
      </c>
      <c r="Z46" s="110">
        <f t="shared" si="61"/>
        <v>0</v>
      </c>
      <c r="AA46" s="103">
        <v>0</v>
      </c>
      <c r="AB46" s="103">
        <v>0</v>
      </c>
      <c r="AC46" s="103">
        <v>0</v>
      </c>
      <c r="AD46" s="103">
        <v>0</v>
      </c>
      <c r="AE46" s="103">
        <v>0</v>
      </c>
      <c r="AF46" s="103">
        <v>0</v>
      </c>
      <c r="AG46" s="114">
        <f t="shared" si="62"/>
        <v>0</v>
      </c>
      <c r="AH46" s="113">
        <f t="shared" si="25"/>
        <v>0</v>
      </c>
      <c r="AI46" s="102">
        <f t="shared" si="2"/>
        <v>0</v>
      </c>
      <c r="AJ46" s="102">
        <f t="shared" si="3"/>
        <v>0</v>
      </c>
      <c r="AK46" s="102">
        <f t="shared" si="4"/>
        <v>0</v>
      </c>
      <c r="AL46" s="102">
        <f t="shared" si="5"/>
        <v>0</v>
      </c>
      <c r="AM46" s="102">
        <f t="shared" si="6"/>
        <v>0</v>
      </c>
      <c r="AN46" s="108">
        <f>+ROUND(Y46*'Coeficientes adicionales'!$P40,1)</f>
        <v>2347</v>
      </c>
      <c r="AO46" s="110">
        <f t="shared" si="63"/>
        <v>0</v>
      </c>
      <c r="AP46" s="103">
        <f>AA46*'Coeficientes adicionales'!$P40</f>
        <v>0</v>
      </c>
      <c r="AQ46" s="103">
        <f>AB46*'Coeficientes adicionales'!$P40</f>
        <v>0</v>
      </c>
      <c r="AR46" s="103">
        <f>AC46*'Coeficientes adicionales'!$P40</f>
        <v>0</v>
      </c>
      <c r="AS46" s="103">
        <f>AD46*'Coeficientes adicionales'!$P40</f>
        <v>0</v>
      </c>
      <c r="AT46" s="103">
        <f>AE46*'Coeficientes adicionales'!$P40</f>
        <v>0</v>
      </c>
      <c r="AU46" s="103">
        <f>AF46*'Coeficientes adicionales'!$P40</f>
        <v>0</v>
      </c>
      <c r="AV46" s="105">
        <f t="shared" si="64"/>
        <v>6.6613381477509392E-14</v>
      </c>
      <c r="AW46" s="102">
        <f t="shared" si="26"/>
        <v>0</v>
      </c>
      <c r="AX46" s="102">
        <f t="shared" si="9"/>
        <v>0</v>
      </c>
      <c r="AY46" s="102">
        <f t="shared" si="10"/>
        <v>0</v>
      </c>
      <c r="AZ46" s="102">
        <f t="shared" si="11"/>
        <v>0</v>
      </c>
      <c r="BA46" s="102">
        <f t="shared" si="12"/>
        <v>0</v>
      </c>
      <c r="BB46" s="102">
        <f t="shared" si="13"/>
        <v>0</v>
      </c>
      <c r="BC46" s="108">
        <f>Y46*'Coeficientes adicionales'!$K40</f>
        <v>1897671.1533710882</v>
      </c>
      <c r="BD46" s="110">
        <f t="shared" si="27"/>
        <v>0</v>
      </c>
      <c r="BE46" s="103">
        <f>AA46*'Coeficientes adicionales'!$K40</f>
        <v>0</v>
      </c>
      <c r="BF46" s="103">
        <f>AB46*'Coeficientes adicionales'!$K40</f>
        <v>0</v>
      </c>
      <c r="BG46" s="103">
        <f>AC46*'Coeficientes adicionales'!$K40</f>
        <v>0</v>
      </c>
      <c r="BH46" s="103">
        <f>AD46*'Coeficientes adicionales'!$K40</f>
        <v>0</v>
      </c>
      <c r="BI46" s="103">
        <f>AE46*'Coeficientes adicionales'!$K40</f>
        <v>0</v>
      </c>
      <c r="BJ46" s="103">
        <f>AF46*'Coeficientes adicionales'!$K40</f>
        <v>0</v>
      </c>
      <c r="BK46" s="104">
        <f t="shared" si="14"/>
        <v>-4.4408920985006262E-14</v>
      </c>
      <c r="BL46" s="102">
        <f t="shared" si="28"/>
        <v>0</v>
      </c>
      <c r="BM46" s="102">
        <f t="shared" si="15"/>
        <v>0</v>
      </c>
      <c r="BN46" s="102">
        <f t="shared" si="16"/>
        <v>0</v>
      </c>
      <c r="BO46" s="102">
        <f t="shared" si="17"/>
        <v>0</v>
      </c>
      <c r="BP46" s="102">
        <f t="shared" si="18"/>
        <v>0</v>
      </c>
      <c r="BQ46" s="102">
        <f t="shared" si="19"/>
        <v>0</v>
      </c>
      <c r="BR46" s="108">
        <f>Y46*'Coeficientes adicionales'!$L40</f>
        <v>1221413.9999999995</v>
      </c>
      <c r="BS46" s="110">
        <f t="shared" si="29"/>
        <v>0</v>
      </c>
      <c r="BT46" s="103">
        <f>AA46*'Coeficientes adicionales'!$L40</f>
        <v>0</v>
      </c>
      <c r="BU46" s="103">
        <f>AB46*'Coeficientes adicionales'!$L40</f>
        <v>0</v>
      </c>
      <c r="BV46" s="103">
        <f>AC46*'Coeficientes adicionales'!$L40</f>
        <v>0</v>
      </c>
      <c r="BW46" s="103">
        <f>AD46*'Coeficientes adicionales'!$L40</f>
        <v>0</v>
      </c>
      <c r="BX46" s="103">
        <f>AE46*'Coeficientes adicionales'!$L40</f>
        <v>0</v>
      </c>
      <c r="BY46" s="103">
        <f>AF46*'Coeficientes adicionales'!$L40</f>
        <v>0</v>
      </c>
      <c r="BZ46" s="104">
        <f t="shared" si="30"/>
        <v>-3.3306690738754696E-14</v>
      </c>
      <c r="CA46" s="102">
        <f t="shared" si="31"/>
        <v>0</v>
      </c>
      <c r="CB46" s="102">
        <f t="shared" si="32"/>
        <v>0</v>
      </c>
      <c r="CC46" s="102">
        <f t="shared" si="33"/>
        <v>0</v>
      </c>
      <c r="CD46" s="102">
        <f t="shared" si="34"/>
        <v>0</v>
      </c>
      <c r="CE46" s="102">
        <f t="shared" si="35"/>
        <v>0</v>
      </c>
      <c r="CF46" s="102">
        <f t="shared" si="36"/>
        <v>0</v>
      </c>
      <c r="CG46" s="108">
        <f>Y46*'Coeficientes adicionales'!$M40</f>
        <v>94034.999999999956</v>
      </c>
      <c r="CH46" s="110">
        <f t="shared" si="37"/>
        <v>0</v>
      </c>
      <c r="CI46" s="103">
        <f>AA46*'Coeficientes adicionales'!$M40</f>
        <v>0</v>
      </c>
      <c r="CJ46" s="103">
        <f>AB46*'Coeficientes adicionales'!$M40</f>
        <v>0</v>
      </c>
      <c r="CK46" s="103">
        <f>AC46*'Coeficientes adicionales'!$M40</f>
        <v>0</v>
      </c>
      <c r="CL46" s="103">
        <f>AD46*'Coeficientes adicionales'!$M40</f>
        <v>0</v>
      </c>
      <c r="CM46" s="103">
        <f>AE46*'Coeficientes adicionales'!$M40</f>
        <v>0</v>
      </c>
      <c r="CN46" s="103">
        <f>AF46*'Coeficientes adicionales'!$M40</f>
        <v>0</v>
      </c>
      <c r="CO46" s="104">
        <f t="shared" si="38"/>
        <v>-4.4408920985006262E-14</v>
      </c>
      <c r="CP46" s="102">
        <f t="shared" si="39"/>
        <v>0</v>
      </c>
      <c r="CQ46" s="102">
        <f t="shared" si="40"/>
        <v>0</v>
      </c>
      <c r="CR46" s="102">
        <f t="shared" si="41"/>
        <v>0</v>
      </c>
      <c r="CS46" s="102">
        <f t="shared" si="42"/>
        <v>0</v>
      </c>
      <c r="CT46" s="102">
        <f t="shared" si="43"/>
        <v>0</v>
      </c>
      <c r="CU46" s="102">
        <f t="shared" si="44"/>
        <v>0</v>
      </c>
      <c r="CV46" s="108">
        <f>Y46*'Coeficientes adicionales'!$N40</f>
        <v>4830.9999999999973</v>
      </c>
      <c r="CW46" s="110">
        <f t="shared" si="45"/>
        <v>0</v>
      </c>
      <c r="CX46" s="103">
        <f>AA46*'Coeficientes adicionales'!$N40</f>
        <v>0</v>
      </c>
      <c r="CY46" s="103">
        <f>AB46*'Coeficientes adicionales'!$N40</f>
        <v>0</v>
      </c>
      <c r="CZ46" s="103">
        <f>AC46*'Coeficientes adicionales'!$N40</f>
        <v>0</v>
      </c>
      <c r="DA46" s="103">
        <f>AD46*'Coeficientes adicionales'!$N40</f>
        <v>0</v>
      </c>
      <c r="DB46" s="103">
        <f>AE46*'Coeficientes adicionales'!$N40</f>
        <v>0</v>
      </c>
      <c r="DC46" s="103">
        <f>AF46*'Coeficientes adicionales'!$N40</f>
        <v>0</v>
      </c>
      <c r="DD46" s="104">
        <f t="shared" si="46"/>
        <v>-5.5511151231257827E-14</v>
      </c>
      <c r="DE46" s="102">
        <f t="shared" si="47"/>
        <v>0</v>
      </c>
      <c r="DF46" s="102">
        <f t="shared" si="48"/>
        <v>0</v>
      </c>
      <c r="DG46" s="102">
        <f t="shared" si="49"/>
        <v>0</v>
      </c>
      <c r="DH46" s="102">
        <f t="shared" si="50"/>
        <v>0</v>
      </c>
      <c r="DI46" s="102">
        <f t="shared" si="51"/>
        <v>0</v>
      </c>
      <c r="DJ46" s="102">
        <f t="shared" si="52"/>
        <v>0</v>
      </c>
      <c r="DK46" s="108">
        <f>Y46*'Coeficientes adicionales'!$O40</f>
        <v>1122547.9999999995</v>
      </c>
      <c r="DL46" s="110">
        <f t="shared" si="53"/>
        <v>0</v>
      </c>
      <c r="DM46" s="103">
        <f>AA46*'Coeficientes adicionales'!$O40</f>
        <v>0</v>
      </c>
      <c r="DN46" s="103">
        <f>AB46*'Coeficientes adicionales'!$O40</f>
        <v>0</v>
      </c>
      <c r="DO46" s="103">
        <f>AC46*'Coeficientes adicionales'!$O40</f>
        <v>0</v>
      </c>
      <c r="DP46" s="103">
        <f>AD46*'Coeficientes adicionales'!$O40</f>
        <v>0</v>
      </c>
      <c r="DQ46" s="103">
        <f>AE46*'Coeficientes adicionales'!$O40</f>
        <v>0</v>
      </c>
      <c r="DR46" s="103">
        <f>AF46*'Coeficientes adicionales'!$O40</f>
        <v>0</v>
      </c>
      <c r="DS46" s="105">
        <f t="shared" si="54"/>
        <v>-4.4408920985006262E-14</v>
      </c>
      <c r="DT46" s="102">
        <f t="shared" si="55"/>
        <v>0</v>
      </c>
      <c r="DU46" s="102">
        <f t="shared" si="56"/>
        <v>0</v>
      </c>
      <c r="DV46" s="102">
        <f t="shared" si="57"/>
        <v>0</v>
      </c>
      <c r="DW46" s="102">
        <f t="shared" si="58"/>
        <v>0</v>
      </c>
      <c r="DX46" s="102">
        <f t="shared" si="59"/>
        <v>0</v>
      </c>
      <c r="DY46" s="102">
        <f t="shared" si="60"/>
        <v>0</v>
      </c>
    </row>
    <row r="47" spans="1:129" ht="14.7" thickBot="1" x14ac:dyDescent="0.6">
      <c r="A47" s="59">
        <v>39</v>
      </c>
      <c r="B47" s="142" t="s">
        <v>38</v>
      </c>
      <c r="C47" s="4" t="s">
        <v>146</v>
      </c>
      <c r="D47" s="116">
        <f t="shared" si="24"/>
        <v>82163.280984101773</v>
      </c>
      <c r="E47" s="93">
        <f>'Matriz Simetrica'!BY48</f>
        <v>67398.638934551112</v>
      </c>
      <c r="F47" s="93">
        <f>'Matriz Simetrica'!BZ48</f>
        <v>0</v>
      </c>
      <c r="G47" s="93">
        <f>'Matriz Simetrica'!CA48</f>
        <v>0</v>
      </c>
      <c r="H47" s="93">
        <f>'Matriz Simetrica'!CB48</f>
        <v>3828.3854882619689</v>
      </c>
      <c r="I47" s="94">
        <f>'Matriz Simetrica'!CC48</f>
        <v>-51969.443479854417</v>
      </c>
      <c r="J47" s="94">
        <f>'Matriz Simetrica'!CD48</f>
        <v>62905.700041143115</v>
      </c>
      <c r="K47" s="95">
        <v>500462.99999999977</v>
      </c>
      <c r="L47" s="60">
        <f>K47*'Coeficientes adicionales'!P41</f>
        <v>5107.9999999999982</v>
      </c>
      <c r="M47" s="274">
        <f>'Coeficientes adicionales'!C41</f>
        <v>169114.76159624787</v>
      </c>
      <c r="N47" s="274">
        <f>'Coeficientes adicionales'!D41</f>
        <v>189856</v>
      </c>
      <c r="O47" s="274">
        <f>'Coeficientes adicionales'!E41</f>
        <v>76496</v>
      </c>
      <c r="P47" s="274">
        <f>'Coeficientes adicionales'!F41</f>
        <v>2098</v>
      </c>
      <c r="Q47" s="274">
        <f>'Coeficientes adicionales'!G41</f>
        <v>111262</v>
      </c>
      <c r="R47" s="96">
        <f>IFERROR(D47+VLOOKUP(C47,'Componentes demanda final'!$D$9:$K$79,2,0),D47)</f>
        <v>82163.280984101773</v>
      </c>
      <c r="S47" s="57">
        <f>IFERROR(E47+VLOOKUP($C47,'Componentes demanda final'!$D$9:$K$79,3,0),E47)</f>
        <v>67398.638934551112</v>
      </c>
      <c r="T47" s="57">
        <f>IFERROR(F47+VLOOKUP($C47,'Componentes demanda final'!$D$9:$K$79,4,0),F47)</f>
        <v>0</v>
      </c>
      <c r="U47" s="57">
        <f>IFERROR(G47+VLOOKUP($C47,'Componentes demanda final'!$D$9:$K$79,5,0),G47)</f>
        <v>0</v>
      </c>
      <c r="V47" s="57">
        <f>IFERROR(H47+VLOOKUP($C47,'Componentes demanda final'!$D$9:$K$79,6,0),H47)</f>
        <v>3828.3854882619689</v>
      </c>
      <c r="W47" s="57">
        <f>IFERROR(I47+VLOOKUP($C47,'Componentes demanda final'!$D$9:$K$79,7,0),I47)</f>
        <v>-51969.443479854417</v>
      </c>
      <c r="X47" s="57">
        <f>IFERROR(J47+VLOOKUP($C47,'Componentes demanda final'!$D$9:$K$79,8,0),J47)</f>
        <v>62905.700041143115</v>
      </c>
      <c r="Y47" s="98">
        <v>500462.99999999977</v>
      </c>
      <c r="Z47" s="110">
        <f t="shared" si="61"/>
        <v>0</v>
      </c>
      <c r="AA47" s="103">
        <v>0</v>
      </c>
      <c r="AB47" s="103">
        <v>0</v>
      </c>
      <c r="AC47" s="103">
        <v>0</v>
      </c>
      <c r="AD47" s="103">
        <v>0</v>
      </c>
      <c r="AE47" s="103">
        <v>0</v>
      </c>
      <c r="AF47" s="103">
        <v>0</v>
      </c>
      <c r="AG47" s="114">
        <f t="shared" si="62"/>
        <v>0</v>
      </c>
      <c r="AH47" s="113">
        <f t="shared" si="25"/>
        <v>0</v>
      </c>
      <c r="AI47" s="102">
        <f t="shared" si="2"/>
        <v>0</v>
      </c>
      <c r="AJ47" s="102">
        <f t="shared" si="3"/>
        <v>0</v>
      </c>
      <c r="AK47" s="102">
        <f t="shared" si="4"/>
        <v>0</v>
      </c>
      <c r="AL47" s="102">
        <f t="shared" si="5"/>
        <v>0</v>
      </c>
      <c r="AM47" s="102">
        <f t="shared" si="6"/>
        <v>0</v>
      </c>
      <c r="AN47" s="108">
        <f>+ROUND(Y47*'Coeficientes adicionales'!$P41,1)</f>
        <v>5108</v>
      </c>
      <c r="AO47" s="110">
        <f t="shared" si="63"/>
        <v>0</v>
      </c>
      <c r="AP47" s="103">
        <f>AA47*'Coeficientes adicionales'!$P41</f>
        <v>0</v>
      </c>
      <c r="AQ47" s="103">
        <f>AB47*'Coeficientes adicionales'!$P41</f>
        <v>0</v>
      </c>
      <c r="AR47" s="103">
        <f>AC47*'Coeficientes adicionales'!$P41</f>
        <v>0</v>
      </c>
      <c r="AS47" s="103">
        <f>AD47*'Coeficientes adicionales'!$P41</f>
        <v>0</v>
      </c>
      <c r="AT47" s="103">
        <f>AE47*'Coeficientes adicionales'!$P41</f>
        <v>0</v>
      </c>
      <c r="AU47" s="103">
        <f>AF47*'Coeficientes adicionales'!$P41</f>
        <v>0</v>
      </c>
      <c r="AV47" s="105">
        <f t="shared" si="64"/>
        <v>4.4408920985006262E-14</v>
      </c>
      <c r="AW47" s="102">
        <f t="shared" si="26"/>
        <v>0</v>
      </c>
      <c r="AX47" s="102">
        <f t="shared" si="9"/>
        <v>0</v>
      </c>
      <c r="AY47" s="102">
        <f t="shared" si="10"/>
        <v>0</v>
      </c>
      <c r="AZ47" s="102">
        <f t="shared" si="11"/>
        <v>0</v>
      </c>
      <c r="BA47" s="102">
        <f t="shared" si="12"/>
        <v>0</v>
      </c>
      <c r="BB47" s="102">
        <f t="shared" si="13"/>
        <v>0</v>
      </c>
      <c r="BC47" s="108">
        <f>Y47*'Coeficientes adicionales'!$K41</f>
        <v>169114.76159624782</v>
      </c>
      <c r="BD47" s="110">
        <f t="shared" si="27"/>
        <v>0</v>
      </c>
      <c r="BE47" s="103">
        <f>AA47*'Coeficientes adicionales'!$K41</f>
        <v>0</v>
      </c>
      <c r="BF47" s="103">
        <f>AB47*'Coeficientes adicionales'!$K41</f>
        <v>0</v>
      </c>
      <c r="BG47" s="103">
        <f>AC47*'Coeficientes adicionales'!$K41</f>
        <v>0</v>
      </c>
      <c r="BH47" s="103">
        <f>AD47*'Coeficientes adicionales'!$K41</f>
        <v>0</v>
      </c>
      <c r="BI47" s="103">
        <f>AE47*'Coeficientes adicionales'!$K41</f>
        <v>0</v>
      </c>
      <c r="BJ47" s="103">
        <f>AF47*'Coeficientes adicionales'!$K41</f>
        <v>0</v>
      </c>
      <c r="BK47" s="104">
        <f t="shared" si="14"/>
        <v>-3.3306690738754696E-14</v>
      </c>
      <c r="BL47" s="102">
        <f t="shared" si="28"/>
        <v>0</v>
      </c>
      <c r="BM47" s="102">
        <f t="shared" si="15"/>
        <v>0</v>
      </c>
      <c r="BN47" s="102">
        <f t="shared" si="16"/>
        <v>0</v>
      </c>
      <c r="BO47" s="102">
        <f t="shared" si="17"/>
        <v>0</v>
      </c>
      <c r="BP47" s="102">
        <f t="shared" si="18"/>
        <v>0</v>
      </c>
      <c r="BQ47" s="102">
        <f t="shared" si="19"/>
        <v>0</v>
      </c>
      <c r="BR47" s="108">
        <f>Y47*'Coeficientes adicionales'!$L41</f>
        <v>189855.99999999994</v>
      </c>
      <c r="BS47" s="110">
        <f t="shared" si="29"/>
        <v>0</v>
      </c>
      <c r="BT47" s="103">
        <f>AA47*'Coeficientes adicionales'!$L41</f>
        <v>0</v>
      </c>
      <c r="BU47" s="103">
        <f>AB47*'Coeficientes adicionales'!$L41</f>
        <v>0</v>
      </c>
      <c r="BV47" s="103">
        <f>AC47*'Coeficientes adicionales'!$L41</f>
        <v>0</v>
      </c>
      <c r="BW47" s="103">
        <f>AD47*'Coeficientes adicionales'!$L41</f>
        <v>0</v>
      </c>
      <c r="BX47" s="103">
        <f>AE47*'Coeficientes adicionales'!$L41</f>
        <v>0</v>
      </c>
      <c r="BY47" s="103">
        <f>AF47*'Coeficientes adicionales'!$L41</f>
        <v>0</v>
      </c>
      <c r="BZ47" s="104">
        <f t="shared" si="30"/>
        <v>-3.3306690738754696E-14</v>
      </c>
      <c r="CA47" s="102">
        <f t="shared" si="31"/>
        <v>0</v>
      </c>
      <c r="CB47" s="102">
        <f t="shared" si="32"/>
        <v>0</v>
      </c>
      <c r="CC47" s="102">
        <f t="shared" si="33"/>
        <v>0</v>
      </c>
      <c r="CD47" s="102">
        <f t="shared" si="34"/>
        <v>0</v>
      </c>
      <c r="CE47" s="102">
        <f t="shared" si="35"/>
        <v>0</v>
      </c>
      <c r="CF47" s="102">
        <f t="shared" si="36"/>
        <v>0</v>
      </c>
      <c r="CG47" s="108">
        <f>Y47*'Coeficientes adicionales'!$M41</f>
        <v>76495.999999999971</v>
      </c>
      <c r="CH47" s="110">
        <f t="shared" si="37"/>
        <v>0</v>
      </c>
      <c r="CI47" s="103">
        <f>AA47*'Coeficientes adicionales'!$M41</f>
        <v>0</v>
      </c>
      <c r="CJ47" s="103">
        <f>AB47*'Coeficientes adicionales'!$M41</f>
        <v>0</v>
      </c>
      <c r="CK47" s="103">
        <f>AC47*'Coeficientes adicionales'!$M41</f>
        <v>0</v>
      </c>
      <c r="CL47" s="103">
        <f>AD47*'Coeficientes adicionales'!$M41</f>
        <v>0</v>
      </c>
      <c r="CM47" s="103">
        <f>AE47*'Coeficientes adicionales'!$M41</f>
        <v>0</v>
      </c>
      <c r="CN47" s="103">
        <f>AF47*'Coeficientes adicionales'!$M41</f>
        <v>0</v>
      </c>
      <c r="CO47" s="104">
        <f t="shared" si="38"/>
        <v>-3.3306690738754696E-14</v>
      </c>
      <c r="CP47" s="102">
        <f t="shared" si="39"/>
        <v>0</v>
      </c>
      <c r="CQ47" s="102">
        <f t="shared" si="40"/>
        <v>0</v>
      </c>
      <c r="CR47" s="102">
        <f t="shared" si="41"/>
        <v>0</v>
      </c>
      <c r="CS47" s="102">
        <f t="shared" si="42"/>
        <v>0</v>
      </c>
      <c r="CT47" s="102">
        <f t="shared" si="43"/>
        <v>0</v>
      </c>
      <c r="CU47" s="102">
        <f t="shared" si="44"/>
        <v>0</v>
      </c>
      <c r="CV47" s="108">
        <f>Y47*'Coeficientes adicionales'!$N41</f>
        <v>2097.9999999999991</v>
      </c>
      <c r="CW47" s="110">
        <f t="shared" si="45"/>
        <v>0</v>
      </c>
      <c r="CX47" s="103">
        <f>AA47*'Coeficientes adicionales'!$N41</f>
        <v>0</v>
      </c>
      <c r="CY47" s="103">
        <f>AB47*'Coeficientes adicionales'!$N41</f>
        <v>0</v>
      </c>
      <c r="CZ47" s="103">
        <f>AC47*'Coeficientes adicionales'!$N41</f>
        <v>0</v>
      </c>
      <c r="DA47" s="103">
        <f>AD47*'Coeficientes adicionales'!$N41</f>
        <v>0</v>
      </c>
      <c r="DB47" s="103">
        <f>AE47*'Coeficientes adicionales'!$N41</f>
        <v>0</v>
      </c>
      <c r="DC47" s="103">
        <f>AF47*'Coeficientes adicionales'!$N41</f>
        <v>0</v>
      </c>
      <c r="DD47" s="104">
        <f t="shared" si="46"/>
        <v>-4.4408920985006262E-14</v>
      </c>
      <c r="DE47" s="102">
        <f t="shared" si="47"/>
        <v>0</v>
      </c>
      <c r="DF47" s="102">
        <f t="shared" si="48"/>
        <v>0</v>
      </c>
      <c r="DG47" s="102">
        <f t="shared" si="49"/>
        <v>0</v>
      </c>
      <c r="DH47" s="102">
        <f t="shared" si="50"/>
        <v>0</v>
      </c>
      <c r="DI47" s="102">
        <f t="shared" si="51"/>
        <v>0</v>
      </c>
      <c r="DJ47" s="102">
        <f t="shared" si="52"/>
        <v>0</v>
      </c>
      <c r="DK47" s="108">
        <f>Y47*'Coeficientes adicionales'!$O41</f>
        <v>111261.99999999996</v>
      </c>
      <c r="DL47" s="110">
        <f t="shared" si="53"/>
        <v>0</v>
      </c>
      <c r="DM47" s="103">
        <f>AA47*'Coeficientes adicionales'!$O41</f>
        <v>0</v>
      </c>
      <c r="DN47" s="103">
        <f>AB47*'Coeficientes adicionales'!$O41</f>
        <v>0</v>
      </c>
      <c r="DO47" s="103">
        <f>AC47*'Coeficientes adicionales'!$O41</f>
        <v>0</v>
      </c>
      <c r="DP47" s="103">
        <f>AD47*'Coeficientes adicionales'!$O41</f>
        <v>0</v>
      </c>
      <c r="DQ47" s="103">
        <f>AE47*'Coeficientes adicionales'!$O41</f>
        <v>0</v>
      </c>
      <c r="DR47" s="103">
        <f>AF47*'Coeficientes adicionales'!$O41</f>
        <v>0</v>
      </c>
      <c r="DS47" s="105">
        <f t="shared" si="54"/>
        <v>-4.4408920985006262E-14</v>
      </c>
      <c r="DT47" s="102">
        <f t="shared" si="55"/>
        <v>0</v>
      </c>
      <c r="DU47" s="102">
        <f t="shared" si="56"/>
        <v>0</v>
      </c>
      <c r="DV47" s="102">
        <f t="shared" si="57"/>
        <v>0</v>
      </c>
      <c r="DW47" s="102">
        <f t="shared" si="58"/>
        <v>0</v>
      </c>
      <c r="DX47" s="102">
        <f t="shared" si="59"/>
        <v>0</v>
      </c>
      <c r="DY47" s="102">
        <f t="shared" si="60"/>
        <v>0</v>
      </c>
    </row>
    <row r="48" spans="1:129" ht="14.7" thickBot="1" x14ac:dyDescent="0.6">
      <c r="A48" s="59">
        <v>40</v>
      </c>
      <c r="B48" s="142" t="s">
        <v>39</v>
      </c>
      <c r="C48" s="4" t="s">
        <v>147</v>
      </c>
      <c r="D48" s="116">
        <f t="shared" si="24"/>
        <v>976925.04481643043</v>
      </c>
      <c r="E48" s="93">
        <f>'Matriz Simetrica'!BY49</f>
        <v>858297.16317879991</v>
      </c>
      <c r="F48" s="93">
        <f>'Matriz Simetrica'!BZ49</f>
        <v>0</v>
      </c>
      <c r="G48" s="93">
        <f>'Matriz Simetrica'!CA49</f>
        <v>0</v>
      </c>
      <c r="H48" s="93">
        <f>'Matriz Simetrica'!CB49</f>
        <v>5298.5705439718267</v>
      </c>
      <c r="I48" s="94">
        <f>'Matriz Simetrica'!CC49</f>
        <v>20111.581082378994</v>
      </c>
      <c r="J48" s="94">
        <f>'Matriz Simetrica'!CD49</f>
        <v>93217.730011279709</v>
      </c>
      <c r="K48" s="95">
        <v>2026765.0000000002</v>
      </c>
      <c r="L48" s="60">
        <f>K48*'Coeficientes adicionales'!P42</f>
        <v>19567</v>
      </c>
      <c r="M48" s="274">
        <f>'Coeficientes adicionales'!C42</f>
        <v>471033.7098505788</v>
      </c>
      <c r="N48" s="274">
        <f>'Coeficientes adicionales'!D42</f>
        <v>1026235</v>
      </c>
      <c r="O48" s="274">
        <f>'Coeficientes adicionales'!E42</f>
        <v>404604</v>
      </c>
      <c r="P48" s="274">
        <f>'Coeficientes adicionales'!F42</f>
        <v>10917</v>
      </c>
      <c r="Q48" s="274">
        <f>'Coeficientes adicionales'!G42</f>
        <v>610714</v>
      </c>
      <c r="R48" s="96">
        <f>IFERROR(D48+VLOOKUP(C48,'Componentes demanda final'!$D$9:$K$79,2,0),D48)</f>
        <v>976925.04481643043</v>
      </c>
      <c r="S48" s="57">
        <f>IFERROR(E48+VLOOKUP($C48,'Componentes demanda final'!$D$9:$K$79,3,0),E48)</f>
        <v>858297.16317879991</v>
      </c>
      <c r="T48" s="57">
        <f>IFERROR(F48+VLOOKUP($C48,'Componentes demanda final'!$D$9:$K$79,4,0),F48)</f>
        <v>0</v>
      </c>
      <c r="U48" s="57">
        <f>IFERROR(G48+VLOOKUP($C48,'Componentes demanda final'!$D$9:$K$79,5,0),G48)</f>
        <v>0</v>
      </c>
      <c r="V48" s="57">
        <f>IFERROR(H48+VLOOKUP($C48,'Componentes demanda final'!$D$9:$K$79,6,0),H48)</f>
        <v>5298.5705439718267</v>
      </c>
      <c r="W48" s="57">
        <f>IFERROR(I48+VLOOKUP($C48,'Componentes demanda final'!$D$9:$K$79,7,0),I48)</f>
        <v>20111.581082378994</v>
      </c>
      <c r="X48" s="57">
        <f>IFERROR(J48+VLOOKUP($C48,'Componentes demanda final'!$D$9:$K$79,8,0),J48)</f>
        <v>93217.730011279709</v>
      </c>
      <c r="Y48" s="98">
        <v>2026765.0000000002</v>
      </c>
      <c r="Z48" s="110">
        <f t="shared" si="61"/>
        <v>0</v>
      </c>
      <c r="AA48" s="103">
        <v>0</v>
      </c>
      <c r="AB48" s="103">
        <v>0</v>
      </c>
      <c r="AC48" s="103">
        <v>0</v>
      </c>
      <c r="AD48" s="103">
        <v>0</v>
      </c>
      <c r="AE48" s="103">
        <v>0</v>
      </c>
      <c r="AF48" s="103">
        <v>0</v>
      </c>
      <c r="AG48" s="114">
        <f t="shared" si="62"/>
        <v>0</v>
      </c>
      <c r="AH48" s="113">
        <f t="shared" si="25"/>
        <v>0</v>
      </c>
      <c r="AI48" s="102">
        <f t="shared" si="2"/>
        <v>0</v>
      </c>
      <c r="AJ48" s="102">
        <f t="shared" si="3"/>
        <v>0</v>
      </c>
      <c r="AK48" s="102">
        <f t="shared" si="4"/>
        <v>0</v>
      </c>
      <c r="AL48" s="102">
        <f t="shared" si="5"/>
        <v>0</v>
      </c>
      <c r="AM48" s="102">
        <f t="shared" si="6"/>
        <v>0</v>
      </c>
      <c r="AN48" s="108">
        <f>+ROUND(Y48*'Coeficientes adicionales'!$P42,1)</f>
        <v>19567</v>
      </c>
      <c r="AO48" s="110">
        <f t="shared" si="63"/>
        <v>0</v>
      </c>
      <c r="AP48" s="103">
        <f>AA48*'Coeficientes adicionales'!$P42</f>
        <v>0</v>
      </c>
      <c r="AQ48" s="103">
        <f>AB48*'Coeficientes adicionales'!$P42</f>
        <v>0</v>
      </c>
      <c r="AR48" s="103">
        <f>AC48*'Coeficientes adicionales'!$P42</f>
        <v>0</v>
      </c>
      <c r="AS48" s="103">
        <f>AD48*'Coeficientes adicionales'!$P42</f>
        <v>0</v>
      </c>
      <c r="AT48" s="103">
        <f>AE48*'Coeficientes adicionales'!$P42</f>
        <v>0</v>
      </c>
      <c r="AU48" s="103">
        <f>AF48*'Coeficientes adicionales'!$P42</f>
        <v>0</v>
      </c>
      <c r="AV48" s="105">
        <f t="shared" si="64"/>
        <v>0</v>
      </c>
      <c r="AW48" s="102">
        <f t="shared" si="26"/>
        <v>0</v>
      </c>
      <c r="AX48" s="102">
        <f t="shared" si="9"/>
        <v>0</v>
      </c>
      <c r="AY48" s="102">
        <f t="shared" si="10"/>
        <v>0</v>
      </c>
      <c r="AZ48" s="102">
        <f t="shared" si="11"/>
        <v>0</v>
      </c>
      <c r="BA48" s="102">
        <f t="shared" si="12"/>
        <v>0</v>
      </c>
      <c r="BB48" s="102">
        <f t="shared" si="13"/>
        <v>0</v>
      </c>
      <c r="BC48" s="108">
        <f>Y48*'Coeficientes adicionales'!$K42</f>
        <v>471033.70985057886</v>
      </c>
      <c r="BD48" s="110">
        <f t="shared" si="27"/>
        <v>0</v>
      </c>
      <c r="BE48" s="103">
        <f>AA48*'Coeficientes adicionales'!$K42</f>
        <v>0</v>
      </c>
      <c r="BF48" s="103">
        <f>AB48*'Coeficientes adicionales'!$K42</f>
        <v>0</v>
      </c>
      <c r="BG48" s="103">
        <f>AC48*'Coeficientes adicionales'!$K42</f>
        <v>0</v>
      </c>
      <c r="BH48" s="103">
        <f>AD48*'Coeficientes adicionales'!$K42</f>
        <v>0</v>
      </c>
      <c r="BI48" s="103">
        <f>AE48*'Coeficientes adicionales'!$K42</f>
        <v>0</v>
      </c>
      <c r="BJ48" s="103">
        <f>AF48*'Coeficientes adicionales'!$K42</f>
        <v>0</v>
      </c>
      <c r="BK48" s="104">
        <f t="shared" si="14"/>
        <v>2.2204460492503131E-14</v>
      </c>
      <c r="BL48" s="102">
        <f t="shared" si="28"/>
        <v>0</v>
      </c>
      <c r="BM48" s="102">
        <f t="shared" si="15"/>
        <v>0</v>
      </c>
      <c r="BN48" s="102">
        <f t="shared" si="16"/>
        <v>0</v>
      </c>
      <c r="BO48" s="102">
        <f t="shared" si="17"/>
        <v>0</v>
      </c>
      <c r="BP48" s="102">
        <f t="shared" si="18"/>
        <v>0</v>
      </c>
      <c r="BQ48" s="102">
        <f t="shared" si="19"/>
        <v>0</v>
      </c>
      <c r="BR48" s="108">
        <f>Y48*'Coeficientes adicionales'!$L42</f>
        <v>1026235.0000000002</v>
      </c>
      <c r="BS48" s="110">
        <f t="shared" si="29"/>
        <v>0</v>
      </c>
      <c r="BT48" s="103">
        <f>AA48*'Coeficientes adicionales'!$L42</f>
        <v>0</v>
      </c>
      <c r="BU48" s="103">
        <f>AB48*'Coeficientes adicionales'!$L42</f>
        <v>0</v>
      </c>
      <c r="BV48" s="103">
        <f>AC48*'Coeficientes adicionales'!$L42</f>
        <v>0</v>
      </c>
      <c r="BW48" s="103">
        <f>AD48*'Coeficientes adicionales'!$L42</f>
        <v>0</v>
      </c>
      <c r="BX48" s="103">
        <f>AE48*'Coeficientes adicionales'!$L42</f>
        <v>0</v>
      </c>
      <c r="BY48" s="103">
        <f>AF48*'Coeficientes adicionales'!$L42</f>
        <v>0</v>
      </c>
      <c r="BZ48" s="104">
        <f t="shared" si="30"/>
        <v>2.2204460492503131E-14</v>
      </c>
      <c r="CA48" s="102">
        <f t="shared" si="31"/>
        <v>0</v>
      </c>
      <c r="CB48" s="102">
        <f t="shared" si="32"/>
        <v>0</v>
      </c>
      <c r="CC48" s="102">
        <f t="shared" si="33"/>
        <v>0</v>
      </c>
      <c r="CD48" s="102">
        <f t="shared" si="34"/>
        <v>0</v>
      </c>
      <c r="CE48" s="102">
        <f t="shared" si="35"/>
        <v>0</v>
      </c>
      <c r="CF48" s="102">
        <f t="shared" si="36"/>
        <v>0</v>
      </c>
      <c r="CG48" s="108">
        <f>Y48*'Coeficientes adicionales'!$M42</f>
        <v>404604</v>
      </c>
      <c r="CH48" s="110">
        <f t="shared" si="37"/>
        <v>0</v>
      </c>
      <c r="CI48" s="103">
        <f>AA48*'Coeficientes adicionales'!$M42</f>
        <v>0</v>
      </c>
      <c r="CJ48" s="103">
        <f>AB48*'Coeficientes adicionales'!$M42</f>
        <v>0</v>
      </c>
      <c r="CK48" s="103">
        <f>AC48*'Coeficientes adicionales'!$M42</f>
        <v>0</v>
      </c>
      <c r="CL48" s="103">
        <f>AD48*'Coeficientes adicionales'!$M42</f>
        <v>0</v>
      </c>
      <c r="CM48" s="103">
        <f>AE48*'Coeficientes adicionales'!$M42</f>
        <v>0</v>
      </c>
      <c r="CN48" s="103">
        <f>AF48*'Coeficientes adicionales'!$M42</f>
        <v>0</v>
      </c>
      <c r="CO48" s="104">
        <f t="shared" si="38"/>
        <v>0</v>
      </c>
      <c r="CP48" s="102">
        <f t="shared" si="39"/>
        <v>0</v>
      </c>
      <c r="CQ48" s="102">
        <f t="shared" si="40"/>
        <v>0</v>
      </c>
      <c r="CR48" s="102">
        <f t="shared" si="41"/>
        <v>0</v>
      </c>
      <c r="CS48" s="102">
        <f t="shared" si="42"/>
        <v>0</v>
      </c>
      <c r="CT48" s="102">
        <f t="shared" si="43"/>
        <v>0</v>
      </c>
      <c r="CU48" s="102">
        <f t="shared" si="44"/>
        <v>0</v>
      </c>
      <c r="CV48" s="108">
        <f>Y48*'Coeficientes adicionales'!$N42</f>
        <v>10917.000000000002</v>
      </c>
      <c r="CW48" s="110">
        <f t="shared" si="45"/>
        <v>0</v>
      </c>
      <c r="CX48" s="103">
        <f>AA48*'Coeficientes adicionales'!$N42</f>
        <v>0</v>
      </c>
      <c r="CY48" s="103">
        <f>AB48*'Coeficientes adicionales'!$N42</f>
        <v>0</v>
      </c>
      <c r="CZ48" s="103">
        <f>AC48*'Coeficientes adicionales'!$N42</f>
        <v>0</v>
      </c>
      <c r="DA48" s="103">
        <f>AD48*'Coeficientes adicionales'!$N42</f>
        <v>0</v>
      </c>
      <c r="DB48" s="103">
        <f>AE48*'Coeficientes adicionales'!$N42</f>
        <v>0</v>
      </c>
      <c r="DC48" s="103">
        <f>AF48*'Coeficientes adicionales'!$N42</f>
        <v>0</v>
      </c>
      <c r="DD48" s="104">
        <f t="shared" si="46"/>
        <v>2.2204460492503131E-14</v>
      </c>
      <c r="DE48" s="102">
        <f t="shared" si="47"/>
        <v>0</v>
      </c>
      <c r="DF48" s="102">
        <f t="shared" si="48"/>
        <v>0</v>
      </c>
      <c r="DG48" s="102">
        <f t="shared" si="49"/>
        <v>0</v>
      </c>
      <c r="DH48" s="102">
        <f t="shared" si="50"/>
        <v>0</v>
      </c>
      <c r="DI48" s="102">
        <f t="shared" si="51"/>
        <v>0</v>
      </c>
      <c r="DJ48" s="102">
        <f t="shared" si="52"/>
        <v>0</v>
      </c>
      <c r="DK48" s="108">
        <f>Y48*'Coeficientes adicionales'!$O42</f>
        <v>610714.00000000012</v>
      </c>
      <c r="DL48" s="110">
        <f t="shared" si="53"/>
        <v>0</v>
      </c>
      <c r="DM48" s="103">
        <f>AA48*'Coeficientes adicionales'!$O42</f>
        <v>0</v>
      </c>
      <c r="DN48" s="103">
        <f>AB48*'Coeficientes adicionales'!$O42</f>
        <v>0</v>
      </c>
      <c r="DO48" s="103">
        <f>AC48*'Coeficientes adicionales'!$O42</f>
        <v>0</v>
      </c>
      <c r="DP48" s="103">
        <f>AD48*'Coeficientes adicionales'!$O42</f>
        <v>0</v>
      </c>
      <c r="DQ48" s="103">
        <f>AE48*'Coeficientes adicionales'!$O42</f>
        <v>0</v>
      </c>
      <c r="DR48" s="103">
        <f>AF48*'Coeficientes adicionales'!$O42</f>
        <v>0</v>
      </c>
      <c r="DS48" s="105">
        <f t="shared" si="54"/>
        <v>2.2204460492503131E-14</v>
      </c>
      <c r="DT48" s="102">
        <f t="shared" si="55"/>
        <v>0</v>
      </c>
      <c r="DU48" s="102">
        <f t="shared" si="56"/>
        <v>0</v>
      </c>
      <c r="DV48" s="102">
        <f t="shared" si="57"/>
        <v>0</v>
      </c>
      <c r="DW48" s="102">
        <f t="shared" si="58"/>
        <v>0</v>
      </c>
      <c r="DX48" s="102">
        <f t="shared" si="59"/>
        <v>0</v>
      </c>
      <c r="DY48" s="102">
        <f t="shared" si="60"/>
        <v>0</v>
      </c>
    </row>
    <row r="49" spans="1:129" ht="14.7" thickBot="1" x14ac:dyDescent="0.6">
      <c r="A49" s="59">
        <v>41</v>
      </c>
      <c r="B49" s="142" t="s">
        <v>40</v>
      </c>
      <c r="C49" s="4" t="s">
        <v>148</v>
      </c>
      <c r="D49" s="116">
        <f t="shared" si="24"/>
        <v>133216.05511961621</v>
      </c>
      <c r="E49" s="93">
        <f>'Matriz Simetrica'!BY50</f>
        <v>88820.67204828067</v>
      </c>
      <c r="F49" s="93">
        <f>'Matriz Simetrica'!BZ50</f>
        <v>0</v>
      </c>
      <c r="G49" s="93">
        <f>'Matriz Simetrica'!CA50</f>
        <v>0</v>
      </c>
      <c r="H49" s="93">
        <f>'Matriz Simetrica'!CB50</f>
        <v>270.21297270150671</v>
      </c>
      <c r="I49" s="94">
        <f>'Matriz Simetrica'!CC50</f>
        <v>-2865.1299321844467</v>
      </c>
      <c r="J49" s="94">
        <f>'Matriz Simetrica'!CD50</f>
        <v>46990.300030818478</v>
      </c>
      <c r="K49" s="95">
        <v>183646.99999999997</v>
      </c>
      <c r="L49" s="60">
        <f>K49*'Coeficientes adicionales'!P43</f>
        <v>3000.9999999999995</v>
      </c>
      <c r="M49" s="274">
        <f>'Coeficientes adicionales'!C43</f>
        <v>46292.155330695015</v>
      </c>
      <c r="N49" s="274">
        <f>'Coeficientes adicionales'!D43</f>
        <v>86639</v>
      </c>
      <c r="O49" s="274">
        <f>'Coeficientes adicionales'!E43</f>
        <v>56571</v>
      </c>
      <c r="P49" s="274">
        <f>'Coeficientes adicionales'!F43</f>
        <v>1281</v>
      </c>
      <c r="Q49" s="274">
        <f>'Coeficientes adicionales'!G43</f>
        <v>28787</v>
      </c>
      <c r="R49" s="96">
        <f>IFERROR(D49+VLOOKUP(C49,'Componentes demanda final'!$D$9:$K$79,2,0),D49)</f>
        <v>133216.05511961621</v>
      </c>
      <c r="S49" s="57">
        <f>IFERROR(E49+VLOOKUP($C49,'Componentes demanda final'!$D$9:$K$79,3,0),E49)</f>
        <v>88820.67204828067</v>
      </c>
      <c r="T49" s="57">
        <f>IFERROR(F49+VLOOKUP($C49,'Componentes demanda final'!$D$9:$K$79,4,0),F49)</f>
        <v>0</v>
      </c>
      <c r="U49" s="57">
        <f>IFERROR(G49+VLOOKUP($C49,'Componentes demanda final'!$D$9:$K$79,5,0),G49)</f>
        <v>0</v>
      </c>
      <c r="V49" s="57">
        <f>IFERROR(H49+VLOOKUP($C49,'Componentes demanda final'!$D$9:$K$79,6,0),H49)</f>
        <v>270.21297270150671</v>
      </c>
      <c r="W49" s="57">
        <f>IFERROR(I49+VLOOKUP($C49,'Componentes demanda final'!$D$9:$K$79,7,0),I49)</f>
        <v>-2865.1299321844467</v>
      </c>
      <c r="X49" s="57">
        <f>IFERROR(J49+VLOOKUP($C49,'Componentes demanda final'!$D$9:$K$79,8,0),J49)</f>
        <v>46990.300030818478</v>
      </c>
      <c r="Y49" s="98">
        <v>183646.99999999997</v>
      </c>
      <c r="Z49" s="110">
        <f t="shared" si="61"/>
        <v>0</v>
      </c>
      <c r="AA49" s="103">
        <v>0</v>
      </c>
      <c r="AB49" s="103">
        <v>0</v>
      </c>
      <c r="AC49" s="103">
        <v>0</v>
      </c>
      <c r="AD49" s="103">
        <v>0</v>
      </c>
      <c r="AE49" s="103">
        <v>0</v>
      </c>
      <c r="AF49" s="103">
        <v>0</v>
      </c>
      <c r="AG49" s="114">
        <f t="shared" si="62"/>
        <v>0</v>
      </c>
      <c r="AH49" s="113">
        <f t="shared" si="25"/>
        <v>0</v>
      </c>
      <c r="AI49" s="102">
        <f t="shared" si="2"/>
        <v>0</v>
      </c>
      <c r="AJ49" s="102">
        <f t="shared" si="3"/>
        <v>0</v>
      </c>
      <c r="AK49" s="102">
        <f t="shared" si="4"/>
        <v>0</v>
      </c>
      <c r="AL49" s="102">
        <f t="shared" si="5"/>
        <v>0</v>
      </c>
      <c r="AM49" s="102">
        <f t="shared" si="6"/>
        <v>0</v>
      </c>
      <c r="AN49" s="108">
        <f>+ROUND(Y49*'Coeficientes adicionales'!$P43,1)</f>
        <v>3001</v>
      </c>
      <c r="AO49" s="110">
        <f t="shared" si="63"/>
        <v>0</v>
      </c>
      <c r="AP49" s="103">
        <f>AA49*'Coeficientes adicionales'!$P43</f>
        <v>0</v>
      </c>
      <c r="AQ49" s="103">
        <f>AB49*'Coeficientes adicionales'!$P43</f>
        <v>0</v>
      </c>
      <c r="AR49" s="103">
        <f>AC49*'Coeficientes adicionales'!$P43</f>
        <v>0</v>
      </c>
      <c r="AS49" s="103">
        <f>AD49*'Coeficientes adicionales'!$P43</f>
        <v>0</v>
      </c>
      <c r="AT49" s="103">
        <f>AE49*'Coeficientes adicionales'!$P43</f>
        <v>0</v>
      </c>
      <c r="AU49" s="103">
        <f>AF49*'Coeficientes adicionales'!$P43</f>
        <v>0</v>
      </c>
      <c r="AV49" s="105">
        <f t="shared" si="64"/>
        <v>2.2204460492503131E-14</v>
      </c>
      <c r="AW49" s="102">
        <f t="shared" si="26"/>
        <v>0</v>
      </c>
      <c r="AX49" s="102">
        <f t="shared" si="9"/>
        <v>0</v>
      </c>
      <c r="AY49" s="102">
        <f t="shared" si="10"/>
        <v>0</v>
      </c>
      <c r="AZ49" s="102">
        <f t="shared" si="11"/>
        <v>0</v>
      </c>
      <c r="BA49" s="102">
        <f t="shared" si="12"/>
        <v>0</v>
      </c>
      <c r="BB49" s="102">
        <f t="shared" si="13"/>
        <v>0</v>
      </c>
      <c r="BC49" s="108">
        <f>Y49*'Coeficientes adicionales'!$K43</f>
        <v>46292.155330695008</v>
      </c>
      <c r="BD49" s="110">
        <f t="shared" si="27"/>
        <v>0</v>
      </c>
      <c r="BE49" s="103">
        <f>AA49*'Coeficientes adicionales'!$K43</f>
        <v>0</v>
      </c>
      <c r="BF49" s="103">
        <f>AB49*'Coeficientes adicionales'!$K43</f>
        <v>0</v>
      </c>
      <c r="BG49" s="103">
        <f>AC49*'Coeficientes adicionales'!$K43</f>
        <v>0</v>
      </c>
      <c r="BH49" s="103">
        <f>AD49*'Coeficientes adicionales'!$K43</f>
        <v>0</v>
      </c>
      <c r="BI49" s="103">
        <f>AE49*'Coeficientes adicionales'!$K43</f>
        <v>0</v>
      </c>
      <c r="BJ49" s="103">
        <f>AF49*'Coeficientes adicionales'!$K43</f>
        <v>0</v>
      </c>
      <c r="BK49" s="104">
        <f t="shared" si="14"/>
        <v>-1.1102230246251565E-14</v>
      </c>
      <c r="BL49" s="102">
        <f t="shared" si="28"/>
        <v>0</v>
      </c>
      <c r="BM49" s="102">
        <f t="shared" si="15"/>
        <v>0</v>
      </c>
      <c r="BN49" s="102">
        <f t="shared" si="16"/>
        <v>0</v>
      </c>
      <c r="BO49" s="102">
        <f t="shared" si="17"/>
        <v>0</v>
      </c>
      <c r="BP49" s="102">
        <f t="shared" si="18"/>
        <v>0</v>
      </c>
      <c r="BQ49" s="102">
        <f t="shared" si="19"/>
        <v>0</v>
      </c>
      <c r="BR49" s="108">
        <f>Y49*'Coeficientes adicionales'!$L43</f>
        <v>86638.999999999985</v>
      </c>
      <c r="BS49" s="110">
        <f t="shared" si="29"/>
        <v>0</v>
      </c>
      <c r="BT49" s="103">
        <f>AA49*'Coeficientes adicionales'!$L43</f>
        <v>0</v>
      </c>
      <c r="BU49" s="103">
        <f>AB49*'Coeficientes adicionales'!$L43</f>
        <v>0</v>
      </c>
      <c r="BV49" s="103">
        <f>AC49*'Coeficientes adicionales'!$L43</f>
        <v>0</v>
      </c>
      <c r="BW49" s="103">
        <f>AD49*'Coeficientes adicionales'!$L43</f>
        <v>0</v>
      </c>
      <c r="BX49" s="103">
        <f>AE49*'Coeficientes adicionales'!$L43</f>
        <v>0</v>
      </c>
      <c r="BY49" s="103">
        <f>AF49*'Coeficientes adicionales'!$L43</f>
        <v>0</v>
      </c>
      <c r="BZ49" s="104">
        <f t="shared" si="30"/>
        <v>-2.2204460492503131E-14</v>
      </c>
      <c r="CA49" s="102">
        <f t="shared" si="31"/>
        <v>0</v>
      </c>
      <c r="CB49" s="102">
        <f t="shared" si="32"/>
        <v>0</v>
      </c>
      <c r="CC49" s="102">
        <f t="shared" si="33"/>
        <v>0</v>
      </c>
      <c r="CD49" s="102">
        <f t="shared" si="34"/>
        <v>0</v>
      </c>
      <c r="CE49" s="102">
        <f t="shared" si="35"/>
        <v>0</v>
      </c>
      <c r="CF49" s="102">
        <f t="shared" si="36"/>
        <v>0</v>
      </c>
      <c r="CG49" s="108">
        <f>Y49*'Coeficientes adicionales'!$M43</f>
        <v>56570.999999999993</v>
      </c>
      <c r="CH49" s="110">
        <f t="shared" si="37"/>
        <v>0</v>
      </c>
      <c r="CI49" s="103">
        <f>AA49*'Coeficientes adicionales'!$M43</f>
        <v>0</v>
      </c>
      <c r="CJ49" s="103">
        <f>AB49*'Coeficientes adicionales'!$M43</f>
        <v>0</v>
      </c>
      <c r="CK49" s="103">
        <f>AC49*'Coeficientes adicionales'!$M43</f>
        <v>0</v>
      </c>
      <c r="CL49" s="103">
        <f>AD49*'Coeficientes adicionales'!$M43</f>
        <v>0</v>
      </c>
      <c r="CM49" s="103">
        <f>AE49*'Coeficientes adicionales'!$M43</f>
        <v>0</v>
      </c>
      <c r="CN49" s="103">
        <f>AF49*'Coeficientes adicionales'!$M43</f>
        <v>0</v>
      </c>
      <c r="CO49" s="104">
        <f t="shared" si="38"/>
        <v>-1.1102230246251565E-14</v>
      </c>
      <c r="CP49" s="102">
        <f t="shared" si="39"/>
        <v>0</v>
      </c>
      <c r="CQ49" s="102">
        <f t="shared" si="40"/>
        <v>0</v>
      </c>
      <c r="CR49" s="102">
        <f t="shared" si="41"/>
        <v>0</v>
      </c>
      <c r="CS49" s="102">
        <f t="shared" si="42"/>
        <v>0</v>
      </c>
      <c r="CT49" s="102">
        <f t="shared" si="43"/>
        <v>0</v>
      </c>
      <c r="CU49" s="102">
        <f t="shared" si="44"/>
        <v>0</v>
      </c>
      <c r="CV49" s="108">
        <f>Y49*'Coeficientes adicionales'!$N43</f>
        <v>1280.9999999999998</v>
      </c>
      <c r="CW49" s="110">
        <f t="shared" si="45"/>
        <v>0</v>
      </c>
      <c r="CX49" s="103">
        <f>AA49*'Coeficientes adicionales'!$N43</f>
        <v>0</v>
      </c>
      <c r="CY49" s="103">
        <f>AB49*'Coeficientes adicionales'!$N43</f>
        <v>0</v>
      </c>
      <c r="CZ49" s="103">
        <f>AC49*'Coeficientes adicionales'!$N43</f>
        <v>0</v>
      </c>
      <c r="DA49" s="103">
        <f>AD49*'Coeficientes adicionales'!$N43</f>
        <v>0</v>
      </c>
      <c r="DB49" s="103">
        <f>AE49*'Coeficientes adicionales'!$N43</f>
        <v>0</v>
      </c>
      <c r="DC49" s="103">
        <f>AF49*'Coeficientes adicionales'!$N43</f>
        <v>0</v>
      </c>
      <c r="DD49" s="104">
        <f t="shared" si="46"/>
        <v>-2.2204460492503131E-14</v>
      </c>
      <c r="DE49" s="102">
        <f t="shared" si="47"/>
        <v>0</v>
      </c>
      <c r="DF49" s="102">
        <f t="shared" si="48"/>
        <v>0</v>
      </c>
      <c r="DG49" s="102">
        <f t="shared" si="49"/>
        <v>0</v>
      </c>
      <c r="DH49" s="102">
        <f t="shared" si="50"/>
        <v>0</v>
      </c>
      <c r="DI49" s="102">
        <f t="shared" si="51"/>
        <v>0</v>
      </c>
      <c r="DJ49" s="102">
        <f t="shared" si="52"/>
        <v>0</v>
      </c>
      <c r="DK49" s="108">
        <f>Y49*'Coeficientes adicionales'!$O43</f>
        <v>28786.999999999996</v>
      </c>
      <c r="DL49" s="110">
        <f t="shared" si="53"/>
        <v>0</v>
      </c>
      <c r="DM49" s="103">
        <f>AA49*'Coeficientes adicionales'!$O43</f>
        <v>0</v>
      </c>
      <c r="DN49" s="103">
        <f>AB49*'Coeficientes adicionales'!$O43</f>
        <v>0</v>
      </c>
      <c r="DO49" s="103">
        <f>AC49*'Coeficientes adicionales'!$O43</f>
        <v>0</v>
      </c>
      <c r="DP49" s="103">
        <f>AD49*'Coeficientes adicionales'!$O43</f>
        <v>0</v>
      </c>
      <c r="DQ49" s="103">
        <f>AE49*'Coeficientes adicionales'!$O43</f>
        <v>0</v>
      </c>
      <c r="DR49" s="103">
        <f>AF49*'Coeficientes adicionales'!$O43</f>
        <v>0</v>
      </c>
      <c r="DS49" s="105">
        <f t="shared" si="54"/>
        <v>-1.1102230246251565E-14</v>
      </c>
      <c r="DT49" s="102">
        <f t="shared" si="55"/>
        <v>0</v>
      </c>
      <c r="DU49" s="102">
        <f t="shared" si="56"/>
        <v>0</v>
      </c>
      <c r="DV49" s="102">
        <f t="shared" si="57"/>
        <v>0</v>
      </c>
      <c r="DW49" s="102">
        <f t="shared" si="58"/>
        <v>0</v>
      </c>
      <c r="DX49" s="102">
        <f t="shared" si="59"/>
        <v>0</v>
      </c>
      <c r="DY49" s="102">
        <f t="shared" si="60"/>
        <v>0</v>
      </c>
    </row>
    <row r="50" spans="1:129" ht="15" customHeight="1" thickBot="1" x14ac:dyDescent="0.6">
      <c r="A50" s="59">
        <v>42</v>
      </c>
      <c r="B50" s="142" t="s">
        <v>41</v>
      </c>
      <c r="C50" s="4" t="s">
        <v>149</v>
      </c>
      <c r="D50" s="116">
        <f t="shared" si="24"/>
        <v>215087.89986710169</v>
      </c>
      <c r="E50" s="93">
        <f>'Matriz Simetrica'!BY51</f>
        <v>107237.40530258039</v>
      </c>
      <c r="F50" s="93">
        <f>'Matriz Simetrica'!BZ51</f>
        <v>0</v>
      </c>
      <c r="G50" s="93">
        <f>'Matriz Simetrica'!CA51</f>
        <v>138.6991340070401</v>
      </c>
      <c r="H50" s="93">
        <f>'Matriz Simetrica'!CB51</f>
        <v>1011.351714007703</v>
      </c>
      <c r="I50" s="94">
        <f>'Matriz Simetrica'!CC51</f>
        <v>843.35511999508776</v>
      </c>
      <c r="J50" s="94">
        <f>'Matriz Simetrica'!CD51</f>
        <v>105857.08859651149</v>
      </c>
      <c r="K50" s="95">
        <v>1414586.9999999995</v>
      </c>
      <c r="L50" s="61">
        <f>K50*'Coeficientes adicionales'!P44</f>
        <v>19476.999999999993</v>
      </c>
      <c r="M50" s="275">
        <f>'Coeficientes adicionales'!C44</f>
        <v>585451.96675995737</v>
      </c>
      <c r="N50" s="275">
        <f>'Coeficientes adicionales'!D44</f>
        <v>558425</v>
      </c>
      <c r="O50" s="275">
        <f>'Coeficientes adicionales'!E44</f>
        <v>293515</v>
      </c>
      <c r="P50" s="275">
        <f>'Coeficientes adicionales'!F44</f>
        <v>11947</v>
      </c>
      <c r="Q50" s="275">
        <f>'Coeficientes adicionales'!G44</f>
        <v>252963</v>
      </c>
      <c r="R50" s="96">
        <f>IFERROR(D50+VLOOKUP(C50,'Componentes demanda final'!$D$9:$K$79,2,0),D50)</f>
        <v>215087.89986710169</v>
      </c>
      <c r="S50" s="57">
        <f>IFERROR(E50+VLOOKUP($C50,'Componentes demanda final'!$D$9:$K$79,3,0),E50)</f>
        <v>107237.40530258039</v>
      </c>
      <c r="T50" s="57">
        <f>IFERROR(F50+VLOOKUP($C50,'Componentes demanda final'!$D$9:$K$79,4,0),F50)</f>
        <v>0</v>
      </c>
      <c r="U50" s="57">
        <f>IFERROR(G50+VLOOKUP($C50,'Componentes demanda final'!$D$9:$K$79,5,0),G50)</f>
        <v>138.6991340070401</v>
      </c>
      <c r="V50" s="57">
        <f>IFERROR(H50+VLOOKUP($C50,'Componentes demanda final'!$D$9:$K$79,6,0),H50)</f>
        <v>1011.351714007703</v>
      </c>
      <c r="W50" s="57">
        <f>IFERROR(I50+VLOOKUP($C50,'Componentes demanda final'!$D$9:$K$79,7,0),I50)</f>
        <v>843.35511999508776</v>
      </c>
      <c r="X50" s="57">
        <f>IFERROR(J50+VLOOKUP($C50,'Componentes demanda final'!$D$9:$K$79,8,0),J50)</f>
        <v>105857.08859651149</v>
      </c>
      <c r="Y50" s="99">
        <v>1414586.9999999995</v>
      </c>
      <c r="Z50" s="111">
        <f t="shared" si="61"/>
        <v>0</v>
      </c>
      <c r="AA50" s="103">
        <v>0</v>
      </c>
      <c r="AB50" s="103">
        <v>0</v>
      </c>
      <c r="AC50" s="103">
        <v>0</v>
      </c>
      <c r="AD50" s="103">
        <v>0</v>
      </c>
      <c r="AE50" s="103">
        <v>0</v>
      </c>
      <c r="AF50" s="103">
        <v>0</v>
      </c>
      <c r="AG50" s="115">
        <f t="shared" si="62"/>
        <v>0</v>
      </c>
      <c r="AH50" s="113">
        <f t="shared" si="25"/>
        <v>0</v>
      </c>
      <c r="AI50" s="102">
        <f t="shared" si="2"/>
        <v>0</v>
      </c>
      <c r="AJ50" s="102">
        <f t="shared" si="3"/>
        <v>0</v>
      </c>
      <c r="AK50" s="102">
        <f t="shared" si="4"/>
        <v>0</v>
      </c>
      <c r="AL50" s="102">
        <f t="shared" si="5"/>
        <v>0</v>
      </c>
      <c r="AM50" s="102">
        <f t="shared" si="6"/>
        <v>0</v>
      </c>
      <c r="AN50" s="108">
        <f>+ROUND(Y50*'Coeficientes adicionales'!$P44,1)</f>
        <v>19477</v>
      </c>
      <c r="AO50" s="111">
        <f t="shared" si="63"/>
        <v>0</v>
      </c>
      <c r="AP50" s="103">
        <f>AA50*'Coeficientes adicionales'!$P44</f>
        <v>0</v>
      </c>
      <c r="AQ50" s="103">
        <f>AB50*'Coeficientes adicionales'!$P44</f>
        <v>0</v>
      </c>
      <c r="AR50" s="103">
        <f>AC50*'Coeficientes adicionales'!$P44</f>
        <v>0</v>
      </c>
      <c r="AS50" s="103">
        <f>AD50*'Coeficientes adicionales'!$P44</f>
        <v>0</v>
      </c>
      <c r="AT50" s="103">
        <f>AE50*'Coeficientes adicionales'!$P44</f>
        <v>0</v>
      </c>
      <c r="AU50" s="103">
        <f>AF50*'Coeficientes adicionales'!$P44</f>
        <v>0</v>
      </c>
      <c r="AV50" s="106">
        <f t="shared" si="64"/>
        <v>4.4408920985006262E-14</v>
      </c>
      <c r="AW50" s="102">
        <f t="shared" si="26"/>
        <v>0</v>
      </c>
      <c r="AX50" s="102">
        <f t="shared" si="9"/>
        <v>0</v>
      </c>
      <c r="AY50" s="102">
        <f t="shared" si="10"/>
        <v>0</v>
      </c>
      <c r="AZ50" s="102">
        <f t="shared" si="11"/>
        <v>0</v>
      </c>
      <c r="BA50" s="102">
        <f t="shared" si="12"/>
        <v>0</v>
      </c>
      <c r="BB50" s="102">
        <f t="shared" si="13"/>
        <v>0</v>
      </c>
      <c r="BC50" s="108">
        <f>Y50*'Coeficientes adicionales'!$K44</f>
        <v>585451.96675995714</v>
      </c>
      <c r="BD50" s="111">
        <f t="shared" si="27"/>
        <v>0</v>
      </c>
      <c r="BE50" s="103">
        <f>AA50*'Coeficientes adicionales'!$K44</f>
        <v>0</v>
      </c>
      <c r="BF50" s="103">
        <f>AB50*'Coeficientes adicionales'!$K44</f>
        <v>0</v>
      </c>
      <c r="BG50" s="103">
        <f>AC50*'Coeficientes adicionales'!$K44</f>
        <v>0</v>
      </c>
      <c r="BH50" s="103">
        <f>AD50*'Coeficientes adicionales'!$K44</f>
        <v>0</v>
      </c>
      <c r="BI50" s="103">
        <f>AE50*'Coeficientes adicionales'!$K44</f>
        <v>0</v>
      </c>
      <c r="BJ50" s="103">
        <f>AF50*'Coeficientes adicionales'!$K44</f>
        <v>0</v>
      </c>
      <c r="BK50" s="104">
        <f t="shared" si="14"/>
        <v>-4.4408920985006262E-14</v>
      </c>
      <c r="BL50" s="102">
        <f t="shared" si="28"/>
        <v>0</v>
      </c>
      <c r="BM50" s="102">
        <f t="shared" si="15"/>
        <v>0</v>
      </c>
      <c r="BN50" s="102">
        <f t="shared" si="16"/>
        <v>0</v>
      </c>
      <c r="BO50" s="102">
        <f t="shared" si="17"/>
        <v>0</v>
      </c>
      <c r="BP50" s="102">
        <f t="shared" si="18"/>
        <v>0</v>
      </c>
      <c r="BQ50" s="102">
        <f t="shared" si="19"/>
        <v>0</v>
      </c>
      <c r="BR50" s="108">
        <f>Y50*'Coeficientes adicionales'!$L44</f>
        <v>558424.99999999977</v>
      </c>
      <c r="BS50" s="111">
        <f t="shared" si="29"/>
        <v>0</v>
      </c>
      <c r="BT50" s="103">
        <f>AA50*'Coeficientes adicionales'!$L44</f>
        <v>0</v>
      </c>
      <c r="BU50" s="103">
        <f>AB50*'Coeficientes adicionales'!$L44</f>
        <v>0</v>
      </c>
      <c r="BV50" s="103">
        <f>AC50*'Coeficientes adicionales'!$L44</f>
        <v>0</v>
      </c>
      <c r="BW50" s="103">
        <f>AD50*'Coeficientes adicionales'!$L44</f>
        <v>0</v>
      </c>
      <c r="BX50" s="103">
        <f>AE50*'Coeficientes adicionales'!$L44</f>
        <v>0</v>
      </c>
      <c r="BY50" s="103">
        <f>AF50*'Coeficientes adicionales'!$L44</f>
        <v>0</v>
      </c>
      <c r="BZ50" s="104">
        <f t="shared" si="30"/>
        <v>-4.4408920985006262E-14</v>
      </c>
      <c r="CA50" s="102">
        <f t="shared" si="31"/>
        <v>0</v>
      </c>
      <c r="CB50" s="102">
        <f t="shared" si="32"/>
        <v>0</v>
      </c>
      <c r="CC50" s="102">
        <f t="shared" si="33"/>
        <v>0</v>
      </c>
      <c r="CD50" s="102">
        <f t="shared" si="34"/>
        <v>0</v>
      </c>
      <c r="CE50" s="102">
        <f t="shared" si="35"/>
        <v>0</v>
      </c>
      <c r="CF50" s="102">
        <f t="shared" si="36"/>
        <v>0</v>
      </c>
      <c r="CG50" s="108">
        <f>Y50*'Coeficientes adicionales'!$M44</f>
        <v>293514.99999999988</v>
      </c>
      <c r="CH50" s="111">
        <f t="shared" si="37"/>
        <v>0</v>
      </c>
      <c r="CI50" s="103">
        <f>AA50*'Coeficientes adicionales'!$M44</f>
        <v>0</v>
      </c>
      <c r="CJ50" s="103">
        <f>AB50*'Coeficientes adicionales'!$M44</f>
        <v>0</v>
      </c>
      <c r="CK50" s="103">
        <f>AC50*'Coeficientes adicionales'!$M44</f>
        <v>0</v>
      </c>
      <c r="CL50" s="103">
        <f>AD50*'Coeficientes adicionales'!$M44</f>
        <v>0</v>
      </c>
      <c r="CM50" s="103">
        <f>AE50*'Coeficientes adicionales'!$M44</f>
        <v>0</v>
      </c>
      <c r="CN50" s="103">
        <f>AF50*'Coeficientes adicionales'!$M44</f>
        <v>0</v>
      </c>
      <c r="CO50" s="104">
        <f t="shared" si="38"/>
        <v>-4.4408920985006262E-14</v>
      </c>
      <c r="CP50" s="102">
        <f t="shared" si="39"/>
        <v>0</v>
      </c>
      <c r="CQ50" s="102">
        <f t="shared" si="40"/>
        <v>0</v>
      </c>
      <c r="CR50" s="102">
        <f t="shared" si="41"/>
        <v>0</v>
      </c>
      <c r="CS50" s="102">
        <f t="shared" si="42"/>
        <v>0</v>
      </c>
      <c r="CT50" s="102">
        <f t="shared" si="43"/>
        <v>0</v>
      </c>
      <c r="CU50" s="102">
        <f t="shared" si="44"/>
        <v>0</v>
      </c>
      <c r="CV50" s="108">
        <f>Y50*'Coeficientes adicionales'!$N44</f>
        <v>11946.999999999996</v>
      </c>
      <c r="CW50" s="111">
        <f t="shared" si="45"/>
        <v>0</v>
      </c>
      <c r="CX50" s="103">
        <f>AA50*'Coeficientes adicionales'!$N44</f>
        <v>0</v>
      </c>
      <c r="CY50" s="103">
        <f>AB50*'Coeficientes adicionales'!$N44</f>
        <v>0</v>
      </c>
      <c r="CZ50" s="103">
        <f>AC50*'Coeficientes adicionales'!$N44</f>
        <v>0</v>
      </c>
      <c r="DA50" s="103">
        <f>AD50*'Coeficientes adicionales'!$N44</f>
        <v>0</v>
      </c>
      <c r="DB50" s="103">
        <f>AE50*'Coeficientes adicionales'!$N44</f>
        <v>0</v>
      </c>
      <c r="DC50" s="103">
        <f>AF50*'Coeficientes adicionales'!$N44</f>
        <v>0</v>
      </c>
      <c r="DD50" s="104">
        <f t="shared" si="46"/>
        <v>-3.3306690738754696E-14</v>
      </c>
      <c r="DE50" s="102">
        <f t="shared" si="47"/>
        <v>0</v>
      </c>
      <c r="DF50" s="102">
        <f t="shared" si="48"/>
        <v>0</v>
      </c>
      <c r="DG50" s="102">
        <f t="shared" si="49"/>
        <v>0</v>
      </c>
      <c r="DH50" s="102">
        <f t="shared" si="50"/>
        <v>0</v>
      </c>
      <c r="DI50" s="102">
        <f t="shared" si="51"/>
        <v>0</v>
      </c>
      <c r="DJ50" s="102">
        <f t="shared" si="52"/>
        <v>0</v>
      </c>
      <c r="DK50" s="108">
        <f>Y50*'Coeficientes adicionales'!$O44</f>
        <v>252962.99999999991</v>
      </c>
      <c r="DL50" s="111">
        <f t="shared" si="53"/>
        <v>0</v>
      </c>
      <c r="DM50" s="103">
        <f>AA50*'Coeficientes adicionales'!$O44</f>
        <v>0</v>
      </c>
      <c r="DN50" s="103">
        <f>AB50*'Coeficientes adicionales'!$O44</f>
        <v>0</v>
      </c>
      <c r="DO50" s="103">
        <f>AC50*'Coeficientes adicionales'!$O44</f>
        <v>0</v>
      </c>
      <c r="DP50" s="103">
        <f>AD50*'Coeficientes adicionales'!$O44</f>
        <v>0</v>
      </c>
      <c r="DQ50" s="103">
        <f>AE50*'Coeficientes adicionales'!$O44</f>
        <v>0</v>
      </c>
      <c r="DR50" s="103">
        <f>AF50*'Coeficientes adicionales'!$O44</f>
        <v>0</v>
      </c>
      <c r="DS50" s="105">
        <f t="shared" si="54"/>
        <v>-3.3306690738754696E-14</v>
      </c>
      <c r="DT50" s="102">
        <f t="shared" si="55"/>
        <v>0</v>
      </c>
      <c r="DU50" s="102">
        <f t="shared" si="56"/>
        <v>0</v>
      </c>
      <c r="DV50" s="102">
        <f t="shared" si="57"/>
        <v>0</v>
      </c>
      <c r="DW50" s="102">
        <f t="shared" si="58"/>
        <v>0</v>
      </c>
      <c r="DX50" s="102">
        <f t="shared" si="59"/>
        <v>0</v>
      </c>
      <c r="DY50" s="102">
        <f t="shared" si="60"/>
        <v>0</v>
      </c>
    </row>
    <row r="51" spans="1:129" ht="14.7" thickBot="1" x14ac:dyDescent="0.6">
      <c r="A51" s="59">
        <v>43</v>
      </c>
      <c r="B51" s="142" t="s">
        <v>42</v>
      </c>
      <c r="C51" s="4" t="s">
        <v>287</v>
      </c>
      <c r="D51" s="116">
        <f t="shared" si="24"/>
        <v>62628.407011270698</v>
      </c>
      <c r="E51" s="93">
        <f>'Matriz Simetrica'!BY52</f>
        <v>42473.921751908907</v>
      </c>
      <c r="F51" s="93">
        <f>'Matriz Simetrica'!BZ52</f>
        <v>0</v>
      </c>
      <c r="G51" s="93">
        <f>'Matriz Simetrica'!CA52</f>
        <v>0</v>
      </c>
      <c r="H51" s="93">
        <f>'Matriz Simetrica'!CB52</f>
        <v>566.18154003357768</v>
      </c>
      <c r="I51" s="94">
        <f>'Matriz Simetrica'!CC52</f>
        <v>-15897.91543107625</v>
      </c>
      <c r="J51" s="94">
        <f>'Matriz Simetrica'!CD52</f>
        <v>35486.219150404468</v>
      </c>
      <c r="K51" s="95">
        <v>472414.99999999924</v>
      </c>
      <c r="L51" s="60">
        <f>K51*'Coeficientes adicionales'!P45</f>
        <v>19694.999999999971</v>
      </c>
      <c r="M51" s="274">
        <f>'Coeficientes adicionales'!C45</f>
        <v>26886.137191468966</v>
      </c>
      <c r="N51" s="274">
        <f>'Coeficientes adicionales'!D45</f>
        <v>285003</v>
      </c>
      <c r="O51" s="274">
        <f>'Coeficientes adicionales'!E45</f>
        <v>121634</v>
      </c>
      <c r="P51" s="274">
        <f>'Coeficientes adicionales'!F45</f>
        <v>3133</v>
      </c>
      <c r="Q51" s="274">
        <f>'Coeficientes adicionales'!G45</f>
        <v>160236</v>
      </c>
      <c r="R51" s="96">
        <f>IFERROR(D51+VLOOKUP(C51,'Componentes demanda final'!$D$9:$K$79,2,0),D51)</f>
        <v>62628.407011270698</v>
      </c>
      <c r="S51" s="57">
        <f>IFERROR(E51+VLOOKUP($C51,'Componentes demanda final'!$D$9:$K$79,3,0),E51)</f>
        <v>42473.921751908907</v>
      </c>
      <c r="T51" s="57">
        <f>IFERROR(F51+VLOOKUP($C51,'Componentes demanda final'!$D$9:$K$79,4,0),F51)</f>
        <v>0</v>
      </c>
      <c r="U51" s="57">
        <f>IFERROR(G51+VLOOKUP($C51,'Componentes demanda final'!$D$9:$K$79,5,0),G51)</f>
        <v>0</v>
      </c>
      <c r="V51" s="57">
        <f>IFERROR(H51+VLOOKUP($C51,'Componentes demanda final'!$D$9:$K$79,6,0),H51)</f>
        <v>566.18154003357768</v>
      </c>
      <c r="W51" s="57">
        <f>IFERROR(I51+VLOOKUP($C51,'Componentes demanda final'!$D$9:$K$79,7,0),I51)</f>
        <v>-15897.91543107625</v>
      </c>
      <c r="X51" s="57">
        <f>IFERROR(J51+VLOOKUP($C51,'Componentes demanda final'!$D$9:$K$79,8,0),J51)</f>
        <v>35486.219150404468</v>
      </c>
      <c r="Y51" s="98">
        <v>472414.99999999924</v>
      </c>
      <c r="Z51" s="110">
        <f t="shared" si="61"/>
        <v>0</v>
      </c>
      <c r="AA51" s="103">
        <v>0</v>
      </c>
      <c r="AB51" s="103">
        <v>0</v>
      </c>
      <c r="AC51" s="103">
        <v>0</v>
      </c>
      <c r="AD51" s="103">
        <v>0</v>
      </c>
      <c r="AE51" s="103">
        <v>0</v>
      </c>
      <c r="AF51" s="103">
        <v>0</v>
      </c>
      <c r="AG51" s="114">
        <f t="shared" si="62"/>
        <v>0</v>
      </c>
      <c r="AH51" s="113">
        <f t="shared" si="25"/>
        <v>0</v>
      </c>
      <c r="AI51" s="102">
        <f t="shared" si="2"/>
        <v>0</v>
      </c>
      <c r="AJ51" s="102">
        <f t="shared" si="3"/>
        <v>0</v>
      </c>
      <c r="AK51" s="102">
        <f t="shared" si="4"/>
        <v>0</v>
      </c>
      <c r="AL51" s="102">
        <f t="shared" si="5"/>
        <v>0</v>
      </c>
      <c r="AM51" s="102">
        <f t="shared" si="6"/>
        <v>0</v>
      </c>
      <c r="AN51" s="108">
        <f>+ROUND(Y51*'Coeficientes adicionales'!$P45,1)</f>
        <v>19695</v>
      </c>
      <c r="AO51" s="110">
        <f t="shared" si="63"/>
        <v>2.9103830456733704E-11</v>
      </c>
      <c r="AP51" s="103">
        <f>AA51*'Coeficientes adicionales'!$P45</f>
        <v>0</v>
      </c>
      <c r="AQ51" s="103">
        <f>AB51*'Coeficientes adicionales'!$P45</f>
        <v>0</v>
      </c>
      <c r="AR51" s="103">
        <f>AC51*'Coeficientes adicionales'!$P45</f>
        <v>0</v>
      </c>
      <c r="AS51" s="103">
        <f>AD51*'Coeficientes adicionales'!$P45</f>
        <v>0</v>
      </c>
      <c r="AT51" s="103">
        <f>AE51*'Coeficientes adicionales'!$P45</f>
        <v>0</v>
      </c>
      <c r="AU51" s="103">
        <f>AF51*'Coeficientes adicionales'!$P45</f>
        <v>0</v>
      </c>
      <c r="AV51" s="105">
        <f t="shared" si="64"/>
        <v>1.5543122344752192E-13</v>
      </c>
      <c r="AW51" s="102">
        <f t="shared" si="26"/>
        <v>0</v>
      </c>
      <c r="AX51" s="102">
        <f t="shared" si="9"/>
        <v>0</v>
      </c>
      <c r="AY51" s="102">
        <f t="shared" si="10"/>
        <v>0</v>
      </c>
      <c r="AZ51" s="102">
        <f t="shared" si="11"/>
        <v>0</v>
      </c>
      <c r="BA51" s="102">
        <f t="shared" si="12"/>
        <v>0</v>
      </c>
      <c r="BB51" s="102">
        <f t="shared" si="13"/>
        <v>0</v>
      </c>
      <c r="BC51" s="108">
        <f>Y51*'Coeficientes adicionales'!$K45</f>
        <v>26886.137191468926</v>
      </c>
      <c r="BD51" s="110">
        <f t="shared" si="27"/>
        <v>-4.0017766878008842E-11</v>
      </c>
      <c r="BE51" s="103">
        <f>AA51*'Coeficientes adicionales'!$K45</f>
        <v>0</v>
      </c>
      <c r="BF51" s="103">
        <f>AB51*'Coeficientes adicionales'!$K45</f>
        <v>0</v>
      </c>
      <c r="BG51" s="103">
        <f>AC51*'Coeficientes adicionales'!$K45</f>
        <v>0</v>
      </c>
      <c r="BH51" s="103">
        <f>AD51*'Coeficientes adicionales'!$K45</f>
        <v>0</v>
      </c>
      <c r="BI51" s="103">
        <f>AE51*'Coeficientes adicionales'!$K45</f>
        <v>0</v>
      </c>
      <c r="BJ51" s="103">
        <f>AF51*'Coeficientes adicionales'!$K45</f>
        <v>0</v>
      </c>
      <c r="BK51" s="104">
        <f t="shared" si="14"/>
        <v>-1.4432899320127035E-13</v>
      </c>
      <c r="BL51" s="102">
        <f t="shared" si="28"/>
        <v>0</v>
      </c>
      <c r="BM51" s="102">
        <f t="shared" si="15"/>
        <v>0</v>
      </c>
      <c r="BN51" s="102">
        <f t="shared" si="16"/>
        <v>0</v>
      </c>
      <c r="BO51" s="102">
        <f t="shared" si="17"/>
        <v>0</v>
      </c>
      <c r="BP51" s="102">
        <f t="shared" si="18"/>
        <v>0</v>
      </c>
      <c r="BQ51" s="102">
        <f t="shared" si="19"/>
        <v>0</v>
      </c>
      <c r="BR51" s="108">
        <f>Y51*'Coeficientes adicionales'!$L45</f>
        <v>285002.99999999953</v>
      </c>
      <c r="BS51" s="110">
        <f t="shared" si="29"/>
        <v>-4.6566128730773926E-10</v>
      </c>
      <c r="BT51" s="103">
        <f>AA51*'Coeficientes adicionales'!$L45</f>
        <v>0</v>
      </c>
      <c r="BU51" s="103">
        <f>AB51*'Coeficientes adicionales'!$L45</f>
        <v>0</v>
      </c>
      <c r="BV51" s="103">
        <f>AC51*'Coeficientes adicionales'!$L45</f>
        <v>0</v>
      </c>
      <c r="BW51" s="103">
        <f>AD51*'Coeficientes adicionales'!$L45</f>
        <v>0</v>
      </c>
      <c r="BX51" s="103">
        <f>AE51*'Coeficientes adicionales'!$L45</f>
        <v>0</v>
      </c>
      <c r="BY51" s="103">
        <f>AF51*'Coeficientes adicionales'!$L45</f>
        <v>0</v>
      </c>
      <c r="BZ51" s="104">
        <f t="shared" si="30"/>
        <v>-1.6653345369377348E-13</v>
      </c>
      <c r="CA51" s="102">
        <f t="shared" si="31"/>
        <v>0</v>
      </c>
      <c r="CB51" s="102">
        <f t="shared" si="32"/>
        <v>0</v>
      </c>
      <c r="CC51" s="102">
        <f t="shared" si="33"/>
        <v>0</v>
      </c>
      <c r="CD51" s="102">
        <f t="shared" si="34"/>
        <v>0</v>
      </c>
      <c r="CE51" s="102">
        <f t="shared" si="35"/>
        <v>0</v>
      </c>
      <c r="CF51" s="102">
        <f t="shared" si="36"/>
        <v>0</v>
      </c>
      <c r="CG51" s="108">
        <f>Y51*'Coeficientes adicionales'!$M45</f>
        <v>121633.99999999981</v>
      </c>
      <c r="CH51" s="110">
        <f t="shared" si="37"/>
        <v>-1.8917489796876907E-10</v>
      </c>
      <c r="CI51" s="103">
        <f>AA51*'Coeficientes adicionales'!$M45</f>
        <v>0</v>
      </c>
      <c r="CJ51" s="103">
        <f>AB51*'Coeficientes adicionales'!$M45</f>
        <v>0</v>
      </c>
      <c r="CK51" s="103">
        <f>AC51*'Coeficientes adicionales'!$M45</f>
        <v>0</v>
      </c>
      <c r="CL51" s="103">
        <f>AD51*'Coeficientes adicionales'!$M45</f>
        <v>0</v>
      </c>
      <c r="CM51" s="103">
        <f>AE51*'Coeficientes adicionales'!$M45</f>
        <v>0</v>
      </c>
      <c r="CN51" s="103">
        <f>AF51*'Coeficientes adicionales'!$M45</f>
        <v>0</v>
      </c>
      <c r="CO51" s="104">
        <f t="shared" si="38"/>
        <v>-1.5543122344752192E-13</v>
      </c>
      <c r="CP51" s="102">
        <f t="shared" si="39"/>
        <v>0</v>
      </c>
      <c r="CQ51" s="102">
        <f t="shared" si="40"/>
        <v>0</v>
      </c>
      <c r="CR51" s="102">
        <f t="shared" si="41"/>
        <v>0</v>
      </c>
      <c r="CS51" s="102">
        <f t="shared" si="42"/>
        <v>0</v>
      </c>
      <c r="CT51" s="102">
        <f t="shared" si="43"/>
        <v>0</v>
      </c>
      <c r="CU51" s="102">
        <f t="shared" si="44"/>
        <v>0</v>
      </c>
      <c r="CV51" s="108">
        <f>Y51*'Coeficientes adicionales'!$N45</f>
        <v>3132.9999999999955</v>
      </c>
      <c r="CW51" s="110">
        <f t="shared" si="45"/>
        <v>-4.5474735088646412E-12</v>
      </c>
      <c r="CX51" s="103">
        <f>AA51*'Coeficientes adicionales'!$N45</f>
        <v>0</v>
      </c>
      <c r="CY51" s="103">
        <f>AB51*'Coeficientes adicionales'!$N45</f>
        <v>0</v>
      </c>
      <c r="CZ51" s="103">
        <f>AC51*'Coeficientes adicionales'!$N45</f>
        <v>0</v>
      </c>
      <c r="DA51" s="103">
        <f>AD51*'Coeficientes adicionales'!$N45</f>
        <v>0</v>
      </c>
      <c r="DB51" s="103">
        <f>AE51*'Coeficientes adicionales'!$N45</f>
        <v>0</v>
      </c>
      <c r="DC51" s="103">
        <f>AF51*'Coeficientes adicionales'!$N45</f>
        <v>0</v>
      </c>
      <c r="DD51" s="104">
        <f t="shared" si="46"/>
        <v>-1.4432899320127035E-13</v>
      </c>
      <c r="DE51" s="102">
        <f t="shared" si="47"/>
        <v>0</v>
      </c>
      <c r="DF51" s="102">
        <f t="shared" si="48"/>
        <v>0</v>
      </c>
      <c r="DG51" s="102">
        <f t="shared" si="49"/>
        <v>0</v>
      </c>
      <c r="DH51" s="102">
        <f t="shared" si="50"/>
        <v>0</v>
      </c>
      <c r="DI51" s="102">
        <f t="shared" si="51"/>
        <v>0</v>
      </c>
      <c r="DJ51" s="102">
        <f t="shared" si="52"/>
        <v>0</v>
      </c>
      <c r="DK51" s="108">
        <f>Y51*'Coeficientes adicionales'!$O45</f>
        <v>160235.99999999977</v>
      </c>
      <c r="DL51" s="110">
        <f t="shared" si="53"/>
        <v>-2.3283064365386963E-10</v>
      </c>
      <c r="DM51" s="103">
        <f>AA51*'Coeficientes adicionales'!$O45</f>
        <v>0</v>
      </c>
      <c r="DN51" s="103">
        <f>AB51*'Coeficientes adicionales'!$O45</f>
        <v>0</v>
      </c>
      <c r="DO51" s="103">
        <f>AC51*'Coeficientes adicionales'!$O45</f>
        <v>0</v>
      </c>
      <c r="DP51" s="103">
        <f>AD51*'Coeficientes adicionales'!$O45</f>
        <v>0</v>
      </c>
      <c r="DQ51" s="103">
        <f>AE51*'Coeficientes adicionales'!$O45</f>
        <v>0</v>
      </c>
      <c r="DR51" s="103">
        <f>AF51*'Coeficientes adicionales'!$O45</f>
        <v>0</v>
      </c>
      <c r="DS51" s="105">
        <f t="shared" si="54"/>
        <v>-1.4432899320127035E-13</v>
      </c>
      <c r="DT51" s="102">
        <f t="shared" si="55"/>
        <v>0</v>
      </c>
      <c r="DU51" s="102">
        <f t="shared" si="56"/>
        <v>0</v>
      </c>
      <c r="DV51" s="102">
        <f t="shared" si="57"/>
        <v>0</v>
      </c>
      <c r="DW51" s="102">
        <f t="shared" si="58"/>
        <v>0</v>
      </c>
      <c r="DX51" s="102">
        <f t="shared" si="59"/>
        <v>0</v>
      </c>
      <c r="DY51" s="102">
        <f t="shared" si="60"/>
        <v>0</v>
      </c>
    </row>
    <row r="52" spans="1:129" ht="14.7" thickBot="1" x14ac:dyDescent="0.6">
      <c r="A52" s="59">
        <v>44</v>
      </c>
      <c r="B52" s="142" t="s">
        <v>43</v>
      </c>
      <c r="C52" s="4" t="s">
        <v>150</v>
      </c>
      <c r="D52" s="116">
        <f t="shared" si="24"/>
        <v>422.36579007705041</v>
      </c>
      <c r="E52" s="93">
        <f>'Matriz Simetrica'!BY53</f>
        <v>7562.4164357295649</v>
      </c>
      <c r="F52" s="93">
        <f>'Matriz Simetrica'!BZ53</f>
        <v>0</v>
      </c>
      <c r="G52" s="93">
        <f>'Matriz Simetrica'!CA53</f>
        <v>0</v>
      </c>
      <c r="H52" s="93">
        <f>'Matriz Simetrica'!CB53</f>
        <v>324.39923025930648</v>
      </c>
      <c r="I52" s="94">
        <f>'Matriz Simetrica'!CC53</f>
        <v>-17844.867982134983</v>
      </c>
      <c r="J52" s="94">
        <f>'Matriz Simetrica'!CD53</f>
        <v>10380.418106223162</v>
      </c>
      <c r="K52" s="95">
        <v>1690762.9999999967</v>
      </c>
      <c r="L52" s="60">
        <f>K52*'Coeficientes adicionales'!P46</f>
        <v>20195.99999999996</v>
      </c>
      <c r="M52" s="274">
        <f>'Coeficientes adicionales'!C46</f>
        <v>101630.549036827</v>
      </c>
      <c r="N52" s="274">
        <f>'Coeficientes adicionales'!D46</f>
        <v>696816</v>
      </c>
      <c r="O52" s="274">
        <f>'Coeficientes adicionales'!E46</f>
        <v>231193</v>
      </c>
      <c r="P52" s="274">
        <f>'Coeficientes adicionales'!F46</f>
        <v>8384</v>
      </c>
      <c r="Q52" s="274">
        <f>'Coeficientes adicionales'!G46</f>
        <v>457239</v>
      </c>
      <c r="R52" s="96">
        <f>IFERROR(D52+VLOOKUP(C52,'Componentes demanda final'!$D$9:$K$79,2,0),D52)</f>
        <v>422.36579007705041</v>
      </c>
      <c r="S52" s="57">
        <f>IFERROR(E52+VLOOKUP($C52,'Componentes demanda final'!$D$9:$K$79,3,0),E52)</f>
        <v>7562.4164357295649</v>
      </c>
      <c r="T52" s="57">
        <f>IFERROR(F52+VLOOKUP($C52,'Componentes demanda final'!$D$9:$K$79,4,0),F52)</f>
        <v>0</v>
      </c>
      <c r="U52" s="57">
        <f>IFERROR(G52+VLOOKUP($C52,'Componentes demanda final'!$D$9:$K$79,5,0),G52)</f>
        <v>0</v>
      </c>
      <c r="V52" s="57">
        <f>IFERROR(H52+VLOOKUP($C52,'Componentes demanda final'!$D$9:$K$79,6,0),H52)</f>
        <v>324.39923025930648</v>
      </c>
      <c r="W52" s="57">
        <f>IFERROR(I52+VLOOKUP($C52,'Componentes demanda final'!$D$9:$K$79,7,0),I52)</f>
        <v>-17844.867982134983</v>
      </c>
      <c r="X52" s="57">
        <f>IFERROR(J52+VLOOKUP($C52,'Componentes demanda final'!$D$9:$K$79,8,0),J52)</f>
        <v>10380.418106223162</v>
      </c>
      <c r="Y52" s="98">
        <v>1690762.9999999967</v>
      </c>
      <c r="Z52" s="110">
        <f t="shared" si="61"/>
        <v>0</v>
      </c>
      <c r="AA52" s="103">
        <v>0</v>
      </c>
      <c r="AB52" s="103">
        <v>0</v>
      </c>
      <c r="AC52" s="103">
        <v>0</v>
      </c>
      <c r="AD52" s="103">
        <v>0</v>
      </c>
      <c r="AE52" s="103">
        <v>0</v>
      </c>
      <c r="AF52" s="103">
        <v>0</v>
      </c>
      <c r="AG52" s="114">
        <f t="shared" si="62"/>
        <v>0</v>
      </c>
      <c r="AH52" s="113">
        <f t="shared" si="25"/>
        <v>0</v>
      </c>
      <c r="AI52" s="102">
        <f t="shared" si="2"/>
        <v>0</v>
      </c>
      <c r="AJ52" s="102">
        <f t="shared" si="3"/>
        <v>0</v>
      </c>
      <c r="AK52" s="102">
        <f t="shared" si="4"/>
        <v>0</v>
      </c>
      <c r="AL52" s="102">
        <f t="shared" si="5"/>
        <v>0</v>
      </c>
      <c r="AM52" s="102">
        <f t="shared" si="6"/>
        <v>0</v>
      </c>
      <c r="AN52" s="108">
        <f>+ROUND(Y52*'Coeficientes adicionales'!$P46,1)</f>
        <v>20196</v>
      </c>
      <c r="AO52" s="110">
        <f t="shared" si="63"/>
        <v>4.0017766878008842E-11</v>
      </c>
      <c r="AP52" s="103">
        <f>AA52*'Coeficientes adicionales'!$P46</f>
        <v>0</v>
      </c>
      <c r="AQ52" s="103">
        <f>AB52*'Coeficientes adicionales'!$P46</f>
        <v>0</v>
      </c>
      <c r="AR52" s="103">
        <f>AC52*'Coeficientes adicionales'!$P46</f>
        <v>0</v>
      </c>
      <c r="AS52" s="103">
        <f>AD52*'Coeficientes adicionales'!$P46</f>
        <v>0</v>
      </c>
      <c r="AT52" s="103">
        <f>AE52*'Coeficientes adicionales'!$P46</f>
        <v>0</v>
      </c>
      <c r="AU52" s="103">
        <f>AF52*'Coeficientes adicionales'!$P46</f>
        <v>0</v>
      </c>
      <c r="AV52" s="105">
        <f t="shared" si="64"/>
        <v>1.9984014443252818E-13</v>
      </c>
      <c r="AW52" s="102">
        <f t="shared" si="26"/>
        <v>0</v>
      </c>
      <c r="AX52" s="102">
        <f t="shared" si="9"/>
        <v>0</v>
      </c>
      <c r="AY52" s="102">
        <f t="shared" si="10"/>
        <v>0</v>
      </c>
      <c r="AZ52" s="102">
        <f t="shared" si="11"/>
        <v>0</v>
      </c>
      <c r="BA52" s="102">
        <f t="shared" si="12"/>
        <v>0</v>
      </c>
      <c r="BB52" s="102">
        <f t="shared" si="13"/>
        <v>0</v>
      </c>
      <c r="BC52" s="108">
        <f>Y52*'Coeficientes adicionales'!$K46</f>
        <v>101630.54903682679</v>
      </c>
      <c r="BD52" s="110">
        <f t="shared" si="27"/>
        <v>-2.0372681319713593E-10</v>
      </c>
      <c r="BE52" s="103">
        <f>AA52*'Coeficientes adicionales'!$K46</f>
        <v>0</v>
      </c>
      <c r="BF52" s="103">
        <f>AB52*'Coeficientes adicionales'!$K46</f>
        <v>0</v>
      </c>
      <c r="BG52" s="103">
        <f>AC52*'Coeficientes adicionales'!$K46</f>
        <v>0</v>
      </c>
      <c r="BH52" s="103">
        <f>AD52*'Coeficientes adicionales'!$K46</f>
        <v>0</v>
      </c>
      <c r="BI52" s="103">
        <f>AE52*'Coeficientes adicionales'!$K46</f>
        <v>0</v>
      </c>
      <c r="BJ52" s="103">
        <f>AF52*'Coeficientes adicionales'!$K46</f>
        <v>0</v>
      </c>
      <c r="BK52" s="104">
        <f t="shared" si="14"/>
        <v>-1.9984014443252818E-13</v>
      </c>
      <c r="BL52" s="102">
        <f t="shared" si="28"/>
        <v>0</v>
      </c>
      <c r="BM52" s="102">
        <f t="shared" si="15"/>
        <v>0</v>
      </c>
      <c r="BN52" s="102">
        <f t="shared" si="16"/>
        <v>0</v>
      </c>
      <c r="BO52" s="102">
        <f t="shared" si="17"/>
        <v>0</v>
      </c>
      <c r="BP52" s="102">
        <f t="shared" si="18"/>
        <v>0</v>
      </c>
      <c r="BQ52" s="102">
        <f t="shared" si="19"/>
        <v>0</v>
      </c>
      <c r="BR52" s="108">
        <f>Y52*'Coeficientes adicionales'!$L46</f>
        <v>696815.99999999872</v>
      </c>
      <c r="BS52" s="110">
        <f t="shared" si="29"/>
        <v>-1.280568540096283E-9</v>
      </c>
      <c r="BT52" s="103">
        <f>AA52*'Coeficientes adicionales'!$L46</f>
        <v>0</v>
      </c>
      <c r="BU52" s="103">
        <f>AB52*'Coeficientes adicionales'!$L46</f>
        <v>0</v>
      </c>
      <c r="BV52" s="103">
        <f>AC52*'Coeficientes adicionales'!$L46</f>
        <v>0</v>
      </c>
      <c r="BW52" s="103">
        <f>AD52*'Coeficientes adicionales'!$L46</f>
        <v>0</v>
      </c>
      <c r="BX52" s="103">
        <f>AE52*'Coeficientes adicionales'!$L46</f>
        <v>0</v>
      </c>
      <c r="BY52" s="103">
        <f>AF52*'Coeficientes adicionales'!$L46</f>
        <v>0</v>
      </c>
      <c r="BZ52" s="104">
        <f t="shared" si="30"/>
        <v>-1.8873791418627661E-13</v>
      </c>
      <c r="CA52" s="102">
        <f t="shared" si="31"/>
        <v>0</v>
      </c>
      <c r="CB52" s="102">
        <f t="shared" si="32"/>
        <v>0</v>
      </c>
      <c r="CC52" s="102">
        <f t="shared" si="33"/>
        <v>0</v>
      </c>
      <c r="CD52" s="102">
        <f t="shared" si="34"/>
        <v>0</v>
      </c>
      <c r="CE52" s="102">
        <f t="shared" si="35"/>
        <v>0</v>
      </c>
      <c r="CF52" s="102">
        <f t="shared" si="36"/>
        <v>0</v>
      </c>
      <c r="CG52" s="108">
        <f>Y52*'Coeficientes adicionales'!$M46</f>
        <v>231192.99999999956</v>
      </c>
      <c r="CH52" s="110">
        <f t="shared" si="37"/>
        <v>-4.3655745685100555E-10</v>
      </c>
      <c r="CI52" s="103">
        <f>AA52*'Coeficientes adicionales'!$M46</f>
        <v>0</v>
      </c>
      <c r="CJ52" s="103">
        <f>AB52*'Coeficientes adicionales'!$M46</f>
        <v>0</v>
      </c>
      <c r="CK52" s="103">
        <f>AC52*'Coeficientes adicionales'!$M46</f>
        <v>0</v>
      </c>
      <c r="CL52" s="103">
        <f>AD52*'Coeficientes adicionales'!$M46</f>
        <v>0</v>
      </c>
      <c r="CM52" s="103">
        <f>AE52*'Coeficientes adicionales'!$M46</f>
        <v>0</v>
      </c>
      <c r="CN52" s="103">
        <f>AF52*'Coeficientes adicionales'!$M46</f>
        <v>0</v>
      </c>
      <c r="CO52" s="104">
        <f t="shared" si="38"/>
        <v>-1.8873791418627661E-13</v>
      </c>
      <c r="CP52" s="102">
        <f t="shared" si="39"/>
        <v>0</v>
      </c>
      <c r="CQ52" s="102">
        <f t="shared" si="40"/>
        <v>0</v>
      </c>
      <c r="CR52" s="102">
        <f t="shared" si="41"/>
        <v>0</v>
      </c>
      <c r="CS52" s="102">
        <f t="shared" si="42"/>
        <v>0</v>
      </c>
      <c r="CT52" s="102">
        <f t="shared" si="43"/>
        <v>0</v>
      </c>
      <c r="CU52" s="102">
        <f t="shared" si="44"/>
        <v>0</v>
      </c>
      <c r="CV52" s="108">
        <f>Y52*'Coeficientes adicionales'!$N46</f>
        <v>8383.9999999999836</v>
      </c>
      <c r="CW52" s="110">
        <f t="shared" si="45"/>
        <v>-1.6370904631912708E-11</v>
      </c>
      <c r="CX52" s="103">
        <f>AA52*'Coeficientes adicionales'!$N46</f>
        <v>0</v>
      </c>
      <c r="CY52" s="103">
        <f>AB52*'Coeficientes adicionales'!$N46</f>
        <v>0</v>
      </c>
      <c r="CZ52" s="103">
        <f>AC52*'Coeficientes adicionales'!$N46</f>
        <v>0</v>
      </c>
      <c r="DA52" s="103">
        <f>AD52*'Coeficientes adicionales'!$N46</f>
        <v>0</v>
      </c>
      <c r="DB52" s="103">
        <f>AE52*'Coeficientes adicionales'!$N46</f>
        <v>0</v>
      </c>
      <c r="DC52" s="103">
        <f>AF52*'Coeficientes adicionales'!$N46</f>
        <v>0</v>
      </c>
      <c r="DD52" s="104">
        <f t="shared" si="46"/>
        <v>-1.9984014443252818E-13</v>
      </c>
      <c r="DE52" s="102">
        <f t="shared" si="47"/>
        <v>0</v>
      </c>
      <c r="DF52" s="102">
        <f t="shared" si="48"/>
        <v>0</v>
      </c>
      <c r="DG52" s="102">
        <f t="shared" si="49"/>
        <v>0</v>
      </c>
      <c r="DH52" s="102">
        <f t="shared" si="50"/>
        <v>0</v>
      </c>
      <c r="DI52" s="102">
        <f t="shared" si="51"/>
        <v>0</v>
      </c>
      <c r="DJ52" s="102">
        <f t="shared" si="52"/>
        <v>0</v>
      </c>
      <c r="DK52" s="108">
        <f>Y52*'Coeficientes adicionales'!$O46</f>
        <v>457238.99999999907</v>
      </c>
      <c r="DL52" s="110">
        <f t="shared" si="53"/>
        <v>-9.3132257461547852E-10</v>
      </c>
      <c r="DM52" s="103">
        <f>AA52*'Coeficientes adicionales'!$O46</f>
        <v>0</v>
      </c>
      <c r="DN52" s="103">
        <f>AB52*'Coeficientes adicionales'!$O46</f>
        <v>0</v>
      </c>
      <c r="DO52" s="103">
        <f>AC52*'Coeficientes adicionales'!$O46</f>
        <v>0</v>
      </c>
      <c r="DP52" s="103">
        <f>AD52*'Coeficientes adicionales'!$O46</f>
        <v>0</v>
      </c>
      <c r="DQ52" s="103">
        <f>AE52*'Coeficientes adicionales'!$O46</f>
        <v>0</v>
      </c>
      <c r="DR52" s="103">
        <f>AF52*'Coeficientes adicionales'!$O46</f>
        <v>0</v>
      </c>
      <c r="DS52" s="105">
        <f t="shared" si="54"/>
        <v>-1.9984014443252818E-13</v>
      </c>
      <c r="DT52" s="102">
        <f t="shared" si="55"/>
        <v>0</v>
      </c>
      <c r="DU52" s="102">
        <f t="shared" si="56"/>
        <v>0</v>
      </c>
      <c r="DV52" s="102">
        <f t="shared" si="57"/>
        <v>0</v>
      </c>
      <c r="DW52" s="102">
        <f t="shared" si="58"/>
        <v>0</v>
      </c>
      <c r="DX52" s="102">
        <f t="shared" si="59"/>
        <v>0</v>
      </c>
      <c r="DY52" s="102">
        <f t="shared" si="60"/>
        <v>0</v>
      </c>
    </row>
    <row r="53" spans="1:129" ht="14.7" thickBot="1" x14ac:dyDescent="0.6">
      <c r="A53" s="59">
        <v>45</v>
      </c>
      <c r="B53" s="142" t="s">
        <v>44</v>
      </c>
      <c r="C53" s="4" t="s">
        <v>288</v>
      </c>
      <c r="D53" s="116">
        <f t="shared" si="24"/>
        <v>399253.91711551248</v>
      </c>
      <c r="E53" s="93">
        <f>'Matriz Simetrica'!BY54</f>
        <v>21213.91436465221</v>
      </c>
      <c r="F53" s="93">
        <f>'Matriz Simetrica'!BZ54</f>
        <v>0</v>
      </c>
      <c r="G53" s="93">
        <f>'Matriz Simetrica'!CA54</f>
        <v>0</v>
      </c>
      <c r="H53" s="93">
        <f>'Matriz Simetrica'!CB54</f>
        <v>18015.223810477462</v>
      </c>
      <c r="I53" s="94">
        <f>'Matriz Simetrica'!CC54</f>
        <v>-32422.089296338578</v>
      </c>
      <c r="J53" s="94">
        <f>'Matriz Simetrica'!CD54</f>
        <v>392446.86823672138</v>
      </c>
      <c r="K53" s="95">
        <v>1271294.9999999998</v>
      </c>
      <c r="L53" s="60">
        <f>K53*'Coeficientes adicionales'!P47</f>
        <v>5324.9999999999991</v>
      </c>
      <c r="M53" s="274">
        <f>'Coeficientes adicionales'!C47</f>
        <v>331095.02065297484</v>
      </c>
      <c r="N53" s="274">
        <f>'Coeficientes adicionales'!D47</f>
        <v>267750</v>
      </c>
      <c r="O53" s="274">
        <f>'Coeficientes adicionales'!E47</f>
        <v>70093</v>
      </c>
      <c r="P53" s="274">
        <f>'Coeficientes adicionales'!F47</f>
        <v>4404</v>
      </c>
      <c r="Q53" s="274">
        <f>'Coeficientes adicionales'!G47</f>
        <v>193253</v>
      </c>
      <c r="R53" s="96">
        <f>IFERROR(D53+VLOOKUP(C53,'Componentes demanda final'!$D$9:$K$79,2,0),D53)</f>
        <v>399253.91711551248</v>
      </c>
      <c r="S53" s="57">
        <f>IFERROR(E53+VLOOKUP($C53,'Componentes demanda final'!$D$9:$K$79,3,0),E53)</f>
        <v>21213.91436465221</v>
      </c>
      <c r="T53" s="57">
        <f>IFERROR(F53+VLOOKUP($C53,'Componentes demanda final'!$D$9:$K$79,4,0),F53)</f>
        <v>0</v>
      </c>
      <c r="U53" s="57">
        <f>IFERROR(G53+VLOOKUP($C53,'Componentes demanda final'!$D$9:$K$79,5,0),G53)</f>
        <v>0</v>
      </c>
      <c r="V53" s="57">
        <f>IFERROR(H53+VLOOKUP($C53,'Componentes demanda final'!$D$9:$K$79,6,0),H53)</f>
        <v>18015.223810477462</v>
      </c>
      <c r="W53" s="57">
        <f>IFERROR(I53+VLOOKUP($C53,'Componentes demanda final'!$D$9:$K$79,7,0),I53)</f>
        <v>-32422.089296338578</v>
      </c>
      <c r="X53" s="57">
        <f>IFERROR(J53+VLOOKUP($C53,'Componentes demanda final'!$D$9:$K$79,8,0),J53)</f>
        <v>392446.86823672138</v>
      </c>
      <c r="Y53" s="98">
        <v>1271294.9999999998</v>
      </c>
      <c r="Z53" s="110">
        <f t="shared" si="61"/>
        <v>0</v>
      </c>
      <c r="AA53" s="103">
        <v>0</v>
      </c>
      <c r="AB53" s="103">
        <v>0</v>
      </c>
      <c r="AC53" s="103">
        <v>0</v>
      </c>
      <c r="AD53" s="103">
        <v>0</v>
      </c>
      <c r="AE53" s="103">
        <v>0</v>
      </c>
      <c r="AF53" s="103">
        <v>0</v>
      </c>
      <c r="AG53" s="114">
        <f t="shared" si="62"/>
        <v>0</v>
      </c>
      <c r="AH53" s="113">
        <f t="shared" si="25"/>
        <v>0</v>
      </c>
      <c r="AI53" s="102">
        <f t="shared" si="2"/>
        <v>0</v>
      </c>
      <c r="AJ53" s="102">
        <f t="shared" si="3"/>
        <v>0</v>
      </c>
      <c r="AK53" s="102">
        <f t="shared" si="4"/>
        <v>0</v>
      </c>
      <c r="AL53" s="102">
        <f t="shared" si="5"/>
        <v>0</v>
      </c>
      <c r="AM53" s="102">
        <f t="shared" si="6"/>
        <v>0</v>
      </c>
      <c r="AN53" s="108">
        <f>+ROUND(Y53*'Coeficientes adicionales'!$P47,1)</f>
        <v>5325</v>
      </c>
      <c r="AO53" s="110">
        <f t="shared" si="63"/>
        <v>0</v>
      </c>
      <c r="AP53" s="103">
        <f>AA53*'Coeficientes adicionales'!$P47</f>
        <v>0</v>
      </c>
      <c r="AQ53" s="103">
        <f>AB53*'Coeficientes adicionales'!$P47</f>
        <v>0</v>
      </c>
      <c r="AR53" s="103">
        <f>AC53*'Coeficientes adicionales'!$P47</f>
        <v>0</v>
      </c>
      <c r="AS53" s="103">
        <f>AD53*'Coeficientes adicionales'!$P47</f>
        <v>0</v>
      </c>
      <c r="AT53" s="103">
        <f>AE53*'Coeficientes adicionales'!$P47</f>
        <v>0</v>
      </c>
      <c r="AU53" s="103">
        <f>AF53*'Coeficientes adicionales'!$P47</f>
        <v>0</v>
      </c>
      <c r="AV53" s="105">
        <f>+((AN53/L53)-1)*100</f>
        <v>2.2204460492503131E-14</v>
      </c>
      <c r="AW53" s="102">
        <f t="shared" si="26"/>
        <v>0</v>
      </c>
      <c r="AX53" s="102">
        <f t="shared" si="9"/>
        <v>0</v>
      </c>
      <c r="AY53" s="102">
        <f t="shared" si="10"/>
        <v>0</v>
      </c>
      <c r="AZ53" s="102">
        <f t="shared" si="11"/>
        <v>0</v>
      </c>
      <c r="BA53" s="102">
        <f t="shared" si="12"/>
        <v>0</v>
      </c>
      <c r="BB53" s="102">
        <f t="shared" si="13"/>
        <v>0</v>
      </c>
      <c r="BC53" s="108">
        <f>Y53*'Coeficientes adicionales'!$K47</f>
        <v>331095.02065297472</v>
      </c>
      <c r="BD53" s="110">
        <f t="shared" si="27"/>
        <v>0</v>
      </c>
      <c r="BE53" s="103">
        <f>AA53*'Coeficientes adicionales'!$K47</f>
        <v>0</v>
      </c>
      <c r="BF53" s="103">
        <f>AB53*'Coeficientes adicionales'!$K47</f>
        <v>0</v>
      </c>
      <c r="BG53" s="103">
        <f>AC53*'Coeficientes adicionales'!$K47</f>
        <v>0</v>
      </c>
      <c r="BH53" s="103">
        <f>AD53*'Coeficientes adicionales'!$K47</f>
        <v>0</v>
      </c>
      <c r="BI53" s="103">
        <f>AE53*'Coeficientes adicionales'!$K47</f>
        <v>0</v>
      </c>
      <c r="BJ53" s="103">
        <f>AF53*'Coeficientes adicionales'!$K47</f>
        <v>0</v>
      </c>
      <c r="BK53" s="104">
        <f t="shared" si="14"/>
        <v>-3.3306690738754696E-14</v>
      </c>
      <c r="BL53" s="102">
        <f t="shared" si="28"/>
        <v>0</v>
      </c>
      <c r="BM53" s="102">
        <f t="shared" si="15"/>
        <v>0</v>
      </c>
      <c r="BN53" s="102">
        <f t="shared" si="16"/>
        <v>0</v>
      </c>
      <c r="BO53" s="102">
        <f t="shared" si="17"/>
        <v>0</v>
      </c>
      <c r="BP53" s="102">
        <f t="shared" si="18"/>
        <v>0</v>
      </c>
      <c r="BQ53" s="102">
        <f t="shared" si="19"/>
        <v>0</v>
      </c>
      <c r="BR53" s="108">
        <f>Y53*'Coeficientes adicionales'!$L47</f>
        <v>267749.99999999994</v>
      </c>
      <c r="BS53" s="110">
        <f t="shared" si="29"/>
        <v>0</v>
      </c>
      <c r="BT53" s="103">
        <f>AA53*'Coeficientes adicionales'!$L47</f>
        <v>0</v>
      </c>
      <c r="BU53" s="103">
        <f>AB53*'Coeficientes adicionales'!$L47</f>
        <v>0</v>
      </c>
      <c r="BV53" s="103">
        <f>AC53*'Coeficientes adicionales'!$L47</f>
        <v>0</v>
      </c>
      <c r="BW53" s="103">
        <f>AD53*'Coeficientes adicionales'!$L47</f>
        <v>0</v>
      </c>
      <c r="BX53" s="103">
        <f>AE53*'Coeficientes adicionales'!$L47</f>
        <v>0</v>
      </c>
      <c r="BY53" s="103">
        <f>AF53*'Coeficientes adicionales'!$L47</f>
        <v>0</v>
      </c>
      <c r="BZ53" s="104">
        <f t="shared" si="30"/>
        <v>-2.2204460492503131E-14</v>
      </c>
      <c r="CA53" s="102">
        <f t="shared" si="31"/>
        <v>0</v>
      </c>
      <c r="CB53" s="102">
        <f t="shared" si="32"/>
        <v>0</v>
      </c>
      <c r="CC53" s="102">
        <f t="shared" si="33"/>
        <v>0</v>
      </c>
      <c r="CD53" s="102">
        <f t="shared" si="34"/>
        <v>0</v>
      </c>
      <c r="CE53" s="102">
        <f t="shared" si="35"/>
        <v>0</v>
      </c>
      <c r="CF53" s="102">
        <f t="shared" si="36"/>
        <v>0</v>
      </c>
      <c r="CG53" s="108">
        <f>Y53*'Coeficientes adicionales'!$M47</f>
        <v>70092.999999999985</v>
      </c>
      <c r="CH53" s="110">
        <f t="shared" si="37"/>
        <v>0</v>
      </c>
      <c r="CI53" s="103">
        <f>AA53*'Coeficientes adicionales'!$M47</f>
        <v>0</v>
      </c>
      <c r="CJ53" s="103">
        <f>AB53*'Coeficientes adicionales'!$M47</f>
        <v>0</v>
      </c>
      <c r="CK53" s="103">
        <f>AC53*'Coeficientes adicionales'!$M47</f>
        <v>0</v>
      </c>
      <c r="CL53" s="103">
        <f>AD53*'Coeficientes adicionales'!$M47</f>
        <v>0</v>
      </c>
      <c r="CM53" s="103">
        <f>AE53*'Coeficientes adicionales'!$M47</f>
        <v>0</v>
      </c>
      <c r="CN53" s="103">
        <f>AF53*'Coeficientes adicionales'!$M47</f>
        <v>0</v>
      </c>
      <c r="CO53" s="104">
        <f t="shared" si="38"/>
        <v>-2.2204460492503131E-14</v>
      </c>
      <c r="CP53" s="102">
        <f t="shared" si="39"/>
        <v>0</v>
      </c>
      <c r="CQ53" s="102">
        <f t="shared" si="40"/>
        <v>0</v>
      </c>
      <c r="CR53" s="102">
        <f t="shared" si="41"/>
        <v>0</v>
      </c>
      <c r="CS53" s="102">
        <f t="shared" si="42"/>
        <v>0</v>
      </c>
      <c r="CT53" s="102">
        <f t="shared" si="43"/>
        <v>0</v>
      </c>
      <c r="CU53" s="102">
        <f t="shared" si="44"/>
        <v>0</v>
      </c>
      <c r="CV53" s="108">
        <f>Y53*'Coeficientes adicionales'!$N47</f>
        <v>4403.9999999999991</v>
      </c>
      <c r="CW53" s="110">
        <f t="shared" si="45"/>
        <v>0</v>
      </c>
      <c r="CX53" s="103">
        <f>AA53*'Coeficientes adicionales'!$N47</f>
        <v>0</v>
      </c>
      <c r="CY53" s="103">
        <f>AB53*'Coeficientes adicionales'!$N47</f>
        <v>0</v>
      </c>
      <c r="CZ53" s="103">
        <f>AC53*'Coeficientes adicionales'!$N47</f>
        <v>0</v>
      </c>
      <c r="DA53" s="103">
        <f>AD53*'Coeficientes adicionales'!$N47</f>
        <v>0</v>
      </c>
      <c r="DB53" s="103">
        <f>AE53*'Coeficientes adicionales'!$N47</f>
        <v>0</v>
      </c>
      <c r="DC53" s="103">
        <f>AF53*'Coeficientes adicionales'!$N47</f>
        <v>0</v>
      </c>
      <c r="DD53" s="104">
        <f t="shared" si="46"/>
        <v>-2.2204460492503131E-14</v>
      </c>
      <c r="DE53" s="102">
        <f t="shared" si="47"/>
        <v>0</v>
      </c>
      <c r="DF53" s="102">
        <f t="shared" si="48"/>
        <v>0</v>
      </c>
      <c r="DG53" s="102">
        <f t="shared" si="49"/>
        <v>0</v>
      </c>
      <c r="DH53" s="102">
        <f t="shared" si="50"/>
        <v>0</v>
      </c>
      <c r="DI53" s="102">
        <f t="shared" si="51"/>
        <v>0</v>
      </c>
      <c r="DJ53" s="102">
        <f t="shared" si="52"/>
        <v>0</v>
      </c>
      <c r="DK53" s="108">
        <f>Y53*'Coeficientes adicionales'!$O47</f>
        <v>193252.99999999997</v>
      </c>
      <c r="DL53" s="110">
        <f t="shared" si="53"/>
        <v>0</v>
      </c>
      <c r="DM53" s="103">
        <f>AA53*'Coeficientes adicionales'!$O47</f>
        <v>0</v>
      </c>
      <c r="DN53" s="103">
        <f>AB53*'Coeficientes adicionales'!$O47</f>
        <v>0</v>
      </c>
      <c r="DO53" s="103">
        <f>AC53*'Coeficientes adicionales'!$O47</f>
        <v>0</v>
      </c>
      <c r="DP53" s="103">
        <f>AD53*'Coeficientes adicionales'!$O47</f>
        <v>0</v>
      </c>
      <c r="DQ53" s="103">
        <f>AE53*'Coeficientes adicionales'!$O47</f>
        <v>0</v>
      </c>
      <c r="DR53" s="103">
        <f>AF53*'Coeficientes adicionales'!$O47</f>
        <v>0</v>
      </c>
      <c r="DS53" s="105">
        <f t="shared" si="54"/>
        <v>-1.1102230246251565E-14</v>
      </c>
      <c r="DT53" s="102">
        <f t="shared" si="55"/>
        <v>0</v>
      </c>
      <c r="DU53" s="102">
        <f t="shared" si="56"/>
        <v>0</v>
      </c>
      <c r="DV53" s="102">
        <f t="shared" si="57"/>
        <v>0</v>
      </c>
      <c r="DW53" s="102">
        <f t="shared" si="58"/>
        <v>0</v>
      </c>
      <c r="DX53" s="102">
        <f t="shared" si="59"/>
        <v>0</v>
      </c>
      <c r="DY53" s="102">
        <f t="shared" si="60"/>
        <v>0</v>
      </c>
    </row>
    <row r="54" spans="1:129" ht="14.7" thickBot="1" x14ac:dyDescent="0.6">
      <c r="A54" s="59">
        <v>46</v>
      </c>
      <c r="B54" s="142" t="s">
        <v>45</v>
      </c>
      <c r="C54" s="4" t="s">
        <v>151</v>
      </c>
      <c r="D54" s="116">
        <f t="shared" si="24"/>
        <v>973989.94999294379</v>
      </c>
      <c r="E54" s="93">
        <f>'Matriz Simetrica'!BY55</f>
        <v>286989.06308557244</v>
      </c>
      <c r="F54" s="93">
        <f>'Matriz Simetrica'!BZ55</f>
        <v>0</v>
      </c>
      <c r="G54" s="93">
        <f>'Matriz Simetrica'!CA55</f>
        <v>0</v>
      </c>
      <c r="H54" s="93">
        <f>'Matriz Simetrica'!CB55</f>
        <v>628986.57903006172</v>
      </c>
      <c r="I54" s="94">
        <f>'Matriz Simetrica'!CC55</f>
        <v>-4508.8120012283434</v>
      </c>
      <c r="J54" s="94">
        <f>'Matriz Simetrica'!CD55</f>
        <v>62523.11987853796</v>
      </c>
      <c r="K54" s="95">
        <v>1433426.9999999995</v>
      </c>
      <c r="L54" s="60">
        <f>K54*'Coeficientes adicionales'!P48</f>
        <v>39028.999999999985</v>
      </c>
      <c r="M54" s="274">
        <f>'Coeficientes adicionales'!C48</f>
        <v>480206.0210931559</v>
      </c>
      <c r="N54" s="274">
        <f>'Coeficientes adicionales'!D48</f>
        <v>419811</v>
      </c>
      <c r="O54" s="274">
        <f>'Coeficientes adicionales'!E48</f>
        <v>242633</v>
      </c>
      <c r="P54" s="274">
        <f>'Coeficientes adicionales'!F48</f>
        <v>7000</v>
      </c>
      <c r="Q54" s="274">
        <f>'Coeficientes adicionales'!G48</f>
        <v>170178</v>
      </c>
      <c r="R54" s="96">
        <f>IFERROR(D54+VLOOKUP(C54,'Componentes demanda final'!$D$9:$K$79,2,0),D54)</f>
        <v>973989.94999294379</v>
      </c>
      <c r="S54" s="57">
        <f>IFERROR(E54+VLOOKUP($C54,'Componentes demanda final'!$D$9:$K$79,3,0),E54)</f>
        <v>286989.06308557244</v>
      </c>
      <c r="T54" s="57">
        <f>IFERROR(F54+VLOOKUP($C54,'Componentes demanda final'!$D$9:$K$79,4,0),F54)</f>
        <v>0</v>
      </c>
      <c r="U54" s="57">
        <f>IFERROR(G54+VLOOKUP($C54,'Componentes demanda final'!$D$9:$K$79,5,0),G54)</f>
        <v>0</v>
      </c>
      <c r="V54" s="57">
        <f>IFERROR(H54+VLOOKUP($C54,'Componentes demanda final'!$D$9:$K$79,6,0),H54)</f>
        <v>628986.57903006172</v>
      </c>
      <c r="W54" s="57">
        <f>IFERROR(I54+VLOOKUP($C54,'Componentes demanda final'!$D$9:$K$79,7,0),I54)</f>
        <v>-4508.8120012283434</v>
      </c>
      <c r="X54" s="57">
        <f>IFERROR(J54+VLOOKUP($C54,'Componentes demanda final'!$D$9:$K$79,8,0),J54)</f>
        <v>62523.11987853796</v>
      </c>
      <c r="Y54" s="98">
        <v>1433426.9999999995</v>
      </c>
      <c r="Z54" s="110">
        <f t="shared" si="61"/>
        <v>0</v>
      </c>
      <c r="AA54" s="103">
        <v>0</v>
      </c>
      <c r="AB54" s="103">
        <v>0</v>
      </c>
      <c r="AC54" s="103">
        <v>0</v>
      </c>
      <c r="AD54" s="103">
        <v>0</v>
      </c>
      <c r="AE54" s="103">
        <v>0</v>
      </c>
      <c r="AF54" s="103">
        <v>0</v>
      </c>
      <c r="AG54" s="114">
        <f t="shared" si="62"/>
        <v>0</v>
      </c>
      <c r="AH54" s="113">
        <f t="shared" si="25"/>
        <v>0</v>
      </c>
      <c r="AI54" s="102">
        <f t="shared" si="2"/>
        <v>0</v>
      </c>
      <c r="AJ54" s="102">
        <f t="shared" si="3"/>
        <v>0</v>
      </c>
      <c r="AK54" s="102">
        <f t="shared" si="4"/>
        <v>0</v>
      </c>
      <c r="AL54" s="102">
        <f t="shared" si="5"/>
        <v>0</v>
      </c>
      <c r="AM54" s="102">
        <f t="shared" si="6"/>
        <v>0</v>
      </c>
      <c r="AN54" s="108">
        <f>+ROUND(Y54*'Coeficientes adicionales'!$P48,1)</f>
        <v>39029</v>
      </c>
      <c r="AO54" s="110">
        <f t="shared" si="63"/>
        <v>0</v>
      </c>
      <c r="AP54" s="103">
        <f>AA54*'Coeficientes adicionales'!$P48</f>
        <v>0</v>
      </c>
      <c r="AQ54" s="103">
        <f>AB54*'Coeficientes adicionales'!$P48</f>
        <v>0</v>
      </c>
      <c r="AR54" s="103">
        <f>AC54*'Coeficientes adicionales'!$P48</f>
        <v>0</v>
      </c>
      <c r="AS54" s="103">
        <f>AD54*'Coeficientes adicionales'!$P48</f>
        <v>0</v>
      </c>
      <c r="AT54" s="103">
        <f>AE54*'Coeficientes adicionales'!$P48</f>
        <v>0</v>
      </c>
      <c r="AU54" s="103">
        <f>AF54*'Coeficientes adicionales'!$P48</f>
        <v>0</v>
      </c>
      <c r="AV54" s="105">
        <f t="shared" si="64"/>
        <v>4.4408920985006262E-14</v>
      </c>
      <c r="AW54" s="102">
        <f t="shared" si="26"/>
        <v>0</v>
      </c>
      <c r="AX54" s="102">
        <f t="shared" si="9"/>
        <v>0</v>
      </c>
      <c r="AY54" s="102">
        <f t="shared" si="10"/>
        <v>0</v>
      </c>
      <c r="AZ54" s="102">
        <f t="shared" si="11"/>
        <v>0</v>
      </c>
      <c r="BA54" s="102">
        <f t="shared" si="12"/>
        <v>0</v>
      </c>
      <c r="BB54" s="102">
        <f t="shared" si="13"/>
        <v>0</v>
      </c>
      <c r="BC54" s="108">
        <f>Y54*'Coeficientes adicionales'!$K48</f>
        <v>480206.02109315572</v>
      </c>
      <c r="BD54" s="110">
        <f t="shared" si="27"/>
        <v>0</v>
      </c>
      <c r="BE54" s="103">
        <f>AA54*'Coeficientes adicionales'!$K48</f>
        <v>0</v>
      </c>
      <c r="BF54" s="103">
        <f>AB54*'Coeficientes adicionales'!$K48</f>
        <v>0</v>
      </c>
      <c r="BG54" s="103">
        <f>AC54*'Coeficientes adicionales'!$K48</f>
        <v>0</v>
      </c>
      <c r="BH54" s="103">
        <f>AD54*'Coeficientes adicionales'!$K48</f>
        <v>0</v>
      </c>
      <c r="BI54" s="103">
        <f>AE54*'Coeficientes adicionales'!$K48</f>
        <v>0</v>
      </c>
      <c r="BJ54" s="103">
        <f>AF54*'Coeficientes adicionales'!$K48</f>
        <v>0</v>
      </c>
      <c r="BK54" s="104">
        <f t="shared" si="14"/>
        <v>-3.3306690738754696E-14</v>
      </c>
      <c r="BL54" s="102">
        <f t="shared" si="28"/>
        <v>0</v>
      </c>
      <c r="BM54" s="102">
        <f t="shared" si="15"/>
        <v>0</v>
      </c>
      <c r="BN54" s="102">
        <f t="shared" si="16"/>
        <v>0</v>
      </c>
      <c r="BO54" s="102">
        <f t="shared" si="17"/>
        <v>0</v>
      </c>
      <c r="BP54" s="102">
        <f t="shared" si="18"/>
        <v>0</v>
      </c>
      <c r="BQ54" s="102">
        <f t="shared" si="19"/>
        <v>0</v>
      </c>
      <c r="BR54" s="108">
        <f>Y54*'Coeficientes adicionales'!$L48</f>
        <v>419810.99999999983</v>
      </c>
      <c r="BS54" s="110">
        <f t="shared" si="29"/>
        <v>0</v>
      </c>
      <c r="BT54" s="103">
        <f>AA54*'Coeficientes adicionales'!$L48</f>
        <v>0</v>
      </c>
      <c r="BU54" s="103">
        <f>AB54*'Coeficientes adicionales'!$L48</f>
        <v>0</v>
      </c>
      <c r="BV54" s="103">
        <f>AC54*'Coeficientes adicionales'!$L48</f>
        <v>0</v>
      </c>
      <c r="BW54" s="103">
        <f>AD54*'Coeficientes adicionales'!$L48</f>
        <v>0</v>
      </c>
      <c r="BX54" s="103">
        <f>AE54*'Coeficientes adicionales'!$L48</f>
        <v>0</v>
      </c>
      <c r="BY54" s="103">
        <f>AF54*'Coeficientes adicionales'!$L48</f>
        <v>0</v>
      </c>
      <c r="BZ54" s="104">
        <f t="shared" si="30"/>
        <v>-4.4408920985006262E-14</v>
      </c>
      <c r="CA54" s="102">
        <f t="shared" si="31"/>
        <v>0</v>
      </c>
      <c r="CB54" s="102">
        <f t="shared" si="32"/>
        <v>0</v>
      </c>
      <c r="CC54" s="102">
        <f t="shared" si="33"/>
        <v>0</v>
      </c>
      <c r="CD54" s="102">
        <f t="shared" si="34"/>
        <v>0</v>
      </c>
      <c r="CE54" s="102">
        <f t="shared" si="35"/>
        <v>0</v>
      </c>
      <c r="CF54" s="102">
        <f t="shared" si="36"/>
        <v>0</v>
      </c>
      <c r="CG54" s="108">
        <f>Y54*'Coeficientes adicionales'!$M48</f>
        <v>242632.99999999991</v>
      </c>
      <c r="CH54" s="110">
        <f t="shared" si="37"/>
        <v>0</v>
      </c>
      <c r="CI54" s="103">
        <f>AA54*'Coeficientes adicionales'!$M48</f>
        <v>0</v>
      </c>
      <c r="CJ54" s="103">
        <f>AB54*'Coeficientes adicionales'!$M48</f>
        <v>0</v>
      </c>
      <c r="CK54" s="103">
        <f>AC54*'Coeficientes adicionales'!$M48</f>
        <v>0</v>
      </c>
      <c r="CL54" s="103">
        <f>AD54*'Coeficientes adicionales'!$M48</f>
        <v>0</v>
      </c>
      <c r="CM54" s="103">
        <f>AE54*'Coeficientes adicionales'!$M48</f>
        <v>0</v>
      </c>
      <c r="CN54" s="103">
        <f>AF54*'Coeficientes adicionales'!$M48</f>
        <v>0</v>
      </c>
      <c r="CO54" s="104">
        <f t="shared" si="38"/>
        <v>-3.3306690738754696E-14</v>
      </c>
      <c r="CP54" s="102">
        <f t="shared" si="39"/>
        <v>0</v>
      </c>
      <c r="CQ54" s="102">
        <f t="shared" si="40"/>
        <v>0</v>
      </c>
      <c r="CR54" s="102">
        <f t="shared" si="41"/>
        <v>0</v>
      </c>
      <c r="CS54" s="102">
        <f t="shared" si="42"/>
        <v>0</v>
      </c>
      <c r="CT54" s="102">
        <f t="shared" si="43"/>
        <v>0</v>
      </c>
      <c r="CU54" s="102">
        <f t="shared" si="44"/>
        <v>0</v>
      </c>
      <c r="CV54" s="108">
        <f>Y54*'Coeficientes adicionales'!$N48</f>
        <v>6999.9999999999973</v>
      </c>
      <c r="CW54" s="110">
        <f t="shared" si="45"/>
        <v>0</v>
      </c>
      <c r="CX54" s="103">
        <f>AA54*'Coeficientes adicionales'!$N48</f>
        <v>0</v>
      </c>
      <c r="CY54" s="103">
        <f>AB54*'Coeficientes adicionales'!$N48</f>
        <v>0</v>
      </c>
      <c r="CZ54" s="103">
        <f>AC54*'Coeficientes adicionales'!$N48</f>
        <v>0</v>
      </c>
      <c r="DA54" s="103">
        <f>AD54*'Coeficientes adicionales'!$N48</f>
        <v>0</v>
      </c>
      <c r="DB54" s="103">
        <f>AE54*'Coeficientes adicionales'!$N48</f>
        <v>0</v>
      </c>
      <c r="DC54" s="103">
        <f>AF54*'Coeficientes adicionales'!$N48</f>
        <v>0</v>
      </c>
      <c r="DD54" s="104">
        <f t="shared" si="46"/>
        <v>-4.4408920985006262E-14</v>
      </c>
      <c r="DE54" s="102">
        <f t="shared" si="47"/>
        <v>0</v>
      </c>
      <c r="DF54" s="102">
        <f t="shared" si="48"/>
        <v>0</v>
      </c>
      <c r="DG54" s="102">
        <f t="shared" si="49"/>
        <v>0</v>
      </c>
      <c r="DH54" s="102">
        <f t="shared" si="50"/>
        <v>0</v>
      </c>
      <c r="DI54" s="102">
        <f t="shared" si="51"/>
        <v>0</v>
      </c>
      <c r="DJ54" s="102">
        <f t="shared" si="52"/>
        <v>0</v>
      </c>
      <c r="DK54" s="108">
        <f>Y54*'Coeficientes adicionales'!$O48</f>
        <v>170177.99999999994</v>
      </c>
      <c r="DL54" s="110">
        <f t="shared" si="53"/>
        <v>0</v>
      </c>
      <c r="DM54" s="103">
        <f>AA54*'Coeficientes adicionales'!$O48</f>
        <v>0</v>
      </c>
      <c r="DN54" s="103">
        <f>AB54*'Coeficientes adicionales'!$O48</f>
        <v>0</v>
      </c>
      <c r="DO54" s="103">
        <f>AC54*'Coeficientes adicionales'!$O48</f>
        <v>0</v>
      </c>
      <c r="DP54" s="103">
        <f>AD54*'Coeficientes adicionales'!$O48</f>
        <v>0</v>
      </c>
      <c r="DQ54" s="103">
        <f>AE54*'Coeficientes adicionales'!$O48</f>
        <v>0</v>
      </c>
      <c r="DR54" s="103">
        <f>AF54*'Coeficientes adicionales'!$O48</f>
        <v>0</v>
      </c>
      <c r="DS54" s="105">
        <f t="shared" si="54"/>
        <v>-3.3306690738754696E-14</v>
      </c>
      <c r="DT54" s="102">
        <f t="shared" si="55"/>
        <v>0</v>
      </c>
      <c r="DU54" s="102">
        <f t="shared" si="56"/>
        <v>0</v>
      </c>
      <c r="DV54" s="102">
        <f t="shared" si="57"/>
        <v>0</v>
      </c>
      <c r="DW54" s="102">
        <f t="shared" si="58"/>
        <v>0</v>
      </c>
      <c r="DX54" s="102">
        <f t="shared" si="59"/>
        <v>0</v>
      </c>
      <c r="DY54" s="102">
        <f t="shared" si="60"/>
        <v>0</v>
      </c>
    </row>
    <row r="55" spans="1:129" ht="14.7" thickBot="1" x14ac:dyDescent="0.6">
      <c r="A55" s="59">
        <v>47</v>
      </c>
      <c r="B55" s="142" t="s">
        <v>46</v>
      </c>
      <c r="C55" s="4" t="s">
        <v>152</v>
      </c>
      <c r="D55" s="116">
        <f t="shared" si="24"/>
        <v>916321.30950425612</v>
      </c>
      <c r="E55" s="93">
        <f>'Matriz Simetrica'!BY56</f>
        <v>166523.04679626483</v>
      </c>
      <c r="F55" s="93">
        <f>'Matriz Simetrica'!BZ56</f>
        <v>0</v>
      </c>
      <c r="G55" s="93">
        <f>'Matriz Simetrica'!CA56</f>
        <v>0</v>
      </c>
      <c r="H55" s="93">
        <f>'Matriz Simetrica'!CB56</f>
        <v>475946.56058763451</v>
      </c>
      <c r="I55" s="94">
        <f>'Matriz Simetrica'!CC56</f>
        <v>9851.9787184685156</v>
      </c>
      <c r="J55" s="94">
        <f>'Matriz Simetrica'!CD56</f>
        <v>263999.72340188816</v>
      </c>
      <c r="K55" s="95">
        <v>1412830.9999999993</v>
      </c>
      <c r="L55" s="60">
        <f>K55*'Coeficientes adicionales'!P49</f>
        <v>28641.999999999982</v>
      </c>
      <c r="M55" s="274">
        <f>'Coeficientes adicionales'!C49</f>
        <v>190687.65838176737</v>
      </c>
      <c r="N55" s="274">
        <f>'Coeficientes adicionales'!D49</f>
        <v>478904</v>
      </c>
      <c r="O55" s="274">
        <f>'Coeficientes adicionales'!E49</f>
        <v>277188</v>
      </c>
      <c r="P55" s="274">
        <f>'Coeficientes adicionales'!F49</f>
        <v>7669</v>
      </c>
      <c r="Q55" s="274">
        <f>'Coeficientes adicionales'!G49</f>
        <v>194047</v>
      </c>
      <c r="R55" s="96">
        <f>IFERROR(D55+VLOOKUP(C55,'Componentes demanda final'!$D$9:$K$79,2,0),D55)</f>
        <v>916321.30950425612</v>
      </c>
      <c r="S55" s="57">
        <f>IFERROR(E55+VLOOKUP($C55,'Componentes demanda final'!$D$9:$K$79,3,0),E55)</f>
        <v>166523.04679626483</v>
      </c>
      <c r="T55" s="57">
        <f>IFERROR(F55+VLOOKUP($C55,'Componentes demanda final'!$D$9:$K$79,4,0),F55)</f>
        <v>0</v>
      </c>
      <c r="U55" s="57">
        <f>IFERROR(G55+VLOOKUP($C55,'Componentes demanda final'!$D$9:$K$79,5,0),G55)</f>
        <v>0</v>
      </c>
      <c r="V55" s="57">
        <f>IFERROR(H55+VLOOKUP($C55,'Componentes demanda final'!$D$9:$K$79,6,0),H55)</f>
        <v>475946.56058763451</v>
      </c>
      <c r="W55" s="57">
        <f>IFERROR(I55+VLOOKUP($C55,'Componentes demanda final'!$D$9:$K$79,7,0),I55)</f>
        <v>9851.9787184685156</v>
      </c>
      <c r="X55" s="57">
        <f>IFERROR(J55+VLOOKUP($C55,'Componentes demanda final'!$D$9:$K$79,8,0),J55)</f>
        <v>263999.72340188816</v>
      </c>
      <c r="Y55" s="98">
        <v>1412830.9999999993</v>
      </c>
      <c r="Z55" s="110">
        <f t="shared" si="61"/>
        <v>0</v>
      </c>
      <c r="AA55" s="103">
        <v>0</v>
      </c>
      <c r="AB55" s="103">
        <v>0</v>
      </c>
      <c r="AC55" s="103">
        <v>0</v>
      </c>
      <c r="AD55" s="103">
        <v>0</v>
      </c>
      <c r="AE55" s="103">
        <v>0</v>
      </c>
      <c r="AF55" s="103">
        <v>0</v>
      </c>
      <c r="AG55" s="114">
        <f t="shared" si="62"/>
        <v>0</v>
      </c>
      <c r="AH55" s="113">
        <f t="shared" si="25"/>
        <v>0</v>
      </c>
      <c r="AI55" s="102">
        <f t="shared" si="2"/>
        <v>0</v>
      </c>
      <c r="AJ55" s="102">
        <f t="shared" si="3"/>
        <v>0</v>
      </c>
      <c r="AK55" s="102">
        <f t="shared" si="4"/>
        <v>0</v>
      </c>
      <c r="AL55" s="102">
        <f t="shared" si="5"/>
        <v>0</v>
      </c>
      <c r="AM55" s="102">
        <f t="shared" si="6"/>
        <v>0</v>
      </c>
      <c r="AN55" s="108">
        <f>+ROUND(Y55*'Coeficientes adicionales'!$P49,1)</f>
        <v>28642</v>
      </c>
      <c r="AO55" s="110">
        <f t="shared" si="63"/>
        <v>0</v>
      </c>
      <c r="AP55" s="103">
        <f>AA55*'Coeficientes adicionales'!$P49</f>
        <v>0</v>
      </c>
      <c r="AQ55" s="103">
        <f>AB55*'Coeficientes adicionales'!$P49</f>
        <v>0</v>
      </c>
      <c r="AR55" s="103">
        <f>AC55*'Coeficientes adicionales'!$P49</f>
        <v>0</v>
      </c>
      <c r="AS55" s="103">
        <f>AD55*'Coeficientes adicionales'!$P49</f>
        <v>0</v>
      </c>
      <c r="AT55" s="103">
        <f>AE55*'Coeficientes adicionales'!$P49</f>
        <v>0</v>
      </c>
      <c r="AU55" s="103">
        <f>AF55*'Coeficientes adicionales'!$P49</f>
        <v>0</v>
      </c>
      <c r="AV55" s="105">
        <f t="shared" si="64"/>
        <v>6.6613381477509392E-14</v>
      </c>
      <c r="AW55" s="102">
        <f t="shared" si="26"/>
        <v>0</v>
      </c>
      <c r="AX55" s="102">
        <f t="shared" si="9"/>
        <v>0</v>
      </c>
      <c r="AY55" s="102">
        <f t="shared" si="10"/>
        <v>0</v>
      </c>
      <c r="AZ55" s="102">
        <f t="shared" si="11"/>
        <v>0</v>
      </c>
      <c r="BA55" s="102">
        <f t="shared" si="12"/>
        <v>0</v>
      </c>
      <c r="BB55" s="102">
        <f t="shared" si="13"/>
        <v>0</v>
      </c>
      <c r="BC55" s="108">
        <f>Y55*'Coeficientes adicionales'!$K49</f>
        <v>190687.65838176728</v>
      </c>
      <c r="BD55" s="110">
        <f t="shared" si="27"/>
        <v>0</v>
      </c>
      <c r="BE55" s="103">
        <f>AA55*'Coeficientes adicionales'!$K49</f>
        <v>0</v>
      </c>
      <c r="BF55" s="103">
        <f>AB55*'Coeficientes adicionales'!$K49</f>
        <v>0</v>
      </c>
      <c r="BG55" s="103">
        <f>AC55*'Coeficientes adicionales'!$K49</f>
        <v>0</v>
      </c>
      <c r="BH55" s="103">
        <f>AD55*'Coeficientes adicionales'!$K49</f>
        <v>0</v>
      </c>
      <c r="BI55" s="103">
        <f>AE55*'Coeficientes adicionales'!$K49</f>
        <v>0</v>
      </c>
      <c r="BJ55" s="103">
        <f>AF55*'Coeficientes adicionales'!$K49</f>
        <v>0</v>
      </c>
      <c r="BK55" s="104">
        <f t="shared" si="14"/>
        <v>-4.4408920985006262E-14</v>
      </c>
      <c r="BL55" s="102">
        <f t="shared" si="28"/>
        <v>0</v>
      </c>
      <c r="BM55" s="102">
        <f t="shared" si="15"/>
        <v>0</v>
      </c>
      <c r="BN55" s="102">
        <f t="shared" si="16"/>
        <v>0</v>
      </c>
      <c r="BO55" s="102">
        <f t="shared" si="17"/>
        <v>0</v>
      </c>
      <c r="BP55" s="102">
        <f t="shared" si="18"/>
        <v>0</v>
      </c>
      <c r="BQ55" s="102">
        <f t="shared" si="19"/>
        <v>0</v>
      </c>
      <c r="BR55" s="108">
        <f>Y55*'Coeficientes adicionales'!$L49</f>
        <v>478903.99999999977</v>
      </c>
      <c r="BS55" s="110">
        <f t="shared" si="29"/>
        <v>0</v>
      </c>
      <c r="BT55" s="103">
        <f>AA55*'Coeficientes adicionales'!$L49</f>
        <v>0</v>
      </c>
      <c r="BU55" s="103">
        <f>AB55*'Coeficientes adicionales'!$L49</f>
        <v>0</v>
      </c>
      <c r="BV55" s="103">
        <f>AC55*'Coeficientes adicionales'!$L49</f>
        <v>0</v>
      </c>
      <c r="BW55" s="103">
        <f>AD55*'Coeficientes adicionales'!$L49</f>
        <v>0</v>
      </c>
      <c r="BX55" s="103">
        <f>AE55*'Coeficientes adicionales'!$L49</f>
        <v>0</v>
      </c>
      <c r="BY55" s="103">
        <f>AF55*'Coeficientes adicionales'!$L49</f>
        <v>0</v>
      </c>
      <c r="BZ55" s="104">
        <f t="shared" si="30"/>
        <v>-4.4408920985006262E-14</v>
      </c>
      <c r="CA55" s="102">
        <f t="shared" si="31"/>
        <v>0</v>
      </c>
      <c r="CB55" s="102">
        <f t="shared" si="32"/>
        <v>0</v>
      </c>
      <c r="CC55" s="102">
        <f t="shared" si="33"/>
        <v>0</v>
      </c>
      <c r="CD55" s="102">
        <f t="shared" si="34"/>
        <v>0</v>
      </c>
      <c r="CE55" s="102">
        <f t="shared" si="35"/>
        <v>0</v>
      </c>
      <c r="CF55" s="102">
        <f t="shared" si="36"/>
        <v>0</v>
      </c>
      <c r="CG55" s="108">
        <f>Y55*'Coeficientes adicionales'!$M49</f>
        <v>277187.99999999988</v>
      </c>
      <c r="CH55" s="110">
        <f t="shared" si="37"/>
        <v>0</v>
      </c>
      <c r="CI55" s="103">
        <f>AA55*'Coeficientes adicionales'!$M49</f>
        <v>0</v>
      </c>
      <c r="CJ55" s="103">
        <f>AB55*'Coeficientes adicionales'!$M49</f>
        <v>0</v>
      </c>
      <c r="CK55" s="103">
        <f>AC55*'Coeficientes adicionales'!$M49</f>
        <v>0</v>
      </c>
      <c r="CL55" s="103">
        <f>AD55*'Coeficientes adicionales'!$M49</f>
        <v>0</v>
      </c>
      <c r="CM55" s="103">
        <f>AE55*'Coeficientes adicionales'!$M49</f>
        <v>0</v>
      </c>
      <c r="CN55" s="103">
        <f>AF55*'Coeficientes adicionales'!$M49</f>
        <v>0</v>
      </c>
      <c r="CO55" s="104">
        <f t="shared" si="38"/>
        <v>-4.4408920985006262E-14</v>
      </c>
      <c r="CP55" s="102">
        <f t="shared" si="39"/>
        <v>0</v>
      </c>
      <c r="CQ55" s="102">
        <f t="shared" si="40"/>
        <v>0</v>
      </c>
      <c r="CR55" s="102">
        <f t="shared" si="41"/>
        <v>0</v>
      </c>
      <c r="CS55" s="102">
        <f t="shared" si="42"/>
        <v>0</v>
      </c>
      <c r="CT55" s="102">
        <f t="shared" si="43"/>
        <v>0</v>
      </c>
      <c r="CU55" s="102">
        <f t="shared" si="44"/>
        <v>0</v>
      </c>
      <c r="CV55" s="108">
        <f>Y55*'Coeficientes adicionales'!$N49</f>
        <v>7668.9999999999964</v>
      </c>
      <c r="CW55" s="110">
        <f t="shared" si="45"/>
        <v>0</v>
      </c>
      <c r="CX55" s="103">
        <f>AA55*'Coeficientes adicionales'!$N49</f>
        <v>0</v>
      </c>
      <c r="CY55" s="103">
        <f>AB55*'Coeficientes adicionales'!$N49</f>
        <v>0</v>
      </c>
      <c r="CZ55" s="103">
        <f>AC55*'Coeficientes adicionales'!$N49</f>
        <v>0</v>
      </c>
      <c r="DA55" s="103">
        <f>AD55*'Coeficientes adicionales'!$N49</f>
        <v>0</v>
      </c>
      <c r="DB55" s="103">
        <f>AE55*'Coeficientes adicionales'!$N49</f>
        <v>0</v>
      </c>
      <c r="DC55" s="103">
        <f>AF55*'Coeficientes adicionales'!$N49</f>
        <v>0</v>
      </c>
      <c r="DD55" s="104">
        <f t="shared" si="46"/>
        <v>-4.4408920985006262E-14</v>
      </c>
      <c r="DE55" s="102">
        <f t="shared" si="47"/>
        <v>0</v>
      </c>
      <c r="DF55" s="102">
        <f t="shared" si="48"/>
        <v>0</v>
      </c>
      <c r="DG55" s="102">
        <f t="shared" si="49"/>
        <v>0</v>
      </c>
      <c r="DH55" s="102">
        <f t="shared" si="50"/>
        <v>0</v>
      </c>
      <c r="DI55" s="102">
        <f t="shared" si="51"/>
        <v>0</v>
      </c>
      <c r="DJ55" s="102">
        <f t="shared" si="52"/>
        <v>0</v>
      </c>
      <c r="DK55" s="108">
        <f>Y55*'Coeficientes adicionales'!$O49</f>
        <v>194046.99999999991</v>
      </c>
      <c r="DL55" s="110">
        <f t="shared" si="53"/>
        <v>0</v>
      </c>
      <c r="DM55" s="103">
        <f>AA55*'Coeficientes adicionales'!$O49</f>
        <v>0</v>
      </c>
      <c r="DN55" s="103">
        <f>AB55*'Coeficientes adicionales'!$O49</f>
        <v>0</v>
      </c>
      <c r="DO55" s="103">
        <f>AC55*'Coeficientes adicionales'!$O49</f>
        <v>0</v>
      </c>
      <c r="DP55" s="103">
        <f>AD55*'Coeficientes adicionales'!$O49</f>
        <v>0</v>
      </c>
      <c r="DQ55" s="103">
        <f>AE55*'Coeficientes adicionales'!$O49</f>
        <v>0</v>
      </c>
      <c r="DR55" s="103">
        <f>AF55*'Coeficientes adicionales'!$O49</f>
        <v>0</v>
      </c>
      <c r="DS55" s="105">
        <f t="shared" si="54"/>
        <v>-4.4408920985006262E-14</v>
      </c>
      <c r="DT55" s="102">
        <f t="shared" si="55"/>
        <v>0</v>
      </c>
      <c r="DU55" s="102">
        <f t="shared" si="56"/>
        <v>0</v>
      </c>
      <c r="DV55" s="102">
        <f t="shared" si="57"/>
        <v>0</v>
      </c>
      <c r="DW55" s="102">
        <f t="shared" si="58"/>
        <v>0</v>
      </c>
      <c r="DX55" s="102">
        <f t="shared" si="59"/>
        <v>0</v>
      </c>
      <c r="DY55" s="102">
        <f t="shared" si="60"/>
        <v>0</v>
      </c>
    </row>
    <row r="56" spans="1:129" ht="14.7" thickBot="1" x14ac:dyDescent="0.6">
      <c r="A56" s="59">
        <v>48</v>
      </c>
      <c r="B56" s="142" t="s">
        <v>47</v>
      </c>
      <c r="C56" s="4" t="s">
        <v>153</v>
      </c>
      <c r="D56" s="116">
        <f t="shared" si="24"/>
        <v>986489.64214156999</v>
      </c>
      <c r="E56" s="93">
        <f>'Matriz Simetrica'!BY57</f>
        <v>524546.93868239457</v>
      </c>
      <c r="F56" s="93">
        <f>'Matriz Simetrica'!BZ57</f>
        <v>0</v>
      </c>
      <c r="G56" s="93">
        <f>'Matriz Simetrica'!CA57</f>
        <v>0</v>
      </c>
      <c r="H56" s="93">
        <f>'Matriz Simetrica'!CB57</f>
        <v>305168.67266261013</v>
      </c>
      <c r="I56" s="94">
        <f>'Matriz Simetrica'!CC57</f>
        <v>30838.223793119243</v>
      </c>
      <c r="J56" s="94">
        <f>'Matriz Simetrica'!CD57</f>
        <v>125935.80700344601</v>
      </c>
      <c r="K56" s="95">
        <v>1208438.9999999998</v>
      </c>
      <c r="L56" s="60">
        <f>K56*'Coeficientes adicionales'!P50</f>
        <v>9367.9999999999982</v>
      </c>
      <c r="M56" s="274">
        <f>'Coeficientes adicionales'!C50</f>
        <v>408792.92610969814</v>
      </c>
      <c r="N56" s="274">
        <f>'Coeficientes adicionales'!D50</f>
        <v>362584</v>
      </c>
      <c r="O56" s="274">
        <f>'Coeficientes adicionales'!E50</f>
        <v>224448</v>
      </c>
      <c r="P56" s="274">
        <f>'Coeficientes adicionales'!F50</f>
        <v>9527</v>
      </c>
      <c r="Q56" s="274">
        <f>'Coeficientes adicionales'!G50</f>
        <v>128609</v>
      </c>
      <c r="R56" s="96">
        <f>IFERROR(D56+VLOOKUP(C56,'Componentes demanda final'!$D$9:$K$79,2,0),D56)</f>
        <v>986489.64214156999</v>
      </c>
      <c r="S56" s="57">
        <f>IFERROR(E56+VLOOKUP($C56,'Componentes demanda final'!$D$9:$K$79,3,0),E56)</f>
        <v>524546.93868239457</v>
      </c>
      <c r="T56" s="57">
        <f>IFERROR(F56+VLOOKUP($C56,'Componentes demanda final'!$D$9:$K$79,4,0),F56)</f>
        <v>0</v>
      </c>
      <c r="U56" s="57">
        <f>IFERROR(G56+VLOOKUP($C56,'Componentes demanda final'!$D$9:$K$79,5,0),G56)</f>
        <v>0</v>
      </c>
      <c r="V56" s="57">
        <f>IFERROR(H56+VLOOKUP($C56,'Componentes demanda final'!$D$9:$K$79,6,0),H56)</f>
        <v>305168.67266261013</v>
      </c>
      <c r="W56" s="57">
        <f>IFERROR(I56+VLOOKUP($C56,'Componentes demanda final'!$D$9:$K$79,7,0),I56)</f>
        <v>30838.223793119243</v>
      </c>
      <c r="X56" s="57">
        <f>IFERROR(J56+VLOOKUP($C56,'Componentes demanda final'!$D$9:$K$79,8,0),J56)</f>
        <v>125935.80700344601</v>
      </c>
      <c r="Y56" s="98">
        <v>1208438.9999999998</v>
      </c>
      <c r="Z56" s="110">
        <f t="shared" si="61"/>
        <v>0</v>
      </c>
      <c r="AA56" s="103">
        <v>0</v>
      </c>
      <c r="AB56" s="103">
        <v>0</v>
      </c>
      <c r="AC56" s="103">
        <v>0</v>
      </c>
      <c r="AD56" s="103">
        <v>0</v>
      </c>
      <c r="AE56" s="103">
        <v>0</v>
      </c>
      <c r="AF56" s="103">
        <v>0</v>
      </c>
      <c r="AG56" s="114">
        <f t="shared" si="62"/>
        <v>0</v>
      </c>
      <c r="AH56" s="113">
        <f t="shared" si="25"/>
        <v>0</v>
      </c>
      <c r="AI56" s="102">
        <f t="shared" si="2"/>
        <v>0</v>
      </c>
      <c r="AJ56" s="102">
        <f t="shared" si="3"/>
        <v>0</v>
      </c>
      <c r="AK56" s="102">
        <f t="shared" si="4"/>
        <v>0</v>
      </c>
      <c r="AL56" s="102">
        <f t="shared" si="5"/>
        <v>0</v>
      </c>
      <c r="AM56" s="102">
        <f t="shared" si="6"/>
        <v>0</v>
      </c>
      <c r="AN56" s="108">
        <f>+ROUND(Y56*'Coeficientes adicionales'!$P50,1)</f>
        <v>9368</v>
      </c>
      <c r="AO56" s="110">
        <f t="shared" si="63"/>
        <v>0</v>
      </c>
      <c r="AP56" s="103">
        <f>AA56*'Coeficientes adicionales'!$P50</f>
        <v>0</v>
      </c>
      <c r="AQ56" s="103">
        <f>AB56*'Coeficientes adicionales'!$P50</f>
        <v>0</v>
      </c>
      <c r="AR56" s="103">
        <f>AC56*'Coeficientes adicionales'!$P50</f>
        <v>0</v>
      </c>
      <c r="AS56" s="103">
        <f>AD56*'Coeficientes adicionales'!$P50</f>
        <v>0</v>
      </c>
      <c r="AT56" s="103">
        <f>AE56*'Coeficientes adicionales'!$P50</f>
        <v>0</v>
      </c>
      <c r="AU56" s="103">
        <f>AF56*'Coeficientes adicionales'!$P50</f>
        <v>0</v>
      </c>
      <c r="AV56" s="105">
        <f t="shared" si="64"/>
        <v>2.2204460492503131E-14</v>
      </c>
      <c r="AW56" s="102">
        <f t="shared" si="26"/>
        <v>0</v>
      </c>
      <c r="AX56" s="102">
        <f t="shared" si="9"/>
        <v>0</v>
      </c>
      <c r="AY56" s="102">
        <f t="shared" si="10"/>
        <v>0</v>
      </c>
      <c r="AZ56" s="102">
        <f t="shared" si="11"/>
        <v>0</v>
      </c>
      <c r="BA56" s="102">
        <f t="shared" si="12"/>
        <v>0</v>
      </c>
      <c r="BB56" s="102">
        <f t="shared" si="13"/>
        <v>0</v>
      </c>
      <c r="BC56" s="108">
        <f>Y56*'Coeficientes adicionales'!$K50</f>
        <v>408792.92610969808</v>
      </c>
      <c r="BD56" s="110">
        <f t="shared" si="27"/>
        <v>0</v>
      </c>
      <c r="BE56" s="103">
        <f>AA56*'Coeficientes adicionales'!$K50</f>
        <v>0</v>
      </c>
      <c r="BF56" s="103">
        <f>AB56*'Coeficientes adicionales'!$K50</f>
        <v>0</v>
      </c>
      <c r="BG56" s="103">
        <f>AC56*'Coeficientes adicionales'!$K50</f>
        <v>0</v>
      </c>
      <c r="BH56" s="103">
        <f>AD56*'Coeficientes adicionales'!$K50</f>
        <v>0</v>
      </c>
      <c r="BI56" s="103">
        <f>AE56*'Coeficientes adicionales'!$K50</f>
        <v>0</v>
      </c>
      <c r="BJ56" s="103">
        <f>AF56*'Coeficientes adicionales'!$K50</f>
        <v>0</v>
      </c>
      <c r="BK56" s="104">
        <f t="shared" si="14"/>
        <v>-1.1102230246251565E-14</v>
      </c>
      <c r="BL56" s="102">
        <f t="shared" si="28"/>
        <v>0</v>
      </c>
      <c r="BM56" s="102">
        <f t="shared" si="15"/>
        <v>0</v>
      </c>
      <c r="BN56" s="102">
        <f t="shared" si="16"/>
        <v>0</v>
      </c>
      <c r="BO56" s="102">
        <f t="shared" si="17"/>
        <v>0</v>
      </c>
      <c r="BP56" s="102">
        <f t="shared" si="18"/>
        <v>0</v>
      </c>
      <c r="BQ56" s="102">
        <f t="shared" si="19"/>
        <v>0</v>
      </c>
      <c r="BR56" s="108">
        <f>Y56*'Coeficientes adicionales'!$L50</f>
        <v>362583.99999999994</v>
      </c>
      <c r="BS56" s="110">
        <f t="shared" si="29"/>
        <v>0</v>
      </c>
      <c r="BT56" s="103">
        <f>AA56*'Coeficientes adicionales'!$L50</f>
        <v>0</v>
      </c>
      <c r="BU56" s="103">
        <f>AB56*'Coeficientes adicionales'!$L50</f>
        <v>0</v>
      </c>
      <c r="BV56" s="103">
        <f>AC56*'Coeficientes adicionales'!$L50</f>
        <v>0</v>
      </c>
      <c r="BW56" s="103">
        <f>AD56*'Coeficientes adicionales'!$L50</f>
        <v>0</v>
      </c>
      <c r="BX56" s="103">
        <f>AE56*'Coeficientes adicionales'!$L50</f>
        <v>0</v>
      </c>
      <c r="BY56" s="103">
        <f>AF56*'Coeficientes adicionales'!$L50</f>
        <v>0</v>
      </c>
      <c r="BZ56" s="104">
        <f t="shared" si="30"/>
        <v>-1.1102230246251565E-14</v>
      </c>
      <c r="CA56" s="102">
        <f t="shared" si="31"/>
        <v>0</v>
      </c>
      <c r="CB56" s="102">
        <f t="shared" si="32"/>
        <v>0</v>
      </c>
      <c r="CC56" s="102">
        <f t="shared" si="33"/>
        <v>0</v>
      </c>
      <c r="CD56" s="102">
        <f t="shared" si="34"/>
        <v>0</v>
      </c>
      <c r="CE56" s="102">
        <f t="shared" si="35"/>
        <v>0</v>
      </c>
      <c r="CF56" s="102">
        <f t="shared" si="36"/>
        <v>0</v>
      </c>
      <c r="CG56" s="108">
        <f>Y56*'Coeficientes adicionales'!$M50</f>
        <v>224447.99999999997</v>
      </c>
      <c r="CH56" s="110">
        <f t="shared" si="37"/>
        <v>0</v>
      </c>
      <c r="CI56" s="103">
        <f>AA56*'Coeficientes adicionales'!$M50</f>
        <v>0</v>
      </c>
      <c r="CJ56" s="103">
        <f>AB56*'Coeficientes adicionales'!$M50</f>
        <v>0</v>
      </c>
      <c r="CK56" s="103">
        <f>AC56*'Coeficientes adicionales'!$M50</f>
        <v>0</v>
      </c>
      <c r="CL56" s="103">
        <f>AD56*'Coeficientes adicionales'!$M50</f>
        <v>0</v>
      </c>
      <c r="CM56" s="103">
        <f>AE56*'Coeficientes adicionales'!$M50</f>
        <v>0</v>
      </c>
      <c r="CN56" s="103">
        <f>AF56*'Coeficientes adicionales'!$M50</f>
        <v>0</v>
      </c>
      <c r="CO56" s="104">
        <f t="shared" si="38"/>
        <v>-1.1102230246251565E-14</v>
      </c>
      <c r="CP56" s="102">
        <f t="shared" si="39"/>
        <v>0</v>
      </c>
      <c r="CQ56" s="102">
        <f t="shared" si="40"/>
        <v>0</v>
      </c>
      <c r="CR56" s="102">
        <f t="shared" si="41"/>
        <v>0</v>
      </c>
      <c r="CS56" s="102">
        <f t="shared" si="42"/>
        <v>0</v>
      </c>
      <c r="CT56" s="102">
        <f t="shared" si="43"/>
        <v>0</v>
      </c>
      <c r="CU56" s="102">
        <f t="shared" si="44"/>
        <v>0</v>
      </c>
      <c r="CV56" s="108">
        <f>Y56*'Coeficientes adicionales'!$N50</f>
        <v>9526.9999999999982</v>
      </c>
      <c r="CW56" s="110">
        <f t="shared" si="45"/>
        <v>0</v>
      </c>
      <c r="CX56" s="103">
        <f>AA56*'Coeficientes adicionales'!$N50</f>
        <v>0</v>
      </c>
      <c r="CY56" s="103">
        <f>AB56*'Coeficientes adicionales'!$N50</f>
        <v>0</v>
      </c>
      <c r="CZ56" s="103">
        <f>AC56*'Coeficientes adicionales'!$N50</f>
        <v>0</v>
      </c>
      <c r="DA56" s="103">
        <f>AD56*'Coeficientes adicionales'!$N50</f>
        <v>0</v>
      </c>
      <c r="DB56" s="103">
        <f>AE56*'Coeficientes adicionales'!$N50</f>
        <v>0</v>
      </c>
      <c r="DC56" s="103">
        <f>AF56*'Coeficientes adicionales'!$N50</f>
        <v>0</v>
      </c>
      <c r="DD56" s="104">
        <f t="shared" si="46"/>
        <v>-2.2204460492503131E-14</v>
      </c>
      <c r="DE56" s="102">
        <f t="shared" si="47"/>
        <v>0</v>
      </c>
      <c r="DF56" s="102">
        <f t="shared" si="48"/>
        <v>0</v>
      </c>
      <c r="DG56" s="102">
        <f t="shared" si="49"/>
        <v>0</v>
      </c>
      <c r="DH56" s="102">
        <f t="shared" si="50"/>
        <v>0</v>
      </c>
      <c r="DI56" s="102">
        <f t="shared" si="51"/>
        <v>0</v>
      </c>
      <c r="DJ56" s="102">
        <f t="shared" si="52"/>
        <v>0</v>
      </c>
      <c r="DK56" s="108">
        <f>Y56*'Coeficientes adicionales'!$O50</f>
        <v>128608.99999999997</v>
      </c>
      <c r="DL56" s="110">
        <f t="shared" si="53"/>
        <v>0</v>
      </c>
      <c r="DM56" s="103">
        <f>AA56*'Coeficientes adicionales'!$O50</f>
        <v>0</v>
      </c>
      <c r="DN56" s="103">
        <f>AB56*'Coeficientes adicionales'!$O50</f>
        <v>0</v>
      </c>
      <c r="DO56" s="103">
        <f>AC56*'Coeficientes adicionales'!$O50</f>
        <v>0</v>
      </c>
      <c r="DP56" s="103">
        <f>AD56*'Coeficientes adicionales'!$O50</f>
        <v>0</v>
      </c>
      <c r="DQ56" s="103">
        <f>AE56*'Coeficientes adicionales'!$O50</f>
        <v>0</v>
      </c>
      <c r="DR56" s="103">
        <f>AF56*'Coeficientes adicionales'!$O50</f>
        <v>0</v>
      </c>
      <c r="DS56" s="105">
        <f t="shared" si="54"/>
        <v>-2.2204460492503131E-14</v>
      </c>
      <c r="DT56" s="102">
        <f t="shared" si="55"/>
        <v>0</v>
      </c>
      <c r="DU56" s="102">
        <f t="shared" si="56"/>
        <v>0</v>
      </c>
      <c r="DV56" s="102">
        <f t="shared" si="57"/>
        <v>0</v>
      </c>
      <c r="DW56" s="102">
        <f t="shared" si="58"/>
        <v>0</v>
      </c>
      <c r="DX56" s="102">
        <f t="shared" si="59"/>
        <v>0</v>
      </c>
      <c r="DY56" s="102">
        <f t="shared" si="60"/>
        <v>0</v>
      </c>
    </row>
    <row r="57" spans="1:129" ht="14.7" thickBot="1" x14ac:dyDescent="0.6">
      <c r="A57" s="59">
        <v>49</v>
      </c>
      <c r="B57" s="142" t="s">
        <v>48</v>
      </c>
      <c r="C57" s="4" t="s">
        <v>154</v>
      </c>
      <c r="D57" s="116">
        <f t="shared" si="24"/>
        <v>998334.06851786107</v>
      </c>
      <c r="E57" s="93">
        <f>'Matriz Simetrica'!BY58</f>
        <v>687895.6754907259</v>
      </c>
      <c r="F57" s="93">
        <f>'Matriz Simetrica'!BZ58</f>
        <v>0</v>
      </c>
      <c r="G57" s="93">
        <f>'Matriz Simetrica'!CA58</f>
        <v>0</v>
      </c>
      <c r="H57" s="93">
        <f>'Matriz Simetrica'!CB58</f>
        <v>285569.86528235412</v>
      </c>
      <c r="I57" s="94">
        <f>'Matriz Simetrica'!CC58</f>
        <v>11918.774306489437</v>
      </c>
      <c r="J57" s="94">
        <f>'Matriz Simetrica'!CD58</f>
        <v>12949.75343829168</v>
      </c>
      <c r="K57" s="95">
        <v>1075126.9999999995</v>
      </c>
      <c r="L57" s="60">
        <f>K57*'Coeficientes adicionales'!P51</f>
        <v>66038.999999999971</v>
      </c>
      <c r="M57" s="274">
        <f>'Coeficientes adicionales'!C51</f>
        <v>46635.576241854978</v>
      </c>
      <c r="N57" s="274">
        <f>'Coeficientes adicionales'!D51</f>
        <v>332206</v>
      </c>
      <c r="O57" s="274">
        <f>'Coeficientes adicionales'!E51</f>
        <v>173198</v>
      </c>
      <c r="P57" s="274">
        <f>'Coeficientes adicionales'!F51</f>
        <v>2493</v>
      </c>
      <c r="Q57" s="274">
        <f>'Coeficientes adicionales'!G51</f>
        <v>156515</v>
      </c>
      <c r="R57" s="96">
        <f>IFERROR(D57+VLOOKUP(C57,'Componentes demanda final'!$D$9:$K$79,2,0),D57)</f>
        <v>998334.06851786107</v>
      </c>
      <c r="S57" s="57">
        <f>IFERROR(E57+VLOOKUP($C57,'Componentes demanda final'!$D$9:$K$79,3,0),E57)</f>
        <v>687895.6754907259</v>
      </c>
      <c r="T57" s="57">
        <f>IFERROR(F57+VLOOKUP($C57,'Componentes demanda final'!$D$9:$K$79,4,0),F57)</f>
        <v>0</v>
      </c>
      <c r="U57" s="57">
        <f>IFERROR(G57+VLOOKUP($C57,'Componentes demanda final'!$D$9:$K$79,5,0),G57)</f>
        <v>0</v>
      </c>
      <c r="V57" s="57">
        <f>IFERROR(H57+VLOOKUP($C57,'Componentes demanda final'!$D$9:$K$79,6,0),H57)</f>
        <v>285569.86528235412</v>
      </c>
      <c r="W57" s="57">
        <f>IFERROR(I57+VLOOKUP($C57,'Componentes demanda final'!$D$9:$K$79,7,0),I57)</f>
        <v>11918.774306489437</v>
      </c>
      <c r="X57" s="57">
        <f>IFERROR(J57+VLOOKUP($C57,'Componentes demanda final'!$D$9:$K$79,8,0),J57)</f>
        <v>12949.75343829168</v>
      </c>
      <c r="Y57" s="98">
        <v>1075126.9999999995</v>
      </c>
      <c r="Z57" s="110">
        <f t="shared" si="61"/>
        <v>0</v>
      </c>
      <c r="AA57" s="103">
        <v>0</v>
      </c>
      <c r="AB57" s="103">
        <v>0</v>
      </c>
      <c r="AC57" s="103">
        <v>0</v>
      </c>
      <c r="AD57" s="103">
        <v>0</v>
      </c>
      <c r="AE57" s="103">
        <v>0</v>
      </c>
      <c r="AF57" s="103">
        <v>0</v>
      </c>
      <c r="AG57" s="114">
        <f t="shared" si="62"/>
        <v>0</v>
      </c>
      <c r="AH57" s="113">
        <f t="shared" si="25"/>
        <v>0</v>
      </c>
      <c r="AI57" s="102">
        <f t="shared" si="2"/>
        <v>0</v>
      </c>
      <c r="AJ57" s="102">
        <f t="shared" si="3"/>
        <v>0</v>
      </c>
      <c r="AK57" s="102">
        <f t="shared" si="4"/>
        <v>0</v>
      </c>
      <c r="AL57" s="102">
        <f t="shared" si="5"/>
        <v>0</v>
      </c>
      <c r="AM57" s="102">
        <f t="shared" si="6"/>
        <v>0</v>
      </c>
      <c r="AN57" s="108">
        <f>+ROUND(Y57*'Coeficientes adicionales'!$P51,1)</f>
        <v>66039</v>
      </c>
      <c r="AO57" s="110">
        <f t="shared" si="63"/>
        <v>0</v>
      </c>
      <c r="AP57" s="103">
        <f>AA57*'Coeficientes adicionales'!$P51</f>
        <v>0</v>
      </c>
      <c r="AQ57" s="103">
        <f>AB57*'Coeficientes adicionales'!$P51</f>
        <v>0</v>
      </c>
      <c r="AR57" s="103">
        <f>AC57*'Coeficientes adicionales'!$P51</f>
        <v>0</v>
      </c>
      <c r="AS57" s="103">
        <f>AD57*'Coeficientes adicionales'!$P51</f>
        <v>0</v>
      </c>
      <c r="AT57" s="103">
        <f>AE57*'Coeficientes adicionales'!$P51</f>
        <v>0</v>
      </c>
      <c r="AU57" s="103">
        <f>AF57*'Coeficientes adicionales'!$P51</f>
        <v>0</v>
      </c>
      <c r="AV57" s="105">
        <f t="shared" si="64"/>
        <v>4.4408920985006262E-14</v>
      </c>
      <c r="AW57" s="102">
        <f t="shared" si="26"/>
        <v>0</v>
      </c>
      <c r="AX57" s="102">
        <f t="shared" si="9"/>
        <v>0</v>
      </c>
      <c r="AY57" s="102">
        <f t="shared" si="10"/>
        <v>0</v>
      </c>
      <c r="AZ57" s="102">
        <f t="shared" si="11"/>
        <v>0</v>
      </c>
      <c r="BA57" s="102">
        <f t="shared" si="12"/>
        <v>0</v>
      </c>
      <c r="BB57" s="102">
        <f t="shared" si="13"/>
        <v>0</v>
      </c>
      <c r="BC57" s="108">
        <f>Y57*'Coeficientes adicionales'!$K51</f>
        <v>46635.576241854957</v>
      </c>
      <c r="BD57" s="110">
        <f t="shared" si="27"/>
        <v>0</v>
      </c>
      <c r="BE57" s="103">
        <f>AA57*'Coeficientes adicionales'!$K51</f>
        <v>0</v>
      </c>
      <c r="BF57" s="103">
        <f>AB57*'Coeficientes adicionales'!$K51</f>
        <v>0</v>
      </c>
      <c r="BG57" s="103">
        <f>AC57*'Coeficientes adicionales'!$K51</f>
        <v>0</v>
      </c>
      <c r="BH57" s="103">
        <f>AD57*'Coeficientes adicionales'!$K51</f>
        <v>0</v>
      </c>
      <c r="BI57" s="103">
        <f>AE57*'Coeficientes adicionales'!$K51</f>
        <v>0</v>
      </c>
      <c r="BJ57" s="103">
        <f>AF57*'Coeficientes adicionales'!$K51</f>
        <v>0</v>
      </c>
      <c r="BK57" s="104">
        <f t="shared" si="14"/>
        <v>-4.4408920985006262E-14</v>
      </c>
      <c r="BL57" s="102">
        <f t="shared" si="28"/>
        <v>0</v>
      </c>
      <c r="BM57" s="102">
        <f t="shared" si="15"/>
        <v>0</v>
      </c>
      <c r="BN57" s="102">
        <f t="shared" si="16"/>
        <v>0</v>
      </c>
      <c r="BO57" s="102">
        <f t="shared" si="17"/>
        <v>0</v>
      </c>
      <c r="BP57" s="102">
        <f t="shared" si="18"/>
        <v>0</v>
      </c>
      <c r="BQ57" s="102">
        <f t="shared" si="19"/>
        <v>0</v>
      </c>
      <c r="BR57" s="108">
        <f>Y57*'Coeficientes adicionales'!$L51</f>
        <v>332205.99999999983</v>
      </c>
      <c r="BS57" s="110">
        <f t="shared" si="29"/>
        <v>0</v>
      </c>
      <c r="BT57" s="103">
        <f>AA57*'Coeficientes adicionales'!$L51</f>
        <v>0</v>
      </c>
      <c r="BU57" s="103">
        <f>AB57*'Coeficientes adicionales'!$L51</f>
        <v>0</v>
      </c>
      <c r="BV57" s="103">
        <f>AC57*'Coeficientes adicionales'!$L51</f>
        <v>0</v>
      </c>
      <c r="BW57" s="103">
        <f>AD57*'Coeficientes adicionales'!$L51</f>
        <v>0</v>
      </c>
      <c r="BX57" s="103">
        <f>AE57*'Coeficientes adicionales'!$L51</f>
        <v>0</v>
      </c>
      <c r="BY57" s="103">
        <f>AF57*'Coeficientes adicionales'!$L51</f>
        <v>0</v>
      </c>
      <c r="BZ57" s="104">
        <f t="shared" si="30"/>
        <v>-5.5511151231257827E-14</v>
      </c>
      <c r="CA57" s="102">
        <f t="shared" si="31"/>
        <v>0</v>
      </c>
      <c r="CB57" s="102">
        <f t="shared" si="32"/>
        <v>0</v>
      </c>
      <c r="CC57" s="102">
        <f t="shared" si="33"/>
        <v>0</v>
      </c>
      <c r="CD57" s="102">
        <f t="shared" si="34"/>
        <v>0</v>
      </c>
      <c r="CE57" s="102">
        <f t="shared" si="35"/>
        <v>0</v>
      </c>
      <c r="CF57" s="102">
        <f t="shared" si="36"/>
        <v>0</v>
      </c>
      <c r="CG57" s="108">
        <f>Y57*'Coeficientes adicionales'!$M51</f>
        <v>173197.99999999994</v>
      </c>
      <c r="CH57" s="110">
        <f t="shared" si="37"/>
        <v>0</v>
      </c>
      <c r="CI57" s="103">
        <f>AA57*'Coeficientes adicionales'!$M51</f>
        <v>0</v>
      </c>
      <c r="CJ57" s="103">
        <f>AB57*'Coeficientes adicionales'!$M51</f>
        <v>0</v>
      </c>
      <c r="CK57" s="103">
        <f>AC57*'Coeficientes adicionales'!$M51</f>
        <v>0</v>
      </c>
      <c r="CL57" s="103">
        <f>AD57*'Coeficientes adicionales'!$M51</f>
        <v>0</v>
      </c>
      <c r="CM57" s="103">
        <f>AE57*'Coeficientes adicionales'!$M51</f>
        <v>0</v>
      </c>
      <c r="CN57" s="103">
        <f>AF57*'Coeficientes adicionales'!$M51</f>
        <v>0</v>
      </c>
      <c r="CO57" s="104">
        <f t="shared" si="38"/>
        <v>-3.3306690738754696E-14</v>
      </c>
      <c r="CP57" s="102">
        <f t="shared" si="39"/>
        <v>0</v>
      </c>
      <c r="CQ57" s="102">
        <f t="shared" si="40"/>
        <v>0</v>
      </c>
      <c r="CR57" s="102">
        <f t="shared" si="41"/>
        <v>0</v>
      </c>
      <c r="CS57" s="102">
        <f t="shared" si="42"/>
        <v>0</v>
      </c>
      <c r="CT57" s="102">
        <f t="shared" si="43"/>
        <v>0</v>
      </c>
      <c r="CU57" s="102">
        <f t="shared" si="44"/>
        <v>0</v>
      </c>
      <c r="CV57" s="108">
        <f>Y57*'Coeficientes adicionales'!$N51</f>
        <v>2492.9999999999991</v>
      </c>
      <c r="CW57" s="110">
        <f t="shared" si="45"/>
        <v>0</v>
      </c>
      <c r="CX57" s="103">
        <f>AA57*'Coeficientes adicionales'!$N51</f>
        <v>0</v>
      </c>
      <c r="CY57" s="103">
        <f>AB57*'Coeficientes adicionales'!$N51</f>
        <v>0</v>
      </c>
      <c r="CZ57" s="103">
        <f>AC57*'Coeficientes adicionales'!$N51</f>
        <v>0</v>
      </c>
      <c r="DA57" s="103">
        <f>AD57*'Coeficientes adicionales'!$N51</f>
        <v>0</v>
      </c>
      <c r="DB57" s="103">
        <f>AE57*'Coeficientes adicionales'!$N51</f>
        <v>0</v>
      </c>
      <c r="DC57" s="103">
        <f>AF57*'Coeficientes adicionales'!$N51</f>
        <v>0</v>
      </c>
      <c r="DD57" s="104">
        <f t="shared" si="46"/>
        <v>-3.3306690738754696E-14</v>
      </c>
      <c r="DE57" s="102">
        <f t="shared" si="47"/>
        <v>0</v>
      </c>
      <c r="DF57" s="102">
        <f t="shared" si="48"/>
        <v>0</v>
      </c>
      <c r="DG57" s="102">
        <f t="shared" si="49"/>
        <v>0</v>
      </c>
      <c r="DH57" s="102">
        <f t="shared" si="50"/>
        <v>0</v>
      </c>
      <c r="DI57" s="102">
        <f t="shared" si="51"/>
        <v>0</v>
      </c>
      <c r="DJ57" s="102">
        <f t="shared" si="52"/>
        <v>0</v>
      </c>
      <c r="DK57" s="108">
        <f>Y57*'Coeficientes adicionales'!$O51</f>
        <v>156514.99999999994</v>
      </c>
      <c r="DL57" s="110">
        <f t="shared" si="53"/>
        <v>0</v>
      </c>
      <c r="DM57" s="103">
        <f>AA57*'Coeficientes adicionales'!$O51</f>
        <v>0</v>
      </c>
      <c r="DN57" s="103">
        <f>AB57*'Coeficientes adicionales'!$O51</f>
        <v>0</v>
      </c>
      <c r="DO57" s="103">
        <f>AC57*'Coeficientes adicionales'!$O51</f>
        <v>0</v>
      </c>
      <c r="DP57" s="103">
        <f>AD57*'Coeficientes adicionales'!$O51</f>
        <v>0</v>
      </c>
      <c r="DQ57" s="103">
        <f>AE57*'Coeficientes adicionales'!$O51</f>
        <v>0</v>
      </c>
      <c r="DR57" s="103">
        <f>AF57*'Coeficientes adicionales'!$O51</f>
        <v>0</v>
      </c>
      <c r="DS57" s="105">
        <f t="shared" si="54"/>
        <v>-3.3306690738754696E-14</v>
      </c>
      <c r="DT57" s="102">
        <f t="shared" si="55"/>
        <v>0</v>
      </c>
      <c r="DU57" s="102">
        <f t="shared" si="56"/>
        <v>0</v>
      </c>
      <c r="DV57" s="102">
        <f t="shared" si="57"/>
        <v>0</v>
      </c>
      <c r="DW57" s="102">
        <f t="shared" si="58"/>
        <v>0</v>
      </c>
      <c r="DX57" s="102">
        <f t="shared" si="59"/>
        <v>0</v>
      </c>
      <c r="DY57" s="102">
        <f t="shared" si="60"/>
        <v>0</v>
      </c>
    </row>
    <row r="58" spans="1:129" ht="14.7" thickBot="1" x14ac:dyDescent="0.6">
      <c r="A58" s="59">
        <v>50</v>
      </c>
      <c r="B58" s="142" t="s">
        <v>49</v>
      </c>
      <c r="C58" s="4" t="s">
        <v>155</v>
      </c>
      <c r="D58" s="116">
        <f t="shared" si="24"/>
        <v>112667.13447593048</v>
      </c>
      <c r="E58" s="93">
        <f>'Matriz Simetrica'!BY59</f>
        <v>87870.837197186789</v>
      </c>
      <c r="F58" s="93">
        <f>'Matriz Simetrica'!BZ59</f>
        <v>0</v>
      </c>
      <c r="G58" s="93">
        <f>'Matriz Simetrica'!CA59</f>
        <v>0</v>
      </c>
      <c r="H58" s="93">
        <f>'Matriz Simetrica'!CB59</f>
        <v>2735.0806561624941</v>
      </c>
      <c r="I58" s="94">
        <f>'Matriz Simetrica'!CC59</f>
        <v>-3161.0674168026612</v>
      </c>
      <c r="J58" s="94">
        <f>'Matriz Simetrica'!CD59</f>
        <v>25222.284039383856</v>
      </c>
      <c r="K58" s="95">
        <v>1069908.9999999995</v>
      </c>
      <c r="L58" s="60">
        <f>K58*'Coeficientes adicionales'!P52</f>
        <v>15757.999999999993</v>
      </c>
      <c r="M58" s="274">
        <f>'Coeficientes adicionales'!C52</f>
        <v>113634.92173609851</v>
      </c>
      <c r="N58" s="274">
        <f>'Coeficientes adicionales'!D52</f>
        <v>633635</v>
      </c>
      <c r="O58" s="274">
        <f>'Coeficientes adicionales'!E52</f>
        <v>71266</v>
      </c>
      <c r="P58" s="274">
        <f>'Coeficientes adicionales'!F52</f>
        <v>5438</v>
      </c>
      <c r="Q58" s="274">
        <f>'Coeficientes adicionales'!G52</f>
        <v>556931</v>
      </c>
      <c r="R58" s="96">
        <f>IFERROR(D58+VLOOKUP(C58,'Componentes demanda final'!$D$9:$K$79,2,0),D58)</f>
        <v>112667.13447593048</v>
      </c>
      <c r="S58" s="57">
        <f>IFERROR(E58+VLOOKUP($C58,'Componentes demanda final'!$D$9:$K$79,3,0),E58)</f>
        <v>87870.837197186789</v>
      </c>
      <c r="T58" s="57">
        <f>IFERROR(F58+VLOOKUP($C58,'Componentes demanda final'!$D$9:$K$79,4,0),F58)</f>
        <v>0</v>
      </c>
      <c r="U58" s="57">
        <f>IFERROR(G58+VLOOKUP($C58,'Componentes demanda final'!$D$9:$K$79,5,0),G58)</f>
        <v>0</v>
      </c>
      <c r="V58" s="57">
        <f>IFERROR(H58+VLOOKUP($C58,'Componentes demanda final'!$D$9:$K$79,6,0),H58)</f>
        <v>2735.0806561624941</v>
      </c>
      <c r="W58" s="57">
        <f>IFERROR(I58+VLOOKUP($C58,'Componentes demanda final'!$D$9:$K$79,7,0),I58)</f>
        <v>-3161.0674168026612</v>
      </c>
      <c r="X58" s="57">
        <f>IFERROR(J58+VLOOKUP($C58,'Componentes demanda final'!$D$9:$K$79,8,0),J58)</f>
        <v>25222.284039383856</v>
      </c>
      <c r="Y58" s="98">
        <v>1069908.9999999995</v>
      </c>
      <c r="Z58" s="110">
        <f t="shared" si="61"/>
        <v>0</v>
      </c>
      <c r="AA58" s="103">
        <v>0</v>
      </c>
      <c r="AB58" s="103">
        <v>0</v>
      </c>
      <c r="AC58" s="103">
        <v>0</v>
      </c>
      <c r="AD58" s="103">
        <v>0</v>
      </c>
      <c r="AE58" s="103">
        <v>0</v>
      </c>
      <c r="AF58" s="103">
        <v>0</v>
      </c>
      <c r="AG58" s="114">
        <f t="shared" si="62"/>
        <v>0</v>
      </c>
      <c r="AH58" s="113">
        <f t="shared" si="25"/>
        <v>0</v>
      </c>
      <c r="AI58" s="102">
        <f t="shared" si="2"/>
        <v>0</v>
      </c>
      <c r="AJ58" s="102">
        <f t="shared" si="3"/>
        <v>0</v>
      </c>
      <c r="AK58" s="102">
        <f t="shared" si="4"/>
        <v>0</v>
      </c>
      <c r="AL58" s="102">
        <f t="shared" si="5"/>
        <v>0</v>
      </c>
      <c r="AM58" s="102">
        <f t="shared" si="6"/>
        <v>0</v>
      </c>
      <c r="AN58" s="108">
        <f>+ROUND(Y58*'Coeficientes adicionales'!$P52,1)</f>
        <v>15758</v>
      </c>
      <c r="AO58" s="110">
        <f t="shared" si="63"/>
        <v>0</v>
      </c>
      <c r="AP58" s="103">
        <f>AA58*'Coeficientes adicionales'!$P52</f>
        <v>0</v>
      </c>
      <c r="AQ58" s="103">
        <f>AB58*'Coeficientes adicionales'!$P52</f>
        <v>0</v>
      </c>
      <c r="AR58" s="103">
        <f>AC58*'Coeficientes adicionales'!$P52</f>
        <v>0</v>
      </c>
      <c r="AS58" s="103">
        <f>AD58*'Coeficientes adicionales'!$P52</f>
        <v>0</v>
      </c>
      <c r="AT58" s="103">
        <f>AE58*'Coeficientes adicionales'!$P52</f>
        <v>0</v>
      </c>
      <c r="AU58" s="103">
        <f>AF58*'Coeficientes adicionales'!$P52</f>
        <v>0</v>
      </c>
      <c r="AV58" s="105">
        <f t="shared" si="64"/>
        <v>4.4408920985006262E-14</v>
      </c>
      <c r="AW58" s="102">
        <f t="shared" si="26"/>
        <v>0</v>
      </c>
      <c r="AX58" s="102">
        <f t="shared" si="9"/>
        <v>0</v>
      </c>
      <c r="AY58" s="102">
        <f t="shared" si="10"/>
        <v>0</v>
      </c>
      <c r="AZ58" s="102">
        <f t="shared" si="11"/>
        <v>0</v>
      </c>
      <c r="BA58" s="102">
        <f t="shared" si="12"/>
        <v>0</v>
      </c>
      <c r="BB58" s="102">
        <f t="shared" si="13"/>
        <v>0</v>
      </c>
      <c r="BC58" s="108">
        <f>Y58*'Coeficientes adicionales'!$K52</f>
        <v>113634.92173609846</v>
      </c>
      <c r="BD58" s="110">
        <f t="shared" si="27"/>
        <v>0</v>
      </c>
      <c r="BE58" s="103">
        <f>AA58*'Coeficientes adicionales'!$K52</f>
        <v>0</v>
      </c>
      <c r="BF58" s="103">
        <f>AB58*'Coeficientes adicionales'!$K52</f>
        <v>0</v>
      </c>
      <c r="BG58" s="103">
        <f>AC58*'Coeficientes adicionales'!$K52</f>
        <v>0</v>
      </c>
      <c r="BH58" s="103">
        <f>AD58*'Coeficientes adicionales'!$K52</f>
        <v>0</v>
      </c>
      <c r="BI58" s="103">
        <f>AE58*'Coeficientes adicionales'!$K52</f>
        <v>0</v>
      </c>
      <c r="BJ58" s="103">
        <f>AF58*'Coeficientes adicionales'!$K52</f>
        <v>0</v>
      </c>
      <c r="BK58" s="104">
        <f t="shared" si="14"/>
        <v>-3.3306690738754696E-14</v>
      </c>
      <c r="BL58" s="102">
        <f t="shared" si="28"/>
        <v>0</v>
      </c>
      <c r="BM58" s="102">
        <f t="shared" si="15"/>
        <v>0</v>
      </c>
      <c r="BN58" s="102">
        <f t="shared" si="16"/>
        <v>0</v>
      </c>
      <c r="BO58" s="102">
        <f t="shared" si="17"/>
        <v>0</v>
      </c>
      <c r="BP58" s="102">
        <f t="shared" si="18"/>
        <v>0</v>
      </c>
      <c r="BQ58" s="102">
        <f t="shared" si="19"/>
        <v>0</v>
      </c>
      <c r="BR58" s="108">
        <f>Y58*'Coeficientes adicionales'!$L52</f>
        <v>633634.99999999977</v>
      </c>
      <c r="BS58" s="110">
        <f t="shared" si="29"/>
        <v>0</v>
      </c>
      <c r="BT58" s="103">
        <f>AA58*'Coeficientes adicionales'!$L52</f>
        <v>0</v>
      </c>
      <c r="BU58" s="103">
        <f>AB58*'Coeficientes adicionales'!$L52</f>
        <v>0</v>
      </c>
      <c r="BV58" s="103">
        <f>AC58*'Coeficientes adicionales'!$L52</f>
        <v>0</v>
      </c>
      <c r="BW58" s="103">
        <f>AD58*'Coeficientes adicionales'!$L52</f>
        <v>0</v>
      </c>
      <c r="BX58" s="103">
        <f>AE58*'Coeficientes adicionales'!$L52</f>
        <v>0</v>
      </c>
      <c r="BY58" s="103">
        <f>AF58*'Coeficientes adicionales'!$L52</f>
        <v>0</v>
      </c>
      <c r="BZ58" s="104">
        <f t="shared" si="30"/>
        <v>-3.3306690738754696E-14</v>
      </c>
      <c r="CA58" s="102">
        <f t="shared" si="31"/>
        <v>0</v>
      </c>
      <c r="CB58" s="102">
        <f t="shared" si="32"/>
        <v>0</v>
      </c>
      <c r="CC58" s="102">
        <f t="shared" si="33"/>
        <v>0</v>
      </c>
      <c r="CD58" s="102">
        <f t="shared" si="34"/>
        <v>0</v>
      </c>
      <c r="CE58" s="102">
        <f t="shared" si="35"/>
        <v>0</v>
      </c>
      <c r="CF58" s="102">
        <f t="shared" si="36"/>
        <v>0</v>
      </c>
      <c r="CG58" s="108">
        <f>Y58*'Coeficientes adicionales'!$M52</f>
        <v>71265.999999999971</v>
      </c>
      <c r="CH58" s="110">
        <f t="shared" si="37"/>
        <v>0</v>
      </c>
      <c r="CI58" s="103">
        <f>AA58*'Coeficientes adicionales'!$M52</f>
        <v>0</v>
      </c>
      <c r="CJ58" s="103">
        <f>AB58*'Coeficientes adicionales'!$M52</f>
        <v>0</v>
      </c>
      <c r="CK58" s="103">
        <f>AC58*'Coeficientes adicionales'!$M52</f>
        <v>0</v>
      </c>
      <c r="CL58" s="103">
        <f>AD58*'Coeficientes adicionales'!$M52</f>
        <v>0</v>
      </c>
      <c r="CM58" s="103">
        <f>AE58*'Coeficientes adicionales'!$M52</f>
        <v>0</v>
      </c>
      <c r="CN58" s="103">
        <f>AF58*'Coeficientes adicionales'!$M52</f>
        <v>0</v>
      </c>
      <c r="CO58" s="104">
        <f t="shared" si="38"/>
        <v>-4.4408920985006262E-14</v>
      </c>
      <c r="CP58" s="102">
        <f t="shared" si="39"/>
        <v>0</v>
      </c>
      <c r="CQ58" s="102">
        <f t="shared" si="40"/>
        <v>0</v>
      </c>
      <c r="CR58" s="102">
        <f t="shared" si="41"/>
        <v>0</v>
      </c>
      <c r="CS58" s="102">
        <f t="shared" si="42"/>
        <v>0</v>
      </c>
      <c r="CT58" s="102">
        <f t="shared" si="43"/>
        <v>0</v>
      </c>
      <c r="CU58" s="102">
        <f t="shared" si="44"/>
        <v>0</v>
      </c>
      <c r="CV58" s="108">
        <f>Y58*'Coeficientes adicionales'!$N52</f>
        <v>5437.9999999999973</v>
      </c>
      <c r="CW58" s="110">
        <f t="shared" si="45"/>
        <v>0</v>
      </c>
      <c r="CX58" s="103">
        <f>AA58*'Coeficientes adicionales'!$N52</f>
        <v>0</v>
      </c>
      <c r="CY58" s="103">
        <f>AB58*'Coeficientes adicionales'!$N52</f>
        <v>0</v>
      </c>
      <c r="CZ58" s="103">
        <f>AC58*'Coeficientes adicionales'!$N52</f>
        <v>0</v>
      </c>
      <c r="DA58" s="103">
        <f>AD58*'Coeficientes adicionales'!$N52</f>
        <v>0</v>
      </c>
      <c r="DB58" s="103">
        <f>AE58*'Coeficientes adicionales'!$N52</f>
        <v>0</v>
      </c>
      <c r="DC58" s="103">
        <f>AF58*'Coeficientes adicionales'!$N52</f>
        <v>0</v>
      </c>
      <c r="DD58" s="104">
        <f t="shared" si="46"/>
        <v>-5.5511151231257827E-14</v>
      </c>
      <c r="DE58" s="102">
        <f t="shared" si="47"/>
        <v>0</v>
      </c>
      <c r="DF58" s="102">
        <f t="shared" si="48"/>
        <v>0</v>
      </c>
      <c r="DG58" s="102">
        <f t="shared" si="49"/>
        <v>0</v>
      </c>
      <c r="DH58" s="102">
        <f t="shared" si="50"/>
        <v>0</v>
      </c>
      <c r="DI58" s="102">
        <f t="shared" si="51"/>
        <v>0</v>
      </c>
      <c r="DJ58" s="102">
        <f t="shared" si="52"/>
        <v>0</v>
      </c>
      <c r="DK58" s="108">
        <f>Y58*'Coeficientes adicionales'!$O52</f>
        <v>556930.99999999977</v>
      </c>
      <c r="DL58" s="110">
        <f t="shared" si="53"/>
        <v>0</v>
      </c>
      <c r="DM58" s="103">
        <f>AA58*'Coeficientes adicionales'!$O52</f>
        <v>0</v>
      </c>
      <c r="DN58" s="103">
        <f>AB58*'Coeficientes adicionales'!$O52</f>
        <v>0</v>
      </c>
      <c r="DO58" s="103">
        <f>AC58*'Coeficientes adicionales'!$O52</f>
        <v>0</v>
      </c>
      <c r="DP58" s="103">
        <f>AD58*'Coeficientes adicionales'!$O52</f>
        <v>0</v>
      </c>
      <c r="DQ58" s="103">
        <f>AE58*'Coeficientes adicionales'!$O52</f>
        <v>0</v>
      </c>
      <c r="DR58" s="103">
        <f>AF58*'Coeficientes adicionales'!$O52</f>
        <v>0</v>
      </c>
      <c r="DS58" s="105">
        <f t="shared" si="54"/>
        <v>-4.4408920985006262E-14</v>
      </c>
      <c r="DT58" s="102">
        <f t="shared" si="55"/>
        <v>0</v>
      </c>
      <c r="DU58" s="102">
        <f t="shared" si="56"/>
        <v>0</v>
      </c>
      <c r="DV58" s="102">
        <f t="shared" si="57"/>
        <v>0</v>
      </c>
      <c r="DW58" s="102">
        <f t="shared" si="58"/>
        <v>0</v>
      </c>
      <c r="DX58" s="102">
        <f t="shared" si="59"/>
        <v>0</v>
      </c>
      <c r="DY58" s="102">
        <f t="shared" si="60"/>
        <v>0</v>
      </c>
    </row>
    <row r="59" spans="1:129" ht="14.7" thickBot="1" x14ac:dyDescent="0.6">
      <c r="A59" s="59">
        <v>51</v>
      </c>
      <c r="B59" s="142" t="s">
        <v>50</v>
      </c>
      <c r="C59" s="4" t="s">
        <v>156</v>
      </c>
      <c r="D59" s="116">
        <f t="shared" si="24"/>
        <v>1440576.6998288976</v>
      </c>
      <c r="E59" s="93">
        <f>'Matriz Simetrica'!BY60</f>
        <v>1434312.0472713937</v>
      </c>
      <c r="F59" s="93">
        <f>'Matriz Simetrica'!BZ60</f>
        <v>0</v>
      </c>
      <c r="G59" s="93">
        <f>'Matriz Simetrica'!CA60</f>
        <v>0</v>
      </c>
      <c r="H59" s="93">
        <f>'Matriz Simetrica'!CB60</f>
        <v>0</v>
      </c>
      <c r="I59" s="94">
        <f>'Matriz Simetrica'!CC60</f>
        <v>0</v>
      </c>
      <c r="J59" s="94">
        <f>'Matriz Simetrica'!CD60</f>
        <v>6264.6525575039695</v>
      </c>
      <c r="K59" s="95">
        <v>3728866.9999999963</v>
      </c>
      <c r="L59" s="60">
        <f>K59*'Coeficientes adicionales'!P53</f>
        <v>20332.999999999982</v>
      </c>
      <c r="M59" s="274">
        <f>'Coeficientes adicionales'!C53</f>
        <v>138362.37230368424</v>
      </c>
      <c r="N59" s="274">
        <f>'Coeficientes adicionales'!D53</f>
        <v>1291530</v>
      </c>
      <c r="O59" s="274">
        <f>'Coeficientes adicionales'!E53</f>
        <v>507406</v>
      </c>
      <c r="P59" s="274">
        <f>'Coeficientes adicionales'!F53</f>
        <v>5364</v>
      </c>
      <c r="Q59" s="274">
        <f>'Coeficientes adicionales'!G53</f>
        <v>778760</v>
      </c>
      <c r="R59" s="96">
        <f>IFERROR(D59+VLOOKUP(C59,'Componentes demanda final'!$D$9:$K$79,2,0),D59)</f>
        <v>1440576.6998288976</v>
      </c>
      <c r="S59" s="57">
        <f>IFERROR(E59+VLOOKUP($C59,'Componentes demanda final'!$D$9:$K$79,3,0),E59)</f>
        <v>1434312.0472713937</v>
      </c>
      <c r="T59" s="57">
        <f>IFERROR(F59+VLOOKUP($C59,'Componentes demanda final'!$D$9:$K$79,4,0),F59)</f>
        <v>0</v>
      </c>
      <c r="U59" s="57">
        <f>IFERROR(G59+VLOOKUP($C59,'Componentes demanda final'!$D$9:$K$79,5,0),G59)</f>
        <v>0</v>
      </c>
      <c r="V59" s="57">
        <f>IFERROR(H59+VLOOKUP($C59,'Componentes demanda final'!$D$9:$K$79,6,0),H59)</f>
        <v>0</v>
      </c>
      <c r="W59" s="57">
        <f>IFERROR(I59+VLOOKUP($C59,'Componentes demanda final'!$D$9:$K$79,7,0),I59)</f>
        <v>0</v>
      </c>
      <c r="X59" s="57">
        <f>IFERROR(J59+VLOOKUP($C59,'Componentes demanda final'!$D$9:$K$79,8,0),J59)</f>
        <v>6264.6525575039695</v>
      </c>
      <c r="Y59" s="98">
        <v>3728866.9999999963</v>
      </c>
      <c r="Z59" s="110">
        <f t="shared" si="61"/>
        <v>0</v>
      </c>
      <c r="AA59" s="103">
        <v>0</v>
      </c>
      <c r="AB59" s="103">
        <v>0</v>
      </c>
      <c r="AC59" s="103">
        <v>0</v>
      </c>
      <c r="AD59" s="103">
        <v>0</v>
      </c>
      <c r="AE59" s="103">
        <v>0</v>
      </c>
      <c r="AF59" s="103">
        <v>0</v>
      </c>
      <c r="AG59" s="114">
        <f t="shared" si="62"/>
        <v>0</v>
      </c>
      <c r="AH59" s="113">
        <f t="shared" si="25"/>
        <v>0</v>
      </c>
      <c r="AI59" s="102">
        <f t="shared" si="2"/>
        <v>0</v>
      </c>
      <c r="AJ59" s="102">
        <f t="shared" si="3"/>
        <v>0</v>
      </c>
      <c r="AK59" s="102">
        <f t="shared" si="4"/>
        <v>0</v>
      </c>
      <c r="AL59" s="102">
        <f t="shared" si="5"/>
        <v>0</v>
      </c>
      <c r="AM59" s="102">
        <f t="shared" si="6"/>
        <v>0</v>
      </c>
      <c r="AN59" s="108">
        <f>+ROUND(Y59*'Coeficientes adicionales'!$P53,1)</f>
        <v>20333</v>
      </c>
      <c r="AO59" s="110">
        <f t="shared" si="63"/>
        <v>0</v>
      </c>
      <c r="AP59" s="103">
        <f>AA59*'Coeficientes adicionales'!$P53</f>
        <v>0</v>
      </c>
      <c r="AQ59" s="103">
        <f>AB59*'Coeficientes adicionales'!$P53</f>
        <v>0</v>
      </c>
      <c r="AR59" s="103">
        <f>AC59*'Coeficientes adicionales'!$P53</f>
        <v>0</v>
      </c>
      <c r="AS59" s="103">
        <f>AD59*'Coeficientes adicionales'!$P53</f>
        <v>0</v>
      </c>
      <c r="AT59" s="103">
        <f>AE59*'Coeficientes adicionales'!$P53</f>
        <v>0</v>
      </c>
      <c r="AU59" s="103">
        <f>AF59*'Coeficientes adicionales'!$P53</f>
        <v>0</v>
      </c>
      <c r="AV59" s="105">
        <f t="shared" si="64"/>
        <v>8.8817841970012523E-14</v>
      </c>
      <c r="AW59" s="102">
        <f t="shared" si="26"/>
        <v>0</v>
      </c>
      <c r="AX59" s="102">
        <f t="shared" si="9"/>
        <v>0</v>
      </c>
      <c r="AY59" s="102">
        <f t="shared" si="10"/>
        <v>0</v>
      </c>
      <c r="AZ59" s="102">
        <f t="shared" si="11"/>
        <v>0</v>
      </c>
      <c r="BA59" s="102">
        <f t="shared" si="12"/>
        <v>0</v>
      </c>
      <c r="BB59" s="102">
        <f t="shared" si="13"/>
        <v>0</v>
      </c>
      <c r="BC59" s="108">
        <f>Y59*'Coeficientes adicionales'!$K53</f>
        <v>138362.37230368413</v>
      </c>
      <c r="BD59" s="110">
        <f t="shared" si="27"/>
        <v>0</v>
      </c>
      <c r="BE59" s="103">
        <f>AA59*'Coeficientes adicionales'!$K53</f>
        <v>0</v>
      </c>
      <c r="BF59" s="103">
        <f>AB59*'Coeficientes adicionales'!$K53</f>
        <v>0</v>
      </c>
      <c r="BG59" s="103">
        <f>AC59*'Coeficientes adicionales'!$K53</f>
        <v>0</v>
      </c>
      <c r="BH59" s="103">
        <f>AD59*'Coeficientes adicionales'!$K53</f>
        <v>0</v>
      </c>
      <c r="BI59" s="103">
        <f>AE59*'Coeficientes adicionales'!$K53</f>
        <v>0</v>
      </c>
      <c r="BJ59" s="103">
        <f>AF59*'Coeficientes adicionales'!$K53</f>
        <v>0</v>
      </c>
      <c r="BK59" s="104">
        <f t="shared" si="14"/>
        <v>-8.8817841970012523E-14</v>
      </c>
      <c r="BL59" s="102">
        <f t="shared" si="28"/>
        <v>0</v>
      </c>
      <c r="BM59" s="102">
        <f t="shared" si="15"/>
        <v>0</v>
      </c>
      <c r="BN59" s="102">
        <f t="shared" si="16"/>
        <v>0</v>
      </c>
      <c r="BO59" s="102">
        <f t="shared" si="17"/>
        <v>0</v>
      </c>
      <c r="BP59" s="102">
        <f t="shared" si="18"/>
        <v>0</v>
      </c>
      <c r="BQ59" s="102">
        <f t="shared" si="19"/>
        <v>0</v>
      </c>
      <c r="BR59" s="108">
        <f>Y59*'Coeficientes adicionales'!$L53</f>
        <v>1291529.9999999988</v>
      </c>
      <c r="BS59" s="110">
        <f t="shared" si="29"/>
        <v>0</v>
      </c>
      <c r="BT59" s="103">
        <f>AA59*'Coeficientes adicionales'!$L53</f>
        <v>0</v>
      </c>
      <c r="BU59" s="103">
        <f>AB59*'Coeficientes adicionales'!$L53</f>
        <v>0</v>
      </c>
      <c r="BV59" s="103">
        <f>AC59*'Coeficientes adicionales'!$L53</f>
        <v>0</v>
      </c>
      <c r="BW59" s="103">
        <f>AD59*'Coeficientes adicionales'!$L53</f>
        <v>0</v>
      </c>
      <c r="BX59" s="103">
        <f>AE59*'Coeficientes adicionales'!$L53</f>
        <v>0</v>
      </c>
      <c r="BY59" s="103">
        <f>AF59*'Coeficientes adicionales'!$L53</f>
        <v>0</v>
      </c>
      <c r="BZ59" s="104">
        <f t="shared" si="30"/>
        <v>-8.8817841970012523E-14</v>
      </c>
      <c r="CA59" s="102">
        <f t="shared" si="31"/>
        <v>0</v>
      </c>
      <c r="CB59" s="102">
        <f t="shared" si="32"/>
        <v>0</v>
      </c>
      <c r="CC59" s="102">
        <f t="shared" si="33"/>
        <v>0</v>
      </c>
      <c r="CD59" s="102">
        <f t="shared" si="34"/>
        <v>0</v>
      </c>
      <c r="CE59" s="102">
        <f t="shared" si="35"/>
        <v>0</v>
      </c>
      <c r="CF59" s="102">
        <f t="shared" si="36"/>
        <v>0</v>
      </c>
      <c r="CG59" s="108">
        <f>Y59*'Coeficientes adicionales'!$M53</f>
        <v>507405.99999999953</v>
      </c>
      <c r="CH59" s="110">
        <f t="shared" si="37"/>
        <v>-4.6566128730773926E-10</v>
      </c>
      <c r="CI59" s="103">
        <f>AA59*'Coeficientes adicionales'!$M53</f>
        <v>0</v>
      </c>
      <c r="CJ59" s="103">
        <f>AB59*'Coeficientes adicionales'!$M53</f>
        <v>0</v>
      </c>
      <c r="CK59" s="103">
        <f>AC59*'Coeficientes adicionales'!$M53</f>
        <v>0</v>
      </c>
      <c r="CL59" s="103">
        <f>AD59*'Coeficientes adicionales'!$M53</f>
        <v>0</v>
      </c>
      <c r="CM59" s="103">
        <f>AE59*'Coeficientes adicionales'!$M53</f>
        <v>0</v>
      </c>
      <c r="CN59" s="103">
        <f>AF59*'Coeficientes adicionales'!$M53</f>
        <v>0</v>
      </c>
      <c r="CO59" s="104">
        <f t="shared" si="38"/>
        <v>-8.8817841970012523E-14</v>
      </c>
      <c r="CP59" s="102">
        <f t="shared" si="39"/>
        <v>0</v>
      </c>
      <c r="CQ59" s="102">
        <f t="shared" si="40"/>
        <v>0</v>
      </c>
      <c r="CR59" s="102">
        <f t="shared" si="41"/>
        <v>0</v>
      </c>
      <c r="CS59" s="102">
        <f t="shared" si="42"/>
        <v>0</v>
      </c>
      <c r="CT59" s="102">
        <f t="shared" si="43"/>
        <v>0</v>
      </c>
      <c r="CU59" s="102">
        <f t="shared" si="44"/>
        <v>0</v>
      </c>
      <c r="CV59" s="108">
        <f>Y59*'Coeficientes adicionales'!$N53</f>
        <v>5363.9999999999945</v>
      </c>
      <c r="CW59" s="110">
        <f t="shared" si="45"/>
        <v>0</v>
      </c>
      <c r="CX59" s="103">
        <f>AA59*'Coeficientes adicionales'!$N53</f>
        <v>0</v>
      </c>
      <c r="CY59" s="103">
        <f>AB59*'Coeficientes adicionales'!$N53</f>
        <v>0</v>
      </c>
      <c r="CZ59" s="103">
        <f>AC59*'Coeficientes adicionales'!$N53</f>
        <v>0</v>
      </c>
      <c r="DA59" s="103">
        <f>AD59*'Coeficientes adicionales'!$N53</f>
        <v>0</v>
      </c>
      <c r="DB59" s="103">
        <f>AE59*'Coeficientes adicionales'!$N53</f>
        <v>0</v>
      </c>
      <c r="DC59" s="103">
        <f>AF59*'Coeficientes adicionales'!$N53</f>
        <v>0</v>
      </c>
      <c r="DD59" s="104">
        <f t="shared" si="46"/>
        <v>-9.9920072216264089E-14</v>
      </c>
      <c r="DE59" s="102">
        <f t="shared" si="47"/>
        <v>0</v>
      </c>
      <c r="DF59" s="102">
        <f t="shared" si="48"/>
        <v>0</v>
      </c>
      <c r="DG59" s="102">
        <f t="shared" si="49"/>
        <v>0</v>
      </c>
      <c r="DH59" s="102">
        <f t="shared" si="50"/>
        <v>0</v>
      </c>
      <c r="DI59" s="102">
        <f t="shared" si="51"/>
        <v>0</v>
      </c>
      <c r="DJ59" s="102">
        <f t="shared" si="52"/>
        <v>0</v>
      </c>
      <c r="DK59" s="108">
        <f>Y59*'Coeficientes adicionales'!$O53</f>
        <v>778759.99999999919</v>
      </c>
      <c r="DL59" s="110">
        <f t="shared" si="53"/>
        <v>0</v>
      </c>
      <c r="DM59" s="103">
        <f>AA59*'Coeficientes adicionales'!$O53</f>
        <v>0</v>
      </c>
      <c r="DN59" s="103">
        <f>AB59*'Coeficientes adicionales'!$O53</f>
        <v>0</v>
      </c>
      <c r="DO59" s="103">
        <f>AC59*'Coeficientes adicionales'!$O53</f>
        <v>0</v>
      </c>
      <c r="DP59" s="103">
        <f>AD59*'Coeficientes adicionales'!$O53</f>
        <v>0</v>
      </c>
      <c r="DQ59" s="103">
        <f>AE59*'Coeficientes adicionales'!$O53</f>
        <v>0</v>
      </c>
      <c r="DR59" s="103">
        <f>AF59*'Coeficientes adicionales'!$O53</f>
        <v>0</v>
      </c>
      <c r="DS59" s="105">
        <f t="shared" si="54"/>
        <v>-9.9920072216264089E-14</v>
      </c>
      <c r="DT59" s="102">
        <f t="shared" si="55"/>
        <v>0</v>
      </c>
      <c r="DU59" s="102">
        <f t="shared" si="56"/>
        <v>0</v>
      </c>
      <c r="DV59" s="102">
        <f t="shared" si="57"/>
        <v>0</v>
      </c>
      <c r="DW59" s="102">
        <f t="shared" si="58"/>
        <v>0</v>
      </c>
      <c r="DX59" s="102">
        <f t="shared" si="59"/>
        <v>0</v>
      </c>
      <c r="DY59" s="102">
        <f t="shared" si="60"/>
        <v>0</v>
      </c>
    </row>
    <row r="60" spans="1:129" ht="14.7" thickBot="1" x14ac:dyDescent="0.6">
      <c r="A60" s="59">
        <v>52</v>
      </c>
      <c r="B60" s="142" t="s">
        <v>51</v>
      </c>
      <c r="C60" s="4" t="s">
        <v>157</v>
      </c>
      <c r="D60" s="116">
        <f t="shared" si="24"/>
        <v>213994.34971399207</v>
      </c>
      <c r="E60" s="93">
        <f>'Matriz Simetrica'!BY61</f>
        <v>213584.14440720502</v>
      </c>
      <c r="F60" s="93">
        <f>'Matriz Simetrica'!BZ61</f>
        <v>0</v>
      </c>
      <c r="G60" s="93">
        <f>'Matriz Simetrica'!CA61</f>
        <v>0</v>
      </c>
      <c r="H60" s="93">
        <f>'Matriz Simetrica'!CB61</f>
        <v>209.38564756079572</v>
      </c>
      <c r="I60" s="94">
        <f>'Matriz Simetrica'!CC61</f>
        <v>0</v>
      </c>
      <c r="J60" s="94">
        <f>'Matriz Simetrica'!CD61</f>
        <v>200.81965922624505</v>
      </c>
      <c r="K60" s="95">
        <v>591414</v>
      </c>
      <c r="L60" s="60">
        <f>K60*'Coeficientes adicionales'!P54</f>
        <v>26898</v>
      </c>
      <c r="M60" s="274">
        <f>'Coeficientes adicionales'!C54</f>
        <v>16483.347955113659</v>
      </c>
      <c r="N60" s="274">
        <f>'Coeficientes adicionales'!D54</f>
        <v>419041</v>
      </c>
      <c r="O60" s="274">
        <f>'Coeficientes adicionales'!E54</f>
        <v>229344</v>
      </c>
      <c r="P60" s="274">
        <f>'Coeficientes adicionales'!F54</f>
        <v>772</v>
      </c>
      <c r="Q60" s="274">
        <f>'Coeficientes adicionales'!G54</f>
        <v>188925</v>
      </c>
      <c r="R60" s="96">
        <f>IFERROR(D60+VLOOKUP(C60,'Componentes demanda final'!$D$9:$K$79,2,0),D60)</f>
        <v>213994.34971399207</v>
      </c>
      <c r="S60" s="57">
        <f>IFERROR(E60+VLOOKUP($C60,'Componentes demanda final'!$D$9:$K$79,3,0),E60)</f>
        <v>213584.14440720502</v>
      </c>
      <c r="T60" s="57">
        <f>IFERROR(F60+VLOOKUP($C60,'Componentes demanda final'!$D$9:$K$79,4,0),F60)</f>
        <v>0</v>
      </c>
      <c r="U60" s="57">
        <f>IFERROR(G60+VLOOKUP($C60,'Componentes demanda final'!$D$9:$K$79,5,0),G60)</f>
        <v>0</v>
      </c>
      <c r="V60" s="57">
        <f>IFERROR(H60+VLOOKUP($C60,'Componentes demanda final'!$D$9:$K$79,6,0),H60)</f>
        <v>209.38564756079572</v>
      </c>
      <c r="W60" s="57">
        <f>IFERROR(I60+VLOOKUP($C60,'Componentes demanda final'!$D$9:$K$79,7,0),I60)</f>
        <v>0</v>
      </c>
      <c r="X60" s="57">
        <f>IFERROR(J60+VLOOKUP($C60,'Componentes demanda final'!$D$9:$K$79,8,0),J60)</f>
        <v>200.81965922624505</v>
      </c>
      <c r="Y60" s="98">
        <v>591414</v>
      </c>
      <c r="Z60" s="110">
        <f t="shared" si="61"/>
        <v>0</v>
      </c>
      <c r="AA60" s="103">
        <v>0</v>
      </c>
      <c r="AB60" s="103">
        <v>0</v>
      </c>
      <c r="AC60" s="103">
        <v>0</v>
      </c>
      <c r="AD60" s="103">
        <v>0</v>
      </c>
      <c r="AE60" s="103">
        <v>0</v>
      </c>
      <c r="AF60" s="103">
        <v>0</v>
      </c>
      <c r="AG60" s="114">
        <f t="shared" si="62"/>
        <v>0</v>
      </c>
      <c r="AH60" s="113">
        <f t="shared" si="25"/>
        <v>0</v>
      </c>
      <c r="AI60" s="102">
        <f t="shared" si="2"/>
        <v>0</v>
      </c>
      <c r="AJ60" s="102">
        <f t="shared" si="3"/>
        <v>0</v>
      </c>
      <c r="AK60" s="102">
        <f t="shared" si="4"/>
        <v>0</v>
      </c>
      <c r="AL60" s="102">
        <f t="shared" si="5"/>
        <v>0</v>
      </c>
      <c r="AM60" s="102">
        <f t="shared" si="6"/>
        <v>0</v>
      </c>
      <c r="AN60" s="108">
        <f>+ROUND(Y60*'Coeficientes adicionales'!$P54,1)</f>
        <v>26898</v>
      </c>
      <c r="AO60" s="110">
        <f t="shared" si="63"/>
        <v>0</v>
      </c>
      <c r="AP60" s="103">
        <f>AA60*'Coeficientes adicionales'!$P54</f>
        <v>0</v>
      </c>
      <c r="AQ60" s="103">
        <f>AB60*'Coeficientes adicionales'!$P54</f>
        <v>0</v>
      </c>
      <c r="AR60" s="103">
        <f>AC60*'Coeficientes adicionales'!$P54</f>
        <v>0</v>
      </c>
      <c r="AS60" s="103">
        <f>AD60*'Coeficientes adicionales'!$P54</f>
        <v>0</v>
      </c>
      <c r="AT60" s="103">
        <f>AE60*'Coeficientes adicionales'!$P54</f>
        <v>0</v>
      </c>
      <c r="AU60" s="103">
        <f>AF60*'Coeficientes adicionales'!$P54</f>
        <v>0</v>
      </c>
      <c r="AV60" s="105">
        <f t="shared" si="64"/>
        <v>0</v>
      </c>
      <c r="AW60" s="102">
        <f t="shared" si="26"/>
        <v>0</v>
      </c>
      <c r="AX60" s="102">
        <f t="shared" si="9"/>
        <v>0</v>
      </c>
      <c r="AY60" s="102">
        <f t="shared" si="10"/>
        <v>0</v>
      </c>
      <c r="AZ60" s="102">
        <f t="shared" si="11"/>
        <v>0</v>
      </c>
      <c r="BA60" s="102">
        <f t="shared" si="12"/>
        <v>0</v>
      </c>
      <c r="BB60" s="102">
        <f t="shared" si="13"/>
        <v>0</v>
      </c>
      <c r="BC60" s="108">
        <f>Y60*'Coeficientes adicionales'!$K54</f>
        <v>16483.347955113659</v>
      </c>
      <c r="BD60" s="110">
        <f t="shared" si="27"/>
        <v>0</v>
      </c>
      <c r="BE60" s="103">
        <f>AA60*'Coeficientes adicionales'!$K54</f>
        <v>0</v>
      </c>
      <c r="BF60" s="103">
        <f>AB60*'Coeficientes adicionales'!$K54</f>
        <v>0</v>
      </c>
      <c r="BG60" s="103">
        <f>AC60*'Coeficientes adicionales'!$K54</f>
        <v>0</v>
      </c>
      <c r="BH60" s="103">
        <f>AD60*'Coeficientes adicionales'!$K54</f>
        <v>0</v>
      </c>
      <c r="BI60" s="103">
        <f>AE60*'Coeficientes adicionales'!$K54</f>
        <v>0</v>
      </c>
      <c r="BJ60" s="103">
        <f>AF60*'Coeficientes adicionales'!$K54</f>
        <v>0</v>
      </c>
      <c r="BK60" s="104">
        <f t="shared" si="14"/>
        <v>0</v>
      </c>
      <c r="BL60" s="102">
        <f t="shared" si="28"/>
        <v>0</v>
      </c>
      <c r="BM60" s="102">
        <f t="shared" si="15"/>
        <v>0</v>
      </c>
      <c r="BN60" s="102">
        <f t="shared" si="16"/>
        <v>0</v>
      </c>
      <c r="BO60" s="102">
        <f t="shared" si="17"/>
        <v>0</v>
      </c>
      <c r="BP60" s="102">
        <f t="shared" si="18"/>
        <v>0</v>
      </c>
      <c r="BQ60" s="102">
        <f t="shared" si="19"/>
        <v>0</v>
      </c>
      <c r="BR60" s="108">
        <f>Y60*'Coeficientes adicionales'!$L54</f>
        <v>419041</v>
      </c>
      <c r="BS60" s="110">
        <f t="shared" si="29"/>
        <v>0</v>
      </c>
      <c r="BT60" s="103">
        <f>AA60*'Coeficientes adicionales'!$L54</f>
        <v>0</v>
      </c>
      <c r="BU60" s="103">
        <f>AB60*'Coeficientes adicionales'!$L54</f>
        <v>0</v>
      </c>
      <c r="BV60" s="103">
        <f>AC60*'Coeficientes adicionales'!$L54</f>
        <v>0</v>
      </c>
      <c r="BW60" s="103">
        <f>AD60*'Coeficientes adicionales'!$L54</f>
        <v>0</v>
      </c>
      <c r="BX60" s="103">
        <f>AE60*'Coeficientes adicionales'!$L54</f>
        <v>0</v>
      </c>
      <c r="BY60" s="103">
        <f>AF60*'Coeficientes adicionales'!$L54</f>
        <v>0</v>
      </c>
      <c r="BZ60" s="104">
        <f t="shared" si="30"/>
        <v>0</v>
      </c>
      <c r="CA60" s="102">
        <f t="shared" si="31"/>
        <v>0</v>
      </c>
      <c r="CB60" s="102">
        <f t="shared" si="32"/>
        <v>0</v>
      </c>
      <c r="CC60" s="102">
        <f t="shared" si="33"/>
        <v>0</v>
      </c>
      <c r="CD60" s="102">
        <f t="shared" si="34"/>
        <v>0</v>
      </c>
      <c r="CE60" s="102">
        <f t="shared" si="35"/>
        <v>0</v>
      </c>
      <c r="CF60" s="102">
        <f t="shared" si="36"/>
        <v>0</v>
      </c>
      <c r="CG60" s="108">
        <f>Y60*'Coeficientes adicionales'!$M54</f>
        <v>229344</v>
      </c>
      <c r="CH60" s="110">
        <f t="shared" si="37"/>
        <v>0</v>
      </c>
      <c r="CI60" s="103">
        <f>AA60*'Coeficientes adicionales'!$M54</f>
        <v>0</v>
      </c>
      <c r="CJ60" s="103">
        <f>AB60*'Coeficientes adicionales'!$M54</f>
        <v>0</v>
      </c>
      <c r="CK60" s="103">
        <f>AC60*'Coeficientes adicionales'!$M54</f>
        <v>0</v>
      </c>
      <c r="CL60" s="103">
        <f>AD60*'Coeficientes adicionales'!$M54</f>
        <v>0</v>
      </c>
      <c r="CM60" s="103">
        <f>AE60*'Coeficientes adicionales'!$M54</f>
        <v>0</v>
      </c>
      <c r="CN60" s="103">
        <f>AF60*'Coeficientes adicionales'!$M54</f>
        <v>0</v>
      </c>
      <c r="CO60" s="104">
        <f t="shared" si="38"/>
        <v>0</v>
      </c>
      <c r="CP60" s="102">
        <f t="shared" si="39"/>
        <v>0</v>
      </c>
      <c r="CQ60" s="102">
        <f t="shared" si="40"/>
        <v>0</v>
      </c>
      <c r="CR60" s="102">
        <f t="shared" si="41"/>
        <v>0</v>
      </c>
      <c r="CS60" s="102">
        <f t="shared" si="42"/>
        <v>0</v>
      </c>
      <c r="CT60" s="102">
        <f t="shared" si="43"/>
        <v>0</v>
      </c>
      <c r="CU60" s="102">
        <f t="shared" si="44"/>
        <v>0</v>
      </c>
      <c r="CV60" s="108">
        <f>Y60*'Coeficientes adicionales'!$N54</f>
        <v>772.00000000000011</v>
      </c>
      <c r="CW60" s="110">
        <f t="shared" si="45"/>
        <v>0</v>
      </c>
      <c r="CX60" s="103">
        <f>AA60*'Coeficientes adicionales'!$N54</f>
        <v>0</v>
      </c>
      <c r="CY60" s="103">
        <f>AB60*'Coeficientes adicionales'!$N54</f>
        <v>0</v>
      </c>
      <c r="CZ60" s="103">
        <f>AC60*'Coeficientes adicionales'!$N54</f>
        <v>0</v>
      </c>
      <c r="DA60" s="103">
        <f>AD60*'Coeficientes adicionales'!$N54</f>
        <v>0</v>
      </c>
      <c r="DB60" s="103">
        <f>AE60*'Coeficientes adicionales'!$N54</f>
        <v>0</v>
      </c>
      <c r="DC60" s="103">
        <f>AF60*'Coeficientes adicionales'!$N54</f>
        <v>0</v>
      </c>
      <c r="DD60" s="104">
        <f t="shared" si="46"/>
        <v>2.2204460492503131E-14</v>
      </c>
      <c r="DE60" s="102">
        <f t="shared" si="47"/>
        <v>0</v>
      </c>
      <c r="DF60" s="102">
        <f t="shared" si="48"/>
        <v>0</v>
      </c>
      <c r="DG60" s="102">
        <f t="shared" si="49"/>
        <v>0</v>
      </c>
      <c r="DH60" s="102">
        <f t="shared" si="50"/>
        <v>0</v>
      </c>
      <c r="DI60" s="102">
        <f t="shared" si="51"/>
        <v>0</v>
      </c>
      <c r="DJ60" s="102">
        <f t="shared" si="52"/>
        <v>0</v>
      </c>
      <c r="DK60" s="108">
        <f>Y60*'Coeficientes adicionales'!$O54</f>
        <v>188925</v>
      </c>
      <c r="DL60" s="110">
        <f t="shared" si="53"/>
        <v>0</v>
      </c>
      <c r="DM60" s="103">
        <f>AA60*'Coeficientes adicionales'!$O54</f>
        <v>0</v>
      </c>
      <c r="DN60" s="103">
        <f>AB60*'Coeficientes adicionales'!$O54</f>
        <v>0</v>
      </c>
      <c r="DO60" s="103">
        <f>AC60*'Coeficientes adicionales'!$O54</f>
        <v>0</v>
      </c>
      <c r="DP60" s="103">
        <f>AD60*'Coeficientes adicionales'!$O54</f>
        <v>0</v>
      </c>
      <c r="DQ60" s="103">
        <f>AE60*'Coeficientes adicionales'!$O54</f>
        <v>0</v>
      </c>
      <c r="DR60" s="103">
        <f>AF60*'Coeficientes adicionales'!$O54</f>
        <v>0</v>
      </c>
      <c r="DS60" s="105">
        <f t="shared" si="54"/>
        <v>0</v>
      </c>
      <c r="DT60" s="102">
        <f t="shared" si="55"/>
        <v>0</v>
      </c>
      <c r="DU60" s="102">
        <f t="shared" si="56"/>
        <v>0</v>
      </c>
      <c r="DV60" s="102">
        <f t="shared" si="57"/>
        <v>0</v>
      </c>
      <c r="DW60" s="102">
        <f t="shared" si="58"/>
        <v>0</v>
      </c>
      <c r="DX60" s="102">
        <f t="shared" si="59"/>
        <v>0</v>
      </c>
      <c r="DY60" s="102">
        <f t="shared" si="60"/>
        <v>0</v>
      </c>
    </row>
    <row r="61" spans="1:129" ht="14.7" thickBot="1" x14ac:dyDescent="0.6">
      <c r="A61" s="59">
        <v>53</v>
      </c>
      <c r="B61" s="142" t="s">
        <v>52</v>
      </c>
      <c r="C61" s="4" t="s">
        <v>158</v>
      </c>
      <c r="D61" s="116">
        <f t="shared" si="24"/>
        <v>19210377.980359249</v>
      </c>
      <c r="E61" s="93">
        <f>'Matriz Simetrica'!BY62</f>
        <v>404266.94192838977</v>
      </c>
      <c r="F61" s="93">
        <f>'Matriz Simetrica'!BZ62</f>
        <v>0</v>
      </c>
      <c r="G61" s="93">
        <f>'Matriz Simetrica'!CA62</f>
        <v>0</v>
      </c>
      <c r="H61" s="93">
        <f>'Matriz Simetrica'!CB62</f>
        <v>18807961.575834259</v>
      </c>
      <c r="I61" s="94">
        <f>'Matriz Simetrica'!CC62</f>
        <v>-8271.7779109182557</v>
      </c>
      <c r="J61" s="94">
        <f>'Matriz Simetrica'!CD62</f>
        <v>6421.2405075178722</v>
      </c>
      <c r="K61" s="95">
        <v>20364213.999999985</v>
      </c>
      <c r="L61" s="61">
        <f>K61*'Coeficientes adicionales'!P55</f>
        <v>562096.99999999953</v>
      </c>
      <c r="M61" s="275">
        <f>'Coeficientes adicionales'!C55</f>
        <v>764788.48393051967</v>
      </c>
      <c r="N61" s="275">
        <f>'Coeficientes adicionales'!D55</f>
        <v>12125116</v>
      </c>
      <c r="O61" s="275">
        <f>'Coeficientes adicionales'!E55</f>
        <v>2930918</v>
      </c>
      <c r="P61" s="275">
        <f>'Coeficientes adicionales'!F55</f>
        <v>17895</v>
      </c>
      <c r="Q61" s="275">
        <f>'Coeficientes adicionales'!G55</f>
        <v>9176303</v>
      </c>
      <c r="R61" s="96">
        <f>IFERROR(D61+VLOOKUP(C61,'Componentes demanda final'!$D$9:$K$79,2,0),D61)</f>
        <v>19210377.980359249</v>
      </c>
      <c r="S61" s="57">
        <f>IFERROR(E61+VLOOKUP($C61,'Componentes demanda final'!$D$9:$K$79,3,0),E61)</f>
        <v>404266.94192838977</v>
      </c>
      <c r="T61" s="57">
        <f>IFERROR(F61+VLOOKUP($C61,'Componentes demanda final'!$D$9:$K$79,4,0),F61)</f>
        <v>0</v>
      </c>
      <c r="U61" s="57">
        <f>IFERROR(G61+VLOOKUP($C61,'Componentes demanda final'!$D$9:$K$79,5,0),G61)</f>
        <v>0</v>
      </c>
      <c r="V61" s="57">
        <f>IFERROR(H61+VLOOKUP($C61,'Componentes demanda final'!$D$9:$K$79,6,0),H61)</f>
        <v>18807961.575834259</v>
      </c>
      <c r="W61" s="57">
        <f>IFERROR(I61+VLOOKUP($C61,'Componentes demanda final'!$D$9:$K$79,7,0),I61)</f>
        <v>-8271.7779109182557</v>
      </c>
      <c r="X61" s="57">
        <f>IFERROR(J61+VLOOKUP($C61,'Componentes demanda final'!$D$9:$K$79,8,0),J61)</f>
        <v>6421.2405075178722</v>
      </c>
      <c r="Y61" s="99">
        <v>20364213.999999985</v>
      </c>
      <c r="Z61" s="111">
        <f t="shared" si="61"/>
        <v>0</v>
      </c>
      <c r="AA61" s="103">
        <v>0</v>
      </c>
      <c r="AB61" s="103">
        <v>0</v>
      </c>
      <c r="AC61" s="103">
        <v>0</v>
      </c>
      <c r="AD61" s="103">
        <v>0</v>
      </c>
      <c r="AE61" s="103">
        <v>0</v>
      </c>
      <c r="AF61" s="103">
        <v>0</v>
      </c>
      <c r="AG61" s="115">
        <f t="shared" si="62"/>
        <v>0</v>
      </c>
      <c r="AH61" s="113">
        <f t="shared" si="25"/>
        <v>0</v>
      </c>
      <c r="AI61" s="102">
        <f t="shared" si="2"/>
        <v>0</v>
      </c>
      <c r="AJ61" s="102">
        <f t="shared" si="3"/>
        <v>0</v>
      </c>
      <c r="AK61" s="102">
        <f t="shared" si="4"/>
        <v>0</v>
      </c>
      <c r="AL61" s="102">
        <f t="shared" si="5"/>
        <v>0</v>
      </c>
      <c r="AM61" s="102">
        <f t="shared" si="6"/>
        <v>0</v>
      </c>
      <c r="AN61" s="108">
        <f>+ROUND(Y61*'Coeficientes adicionales'!$P55,1)</f>
        <v>562097</v>
      </c>
      <c r="AO61" s="111">
        <f t="shared" si="63"/>
        <v>0</v>
      </c>
      <c r="AP61" s="103">
        <f>AA61*'Coeficientes adicionales'!$P55</f>
        <v>0</v>
      </c>
      <c r="AQ61" s="103">
        <f>AB61*'Coeficientes adicionales'!$P55</f>
        <v>0</v>
      </c>
      <c r="AR61" s="103">
        <f>AC61*'Coeficientes adicionales'!$P55</f>
        <v>0</v>
      </c>
      <c r="AS61" s="103">
        <f>AD61*'Coeficientes adicionales'!$P55</f>
        <v>0</v>
      </c>
      <c r="AT61" s="103">
        <f>AE61*'Coeficientes adicionales'!$P55</f>
        <v>0</v>
      </c>
      <c r="AU61" s="103">
        <f>AF61*'Coeficientes adicionales'!$P55</f>
        <v>0</v>
      </c>
      <c r="AV61" s="106">
        <f t="shared" si="64"/>
        <v>8.8817841970012523E-14</v>
      </c>
      <c r="AW61" s="102">
        <f t="shared" si="26"/>
        <v>0</v>
      </c>
      <c r="AX61" s="102">
        <f t="shared" si="9"/>
        <v>0</v>
      </c>
      <c r="AY61" s="102">
        <f t="shared" si="10"/>
        <v>0</v>
      </c>
      <c r="AZ61" s="102">
        <f t="shared" si="11"/>
        <v>0</v>
      </c>
      <c r="BA61" s="102">
        <f t="shared" si="12"/>
        <v>0</v>
      </c>
      <c r="BB61" s="102">
        <f t="shared" si="13"/>
        <v>0</v>
      </c>
      <c r="BC61" s="108">
        <f>Y61*'Coeficientes adicionales'!$K55</f>
        <v>764788.48393051908</v>
      </c>
      <c r="BD61" s="111">
        <f t="shared" si="27"/>
        <v>0</v>
      </c>
      <c r="BE61" s="103">
        <f>AA61*'Coeficientes adicionales'!$K55</f>
        <v>0</v>
      </c>
      <c r="BF61" s="103">
        <f>AB61*'Coeficientes adicionales'!$K55</f>
        <v>0</v>
      </c>
      <c r="BG61" s="103">
        <f>AC61*'Coeficientes adicionales'!$K55</f>
        <v>0</v>
      </c>
      <c r="BH61" s="103">
        <f>AD61*'Coeficientes adicionales'!$K55</f>
        <v>0</v>
      </c>
      <c r="BI61" s="103">
        <f>AE61*'Coeficientes adicionales'!$K55</f>
        <v>0</v>
      </c>
      <c r="BJ61" s="103">
        <f>AF61*'Coeficientes adicionales'!$K55</f>
        <v>0</v>
      </c>
      <c r="BK61" s="104">
        <f t="shared" si="14"/>
        <v>-7.7715611723760958E-14</v>
      </c>
      <c r="BL61" s="102">
        <f t="shared" si="28"/>
        <v>0</v>
      </c>
      <c r="BM61" s="102">
        <f t="shared" si="15"/>
        <v>0</v>
      </c>
      <c r="BN61" s="102">
        <f t="shared" si="16"/>
        <v>0</v>
      </c>
      <c r="BO61" s="102">
        <f t="shared" si="17"/>
        <v>0</v>
      </c>
      <c r="BP61" s="102">
        <f t="shared" si="18"/>
        <v>0</v>
      </c>
      <c r="BQ61" s="102">
        <f t="shared" si="19"/>
        <v>0</v>
      </c>
      <c r="BR61" s="108">
        <f>Y61*'Coeficientes adicionales'!$L55</f>
        <v>12125115.999999991</v>
      </c>
      <c r="BS61" s="111">
        <f t="shared" si="29"/>
        <v>0</v>
      </c>
      <c r="BT61" s="103">
        <f>AA61*'Coeficientes adicionales'!$L55</f>
        <v>0</v>
      </c>
      <c r="BU61" s="103">
        <f>AB61*'Coeficientes adicionales'!$L55</f>
        <v>0</v>
      </c>
      <c r="BV61" s="103">
        <f>AC61*'Coeficientes adicionales'!$L55</f>
        <v>0</v>
      </c>
      <c r="BW61" s="103">
        <f>AD61*'Coeficientes adicionales'!$L55</f>
        <v>0</v>
      </c>
      <c r="BX61" s="103">
        <f>AE61*'Coeficientes adicionales'!$L55</f>
        <v>0</v>
      </c>
      <c r="BY61" s="103">
        <f>AF61*'Coeficientes adicionales'!$L55</f>
        <v>0</v>
      </c>
      <c r="BZ61" s="104">
        <f t="shared" si="30"/>
        <v>-7.7715611723760958E-14</v>
      </c>
      <c r="CA61" s="102">
        <f t="shared" si="31"/>
        <v>0</v>
      </c>
      <c r="CB61" s="102">
        <f t="shared" si="32"/>
        <v>0</v>
      </c>
      <c r="CC61" s="102">
        <f t="shared" si="33"/>
        <v>0</v>
      </c>
      <c r="CD61" s="102">
        <f t="shared" si="34"/>
        <v>0</v>
      </c>
      <c r="CE61" s="102">
        <f t="shared" si="35"/>
        <v>0</v>
      </c>
      <c r="CF61" s="102">
        <f t="shared" si="36"/>
        <v>0</v>
      </c>
      <c r="CG61" s="108">
        <f>Y61*'Coeficientes adicionales'!$M55</f>
        <v>2930917.9999999981</v>
      </c>
      <c r="CH61" s="111">
        <f t="shared" si="37"/>
        <v>0</v>
      </c>
      <c r="CI61" s="103">
        <f>AA61*'Coeficientes adicionales'!$M55</f>
        <v>0</v>
      </c>
      <c r="CJ61" s="103">
        <f>AB61*'Coeficientes adicionales'!$M55</f>
        <v>0</v>
      </c>
      <c r="CK61" s="103">
        <f>AC61*'Coeficientes adicionales'!$M55</f>
        <v>0</v>
      </c>
      <c r="CL61" s="103">
        <f>AD61*'Coeficientes adicionales'!$M55</f>
        <v>0</v>
      </c>
      <c r="CM61" s="103">
        <f>AE61*'Coeficientes adicionales'!$M55</f>
        <v>0</v>
      </c>
      <c r="CN61" s="103">
        <f>AF61*'Coeficientes adicionales'!$M55</f>
        <v>0</v>
      </c>
      <c r="CO61" s="104">
        <f t="shared" si="38"/>
        <v>-6.6613381477509392E-14</v>
      </c>
      <c r="CP61" s="102">
        <f t="shared" si="39"/>
        <v>0</v>
      </c>
      <c r="CQ61" s="102">
        <f t="shared" si="40"/>
        <v>0</v>
      </c>
      <c r="CR61" s="102">
        <f t="shared" si="41"/>
        <v>0</v>
      </c>
      <c r="CS61" s="102">
        <f t="shared" si="42"/>
        <v>0</v>
      </c>
      <c r="CT61" s="102">
        <f t="shared" si="43"/>
        <v>0</v>
      </c>
      <c r="CU61" s="102">
        <f t="shared" si="44"/>
        <v>0</v>
      </c>
      <c r="CV61" s="108">
        <f>Y61*'Coeficientes adicionales'!$N55</f>
        <v>17894.999999999989</v>
      </c>
      <c r="CW61" s="111">
        <f t="shared" si="45"/>
        <v>0</v>
      </c>
      <c r="CX61" s="103">
        <f>AA61*'Coeficientes adicionales'!$N55</f>
        <v>0</v>
      </c>
      <c r="CY61" s="103">
        <f>AB61*'Coeficientes adicionales'!$N55</f>
        <v>0</v>
      </c>
      <c r="CZ61" s="103">
        <f>AC61*'Coeficientes adicionales'!$N55</f>
        <v>0</v>
      </c>
      <c r="DA61" s="103">
        <f>AD61*'Coeficientes adicionales'!$N55</f>
        <v>0</v>
      </c>
      <c r="DB61" s="103">
        <f>AE61*'Coeficientes adicionales'!$N55</f>
        <v>0</v>
      </c>
      <c r="DC61" s="103">
        <f>AF61*'Coeficientes adicionales'!$N55</f>
        <v>0</v>
      </c>
      <c r="DD61" s="104">
        <f t="shared" si="46"/>
        <v>-5.5511151231257827E-14</v>
      </c>
      <c r="DE61" s="102">
        <f t="shared" si="47"/>
        <v>0</v>
      </c>
      <c r="DF61" s="102">
        <f t="shared" si="48"/>
        <v>0</v>
      </c>
      <c r="DG61" s="102">
        <f t="shared" si="49"/>
        <v>0</v>
      </c>
      <c r="DH61" s="102">
        <f t="shared" si="50"/>
        <v>0</v>
      </c>
      <c r="DI61" s="102">
        <f t="shared" si="51"/>
        <v>0</v>
      </c>
      <c r="DJ61" s="102">
        <f t="shared" si="52"/>
        <v>0</v>
      </c>
      <c r="DK61" s="108">
        <f>Y61*'Coeficientes adicionales'!$O55</f>
        <v>9176302.9999999925</v>
      </c>
      <c r="DL61" s="111">
        <f t="shared" si="53"/>
        <v>0</v>
      </c>
      <c r="DM61" s="103">
        <f>AA61*'Coeficientes adicionales'!$O55</f>
        <v>0</v>
      </c>
      <c r="DN61" s="103">
        <f>AB61*'Coeficientes adicionales'!$O55</f>
        <v>0</v>
      </c>
      <c r="DO61" s="103">
        <f>AC61*'Coeficientes adicionales'!$O55</f>
        <v>0</v>
      </c>
      <c r="DP61" s="103">
        <f>AD61*'Coeficientes adicionales'!$O55</f>
        <v>0</v>
      </c>
      <c r="DQ61" s="103">
        <f>AE61*'Coeficientes adicionales'!$O55</f>
        <v>0</v>
      </c>
      <c r="DR61" s="103">
        <f>AF61*'Coeficientes adicionales'!$O55</f>
        <v>0</v>
      </c>
      <c r="DS61" s="105">
        <f t="shared" si="54"/>
        <v>-7.7715611723760958E-14</v>
      </c>
      <c r="DT61" s="102">
        <f t="shared" si="55"/>
        <v>0</v>
      </c>
      <c r="DU61" s="102">
        <f t="shared" si="56"/>
        <v>0</v>
      </c>
      <c r="DV61" s="102">
        <f t="shared" si="57"/>
        <v>0</v>
      </c>
      <c r="DW61" s="102">
        <f t="shared" si="58"/>
        <v>0</v>
      </c>
      <c r="DX61" s="102">
        <f t="shared" si="59"/>
        <v>0</v>
      </c>
      <c r="DY61" s="102">
        <f t="shared" si="60"/>
        <v>0</v>
      </c>
    </row>
    <row r="62" spans="1:129" ht="14.7" thickBot="1" x14ac:dyDescent="0.6">
      <c r="A62" s="59">
        <v>54</v>
      </c>
      <c r="B62" s="142" t="s">
        <v>53</v>
      </c>
      <c r="C62" s="4" t="s">
        <v>159</v>
      </c>
      <c r="D62" s="116">
        <f t="shared" si="24"/>
        <v>7480840.1830141963</v>
      </c>
      <c r="E62" s="93">
        <f>'Matriz Simetrica'!BY63</f>
        <v>5927640.3059065603</v>
      </c>
      <c r="F62" s="93">
        <f>'Matriz Simetrica'!BZ63</f>
        <v>0</v>
      </c>
      <c r="G62" s="93">
        <f>'Matriz Simetrica'!CA63</f>
        <v>0</v>
      </c>
      <c r="H62" s="93">
        <f>'Matriz Simetrica'!CB63</f>
        <v>719836.28579497326</v>
      </c>
      <c r="I62" s="94">
        <f>'Matriz Simetrica'!CC63</f>
        <v>0</v>
      </c>
      <c r="J62" s="94">
        <f>'Matriz Simetrica'!CD63</f>
        <v>833363.59131266235</v>
      </c>
      <c r="K62" s="95">
        <v>14366644.999999994</v>
      </c>
      <c r="L62" s="60">
        <f>K62*'Coeficientes adicionales'!P56</f>
        <v>1700716.9999999993</v>
      </c>
      <c r="M62" s="274">
        <f>'Coeficientes adicionales'!C56</f>
        <v>702188.58712199063</v>
      </c>
      <c r="N62" s="274">
        <f>'Coeficientes adicionales'!D56</f>
        <v>9055824</v>
      </c>
      <c r="O62" s="274">
        <f>'Coeficientes adicionales'!E56</f>
        <v>6333131</v>
      </c>
      <c r="P62" s="274">
        <f>'Coeficientes adicionales'!F56</f>
        <v>129564</v>
      </c>
      <c r="Q62" s="274">
        <f>'Coeficientes adicionales'!G56</f>
        <v>2593129</v>
      </c>
      <c r="R62" s="96">
        <f>IFERROR(D62+VLOOKUP(C62,'Componentes demanda final'!$D$9:$K$79,2,0),D62)</f>
        <v>7480840.1830141963</v>
      </c>
      <c r="S62" s="57">
        <f>IFERROR(E62+VLOOKUP($C62,'Componentes demanda final'!$D$9:$K$79,3,0),E62)</f>
        <v>5927640.3059065603</v>
      </c>
      <c r="T62" s="57">
        <f>IFERROR(F62+VLOOKUP($C62,'Componentes demanda final'!$D$9:$K$79,4,0),F62)</f>
        <v>0</v>
      </c>
      <c r="U62" s="57">
        <f>IFERROR(G62+VLOOKUP($C62,'Componentes demanda final'!$D$9:$K$79,5,0),G62)</f>
        <v>0</v>
      </c>
      <c r="V62" s="57">
        <f>IFERROR(H62+VLOOKUP($C62,'Componentes demanda final'!$D$9:$K$79,6,0),H62)</f>
        <v>719836.28579497326</v>
      </c>
      <c r="W62" s="57">
        <f>IFERROR(I62+VLOOKUP($C62,'Componentes demanda final'!$D$9:$K$79,7,0),I62)</f>
        <v>0</v>
      </c>
      <c r="X62" s="57">
        <f>IFERROR(J62+VLOOKUP($C62,'Componentes demanda final'!$D$9:$K$79,8,0),J62)</f>
        <v>833363.59131266235</v>
      </c>
      <c r="Y62" s="98">
        <v>14366644.999999994</v>
      </c>
      <c r="Z62" s="110">
        <f t="shared" si="61"/>
        <v>0</v>
      </c>
      <c r="AA62" s="103">
        <v>0</v>
      </c>
      <c r="AB62" s="103">
        <v>0</v>
      </c>
      <c r="AC62" s="103">
        <v>0</v>
      </c>
      <c r="AD62" s="103">
        <v>0</v>
      </c>
      <c r="AE62" s="103">
        <v>0</v>
      </c>
      <c r="AF62" s="103">
        <v>0</v>
      </c>
      <c r="AG62" s="114">
        <f t="shared" si="62"/>
        <v>0</v>
      </c>
      <c r="AH62" s="113">
        <f t="shared" si="25"/>
        <v>0</v>
      </c>
      <c r="AI62" s="102">
        <f t="shared" si="2"/>
        <v>0</v>
      </c>
      <c r="AJ62" s="102">
        <f t="shared" si="3"/>
        <v>0</v>
      </c>
      <c r="AK62" s="102">
        <f t="shared" si="4"/>
        <v>0</v>
      </c>
      <c r="AL62" s="102">
        <f t="shared" si="5"/>
        <v>0</v>
      </c>
      <c r="AM62" s="102">
        <f t="shared" si="6"/>
        <v>0</v>
      </c>
      <c r="AN62" s="108">
        <f>+ROUND(Y62*'Coeficientes adicionales'!$P56,1)</f>
        <v>1700717</v>
      </c>
      <c r="AO62" s="110">
        <f t="shared" si="63"/>
        <v>0</v>
      </c>
      <c r="AP62" s="103">
        <f>AA62*'Coeficientes adicionales'!$P56</f>
        <v>0</v>
      </c>
      <c r="AQ62" s="103">
        <f>AB62*'Coeficientes adicionales'!$P56</f>
        <v>0</v>
      </c>
      <c r="AR62" s="103">
        <f>AC62*'Coeficientes adicionales'!$P56</f>
        <v>0</v>
      </c>
      <c r="AS62" s="103">
        <f>AD62*'Coeficientes adicionales'!$P56</f>
        <v>0</v>
      </c>
      <c r="AT62" s="103">
        <f>AE62*'Coeficientes adicionales'!$P56</f>
        <v>0</v>
      </c>
      <c r="AU62" s="103">
        <f>AF62*'Coeficientes adicionales'!$P56</f>
        <v>0</v>
      </c>
      <c r="AV62" s="105">
        <f t="shared" si="64"/>
        <v>4.4408920985006262E-14</v>
      </c>
      <c r="AW62" s="102">
        <f t="shared" si="26"/>
        <v>0</v>
      </c>
      <c r="AX62" s="102">
        <f t="shared" si="9"/>
        <v>0</v>
      </c>
      <c r="AY62" s="102">
        <f t="shared" si="10"/>
        <v>0</v>
      </c>
      <c r="AZ62" s="102">
        <f t="shared" si="11"/>
        <v>0</v>
      </c>
      <c r="BA62" s="102">
        <f t="shared" si="12"/>
        <v>0</v>
      </c>
      <c r="BB62" s="102">
        <f t="shared" si="13"/>
        <v>0</v>
      </c>
      <c r="BC62" s="108">
        <f>Y62*'Coeficientes adicionales'!$K56</f>
        <v>702188.58712199039</v>
      </c>
      <c r="BD62" s="110">
        <f t="shared" si="27"/>
        <v>0</v>
      </c>
      <c r="BE62" s="103">
        <f>AA62*'Coeficientes adicionales'!$K56</f>
        <v>0</v>
      </c>
      <c r="BF62" s="103">
        <f>AB62*'Coeficientes adicionales'!$K56</f>
        <v>0</v>
      </c>
      <c r="BG62" s="103">
        <f>AC62*'Coeficientes adicionales'!$K56</f>
        <v>0</v>
      </c>
      <c r="BH62" s="103">
        <f>AD62*'Coeficientes adicionales'!$K56</f>
        <v>0</v>
      </c>
      <c r="BI62" s="103">
        <f>AE62*'Coeficientes adicionales'!$K56</f>
        <v>0</v>
      </c>
      <c r="BJ62" s="103">
        <f>AF62*'Coeficientes adicionales'!$K56</f>
        <v>0</v>
      </c>
      <c r="BK62" s="104">
        <f t="shared" si="14"/>
        <v>-3.3306690738754696E-14</v>
      </c>
      <c r="BL62" s="102">
        <f t="shared" si="28"/>
        <v>0</v>
      </c>
      <c r="BM62" s="102">
        <f t="shared" si="15"/>
        <v>0</v>
      </c>
      <c r="BN62" s="102">
        <f t="shared" si="16"/>
        <v>0</v>
      </c>
      <c r="BO62" s="102">
        <f t="shared" si="17"/>
        <v>0</v>
      </c>
      <c r="BP62" s="102">
        <f t="shared" si="18"/>
        <v>0</v>
      </c>
      <c r="BQ62" s="102">
        <f t="shared" si="19"/>
        <v>0</v>
      </c>
      <c r="BR62" s="108">
        <f>Y62*'Coeficientes adicionales'!$L56</f>
        <v>9055823.9999999963</v>
      </c>
      <c r="BS62" s="110">
        <f t="shared" si="29"/>
        <v>0</v>
      </c>
      <c r="BT62" s="103">
        <f>AA62*'Coeficientes adicionales'!$L56</f>
        <v>0</v>
      </c>
      <c r="BU62" s="103">
        <f>AB62*'Coeficientes adicionales'!$L56</f>
        <v>0</v>
      </c>
      <c r="BV62" s="103">
        <f>AC62*'Coeficientes adicionales'!$L56</f>
        <v>0</v>
      </c>
      <c r="BW62" s="103">
        <f>AD62*'Coeficientes adicionales'!$L56</f>
        <v>0</v>
      </c>
      <c r="BX62" s="103">
        <f>AE62*'Coeficientes adicionales'!$L56</f>
        <v>0</v>
      </c>
      <c r="BY62" s="103">
        <f>AF62*'Coeficientes adicionales'!$L56</f>
        <v>0</v>
      </c>
      <c r="BZ62" s="104">
        <f t="shared" si="30"/>
        <v>-4.4408920985006262E-14</v>
      </c>
      <c r="CA62" s="102">
        <f t="shared" si="31"/>
        <v>0</v>
      </c>
      <c r="CB62" s="102">
        <f t="shared" si="32"/>
        <v>0</v>
      </c>
      <c r="CC62" s="102">
        <f t="shared" si="33"/>
        <v>0</v>
      </c>
      <c r="CD62" s="102">
        <f t="shared" si="34"/>
        <v>0</v>
      </c>
      <c r="CE62" s="102">
        <f t="shared" si="35"/>
        <v>0</v>
      </c>
      <c r="CF62" s="102">
        <f t="shared" si="36"/>
        <v>0</v>
      </c>
      <c r="CG62" s="108">
        <f>Y62*'Coeficientes adicionales'!$M56</f>
        <v>6333130.9999999981</v>
      </c>
      <c r="CH62" s="110">
        <f t="shared" si="37"/>
        <v>0</v>
      </c>
      <c r="CI62" s="103">
        <f>AA62*'Coeficientes adicionales'!$M56</f>
        <v>0</v>
      </c>
      <c r="CJ62" s="103">
        <f>AB62*'Coeficientes adicionales'!$M56</f>
        <v>0</v>
      </c>
      <c r="CK62" s="103">
        <f>AC62*'Coeficientes adicionales'!$M56</f>
        <v>0</v>
      </c>
      <c r="CL62" s="103">
        <f>AD62*'Coeficientes adicionales'!$M56</f>
        <v>0</v>
      </c>
      <c r="CM62" s="103">
        <f>AE62*'Coeficientes adicionales'!$M56</f>
        <v>0</v>
      </c>
      <c r="CN62" s="103">
        <f>AF62*'Coeficientes adicionales'!$M56</f>
        <v>0</v>
      </c>
      <c r="CO62" s="104">
        <f t="shared" si="38"/>
        <v>-3.3306690738754696E-14</v>
      </c>
      <c r="CP62" s="102">
        <f t="shared" si="39"/>
        <v>0</v>
      </c>
      <c r="CQ62" s="102">
        <f t="shared" si="40"/>
        <v>0</v>
      </c>
      <c r="CR62" s="102">
        <f t="shared" si="41"/>
        <v>0</v>
      </c>
      <c r="CS62" s="102">
        <f t="shared" si="42"/>
        <v>0</v>
      </c>
      <c r="CT62" s="102">
        <f t="shared" si="43"/>
        <v>0</v>
      </c>
      <c r="CU62" s="102">
        <f t="shared" si="44"/>
        <v>0</v>
      </c>
      <c r="CV62" s="108">
        <f>Y62*'Coeficientes adicionales'!$N56</f>
        <v>129563.99999999994</v>
      </c>
      <c r="CW62" s="110">
        <f t="shared" si="45"/>
        <v>0</v>
      </c>
      <c r="CX62" s="103">
        <f>AA62*'Coeficientes adicionales'!$N56</f>
        <v>0</v>
      </c>
      <c r="CY62" s="103">
        <f>AB62*'Coeficientes adicionales'!$N56</f>
        <v>0</v>
      </c>
      <c r="CZ62" s="103">
        <f>AC62*'Coeficientes adicionales'!$N56</f>
        <v>0</v>
      </c>
      <c r="DA62" s="103">
        <f>AD62*'Coeficientes adicionales'!$N56</f>
        <v>0</v>
      </c>
      <c r="DB62" s="103">
        <f>AE62*'Coeficientes adicionales'!$N56</f>
        <v>0</v>
      </c>
      <c r="DC62" s="103">
        <f>AF62*'Coeficientes adicionales'!$N56</f>
        <v>0</v>
      </c>
      <c r="DD62" s="104">
        <f t="shared" si="46"/>
        <v>-4.4408920985006262E-14</v>
      </c>
      <c r="DE62" s="102">
        <f t="shared" si="47"/>
        <v>0</v>
      </c>
      <c r="DF62" s="102">
        <f t="shared" si="48"/>
        <v>0</v>
      </c>
      <c r="DG62" s="102">
        <f t="shared" si="49"/>
        <v>0</v>
      </c>
      <c r="DH62" s="102">
        <f t="shared" si="50"/>
        <v>0</v>
      </c>
      <c r="DI62" s="102">
        <f t="shared" si="51"/>
        <v>0</v>
      </c>
      <c r="DJ62" s="102">
        <f t="shared" si="52"/>
        <v>0</v>
      </c>
      <c r="DK62" s="108">
        <f>Y62*'Coeficientes adicionales'!$O56</f>
        <v>2593128.9999999991</v>
      </c>
      <c r="DL62" s="110">
        <f t="shared" si="53"/>
        <v>0</v>
      </c>
      <c r="DM62" s="103">
        <f>AA62*'Coeficientes adicionales'!$O56</f>
        <v>0</v>
      </c>
      <c r="DN62" s="103">
        <f>AB62*'Coeficientes adicionales'!$O56</f>
        <v>0</v>
      </c>
      <c r="DO62" s="103">
        <f>AC62*'Coeficientes adicionales'!$O56</f>
        <v>0</v>
      </c>
      <c r="DP62" s="103">
        <f>AD62*'Coeficientes adicionales'!$O56</f>
        <v>0</v>
      </c>
      <c r="DQ62" s="103">
        <f>AE62*'Coeficientes adicionales'!$O56</f>
        <v>0</v>
      </c>
      <c r="DR62" s="103">
        <f>AF62*'Coeficientes adicionales'!$O56</f>
        <v>0</v>
      </c>
      <c r="DS62" s="105">
        <f t="shared" si="54"/>
        <v>-3.3306690738754696E-14</v>
      </c>
      <c r="DT62" s="102">
        <f t="shared" si="55"/>
        <v>0</v>
      </c>
      <c r="DU62" s="102">
        <f t="shared" si="56"/>
        <v>0</v>
      </c>
      <c r="DV62" s="102">
        <f t="shared" si="57"/>
        <v>0</v>
      </c>
      <c r="DW62" s="102">
        <f t="shared" si="58"/>
        <v>0</v>
      </c>
      <c r="DX62" s="102">
        <f t="shared" si="59"/>
        <v>0</v>
      </c>
      <c r="DY62" s="102">
        <f t="shared" si="60"/>
        <v>0</v>
      </c>
    </row>
    <row r="63" spans="1:129" ht="14.7" thickBot="1" x14ac:dyDescent="0.6">
      <c r="A63" s="59">
        <v>55</v>
      </c>
      <c r="B63" s="142" t="s">
        <v>54</v>
      </c>
      <c r="C63" s="4" t="s">
        <v>72</v>
      </c>
      <c r="D63" s="116">
        <f t="shared" si="24"/>
        <v>503273.95490752358</v>
      </c>
      <c r="E63" s="93">
        <f>'Matriz Simetrica'!BY64</f>
        <v>500682.19735703763</v>
      </c>
      <c r="F63" s="93">
        <f>'Matriz Simetrica'!BZ64</f>
        <v>0</v>
      </c>
      <c r="G63" s="93">
        <f>'Matriz Simetrica'!CA64</f>
        <v>0</v>
      </c>
      <c r="H63" s="93">
        <f>'Matriz Simetrica'!CB64</f>
        <v>1201.1597195700801</v>
      </c>
      <c r="I63" s="94">
        <f>'Matriz Simetrica'!CC64</f>
        <v>0</v>
      </c>
      <c r="J63" s="94">
        <f>'Matriz Simetrica'!CD64</f>
        <v>1390.5978309158786</v>
      </c>
      <c r="K63" s="95">
        <v>1275905.9999999998</v>
      </c>
      <c r="L63" s="60">
        <f>K63*'Coeficientes adicionales'!P57</f>
        <v>126122.99999999997</v>
      </c>
      <c r="M63" s="274">
        <f>'Coeficientes adicionales'!C57</f>
        <v>33849.644342788699</v>
      </c>
      <c r="N63" s="274">
        <f>'Coeficientes adicionales'!D57</f>
        <v>1107685</v>
      </c>
      <c r="O63" s="274">
        <f>'Coeficientes adicionales'!E57</f>
        <v>140374</v>
      </c>
      <c r="P63" s="274">
        <f>'Coeficientes adicionales'!F57</f>
        <v>2733</v>
      </c>
      <c r="Q63" s="274">
        <f>'Coeficientes adicionales'!G57</f>
        <v>964578</v>
      </c>
      <c r="R63" s="96">
        <f>IFERROR(D63+VLOOKUP(C63,'Componentes demanda final'!$D$9:$K$79,2,0),D63)</f>
        <v>503273.95490752358</v>
      </c>
      <c r="S63" s="57">
        <f>IFERROR(E63+VLOOKUP($C63,'Componentes demanda final'!$D$9:$K$79,3,0),E63)</f>
        <v>500682.19735703763</v>
      </c>
      <c r="T63" s="57">
        <f>IFERROR(F63+VLOOKUP($C63,'Componentes demanda final'!$D$9:$K$79,4,0),F63)</f>
        <v>0</v>
      </c>
      <c r="U63" s="57">
        <f>IFERROR(G63+VLOOKUP($C63,'Componentes demanda final'!$D$9:$K$79,5,0),G63)</f>
        <v>0</v>
      </c>
      <c r="V63" s="57">
        <f>IFERROR(H63+VLOOKUP($C63,'Componentes demanda final'!$D$9:$K$79,6,0),H63)</f>
        <v>1201.1597195700801</v>
      </c>
      <c r="W63" s="57">
        <f>IFERROR(I63+VLOOKUP($C63,'Componentes demanda final'!$D$9:$K$79,7,0),I63)</f>
        <v>0</v>
      </c>
      <c r="X63" s="57">
        <f>IFERROR(J63+VLOOKUP($C63,'Componentes demanda final'!$D$9:$K$79,8,0),J63)</f>
        <v>1390.5978309158786</v>
      </c>
      <c r="Y63" s="98">
        <v>1275905.9999999998</v>
      </c>
      <c r="Z63" s="110">
        <f t="shared" si="61"/>
        <v>0</v>
      </c>
      <c r="AA63" s="103">
        <v>0</v>
      </c>
      <c r="AB63" s="103">
        <v>0</v>
      </c>
      <c r="AC63" s="103">
        <v>0</v>
      </c>
      <c r="AD63" s="103">
        <v>0</v>
      </c>
      <c r="AE63" s="103">
        <v>0</v>
      </c>
      <c r="AF63" s="103">
        <v>0</v>
      </c>
      <c r="AG63" s="114">
        <f t="shared" si="62"/>
        <v>0</v>
      </c>
      <c r="AH63" s="113">
        <f t="shared" si="25"/>
        <v>0</v>
      </c>
      <c r="AI63" s="102">
        <f t="shared" si="2"/>
        <v>0</v>
      </c>
      <c r="AJ63" s="102">
        <f t="shared" si="3"/>
        <v>0</v>
      </c>
      <c r="AK63" s="102">
        <f t="shared" si="4"/>
        <v>0</v>
      </c>
      <c r="AL63" s="102">
        <f t="shared" si="5"/>
        <v>0</v>
      </c>
      <c r="AM63" s="102">
        <f t="shared" si="6"/>
        <v>0</v>
      </c>
      <c r="AN63" s="108">
        <f>+ROUND(Y63*'Coeficientes adicionales'!$P57,1)</f>
        <v>126123</v>
      </c>
      <c r="AO63" s="110">
        <f t="shared" si="63"/>
        <v>0</v>
      </c>
      <c r="AP63" s="103">
        <f>AA63*'Coeficientes adicionales'!$P57</f>
        <v>0</v>
      </c>
      <c r="AQ63" s="103">
        <f>AB63*'Coeficientes adicionales'!$P57</f>
        <v>0</v>
      </c>
      <c r="AR63" s="103">
        <f>AC63*'Coeficientes adicionales'!$P57</f>
        <v>0</v>
      </c>
      <c r="AS63" s="103">
        <f>AD63*'Coeficientes adicionales'!$P57</f>
        <v>0</v>
      </c>
      <c r="AT63" s="103">
        <f>AE63*'Coeficientes adicionales'!$P57</f>
        <v>0</v>
      </c>
      <c r="AU63" s="103">
        <f>AF63*'Coeficientes adicionales'!$P57</f>
        <v>0</v>
      </c>
      <c r="AV63" s="105">
        <f t="shared" si="64"/>
        <v>2.2204460492503131E-14</v>
      </c>
      <c r="AW63" s="102">
        <f t="shared" si="26"/>
        <v>0</v>
      </c>
      <c r="AX63" s="102">
        <f t="shared" si="9"/>
        <v>0</v>
      </c>
      <c r="AY63" s="102">
        <f t="shared" si="10"/>
        <v>0</v>
      </c>
      <c r="AZ63" s="102">
        <f t="shared" si="11"/>
        <v>0</v>
      </c>
      <c r="BA63" s="102">
        <f t="shared" si="12"/>
        <v>0</v>
      </c>
      <c r="BB63" s="102">
        <f t="shared" si="13"/>
        <v>0</v>
      </c>
      <c r="BC63" s="108">
        <f>Y63*'Coeficientes adicionales'!$K57</f>
        <v>33849.644342788692</v>
      </c>
      <c r="BD63" s="110">
        <f t="shared" si="27"/>
        <v>0</v>
      </c>
      <c r="BE63" s="103">
        <f>AA63*'Coeficientes adicionales'!$K57</f>
        <v>0</v>
      </c>
      <c r="BF63" s="103">
        <f>AB63*'Coeficientes adicionales'!$K57</f>
        <v>0</v>
      </c>
      <c r="BG63" s="103">
        <f>AC63*'Coeficientes adicionales'!$K57</f>
        <v>0</v>
      </c>
      <c r="BH63" s="103">
        <f>AD63*'Coeficientes adicionales'!$K57</f>
        <v>0</v>
      </c>
      <c r="BI63" s="103">
        <f>AE63*'Coeficientes adicionales'!$K57</f>
        <v>0</v>
      </c>
      <c r="BJ63" s="103">
        <f>AF63*'Coeficientes adicionales'!$K57</f>
        <v>0</v>
      </c>
      <c r="BK63" s="104">
        <f t="shared" si="14"/>
        <v>-2.2204460492503131E-14</v>
      </c>
      <c r="BL63" s="102">
        <f t="shared" si="28"/>
        <v>0</v>
      </c>
      <c r="BM63" s="102">
        <f t="shared" si="15"/>
        <v>0</v>
      </c>
      <c r="BN63" s="102">
        <f t="shared" si="16"/>
        <v>0</v>
      </c>
      <c r="BO63" s="102">
        <f t="shared" si="17"/>
        <v>0</v>
      </c>
      <c r="BP63" s="102">
        <f t="shared" si="18"/>
        <v>0</v>
      </c>
      <c r="BQ63" s="102">
        <f t="shared" si="19"/>
        <v>0</v>
      </c>
      <c r="BR63" s="108">
        <f>Y63*'Coeficientes adicionales'!$L57</f>
        <v>1107684.9999999998</v>
      </c>
      <c r="BS63" s="110">
        <f t="shared" si="29"/>
        <v>0</v>
      </c>
      <c r="BT63" s="103">
        <f>AA63*'Coeficientes adicionales'!$L57</f>
        <v>0</v>
      </c>
      <c r="BU63" s="103">
        <f>AB63*'Coeficientes adicionales'!$L57</f>
        <v>0</v>
      </c>
      <c r="BV63" s="103">
        <f>AC63*'Coeficientes adicionales'!$L57</f>
        <v>0</v>
      </c>
      <c r="BW63" s="103">
        <f>AD63*'Coeficientes adicionales'!$L57</f>
        <v>0</v>
      </c>
      <c r="BX63" s="103">
        <f>AE63*'Coeficientes adicionales'!$L57</f>
        <v>0</v>
      </c>
      <c r="BY63" s="103">
        <f>AF63*'Coeficientes adicionales'!$L57</f>
        <v>0</v>
      </c>
      <c r="BZ63" s="104">
        <f t="shared" si="30"/>
        <v>-2.2204460492503131E-14</v>
      </c>
      <c r="CA63" s="102">
        <f t="shared" si="31"/>
        <v>0</v>
      </c>
      <c r="CB63" s="102">
        <f t="shared" si="32"/>
        <v>0</v>
      </c>
      <c r="CC63" s="102">
        <f t="shared" si="33"/>
        <v>0</v>
      </c>
      <c r="CD63" s="102">
        <f t="shared" si="34"/>
        <v>0</v>
      </c>
      <c r="CE63" s="102">
        <f t="shared" si="35"/>
        <v>0</v>
      </c>
      <c r="CF63" s="102">
        <f t="shared" si="36"/>
        <v>0</v>
      </c>
      <c r="CG63" s="108">
        <f>Y63*'Coeficientes adicionales'!$M57</f>
        <v>140373.99999999997</v>
      </c>
      <c r="CH63" s="110">
        <f t="shared" si="37"/>
        <v>0</v>
      </c>
      <c r="CI63" s="103">
        <f>AA63*'Coeficientes adicionales'!$M57</f>
        <v>0</v>
      </c>
      <c r="CJ63" s="103">
        <f>AB63*'Coeficientes adicionales'!$M57</f>
        <v>0</v>
      </c>
      <c r="CK63" s="103">
        <f>AC63*'Coeficientes adicionales'!$M57</f>
        <v>0</v>
      </c>
      <c r="CL63" s="103">
        <f>AD63*'Coeficientes adicionales'!$M57</f>
        <v>0</v>
      </c>
      <c r="CM63" s="103">
        <f>AE63*'Coeficientes adicionales'!$M57</f>
        <v>0</v>
      </c>
      <c r="CN63" s="103">
        <f>AF63*'Coeficientes adicionales'!$M57</f>
        <v>0</v>
      </c>
      <c r="CO63" s="104">
        <f t="shared" si="38"/>
        <v>-2.2204460492503131E-14</v>
      </c>
      <c r="CP63" s="102">
        <f t="shared" si="39"/>
        <v>0</v>
      </c>
      <c r="CQ63" s="102">
        <f t="shared" si="40"/>
        <v>0</v>
      </c>
      <c r="CR63" s="102">
        <f t="shared" si="41"/>
        <v>0</v>
      </c>
      <c r="CS63" s="102">
        <f t="shared" si="42"/>
        <v>0</v>
      </c>
      <c r="CT63" s="102">
        <f t="shared" si="43"/>
        <v>0</v>
      </c>
      <c r="CU63" s="102">
        <f t="shared" si="44"/>
        <v>0</v>
      </c>
      <c r="CV63" s="108">
        <f>Y63*'Coeficientes adicionales'!$N57</f>
        <v>2732.9999999999995</v>
      </c>
      <c r="CW63" s="110">
        <f t="shared" si="45"/>
        <v>0</v>
      </c>
      <c r="CX63" s="103">
        <f>AA63*'Coeficientes adicionales'!$N57</f>
        <v>0</v>
      </c>
      <c r="CY63" s="103">
        <f>AB63*'Coeficientes adicionales'!$N57</f>
        <v>0</v>
      </c>
      <c r="CZ63" s="103">
        <f>AC63*'Coeficientes adicionales'!$N57</f>
        <v>0</v>
      </c>
      <c r="DA63" s="103">
        <f>AD63*'Coeficientes adicionales'!$N57</f>
        <v>0</v>
      </c>
      <c r="DB63" s="103">
        <f>AE63*'Coeficientes adicionales'!$N57</f>
        <v>0</v>
      </c>
      <c r="DC63" s="103">
        <f>AF63*'Coeficientes adicionales'!$N57</f>
        <v>0</v>
      </c>
      <c r="DD63" s="104">
        <f t="shared" si="46"/>
        <v>-1.1102230246251565E-14</v>
      </c>
      <c r="DE63" s="102">
        <f t="shared" si="47"/>
        <v>0</v>
      </c>
      <c r="DF63" s="102">
        <f t="shared" si="48"/>
        <v>0</v>
      </c>
      <c r="DG63" s="102">
        <f t="shared" si="49"/>
        <v>0</v>
      </c>
      <c r="DH63" s="102">
        <f t="shared" si="50"/>
        <v>0</v>
      </c>
      <c r="DI63" s="102">
        <f t="shared" si="51"/>
        <v>0</v>
      </c>
      <c r="DJ63" s="102">
        <f t="shared" si="52"/>
        <v>0</v>
      </c>
      <c r="DK63" s="108">
        <f>Y63*'Coeficientes adicionales'!$O57</f>
        <v>964577.99999999988</v>
      </c>
      <c r="DL63" s="110">
        <f t="shared" si="53"/>
        <v>0</v>
      </c>
      <c r="DM63" s="103">
        <f>AA63*'Coeficientes adicionales'!$O57</f>
        <v>0</v>
      </c>
      <c r="DN63" s="103">
        <f>AB63*'Coeficientes adicionales'!$O57</f>
        <v>0</v>
      </c>
      <c r="DO63" s="103">
        <f>AC63*'Coeficientes adicionales'!$O57</f>
        <v>0</v>
      </c>
      <c r="DP63" s="103">
        <f>AD63*'Coeficientes adicionales'!$O57</f>
        <v>0</v>
      </c>
      <c r="DQ63" s="103">
        <f>AE63*'Coeficientes adicionales'!$O57</f>
        <v>0</v>
      </c>
      <c r="DR63" s="103">
        <f>AF63*'Coeficientes adicionales'!$O57</f>
        <v>0</v>
      </c>
      <c r="DS63" s="105">
        <f t="shared" si="54"/>
        <v>-1.1102230246251565E-14</v>
      </c>
      <c r="DT63" s="102">
        <f t="shared" si="55"/>
        <v>0</v>
      </c>
      <c r="DU63" s="102">
        <f t="shared" si="56"/>
        <v>0</v>
      </c>
      <c r="DV63" s="102">
        <f t="shared" si="57"/>
        <v>0</v>
      </c>
      <c r="DW63" s="102">
        <f t="shared" si="58"/>
        <v>0</v>
      </c>
      <c r="DX63" s="102">
        <f t="shared" si="59"/>
        <v>0</v>
      </c>
      <c r="DY63" s="102">
        <f t="shared" si="60"/>
        <v>0</v>
      </c>
    </row>
    <row r="64" spans="1:129" ht="14.7" thickBot="1" x14ac:dyDescent="0.6">
      <c r="A64" s="59">
        <v>56</v>
      </c>
      <c r="B64" s="142" t="s">
        <v>55</v>
      </c>
      <c r="C64" s="4" t="s">
        <v>160</v>
      </c>
      <c r="D64" s="116">
        <f t="shared" si="24"/>
        <v>358438.01767648658</v>
      </c>
      <c r="E64" s="93">
        <f>'Matriz Simetrica'!BY65</f>
        <v>343602.41795553226</v>
      </c>
      <c r="F64" s="93">
        <f>'Matriz Simetrica'!BZ65</f>
        <v>0</v>
      </c>
      <c r="G64" s="93">
        <f>'Matriz Simetrica'!CA65</f>
        <v>2528.827071629697</v>
      </c>
      <c r="H64" s="93">
        <f>'Matriz Simetrica'!CB65</f>
        <v>481.49280752058655</v>
      </c>
      <c r="I64" s="94">
        <f>'Matriz Simetrica'!CC65</f>
        <v>0</v>
      </c>
      <c r="J64" s="94">
        <f>'Matriz Simetrica'!CD65</f>
        <v>11825.279841803987</v>
      </c>
      <c r="K64" s="95">
        <v>630405</v>
      </c>
      <c r="L64" s="60">
        <f>K64*'Coeficientes adicionales'!P58</f>
        <v>37841</v>
      </c>
      <c r="M64" s="274">
        <f>'Coeficientes adicionales'!C58</f>
        <v>49770.752775461624</v>
      </c>
      <c r="N64" s="274">
        <f>'Coeficientes adicionales'!D58</f>
        <v>304416</v>
      </c>
      <c r="O64" s="274">
        <f>'Coeficientes adicionales'!E58</f>
        <v>162646</v>
      </c>
      <c r="P64" s="274">
        <f>'Coeficientes adicionales'!F58</f>
        <v>7784</v>
      </c>
      <c r="Q64" s="274">
        <f>'Coeficientes adicionales'!G58</f>
        <v>133986</v>
      </c>
      <c r="R64" s="96">
        <f>IFERROR(D64+VLOOKUP(C64,'Componentes demanda final'!$D$9:$K$79,2,0),D64)</f>
        <v>358438.01767648658</v>
      </c>
      <c r="S64" s="57">
        <f>IFERROR(E64+VLOOKUP($C64,'Componentes demanda final'!$D$9:$K$79,3,0),E64)</f>
        <v>343602.41795553226</v>
      </c>
      <c r="T64" s="57">
        <f>IFERROR(F64+VLOOKUP($C64,'Componentes demanda final'!$D$9:$K$79,4,0),F64)</f>
        <v>0</v>
      </c>
      <c r="U64" s="57">
        <f>IFERROR(G64+VLOOKUP($C64,'Componentes demanda final'!$D$9:$K$79,5,0),G64)</f>
        <v>2528.827071629697</v>
      </c>
      <c r="V64" s="57">
        <f>IFERROR(H64+VLOOKUP($C64,'Componentes demanda final'!$D$9:$K$79,6,0),H64)</f>
        <v>481.49280752058655</v>
      </c>
      <c r="W64" s="57">
        <f>IFERROR(I64+VLOOKUP($C64,'Componentes demanda final'!$D$9:$K$79,7,0),I64)</f>
        <v>0</v>
      </c>
      <c r="X64" s="57">
        <f>IFERROR(J64+VLOOKUP($C64,'Componentes demanda final'!$D$9:$K$79,8,0),J64)</f>
        <v>11825.279841803987</v>
      </c>
      <c r="Y64" s="98">
        <v>630405</v>
      </c>
      <c r="Z64" s="110">
        <f t="shared" si="61"/>
        <v>0</v>
      </c>
      <c r="AA64" s="103">
        <v>0</v>
      </c>
      <c r="AB64" s="103">
        <v>0</v>
      </c>
      <c r="AC64" s="103">
        <v>0</v>
      </c>
      <c r="AD64" s="103">
        <v>0</v>
      </c>
      <c r="AE64" s="103">
        <v>0</v>
      </c>
      <c r="AF64" s="103">
        <v>0</v>
      </c>
      <c r="AG64" s="114">
        <f t="shared" si="62"/>
        <v>0</v>
      </c>
      <c r="AH64" s="113">
        <f t="shared" si="25"/>
        <v>0</v>
      </c>
      <c r="AI64" s="102">
        <f t="shared" si="2"/>
        <v>0</v>
      </c>
      <c r="AJ64" s="102">
        <f t="shared" si="3"/>
        <v>0</v>
      </c>
      <c r="AK64" s="102">
        <f t="shared" si="4"/>
        <v>0</v>
      </c>
      <c r="AL64" s="102">
        <f t="shared" si="5"/>
        <v>0</v>
      </c>
      <c r="AM64" s="102">
        <f t="shared" si="6"/>
        <v>0</v>
      </c>
      <c r="AN64" s="108">
        <f>+ROUND(Y64*'Coeficientes adicionales'!$P58,1)</f>
        <v>37841</v>
      </c>
      <c r="AO64" s="110">
        <f t="shared" si="63"/>
        <v>0</v>
      </c>
      <c r="AP64" s="103">
        <f>AA64*'Coeficientes adicionales'!$P58</f>
        <v>0</v>
      </c>
      <c r="AQ64" s="103">
        <f>AB64*'Coeficientes adicionales'!$P58</f>
        <v>0</v>
      </c>
      <c r="AR64" s="103">
        <f>AC64*'Coeficientes adicionales'!$P58</f>
        <v>0</v>
      </c>
      <c r="AS64" s="103">
        <f>AD64*'Coeficientes adicionales'!$P58</f>
        <v>0</v>
      </c>
      <c r="AT64" s="103">
        <f>AE64*'Coeficientes adicionales'!$P58</f>
        <v>0</v>
      </c>
      <c r="AU64" s="103">
        <f>AF64*'Coeficientes adicionales'!$P58</f>
        <v>0</v>
      </c>
      <c r="AV64" s="105">
        <f t="shared" si="64"/>
        <v>0</v>
      </c>
      <c r="AW64" s="102">
        <f t="shared" si="26"/>
        <v>0</v>
      </c>
      <c r="AX64" s="102">
        <f t="shared" si="9"/>
        <v>0</v>
      </c>
      <c r="AY64" s="102">
        <f t="shared" si="10"/>
        <v>0</v>
      </c>
      <c r="AZ64" s="102">
        <f t="shared" si="11"/>
        <v>0</v>
      </c>
      <c r="BA64" s="102">
        <f t="shared" si="12"/>
        <v>0</v>
      </c>
      <c r="BB64" s="102">
        <f t="shared" si="13"/>
        <v>0</v>
      </c>
      <c r="BC64" s="108">
        <f>Y64*'Coeficientes adicionales'!$K58</f>
        <v>49770.752775461624</v>
      </c>
      <c r="BD64" s="110">
        <f t="shared" si="27"/>
        <v>0</v>
      </c>
      <c r="BE64" s="103">
        <f>AA64*'Coeficientes adicionales'!$K58</f>
        <v>0</v>
      </c>
      <c r="BF64" s="103">
        <f>AB64*'Coeficientes adicionales'!$K58</f>
        <v>0</v>
      </c>
      <c r="BG64" s="103">
        <f>AC64*'Coeficientes adicionales'!$K58</f>
        <v>0</v>
      </c>
      <c r="BH64" s="103">
        <f>AD64*'Coeficientes adicionales'!$K58</f>
        <v>0</v>
      </c>
      <c r="BI64" s="103">
        <f>AE64*'Coeficientes adicionales'!$K58</f>
        <v>0</v>
      </c>
      <c r="BJ64" s="103">
        <f>AF64*'Coeficientes adicionales'!$K58</f>
        <v>0</v>
      </c>
      <c r="BK64" s="104">
        <f t="shared" si="14"/>
        <v>0</v>
      </c>
      <c r="BL64" s="102">
        <f t="shared" si="28"/>
        <v>0</v>
      </c>
      <c r="BM64" s="102">
        <f t="shared" si="15"/>
        <v>0</v>
      </c>
      <c r="BN64" s="102">
        <f t="shared" si="16"/>
        <v>0</v>
      </c>
      <c r="BO64" s="102">
        <f t="shared" si="17"/>
        <v>0</v>
      </c>
      <c r="BP64" s="102">
        <f t="shared" si="18"/>
        <v>0</v>
      </c>
      <c r="BQ64" s="102">
        <f t="shared" si="19"/>
        <v>0</v>
      </c>
      <c r="BR64" s="108">
        <f>Y64*'Coeficientes adicionales'!$L58</f>
        <v>304416</v>
      </c>
      <c r="BS64" s="110">
        <f t="shared" si="29"/>
        <v>0</v>
      </c>
      <c r="BT64" s="103">
        <f>AA64*'Coeficientes adicionales'!$L58</f>
        <v>0</v>
      </c>
      <c r="BU64" s="103">
        <f>AB64*'Coeficientes adicionales'!$L58</f>
        <v>0</v>
      </c>
      <c r="BV64" s="103">
        <f>AC64*'Coeficientes adicionales'!$L58</f>
        <v>0</v>
      </c>
      <c r="BW64" s="103">
        <f>AD64*'Coeficientes adicionales'!$L58</f>
        <v>0</v>
      </c>
      <c r="BX64" s="103">
        <f>AE64*'Coeficientes adicionales'!$L58</f>
        <v>0</v>
      </c>
      <c r="BY64" s="103">
        <f>AF64*'Coeficientes adicionales'!$L58</f>
        <v>0</v>
      </c>
      <c r="BZ64" s="104">
        <f t="shared" si="30"/>
        <v>0</v>
      </c>
      <c r="CA64" s="102">
        <f t="shared" si="31"/>
        <v>0</v>
      </c>
      <c r="CB64" s="102">
        <f t="shared" si="32"/>
        <v>0</v>
      </c>
      <c r="CC64" s="102">
        <f t="shared" si="33"/>
        <v>0</v>
      </c>
      <c r="CD64" s="102">
        <f t="shared" si="34"/>
        <v>0</v>
      </c>
      <c r="CE64" s="102">
        <f t="shared" si="35"/>
        <v>0</v>
      </c>
      <c r="CF64" s="102">
        <f t="shared" si="36"/>
        <v>0</v>
      </c>
      <c r="CG64" s="108">
        <f>Y64*'Coeficientes adicionales'!$M58</f>
        <v>162646</v>
      </c>
      <c r="CH64" s="110">
        <f t="shared" si="37"/>
        <v>0</v>
      </c>
      <c r="CI64" s="103">
        <f>AA64*'Coeficientes adicionales'!$M58</f>
        <v>0</v>
      </c>
      <c r="CJ64" s="103">
        <f>AB64*'Coeficientes adicionales'!$M58</f>
        <v>0</v>
      </c>
      <c r="CK64" s="103">
        <f>AC64*'Coeficientes adicionales'!$M58</f>
        <v>0</v>
      </c>
      <c r="CL64" s="103">
        <f>AD64*'Coeficientes adicionales'!$M58</f>
        <v>0</v>
      </c>
      <c r="CM64" s="103">
        <f>AE64*'Coeficientes adicionales'!$M58</f>
        <v>0</v>
      </c>
      <c r="CN64" s="103">
        <f>AF64*'Coeficientes adicionales'!$M58</f>
        <v>0</v>
      </c>
      <c r="CO64" s="104">
        <f t="shared" si="38"/>
        <v>0</v>
      </c>
      <c r="CP64" s="102">
        <f t="shared" si="39"/>
        <v>0</v>
      </c>
      <c r="CQ64" s="102">
        <f t="shared" si="40"/>
        <v>0</v>
      </c>
      <c r="CR64" s="102">
        <f t="shared" si="41"/>
        <v>0</v>
      </c>
      <c r="CS64" s="102">
        <f t="shared" si="42"/>
        <v>0</v>
      </c>
      <c r="CT64" s="102">
        <f t="shared" si="43"/>
        <v>0</v>
      </c>
      <c r="CU64" s="102">
        <f t="shared" si="44"/>
        <v>0</v>
      </c>
      <c r="CV64" s="108">
        <f>Y64*'Coeficientes adicionales'!$N58</f>
        <v>7784</v>
      </c>
      <c r="CW64" s="110">
        <f t="shared" si="45"/>
        <v>0</v>
      </c>
      <c r="CX64" s="103">
        <f>AA64*'Coeficientes adicionales'!$N58</f>
        <v>0</v>
      </c>
      <c r="CY64" s="103">
        <f>AB64*'Coeficientes adicionales'!$N58</f>
        <v>0</v>
      </c>
      <c r="CZ64" s="103">
        <f>AC64*'Coeficientes adicionales'!$N58</f>
        <v>0</v>
      </c>
      <c r="DA64" s="103">
        <f>AD64*'Coeficientes adicionales'!$N58</f>
        <v>0</v>
      </c>
      <c r="DB64" s="103">
        <f>AE64*'Coeficientes adicionales'!$N58</f>
        <v>0</v>
      </c>
      <c r="DC64" s="103">
        <f>AF64*'Coeficientes adicionales'!$N58</f>
        <v>0</v>
      </c>
      <c r="DD64" s="104">
        <f t="shared" si="46"/>
        <v>0</v>
      </c>
      <c r="DE64" s="102">
        <f t="shared" si="47"/>
        <v>0</v>
      </c>
      <c r="DF64" s="102">
        <f t="shared" si="48"/>
        <v>0</v>
      </c>
      <c r="DG64" s="102">
        <f t="shared" si="49"/>
        <v>0</v>
      </c>
      <c r="DH64" s="102">
        <f t="shared" si="50"/>
        <v>0</v>
      </c>
      <c r="DI64" s="102">
        <f t="shared" si="51"/>
        <v>0</v>
      </c>
      <c r="DJ64" s="102">
        <f t="shared" si="52"/>
        <v>0</v>
      </c>
      <c r="DK64" s="108">
        <f>Y64*'Coeficientes adicionales'!$O58</f>
        <v>133986</v>
      </c>
      <c r="DL64" s="110">
        <f t="shared" si="53"/>
        <v>0</v>
      </c>
      <c r="DM64" s="103">
        <f>AA64*'Coeficientes adicionales'!$O58</f>
        <v>0</v>
      </c>
      <c r="DN64" s="103">
        <f>AB64*'Coeficientes adicionales'!$O58</f>
        <v>0</v>
      </c>
      <c r="DO64" s="103">
        <f>AC64*'Coeficientes adicionales'!$O58</f>
        <v>0</v>
      </c>
      <c r="DP64" s="103">
        <f>AD64*'Coeficientes adicionales'!$O58</f>
        <v>0</v>
      </c>
      <c r="DQ64" s="103">
        <f>AE64*'Coeficientes adicionales'!$O58</f>
        <v>0</v>
      </c>
      <c r="DR64" s="103">
        <f>AF64*'Coeficientes adicionales'!$O58</f>
        <v>0</v>
      </c>
      <c r="DS64" s="105">
        <f t="shared" si="54"/>
        <v>0</v>
      </c>
      <c r="DT64" s="102">
        <f t="shared" si="55"/>
        <v>0</v>
      </c>
      <c r="DU64" s="102">
        <f t="shared" si="56"/>
        <v>0</v>
      </c>
      <c r="DV64" s="102">
        <f t="shared" si="57"/>
        <v>0</v>
      </c>
      <c r="DW64" s="102">
        <f t="shared" si="58"/>
        <v>0</v>
      </c>
      <c r="DX64" s="102">
        <f t="shared" si="59"/>
        <v>0</v>
      </c>
      <c r="DY64" s="102">
        <f t="shared" si="60"/>
        <v>0</v>
      </c>
    </row>
    <row r="65" spans="1:129" ht="14.7" thickBot="1" x14ac:dyDescent="0.6">
      <c r="A65" s="59">
        <v>57</v>
      </c>
      <c r="B65" s="142" t="s">
        <v>56</v>
      </c>
      <c r="C65" s="4" t="s">
        <v>161</v>
      </c>
      <c r="D65" s="116">
        <f t="shared" si="24"/>
        <v>3085975.4433932235</v>
      </c>
      <c r="E65" s="93">
        <f>'Matriz Simetrica'!BY66</f>
        <v>3081816.3370545306</v>
      </c>
      <c r="F65" s="93">
        <f>'Matriz Simetrica'!BZ66</f>
        <v>0</v>
      </c>
      <c r="G65" s="93">
        <f>'Matriz Simetrica'!CA66</f>
        <v>0</v>
      </c>
      <c r="H65" s="93">
        <f>'Matriz Simetrica'!CB66</f>
        <v>2219.7638583601083</v>
      </c>
      <c r="I65" s="94">
        <f>'Matriz Simetrica'!CC66</f>
        <v>0</v>
      </c>
      <c r="J65" s="94">
        <f>'Matriz Simetrica'!CD66</f>
        <v>1939.3424803324813</v>
      </c>
      <c r="K65" s="95">
        <v>3522224.9999999977</v>
      </c>
      <c r="L65" s="60">
        <f>K65*'Coeficientes adicionales'!P59</f>
        <v>359890.99999999977</v>
      </c>
      <c r="M65" s="274">
        <f>'Coeficientes adicionales'!C59</f>
        <v>174873.41290644775</v>
      </c>
      <c r="N65" s="274">
        <f>'Coeficientes adicionales'!D59</f>
        <v>2009926</v>
      </c>
      <c r="O65" s="274">
        <f>'Coeficientes adicionales'!E59</f>
        <v>464830</v>
      </c>
      <c r="P65" s="274">
        <f>'Coeficientes adicionales'!F59</f>
        <v>10923</v>
      </c>
      <c r="Q65" s="274">
        <f>'Coeficientes adicionales'!G59</f>
        <v>1534173</v>
      </c>
      <c r="R65" s="96">
        <f>IFERROR(D65+VLOOKUP(C65,'Componentes demanda final'!$D$9:$K$79,2,0),D65)</f>
        <v>3085975.4433932235</v>
      </c>
      <c r="S65" s="57">
        <f>IFERROR(E65+VLOOKUP($C65,'Componentes demanda final'!$D$9:$K$79,3,0),E65)</f>
        <v>3081816.3370545306</v>
      </c>
      <c r="T65" s="57">
        <f>IFERROR(F65+VLOOKUP($C65,'Componentes demanda final'!$D$9:$K$79,4,0),F65)</f>
        <v>0</v>
      </c>
      <c r="U65" s="57">
        <f>IFERROR(G65+VLOOKUP($C65,'Componentes demanda final'!$D$9:$K$79,5,0),G65)</f>
        <v>0</v>
      </c>
      <c r="V65" s="57">
        <f>IFERROR(H65+VLOOKUP($C65,'Componentes demanda final'!$D$9:$K$79,6,0),H65)</f>
        <v>2219.7638583601083</v>
      </c>
      <c r="W65" s="57">
        <f>IFERROR(I65+VLOOKUP($C65,'Componentes demanda final'!$D$9:$K$79,7,0),I65)</f>
        <v>0</v>
      </c>
      <c r="X65" s="57">
        <f>IFERROR(J65+VLOOKUP($C65,'Componentes demanda final'!$D$9:$K$79,8,0),J65)</f>
        <v>1939.3424803324813</v>
      </c>
      <c r="Y65" s="98">
        <v>3522224.9999999977</v>
      </c>
      <c r="Z65" s="110">
        <f t="shared" si="61"/>
        <v>0</v>
      </c>
      <c r="AA65" s="103">
        <v>0</v>
      </c>
      <c r="AB65" s="103">
        <v>0</v>
      </c>
      <c r="AC65" s="103">
        <v>0</v>
      </c>
      <c r="AD65" s="103">
        <v>0</v>
      </c>
      <c r="AE65" s="103">
        <v>0</v>
      </c>
      <c r="AF65" s="103">
        <v>0</v>
      </c>
      <c r="AG65" s="114">
        <f t="shared" si="62"/>
        <v>0</v>
      </c>
      <c r="AH65" s="113">
        <f t="shared" si="25"/>
        <v>0</v>
      </c>
      <c r="AI65" s="102">
        <f t="shared" si="2"/>
        <v>0</v>
      </c>
      <c r="AJ65" s="102">
        <f t="shared" si="3"/>
        <v>0</v>
      </c>
      <c r="AK65" s="102">
        <f t="shared" si="4"/>
        <v>0</v>
      </c>
      <c r="AL65" s="102">
        <f t="shared" si="5"/>
        <v>0</v>
      </c>
      <c r="AM65" s="102">
        <f t="shared" si="6"/>
        <v>0</v>
      </c>
      <c r="AN65" s="108">
        <f>+ROUND(Y65*'Coeficientes adicionales'!$P59,1)</f>
        <v>359891</v>
      </c>
      <c r="AO65" s="110">
        <f t="shared" si="63"/>
        <v>0</v>
      </c>
      <c r="AP65" s="103">
        <f>AA65*'Coeficientes adicionales'!$P59</f>
        <v>0</v>
      </c>
      <c r="AQ65" s="103">
        <f>AB65*'Coeficientes adicionales'!$P59</f>
        <v>0</v>
      </c>
      <c r="AR65" s="103">
        <f>AC65*'Coeficientes adicionales'!$P59</f>
        <v>0</v>
      </c>
      <c r="AS65" s="103">
        <f>AD65*'Coeficientes adicionales'!$P59</f>
        <v>0</v>
      </c>
      <c r="AT65" s="103">
        <f>AE65*'Coeficientes adicionales'!$P59</f>
        <v>0</v>
      </c>
      <c r="AU65" s="103">
        <f>AF65*'Coeficientes adicionales'!$P59</f>
        <v>0</v>
      </c>
      <c r="AV65" s="105">
        <f t="shared" si="64"/>
        <v>6.6613381477509392E-14</v>
      </c>
      <c r="AW65" s="102">
        <f t="shared" si="26"/>
        <v>0</v>
      </c>
      <c r="AX65" s="102">
        <f t="shared" si="9"/>
        <v>0</v>
      </c>
      <c r="AY65" s="102">
        <f t="shared" si="10"/>
        <v>0</v>
      </c>
      <c r="AZ65" s="102">
        <f t="shared" si="11"/>
        <v>0</v>
      </c>
      <c r="BA65" s="102">
        <f t="shared" si="12"/>
        <v>0</v>
      </c>
      <c r="BB65" s="102">
        <f t="shared" si="13"/>
        <v>0</v>
      </c>
      <c r="BC65" s="108">
        <f>Y65*'Coeficientes adicionales'!$K59</f>
        <v>174873.41290644763</v>
      </c>
      <c r="BD65" s="110">
        <f t="shared" si="27"/>
        <v>0</v>
      </c>
      <c r="BE65" s="103">
        <f>AA65*'Coeficientes adicionales'!$K59</f>
        <v>0</v>
      </c>
      <c r="BF65" s="103">
        <f>AB65*'Coeficientes adicionales'!$K59</f>
        <v>0</v>
      </c>
      <c r="BG65" s="103">
        <f>AC65*'Coeficientes adicionales'!$K59</f>
        <v>0</v>
      </c>
      <c r="BH65" s="103">
        <f>AD65*'Coeficientes adicionales'!$K59</f>
        <v>0</v>
      </c>
      <c r="BI65" s="103">
        <f>AE65*'Coeficientes adicionales'!$K59</f>
        <v>0</v>
      </c>
      <c r="BJ65" s="103">
        <f>AF65*'Coeficientes adicionales'!$K59</f>
        <v>0</v>
      </c>
      <c r="BK65" s="104">
        <f t="shared" si="14"/>
        <v>-6.6613381477509392E-14</v>
      </c>
      <c r="BL65" s="102">
        <f t="shared" si="28"/>
        <v>0</v>
      </c>
      <c r="BM65" s="102">
        <f t="shared" si="15"/>
        <v>0</v>
      </c>
      <c r="BN65" s="102">
        <f t="shared" si="16"/>
        <v>0</v>
      </c>
      <c r="BO65" s="102">
        <f t="shared" si="17"/>
        <v>0</v>
      </c>
      <c r="BP65" s="102">
        <f t="shared" si="18"/>
        <v>0</v>
      </c>
      <c r="BQ65" s="102">
        <f t="shared" si="19"/>
        <v>0</v>
      </c>
      <c r="BR65" s="108">
        <f>Y65*'Coeficientes adicionales'!$L59</f>
        <v>2009925.9999999988</v>
      </c>
      <c r="BS65" s="110">
        <f t="shared" si="29"/>
        <v>0</v>
      </c>
      <c r="BT65" s="103">
        <f>AA65*'Coeficientes adicionales'!$L59</f>
        <v>0</v>
      </c>
      <c r="BU65" s="103">
        <f>AB65*'Coeficientes adicionales'!$L59</f>
        <v>0</v>
      </c>
      <c r="BV65" s="103">
        <f>AC65*'Coeficientes adicionales'!$L59</f>
        <v>0</v>
      </c>
      <c r="BW65" s="103">
        <f>AD65*'Coeficientes adicionales'!$L59</f>
        <v>0</v>
      </c>
      <c r="BX65" s="103">
        <f>AE65*'Coeficientes adicionales'!$L59</f>
        <v>0</v>
      </c>
      <c r="BY65" s="103">
        <f>AF65*'Coeficientes adicionales'!$L59</f>
        <v>0</v>
      </c>
      <c r="BZ65" s="104">
        <f t="shared" si="30"/>
        <v>-5.5511151231257827E-14</v>
      </c>
      <c r="CA65" s="102">
        <f t="shared" si="31"/>
        <v>0</v>
      </c>
      <c r="CB65" s="102">
        <f t="shared" si="32"/>
        <v>0</v>
      </c>
      <c r="CC65" s="102">
        <f t="shared" si="33"/>
        <v>0</v>
      </c>
      <c r="CD65" s="102">
        <f t="shared" si="34"/>
        <v>0</v>
      </c>
      <c r="CE65" s="102">
        <f t="shared" si="35"/>
        <v>0</v>
      </c>
      <c r="CF65" s="102">
        <f t="shared" si="36"/>
        <v>0</v>
      </c>
      <c r="CG65" s="108">
        <f>Y65*'Coeficientes adicionales'!$M59</f>
        <v>464829.99999999965</v>
      </c>
      <c r="CH65" s="110">
        <f t="shared" si="37"/>
        <v>0</v>
      </c>
      <c r="CI65" s="103">
        <f>AA65*'Coeficientes adicionales'!$M59</f>
        <v>0</v>
      </c>
      <c r="CJ65" s="103">
        <f>AB65*'Coeficientes adicionales'!$M59</f>
        <v>0</v>
      </c>
      <c r="CK65" s="103">
        <f>AC65*'Coeficientes adicionales'!$M59</f>
        <v>0</v>
      </c>
      <c r="CL65" s="103">
        <f>AD65*'Coeficientes adicionales'!$M59</f>
        <v>0</v>
      </c>
      <c r="CM65" s="103">
        <f>AE65*'Coeficientes adicionales'!$M59</f>
        <v>0</v>
      </c>
      <c r="CN65" s="103">
        <f>AF65*'Coeficientes adicionales'!$M59</f>
        <v>0</v>
      </c>
      <c r="CO65" s="104">
        <f t="shared" si="38"/>
        <v>-7.7715611723760958E-14</v>
      </c>
      <c r="CP65" s="102">
        <f t="shared" si="39"/>
        <v>0</v>
      </c>
      <c r="CQ65" s="102">
        <f t="shared" si="40"/>
        <v>0</v>
      </c>
      <c r="CR65" s="102">
        <f t="shared" si="41"/>
        <v>0</v>
      </c>
      <c r="CS65" s="102">
        <f t="shared" si="42"/>
        <v>0</v>
      </c>
      <c r="CT65" s="102">
        <f t="shared" si="43"/>
        <v>0</v>
      </c>
      <c r="CU65" s="102">
        <f t="shared" si="44"/>
        <v>0</v>
      </c>
      <c r="CV65" s="108">
        <f>Y65*'Coeficientes adicionales'!$N59</f>
        <v>10922.999999999993</v>
      </c>
      <c r="CW65" s="110">
        <f t="shared" si="45"/>
        <v>0</v>
      </c>
      <c r="CX65" s="103">
        <f>AA65*'Coeficientes adicionales'!$N59</f>
        <v>0</v>
      </c>
      <c r="CY65" s="103">
        <f>AB65*'Coeficientes adicionales'!$N59</f>
        <v>0</v>
      </c>
      <c r="CZ65" s="103">
        <f>AC65*'Coeficientes adicionales'!$N59</f>
        <v>0</v>
      </c>
      <c r="DA65" s="103">
        <f>AD65*'Coeficientes adicionales'!$N59</f>
        <v>0</v>
      </c>
      <c r="DB65" s="103">
        <f>AE65*'Coeficientes adicionales'!$N59</f>
        <v>0</v>
      </c>
      <c r="DC65" s="103">
        <f>AF65*'Coeficientes adicionales'!$N59</f>
        <v>0</v>
      </c>
      <c r="DD65" s="104">
        <f t="shared" si="46"/>
        <v>-6.6613381477509392E-14</v>
      </c>
      <c r="DE65" s="102">
        <f t="shared" si="47"/>
        <v>0</v>
      </c>
      <c r="DF65" s="102">
        <f t="shared" si="48"/>
        <v>0</v>
      </c>
      <c r="DG65" s="102">
        <f t="shared" si="49"/>
        <v>0</v>
      </c>
      <c r="DH65" s="102">
        <f t="shared" si="50"/>
        <v>0</v>
      </c>
      <c r="DI65" s="102">
        <f t="shared" si="51"/>
        <v>0</v>
      </c>
      <c r="DJ65" s="102">
        <f t="shared" si="52"/>
        <v>0</v>
      </c>
      <c r="DK65" s="108">
        <f>Y65*'Coeficientes adicionales'!$O59</f>
        <v>1534172.9999999991</v>
      </c>
      <c r="DL65" s="110">
        <f t="shared" si="53"/>
        <v>0</v>
      </c>
      <c r="DM65" s="103">
        <f>AA65*'Coeficientes adicionales'!$O59</f>
        <v>0</v>
      </c>
      <c r="DN65" s="103">
        <f>AB65*'Coeficientes adicionales'!$O59</f>
        <v>0</v>
      </c>
      <c r="DO65" s="103">
        <f>AC65*'Coeficientes adicionales'!$O59</f>
        <v>0</v>
      </c>
      <c r="DP65" s="103">
        <f>AD65*'Coeficientes adicionales'!$O59</f>
        <v>0</v>
      </c>
      <c r="DQ65" s="103">
        <f>AE65*'Coeficientes adicionales'!$O59</f>
        <v>0</v>
      </c>
      <c r="DR65" s="103">
        <f>AF65*'Coeficientes adicionales'!$O59</f>
        <v>0</v>
      </c>
      <c r="DS65" s="105">
        <f t="shared" si="54"/>
        <v>-5.5511151231257827E-14</v>
      </c>
      <c r="DT65" s="102">
        <f t="shared" si="55"/>
        <v>0</v>
      </c>
      <c r="DU65" s="102">
        <f t="shared" si="56"/>
        <v>0</v>
      </c>
      <c r="DV65" s="102">
        <f t="shared" si="57"/>
        <v>0</v>
      </c>
      <c r="DW65" s="102">
        <f t="shared" si="58"/>
        <v>0</v>
      </c>
      <c r="DX65" s="102">
        <f t="shared" si="59"/>
        <v>0</v>
      </c>
      <c r="DY65" s="102">
        <f t="shared" si="60"/>
        <v>0</v>
      </c>
    </row>
    <row r="66" spans="1:129" ht="14.7" thickBot="1" x14ac:dyDescent="0.6">
      <c r="A66" s="59">
        <v>58</v>
      </c>
      <c r="B66" s="142" t="s">
        <v>57</v>
      </c>
      <c r="C66" s="4" t="s">
        <v>162</v>
      </c>
      <c r="D66" s="116">
        <f t="shared" si="24"/>
        <v>4867985.5291332901</v>
      </c>
      <c r="E66" s="93">
        <f>'Matriz Simetrica'!BY67</f>
        <v>4447057.3579526106</v>
      </c>
      <c r="F66" s="93">
        <f>'Matriz Simetrica'!BZ67</f>
        <v>0</v>
      </c>
      <c r="G66" s="93">
        <f>'Matriz Simetrica'!CA67</f>
        <v>0</v>
      </c>
      <c r="H66" s="93">
        <f>'Matriz Simetrica'!CB67</f>
        <v>2186.5686464788846</v>
      </c>
      <c r="I66" s="94">
        <f>'Matriz Simetrica'!CC67</f>
        <v>0</v>
      </c>
      <c r="J66" s="94">
        <f>'Matriz Simetrica'!CD67</f>
        <v>418741.60253420129</v>
      </c>
      <c r="K66" s="95">
        <v>10734058.999999993</v>
      </c>
      <c r="L66" s="60">
        <f>K66*'Coeficientes adicionales'!P60</f>
        <v>523823.99999999965</v>
      </c>
      <c r="M66" s="274">
        <f>'Coeficientes adicionales'!C60</f>
        <v>1422266.8795063971</v>
      </c>
      <c r="N66" s="274">
        <f>'Coeficientes adicionales'!D60</f>
        <v>5534929</v>
      </c>
      <c r="O66" s="274">
        <f>'Coeficientes adicionales'!E60</f>
        <v>1279753</v>
      </c>
      <c r="P66" s="274">
        <f>'Coeficientes adicionales'!F60</f>
        <v>233404</v>
      </c>
      <c r="Q66" s="274">
        <f>'Coeficientes adicionales'!G60</f>
        <v>4021772</v>
      </c>
      <c r="R66" s="96">
        <f>IFERROR(D66+VLOOKUP(C66,'Componentes demanda final'!$D$9:$K$79,2,0),D66)</f>
        <v>4867985.5291332901</v>
      </c>
      <c r="S66" s="57">
        <f>IFERROR(E66+VLOOKUP($C66,'Componentes demanda final'!$D$9:$K$79,3,0),E66)</f>
        <v>4447057.3579526106</v>
      </c>
      <c r="T66" s="57">
        <f>IFERROR(F66+VLOOKUP($C66,'Componentes demanda final'!$D$9:$K$79,4,0),F66)</f>
        <v>0</v>
      </c>
      <c r="U66" s="57">
        <f>IFERROR(G66+VLOOKUP($C66,'Componentes demanda final'!$D$9:$K$79,5,0),G66)</f>
        <v>0</v>
      </c>
      <c r="V66" s="57">
        <f>IFERROR(H66+VLOOKUP($C66,'Componentes demanda final'!$D$9:$K$79,6,0),H66)</f>
        <v>2186.5686464788846</v>
      </c>
      <c r="W66" s="57">
        <f>IFERROR(I66+VLOOKUP($C66,'Componentes demanda final'!$D$9:$K$79,7,0),I66)</f>
        <v>0</v>
      </c>
      <c r="X66" s="57">
        <f>IFERROR(J66+VLOOKUP($C66,'Componentes demanda final'!$D$9:$K$79,8,0),J66)</f>
        <v>418741.60253420129</v>
      </c>
      <c r="Y66" s="98">
        <v>10734058.999999993</v>
      </c>
      <c r="Z66" s="110">
        <f t="shared" si="61"/>
        <v>0</v>
      </c>
      <c r="AA66" s="103">
        <v>0</v>
      </c>
      <c r="AB66" s="103">
        <v>0</v>
      </c>
      <c r="AC66" s="103">
        <v>0</v>
      </c>
      <c r="AD66" s="103">
        <v>0</v>
      </c>
      <c r="AE66" s="103">
        <v>0</v>
      </c>
      <c r="AF66" s="103">
        <v>0</v>
      </c>
      <c r="AG66" s="114">
        <f t="shared" si="62"/>
        <v>0</v>
      </c>
      <c r="AH66" s="113">
        <f t="shared" si="25"/>
        <v>0</v>
      </c>
      <c r="AI66" s="102">
        <f t="shared" si="2"/>
        <v>0</v>
      </c>
      <c r="AJ66" s="102">
        <f t="shared" si="3"/>
        <v>0</v>
      </c>
      <c r="AK66" s="102">
        <f t="shared" si="4"/>
        <v>0</v>
      </c>
      <c r="AL66" s="102">
        <f t="shared" si="5"/>
        <v>0</v>
      </c>
      <c r="AM66" s="102">
        <f t="shared" si="6"/>
        <v>0</v>
      </c>
      <c r="AN66" s="108">
        <f>+ROUND(Y66*'Coeficientes adicionales'!$P60,1)</f>
        <v>523824</v>
      </c>
      <c r="AO66" s="110">
        <f t="shared" si="63"/>
        <v>0</v>
      </c>
      <c r="AP66" s="103">
        <f>AA66*'Coeficientes adicionales'!$P60</f>
        <v>0</v>
      </c>
      <c r="AQ66" s="103">
        <f>AB66*'Coeficientes adicionales'!$P60</f>
        <v>0</v>
      </c>
      <c r="AR66" s="103">
        <f>AC66*'Coeficientes adicionales'!$P60</f>
        <v>0</v>
      </c>
      <c r="AS66" s="103">
        <f>AD66*'Coeficientes adicionales'!$P60</f>
        <v>0</v>
      </c>
      <c r="AT66" s="103">
        <f>AE66*'Coeficientes adicionales'!$P60</f>
        <v>0</v>
      </c>
      <c r="AU66" s="103">
        <f>AF66*'Coeficientes adicionales'!$P60</f>
        <v>0</v>
      </c>
      <c r="AV66" s="105">
        <f t="shared" si="64"/>
        <v>6.6613381477509392E-14</v>
      </c>
      <c r="AW66" s="102">
        <f t="shared" si="26"/>
        <v>0</v>
      </c>
      <c r="AX66" s="102">
        <f t="shared" si="9"/>
        <v>0</v>
      </c>
      <c r="AY66" s="102">
        <f t="shared" si="10"/>
        <v>0</v>
      </c>
      <c r="AZ66" s="102">
        <f t="shared" si="11"/>
        <v>0</v>
      </c>
      <c r="BA66" s="102">
        <f t="shared" si="12"/>
        <v>0</v>
      </c>
      <c r="BB66" s="102">
        <f t="shared" si="13"/>
        <v>0</v>
      </c>
      <c r="BC66" s="108">
        <f>Y66*'Coeficientes adicionales'!$K60</f>
        <v>1422266.8795063961</v>
      </c>
      <c r="BD66" s="110">
        <f t="shared" si="27"/>
        <v>0</v>
      </c>
      <c r="BE66" s="103">
        <f>AA66*'Coeficientes adicionales'!$K60</f>
        <v>0</v>
      </c>
      <c r="BF66" s="103">
        <f>AB66*'Coeficientes adicionales'!$K60</f>
        <v>0</v>
      </c>
      <c r="BG66" s="103">
        <f>AC66*'Coeficientes adicionales'!$K60</f>
        <v>0</v>
      </c>
      <c r="BH66" s="103">
        <f>AD66*'Coeficientes adicionales'!$K60</f>
        <v>0</v>
      </c>
      <c r="BI66" s="103">
        <f>AE66*'Coeficientes adicionales'!$K60</f>
        <v>0</v>
      </c>
      <c r="BJ66" s="103">
        <f>AF66*'Coeficientes adicionales'!$K60</f>
        <v>0</v>
      </c>
      <c r="BK66" s="104">
        <f t="shared" si="14"/>
        <v>-6.6613381477509392E-14</v>
      </c>
      <c r="BL66" s="102">
        <f t="shared" si="28"/>
        <v>0</v>
      </c>
      <c r="BM66" s="102">
        <f t="shared" si="15"/>
        <v>0</v>
      </c>
      <c r="BN66" s="102">
        <f t="shared" si="16"/>
        <v>0</v>
      </c>
      <c r="BO66" s="102">
        <f t="shared" si="17"/>
        <v>0</v>
      </c>
      <c r="BP66" s="102">
        <f t="shared" si="18"/>
        <v>0</v>
      </c>
      <c r="BQ66" s="102">
        <f t="shared" si="19"/>
        <v>0</v>
      </c>
      <c r="BR66" s="108">
        <f>Y66*'Coeficientes adicionales'!$L60</f>
        <v>5534928.9999999963</v>
      </c>
      <c r="BS66" s="110">
        <f t="shared" si="29"/>
        <v>0</v>
      </c>
      <c r="BT66" s="103">
        <f>AA66*'Coeficientes adicionales'!$L60</f>
        <v>0</v>
      </c>
      <c r="BU66" s="103">
        <f>AB66*'Coeficientes adicionales'!$L60</f>
        <v>0</v>
      </c>
      <c r="BV66" s="103">
        <f>AC66*'Coeficientes adicionales'!$L60</f>
        <v>0</v>
      </c>
      <c r="BW66" s="103">
        <f>AD66*'Coeficientes adicionales'!$L60</f>
        <v>0</v>
      </c>
      <c r="BX66" s="103">
        <f>AE66*'Coeficientes adicionales'!$L60</f>
        <v>0</v>
      </c>
      <c r="BY66" s="103">
        <f>AF66*'Coeficientes adicionales'!$L60</f>
        <v>0</v>
      </c>
      <c r="BZ66" s="104">
        <f t="shared" si="30"/>
        <v>-6.6613381477509392E-14</v>
      </c>
      <c r="CA66" s="102">
        <f t="shared" si="31"/>
        <v>0</v>
      </c>
      <c r="CB66" s="102">
        <f t="shared" si="32"/>
        <v>0</v>
      </c>
      <c r="CC66" s="102">
        <f t="shared" si="33"/>
        <v>0</v>
      </c>
      <c r="CD66" s="102">
        <f t="shared" si="34"/>
        <v>0</v>
      </c>
      <c r="CE66" s="102">
        <f t="shared" si="35"/>
        <v>0</v>
      </c>
      <c r="CF66" s="102">
        <f t="shared" si="36"/>
        <v>0</v>
      </c>
      <c r="CG66" s="108">
        <f>Y66*'Coeficientes adicionales'!$M60</f>
        <v>1279752.9999999991</v>
      </c>
      <c r="CH66" s="110">
        <f t="shared" si="37"/>
        <v>0</v>
      </c>
      <c r="CI66" s="103">
        <f>AA66*'Coeficientes adicionales'!$M60</f>
        <v>0</v>
      </c>
      <c r="CJ66" s="103">
        <f>AB66*'Coeficientes adicionales'!$M60</f>
        <v>0</v>
      </c>
      <c r="CK66" s="103">
        <f>AC66*'Coeficientes adicionales'!$M60</f>
        <v>0</v>
      </c>
      <c r="CL66" s="103">
        <f>AD66*'Coeficientes adicionales'!$M60</f>
        <v>0</v>
      </c>
      <c r="CM66" s="103">
        <f>AE66*'Coeficientes adicionales'!$M60</f>
        <v>0</v>
      </c>
      <c r="CN66" s="103">
        <f>AF66*'Coeficientes adicionales'!$M60</f>
        <v>0</v>
      </c>
      <c r="CO66" s="104">
        <f t="shared" si="38"/>
        <v>-7.7715611723760958E-14</v>
      </c>
      <c r="CP66" s="102">
        <f t="shared" si="39"/>
        <v>0</v>
      </c>
      <c r="CQ66" s="102">
        <f t="shared" si="40"/>
        <v>0</v>
      </c>
      <c r="CR66" s="102">
        <f t="shared" si="41"/>
        <v>0</v>
      </c>
      <c r="CS66" s="102">
        <f t="shared" si="42"/>
        <v>0</v>
      </c>
      <c r="CT66" s="102">
        <f t="shared" si="43"/>
        <v>0</v>
      </c>
      <c r="CU66" s="102">
        <f t="shared" si="44"/>
        <v>0</v>
      </c>
      <c r="CV66" s="108">
        <f>Y66*'Coeficientes adicionales'!$N60</f>
        <v>233403.99999999985</v>
      </c>
      <c r="CW66" s="110">
        <f t="shared" si="45"/>
        <v>0</v>
      </c>
      <c r="CX66" s="103">
        <f>AA66*'Coeficientes adicionales'!$N60</f>
        <v>0</v>
      </c>
      <c r="CY66" s="103">
        <f>AB66*'Coeficientes adicionales'!$N60</f>
        <v>0</v>
      </c>
      <c r="CZ66" s="103">
        <f>AC66*'Coeficientes adicionales'!$N60</f>
        <v>0</v>
      </c>
      <c r="DA66" s="103">
        <f>AD66*'Coeficientes adicionales'!$N60</f>
        <v>0</v>
      </c>
      <c r="DB66" s="103">
        <f>AE66*'Coeficientes adicionales'!$N60</f>
        <v>0</v>
      </c>
      <c r="DC66" s="103">
        <f>AF66*'Coeficientes adicionales'!$N60</f>
        <v>0</v>
      </c>
      <c r="DD66" s="104">
        <f t="shared" si="46"/>
        <v>-6.6613381477509392E-14</v>
      </c>
      <c r="DE66" s="102">
        <f t="shared" si="47"/>
        <v>0</v>
      </c>
      <c r="DF66" s="102">
        <f t="shared" si="48"/>
        <v>0</v>
      </c>
      <c r="DG66" s="102">
        <f t="shared" si="49"/>
        <v>0</v>
      </c>
      <c r="DH66" s="102">
        <f t="shared" si="50"/>
        <v>0</v>
      </c>
      <c r="DI66" s="102">
        <f t="shared" si="51"/>
        <v>0</v>
      </c>
      <c r="DJ66" s="102">
        <f t="shared" si="52"/>
        <v>0</v>
      </c>
      <c r="DK66" s="108">
        <f>Y66*'Coeficientes adicionales'!$O60</f>
        <v>4021771.9999999972</v>
      </c>
      <c r="DL66" s="110">
        <f t="shared" si="53"/>
        <v>0</v>
      </c>
      <c r="DM66" s="103">
        <f>AA66*'Coeficientes adicionales'!$O60</f>
        <v>0</v>
      </c>
      <c r="DN66" s="103">
        <f>AB66*'Coeficientes adicionales'!$O60</f>
        <v>0</v>
      </c>
      <c r="DO66" s="103">
        <f>AC66*'Coeficientes adicionales'!$O60</f>
        <v>0</v>
      </c>
      <c r="DP66" s="103">
        <f>AD66*'Coeficientes adicionales'!$O60</f>
        <v>0</v>
      </c>
      <c r="DQ66" s="103">
        <f>AE66*'Coeficientes adicionales'!$O60</f>
        <v>0</v>
      </c>
      <c r="DR66" s="103">
        <f>AF66*'Coeficientes adicionales'!$O60</f>
        <v>0</v>
      </c>
      <c r="DS66" s="105">
        <f t="shared" si="54"/>
        <v>-6.6613381477509392E-14</v>
      </c>
      <c r="DT66" s="102">
        <f t="shared" si="55"/>
        <v>0</v>
      </c>
      <c r="DU66" s="102">
        <f t="shared" si="56"/>
        <v>0</v>
      </c>
      <c r="DV66" s="102">
        <f t="shared" si="57"/>
        <v>0</v>
      </c>
      <c r="DW66" s="102">
        <f t="shared" si="58"/>
        <v>0</v>
      </c>
      <c r="DX66" s="102">
        <f t="shared" si="59"/>
        <v>0</v>
      </c>
      <c r="DY66" s="102">
        <f t="shared" si="60"/>
        <v>0</v>
      </c>
    </row>
    <row r="67" spans="1:129" ht="14.7" thickBot="1" x14ac:dyDescent="0.6">
      <c r="A67" s="59">
        <v>59</v>
      </c>
      <c r="B67" s="142" t="s">
        <v>58</v>
      </c>
      <c r="C67" s="4" t="s">
        <v>163</v>
      </c>
      <c r="D67" s="116">
        <f t="shared" si="24"/>
        <v>180787.42937140857</v>
      </c>
      <c r="E67" s="93">
        <f>'Matriz Simetrica'!BY68</f>
        <v>180787.42937140857</v>
      </c>
      <c r="F67" s="93">
        <f>'Matriz Simetrica'!BZ68</f>
        <v>0</v>
      </c>
      <c r="G67" s="93">
        <f>'Matriz Simetrica'!CA68</f>
        <v>0</v>
      </c>
      <c r="H67" s="93">
        <f>'Matriz Simetrica'!CB68</f>
        <v>0</v>
      </c>
      <c r="I67" s="94">
        <f>'Matriz Simetrica'!CC68</f>
        <v>0</v>
      </c>
      <c r="J67" s="94">
        <f>'Matriz Simetrica'!CD68</f>
        <v>0</v>
      </c>
      <c r="K67" s="95">
        <v>297817</v>
      </c>
      <c r="L67" s="60">
        <f>K67*'Coeficientes adicionales'!P61</f>
        <v>13583</v>
      </c>
      <c r="M67" s="274">
        <f>'Coeficientes adicionales'!C61</f>
        <v>813.76346434009179</v>
      </c>
      <c r="N67" s="274">
        <f>'Coeficientes adicionales'!D61</f>
        <v>128952</v>
      </c>
      <c r="O67" s="274">
        <f>'Coeficientes adicionales'!E61</f>
        <v>107151</v>
      </c>
      <c r="P67" s="274">
        <f>'Coeficientes adicionales'!F61</f>
        <v>875</v>
      </c>
      <c r="Q67" s="274">
        <f>'Coeficientes adicionales'!G61</f>
        <v>20926</v>
      </c>
      <c r="R67" s="96">
        <f>IFERROR(D67+VLOOKUP(C67,'Componentes demanda final'!$D$9:$K$79,2,0),D67)</f>
        <v>180787.42937140857</v>
      </c>
      <c r="S67" s="57">
        <f>IFERROR(E67+VLOOKUP($C67,'Componentes demanda final'!$D$9:$K$79,3,0),E67)</f>
        <v>180787.42937140857</v>
      </c>
      <c r="T67" s="57">
        <f>IFERROR(F67+VLOOKUP($C67,'Componentes demanda final'!$D$9:$K$79,4,0),F67)</f>
        <v>0</v>
      </c>
      <c r="U67" s="57">
        <f>IFERROR(G67+VLOOKUP($C67,'Componentes demanda final'!$D$9:$K$79,5,0),G67)</f>
        <v>0</v>
      </c>
      <c r="V67" s="57">
        <f>IFERROR(H67+VLOOKUP($C67,'Componentes demanda final'!$D$9:$K$79,6,0),H67)</f>
        <v>0</v>
      </c>
      <c r="W67" s="57">
        <f>IFERROR(I67+VLOOKUP($C67,'Componentes demanda final'!$D$9:$K$79,7,0),I67)</f>
        <v>0</v>
      </c>
      <c r="X67" s="57">
        <f>IFERROR(J67+VLOOKUP($C67,'Componentes demanda final'!$D$9:$K$79,8,0),J67)</f>
        <v>0</v>
      </c>
      <c r="Y67" s="98">
        <v>297817</v>
      </c>
      <c r="Z67" s="110">
        <f t="shared" si="61"/>
        <v>0</v>
      </c>
      <c r="AA67" s="103">
        <v>0</v>
      </c>
      <c r="AB67" s="103">
        <v>0</v>
      </c>
      <c r="AC67" s="103">
        <v>0</v>
      </c>
      <c r="AD67" s="103">
        <v>0</v>
      </c>
      <c r="AE67" s="103">
        <v>0</v>
      </c>
      <c r="AF67" s="103">
        <v>0</v>
      </c>
      <c r="AG67" s="114">
        <f t="shared" si="62"/>
        <v>0</v>
      </c>
      <c r="AH67" s="113">
        <f t="shared" si="25"/>
        <v>0</v>
      </c>
      <c r="AI67" s="102">
        <f t="shared" si="2"/>
        <v>0</v>
      </c>
      <c r="AJ67" s="102">
        <f t="shared" si="3"/>
        <v>0</v>
      </c>
      <c r="AK67" s="102">
        <f t="shared" si="4"/>
        <v>0</v>
      </c>
      <c r="AL67" s="102">
        <f t="shared" si="5"/>
        <v>0</v>
      </c>
      <c r="AM67" s="102">
        <f t="shared" si="6"/>
        <v>0</v>
      </c>
      <c r="AN67" s="108">
        <f>+ROUND(Y67*'Coeficientes adicionales'!$P61,1)</f>
        <v>13583</v>
      </c>
      <c r="AO67" s="110">
        <f t="shared" si="63"/>
        <v>0</v>
      </c>
      <c r="AP67" s="103">
        <f>AA67*'Coeficientes adicionales'!$P61</f>
        <v>0</v>
      </c>
      <c r="AQ67" s="103">
        <f>AB67*'Coeficientes adicionales'!$P61</f>
        <v>0</v>
      </c>
      <c r="AR67" s="103">
        <f>AC67*'Coeficientes adicionales'!$P61</f>
        <v>0</v>
      </c>
      <c r="AS67" s="103">
        <f>AD67*'Coeficientes adicionales'!$P61</f>
        <v>0</v>
      </c>
      <c r="AT67" s="103">
        <f>AE67*'Coeficientes adicionales'!$P61</f>
        <v>0</v>
      </c>
      <c r="AU67" s="103">
        <f>AF67*'Coeficientes adicionales'!$P61</f>
        <v>0</v>
      </c>
      <c r="AV67" s="105">
        <f t="shared" si="64"/>
        <v>0</v>
      </c>
      <c r="AW67" s="102">
        <f t="shared" si="26"/>
        <v>0</v>
      </c>
      <c r="AX67" s="102">
        <f t="shared" si="9"/>
        <v>0</v>
      </c>
      <c r="AY67" s="102">
        <f t="shared" si="10"/>
        <v>0</v>
      </c>
      <c r="AZ67" s="102">
        <f t="shared" si="11"/>
        <v>0</v>
      </c>
      <c r="BA67" s="102">
        <f t="shared" si="12"/>
        <v>0</v>
      </c>
      <c r="BB67" s="102">
        <f t="shared" si="13"/>
        <v>0</v>
      </c>
      <c r="BC67" s="108">
        <f>Y67*'Coeficientes adicionales'!$K61</f>
        <v>813.76346434009179</v>
      </c>
      <c r="BD67" s="110">
        <f t="shared" si="27"/>
        <v>0</v>
      </c>
      <c r="BE67" s="103">
        <f>AA67*'Coeficientes adicionales'!$K61</f>
        <v>0</v>
      </c>
      <c r="BF67" s="103">
        <f>AB67*'Coeficientes adicionales'!$K61</f>
        <v>0</v>
      </c>
      <c r="BG67" s="103">
        <f>AC67*'Coeficientes adicionales'!$K61</f>
        <v>0</v>
      </c>
      <c r="BH67" s="103">
        <f>AD67*'Coeficientes adicionales'!$K61</f>
        <v>0</v>
      </c>
      <c r="BI67" s="103">
        <f>AE67*'Coeficientes adicionales'!$K61</f>
        <v>0</v>
      </c>
      <c r="BJ67" s="103">
        <f>AF67*'Coeficientes adicionales'!$K61</f>
        <v>0</v>
      </c>
      <c r="BK67" s="104">
        <f t="shared" si="14"/>
        <v>0</v>
      </c>
      <c r="BL67" s="102">
        <f t="shared" si="28"/>
        <v>0</v>
      </c>
      <c r="BM67" s="102">
        <f t="shared" si="15"/>
        <v>0</v>
      </c>
      <c r="BN67" s="102">
        <f t="shared" si="16"/>
        <v>0</v>
      </c>
      <c r="BO67" s="102">
        <f t="shared" si="17"/>
        <v>0</v>
      </c>
      <c r="BP67" s="102">
        <f t="shared" si="18"/>
        <v>0</v>
      </c>
      <c r="BQ67" s="102">
        <f t="shared" si="19"/>
        <v>0</v>
      </c>
      <c r="BR67" s="108">
        <f>Y67*'Coeficientes adicionales'!$L61</f>
        <v>128952</v>
      </c>
      <c r="BS67" s="110">
        <f t="shared" si="29"/>
        <v>0</v>
      </c>
      <c r="BT67" s="103">
        <f>AA67*'Coeficientes adicionales'!$L61</f>
        <v>0</v>
      </c>
      <c r="BU67" s="103">
        <f>AB67*'Coeficientes adicionales'!$L61</f>
        <v>0</v>
      </c>
      <c r="BV67" s="103">
        <f>AC67*'Coeficientes adicionales'!$L61</f>
        <v>0</v>
      </c>
      <c r="BW67" s="103">
        <f>AD67*'Coeficientes adicionales'!$L61</f>
        <v>0</v>
      </c>
      <c r="BX67" s="103">
        <f>AE67*'Coeficientes adicionales'!$L61</f>
        <v>0</v>
      </c>
      <c r="BY67" s="103">
        <f>AF67*'Coeficientes adicionales'!$L61</f>
        <v>0</v>
      </c>
      <c r="BZ67" s="104">
        <f t="shared" si="30"/>
        <v>0</v>
      </c>
      <c r="CA67" s="102">
        <f t="shared" si="31"/>
        <v>0</v>
      </c>
      <c r="CB67" s="102">
        <f t="shared" si="32"/>
        <v>0</v>
      </c>
      <c r="CC67" s="102">
        <f t="shared" si="33"/>
        <v>0</v>
      </c>
      <c r="CD67" s="102">
        <f t="shared" si="34"/>
        <v>0</v>
      </c>
      <c r="CE67" s="102">
        <f t="shared" si="35"/>
        <v>0</v>
      </c>
      <c r="CF67" s="102">
        <f t="shared" si="36"/>
        <v>0</v>
      </c>
      <c r="CG67" s="108">
        <f>Y67*'Coeficientes adicionales'!$M61</f>
        <v>107151</v>
      </c>
      <c r="CH67" s="110">
        <f t="shared" si="37"/>
        <v>0</v>
      </c>
      <c r="CI67" s="103">
        <f>AA67*'Coeficientes adicionales'!$M61</f>
        <v>0</v>
      </c>
      <c r="CJ67" s="103">
        <f>AB67*'Coeficientes adicionales'!$M61</f>
        <v>0</v>
      </c>
      <c r="CK67" s="103">
        <f>AC67*'Coeficientes adicionales'!$M61</f>
        <v>0</v>
      </c>
      <c r="CL67" s="103">
        <f>AD67*'Coeficientes adicionales'!$M61</f>
        <v>0</v>
      </c>
      <c r="CM67" s="103">
        <f>AE67*'Coeficientes adicionales'!$M61</f>
        <v>0</v>
      </c>
      <c r="CN67" s="103">
        <f>AF67*'Coeficientes adicionales'!$M61</f>
        <v>0</v>
      </c>
      <c r="CO67" s="104">
        <f t="shared" si="38"/>
        <v>0</v>
      </c>
      <c r="CP67" s="102">
        <f t="shared" si="39"/>
        <v>0</v>
      </c>
      <c r="CQ67" s="102">
        <f t="shared" si="40"/>
        <v>0</v>
      </c>
      <c r="CR67" s="102">
        <f t="shared" si="41"/>
        <v>0</v>
      </c>
      <c r="CS67" s="102">
        <f t="shared" si="42"/>
        <v>0</v>
      </c>
      <c r="CT67" s="102">
        <f t="shared" si="43"/>
        <v>0</v>
      </c>
      <c r="CU67" s="102">
        <f t="shared" si="44"/>
        <v>0</v>
      </c>
      <c r="CV67" s="108">
        <f>Y67*'Coeficientes adicionales'!$N61</f>
        <v>875</v>
      </c>
      <c r="CW67" s="110">
        <f t="shared" si="45"/>
        <v>0</v>
      </c>
      <c r="CX67" s="103">
        <f>AA67*'Coeficientes adicionales'!$N61</f>
        <v>0</v>
      </c>
      <c r="CY67" s="103">
        <f>AB67*'Coeficientes adicionales'!$N61</f>
        <v>0</v>
      </c>
      <c r="CZ67" s="103">
        <f>AC67*'Coeficientes adicionales'!$N61</f>
        <v>0</v>
      </c>
      <c r="DA67" s="103">
        <f>AD67*'Coeficientes adicionales'!$N61</f>
        <v>0</v>
      </c>
      <c r="DB67" s="103">
        <f>AE67*'Coeficientes adicionales'!$N61</f>
        <v>0</v>
      </c>
      <c r="DC67" s="103">
        <f>AF67*'Coeficientes adicionales'!$N61</f>
        <v>0</v>
      </c>
      <c r="DD67" s="104">
        <f t="shared" si="46"/>
        <v>0</v>
      </c>
      <c r="DE67" s="102">
        <f t="shared" si="47"/>
        <v>0</v>
      </c>
      <c r="DF67" s="102">
        <f t="shared" si="48"/>
        <v>0</v>
      </c>
      <c r="DG67" s="102">
        <f t="shared" si="49"/>
        <v>0</v>
      </c>
      <c r="DH67" s="102">
        <f t="shared" si="50"/>
        <v>0</v>
      </c>
      <c r="DI67" s="102">
        <f t="shared" si="51"/>
        <v>0</v>
      </c>
      <c r="DJ67" s="102">
        <f t="shared" si="52"/>
        <v>0</v>
      </c>
      <c r="DK67" s="108">
        <f>Y67*'Coeficientes adicionales'!$O61</f>
        <v>20926</v>
      </c>
      <c r="DL67" s="110">
        <f t="shared" si="53"/>
        <v>0</v>
      </c>
      <c r="DM67" s="103">
        <f>AA67*'Coeficientes adicionales'!$O61</f>
        <v>0</v>
      </c>
      <c r="DN67" s="103">
        <f>AB67*'Coeficientes adicionales'!$O61</f>
        <v>0</v>
      </c>
      <c r="DO67" s="103">
        <f>AC67*'Coeficientes adicionales'!$O61</f>
        <v>0</v>
      </c>
      <c r="DP67" s="103">
        <f>AD67*'Coeficientes adicionales'!$O61</f>
        <v>0</v>
      </c>
      <c r="DQ67" s="103">
        <f>AE67*'Coeficientes adicionales'!$O61</f>
        <v>0</v>
      </c>
      <c r="DR67" s="103">
        <f>AF67*'Coeficientes adicionales'!$O61</f>
        <v>0</v>
      </c>
      <c r="DS67" s="105">
        <f t="shared" si="54"/>
        <v>0</v>
      </c>
      <c r="DT67" s="102">
        <f t="shared" si="55"/>
        <v>0</v>
      </c>
      <c r="DU67" s="102">
        <f t="shared" si="56"/>
        <v>0</v>
      </c>
      <c r="DV67" s="102">
        <f t="shared" si="57"/>
        <v>0</v>
      </c>
      <c r="DW67" s="102">
        <f t="shared" si="58"/>
        <v>0</v>
      </c>
      <c r="DX67" s="102">
        <f t="shared" si="59"/>
        <v>0</v>
      </c>
      <c r="DY67" s="102">
        <f t="shared" si="60"/>
        <v>0</v>
      </c>
    </row>
    <row r="68" spans="1:129" ht="14.7" thickBot="1" x14ac:dyDescent="0.6">
      <c r="A68" s="59">
        <v>60</v>
      </c>
      <c r="B68" s="142" t="s">
        <v>59</v>
      </c>
      <c r="C68" s="4" t="s">
        <v>164</v>
      </c>
      <c r="D68" s="116">
        <f t="shared" si="24"/>
        <v>3099776.6872617239</v>
      </c>
      <c r="E68" s="93">
        <f>'Matriz Simetrica'!BY69</f>
        <v>3069049.4276010287</v>
      </c>
      <c r="F68" s="93">
        <f>'Matriz Simetrica'!BZ69</f>
        <v>0</v>
      </c>
      <c r="G68" s="93">
        <f>'Matriz Simetrica'!CA69</f>
        <v>0</v>
      </c>
      <c r="H68" s="93">
        <f>'Matriz Simetrica'!CB69</f>
        <v>0</v>
      </c>
      <c r="I68" s="94">
        <f>'Matriz Simetrica'!CC69</f>
        <v>0</v>
      </c>
      <c r="J68" s="94">
        <f>'Matriz Simetrica'!CD69</f>
        <v>30727.259660695319</v>
      </c>
      <c r="K68" s="95">
        <v>3911249.0000000028</v>
      </c>
      <c r="L68" s="60">
        <f>K68*'Coeficientes adicionales'!P62</f>
        <v>69118.000000000044</v>
      </c>
      <c r="M68" s="274">
        <f>'Coeficientes adicionales'!C62</f>
        <v>182965.52167059455</v>
      </c>
      <c r="N68" s="274">
        <f>'Coeficientes adicionales'!D62</f>
        <v>1842060</v>
      </c>
      <c r="O68" s="274">
        <f>'Coeficientes adicionales'!E62</f>
        <v>882453</v>
      </c>
      <c r="P68" s="274">
        <f>'Coeficientes adicionales'!F62</f>
        <v>18982</v>
      </c>
      <c r="Q68" s="274">
        <f>'Coeficientes adicionales'!G62</f>
        <v>940625</v>
      </c>
      <c r="R68" s="96">
        <f>IFERROR(D68+VLOOKUP(C68,'Componentes demanda final'!$D$9:$K$79,2,0),D68)</f>
        <v>3099776.6872617239</v>
      </c>
      <c r="S68" s="57">
        <f>IFERROR(E68+VLOOKUP($C68,'Componentes demanda final'!$D$9:$K$79,3,0),E68)</f>
        <v>3069049.4276010287</v>
      </c>
      <c r="T68" s="57">
        <f>IFERROR(F68+VLOOKUP($C68,'Componentes demanda final'!$D$9:$K$79,4,0),F68)</f>
        <v>0</v>
      </c>
      <c r="U68" s="57">
        <f>IFERROR(G68+VLOOKUP($C68,'Componentes demanda final'!$D$9:$K$79,5,0),G68)</f>
        <v>0</v>
      </c>
      <c r="V68" s="57">
        <f>IFERROR(H68+VLOOKUP($C68,'Componentes demanda final'!$D$9:$K$79,6,0),H68)</f>
        <v>0</v>
      </c>
      <c r="W68" s="57">
        <f>IFERROR(I68+VLOOKUP($C68,'Componentes demanda final'!$D$9:$K$79,7,0),I68)</f>
        <v>0</v>
      </c>
      <c r="X68" s="57">
        <f>IFERROR(J68+VLOOKUP($C68,'Componentes demanda final'!$D$9:$K$79,8,0),J68)</f>
        <v>30727.259660695319</v>
      </c>
      <c r="Y68" s="98">
        <v>3911249.0000000028</v>
      </c>
      <c r="Z68" s="110">
        <f t="shared" si="61"/>
        <v>0</v>
      </c>
      <c r="AA68" s="103">
        <v>0</v>
      </c>
      <c r="AB68" s="103">
        <v>0</v>
      </c>
      <c r="AC68" s="103">
        <v>0</v>
      </c>
      <c r="AD68" s="103">
        <v>0</v>
      </c>
      <c r="AE68" s="103">
        <v>0</v>
      </c>
      <c r="AF68" s="103">
        <v>0</v>
      </c>
      <c r="AG68" s="114">
        <f t="shared" si="62"/>
        <v>0</v>
      </c>
      <c r="AH68" s="113">
        <f t="shared" si="25"/>
        <v>0</v>
      </c>
      <c r="AI68" s="102">
        <f t="shared" si="2"/>
        <v>0</v>
      </c>
      <c r="AJ68" s="102">
        <f t="shared" si="3"/>
        <v>0</v>
      </c>
      <c r="AK68" s="102">
        <f t="shared" si="4"/>
        <v>0</v>
      </c>
      <c r="AL68" s="102">
        <f t="shared" si="5"/>
        <v>0</v>
      </c>
      <c r="AM68" s="102">
        <f t="shared" si="6"/>
        <v>0</v>
      </c>
      <c r="AN68" s="108">
        <f>+ROUND(Y68*'Coeficientes adicionales'!$P62,1)</f>
        <v>69118</v>
      </c>
      <c r="AO68" s="110">
        <f t="shared" si="63"/>
        <v>0</v>
      </c>
      <c r="AP68" s="103">
        <f>AA68*'Coeficientes adicionales'!$P62</f>
        <v>0</v>
      </c>
      <c r="AQ68" s="103">
        <f>AB68*'Coeficientes adicionales'!$P62</f>
        <v>0</v>
      </c>
      <c r="AR68" s="103">
        <f>AC68*'Coeficientes adicionales'!$P62</f>
        <v>0</v>
      </c>
      <c r="AS68" s="103">
        <f>AD68*'Coeficientes adicionales'!$P62</f>
        <v>0</v>
      </c>
      <c r="AT68" s="103">
        <f>AE68*'Coeficientes adicionales'!$P62</f>
        <v>0</v>
      </c>
      <c r="AU68" s="103">
        <f>AF68*'Coeficientes adicionales'!$P62</f>
        <v>0</v>
      </c>
      <c r="AV68" s="105">
        <f t="shared" si="64"/>
        <v>-6.6613381477509392E-14</v>
      </c>
      <c r="AW68" s="102">
        <f t="shared" si="26"/>
        <v>0</v>
      </c>
      <c r="AX68" s="102">
        <f t="shared" si="9"/>
        <v>0</v>
      </c>
      <c r="AY68" s="102">
        <f t="shared" si="10"/>
        <v>0</v>
      </c>
      <c r="AZ68" s="102">
        <f t="shared" si="11"/>
        <v>0</v>
      </c>
      <c r="BA68" s="102">
        <f t="shared" si="12"/>
        <v>0</v>
      </c>
      <c r="BB68" s="102">
        <f t="shared" si="13"/>
        <v>0</v>
      </c>
      <c r="BC68" s="108">
        <f>Y68*'Coeficientes adicionales'!$K62</f>
        <v>182965.52167059467</v>
      </c>
      <c r="BD68" s="110">
        <f t="shared" si="27"/>
        <v>0</v>
      </c>
      <c r="BE68" s="103">
        <f>AA68*'Coeficientes adicionales'!$K62</f>
        <v>0</v>
      </c>
      <c r="BF68" s="103">
        <f>AB68*'Coeficientes adicionales'!$K62</f>
        <v>0</v>
      </c>
      <c r="BG68" s="103">
        <f>AC68*'Coeficientes adicionales'!$K62</f>
        <v>0</v>
      </c>
      <c r="BH68" s="103">
        <f>AD68*'Coeficientes adicionales'!$K62</f>
        <v>0</v>
      </c>
      <c r="BI68" s="103">
        <f>AE68*'Coeficientes adicionales'!$K62</f>
        <v>0</v>
      </c>
      <c r="BJ68" s="103">
        <f>AF68*'Coeficientes adicionales'!$K62</f>
        <v>0</v>
      </c>
      <c r="BK68" s="104">
        <f t="shared" si="14"/>
        <v>6.6613381477509392E-14</v>
      </c>
      <c r="BL68" s="102">
        <f t="shared" si="28"/>
        <v>0</v>
      </c>
      <c r="BM68" s="102">
        <f t="shared" si="15"/>
        <v>0</v>
      </c>
      <c r="BN68" s="102">
        <f t="shared" si="16"/>
        <v>0</v>
      </c>
      <c r="BO68" s="102">
        <f t="shared" si="17"/>
        <v>0</v>
      </c>
      <c r="BP68" s="102">
        <f t="shared" si="18"/>
        <v>0</v>
      </c>
      <c r="BQ68" s="102">
        <f t="shared" si="19"/>
        <v>0</v>
      </c>
      <c r="BR68" s="108">
        <f>Y68*'Coeficientes adicionales'!$L62</f>
        <v>1842060.0000000014</v>
      </c>
      <c r="BS68" s="110">
        <f t="shared" si="29"/>
        <v>0</v>
      </c>
      <c r="BT68" s="103">
        <f>AA68*'Coeficientes adicionales'!$L62</f>
        <v>0</v>
      </c>
      <c r="BU68" s="103">
        <f>AB68*'Coeficientes adicionales'!$L62</f>
        <v>0</v>
      </c>
      <c r="BV68" s="103">
        <f>AC68*'Coeficientes adicionales'!$L62</f>
        <v>0</v>
      </c>
      <c r="BW68" s="103">
        <f>AD68*'Coeficientes adicionales'!$L62</f>
        <v>0</v>
      </c>
      <c r="BX68" s="103">
        <f>AE68*'Coeficientes adicionales'!$L62</f>
        <v>0</v>
      </c>
      <c r="BY68" s="103">
        <f>AF68*'Coeficientes adicionales'!$L62</f>
        <v>0</v>
      </c>
      <c r="BZ68" s="104">
        <f t="shared" si="30"/>
        <v>6.6613381477509392E-14</v>
      </c>
      <c r="CA68" s="102">
        <f t="shared" si="31"/>
        <v>0</v>
      </c>
      <c r="CB68" s="102">
        <f t="shared" si="32"/>
        <v>0</v>
      </c>
      <c r="CC68" s="102">
        <f t="shared" si="33"/>
        <v>0</v>
      </c>
      <c r="CD68" s="102">
        <f t="shared" si="34"/>
        <v>0</v>
      </c>
      <c r="CE68" s="102">
        <f t="shared" si="35"/>
        <v>0</v>
      </c>
      <c r="CF68" s="102">
        <f t="shared" si="36"/>
        <v>0</v>
      </c>
      <c r="CG68" s="108">
        <f>Y68*'Coeficientes adicionales'!$M62</f>
        <v>882453.00000000058</v>
      </c>
      <c r="CH68" s="110">
        <f t="shared" si="37"/>
        <v>0</v>
      </c>
      <c r="CI68" s="103">
        <f>AA68*'Coeficientes adicionales'!$M62</f>
        <v>0</v>
      </c>
      <c r="CJ68" s="103">
        <f>AB68*'Coeficientes adicionales'!$M62</f>
        <v>0</v>
      </c>
      <c r="CK68" s="103">
        <f>AC68*'Coeficientes adicionales'!$M62</f>
        <v>0</v>
      </c>
      <c r="CL68" s="103">
        <f>AD68*'Coeficientes adicionales'!$M62</f>
        <v>0</v>
      </c>
      <c r="CM68" s="103">
        <f>AE68*'Coeficientes adicionales'!$M62</f>
        <v>0</v>
      </c>
      <c r="CN68" s="103">
        <f>AF68*'Coeficientes adicionales'!$M62</f>
        <v>0</v>
      </c>
      <c r="CO68" s="104">
        <f t="shared" si="38"/>
        <v>6.6613381477509392E-14</v>
      </c>
      <c r="CP68" s="102">
        <f t="shared" si="39"/>
        <v>0</v>
      </c>
      <c r="CQ68" s="102">
        <f t="shared" si="40"/>
        <v>0</v>
      </c>
      <c r="CR68" s="102">
        <f t="shared" si="41"/>
        <v>0</v>
      </c>
      <c r="CS68" s="102">
        <f t="shared" si="42"/>
        <v>0</v>
      </c>
      <c r="CT68" s="102">
        <f t="shared" si="43"/>
        <v>0</v>
      </c>
      <c r="CU68" s="102">
        <f t="shared" si="44"/>
        <v>0</v>
      </c>
      <c r="CV68" s="108">
        <f>Y68*'Coeficientes adicionales'!$N62</f>
        <v>18982.000000000015</v>
      </c>
      <c r="CW68" s="110">
        <f t="shared" si="45"/>
        <v>0</v>
      </c>
      <c r="CX68" s="103">
        <f>AA68*'Coeficientes adicionales'!$N62</f>
        <v>0</v>
      </c>
      <c r="CY68" s="103">
        <f>AB68*'Coeficientes adicionales'!$N62</f>
        <v>0</v>
      </c>
      <c r="CZ68" s="103">
        <f>AC68*'Coeficientes adicionales'!$N62</f>
        <v>0</v>
      </c>
      <c r="DA68" s="103">
        <f>AD68*'Coeficientes adicionales'!$N62</f>
        <v>0</v>
      </c>
      <c r="DB68" s="103">
        <f>AE68*'Coeficientes adicionales'!$N62</f>
        <v>0</v>
      </c>
      <c r="DC68" s="103">
        <f>AF68*'Coeficientes adicionales'!$N62</f>
        <v>0</v>
      </c>
      <c r="DD68" s="104">
        <f t="shared" si="46"/>
        <v>6.6613381477509392E-14</v>
      </c>
      <c r="DE68" s="102">
        <f t="shared" si="47"/>
        <v>0</v>
      </c>
      <c r="DF68" s="102">
        <f t="shared" si="48"/>
        <v>0</v>
      </c>
      <c r="DG68" s="102">
        <f t="shared" si="49"/>
        <v>0</v>
      </c>
      <c r="DH68" s="102">
        <f t="shared" si="50"/>
        <v>0</v>
      </c>
      <c r="DI68" s="102">
        <f t="shared" si="51"/>
        <v>0</v>
      </c>
      <c r="DJ68" s="102">
        <f t="shared" si="52"/>
        <v>0</v>
      </c>
      <c r="DK68" s="108">
        <f>Y68*'Coeficientes adicionales'!$O62</f>
        <v>940625.0000000007</v>
      </c>
      <c r="DL68" s="110">
        <f t="shared" si="53"/>
        <v>0</v>
      </c>
      <c r="DM68" s="103">
        <f>AA68*'Coeficientes adicionales'!$O62</f>
        <v>0</v>
      </c>
      <c r="DN68" s="103">
        <f>AB68*'Coeficientes adicionales'!$O62</f>
        <v>0</v>
      </c>
      <c r="DO68" s="103">
        <f>AC68*'Coeficientes adicionales'!$O62</f>
        <v>0</v>
      </c>
      <c r="DP68" s="103">
        <f>AD68*'Coeficientes adicionales'!$O62</f>
        <v>0</v>
      </c>
      <c r="DQ68" s="103">
        <f>AE68*'Coeficientes adicionales'!$O62</f>
        <v>0</v>
      </c>
      <c r="DR68" s="103">
        <f>AF68*'Coeficientes adicionales'!$O62</f>
        <v>0</v>
      </c>
      <c r="DS68" s="105">
        <f t="shared" si="54"/>
        <v>6.6613381477509392E-14</v>
      </c>
      <c r="DT68" s="102">
        <f t="shared" si="55"/>
        <v>0</v>
      </c>
      <c r="DU68" s="102">
        <f t="shared" si="56"/>
        <v>0</v>
      </c>
      <c r="DV68" s="102">
        <f t="shared" si="57"/>
        <v>0</v>
      </c>
      <c r="DW68" s="102">
        <f t="shared" si="58"/>
        <v>0</v>
      </c>
      <c r="DX68" s="102">
        <f t="shared" si="59"/>
        <v>0</v>
      </c>
      <c r="DY68" s="102">
        <f t="shared" si="60"/>
        <v>0</v>
      </c>
    </row>
    <row r="69" spans="1:129" ht="14.7" thickBot="1" x14ac:dyDescent="0.6">
      <c r="A69" s="59">
        <v>61</v>
      </c>
      <c r="B69" s="142" t="s">
        <v>60</v>
      </c>
      <c r="C69" s="4" t="s">
        <v>165</v>
      </c>
      <c r="D69" s="116">
        <f t="shared" si="24"/>
        <v>2142446.2163778245</v>
      </c>
      <c r="E69" s="93">
        <f>'Matriz Simetrica'!BY70</f>
        <v>2132819.8846627316</v>
      </c>
      <c r="F69" s="93">
        <f>'Matriz Simetrica'!BZ70</f>
        <v>0</v>
      </c>
      <c r="G69" s="93">
        <f>'Matriz Simetrica'!CA70</f>
        <v>177.54852289353289</v>
      </c>
      <c r="H69" s="93">
        <f>'Matriz Simetrica'!CB70</f>
        <v>1843.1134908344106</v>
      </c>
      <c r="I69" s="94">
        <f>'Matriz Simetrica'!CC70</f>
        <v>2.5623749505998927</v>
      </c>
      <c r="J69" s="94">
        <f>'Matriz Simetrica'!CD70</f>
        <v>7603.1073264148581</v>
      </c>
      <c r="K69" s="95">
        <v>5048717.0000000009</v>
      </c>
      <c r="L69" s="60">
        <f>K69*'Coeficientes adicionales'!P63</f>
        <v>54322.000000000015</v>
      </c>
      <c r="M69" s="274">
        <f>'Coeficientes adicionales'!C63</f>
        <v>123560.76610774049</v>
      </c>
      <c r="N69" s="274">
        <f>'Coeficientes adicionales'!D63</f>
        <v>3289299</v>
      </c>
      <c r="O69" s="274">
        <f>'Coeficientes adicionales'!E63</f>
        <v>1283965</v>
      </c>
      <c r="P69" s="274">
        <f>'Coeficientes adicionales'!F63</f>
        <v>107833</v>
      </c>
      <c r="Q69" s="274">
        <f>'Coeficientes adicionales'!G63</f>
        <v>1897501</v>
      </c>
      <c r="R69" s="96">
        <f>IFERROR(D69+VLOOKUP(C69,'Componentes demanda final'!$D$9:$K$79,2,0),D69)</f>
        <v>2142446.2163778245</v>
      </c>
      <c r="S69" s="57">
        <f>IFERROR(E69+VLOOKUP($C69,'Componentes demanda final'!$D$9:$K$79,3,0),E69)</f>
        <v>2132819.8846627316</v>
      </c>
      <c r="T69" s="57">
        <f>IFERROR(F69+VLOOKUP($C69,'Componentes demanda final'!$D$9:$K$79,4,0),F69)</f>
        <v>0</v>
      </c>
      <c r="U69" s="57">
        <f>IFERROR(G69+VLOOKUP($C69,'Componentes demanda final'!$D$9:$K$79,5,0),G69)</f>
        <v>177.54852289353289</v>
      </c>
      <c r="V69" s="57">
        <f>IFERROR(H69+VLOOKUP($C69,'Componentes demanda final'!$D$9:$K$79,6,0),H69)</f>
        <v>1843.1134908344106</v>
      </c>
      <c r="W69" s="57">
        <f>IFERROR(I69+VLOOKUP($C69,'Componentes demanda final'!$D$9:$K$79,7,0),I69)</f>
        <v>2.5623749505998927</v>
      </c>
      <c r="X69" s="57">
        <f>IFERROR(J69+VLOOKUP($C69,'Componentes demanda final'!$D$9:$K$79,8,0),J69)</f>
        <v>7603.1073264148581</v>
      </c>
      <c r="Y69" s="98">
        <v>5048717.0000000009</v>
      </c>
      <c r="Z69" s="110">
        <f t="shared" si="61"/>
        <v>0</v>
      </c>
      <c r="AA69" s="103">
        <v>0</v>
      </c>
      <c r="AB69" s="103">
        <v>0</v>
      </c>
      <c r="AC69" s="103">
        <v>0</v>
      </c>
      <c r="AD69" s="103">
        <v>0</v>
      </c>
      <c r="AE69" s="103">
        <v>0</v>
      </c>
      <c r="AF69" s="103">
        <v>0</v>
      </c>
      <c r="AG69" s="114">
        <f t="shared" si="62"/>
        <v>0</v>
      </c>
      <c r="AH69" s="113">
        <f t="shared" si="25"/>
        <v>0</v>
      </c>
      <c r="AI69" s="102">
        <f t="shared" si="2"/>
        <v>0</v>
      </c>
      <c r="AJ69" s="102">
        <f t="shared" si="3"/>
        <v>0</v>
      </c>
      <c r="AK69" s="102">
        <f t="shared" si="4"/>
        <v>0</v>
      </c>
      <c r="AL69" s="102">
        <f t="shared" si="5"/>
        <v>0</v>
      </c>
      <c r="AM69" s="102">
        <f t="shared" si="6"/>
        <v>0</v>
      </c>
      <c r="AN69" s="108">
        <f>+ROUND(Y69*'Coeficientes adicionales'!$P63,1)</f>
        <v>54322</v>
      </c>
      <c r="AO69" s="110">
        <f t="shared" si="63"/>
        <v>0</v>
      </c>
      <c r="AP69" s="103">
        <f>AA69*'Coeficientes adicionales'!$P63</f>
        <v>0</v>
      </c>
      <c r="AQ69" s="103">
        <f>AB69*'Coeficientes adicionales'!$P63</f>
        <v>0</v>
      </c>
      <c r="AR69" s="103">
        <f>AC69*'Coeficientes adicionales'!$P63</f>
        <v>0</v>
      </c>
      <c r="AS69" s="103">
        <f>AD69*'Coeficientes adicionales'!$P63</f>
        <v>0</v>
      </c>
      <c r="AT69" s="103">
        <f>AE69*'Coeficientes adicionales'!$P63</f>
        <v>0</v>
      </c>
      <c r="AU69" s="103">
        <f>AF69*'Coeficientes adicionales'!$P63</f>
        <v>0</v>
      </c>
      <c r="AV69" s="105">
        <f t="shared" si="64"/>
        <v>-2.2204460492503131E-14</v>
      </c>
      <c r="AW69" s="102">
        <f t="shared" si="26"/>
        <v>0</v>
      </c>
      <c r="AX69" s="102">
        <f t="shared" si="9"/>
        <v>0</v>
      </c>
      <c r="AY69" s="102">
        <f t="shared" si="10"/>
        <v>0</v>
      </c>
      <c r="AZ69" s="102">
        <f t="shared" si="11"/>
        <v>0</v>
      </c>
      <c r="BA69" s="102">
        <f t="shared" si="12"/>
        <v>0</v>
      </c>
      <c r="BB69" s="102">
        <f t="shared" si="13"/>
        <v>0</v>
      </c>
      <c r="BC69" s="108">
        <f>Y69*'Coeficientes adicionales'!$K63</f>
        <v>123560.76610774052</v>
      </c>
      <c r="BD69" s="110">
        <f t="shared" si="27"/>
        <v>0</v>
      </c>
      <c r="BE69" s="103">
        <f>AA69*'Coeficientes adicionales'!$K63</f>
        <v>0</v>
      </c>
      <c r="BF69" s="103">
        <f>AB69*'Coeficientes adicionales'!$K63</f>
        <v>0</v>
      </c>
      <c r="BG69" s="103">
        <f>AC69*'Coeficientes adicionales'!$K63</f>
        <v>0</v>
      </c>
      <c r="BH69" s="103">
        <f>AD69*'Coeficientes adicionales'!$K63</f>
        <v>0</v>
      </c>
      <c r="BI69" s="103">
        <f>AE69*'Coeficientes adicionales'!$K63</f>
        <v>0</v>
      </c>
      <c r="BJ69" s="103">
        <f>AF69*'Coeficientes adicionales'!$K63</f>
        <v>0</v>
      </c>
      <c r="BK69" s="104">
        <f t="shared" si="14"/>
        <v>2.2204460492503131E-14</v>
      </c>
      <c r="BL69" s="102">
        <f t="shared" si="28"/>
        <v>0</v>
      </c>
      <c r="BM69" s="102">
        <f t="shared" si="15"/>
        <v>0</v>
      </c>
      <c r="BN69" s="102">
        <f t="shared" si="16"/>
        <v>0</v>
      </c>
      <c r="BO69" s="102">
        <f t="shared" si="17"/>
        <v>0</v>
      </c>
      <c r="BP69" s="102">
        <f t="shared" si="18"/>
        <v>0</v>
      </c>
      <c r="BQ69" s="102">
        <f t="shared" si="19"/>
        <v>0</v>
      </c>
      <c r="BR69" s="108">
        <f>Y69*'Coeficientes adicionales'!$L63</f>
        <v>3289299.0000000005</v>
      </c>
      <c r="BS69" s="110">
        <f t="shared" si="29"/>
        <v>0</v>
      </c>
      <c r="BT69" s="103">
        <f>AA69*'Coeficientes adicionales'!$L63</f>
        <v>0</v>
      </c>
      <c r="BU69" s="103">
        <f>AB69*'Coeficientes adicionales'!$L63</f>
        <v>0</v>
      </c>
      <c r="BV69" s="103">
        <f>AC69*'Coeficientes adicionales'!$L63</f>
        <v>0</v>
      </c>
      <c r="BW69" s="103">
        <f>AD69*'Coeficientes adicionales'!$L63</f>
        <v>0</v>
      </c>
      <c r="BX69" s="103">
        <f>AE69*'Coeficientes adicionales'!$L63</f>
        <v>0</v>
      </c>
      <c r="BY69" s="103">
        <f>AF69*'Coeficientes adicionales'!$L63</f>
        <v>0</v>
      </c>
      <c r="BZ69" s="104">
        <f t="shared" si="30"/>
        <v>2.2204460492503131E-14</v>
      </c>
      <c r="CA69" s="102">
        <f t="shared" si="31"/>
        <v>0</v>
      </c>
      <c r="CB69" s="102">
        <f t="shared" si="32"/>
        <v>0</v>
      </c>
      <c r="CC69" s="102">
        <f t="shared" si="33"/>
        <v>0</v>
      </c>
      <c r="CD69" s="102">
        <f t="shared" si="34"/>
        <v>0</v>
      </c>
      <c r="CE69" s="102">
        <f t="shared" si="35"/>
        <v>0</v>
      </c>
      <c r="CF69" s="102">
        <f t="shared" si="36"/>
        <v>0</v>
      </c>
      <c r="CG69" s="108">
        <f>Y69*'Coeficientes adicionales'!$M63</f>
        <v>1283965.0000000002</v>
      </c>
      <c r="CH69" s="110">
        <f t="shared" si="37"/>
        <v>0</v>
      </c>
      <c r="CI69" s="103">
        <f>AA69*'Coeficientes adicionales'!$M63</f>
        <v>0</v>
      </c>
      <c r="CJ69" s="103">
        <f>AB69*'Coeficientes adicionales'!$M63</f>
        <v>0</v>
      </c>
      <c r="CK69" s="103">
        <f>AC69*'Coeficientes adicionales'!$M63</f>
        <v>0</v>
      </c>
      <c r="CL69" s="103">
        <f>AD69*'Coeficientes adicionales'!$M63</f>
        <v>0</v>
      </c>
      <c r="CM69" s="103">
        <f>AE69*'Coeficientes adicionales'!$M63</f>
        <v>0</v>
      </c>
      <c r="CN69" s="103">
        <f>AF69*'Coeficientes adicionales'!$M63</f>
        <v>0</v>
      </c>
      <c r="CO69" s="104">
        <f t="shared" si="38"/>
        <v>2.2204460492503131E-14</v>
      </c>
      <c r="CP69" s="102">
        <f t="shared" si="39"/>
        <v>0</v>
      </c>
      <c r="CQ69" s="102">
        <f t="shared" si="40"/>
        <v>0</v>
      </c>
      <c r="CR69" s="102">
        <f t="shared" si="41"/>
        <v>0</v>
      </c>
      <c r="CS69" s="102">
        <f t="shared" si="42"/>
        <v>0</v>
      </c>
      <c r="CT69" s="102">
        <f t="shared" si="43"/>
        <v>0</v>
      </c>
      <c r="CU69" s="102">
        <f t="shared" si="44"/>
        <v>0</v>
      </c>
      <c r="CV69" s="108">
        <f>Y69*'Coeficientes adicionales'!$N63</f>
        <v>107833.00000000001</v>
      </c>
      <c r="CW69" s="110">
        <f t="shared" si="45"/>
        <v>0</v>
      </c>
      <c r="CX69" s="103">
        <f>AA69*'Coeficientes adicionales'!$N63</f>
        <v>0</v>
      </c>
      <c r="CY69" s="103">
        <f>AB69*'Coeficientes adicionales'!$N63</f>
        <v>0</v>
      </c>
      <c r="CZ69" s="103">
        <f>AC69*'Coeficientes adicionales'!$N63</f>
        <v>0</v>
      </c>
      <c r="DA69" s="103">
        <f>AD69*'Coeficientes adicionales'!$N63</f>
        <v>0</v>
      </c>
      <c r="DB69" s="103">
        <f>AE69*'Coeficientes adicionales'!$N63</f>
        <v>0</v>
      </c>
      <c r="DC69" s="103">
        <f>AF69*'Coeficientes adicionales'!$N63</f>
        <v>0</v>
      </c>
      <c r="DD69" s="104">
        <f t="shared" si="46"/>
        <v>2.2204460492503131E-14</v>
      </c>
      <c r="DE69" s="102">
        <f t="shared" si="47"/>
        <v>0</v>
      </c>
      <c r="DF69" s="102">
        <f t="shared" si="48"/>
        <v>0</v>
      </c>
      <c r="DG69" s="102">
        <f t="shared" si="49"/>
        <v>0</v>
      </c>
      <c r="DH69" s="102">
        <f t="shared" si="50"/>
        <v>0</v>
      </c>
      <c r="DI69" s="102">
        <f t="shared" si="51"/>
        <v>0</v>
      </c>
      <c r="DJ69" s="102">
        <f t="shared" si="52"/>
        <v>0</v>
      </c>
      <c r="DK69" s="108">
        <f>Y69*'Coeficientes adicionales'!$O63</f>
        <v>1897501.0000000005</v>
      </c>
      <c r="DL69" s="110">
        <f t="shared" si="53"/>
        <v>0</v>
      </c>
      <c r="DM69" s="103">
        <f>AA69*'Coeficientes adicionales'!$O63</f>
        <v>0</v>
      </c>
      <c r="DN69" s="103">
        <f>AB69*'Coeficientes adicionales'!$O63</f>
        <v>0</v>
      </c>
      <c r="DO69" s="103">
        <f>AC69*'Coeficientes adicionales'!$O63</f>
        <v>0</v>
      </c>
      <c r="DP69" s="103">
        <f>AD69*'Coeficientes adicionales'!$O63</f>
        <v>0</v>
      </c>
      <c r="DQ69" s="103">
        <f>AE69*'Coeficientes adicionales'!$O63</f>
        <v>0</v>
      </c>
      <c r="DR69" s="103">
        <f>AF69*'Coeficientes adicionales'!$O63</f>
        <v>0</v>
      </c>
      <c r="DS69" s="105">
        <f t="shared" si="54"/>
        <v>2.2204460492503131E-14</v>
      </c>
      <c r="DT69" s="102">
        <f t="shared" si="55"/>
        <v>0</v>
      </c>
      <c r="DU69" s="102">
        <f t="shared" si="56"/>
        <v>0</v>
      </c>
      <c r="DV69" s="102">
        <f t="shared" si="57"/>
        <v>0</v>
      </c>
      <c r="DW69" s="102">
        <f t="shared" si="58"/>
        <v>0</v>
      </c>
      <c r="DX69" s="102">
        <f t="shared" si="59"/>
        <v>0</v>
      </c>
      <c r="DY69" s="102">
        <f t="shared" si="60"/>
        <v>0</v>
      </c>
    </row>
    <row r="70" spans="1:129" ht="14.7" thickBot="1" x14ac:dyDescent="0.6">
      <c r="A70" s="59">
        <v>62</v>
      </c>
      <c r="B70" s="142" t="s">
        <v>61</v>
      </c>
      <c r="C70" s="4" t="s">
        <v>166</v>
      </c>
      <c r="D70" s="116">
        <f t="shared" si="24"/>
        <v>595426.61567913904</v>
      </c>
      <c r="E70" s="93">
        <f>'Matriz Simetrica'!BY71</f>
        <v>595411.46772089507</v>
      </c>
      <c r="F70" s="93">
        <f>'Matriz Simetrica'!BZ71</f>
        <v>0</v>
      </c>
      <c r="G70" s="93">
        <f>'Matriz Simetrica'!CA71</f>
        <v>0</v>
      </c>
      <c r="H70" s="93">
        <f>'Matriz Simetrica'!CB71</f>
        <v>15.147958243919108</v>
      </c>
      <c r="I70" s="94">
        <f>'Matriz Simetrica'!CC71</f>
        <v>0</v>
      </c>
      <c r="J70" s="94">
        <f>'Matriz Simetrica'!CD71</f>
        <v>0</v>
      </c>
      <c r="K70" s="95">
        <v>1408607.9999999979</v>
      </c>
      <c r="L70" s="60">
        <f>K70*'Coeficientes adicionales'!P64</f>
        <v>10289.999999999987</v>
      </c>
      <c r="M70" s="274">
        <f>'Coeficientes adicionales'!C64</f>
        <v>107934</v>
      </c>
      <c r="N70" s="274">
        <f>'Coeficientes adicionales'!D64</f>
        <v>398835</v>
      </c>
      <c r="O70" s="274">
        <f>'Coeficientes adicionales'!E64</f>
        <v>209239</v>
      </c>
      <c r="P70" s="274">
        <f>'Coeficientes adicionales'!F64</f>
        <v>71365</v>
      </c>
      <c r="Q70" s="274">
        <f>'Coeficientes adicionales'!G64</f>
        <v>118231</v>
      </c>
      <c r="R70" s="96">
        <f>IFERROR(D70+VLOOKUP(C70,'Componentes demanda final'!$D$9:$K$79,2,0),D70)</f>
        <v>595426.61567913904</v>
      </c>
      <c r="S70" s="57">
        <f>IFERROR(E70+VLOOKUP($C70,'Componentes demanda final'!$D$9:$K$79,3,0),E70)</f>
        <v>595411.46772089507</v>
      </c>
      <c r="T70" s="57">
        <f>IFERROR(F70+VLOOKUP($C70,'Componentes demanda final'!$D$9:$K$79,4,0),F70)</f>
        <v>0</v>
      </c>
      <c r="U70" s="57">
        <f>IFERROR(G70+VLOOKUP($C70,'Componentes demanda final'!$D$9:$K$79,5,0),G70)</f>
        <v>0</v>
      </c>
      <c r="V70" s="57">
        <f>IFERROR(H70+VLOOKUP($C70,'Componentes demanda final'!$D$9:$K$79,6,0),H70)</f>
        <v>15.147958243919108</v>
      </c>
      <c r="W70" s="57">
        <f>IFERROR(I70+VLOOKUP($C70,'Componentes demanda final'!$D$9:$K$79,7,0),I70)</f>
        <v>0</v>
      </c>
      <c r="X70" s="57">
        <f>IFERROR(J70+VLOOKUP($C70,'Componentes demanda final'!$D$9:$K$79,8,0),J70)</f>
        <v>0</v>
      </c>
      <c r="Y70" s="98">
        <v>1408607.9999999979</v>
      </c>
      <c r="Z70" s="110">
        <f t="shared" si="61"/>
        <v>0</v>
      </c>
      <c r="AA70" s="103">
        <v>0</v>
      </c>
      <c r="AB70" s="103">
        <v>0</v>
      </c>
      <c r="AC70" s="103">
        <v>0</v>
      </c>
      <c r="AD70" s="103">
        <v>0</v>
      </c>
      <c r="AE70" s="103">
        <v>0</v>
      </c>
      <c r="AF70" s="103">
        <v>0</v>
      </c>
      <c r="AG70" s="114">
        <f t="shared" si="62"/>
        <v>0</v>
      </c>
      <c r="AH70" s="113">
        <f t="shared" si="25"/>
        <v>0</v>
      </c>
      <c r="AI70" s="102">
        <f t="shared" si="2"/>
        <v>0</v>
      </c>
      <c r="AJ70" s="102">
        <f t="shared" si="3"/>
        <v>0</v>
      </c>
      <c r="AK70" s="102">
        <f t="shared" si="4"/>
        <v>0</v>
      </c>
      <c r="AL70" s="102">
        <f t="shared" si="5"/>
        <v>0</v>
      </c>
      <c r="AM70" s="102">
        <f t="shared" si="6"/>
        <v>0</v>
      </c>
      <c r="AN70" s="108">
        <f>+ROUND(Y70*'Coeficientes adicionales'!$P64,1)</f>
        <v>10290</v>
      </c>
      <c r="AO70" s="110">
        <f t="shared" si="63"/>
        <v>0</v>
      </c>
      <c r="AP70" s="103">
        <f>AA70*'Coeficientes adicionales'!$P64</f>
        <v>0</v>
      </c>
      <c r="AQ70" s="103">
        <f>AB70*'Coeficientes adicionales'!$P64</f>
        <v>0</v>
      </c>
      <c r="AR70" s="103">
        <f>AC70*'Coeficientes adicionales'!$P64</f>
        <v>0</v>
      </c>
      <c r="AS70" s="103">
        <f>AD70*'Coeficientes adicionales'!$P64</f>
        <v>0</v>
      </c>
      <c r="AT70" s="103">
        <f>AE70*'Coeficientes adicionales'!$P64</f>
        <v>0</v>
      </c>
      <c r="AU70" s="103">
        <f>AF70*'Coeficientes adicionales'!$P64</f>
        <v>0</v>
      </c>
      <c r="AV70" s="105">
        <f t="shared" si="64"/>
        <v>1.3322676295501878E-13</v>
      </c>
      <c r="AW70" s="102">
        <f t="shared" si="26"/>
        <v>0</v>
      </c>
      <c r="AX70" s="102">
        <f t="shared" si="9"/>
        <v>0</v>
      </c>
      <c r="AY70" s="102">
        <f t="shared" si="10"/>
        <v>0</v>
      </c>
      <c r="AZ70" s="102">
        <f t="shared" si="11"/>
        <v>0</v>
      </c>
      <c r="BA70" s="102">
        <f t="shared" si="12"/>
        <v>0</v>
      </c>
      <c r="BB70" s="102">
        <f t="shared" si="13"/>
        <v>0</v>
      </c>
      <c r="BC70" s="108">
        <f>Y70*'Coeficientes adicionales'!$K64</f>
        <v>107933.99999999985</v>
      </c>
      <c r="BD70" s="110">
        <f t="shared" si="27"/>
        <v>-1.4551915228366852E-10</v>
      </c>
      <c r="BE70" s="103">
        <f>AA70*'Coeficientes adicionales'!$K64</f>
        <v>0</v>
      </c>
      <c r="BF70" s="103">
        <f>AB70*'Coeficientes adicionales'!$K64</f>
        <v>0</v>
      </c>
      <c r="BG70" s="103">
        <f>AC70*'Coeficientes adicionales'!$K64</f>
        <v>0</v>
      </c>
      <c r="BH70" s="103">
        <f>AD70*'Coeficientes adicionales'!$K64</f>
        <v>0</v>
      </c>
      <c r="BI70" s="103">
        <f>AE70*'Coeficientes adicionales'!$K64</f>
        <v>0</v>
      </c>
      <c r="BJ70" s="103">
        <f>AF70*'Coeficientes adicionales'!$K64</f>
        <v>0</v>
      </c>
      <c r="BK70" s="104">
        <f t="shared" si="14"/>
        <v>-1.3322676295501878E-13</v>
      </c>
      <c r="BL70" s="102">
        <f t="shared" si="28"/>
        <v>0</v>
      </c>
      <c r="BM70" s="102">
        <f t="shared" si="15"/>
        <v>0</v>
      </c>
      <c r="BN70" s="102">
        <f t="shared" si="16"/>
        <v>0</v>
      </c>
      <c r="BO70" s="102">
        <f t="shared" si="17"/>
        <v>0</v>
      </c>
      <c r="BP70" s="102">
        <f t="shared" si="18"/>
        <v>0</v>
      </c>
      <c r="BQ70" s="102">
        <f t="shared" si="19"/>
        <v>0</v>
      </c>
      <c r="BR70" s="108">
        <f>Y70*'Coeficientes adicionales'!$L64</f>
        <v>398834.99999999942</v>
      </c>
      <c r="BS70" s="110">
        <f t="shared" si="29"/>
        <v>-5.8207660913467407E-10</v>
      </c>
      <c r="BT70" s="103">
        <f>AA70*'Coeficientes adicionales'!$L64</f>
        <v>0</v>
      </c>
      <c r="BU70" s="103">
        <f>AB70*'Coeficientes adicionales'!$L64</f>
        <v>0</v>
      </c>
      <c r="BV70" s="103">
        <f>AC70*'Coeficientes adicionales'!$L64</f>
        <v>0</v>
      </c>
      <c r="BW70" s="103">
        <f>AD70*'Coeficientes adicionales'!$L64</f>
        <v>0</v>
      </c>
      <c r="BX70" s="103">
        <f>AE70*'Coeficientes adicionales'!$L64</f>
        <v>0</v>
      </c>
      <c r="BY70" s="103">
        <f>AF70*'Coeficientes adicionales'!$L64</f>
        <v>0</v>
      </c>
      <c r="BZ70" s="104">
        <f t="shared" si="30"/>
        <v>-1.4432899320127035E-13</v>
      </c>
      <c r="CA70" s="102">
        <f t="shared" si="31"/>
        <v>0</v>
      </c>
      <c r="CB70" s="102">
        <f t="shared" si="32"/>
        <v>0</v>
      </c>
      <c r="CC70" s="102">
        <f t="shared" si="33"/>
        <v>0</v>
      </c>
      <c r="CD70" s="102">
        <f t="shared" si="34"/>
        <v>0</v>
      </c>
      <c r="CE70" s="102">
        <f t="shared" si="35"/>
        <v>0</v>
      </c>
      <c r="CF70" s="102">
        <f t="shared" si="36"/>
        <v>0</v>
      </c>
      <c r="CG70" s="108">
        <f>Y70*'Coeficientes adicionales'!$M64</f>
        <v>209238.99999999971</v>
      </c>
      <c r="CH70" s="110">
        <f t="shared" si="37"/>
        <v>-2.9103830456733704E-10</v>
      </c>
      <c r="CI70" s="103">
        <f>AA70*'Coeficientes adicionales'!$M64</f>
        <v>0</v>
      </c>
      <c r="CJ70" s="103">
        <f>AB70*'Coeficientes adicionales'!$M64</f>
        <v>0</v>
      </c>
      <c r="CK70" s="103">
        <f>AC70*'Coeficientes adicionales'!$M64</f>
        <v>0</v>
      </c>
      <c r="CL70" s="103">
        <f>AD70*'Coeficientes adicionales'!$M64</f>
        <v>0</v>
      </c>
      <c r="CM70" s="103">
        <f>AE70*'Coeficientes adicionales'!$M64</f>
        <v>0</v>
      </c>
      <c r="CN70" s="103">
        <f>AF70*'Coeficientes adicionales'!$M64</f>
        <v>0</v>
      </c>
      <c r="CO70" s="104">
        <f t="shared" si="38"/>
        <v>-1.4432899320127035E-13</v>
      </c>
      <c r="CP70" s="102">
        <f t="shared" si="39"/>
        <v>0</v>
      </c>
      <c r="CQ70" s="102">
        <f t="shared" si="40"/>
        <v>0</v>
      </c>
      <c r="CR70" s="102">
        <f t="shared" si="41"/>
        <v>0</v>
      </c>
      <c r="CS70" s="102">
        <f t="shared" si="42"/>
        <v>0</v>
      </c>
      <c r="CT70" s="102">
        <f t="shared" si="43"/>
        <v>0</v>
      </c>
      <c r="CU70" s="102">
        <f t="shared" si="44"/>
        <v>0</v>
      </c>
      <c r="CV70" s="108">
        <f>Y70*'Coeficientes adicionales'!$N64</f>
        <v>71364.999999999913</v>
      </c>
      <c r="CW70" s="110">
        <f t="shared" si="45"/>
        <v>0</v>
      </c>
      <c r="CX70" s="103">
        <f>AA70*'Coeficientes adicionales'!$N64</f>
        <v>0</v>
      </c>
      <c r="CY70" s="103">
        <f>AB70*'Coeficientes adicionales'!$N64</f>
        <v>0</v>
      </c>
      <c r="CZ70" s="103">
        <f>AC70*'Coeficientes adicionales'!$N64</f>
        <v>0</v>
      </c>
      <c r="DA70" s="103">
        <f>AD70*'Coeficientes adicionales'!$N64</f>
        <v>0</v>
      </c>
      <c r="DB70" s="103">
        <f>AE70*'Coeficientes adicionales'!$N64</f>
        <v>0</v>
      </c>
      <c r="DC70" s="103">
        <f>AF70*'Coeficientes adicionales'!$N64</f>
        <v>0</v>
      </c>
      <c r="DD70" s="104">
        <f t="shared" si="46"/>
        <v>-1.2212453270876722E-13</v>
      </c>
      <c r="DE70" s="102">
        <f t="shared" si="47"/>
        <v>0</v>
      </c>
      <c r="DF70" s="102">
        <f t="shared" si="48"/>
        <v>0</v>
      </c>
      <c r="DG70" s="102">
        <f t="shared" si="49"/>
        <v>0</v>
      </c>
      <c r="DH70" s="102">
        <f t="shared" si="50"/>
        <v>0</v>
      </c>
      <c r="DI70" s="102">
        <f t="shared" si="51"/>
        <v>0</v>
      </c>
      <c r="DJ70" s="102">
        <f t="shared" si="52"/>
        <v>0</v>
      </c>
      <c r="DK70" s="108">
        <f>Y70*'Coeficientes adicionales'!$O64</f>
        <v>118230.99999999984</v>
      </c>
      <c r="DL70" s="110">
        <f t="shared" si="53"/>
        <v>-1.6007106751203537E-10</v>
      </c>
      <c r="DM70" s="103">
        <f>AA70*'Coeficientes adicionales'!$O64</f>
        <v>0</v>
      </c>
      <c r="DN70" s="103">
        <f>AB70*'Coeficientes adicionales'!$O64</f>
        <v>0</v>
      </c>
      <c r="DO70" s="103">
        <f>AC70*'Coeficientes adicionales'!$O64</f>
        <v>0</v>
      </c>
      <c r="DP70" s="103">
        <f>AD70*'Coeficientes adicionales'!$O64</f>
        <v>0</v>
      </c>
      <c r="DQ70" s="103">
        <f>AE70*'Coeficientes adicionales'!$O64</f>
        <v>0</v>
      </c>
      <c r="DR70" s="103">
        <f>AF70*'Coeficientes adicionales'!$O64</f>
        <v>0</v>
      </c>
      <c r="DS70" s="105">
        <f t="shared" si="54"/>
        <v>-1.3322676295501878E-13</v>
      </c>
      <c r="DT70" s="102">
        <f t="shared" si="55"/>
        <v>0</v>
      </c>
      <c r="DU70" s="102">
        <f t="shared" si="56"/>
        <v>0</v>
      </c>
      <c r="DV70" s="102">
        <f t="shared" si="57"/>
        <v>0</v>
      </c>
      <c r="DW70" s="102">
        <f t="shared" si="58"/>
        <v>0</v>
      </c>
      <c r="DX70" s="102">
        <f t="shared" si="59"/>
        <v>0</v>
      </c>
      <c r="DY70" s="102">
        <f t="shared" si="60"/>
        <v>0</v>
      </c>
    </row>
    <row r="71" spans="1:129" ht="14.7" thickBot="1" x14ac:dyDescent="0.6">
      <c r="A71" s="59">
        <v>63</v>
      </c>
      <c r="B71" s="142" t="s">
        <v>62</v>
      </c>
      <c r="C71" s="4" t="s">
        <v>289</v>
      </c>
      <c r="D71" s="116">
        <f t="shared" si="24"/>
        <v>5612135.1768341223</v>
      </c>
      <c r="E71" s="93">
        <f>'Matriz Simetrica'!BY72</f>
        <v>5609936.0803366285</v>
      </c>
      <c r="F71" s="93">
        <f>'Matriz Simetrica'!BZ72</f>
        <v>0</v>
      </c>
      <c r="G71" s="93">
        <f>'Matriz Simetrica'!CA72</f>
        <v>0</v>
      </c>
      <c r="H71" s="93">
        <f>'Matriz Simetrica'!CB72</f>
        <v>1019.17948758082</v>
      </c>
      <c r="I71" s="94">
        <f>'Matriz Simetrica'!CC72</f>
        <v>0</v>
      </c>
      <c r="J71" s="94">
        <f>'Matriz Simetrica'!CD72</f>
        <v>1179.9170099136481</v>
      </c>
      <c r="K71" s="95">
        <v>7079261.0000000009</v>
      </c>
      <c r="L71" s="60">
        <f>K71*'Coeficientes adicionales'!P65</f>
        <v>32929.000000000007</v>
      </c>
      <c r="M71" s="274">
        <f>'Coeficientes adicionales'!C65</f>
        <v>44282.611327512408</v>
      </c>
      <c r="N71" s="274">
        <f>'Coeficientes adicionales'!D65</f>
        <v>4917267</v>
      </c>
      <c r="O71" s="274">
        <f>'Coeficientes adicionales'!E65</f>
        <v>138691</v>
      </c>
      <c r="P71" s="274">
        <f>'Coeficientes adicionales'!F65</f>
        <v>28595</v>
      </c>
      <c r="Q71" s="274">
        <f>'Coeficientes adicionales'!G65</f>
        <v>4749981</v>
      </c>
      <c r="R71" s="96">
        <f>IFERROR(D71+VLOOKUP(C71,'Componentes demanda final'!$D$9:$K$79,2,0),D71)</f>
        <v>5612135.1768341223</v>
      </c>
      <c r="S71" s="57">
        <f>IFERROR(E71+VLOOKUP($C71,'Componentes demanda final'!$D$9:$K$79,3,0),E71)</f>
        <v>5609936.0803366285</v>
      </c>
      <c r="T71" s="57">
        <f>IFERROR(F71+VLOOKUP($C71,'Componentes demanda final'!$D$9:$K$79,4,0),F71)</f>
        <v>0</v>
      </c>
      <c r="U71" s="57">
        <f>IFERROR(G71+VLOOKUP($C71,'Componentes demanda final'!$D$9:$K$79,5,0),G71)</f>
        <v>0</v>
      </c>
      <c r="V71" s="57">
        <f>IFERROR(H71+VLOOKUP($C71,'Componentes demanda final'!$D$9:$K$79,6,0),H71)</f>
        <v>1019.17948758082</v>
      </c>
      <c r="W71" s="57">
        <f>IFERROR(I71+VLOOKUP($C71,'Componentes demanda final'!$D$9:$K$79,7,0),I71)</f>
        <v>0</v>
      </c>
      <c r="X71" s="57">
        <f>IFERROR(J71+VLOOKUP($C71,'Componentes demanda final'!$D$9:$K$79,8,0),J71)</f>
        <v>1179.9170099136481</v>
      </c>
      <c r="Y71" s="98">
        <v>7079261.0000000009</v>
      </c>
      <c r="Z71" s="110">
        <f t="shared" si="61"/>
        <v>0</v>
      </c>
      <c r="AA71" s="103">
        <v>0</v>
      </c>
      <c r="AB71" s="103">
        <v>0</v>
      </c>
      <c r="AC71" s="103">
        <v>0</v>
      </c>
      <c r="AD71" s="103">
        <v>0</v>
      </c>
      <c r="AE71" s="103">
        <v>0</v>
      </c>
      <c r="AF71" s="103">
        <v>0</v>
      </c>
      <c r="AG71" s="114">
        <f t="shared" si="62"/>
        <v>0</v>
      </c>
      <c r="AH71" s="113">
        <f t="shared" si="25"/>
        <v>0</v>
      </c>
      <c r="AI71" s="102">
        <f t="shared" si="2"/>
        <v>0</v>
      </c>
      <c r="AJ71" s="102">
        <f t="shared" si="3"/>
        <v>0</v>
      </c>
      <c r="AK71" s="102">
        <f t="shared" si="4"/>
        <v>0</v>
      </c>
      <c r="AL71" s="102">
        <f t="shared" si="5"/>
        <v>0</v>
      </c>
      <c r="AM71" s="102">
        <f t="shared" si="6"/>
        <v>0</v>
      </c>
      <c r="AN71" s="108">
        <f>+ROUND(Y71*'Coeficientes adicionales'!$P65,1)</f>
        <v>32929</v>
      </c>
      <c r="AO71" s="110">
        <f t="shared" si="63"/>
        <v>0</v>
      </c>
      <c r="AP71" s="103">
        <f>AA71*'Coeficientes adicionales'!$P65</f>
        <v>0</v>
      </c>
      <c r="AQ71" s="103">
        <f>AB71*'Coeficientes adicionales'!$P65</f>
        <v>0</v>
      </c>
      <c r="AR71" s="103">
        <f>AC71*'Coeficientes adicionales'!$P65</f>
        <v>0</v>
      </c>
      <c r="AS71" s="103">
        <f>AD71*'Coeficientes adicionales'!$P65</f>
        <v>0</v>
      </c>
      <c r="AT71" s="103">
        <f>AE71*'Coeficientes adicionales'!$P65</f>
        <v>0</v>
      </c>
      <c r="AU71" s="103">
        <f>AF71*'Coeficientes adicionales'!$P65</f>
        <v>0</v>
      </c>
      <c r="AV71" s="105">
        <f t="shared" si="64"/>
        <v>-2.2204460492503131E-14</v>
      </c>
      <c r="AW71" s="102">
        <f t="shared" si="26"/>
        <v>0</v>
      </c>
      <c r="AX71" s="102">
        <f t="shared" si="9"/>
        <v>0</v>
      </c>
      <c r="AY71" s="102">
        <f t="shared" si="10"/>
        <v>0</v>
      </c>
      <c r="AZ71" s="102">
        <f t="shared" si="11"/>
        <v>0</v>
      </c>
      <c r="BA71" s="102">
        <f t="shared" si="12"/>
        <v>0</v>
      </c>
      <c r="BB71" s="102">
        <f t="shared" si="13"/>
        <v>0</v>
      </c>
      <c r="BC71" s="108">
        <f>Y71*'Coeficientes adicionales'!$K65</f>
        <v>44282.611327512408</v>
      </c>
      <c r="BD71" s="110">
        <f t="shared" si="27"/>
        <v>0</v>
      </c>
      <c r="BE71" s="103">
        <f>AA71*'Coeficientes adicionales'!$K65</f>
        <v>0</v>
      </c>
      <c r="BF71" s="103">
        <f>AB71*'Coeficientes adicionales'!$K65</f>
        <v>0</v>
      </c>
      <c r="BG71" s="103">
        <f>AC71*'Coeficientes adicionales'!$K65</f>
        <v>0</v>
      </c>
      <c r="BH71" s="103">
        <f>AD71*'Coeficientes adicionales'!$K65</f>
        <v>0</v>
      </c>
      <c r="BI71" s="103">
        <f>AE71*'Coeficientes adicionales'!$K65</f>
        <v>0</v>
      </c>
      <c r="BJ71" s="103">
        <f>AF71*'Coeficientes adicionales'!$K65</f>
        <v>0</v>
      </c>
      <c r="BK71" s="104">
        <f t="shared" si="14"/>
        <v>0</v>
      </c>
      <c r="BL71" s="102">
        <f t="shared" si="28"/>
        <v>0</v>
      </c>
      <c r="BM71" s="102">
        <f t="shared" si="15"/>
        <v>0</v>
      </c>
      <c r="BN71" s="102">
        <f t="shared" si="16"/>
        <v>0</v>
      </c>
      <c r="BO71" s="102">
        <f t="shared" si="17"/>
        <v>0</v>
      </c>
      <c r="BP71" s="102">
        <f t="shared" si="18"/>
        <v>0</v>
      </c>
      <c r="BQ71" s="102">
        <f t="shared" si="19"/>
        <v>0</v>
      </c>
      <c r="BR71" s="108">
        <f>Y71*'Coeficientes adicionales'!$L65</f>
        <v>4917267.0000000009</v>
      </c>
      <c r="BS71" s="110">
        <f t="shared" si="29"/>
        <v>0</v>
      </c>
      <c r="BT71" s="103">
        <f>AA71*'Coeficientes adicionales'!$L65</f>
        <v>0</v>
      </c>
      <c r="BU71" s="103">
        <f>AB71*'Coeficientes adicionales'!$L65</f>
        <v>0</v>
      </c>
      <c r="BV71" s="103">
        <f>AC71*'Coeficientes adicionales'!$L65</f>
        <v>0</v>
      </c>
      <c r="BW71" s="103">
        <f>AD71*'Coeficientes adicionales'!$L65</f>
        <v>0</v>
      </c>
      <c r="BX71" s="103">
        <f>AE71*'Coeficientes adicionales'!$L65</f>
        <v>0</v>
      </c>
      <c r="BY71" s="103">
        <f>AF71*'Coeficientes adicionales'!$L65</f>
        <v>0</v>
      </c>
      <c r="BZ71" s="104">
        <f t="shared" si="30"/>
        <v>2.2204460492503131E-14</v>
      </c>
      <c r="CA71" s="102">
        <f t="shared" si="31"/>
        <v>0</v>
      </c>
      <c r="CB71" s="102">
        <f t="shared" si="32"/>
        <v>0</v>
      </c>
      <c r="CC71" s="102">
        <f t="shared" si="33"/>
        <v>0</v>
      </c>
      <c r="CD71" s="102">
        <f t="shared" si="34"/>
        <v>0</v>
      </c>
      <c r="CE71" s="102">
        <f t="shared" si="35"/>
        <v>0</v>
      </c>
      <c r="CF71" s="102">
        <f t="shared" si="36"/>
        <v>0</v>
      </c>
      <c r="CG71" s="108">
        <f>Y71*'Coeficientes adicionales'!$M65</f>
        <v>138691.00000000003</v>
      </c>
      <c r="CH71" s="110">
        <f t="shared" si="37"/>
        <v>0</v>
      </c>
      <c r="CI71" s="103">
        <f>AA71*'Coeficientes adicionales'!$M65</f>
        <v>0</v>
      </c>
      <c r="CJ71" s="103">
        <f>AB71*'Coeficientes adicionales'!$M65</f>
        <v>0</v>
      </c>
      <c r="CK71" s="103">
        <f>AC71*'Coeficientes adicionales'!$M65</f>
        <v>0</v>
      </c>
      <c r="CL71" s="103">
        <f>AD71*'Coeficientes adicionales'!$M65</f>
        <v>0</v>
      </c>
      <c r="CM71" s="103">
        <f>AE71*'Coeficientes adicionales'!$M65</f>
        <v>0</v>
      </c>
      <c r="CN71" s="103">
        <f>AF71*'Coeficientes adicionales'!$M65</f>
        <v>0</v>
      </c>
      <c r="CO71" s="104">
        <f t="shared" si="38"/>
        <v>2.2204460492503131E-14</v>
      </c>
      <c r="CP71" s="102">
        <f t="shared" si="39"/>
        <v>0</v>
      </c>
      <c r="CQ71" s="102">
        <f t="shared" si="40"/>
        <v>0</v>
      </c>
      <c r="CR71" s="102">
        <f t="shared" si="41"/>
        <v>0</v>
      </c>
      <c r="CS71" s="102">
        <f t="shared" si="42"/>
        <v>0</v>
      </c>
      <c r="CT71" s="102">
        <f t="shared" si="43"/>
        <v>0</v>
      </c>
      <c r="CU71" s="102">
        <f t="shared" si="44"/>
        <v>0</v>
      </c>
      <c r="CV71" s="108">
        <f>Y71*'Coeficientes adicionales'!$N65</f>
        <v>28595.000000000004</v>
      </c>
      <c r="CW71" s="110">
        <f t="shared" si="45"/>
        <v>0</v>
      </c>
      <c r="CX71" s="103">
        <f>AA71*'Coeficientes adicionales'!$N65</f>
        <v>0</v>
      </c>
      <c r="CY71" s="103">
        <f>AB71*'Coeficientes adicionales'!$N65</f>
        <v>0</v>
      </c>
      <c r="CZ71" s="103">
        <f>AC71*'Coeficientes adicionales'!$N65</f>
        <v>0</v>
      </c>
      <c r="DA71" s="103">
        <f>AD71*'Coeficientes adicionales'!$N65</f>
        <v>0</v>
      </c>
      <c r="DB71" s="103">
        <f>AE71*'Coeficientes adicionales'!$N65</f>
        <v>0</v>
      </c>
      <c r="DC71" s="103">
        <f>AF71*'Coeficientes adicionales'!$N65</f>
        <v>0</v>
      </c>
      <c r="DD71" s="104">
        <f t="shared" si="46"/>
        <v>2.2204460492503131E-14</v>
      </c>
      <c r="DE71" s="102">
        <f t="shared" si="47"/>
        <v>0</v>
      </c>
      <c r="DF71" s="102">
        <f t="shared" si="48"/>
        <v>0</v>
      </c>
      <c r="DG71" s="102">
        <f t="shared" si="49"/>
        <v>0</v>
      </c>
      <c r="DH71" s="102">
        <f t="shared" si="50"/>
        <v>0</v>
      </c>
      <c r="DI71" s="102">
        <f t="shared" si="51"/>
        <v>0</v>
      </c>
      <c r="DJ71" s="102">
        <f t="shared" si="52"/>
        <v>0</v>
      </c>
      <c r="DK71" s="108">
        <f>Y71*'Coeficientes adicionales'!$O65</f>
        <v>4749981.0000000009</v>
      </c>
      <c r="DL71" s="110">
        <f t="shared" si="53"/>
        <v>0</v>
      </c>
      <c r="DM71" s="103">
        <f>AA71*'Coeficientes adicionales'!$O65</f>
        <v>0</v>
      </c>
      <c r="DN71" s="103">
        <f>AB71*'Coeficientes adicionales'!$O65</f>
        <v>0</v>
      </c>
      <c r="DO71" s="103">
        <f>AC71*'Coeficientes adicionales'!$O65</f>
        <v>0</v>
      </c>
      <c r="DP71" s="103">
        <f>AD71*'Coeficientes adicionales'!$O65</f>
        <v>0</v>
      </c>
      <c r="DQ71" s="103">
        <f>AE71*'Coeficientes adicionales'!$O65</f>
        <v>0</v>
      </c>
      <c r="DR71" s="103">
        <f>AF71*'Coeficientes adicionales'!$O65</f>
        <v>0</v>
      </c>
      <c r="DS71" s="105">
        <f t="shared" si="54"/>
        <v>2.2204460492503131E-14</v>
      </c>
      <c r="DT71" s="102">
        <f t="shared" si="55"/>
        <v>0</v>
      </c>
      <c r="DU71" s="102">
        <f t="shared" si="56"/>
        <v>0</v>
      </c>
      <c r="DV71" s="102">
        <f t="shared" si="57"/>
        <v>0</v>
      </c>
      <c r="DW71" s="102">
        <f t="shared" si="58"/>
        <v>0</v>
      </c>
      <c r="DX71" s="102">
        <f t="shared" si="59"/>
        <v>0</v>
      </c>
      <c r="DY71" s="102">
        <f t="shared" si="60"/>
        <v>0</v>
      </c>
    </row>
    <row r="72" spans="1:129" ht="14.7" thickBot="1" x14ac:dyDescent="0.6">
      <c r="A72" s="59">
        <v>64</v>
      </c>
      <c r="B72" s="142" t="s">
        <v>63</v>
      </c>
      <c r="C72" s="4" t="s">
        <v>167</v>
      </c>
      <c r="D72" s="116">
        <f t="shared" si="24"/>
        <v>673778.41616423754</v>
      </c>
      <c r="E72" s="93">
        <f>'Matriz Simetrica'!BY73</f>
        <v>553117.85920936451</v>
      </c>
      <c r="F72" s="93">
        <f>'Matriz Simetrica'!BZ73</f>
        <v>0</v>
      </c>
      <c r="G72" s="93">
        <f>'Matriz Simetrica'!CA73</f>
        <v>0</v>
      </c>
      <c r="H72" s="93">
        <f>'Matriz Simetrica'!CB73</f>
        <v>113401.64451973201</v>
      </c>
      <c r="I72" s="94">
        <f>'Matriz Simetrica'!CC73</f>
        <v>0</v>
      </c>
      <c r="J72" s="94">
        <f>'Matriz Simetrica'!CD73</f>
        <v>7258.9124351409946</v>
      </c>
      <c r="K72" s="95">
        <v>10203005.000000006</v>
      </c>
      <c r="L72" s="60">
        <f>K72*'Coeficientes adicionales'!P66</f>
        <v>407008.00000000023</v>
      </c>
      <c r="M72" s="274">
        <f>'Coeficientes adicionales'!C66</f>
        <v>148073.12779299123</v>
      </c>
      <c r="N72" s="274">
        <f>'Coeficientes adicionales'!D66</f>
        <v>7818574</v>
      </c>
      <c r="O72" s="274">
        <f>'Coeficientes adicionales'!E66</f>
        <v>3276636</v>
      </c>
      <c r="P72" s="274">
        <f>'Coeficientes adicionales'!F66</f>
        <v>12873</v>
      </c>
      <c r="Q72" s="274">
        <f>'Coeficientes adicionales'!G66</f>
        <v>4529065</v>
      </c>
      <c r="R72" s="96">
        <f>IFERROR(D72+VLOOKUP(C72,'Componentes demanda final'!$D$9:$K$79,2,0),D72)</f>
        <v>673778.41616423754</v>
      </c>
      <c r="S72" s="57">
        <f>IFERROR(E72+VLOOKUP($C72,'Componentes demanda final'!$D$9:$K$79,3,0),E72)</f>
        <v>553117.85920936451</v>
      </c>
      <c r="T72" s="57">
        <f>IFERROR(F72+VLOOKUP($C72,'Componentes demanda final'!$D$9:$K$79,4,0),F72)</f>
        <v>0</v>
      </c>
      <c r="U72" s="57">
        <f>IFERROR(G72+VLOOKUP($C72,'Componentes demanda final'!$D$9:$K$79,5,0),G72)</f>
        <v>0</v>
      </c>
      <c r="V72" s="57">
        <f>IFERROR(H72+VLOOKUP($C72,'Componentes demanda final'!$D$9:$K$79,6,0),H72)</f>
        <v>113401.64451973201</v>
      </c>
      <c r="W72" s="57">
        <f>IFERROR(I72+VLOOKUP($C72,'Componentes demanda final'!$D$9:$K$79,7,0),I72)</f>
        <v>0</v>
      </c>
      <c r="X72" s="57">
        <f>IFERROR(J72+VLOOKUP($C72,'Componentes demanda final'!$D$9:$K$79,8,0),J72)</f>
        <v>7258.9124351409946</v>
      </c>
      <c r="Y72" s="98">
        <v>10203005.000000006</v>
      </c>
      <c r="Z72" s="110">
        <f t="shared" si="61"/>
        <v>0</v>
      </c>
      <c r="AA72" s="103">
        <v>0</v>
      </c>
      <c r="AB72" s="103">
        <v>0</v>
      </c>
      <c r="AC72" s="103">
        <v>0</v>
      </c>
      <c r="AD72" s="103">
        <v>0</v>
      </c>
      <c r="AE72" s="103">
        <v>0</v>
      </c>
      <c r="AF72" s="103">
        <v>0</v>
      </c>
      <c r="AG72" s="114">
        <f t="shared" si="62"/>
        <v>0</v>
      </c>
      <c r="AH72" s="113">
        <f t="shared" si="25"/>
        <v>0</v>
      </c>
      <c r="AI72" s="102">
        <f t="shared" si="2"/>
        <v>0</v>
      </c>
      <c r="AJ72" s="102">
        <f t="shared" si="3"/>
        <v>0</v>
      </c>
      <c r="AK72" s="102">
        <f t="shared" si="4"/>
        <v>0</v>
      </c>
      <c r="AL72" s="102">
        <f t="shared" si="5"/>
        <v>0</v>
      </c>
      <c r="AM72" s="102">
        <f t="shared" si="6"/>
        <v>0</v>
      </c>
      <c r="AN72" s="108">
        <f>+ROUND(Y72*'Coeficientes adicionales'!$P66,1)</f>
        <v>407008</v>
      </c>
      <c r="AO72" s="110">
        <f t="shared" si="63"/>
        <v>0</v>
      </c>
      <c r="AP72" s="103">
        <f>AA72*'Coeficientes adicionales'!$P66</f>
        <v>0</v>
      </c>
      <c r="AQ72" s="103">
        <f>AB72*'Coeficientes adicionales'!$P66</f>
        <v>0</v>
      </c>
      <c r="AR72" s="103">
        <f>AC72*'Coeficientes adicionales'!$P66</f>
        <v>0</v>
      </c>
      <c r="AS72" s="103">
        <f>AD72*'Coeficientes adicionales'!$P66</f>
        <v>0</v>
      </c>
      <c r="AT72" s="103">
        <f>AE72*'Coeficientes adicionales'!$P66</f>
        <v>0</v>
      </c>
      <c r="AU72" s="103">
        <f>AF72*'Coeficientes adicionales'!$P66</f>
        <v>0</v>
      </c>
      <c r="AV72" s="105">
        <f t="shared" si="64"/>
        <v>-5.5511151231257827E-14</v>
      </c>
      <c r="AW72" s="102">
        <f t="shared" si="26"/>
        <v>0</v>
      </c>
      <c r="AX72" s="102">
        <f t="shared" si="9"/>
        <v>0</v>
      </c>
      <c r="AY72" s="102">
        <f t="shared" si="10"/>
        <v>0</v>
      </c>
      <c r="AZ72" s="102">
        <f t="shared" si="11"/>
        <v>0</v>
      </c>
      <c r="BA72" s="102">
        <f t="shared" si="12"/>
        <v>0</v>
      </c>
      <c r="BB72" s="102">
        <f t="shared" si="13"/>
        <v>0</v>
      </c>
      <c r="BC72" s="108">
        <f>Y72*'Coeficientes adicionales'!$K66</f>
        <v>148073.12779299132</v>
      </c>
      <c r="BD72" s="110">
        <f t="shared" si="27"/>
        <v>0</v>
      </c>
      <c r="BE72" s="103">
        <f>AA72*'Coeficientes adicionales'!$K66</f>
        <v>0</v>
      </c>
      <c r="BF72" s="103">
        <f>AB72*'Coeficientes adicionales'!$K66</f>
        <v>0</v>
      </c>
      <c r="BG72" s="103">
        <f>AC72*'Coeficientes adicionales'!$K66</f>
        <v>0</v>
      </c>
      <c r="BH72" s="103">
        <f>AD72*'Coeficientes adicionales'!$K66</f>
        <v>0</v>
      </c>
      <c r="BI72" s="103">
        <f>AE72*'Coeficientes adicionales'!$K66</f>
        <v>0</v>
      </c>
      <c r="BJ72" s="103">
        <f>AF72*'Coeficientes adicionales'!$K66</f>
        <v>0</v>
      </c>
      <c r="BK72" s="104">
        <f t="shared" si="14"/>
        <v>6.6613381477509392E-14</v>
      </c>
      <c r="BL72" s="102">
        <f t="shared" si="28"/>
        <v>0</v>
      </c>
      <c r="BM72" s="102">
        <f t="shared" si="15"/>
        <v>0</v>
      </c>
      <c r="BN72" s="102">
        <f t="shared" si="16"/>
        <v>0</v>
      </c>
      <c r="BO72" s="102">
        <f t="shared" si="17"/>
        <v>0</v>
      </c>
      <c r="BP72" s="102">
        <f t="shared" si="18"/>
        <v>0</v>
      </c>
      <c r="BQ72" s="102">
        <f t="shared" si="19"/>
        <v>0</v>
      </c>
      <c r="BR72" s="108">
        <f>Y72*'Coeficientes adicionales'!$L66</f>
        <v>7818574.0000000047</v>
      </c>
      <c r="BS72" s="110">
        <f t="shared" si="29"/>
        <v>0</v>
      </c>
      <c r="BT72" s="103">
        <f>AA72*'Coeficientes adicionales'!$L66</f>
        <v>0</v>
      </c>
      <c r="BU72" s="103">
        <f>AB72*'Coeficientes adicionales'!$L66</f>
        <v>0</v>
      </c>
      <c r="BV72" s="103">
        <f>AC72*'Coeficientes adicionales'!$L66</f>
        <v>0</v>
      </c>
      <c r="BW72" s="103">
        <f>AD72*'Coeficientes adicionales'!$L66</f>
        <v>0</v>
      </c>
      <c r="BX72" s="103">
        <f>AE72*'Coeficientes adicionales'!$L66</f>
        <v>0</v>
      </c>
      <c r="BY72" s="103">
        <f>AF72*'Coeficientes adicionales'!$L66</f>
        <v>0</v>
      </c>
      <c r="BZ72" s="104">
        <f t="shared" si="30"/>
        <v>6.6613381477509392E-14</v>
      </c>
      <c r="CA72" s="102">
        <f t="shared" si="31"/>
        <v>0</v>
      </c>
      <c r="CB72" s="102">
        <f t="shared" si="32"/>
        <v>0</v>
      </c>
      <c r="CC72" s="102">
        <f t="shared" si="33"/>
        <v>0</v>
      </c>
      <c r="CD72" s="102">
        <f t="shared" si="34"/>
        <v>0</v>
      </c>
      <c r="CE72" s="102">
        <f t="shared" si="35"/>
        <v>0</v>
      </c>
      <c r="CF72" s="102">
        <f t="shared" si="36"/>
        <v>0</v>
      </c>
      <c r="CG72" s="108">
        <f>Y72*'Coeficientes adicionales'!$M66</f>
        <v>3276636.0000000019</v>
      </c>
      <c r="CH72" s="110">
        <f t="shared" si="37"/>
        <v>0</v>
      </c>
      <c r="CI72" s="103">
        <f>AA72*'Coeficientes adicionales'!$M66</f>
        <v>0</v>
      </c>
      <c r="CJ72" s="103">
        <f>AB72*'Coeficientes adicionales'!$M66</f>
        <v>0</v>
      </c>
      <c r="CK72" s="103">
        <f>AC72*'Coeficientes adicionales'!$M66</f>
        <v>0</v>
      </c>
      <c r="CL72" s="103">
        <f>AD72*'Coeficientes adicionales'!$M66</f>
        <v>0</v>
      </c>
      <c r="CM72" s="103">
        <f>AE72*'Coeficientes adicionales'!$M66</f>
        <v>0</v>
      </c>
      <c r="CN72" s="103">
        <f>AF72*'Coeficientes adicionales'!$M66</f>
        <v>0</v>
      </c>
      <c r="CO72" s="104">
        <f t="shared" si="38"/>
        <v>6.6613381477509392E-14</v>
      </c>
      <c r="CP72" s="102">
        <f t="shared" si="39"/>
        <v>0</v>
      </c>
      <c r="CQ72" s="102">
        <f t="shared" si="40"/>
        <v>0</v>
      </c>
      <c r="CR72" s="102">
        <f t="shared" si="41"/>
        <v>0</v>
      </c>
      <c r="CS72" s="102">
        <f t="shared" si="42"/>
        <v>0</v>
      </c>
      <c r="CT72" s="102">
        <f t="shared" si="43"/>
        <v>0</v>
      </c>
      <c r="CU72" s="102">
        <f t="shared" si="44"/>
        <v>0</v>
      </c>
      <c r="CV72" s="108">
        <f>Y72*'Coeficientes adicionales'!$N66</f>
        <v>12873.000000000007</v>
      </c>
      <c r="CW72" s="110">
        <f t="shared" si="45"/>
        <v>0</v>
      </c>
      <c r="CX72" s="103">
        <f>AA72*'Coeficientes adicionales'!$N66</f>
        <v>0</v>
      </c>
      <c r="CY72" s="103">
        <f>AB72*'Coeficientes adicionales'!$N66</f>
        <v>0</v>
      </c>
      <c r="CZ72" s="103">
        <f>AC72*'Coeficientes adicionales'!$N66</f>
        <v>0</v>
      </c>
      <c r="DA72" s="103">
        <f>AD72*'Coeficientes adicionales'!$N66</f>
        <v>0</v>
      </c>
      <c r="DB72" s="103">
        <f>AE72*'Coeficientes adicionales'!$N66</f>
        <v>0</v>
      </c>
      <c r="DC72" s="103">
        <f>AF72*'Coeficientes adicionales'!$N66</f>
        <v>0</v>
      </c>
      <c r="DD72" s="104">
        <f t="shared" si="46"/>
        <v>6.6613381477509392E-14</v>
      </c>
      <c r="DE72" s="102">
        <f t="shared" si="47"/>
        <v>0</v>
      </c>
      <c r="DF72" s="102">
        <f t="shared" si="48"/>
        <v>0</v>
      </c>
      <c r="DG72" s="102">
        <f t="shared" si="49"/>
        <v>0</v>
      </c>
      <c r="DH72" s="102">
        <f t="shared" si="50"/>
        <v>0</v>
      </c>
      <c r="DI72" s="102">
        <f t="shared" si="51"/>
        <v>0</v>
      </c>
      <c r="DJ72" s="102">
        <f t="shared" si="52"/>
        <v>0</v>
      </c>
      <c r="DK72" s="108">
        <f>Y72*'Coeficientes adicionales'!$O66</f>
        <v>4529065.0000000028</v>
      </c>
      <c r="DL72" s="110">
        <f t="shared" si="53"/>
        <v>0</v>
      </c>
      <c r="DM72" s="103">
        <f>AA72*'Coeficientes adicionales'!$O66</f>
        <v>0</v>
      </c>
      <c r="DN72" s="103">
        <f>AB72*'Coeficientes adicionales'!$O66</f>
        <v>0</v>
      </c>
      <c r="DO72" s="103">
        <f>AC72*'Coeficientes adicionales'!$O66</f>
        <v>0</v>
      </c>
      <c r="DP72" s="103">
        <f>AD72*'Coeficientes adicionales'!$O66</f>
        <v>0</v>
      </c>
      <c r="DQ72" s="103">
        <f>AE72*'Coeficientes adicionales'!$O66</f>
        <v>0</v>
      </c>
      <c r="DR72" s="103">
        <f>AF72*'Coeficientes adicionales'!$O66</f>
        <v>0</v>
      </c>
      <c r="DS72" s="105">
        <f t="shared" si="54"/>
        <v>6.6613381477509392E-14</v>
      </c>
      <c r="DT72" s="102">
        <f t="shared" si="55"/>
        <v>0</v>
      </c>
      <c r="DU72" s="102">
        <f t="shared" si="56"/>
        <v>0</v>
      </c>
      <c r="DV72" s="102">
        <f t="shared" si="57"/>
        <v>0</v>
      </c>
      <c r="DW72" s="102">
        <f t="shared" si="58"/>
        <v>0</v>
      </c>
      <c r="DX72" s="102">
        <f t="shared" si="59"/>
        <v>0</v>
      </c>
      <c r="DY72" s="102">
        <f t="shared" si="60"/>
        <v>0</v>
      </c>
    </row>
    <row r="73" spans="1:129" ht="14.7" thickBot="1" x14ac:dyDescent="0.6">
      <c r="A73" s="59">
        <v>65</v>
      </c>
      <c r="B73" s="142" t="s">
        <v>64</v>
      </c>
      <c r="C73" s="4" t="s">
        <v>168</v>
      </c>
      <c r="D73" s="116">
        <f t="shared" si="24"/>
        <v>8549086.2151096072</v>
      </c>
      <c r="E73" s="93">
        <f>'Matriz Simetrica'!BY74</f>
        <v>1656987.3140091209</v>
      </c>
      <c r="F73" s="93">
        <f>'Matriz Simetrica'!BZ74</f>
        <v>6829149</v>
      </c>
      <c r="G73" s="93">
        <f>'Matriz Simetrica'!CA74</f>
        <v>120.29679190291191</v>
      </c>
      <c r="H73" s="93">
        <f>'Matriz Simetrica'!CB74</f>
        <v>59901.216573166123</v>
      </c>
      <c r="I73" s="94">
        <f>'Matriz Simetrica'!CC74</f>
        <v>536.70420300864748</v>
      </c>
      <c r="J73" s="94">
        <f>'Matriz Simetrica'!CD74</f>
        <v>2391.6835324098188</v>
      </c>
      <c r="K73" s="95">
        <v>8632733.0000000019</v>
      </c>
      <c r="L73" s="60">
        <f>K73*'Coeficientes adicionales'!P67</f>
        <v>194921.00000000003</v>
      </c>
      <c r="M73" s="274">
        <f>'Coeficientes adicionales'!C67</f>
        <v>170681.37764786105</v>
      </c>
      <c r="N73" s="274">
        <f>'Coeficientes adicionales'!D67</f>
        <v>7049732</v>
      </c>
      <c r="O73" s="274">
        <f>'Coeficientes adicionales'!E67</f>
        <v>5098156</v>
      </c>
      <c r="P73" s="274">
        <f>'Coeficientes adicionales'!F67</f>
        <v>5233</v>
      </c>
      <c r="Q73" s="274">
        <f>'Coeficientes adicionales'!G67</f>
        <v>1946343</v>
      </c>
      <c r="R73" s="96">
        <f>IFERROR(D73+VLOOKUP(C73,'Componentes demanda final'!$D$9:$K$79,2,0),D73)</f>
        <v>8549086.2151096072</v>
      </c>
      <c r="S73" s="57">
        <f>IFERROR(E73+VLOOKUP($C73,'Componentes demanda final'!$D$9:$K$79,3,0),E73)</f>
        <v>1656987.3140091209</v>
      </c>
      <c r="T73" s="57">
        <f>IFERROR(F73+VLOOKUP($C73,'Componentes demanda final'!$D$9:$K$79,4,0),F73)</f>
        <v>6829149</v>
      </c>
      <c r="U73" s="57">
        <f>IFERROR(G73+VLOOKUP($C73,'Componentes demanda final'!$D$9:$K$79,5,0),G73)</f>
        <v>120.29679190291191</v>
      </c>
      <c r="V73" s="57">
        <f>IFERROR(H73+VLOOKUP($C73,'Componentes demanda final'!$D$9:$K$79,6,0),H73)</f>
        <v>59901.216573166123</v>
      </c>
      <c r="W73" s="57">
        <f>IFERROR(I73+VLOOKUP($C73,'Componentes demanda final'!$D$9:$K$79,7,0),I73)</f>
        <v>536.70420300864748</v>
      </c>
      <c r="X73" s="57">
        <f>IFERROR(J73+VLOOKUP($C73,'Componentes demanda final'!$D$9:$K$79,8,0),J73)</f>
        <v>2391.6835324098188</v>
      </c>
      <c r="Y73" s="98">
        <v>8632733.0000000019</v>
      </c>
      <c r="Z73" s="110">
        <f t="shared" ref="Z73:Z79" si="65">+Y73-K73</f>
        <v>0</v>
      </c>
      <c r="AA73" s="103">
        <v>0</v>
      </c>
      <c r="AB73" s="103">
        <v>0</v>
      </c>
      <c r="AC73" s="103">
        <v>0</v>
      </c>
      <c r="AD73" s="103">
        <v>0</v>
      </c>
      <c r="AE73" s="103">
        <v>0</v>
      </c>
      <c r="AF73" s="103">
        <v>0</v>
      </c>
      <c r="AG73" s="114">
        <f t="shared" ref="AG73:AG80" si="66">+((Y73/K73)-1)*100</f>
        <v>0</v>
      </c>
      <c r="AH73" s="113">
        <f t="shared" si="25"/>
        <v>0</v>
      </c>
      <c r="AI73" s="102">
        <f t="shared" ref="AI73:AI80" si="67">IFERROR(AB73/$Z73*$AG73,0)</f>
        <v>0</v>
      </c>
      <c r="AJ73" s="102">
        <f t="shared" ref="AJ73:AJ80" si="68">IFERROR(AC73/$Z73*$AG73,0)</f>
        <v>0</v>
      </c>
      <c r="AK73" s="102">
        <f t="shared" ref="AK73:AK80" si="69">IFERROR(AD73/$Z73*$AG73,0)</f>
        <v>0</v>
      </c>
      <c r="AL73" s="102">
        <f t="shared" ref="AL73:AL80" si="70">IFERROR(AE73/$Z73*$AG73,0)</f>
        <v>0</v>
      </c>
      <c r="AM73" s="102">
        <f t="shared" ref="AM73:AM80" si="71">IFERROR(AF73/$Z73*$AG73,0)</f>
        <v>0</v>
      </c>
      <c r="AN73" s="108">
        <f>+ROUND(Y73*'Coeficientes adicionales'!$P67,1)</f>
        <v>194921</v>
      </c>
      <c r="AO73" s="110">
        <f t="shared" ref="AO73:AO79" si="72">+AN73-L73</f>
        <v>0</v>
      </c>
      <c r="AP73" s="103">
        <f>AA73*'Coeficientes adicionales'!$P67</f>
        <v>0</v>
      </c>
      <c r="AQ73" s="103">
        <f>AB73*'Coeficientes adicionales'!$P67</f>
        <v>0</v>
      </c>
      <c r="AR73" s="103">
        <f>AC73*'Coeficientes adicionales'!$P67</f>
        <v>0</v>
      </c>
      <c r="AS73" s="103">
        <f>AD73*'Coeficientes adicionales'!$P67</f>
        <v>0</v>
      </c>
      <c r="AT73" s="103">
        <f>AE73*'Coeficientes adicionales'!$P67</f>
        <v>0</v>
      </c>
      <c r="AU73" s="103">
        <f>AF73*'Coeficientes adicionales'!$P67</f>
        <v>0</v>
      </c>
      <c r="AV73" s="105">
        <f t="shared" ref="AV73:AV80" si="73">+((AN73/L73)-1)*100</f>
        <v>-1.1102230246251565E-14</v>
      </c>
      <c r="AW73" s="102">
        <f t="shared" si="26"/>
        <v>0</v>
      </c>
      <c r="AX73" s="102">
        <f t="shared" ref="AX73:AX80" si="74">IFERROR(AQ73/$AO73*$AV73,0)</f>
        <v>0</v>
      </c>
      <c r="AY73" s="102">
        <f t="shared" ref="AY73:AY80" si="75">IFERROR(AR73/$AO73*$AV73,0)</f>
        <v>0</v>
      </c>
      <c r="AZ73" s="102">
        <f t="shared" ref="AZ73:AZ80" si="76">IFERROR(AS73/$AO73*$AV73,0)</f>
        <v>0</v>
      </c>
      <c r="BA73" s="102">
        <f t="shared" ref="BA73:BA80" si="77">IFERROR(AT73/$AO73*$AV73,0)</f>
        <v>0</v>
      </c>
      <c r="BB73" s="102">
        <f t="shared" ref="BB73:BB80" si="78">IFERROR(AU73/$AO73*$AV73,0)</f>
        <v>0</v>
      </c>
      <c r="BC73" s="108">
        <f>Y73*'Coeficientes adicionales'!$K67</f>
        <v>170681.37764786108</v>
      </c>
      <c r="BD73" s="110">
        <f t="shared" si="27"/>
        <v>0</v>
      </c>
      <c r="BE73" s="103">
        <f>AA73*'Coeficientes adicionales'!$K67</f>
        <v>0</v>
      </c>
      <c r="BF73" s="103">
        <f>AB73*'Coeficientes adicionales'!$K67</f>
        <v>0</v>
      </c>
      <c r="BG73" s="103">
        <f>AC73*'Coeficientes adicionales'!$K67</f>
        <v>0</v>
      </c>
      <c r="BH73" s="103">
        <f>AD73*'Coeficientes adicionales'!$K67</f>
        <v>0</v>
      </c>
      <c r="BI73" s="103">
        <f>AE73*'Coeficientes adicionales'!$K67</f>
        <v>0</v>
      </c>
      <c r="BJ73" s="103">
        <f>AF73*'Coeficientes adicionales'!$K67</f>
        <v>0</v>
      </c>
      <c r="BK73" s="104">
        <f t="shared" si="14"/>
        <v>2.2204460492503131E-14</v>
      </c>
      <c r="BL73" s="102">
        <f t="shared" si="28"/>
        <v>0</v>
      </c>
      <c r="BM73" s="102">
        <f t="shared" ref="BM73:BM80" si="79">IFERROR(BF73/$BD73*$BK73,0)</f>
        <v>0</v>
      </c>
      <c r="BN73" s="102">
        <f t="shared" ref="BN73:BN80" si="80">IFERROR(BG73/$BD73*$BK73,0)</f>
        <v>0</v>
      </c>
      <c r="BO73" s="102">
        <f t="shared" ref="BO73:BO80" si="81">IFERROR(BH73/$BD73*$BK73,0)</f>
        <v>0</v>
      </c>
      <c r="BP73" s="102">
        <f t="shared" ref="BP73:BP80" si="82">IFERROR(BI73/$BD73*$BK73,0)</f>
        <v>0</v>
      </c>
      <c r="BQ73" s="102">
        <f t="shared" ref="BQ73:BQ80" si="83">IFERROR(BJ73/$BD73*$BK73,0)</f>
        <v>0</v>
      </c>
      <c r="BR73" s="108">
        <f>Y73*'Coeficientes adicionales'!$L67</f>
        <v>7049732.0000000009</v>
      </c>
      <c r="BS73" s="110">
        <f t="shared" si="29"/>
        <v>0</v>
      </c>
      <c r="BT73" s="103">
        <f>AA73*'Coeficientes adicionales'!$L67</f>
        <v>0</v>
      </c>
      <c r="BU73" s="103">
        <f>AB73*'Coeficientes adicionales'!$L67</f>
        <v>0</v>
      </c>
      <c r="BV73" s="103">
        <f>AC73*'Coeficientes adicionales'!$L67</f>
        <v>0</v>
      </c>
      <c r="BW73" s="103">
        <f>AD73*'Coeficientes adicionales'!$L67</f>
        <v>0</v>
      </c>
      <c r="BX73" s="103">
        <f>AE73*'Coeficientes adicionales'!$L67</f>
        <v>0</v>
      </c>
      <c r="BY73" s="103">
        <f>AF73*'Coeficientes adicionales'!$L67</f>
        <v>0</v>
      </c>
      <c r="BZ73" s="104">
        <f t="shared" si="30"/>
        <v>2.2204460492503131E-14</v>
      </c>
      <c r="CA73" s="102">
        <f t="shared" si="31"/>
        <v>0</v>
      </c>
      <c r="CB73" s="102">
        <f t="shared" si="32"/>
        <v>0</v>
      </c>
      <c r="CC73" s="102">
        <f t="shared" si="33"/>
        <v>0</v>
      </c>
      <c r="CD73" s="102">
        <f t="shared" si="34"/>
        <v>0</v>
      </c>
      <c r="CE73" s="102">
        <f t="shared" si="35"/>
        <v>0</v>
      </c>
      <c r="CF73" s="102">
        <f t="shared" si="36"/>
        <v>0</v>
      </c>
      <c r="CG73" s="108">
        <f>Y73*'Coeficientes adicionales'!$M67</f>
        <v>5098156.0000000009</v>
      </c>
      <c r="CH73" s="110">
        <f t="shared" si="37"/>
        <v>0</v>
      </c>
      <c r="CI73" s="103">
        <f>AA73*'Coeficientes adicionales'!$M67</f>
        <v>0</v>
      </c>
      <c r="CJ73" s="103">
        <f>AB73*'Coeficientes adicionales'!$M67</f>
        <v>0</v>
      </c>
      <c r="CK73" s="103">
        <f>AC73*'Coeficientes adicionales'!$M67</f>
        <v>0</v>
      </c>
      <c r="CL73" s="103">
        <f>AD73*'Coeficientes adicionales'!$M67</f>
        <v>0</v>
      </c>
      <c r="CM73" s="103">
        <f>AE73*'Coeficientes adicionales'!$M67</f>
        <v>0</v>
      </c>
      <c r="CN73" s="103">
        <f>AF73*'Coeficientes adicionales'!$M67</f>
        <v>0</v>
      </c>
      <c r="CO73" s="104">
        <f t="shared" si="38"/>
        <v>2.2204460492503131E-14</v>
      </c>
      <c r="CP73" s="102">
        <f t="shared" si="39"/>
        <v>0</v>
      </c>
      <c r="CQ73" s="102">
        <f t="shared" si="40"/>
        <v>0</v>
      </c>
      <c r="CR73" s="102">
        <f t="shared" si="41"/>
        <v>0</v>
      </c>
      <c r="CS73" s="102">
        <f t="shared" si="42"/>
        <v>0</v>
      </c>
      <c r="CT73" s="102">
        <f t="shared" si="43"/>
        <v>0</v>
      </c>
      <c r="CU73" s="102">
        <f t="shared" si="44"/>
        <v>0</v>
      </c>
      <c r="CV73" s="108">
        <f>Y73*'Coeficientes adicionales'!$N67</f>
        <v>5233.0000000000018</v>
      </c>
      <c r="CW73" s="110">
        <f t="shared" si="45"/>
        <v>0</v>
      </c>
      <c r="CX73" s="103">
        <f>AA73*'Coeficientes adicionales'!$N67</f>
        <v>0</v>
      </c>
      <c r="CY73" s="103">
        <f>AB73*'Coeficientes adicionales'!$N67</f>
        <v>0</v>
      </c>
      <c r="CZ73" s="103">
        <f>AC73*'Coeficientes adicionales'!$N67</f>
        <v>0</v>
      </c>
      <c r="DA73" s="103">
        <f>AD73*'Coeficientes adicionales'!$N67</f>
        <v>0</v>
      </c>
      <c r="DB73" s="103">
        <f>AE73*'Coeficientes adicionales'!$N67</f>
        <v>0</v>
      </c>
      <c r="DC73" s="103">
        <f>AF73*'Coeficientes adicionales'!$N67</f>
        <v>0</v>
      </c>
      <c r="DD73" s="104">
        <f t="shared" si="46"/>
        <v>4.4408920985006262E-14</v>
      </c>
      <c r="DE73" s="102">
        <f t="shared" si="47"/>
        <v>0</v>
      </c>
      <c r="DF73" s="102">
        <f t="shared" si="48"/>
        <v>0</v>
      </c>
      <c r="DG73" s="102">
        <f t="shared" si="49"/>
        <v>0</v>
      </c>
      <c r="DH73" s="102">
        <f t="shared" si="50"/>
        <v>0</v>
      </c>
      <c r="DI73" s="102">
        <f t="shared" si="51"/>
        <v>0</v>
      </c>
      <c r="DJ73" s="102">
        <f t="shared" si="52"/>
        <v>0</v>
      </c>
      <c r="DK73" s="108">
        <f>Y73*'Coeficientes adicionales'!$O67</f>
        <v>1946343.0000000005</v>
      </c>
      <c r="DL73" s="110">
        <f t="shared" si="53"/>
        <v>0</v>
      </c>
      <c r="DM73" s="103">
        <f>AA73*'Coeficientes adicionales'!$O67</f>
        <v>0</v>
      </c>
      <c r="DN73" s="103">
        <f>AB73*'Coeficientes adicionales'!$O67</f>
        <v>0</v>
      </c>
      <c r="DO73" s="103">
        <f>AC73*'Coeficientes adicionales'!$O67</f>
        <v>0</v>
      </c>
      <c r="DP73" s="103">
        <f>AD73*'Coeficientes adicionales'!$O67</f>
        <v>0</v>
      </c>
      <c r="DQ73" s="103">
        <f>AE73*'Coeficientes adicionales'!$O67</f>
        <v>0</v>
      </c>
      <c r="DR73" s="103">
        <f>AF73*'Coeficientes adicionales'!$O67</f>
        <v>0</v>
      </c>
      <c r="DS73" s="105">
        <f t="shared" si="54"/>
        <v>2.2204460492503131E-14</v>
      </c>
      <c r="DT73" s="102">
        <f t="shared" si="55"/>
        <v>0</v>
      </c>
      <c r="DU73" s="102">
        <f t="shared" si="56"/>
        <v>0</v>
      </c>
      <c r="DV73" s="102">
        <f t="shared" si="57"/>
        <v>0</v>
      </c>
      <c r="DW73" s="102">
        <f t="shared" si="58"/>
        <v>0</v>
      </c>
      <c r="DX73" s="102">
        <f t="shared" si="59"/>
        <v>0</v>
      </c>
      <c r="DY73" s="102">
        <f t="shared" si="60"/>
        <v>0</v>
      </c>
    </row>
    <row r="74" spans="1:129" ht="14.7" thickBot="1" x14ac:dyDescent="0.6">
      <c r="A74" s="59">
        <v>66</v>
      </c>
      <c r="B74" s="142" t="s">
        <v>65</v>
      </c>
      <c r="C74" s="4" t="s">
        <v>73</v>
      </c>
      <c r="D74" s="116">
        <f t="shared" ref="D74:D79" si="84">SUM(E74:J74)</f>
        <v>2315818.072816168</v>
      </c>
      <c r="E74" s="93">
        <f>'Matriz Simetrica'!BY75</f>
        <v>2297787.7632204019</v>
      </c>
      <c r="F74" s="93">
        <f>'Matriz Simetrica'!BZ75</f>
        <v>0</v>
      </c>
      <c r="G74" s="93">
        <f>'Matriz Simetrica'!CA75</f>
        <v>17641</v>
      </c>
      <c r="H74" s="93">
        <f>'Matriz Simetrica'!CB75</f>
        <v>180.42698661710503</v>
      </c>
      <c r="I74" s="94">
        <f>'Matriz Simetrica'!CC75</f>
        <v>0</v>
      </c>
      <c r="J74" s="94">
        <f>'Matriz Simetrica'!CD75</f>
        <v>208.88260914896256</v>
      </c>
      <c r="K74" s="95">
        <v>2340682</v>
      </c>
      <c r="L74" s="60">
        <f>K74*'Coeficientes adicionales'!P68</f>
        <v>107374.00000000001</v>
      </c>
      <c r="M74" s="274">
        <f>'Coeficientes adicionales'!C68</f>
        <v>282867.43239290838</v>
      </c>
      <c r="N74" s="274">
        <f>'Coeficientes adicionales'!D68</f>
        <v>1702950</v>
      </c>
      <c r="O74" s="274">
        <f>'Coeficientes adicionales'!E68</f>
        <v>929307</v>
      </c>
      <c r="P74" s="274">
        <f>'Coeficientes adicionales'!F68</f>
        <v>5350</v>
      </c>
      <c r="Q74" s="274">
        <f>'Coeficientes adicionales'!G68</f>
        <v>768293</v>
      </c>
      <c r="R74" s="96">
        <f>IFERROR(D74+VLOOKUP(C74,'Componentes demanda final'!$D$9:$K$79,2,0),D74)</f>
        <v>2315818.072816168</v>
      </c>
      <c r="S74" s="57">
        <f>IFERROR(E74+VLOOKUP($C74,'Componentes demanda final'!$D$9:$K$79,3,0),E74)</f>
        <v>2297787.7632204019</v>
      </c>
      <c r="T74" s="57">
        <f>IFERROR(F74+VLOOKUP($C74,'Componentes demanda final'!$D$9:$K$79,4,0),F74)</f>
        <v>0</v>
      </c>
      <c r="U74" s="57">
        <f>IFERROR(G74+VLOOKUP($C74,'Componentes demanda final'!$D$9:$K$79,5,0),G74)</f>
        <v>17641</v>
      </c>
      <c r="V74" s="57">
        <f>IFERROR(H74+VLOOKUP($C74,'Componentes demanda final'!$D$9:$K$79,6,0),H74)</f>
        <v>180.42698661710503</v>
      </c>
      <c r="W74" s="57">
        <f>IFERROR(I74+VLOOKUP($C74,'Componentes demanda final'!$D$9:$K$79,7,0),I74)</f>
        <v>0</v>
      </c>
      <c r="X74" s="57">
        <f>IFERROR(J74+VLOOKUP($C74,'Componentes demanda final'!$D$9:$K$79,8,0),J74)</f>
        <v>208.88260914896256</v>
      </c>
      <c r="Y74" s="98">
        <v>2340682</v>
      </c>
      <c r="Z74" s="110">
        <f t="shared" si="65"/>
        <v>0</v>
      </c>
      <c r="AA74" s="103">
        <v>0</v>
      </c>
      <c r="AB74" s="103">
        <v>0</v>
      </c>
      <c r="AC74" s="103">
        <v>0</v>
      </c>
      <c r="AD74" s="103">
        <v>0</v>
      </c>
      <c r="AE74" s="103">
        <v>0</v>
      </c>
      <c r="AF74" s="103">
        <v>0</v>
      </c>
      <c r="AG74" s="114">
        <f t="shared" si="66"/>
        <v>0</v>
      </c>
      <c r="AH74" s="113">
        <f t="shared" ref="AH74:AH80" si="85">IFERROR(AA74/$Z74*$AG74,0)</f>
        <v>0</v>
      </c>
      <c r="AI74" s="102">
        <f t="shared" si="67"/>
        <v>0</v>
      </c>
      <c r="AJ74" s="102">
        <f t="shared" si="68"/>
        <v>0</v>
      </c>
      <c r="AK74" s="102">
        <f t="shared" si="69"/>
        <v>0</v>
      </c>
      <c r="AL74" s="102">
        <f t="shared" si="70"/>
        <v>0</v>
      </c>
      <c r="AM74" s="102">
        <f t="shared" si="71"/>
        <v>0</v>
      </c>
      <c r="AN74" s="108">
        <f>+ROUND(Y74*'Coeficientes adicionales'!$P68,1)</f>
        <v>107374</v>
      </c>
      <c r="AO74" s="110">
        <f t="shared" si="72"/>
        <v>0</v>
      </c>
      <c r="AP74" s="103">
        <f>AA74*'Coeficientes adicionales'!$P68</f>
        <v>0</v>
      </c>
      <c r="AQ74" s="103">
        <f>AB74*'Coeficientes adicionales'!$P68</f>
        <v>0</v>
      </c>
      <c r="AR74" s="103">
        <f>AC74*'Coeficientes adicionales'!$P68</f>
        <v>0</v>
      </c>
      <c r="AS74" s="103">
        <f>AD74*'Coeficientes adicionales'!$P68</f>
        <v>0</v>
      </c>
      <c r="AT74" s="103">
        <f>AE74*'Coeficientes adicionales'!$P68</f>
        <v>0</v>
      </c>
      <c r="AU74" s="103">
        <f>AF74*'Coeficientes adicionales'!$P68</f>
        <v>0</v>
      </c>
      <c r="AV74" s="105">
        <f t="shared" si="73"/>
        <v>-1.1102230246251565E-14</v>
      </c>
      <c r="AW74" s="102">
        <f t="shared" ref="AW74:AW80" si="86">IFERROR(AP74/$AO74*$AV74,0)</f>
        <v>0</v>
      </c>
      <c r="AX74" s="102">
        <f t="shared" si="74"/>
        <v>0</v>
      </c>
      <c r="AY74" s="102">
        <f t="shared" si="75"/>
        <v>0</v>
      </c>
      <c r="AZ74" s="102">
        <f t="shared" si="76"/>
        <v>0</v>
      </c>
      <c r="BA74" s="102">
        <f t="shared" si="77"/>
        <v>0</v>
      </c>
      <c r="BB74" s="102">
        <f t="shared" si="78"/>
        <v>0</v>
      </c>
      <c r="BC74" s="108">
        <f>Y74*'Coeficientes adicionales'!$K68</f>
        <v>282867.43239290838</v>
      </c>
      <c r="BD74" s="110">
        <f t="shared" ref="BD74:BD80" si="87">BC74-M74</f>
        <v>0</v>
      </c>
      <c r="BE74" s="103">
        <f>AA74*'Coeficientes adicionales'!$K68</f>
        <v>0</v>
      </c>
      <c r="BF74" s="103">
        <f>AB74*'Coeficientes adicionales'!$K68</f>
        <v>0</v>
      </c>
      <c r="BG74" s="103">
        <f>AC74*'Coeficientes adicionales'!$K68</f>
        <v>0</v>
      </c>
      <c r="BH74" s="103">
        <f>AD74*'Coeficientes adicionales'!$K68</f>
        <v>0</v>
      </c>
      <c r="BI74" s="103">
        <f>AE74*'Coeficientes adicionales'!$K68</f>
        <v>0</v>
      </c>
      <c r="BJ74" s="103">
        <f>AF74*'Coeficientes adicionales'!$K68</f>
        <v>0</v>
      </c>
      <c r="BK74" s="104">
        <f t="shared" ref="BK74:BK80" si="88">IFERROR(((BC74/M74)-1)*100,0)</f>
        <v>0</v>
      </c>
      <c r="BL74" s="102">
        <f t="shared" ref="BL74:BL80" si="89">IFERROR(BE74/$BD74*$BK74,0)</f>
        <v>0</v>
      </c>
      <c r="BM74" s="102">
        <f t="shared" si="79"/>
        <v>0</v>
      </c>
      <c r="BN74" s="102">
        <f t="shared" si="80"/>
        <v>0</v>
      </c>
      <c r="BO74" s="102">
        <f t="shared" si="81"/>
        <v>0</v>
      </c>
      <c r="BP74" s="102">
        <f t="shared" si="82"/>
        <v>0</v>
      </c>
      <c r="BQ74" s="102">
        <f t="shared" si="83"/>
        <v>0</v>
      </c>
      <c r="BR74" s="108">
        <f>Y74*'Coeficientes adicionales'!$L68</f>
        <v>1702950</v>
      </c>
      <c r="BS74" s="110">
        <f t="shared" ref="BS74:BS80" si="90">BR74-N74</f>
        <v>0</v>
      </c>
      <c r="BT74" s="103">
        <f>AA74*'Coeficientes adicionales'!$L68</f>
        <v>0</v>
      </c>
      <c r="BU74" s="103">
        <f>AB74*'Coeficientes adicionales'!$L68</f>
        <v>0</v>
      </c>
      <c r="BV74" s="103">
        <f>AC74*'Coeficientes adicionales'!$L68</f>
        <v>0</v>
      </c>
      <c r="BW74" s="103">
        <f>AD74*'Coeficientes adicionales'!$L68</f>
        <v>0</v>
      </c>
      <c r="BX74" s="103">
        <f>AE74*'Coeficientes adicionales'!$L68</f>
        <v>0</v>
      </c>
      <c r="BY74" s="103">
        <f>AF74*'Coeficientes adicionales'!$L68</f>
        <v>0</v>
      </c>
      <c r="BZ74" s="104">
        <f t="shared" ref="BZ74:BZ80" si="91">IFERROR(((BR74/N74)-1)*100,0)</f>
        <v>0</v>
      </c>
      <c r="CA74" s="102">
        <f t="shared" ref="CA74:CA80" si="92">IFERROR(BT74/$BS74*$BZ74,0)</f>
        <v>0</v>
      </c>
      <c r="CB74" s="102">
        <f t="shared" ref="CB74:CB80" si="93">IFERROR(BU74/$BS74*$BZ74,0)</f>
        <v>0</v>
      </c>
      <c r="CC74" s="102">
        <f t="shared" ref="CC74:CC80" si="94">IFERROR(BV74/$BS74*$BZ74,0)</f>
        <v>0</v>
      </c>
      <c r="CD74" s="102">
        <f t="shared" ref="CD74:CD80" si="95">IFERROR(BW74/$BS74*$BZ74,0)</f>
        <v>0</v>
      </c>
      <c r="CE74" s="102">
        <f t="shared" ref="CE74:CE80" si="96">IFERROR(BX74/$BS74*$BZ74,0)</f>
        <v>0</v>
      </c>
      <c r="CF74" s="102">
        <f t="shared" ref="CF74:CF80" si="97">IFERROR(BY74/$BS74*$BZ74,0)</f>
        <v>0</v>
      </c>
      <c r="CG74" s="108">
        <f>Y74*'Coeficientes adicionales'!$M68</f>
        <v>929307</v>
      </c>
      <c r="CH74" s="110">
        <f t="shared" ref="CH74:CH79" si="98">CG74-O74</f>
        <v>0</v>
      </c>
      <c r="CI74" s="103">
        <f>AA74*'Coeficientes adicionales'!$M68</f>
        <v>0</v>
      </c>
      <c r="CJ74" s="103">
        <f>AB74*'Coeficientes adicionales'!$M68</f>
        <v>0</v>
      </c>
      <c r="CK74" s="103">
        <f>AC74*'Coeficientes adicionales'!$M68</f>
        <v>0</v>
      </c>
      <c r="CL74" s="103">
        <f>AD74*'Coeficientes adicionales'!$M68</f>
        <v>0</v>
      </c>
      <c r="CM74" s="103">
        <f>AE74*'Coeficientes adicionales'!$M68</f>
        <v>0</v>
      </c>
      <c r="CN74" s="103">
        <f>AF74*'Coeficientes adicionales'!$M68</f>
        <v>0</v>
      </c>
      <c r="CO74" s="104">
        <f t="shared" ref="CO74:CO80" si="99">IFERROR(((CG74/O74)-1)*100,0)</f>
        <v>0</v>
      </c>
      <c r="CP74" s="102">
        <f t="shared" ref="CP74:CP80" si="100">IFERROR(CI74/$CH74*$CO74,0)</f>
        <v>0</v>
      </c>
      <c r="CQ74" s="102">
        <f t="shared" ref="CQ74:CQ80" si="101">IFERROR(CJ74/$CH74*$CO74,0)</f>
        <v>0</v>
      </c>
      <c r="CR74" s="102">
        <f t="shared" ref="CR74:CR80" si="102">IFERROR(CK74/$CH74*$CO74,0)</f>
        <v>0</v>
      </c>
      <c r="CS74" s="102">
        <f t="shared" ref="CS74:CS80" si="103">IFERROR(CL74/$CH74*$CO74,0)</f>
        <v>0</v>
      </c>
      <c r="CT74" s="102">
        <f t="shared" ref="CT74:CT80" si="104">IFERROR(CM74/$CH74*$CO74,0)</f>
        <v>0</v>
      </c>
      <c r="CU74" s="102">
        <f t="shared" ref="CU74:CU80" si="105">IFERROR(CN74/$CH74*$CO74,0)</f>
        <v>0</v>
      </c>
      <c r="CV74" s="108">
        <f>Y74*'Coeficientes adicionales'!$N68</f>
        <v>5350</v>
      </c>
      <c r="CW74" s="110">
        <f t="shared" ref="CW74:CW80" si="106">CV74-P74</f>
        <v>0</v>
      </c>
      <c r="CX74" s="103">
        <f>AA74*'Coeficientes adicionales'!$N68</f>
        <v>0</v>
      </c>
      <c r="CY74" s="103">
        <f>AB74*'Coeficientes adicionales'!$N68</f>
        <v>0</v>
      </c>
      <c r="CZ74" s="103">
        <f>AC74*'Coeficientes adicionales'!$N68</f>
        <v>0</v>
      </c>
      <c r="DA74" s="103">
        <f>AD74*'Coeficientes adicionales'!$N68</f>
        <v>0</v>
      </c>
      <c r="DB74" s="103">
        <f>AE74*'Coeficientes adicionales'!$N68</f>
        <v>0</v>
      </c>
      <c r="DC74" s="103">
        <f>AF74*'Coeficientes adicionales'!$N68</f>
        <v>0</v>
      </c>
      <c r="DD74" s="104">
        <f t="shared" ref="DD74:DD80" si="107">IFERROR(((CV74/P74)-1)*100,0)</f>
        <v>0</v>
      </c>
      <c r="DE74" s="102">
        <f t="shared" ref="DE74:DE80" si="108">IFERROR(CX74/$CW74*$DD74,0)</f>
        <v>0</v>
      </c>
      <c r="DF74" s="102">
        <f t="shared" ref="DF74:DF80" si="109">IFERROR(CY74/$CW74*$DD74,0)</f>
        <v>0</v>
      </c>
      <c r="DG74" s="102">
        <f t="shared" ref="DG74:DG80" si="110">IFERROR(CZ74/$CW74*$DD74,0)</f>
        <v>0</v>
      </c>
      <c r="DH74" s="102">
        <f t="shared" ref="DH74:DH80" si="111">IFERROR(DA74/$CW74*$DD74,0)</f>
        <v>0</v>
      </c>
      <c r="DI74" s="102">
        <f t="shared" ref="DI74:DI80" si="112">IFERROR(DB74/$CW74*$DD74,0)</f>
        <v>0</v>
      </c>
      <c r="DJ74" s="102">
        <f t="shared" ref="DJ74:DJ80" si="113">IFERROR(DC74/$CW74*$DD74,0)</f>
        <v>0</v>
      </c>
      <c r="DK74" s="108">
        <f>Y74*'Coeficientes adicionales'!$O68</f>
        <v>768292.99999999988</v>
      </c>
      <c r="DL74" s="110">
        <f t="shared" ref="DL74:DL80" si="114">DK74-Q74</f>
        <v>0</v>
      </c>
      <c r="DM74" s="103">
        <f>AA74*'Coeficientes adicionales'!$O68</f>
        <v>0</v>
      </c>
      <c r="DN74" s="103">
        <f>AB74*'Coeficientes adicionales'!$O68</f>
        <v>0</v>
      </c>
      <c r="DO74" s="103">
        <f>AC74*'Coeficientes adicionales'!$O68</f>
        <v>0</v>
      </c>
      <c r="DP74" s="103">
        <f>AD74*'Coeficientes adicionales'!$O68</f>
        <v>0</v>
      </c>
      <c r="DQ74" s="103">
        <f>AE74*'Coeficientes adicionales'!$O68</f>
        <v>0</v>
      </c>
      <c r="DR74" s="103">
        <f>AF74*'Coeficientes adicionales'!$O68</f>
        <v>0</v>
      </c>
      <c r="DS74" s="105">
        <f t="shared" ref="DS74:DS80" si="115">IFERROR(((DK74/Q74)-1)*100,0)</f>
        <v>-1.1102230246251565E-14</v>
      </c>
      <c r="DT74" s="102">
        <f t="shared" ref="DT74:DT80" si="116">IFERROR(DM74/$DL74*$DS74,0)</f>
        <v>0</v>
      </c>
      <c r="DU74" s="102">
        <f t="shared" ref="DU74:DU80" si="117">IFERROR(DN74/$DL74*$DS74,0)</f>
        <v>0</v>
      </c>
      <c r="DV74" s="102">
        <f t="shared" ref="DV74:DV80" si="118">IFERROR(DO74/$DL74*$DS74,0)</f>
        <v>0</v>
      </c>
      <c r="DW74" s="102">
        <f t="shared" ref="DW74:DW80" si="119">IFERROR(DP74/$DL74*$DS74,0)</f>
        <v>0</v>
      </c>
      <c r="DX74" s="102">
        <f t="shared" ref="DX74:DX80" si="120">IFERROR(DQ74/$DL74*$DS74,0)</f>
        <v>0</v>
      </c>
      <c r="DY74" s="102">
        <f t="shared" ref="DY74:DY80" si="121">IFERROR(DR74/$DL74*$DS74,0)</f>
        <v>0</v>
      </c>
    </row>
    <row r="75" spans="1:129" ht="14.7" thickBot="1" x14ac:dyDescent="0.6">
      <c r="A75" s="59">
        <v>67</v>
      </c>
      <c r="B75" s="142" t="s">
        <v>66</v>
      </c>
      <c r="C75" s="4" t="s">
        <v>74</v>
      </c>
      <c r="D75" s="116">
        <f t="shared" si="84"/>
        <v>4937334</v>
      </c>
      <c r="E75" s="93">
        <f>'Matriz Simetrica'!BY76</f>
        <v>56798</v>
      </c>
      <c r="F75" s="93">
        <f>'Matriz Simetrica'!BZ76</f>
        <v>4880536</v>
      </c>
      <c r="G75" s="93">
        <f>'Matriz Simetrica'!CA76</f>
        <v>0</v>
      </c>
      <c r="H75" s="93">
        <f>'Matriz Simetrica'!CB76</f>
        <v>0</v>
      </c>
      <c r="I75" s="94">
        <f>'Matriz Simetrica'!CC76</f>
        <v>0</v>
      </c>
      <c r="J75" s="94">
        <f>'Matriz Simetrica'!CD76</f>
        <v>0</v>
      </c>
      <c r="K75" s="95">
        <v>4937334</v>
      </c>
      <c r="L75" s="60">
        <f>K75*'Coeficientes adicionales'!P69</f>
        <v>234063</v>
      </c>
      <c r="M75" s="274">
        <f>'Coeficientes adicionales'!C69</f>
        <v>348.4332719949557</v>
      </c>
      <c r="N75" s="274">
        <f>'Coeficientes adicionales'!D69</f>
        <v>4262660</v>
      </c>
      <c r="O75" s="274">
        <f>'Coeficientes adicionales'!E69</f>
        <v>3609418</v>
      </c>
      <c r="P75" s="274">
        <f>'Coeficientes adicionales'!F69</f>
        <v>1600</v>
      </c>
      <c r="Q75" s="274">
        <f>'Coeficientes adicionales'!G69</f>
        <v>651642</v>
      </c>
      <c r="R75" s="96">
        <f>IFERROR(D75+VLOOKUP(C75,'Componentes demanda final'!$D$9:$K$79,2,0),D75)</f>
        <v>4937334</v>
      </c>
      <c r="S75" s="57">
        <f>IFERROR(E75+VLOOKUP($C75,'Componentes demanda final'!$D$9:$K$79,3,0),E75)</f>
        <v>56798</v>
      </c>
      <c r="T75" s="57">
        <f>IFERROR(F75+VLOOKUP($C75,'Componentes demanda final'!$D$9:$K$79,4,0),F75)</f>
        <v>4880536</v>
      </c>
      <c r="U75" s="57">
        <f>IFERROR(G75+VLOOKUP($C75,'Componentes demanda final'!$D$9:$K$79,5,0),G75)</f>
        <v>0</v>
      </c>
      <c r="V75" s="57">
        <f>IFERROR(H75+VLOOKUP($C75,'Componentes demanda final'!$D$9:$K$79,6,0),H75)</f>
        <v>0</v>
      </c>
      <c r="W75" s="57">
        <f>IFERROR(I75+VLOOKUP($C75,'Componentes demanda final'!$D$9:$K$79,7,0),I75)</f>
        <v>0</v>
      </c>
      <c r="X75" s="57">
        <f>IFERROR(J75+VLOOKUP($C75,'Componentes demanda final'!$D$9:$K$79,8,0),J75)</f>
        <v>0</v>
      </c>
      <c r="Y75" s="98">
        <v>4937334</v>
      </c>
      <c r="Z75" s="110">
        <f t="shared" si="65"/>
        <v>0</v>
      </c>
      <c r="AA75" s="103">
        <v>0</v>
      </c>
      <c r="AB75" s="103">
        <v>0</v>
      </c>
      <c r="AC75" s="103">
        <v>0</v>
      </c>
      <c r="AD75" s="103">
        <v>0</v>
      </c>
      <c r="AE75" s="103">
        <v>0</v>
      </c>
      <c r="AF75" s="103">
        <v>0</v>
      </c>
      <c r="AG75" s="114">
        <f t="shared" si="66"/>
        <v>0</v>
      </c>
      <c r="AH75" s="113">
        <f t="shared" si="85"/>
        <v>0</v>
      </c>
      <c r="AI75" s="102">
        <f t="shared" si="67"/>
        <v>0</v>
      </c>
      <c r="AJ75" s="102">
        <f t="shared" si="68"/>
        <v>0</v>
      </c>
      <c r="AK75" s="102">
        <f t="shared" si="69"/>
        <v>0</v>
      </c>
      <c r="AL75" s="102">
        <f t="shared" si="70"/>
        <v>0</v>
      </c>
      <c r="AM75" s="102">
        <f t="shared" si="71"/>
        <v>0</v>
      </c>
      <c r="AN75" s="108">
        <f>+ROUND(Y75*'Coeficientes adicionales'!$P69,1)</f>
        <v>234063</v>
      </c>
      <c r="AO75" s="110">
        <f t="shared" si="72"/>
        <v>0</v>
      </c>
      <c r="AP75" s="103">
        <f>AA75*'Coeficientes adicionales'!$P69</f>
        <v>0</v>
      </c>
      <c r="AQ75" s="103">
        <f>AB75*'Coeficientes adicionales'!$P69</f>
        <v>0</v>
      </c>
      <c r="AR75" s="103">
        <f>AC75*'Coeficientes adicionales'!$P69</f>
        <v>0</v>
      </c>
      <c r="AS75" s="103">
        <f>AD75*'Coeficientes adicionales'!$P69</f>
        <v>0</v>
      </c>
      <c r="AT75" s="103">
        <f>AE75*'Coeficientes adicionales'!$P69</f>
        <v>0</v>
      </c>
      <c r="AU75" s="103">
        <f>AF75*'Coeficientes adicionales'!$P69</f>
        <v>0</v>
      </c>
      <c r="AV75" s="105">
        <f t="shared" si="73"/>
        <v>0</v>
      </c>
      <c r="AW75" s="102">
        <f t="shared" si="86"/>
        <v>0</v>
      </c>
      <c r="AX75" s="102">
        <f t="shared" si="74"/>
        <v>0</v>
      </c>
      <c r="AY75" s="102">
        <f t="shared" si="75"/>
        <v>0</v>
      </c>
      <c r="AZ75" s="102">
        <f t="shared" si="76"/>
        <v>0</v>
      </c>
      <c r="BA75" s="102">
        <f t="shared" si="77"/>
        <v>0</v>
      </c>
      <c r="BB75" s="102">
        <f t="shared" si="78"/>
        <v>0</v>
      </c>
      <c r="BC75" s="108">
        <f>Y75*'Coeficientes adicionales'!$K69</f>
        <v>348.4332719949557</v>
      </c>
      <c r="BD75" s="110">
        <f t="shared" si="87"/>
        <v>0</v>
      </c>
      <c r="BE75" s="103">
        <f>AA75*'Coeficientes adicionales'!$K69</f>
        <v>0</v>
      </c>
      <c r="BF75" s="103">
        <f>AB75*'Coeficientes adicionales'!$K69</f>
        <v>0</v>
      </c>
      <c r="BG75" s="103">
        <f>AC75*'Coeficientes adicionales'!$K69</f>
        <v>0</v>
      </c>
      <c r="BH75" s="103">
        <f>AD75*'Coeficientes adicionales'!$K69</f>
        <v>0</v>
      </c>
      <c r="BI75" s="103">
        <f>AE75*'Coeficientes adicionales'!$K69</f>
        <v>0</v>
      </c>
      <c r="BJ75" s="103">
        <f>AF75*'Coeficientes adicionales'!$K69</f>
        <v>0</v>
      </c>
      <c r="BK75" s="104">
        <f t="shared" si="88"/>
        <v>0</v>
      </c>
      <c r="BL75" s="102">
        <f t="shared" si="89"/>
        <v>0</v>
      </c>
      <c r="BM75" s="102">
        <f t="shared" si="79"/>
        <v>0</v>
      </c>
      <c r="BN75" s="102">
        <f t="shared" si="80"/>
        <v>0</v>
      </c>
      <c r="BO75" s="102">
        <f t="shared" si="81"/>
        <v>0</v>
      </c>
      <c r="BP75" s="102">
        <f t="shared" si="82"/>
        <v>0</v>
      </c>
      <c r="BQ75" s="102">
        <f t="shared" si="83"/>
        <v>0</v>
      </c>
      <c r="BR75" s="108">
        <f>Y75*'Coeficientes adicionales'!$L69</f>
        <v>4262660</v>
      </c>
      <c r="BS75" s="110">
        <f t="shared" si="90"/>
        <v>0</v>
      </c>
      <c r="BT75" s="103">
        <f>AA75*'Coeficientes adicionales'!$L69</f>
        <v>0</v>
      </c>
      <c r="BU75" s="103">
        <f>AB75*'Coeficientes adicionales'!$L69</f>
        <v>0</v>
      </c>
      <c r="BV75" s="103">
        <f>AC75*'Coeficientes adicionales'!$L69</f>
        <v>0</v>
      </c>
      <c r="BW75" s="103">
        <f>AD75*'Coeficientes adicionales'!$L69</f>
        <v>0</v>
      </c>
      <c r="BX75" s="103">
        <f>AE75*'Coeficientes adicionales'!$L69</f>
        <v>0</v>
      </c>
      <c r="BY75" s="103">
        <f>AF75*'Coeficientes adicionales'!$L69</f>
        <v>0</v>
      </c>
      <c r="BZ75" s="104">
        <f t="shared" si="91"/>
        <v>0</v>
      </c>
      <c r="CA75" s="102">
        <f t="shared" si="92"/>
        <v>0</v>
      </c>
      <c r="CB75" s="102">
        <f t="shared" si="93"/>
        <v>0</v>
      </c>
      <c r="CC75" s="102">
        <f t="shared" si="94"/>
        <v>0</v>
      </c>
      <c r="CD75" s="102">
        <f t="shared" si="95"/>
        <v>0</v>
      </c>
      <c r="CE75" s="102">
        <f t="shared" si="96"/>
        <v>0</v>
      </c>
      <c r="CF75" s="102">
        <f t="shared" si="97"/>
        <v>0</v>
      </c>
      <c r="CG75" s="108">
        <f>Y75*'Coeficientes adicionales'!$M69</f>
        <v>3609418</v>
      </c>
      <c r="CH75" s="110">
        <f t="shared" si="98"/>
        <v>0</v>
      </c>
      <c r="CI75" s="103">
        <f>AA75*'Coeficientes adicionales'!$M69</f>
        <v>0</v>
      </c>
      <c r="CJ75" s="103">
        <f>AB75*'Coeficientes adicionales'!$M69</f>
        <v>0</v>
      </c>
      <c r="CK75" s="103">
        <f>AC75*'Coeficientes adicionales'!$M69</f>
        <v>0</v>
      </c>
      <c r="CL75" s="103">
        <f>AD75*'Coeficientes adicionales'!$M69</f>
        <v>0</v>
      </c>
      <c r="CM75" s="103">
        <f>AE75*'Coeficientes adicionales'!$M69</f>
        <v>0</v>
      </c>
      <c r="CN75" s="103">
        <f>AF75*'Coeficientes adicionales'!$M69</f>
        <v>0</v>
      </c>
      <c r="CO75" s="104">
        <f t="shared" si="99"/>
        <v>0</v>
      </c>
      <c r="CP75" s="102">
        <f t="shared" si="100"/>
        <v>0</v>
      </c>
      <c r="CQ75" s="102">
        <f t="shared" si="101"/>
        <v>0</v>
      </c>
      <c r="CR75" s="102">
        <f t="shared" si="102"/>
        <v>0</v>
      </c>
      <c r="CS75" s="102">
        <f t="shared" si="103"/>
        <v>0</v>
      </c>
      <c r="CT75" s="102">
        <f t="shared" si="104"/>
        <v>0</v>
      </c>
      <c r="CU75" s="102">
        <f t="shared" si="105"/>
        <v>0</v>
      </c>
      <c r="CV75" s="108">
        <f>Y75*'Coeficientes adicionales'!$N69</f>
        <v>1600</v>
      </c>
      <c r="CW75" s="110">
        <f t="shared" si="106"/>
        <v>0</v>
      </c>
      <c r="CX75" s="103">
        <f>AA75*'Coeficientes adicionales'!$N69</f>
        <v>0</v>
      </c>
      <c r="CY75" s="103">
        <f>AB75*'Coeficientes adicionales'!$N69</f>
        <v>0</v>
      </c>
      <c r="CZ75" s="103">
        <f>AC75*'Coeficientes adicionales'!$N69</f>
        <v>0</v>
      </c>
      <c r="DA75" s="103">
        <f>AD75*'Coeficientes adicionales'!$N69</f>
        <v>0</v>
      </c>
      <c r="DB75" s="103">
        <f>AE75*'Coeficientes adicionales'!$N69</f>
        <v>0</v>
      </c>
      <c r="DC75" s="103">
        <f>AF75*'Coeficientes adicionales'!$N69</f>
        <v>0</v>
      </c>
      <c r="DD75" s="104">
        <f t="shared" si="107"/>
        <v>0</v>
      </c>
      <c r="DE75" s="102">
        <f t="shared" si="108"/>
        <v>0</v>
      </c>
      <c r="DF75" s="102">
        <f t="shared" si="109"/>
        <v>0</v>
      </c>
      <c r="DG75" s="102">
        <f t="shared" si="110"/>
        <v>0</v>
      </c>
      <c r="DH75" s="102">
        <f t="shared" si="111"/>
        <v>0</v>
      </c>
      <c r="DI75" s="102">
        <f t="shared" si="112"/>
        <v>0</v>
      </c>
      <c r="DJ75" s="102">
        <f t="shared" si="113"/>
        <v>0</v>
      </c>
      <c r="DK75" s="108">
        <f>Y75*'Coeficientes adicionales'!$O69</f>
        <v>651642</v>
      </c>
      <c r="DL75" s="110">
        <f t="shared" si="114"/>
        <v>0</v>
      </c>
      <c r="DM75" s="103">
        <f>AA75*'Coeficientes adicionales'!$O69</f>
        <v>0</v>
      </c>
      <c r="DN75" s="103">
        <f>AB75*'Coeficientes adicionales'!$O69</f>
        <v>0</v>
      </c>
      <c r="DO75" s="103">
        <f>AC75*'Coeficientes adicionales'!$O69</f>
        <v>0</v>
      </c>
      <c r="DP75" s="103">
        <f>AD75*'Coeficientes adicionales'!$O69</f>
        <v>0</v>
      </c>
      <c r="DQ75" s="103">
        <f>AE75*'Coeficientes adicionales'!$O69</f>
        <v>0</v>
      </c>
      <c r="DR75" s="103">
        <f>AF75*'Coeficientes adicionales'!$O69</f>
        <v>0</v>
      </c>
      <c r="DS75" s="105">
        <f t="shared" si="115"/>
        <v>0</v>
      </c>
      <c r="DT75" s="102">
        <f t="shared" si="116"/>
        <v>0</v>
      </c>
      <c r="DU75" s="102">
        <f t="shared" si="117"/>
        <v>0</v>
      </c>
      <c r="DV75" s="102">
        <f t="shared" si="118"/>
        <v>0</v>
      </c>
      <c r="DW75" s="102">
        <f t="shared" si="119"/>
        <v>0</v>
      </c>
      <c r="DX75" s="102">
        <f t="shared" si="120"/>
        <v>0</v>
      </c>
      <c r="DY75" s="102">
        <f t="shared" si="121"/>
        <v>0</v>
      </c>
    </row>
    <row r="76" spans="1:129" ht="14.7" thickBot="1" x14ac:dyDescent="0.6">
      <c r="A76" s="59">
        <v>68</v>
      </c>
      <c r="B76" s="142" t="s">
        <v>67</v>
      </c>
      <c r="C76" s="4" t="s">
        <v>266</v>
      </c>
      <c r="D76" s="116">
        <f t="shared" si="84"/>
        <v>1406729.6698578068</v>
      </c>
      <c r="E76" s="93">
        <f>'Matriz Simetrica'!BY77</f>
        <v>1360048.9104844446</v>
      </c>
      <c r="F76" s="93">
        <f>'Matriz Simetrica'!BZ77</f>
        <v>0</v>
      </c>
      <c r="G76" s="93">
        <f>'Matriz Simetrica'!CA77</f>
        <v>43940.024143630224</v>
      </c>
      <c r="H76" s="93">
        <f>'Matriz Simetrica'!CB77</f>
        <v>1270.2039815968424</v>
      </c>
      <c r="I76" s="94">
        <f>'Matriz Simetrica'!CC77</f>
        <v>0</v>
      </c>
      <c r="J76" s="94">
        <f>'Matriz Simetrica'!CD77</f>
        <v>1470.5312481353374</v>
      </c>
      <c r="K76" s="95">
        <v>1420075.0000000007</v>
      </c>
      <c r="L76" s="60">
        <f>K76*'Coeficientes adicionales'!P70</f>
        <v>82914.000000000044</v>
      </c>
      <c r="M76" s="274">
        <f>'Coeficientes adicionales'!C70</f>
        <v>175906.00951692526</v>
      </c>
      <c r="N76" s="274">
        <f>'Coeficientes adicionales'!D70</f>
        <v>974126</v>
      </c>
      <c r="O76" s="274">
        <f>'Coeficientes adicionales'!E70</f>
        <v>354284</v>
      </c>
      <c r="P76" s="274">
        <f>'Coeficientes adicionales'!F70</f>
        <v>2594</v>
      </c>
      <c r="Q76" s="274">
        <f>'Coeficientes adicionales'!G70</f>
        <v>617248</v>
      </c>
      <c r="R76" s="96">
        <f>IFERROR(D76+VLOOKUP(C76,'Componentes demanda final'!$D$9:$K$79,2,0),D76)</f>
        <v>1406729.6698578068</v>
      </c>
      <c r="S76" s="57">
        <f>IFERROR(E76+VLOOKUP($C76,'Componentes demanda final'!$D$9:$K$79,3,0),E76)</f>
        <v>1360048.9104844446</v>
      </c>
      <c r="T76" s="57">
        <f>IFERROR(F76+VLOOKUP($C76,'Componentes demanda final'!$D$9:$K$79,4,0),F76)</f>
        <v>0</v>
      </c>
      <c r="U76" s="57">
        <f>IFERROR(G76+VLOOKUP($C76,'Componentes demanda final'!$D$9:$K$79,5,0),G76)</f>
        <v>43940.024143630224</v>
      </c>
      <c r="V76" s="57">
        <f>IFERROR(H76+VLOOKUP($C76,'Componentes demanda final'!$D$9:$K$79,6,0),H76)</f>
        <v>1270.2039815968424</v>
      </c>
      <c r="W76" s="57">
        <f>IFERROR(I76+VLOOKUP($C76,'Componentes demanda final'!$D$9:$K$79,7,0),I76)</f>
        <v>0</v>
      </c>
      <c r="X76" s="57">
        <f>IFERROR(J76+VLOOKUP($C76,'Componentes demanda final'!$D$9:$K$79,8,0),J76)</f>
        <v>1470.5312481353374</v>
      </c>
      <c r="Y76" s="98">
        <v>1420075.0000000007</v>
      </c>
      <c r="Z76" s="110">
        <f t="shared" si="65"/>
        <v>0</v>
      </c>
      <c r="AA76" s="103">
        <v>0</v>
      </c>
      <c r="AB76" s="103">
        <v>0</v>
      </c>
      <c r="AC76" s="103">
        <v>0</v>
      </c>
      <c r="AD76" s="103">
        <v>0</v>
      </c>
      <c r="AE76" s="103">
        <v>0</v>
      </c>
      <c r="AF76" s="103">
        <v>0</v>
      </c>
      <c r="AG76" s="114">
        <f t="shared" si="66"/>
        <v>0</v>
      </c>
      <c r="AH76" s="113">
        <f t="shared" si="85"/>
        <v>0</v>
      </c>
      <c r="AI76" s="102">
        <f t="shared" si="67"/>
        <v>0</v>
      </c>
      <c r="AJ76" s="102">
        <f t="shared" si="68"/>
        <v>0</v>
      </c>
      <c r="AK76" s="102">
        <f t="shared" si="69"/>
        <v>0</v>
      </c>
      <c r="AL76" s="102">
        <f t="shared" si="70"/>
        <v>0</v>
      </c>
      <c r="AM76" s="102">
        <f t="shared" si="71"/>
        <v>0</v>
      </c>
      <c r="AN76" s="108">
        <f>+ROUND(Y76*'Coeficientes adicionales'!$P70,1)</f>
        <v>82914</v>
      </c>
      <c r="AO76" s="110">
        <f t="shared" si="72"/>
        <v>0</v>
      </c>
      <c r="AP76" s="103">
        <f>AA76*'Coeficientes adicionales'!$P70</f>
        <v>0</v>
      </c>
      <c r="AQ76" s="103">
        <f>AB76*'Coeficientes adicionales'!$P70</f>
        <v>0</v>
      </c>
      <c r="AR76" s="103">
        <f>AC76*'Coeficientes adicionales'!$P70</f>
        <v>0</v>
      </c>
      <c r="AS76" s="103">
        <f>AD76*'Coeficientes adicionales'!$P70</f>
        <v>0</v>
      </c>
      <c r="AT76" s="103">
        <f>AE76*'Coeficientes adicionales'!$P70</f>
        <v>0</v>
      </c>
      <c r="AU76" s="103">
        <f>AF76*'Coeficientes adicionales'!$P70</f>
        <v>0</v>
      </c>
      <c r="AV76" s="105">
        <f t="shared" si="73"/>
        <v>-5.5511151231257827E-14</v>
      </c>
      <c r="AW76" s="102">
        <f t="shared" si="86"/>
        <v>0</v>
      </c>
      <c r="AX76" s="102">
        <f t="shared" si="74"/>
        <v>0</v>
      </c>
      <c r="AY76" s="102">
        <f t="shared" si="75"/>
        <v>0</v>
      </c>
      <c r="AZ76" s="102">
        <f t="shared" si="76"/>
        <v>0</v>
      </c>
      <c r="BA76" s="102">
        <f t="shared" si="77"/>
        <v>0</v>
      </c>
      <c r="BB76" s="102">
        <f t="shared" si="78"/>
        <v>0</v>
      </c>
      <c r="BC76" s="108">
        <f>Y76*'Coeficientes adicionales'!$K70</f>
        <v>175906.00951692535</v>
      </c>
      <c r="BD76" s="110">
        <f t="shared" si="87"/>
        <v>0</v>
      </c>
      <c r="BE76" s="103">
        <f>AA76*'Coeficientes adicionales'!$K70</f>
        <v>0</v>
      </c>
      <c r="BF76" s="103">
        <f>AB76*'Coeficientes adicionales'!$K70</f>
        <v>0</v>
      </c>
      <c r="BG76" s="103">
        <f>AC76*'Coeficientes adicionales'!$K70</f>
        <v>0</v>
      </c>
      <c r="BH76" s="103">
        <f>AD76*'Coeficientes adicionales'!$K70</f>
        <v>0</v>
      </c>
      <c r="BI76" s="103">
        <f>AE76*'Coeficientes adicionales'!$K70</f>
        <v>0</v>
      </c>
      <c r="BJ76" s="103">
        <f>AF76*'Coeficientes adicionales'!$K70</f>
        <v>0</v>
      </c>
      <c r="BK76" s="104">
        <f t="shared" si="88"/>
        <v>4.4408920985006262E-14</v>
      </c>
      <c r="BL76" s="102">
        <f t="shared" si="89"/>
        <v>0</v>
      </c>
      <c r="BM76" s="102">
        <f t="shared" si="79"/>
        <v>0</v>
      </c>
      <c r="BN76" s="102">
        <f t="shared" si="80"/>
        <v>0</v>
      </c>
      <c r="BO76" s="102">
        <f t="shared" si="81"/>
        <v>0</v>
      </c>
      <c r="BP76" s="102">
        <f t="shared" si="82"/>
        <v>0</v>
      </c>
      <c r="BQ76" s="102">
        <f t="shared" si="83"/>
        <v>0</v>
      </c>
      <c r="BR76" s="108">
        <f>Y76*'Coeficientes adicionales'!$L70</f>
        <v>974126.00000000058</v>
      </c>
      <c r="BS76" s="110">
        <f t="shared" si="90"/>
        <v>0</v>
      </c>
      <c r="BT76" s="103">
        <f>AA76*'Coeficientes adicionales'!$L70</f>
        <v>0</v>
      </c>
      <c r="BU76" s="103">
        <f>AB76*'Coeficientes adicionales'!$L70</f>
        <v>0</v>
      </c>
      <c r="BV76" s="103">
        <f>AC76*'Coeficientes adicionales'!$L70</f>
        <v>0</v>
      </c>
      <c r="BW76" s="103">
        <f>AD76*'Coeficientes adicionales'!$L70</f>
        <v>0</v>
      </c>
      <c r="BX76" s="103">
        <f>AE76*'Coeficientes adicionales'!$L70</f>
        <v>0</v>
      </c>
      <c r="BY76" s="103">
        <f>AF76*'Coeficientes adicionales'!$L70</f>
        <v>0</v>
      </c>
      <c r="BZ76" s="104">
        <f t="shared" si="91"/>
        <v>6.6613381477509392E-14</v>
      </c>
      <c r="CA76" s="102">
        <f t="shared" si="92"/>
        <v>0</v>
      </c>
      <c r="CB76" s="102">
        <f t="shared" si="93"/>
        <v>0</v>
      </c>
      <c r="CC76" s="102">
        <f t="shared" si="94"/>
        <v>0</v>
      </c>
      <c r="CD76" s="102">
        <f t="shared" si="95"/>
        <v>0</v>
      </c>
      <c r="CE76" s="102">
        <f t="shared" si="96"/>
        <v>0</v>
      </c>
      <c r="CF76" s="102">
        <f t="shared" si="97"/>
        <v>0</v>
      </c>
      <c r="CG76" s="108">
        <f>Y76*'Coeficientes adicionales'!$M70</f>
        <v>354284.00000000017</v>
      </c>
      <c r="CH76" s="110">
        <f t="shared" si="98"/>
        <v>0</v>
      </c>
      <c r="CI76" s="103">
        <f>AA76*'Coeficientes adicionales'!$M70</f>
        <v>0</v>
      </c>
      <c r="CJ76" s="103">
        <f>AB76*'Coeficientes adicionales'!$M70</f>
        <v>0</v>
      </c>
      <c r="CK76" s="103">
        <f>AC76*'Coeficientes adicionales'!$M70</f>
        <v>0</v>
      </c>
      <c r="CL76" s="103">
        <f>AD76*'Coeficientes adicionales'!$M70</f>
        <v>0</v>
      </c>
      <c r="CM76" s="103">
        <f>AE76*'Coeficientes adicionales'!$M70</f>
        <v>0</v>
      </c>
      <c r="CN76" s="103">
        <f>AF76*'Coeficientes adicionales'!$M70</f>
        <v>0</v>
      </c>
      <c r="CO76" s="104">
        <f t="shared" si="99"/>
        <v>4.4408920985006262E-14</v>
      </c>
      <c r="CP76" s="102">
        <f t="shared" si="100"/>
        <v>0</v>
      </c>
      <c r="CQ76" s="102">
        <f t="shared" si="101"/>
        <v>0</v>
      </c>
      <c r="CR76" s="102">
        <f t="shared" si="102"/>
        <v>0</v>
      </c>
      <c r="CS76" s="102">
        <f t="shared" si="103"/>
        <v>0</v>
      </c>
      <c r="CT76" s="102">
        <f t="shared" si="104"/>
        <v>0</v>
      </c>
      <c r="CU76" s="102">
        <f t="shared" si="105"/>
        <v>0</v>
      </c>
      <c r="CV76" s="108">
        <f>Y76*'Coeficientes adicionales'!$N70</f>
        <v>2594.0000000000014</v>
      </c>
      <c r="CW76" s="110">
        <f t="shared" si="106"/>
        <v>0</v>
      </c>
      <c r="CX76" s="103">
        <f>AA76*'Coeficientes adicionales'!$N70</f>
        <v>0</v>
      </c>
      <c r="CY76" s="103">
        <f>AB76*'Coeficientes adicionales'!$N70</f>
        <v>0</v>
      </c>
      <c r="CZ76" s="103">
        <f>AC76*'Coeficientes adicionales'!$N70</f>
        <v>0</v>
      </c>
      <c r="DA76" s="103">
        <f>AD76*'Coeficientes adicionales'!$N70</f>
        <v>0</v>
      </c>
      <c r="DB76" s="103">
        <f>AE76*'Coeficientes adicionales'!$N70</f>
        <v>0</v>
      </c>
      <c r="DC76" s="103">
        <f>AF76*'Coeficientes adicionales'!$N70</f>
        <v>0</v>
      </c>
      <c r="DD76" s="104">
        <f t="shared" si="107"/>
        <v>4.4408920985006262E-14</v>
      </c>
      <c r="DE76" s="102">
        <f t="shared" si="108"/>
        <v>0</v>
      </c>
      <c r="DF76" s="102">
        <f t="shared" si="109"/>
        <v>0</v>
      </c>
      <c r="DG76" s="102">
        <f t="shared" si="110"/>
        <v>0</v>
      </c>
      <c r="DH76" s="102">
        <f t="shared" si="111"/>
        <v>0</v>
      </c>
      <c r="DI76" s="102">
        <f t="shared" si="112"/>
        <v>0</v>
      </c>
      <c r="DJ76" s="102">
        <f t="shared" si="113"/>
        <v>0</v>
      </c>
      <c r="DK76" s="108">
        <f>Y76*'Coeficientes adicionales'!$O70</f>
        <v>617248.00000000023</v>
      </c>
      <c r="DL76" s="110">
        <f t="shared" si="114"/>
        <v>0</v>
      </c>
      <c r="DM76" s="103">
        <f>AA76*'Coeficientes adicionales'!$O70</f>
        <v>0</v>
      </c>
      <c r="DN76" s="103">
        <f>AB76*'Coeficientes adicionales'!$O70</f>
        <v>0</v>
      </c>
      <c r="DO76" s="103">
        <f>AC76*'Coeficientes adicionales'!$O70</f>
        <v>0</v>
      </c>
      <c r="DP76" s="103">
        <f>AD76*'Coeficientes adicionales'!$O70</f>
        <v>0</v>
      </c>
      <c r="DQ76" s="103">
        <f>AE76*'Coeficientes adicionales'!$O70</f>
        <v>0</v>
      </c>
      <c r="DR76" s="103">
        <f>AF76*'Coeficientes adicionales'!$O70</f>
        <v>0</v>
      </c>
      <c r="DS76" s="105">
        <f t="shared" si="115"/>
        <v>4.4408920985006262E-14</v>
      </c>
      <c r="DT76" s="102">
        <f t="shared" si="116"/>
        <v>0</v>
      </c>
      <c r="DU76" s="102">
        <f t="shared" si="117"/>
        <v>0</v>
      </c>
      <c r="DV76" s="102">
        <f t="shared" si="118"/>
        <v>0</v>
      </c>
      <c r="DW76" s="102">
        <f t="shared" si="119"/>
        <v>0</v>
      </c>
      <c r="DX76" s="102">
        <f t="shared" si="120"/>
        <v>0</v>
      </c>
      <c r="DY76" s="102">
        <f t="shared" si="121"/>
        <v>0</v>
      </c>
    </row>
    <row r="77" spans="1:129" ht="14.7" thickBot="1" x14ac:dyDescent="0.6">
      <c r="A77" s="59">
        <v>69</v>
      </c>
      <c r="B77" s="142" t="s">
        <v>68</v>
      </c>
      <c r="C77" s="4" t="s">
        <v>75</v>
      </c>
      <c r="D77" s="116">
        <f t="shared" si="84"/>
        <v>4141983</v>
      </c>
      <c r="E77" s="93">
        <f>'Matriz Simetrica'!BY78</f>
        <v>22458</v>
      </c>
      <c r="F77" s="93">
        <f>'Matriz Simetrica'!BZ78</f>
        <v>4119525</v>
      </c>
      <c r="G77" s="93">
        <f>'Matriz Simetrica'!CA78</f>
        <v>0</v>
      </c>
      <c r="H77" s="93">
        <f>'Matriz Simetrica'!CB78</f>
        <v>0</v>
      </c>
      <c r="I77" s="94">
        <f>'Matriz Simetrica'!CC78</f>
        <v>0</v>
      </c>
      <c r="J77" s="94">
        <f>'Matriz Simetrica'!CD78</f>
        <v>0</v>
      </c>
      <c r="K77" s="95">
        <v>4141983</v>
      </c>
      <c r="L77" s="60">
        <f>K77*'Coeficientes adicionales'!P71</f>
        <v>83185</v>
      </c>
      <c r="M77" s="274">
        <f>'Coeficientes adicionales'!C71</f>
        <v>266250.26114998694</v>
      </c>
      <c r="N77" s="274">
        <f>'Coeficientes adicionales'!D71</f>
        <v>2802082</v>
      </c>
      <c r="O77" s="274">
        <f>'Coeficientes adicionales'!E71</f>
        <v>2357317</v>
      </c>
      <c r="P77" s="274">
        <f>'Coeficientes adicionales'!F71</f>
        <v>126</v>
      </c>
      <c r="Q77" s="274">
        <f>'Coeficientes adicionales'!G71</f>
        <v>444639</v>
      </c>
      <c r="R77" s="96">
        <f>IFERROR(D77+VLOOKUP(C77,'Componentes demanda final'!$D$9:$K$79,2,0),D77)</f>
        <v>4141983</v>
      </c>
      <c r="S77" s="57">
        <f>IFERROR(E77+VLOOKUP($C77,'Componentes demanda final'!$D$9:$K$79,3,0),E77)</f>
        <v>22458</v>
      </c>
      <c r="T77" s="57">
        <f>IFERROR(F77+VLOOKUP($C77,'Componentes demanda final'!$D$9:$K$79,4,0),F77)</f>
        <v>4119525</v>
      </c>
      <c r="U77" s="57">
        <f>IFERROR(G77+VLOOKUP($C77,'Componentes demanda final'!$D$9:$K$79,5,0),G77)</f>
        <v>0</v>
      </c>
      <c r="V77" s="57">
        <f>IFERROR(H77+VLOOKUP($C77,'Componentes demanda final'!$D$9:$K$79,6,0),H77)</f>
        <v>0</v>
      </c>
      <c r="W77" s="57">
        <f>IFERROR(I77+VLOOKUP($C77,'Componentes demanda final'!$D$9:$K$79,7,0),I77)</f>
        <v>0</v>
      </c>
      <c r="X77" s="57">
        <f>IFERROR(J77+VLOOKUP($C77,'Componentes demanda final'!$D$9:$K$79,8,0),J77)</f>
        <v>0</v>
      </c>
      <c r="Y77" s="98">
        <v>4141983</v>
      </c>
      <c r="Z77" s="110">
        <f t="shared" si="65"/>
        <v>0</v>
      </c>
      <c r="AA77" s="103">
        <v>0</v>
      </c>
      <c r="AB77" s="103">
        <v>0</v>
      </c>
      <c r="AC77" s="103">
        <v>0</v>
      </c>
      <c r="AD77" s="103">
        <v>0</v>
      </c>
      <c r="AE77" s="103">
        <v>0</v>
      </c>
      <c r="AF77" s="103">
        <v>0</v>
      </c>
      <c r="AG77" s="114">
        <f t="shared" si="66"/>
        <v>0</v>
      </c>
      <c r="AH77" s="113">
        <f t="shared" si="85"/>
        <v>0</v>
      </c>
      <c r="AI77" s="102">
        <f t="shared" si="67"/>
        <v>0</v>
      </c>
      <c r="AJ77" s="102">
        <f t="shared" si="68"/>
        <v>0</v>
      </c>
      <c r="AK77" s="102">
        <f t="shared" si="69"/>
        <v>0</v>
      </c>
      <c r="AL77" s="102">
        <f t="shared" si="70"/>
        <v>0</v>
      </c>
      <c r="AM77" s="102">
        <f t="shared" si="71"/>
        <v>0</v>
      </c>
      <c r="AN77" s="108">
        <f>+ROUND(Y77*'Coeficientes adicionales'!$P71,1)</f>
        <v>83185</v>
      </c>
      <c r="AO77" s="110">
        <f t="shared" si="72"/>
        <v>0</v>
      </c>
      <c r="AP77" s="103">
        <f>AA77*'Coeficientes adicionales'!$P71</f>
        <v>0</v>
      </c>
      <c r="AQ77" s="103">
        <f>AB77*'Coeficientes adicionales'!$P71</f>
        <v>0</v>
      </c>
      <c r="AR77" s="103">
        <f>AC77*'Coeficientes adicionales'!$P71</f>
        <v>0</v>
      </c>
      <c r="AS77" s="103">
        <f>AD77*'Coeficientes adicionales'!$P71</f>
        <v>0</v>
      </c>
      <c r="AT77" s="103">
        <f>AE77*'Coeficientes adicionales'!$P71</f>
        <v>0</v>
      </c>
      <c r="AU77" s="103">
        <f>AF77*'Coeficientes adicionales'!$P71</f>
        <v>0</v>
      </c>
      <c r="AV77" s="105">
        <f t="shared" si="73"/>
        <v>0</v>
      </c>
      <c r="AW77" s="102">
        <f t="shared" si="86"/>
        <v>0</v>
      </c>
      <c r="AX77" s="102">
        <f t="shared" si="74"/>
        <v>0</v>
      </c>
      <c r="AY77" s="102">
        <f t="shared" si="75"/>
        <v>0</v>
      </c>
      <c r="AZ77" s="102">
        <f t="shared" si="76"/>
        <v>0</v>
      </c>
      <c r="BA77" s="102">
        <f t="shared" si="77"/>
        <v>0</v>
      </c>
      <c r="BB77" s="102">
        <f t="shared" si="78"/>
        <v>0</v>
      </c>
      <c r="BC77" s="108">
        <f>Y77*'Coeficientes adicionales'!$K71</f>
        <v>266250.26114998694</v>
      </c>
      <c r="BD77" s="110">
        <f t="shared" si="87"/>
        <v>0</v>
      </c>
      <c r="BE77" s="103">
        <f>AA77*'Coeficientes adicionales'!$K71</f>
        <v>0</v>
      </c>
      <c r="BF77" s="103">
        <f>AB77*'Coeficientes adicionales'!$K71</f>
        <v>0</v>
      </c>
      <c r="BG77" s="103">
        <f>AC77*'Coeficientes adicionales'!$K71</f>
        <v>0</v>
      </c>
      <c r="BH77" s="103">
        <f>AD77*'Coeficientes adicionales'!$K71</f>
        <v>0</v>
      </c>
      <c r="BI77" s="103">
        <f>AE77*'Coeficientes adicionales'!$K71</f>
        <v>0</v>
      </c>
      <c r="BJ77" s="103">
        <f>AF77*'Coeficientes adicionales'!$K71</f>
        <v>0</v>
      </c>
      <c r="BK77" s="104">
        <f t="shared" si="88"/>
        <v>0</v>
      </c>
      <c r="BL77" s="102">
        <f t="shared" si="89"/>
        <v>0</v>
      </c>
      <c r="BM77" s="102">
        <f t="shared" si="79"/>
        <v>0</v>
      </c>
      <c r="BN77" s="102">
        <f t="shared" si="80"/>
        <v>0</v>
      </c>
      <c r="BO77" s="102">
        <f t="shared" si="81"/>
        <v>0</v>
      </c>
      <c r="BP77" s="102">
        <f t="shared" si="82"/>
        <v>0</v>
      </c>
      <c r="BQ77" s="102">
        <f t="shared" si="83"/>
        <v>0</v>
      </c>
      <c r="BR77" s="108">
        <f>Y77*'Coeficientes adicionales'!$L71</f>
        <v>2802082</v>
      </c>
      <c r="BS77" s="110">
        <f t="shared" si="90"/>
        <v>0</v>
      </c>
      <c r="BT77" s="103">
        <f>AA77*'Coeficientes adicionales'!$L71</f>
        <v>0</v>
      </c>
      <c r="BU77" s="103">
        <f>AB77*'Coeficientes adicionales'!$L71</f>
        <v>0</v>
      </c>
      <c r="BV77" s="103">
        <f>AC77*'Coeficientes adicionales'!$L71</f>
        <v>0</v>
      </c>
      <c r="BW77" s="103">
        <f>AD77*'Coeficientes adicionales'!$L71</f>
        <v>0</v>
      </c>
      <c r="BX77" s="103">
        <f>AE77*'Coeficientes adicionales'!$L71</f>
        <v>0</v>
      </c>
      <c r="BY77" s="103">
        <f>AF77*'Coeficientes adicionales'!$L71</f>
        <v>0</v>
      </c>
      <c r="BZ77" s="104">
        <f t="shared" si="91"/>
        <v>0</v>
      </c>
      <c r="CA77" s="102">
        <f t="shared" si="92"/>
        <v>0</v>
      </c>
      <c r="CB77" s="102">
        <f t="shared" si="93"/>
        <v>0</v>
      </c>
      <c r="CC77" s="102">
        <f t="shared" si="94"/>
        <v>0</v>
      </c>
      <c r="CD77" s="102">
        <f t="shared" si="95"/>
        <v>0</v>
      </c>
      <c r="CE77" s="102">
        <f t="shared" si="96"/>
        <v>0</v>
      </c>
      <c r="CF77" s="102">
        <f t="shared" si="97"/>
        <v>0</v>
      </c>
      <c r="CG77" s="108">
        <f>Y77*'Coeficientes adicionales'!$M71</f>
        <v>2357317</v>
      </c>
      <c r="CH77" s="110">
        <f t="shared" si="98"/>
        <v>0</v>
      </c>
      <c r="CI77" s="103">
        <f>AA77*'Coeficientes adicionales'!$M71</f>
        <v>0</v>
      </c>
      <c r="CJ77" s="103">
        <f>AB77*'Coeficientes adicionales'!$M71</f>
        <v>0</v>
      </c>
      <c r="CK77" s="103">
        <f>AC77*'Coeficientes adicionales'!$M71</f>
        <v>0</v>
      </c>
      <c r="CL77" s="103">
        <f>AD77*'Coeficientes adicionales'!$M71</f>
        <v>0</v>
      </c>
      <c r="CM77" s="103">
        <f>AE77*'Coeficientes adicionales'!$M71</f>
        <v>0</v>
      </c>
      <c r="CN77" s="103">
        <f>AF77*'Coeficientes adicionales'!$M71</f>
        <v>0</v>
      </c>
      <c r="CO77" s="104">
        <f t="shared" si="99"/>
        <v>0</v>
      </c>
      <c r="CP77" s="102">
        <f t="shared" si="100"/>
        <v>0</v>
      </c>
      <c r="CQ77" s="102">
        <f t="shared" si="101"/>
        <v>0</v>
      </c>
      <c r="CR77" s="102">
        <f t="shared" si="102"/>
        <v>0</v>
      </c>
      <c r="CS77" s="102">
        <f t="shared" si="103"/>
        <v>0</v>
      </c>
      <c r="CT77" s="102">
        <f t="shared" si="104"/>
        <v>0</v>
      </c>
      <c r="CU77" s="102">
        <f t="shared" si="105"/>
        <v>0</v>
      </c>
      <c r="CV77" s="108">
        <f>Y77*'Coeficientes adicionales'!$N71</f>
        <v>126</v>
      </c>
      <c r="CW77" s="110">
        <f t="shared" si="106"/>
        <v>0</v>
      </c>
      <c r="CX77" s="103">
        <f>AA77*'Coeficientes adicionales'!$N71</f>
        <v>0</v>
      </c>
      <c r="CY77" s="103">
        <f>AB77*'Coeficientes adicionales'!$N71</f>
        <v>0</v>
      </c>
      <c r="CZ77" s="103">
        <f>AC77*'Coeficientes adicionales'!$N71</f>
        <v>0</v>
      </c>
      <c r="DA77" s="103">
        <f>AD77*'Coeficientes adicionales'!$N71</f>
        <v>0</v>
      </c>
      <c r="DB77" s="103">
        <f>AE77*'Coeficientes adicionales'!$N71</f>
        <v>0</v>
      </c>
      <c r="DC77" s="103">
        <f>AF77*'Coeficientes adicionales'!$N71</f>
        <v>0</v>
      </c>
      <c r="DD77" s="104">
        <f t="shared" si="107"/>
        <v>0</v>
      </c>
      <c r="DE77" s="102">
        <f t="shared" si="108"/>
        <v>0</v>
      </c>
      <c r="DF77" s="102">
        <f t="shared" si="109"/>
        <v>0</v>
      </c>
      <c r="DG77" s="102">
        <f t="shared" si="110"/>
        <v>0</v>
      </c>
      <c r="DH77" s="102">
        <f t="shared" si="111"/>
        <v>0</v>
      </c>
      <c r="DI77" s="102">
        <f t="shared" si="112"/>
        <v>0</v>
      </c>
      <c r="DJ77" s="102">
        <f t="shared" si="113"/>
        <v>0</v>
      </c>
      <c r="DK77" s="108">
        <f>Y77*'Coeficientes adicionales'!$O71</f>
        <v>444639</v>
      </c>
      <c r="DL77" s="110">
        <f t="shared" si="114"/>
        <v>0</v>
      </c>
      <c r="DM77" s="103">
        <f>AA77*'Coeficientes adicionales'!$O71</f>
        <v>0</v>
      </c>
      <c r="DN77" s="103">
        <f>AB77*'Coeficientes adicionales'!$O71</f>
        <v>0</v>
      </c>
      <c r="DO77" s="103">
        <f>AC77*'Coeficientes adicionales'!$O71</f>
        <v>0</v>
      </c>
      <c r="DP77" s="103">
        <f>AD77*'Coeficientes adicionales'!$O71</f>
        <v>0</v>
      </c>
      <c r="DQ77" s="103">
        <f>AE77*'Coeficientes adicionales'!$O71</f>
        <v>0</v>
      </c>
      <c r="DR77" s="103">
        <f>AF77*'Coeficientes adicionales'!$O71</f>
        <v>0</v>
      </c>
      <c r="DS77" s="105">
        <f t="shared" si="115"/>
        <v>0</v>
      </c>
      <c r="DT77" s="102">
        <f t="shared" si="116"/>
        <v>0</v>
      </c>
      <c r="DU77" s="102">
        <f t="shared" si="117"/>
        <v>0</v>
      </c>
      <c r="DV77" s="102">
        <f t="shared" si="118"/>
        <v>0</v>
      </c>
      <c r="DW77" s="102">
        <f t="shared" si="119"/>
        <v>0</v>
      </c>
      <c r="DX77" s="102">
        <f t="shared" si="120"/>
        <v>0</v>
      </c>
      <c r="DY77" s="102">
        <f t="shared" si="121"/>
        <v>0</v>
      </c>
    </row>
    <row r="78" spans="1:129" ht="14.7" thickBot="1" x14ac:dyDescent="0.6">
      <c r="A78" s="59">
        <v>70</v>
      </c>
      <c r="B78" s="142" t="s">
        <v>69</v>
      </c>
      <c r="C78" s="4" t="s">
        <v>76</v>
      </c>
      <c r="D78" s="116">
        <f t="shared" si="84"/>
        <v>2001717.5169835128</v>
      </c>
      <c r="E78" s="93">
        <f>'Matriz Simetrica'!BY79</f>
        <v>1163305.9058729396</v>
      </c>
      <c r="F78" s="93">
        <f>'Matriz Simetrica'!BZ79</f>
        <v>0</v>
      </c>
      <c r="G78" s="93">
        <f>'Matriz Simetrica'!CA79</f>
        <v>819043.6043359366</v>
      </c>
      <c r="H78" s="93">
        <f>'Matriz Simetrica'!CB79</f>
        <v>2992.8006030442593</v>
      </c>
      <c r="I78" s="94">
        <f>'Matriz Simetrica'!CC79</f>
        <v>-2992.7522609360831</v>
      </c>
      <c r="J78" s="94">
        <f>'Matriz Simetrica'!CD79</f>
        <v>19367.958432528481</v>
      </c>
      <c r="K78" s="95">
        <v>2734612</v>
      </c>
      <c r="L78" s="60">
        <f>K78*'Coeficientes adicionales'!P72</f>
        <v>225898</v>
      </c>
      <c r="M78" s="274">
        <f>'Coeficientes adicionales'!C72</f>
        <v>152193.27226433638</v>
      </c>
      <c r="N78" s="274">
        <f>'Coeficientes adicionales'!D72</f>
        <v>1578778</v>
      </c>
      <c r="O78" s="274">
        <f>'Coeficientes adicionales'!E72</f>
        <v>1073535</v>
      </c>
      <c r="P78" s="274">
        <f>'Coeficientes adicionales'!F72</f>
        <v>4664</v>
      </c>
      <c r="Q78" s="274">
        <f>'Coeficientes adicionales'!G72</f>
        <v>500579</v>
      </c>
      <c r="R78" s="96">
        <f>IFERROR(D78+VLOOKUP(C78,'Componentes demanda final'!$D$9:$K$79,2,0),D78)</f>
        <v>2001717.5169835128</v>
      </c>
      <c r="S78" s="57">
        <f>IFERROR(E78+VLOOKUP($C78,'Componentes demanda final'!$D$9:$K$79,3,0),E78)</f>
        <v>1163305.9058729396</v>
      </c>
      <c r="T78" s="57">
        <f>IFERROR(F78+VLOOKUP($C78,'Componentes demanda final'!$D$9:$K$79,4,0),F78)</f>
        <v>0</v>
      </c>
      <c r="U78" s="57">
        <f>IFERROR(G78+VLOOKUP($C78,'Componentes demanda final'!$D$9:$K$79,5,0),G78)</f>
        <v>819043.6043359366</v>
      </c>
      <c r="V78" s="57">
        <f>IFERROR(H78+VLOOKUP($C78,'Componentes demanda final'!$D$9:$K$79,6,0),H78)</f>
        <v>2992.8006030442593</v>
      </c>
      <c r="W78" s="57">
        <f>IFERROR(I78+VLOOKUP($C78,'Componentes demanda final'!$D$9:$K$79,7,0),I78)</f>
        <v>-2992.7522609360831</v>
      </c>
      <c r="X78" s="57">
        <f>IFERROR(J78+VLOOKUP($C78,'Componentes demanda final'!$D$9:$K$79,8,0),J78)</f>
        <v>19367.958432528481</v>
      </c>
      <c r="Y78" s="98">
        <v>2734612</v>
      </c>
      <c r="Z78" s="110">
        <f t="shared" si="65"/>
        <v>0</v>
      </c>
      <c r="AA78" s="103">
        <v>0</v>
      </c>
      <c r="AB78" s="103">
        <v>0</v>
      </c>
      <c r="AC78" s="103">
        <v>0</v>
      </c>
      <c r="AD78" s="103">
        <v>0</v>
      </c>
      <c r="AE78" s="103">
        <v>0</v>
      </c>
      <c r="AF78" s="103">
        <v>0</v>
      </c>
      <c r="AG78" s="114">
        <f t="shared" si="66"/>
        <v>0</v>
      </c>
      <c r="AH78" s="113">
        <f t="shared" si="85"/>
        <v>0</v>
      </c>
      <c r="AI78" s="102">
        <f t="shared" si="67"/>
        <v>0</v>
      </c>
      <c r="AJ78" s="102">
        <f t="shared" si="68"/>
        <v>0</v>
      </c>
      <c r="AK78" s="102">
        <f t="shared" si="69"/>
        <v>0</v>
      </c>
      <c r="AL78" s="102">
        <f t="shared" si="70"/>
        <v>0</v>
      </c>
      <c r="AM78" s="102">
        <f t="shared" si="71"/>
        <v>0</v>
      </c>
      <c r="AN78" s="108">
        <f>+ROUND(Y78*'Coeficientes adicionales'!$P72,1)</f>
        <v>225898</v>
      </c>
      <c r="AO78" s="110">
        <f t="shared" si="72"/>
        <v>0</v>
      </c>
      <c r="AP78" s="103">
        <f>AA78*'Coeficientes adicionales'!$P72</f>
        <v>0</v>
      </c>
      <c r="AQ78" s="103">
        <f>AB78*'Coeficientes adicionales'!$P72</f>
        <v>0</v>
      </c>
      <c r="AR78" s="103">
        <f>AC78*'Coeficientes adicionales'!$P72</f>
        <v>0</v>
      </c>
      <c r="AS78" s="103">
        <f>AD78*'Coeficientes adicionales'!$P72</f>
        <v>0</v>
      </c>
      <c r="AT78" s="103">
        <f>AE78*'Coeficientes adicionales'!$P72</f>
        <v>0</v>
      </c>
      <c r="AU78" s="103">
        <f>AF78*'Coeficientes adicionales'!$P72</f>
        <v>0</v>
      </c>
      <c r="AV78" s="105">
        <f t="shared" si="73"/>
        <v>0</v>
      </c>
      <c r="AW78" s="102">
        <f t="shared" si="86"/>
        <v>0</v>
      </c>
      <c r="AX78" s="102">
        <f t="shared" si="74"/>
        <v>0</v>
      </c>
      <c r="AY78" s="102">
        <f t="shared" si="75"/>
        <v>0</v>
      </c>
      <c r="AZ78" s="102">
        <f t="shared" si="76"/>
        <v>0</v>
      </c>
      <c r="BA78" s="102">
        <f t="shared" si="77"/>
        <v>0</v>
      </c>
      <c r="BB78" s="102">
        <f t="shared" si="78"/>
        <v>0</v>
      </c>
      <c r="BC78" s="108">
        <f>Y78*'Coeficientes adicionales'!$K72</f>
        <v>152193.27226433638</v>
      </c>
      <c r="BD78" s="110">
        <f t="shared" si="87"/>
        <v>0</v>
      </c>
      <c r="BE78" s="103">
        <f>AA78*'Coeficientes adicionales'!$K72</f>
        <v>0</v>
      </c>
      <c r="BF78" s="103">
        <f>AB78*'Coeficientes adicionales'!$K72</f>
        <v>0</v>
      </c>
      <c r="BG78" s="103">
        <f>AC78*'Coeficientes adicionales'!$K72</f>
        <v>0</v>
      </c>
      <c r="BH78" s="103">
        <f>AD78*'Coeficientes adicionales'!$K72</f>
        <v>0</v>
      </c>
      <c r="BI78" s="103">
        <f>AE78*'Coeficientes adicionales'!$K72</f>
        <v>0</v>
      </c>
      <c r="BJ78" s="103">
        <f>AF78*'Coeficientes adicionales'!$K72</f>
        <v>0</v>
      </c>
      <c r="BK78" s="104">
        <f t="shared" si="88"/>
        <v>0</v>
      </c>
      <c r="BL78" s="102">
        <f t="shared" si="89"/>
        <v>0</v>
      </c>
      <c r="BM78" s="102">
        <f t="shared" si="79"/>
        <v>0</v>
      </c>
      <c r="BN78" s="102">
        <f t="shared" si="80"/>
        <v>0</v>
      </c>
      <c r="BO78" s="102">
        <f t="shared" si="81"/>
        <v>0</v>
      </c>
      <c r="BP78" s="102">
        <f t="shared" si="82"/>
        <v>0</v>
      </c>
      <c r="BQ78" s="102">
        <f t="shared" si="83"/>
        <v>0</v>
      </c>
      <c r="BR78" s="108">
        <f>Y78*'Coeficientes adicionales'!$L72</f>
        <v>1578778</v>
      </c>
      <c r="BS78" s="110">
        <f t="shared" si="90"/>
        <v>0</v>
      </c>
      <c r="BT78" s="103">
        <f>AA78*'Coeficientes adicionales'!$L72</f>
        <v>0</v>
      </c>
      <c r="BU78" s="103">
        <f>AB78*'Coeficientes adicionales'!$L72</f>
        <v>0</v>
      </c>
      <c r="BV78" s="103">
        <f>AC78*'Coeficientes adicionales'!$L72</f>
        <v>0</v>
      </c>
      <c r="BW78" s="103">
        <f>AD78*'Coeficientes adicionales'!$L72</f>
        <v>0</v>
      </c>
      <c r="BX78" s="103">
        <f>AE78*'Coeficientes adicionales'!$L72</f>
        <v>0</v>
      </c>
      <c r="BY78" s="103">
        <f>AF78*'Coeficientes adicionales'!$L72</f>
        <v>0</v>
      </c>
      <c r="BZ78" s="104">
        <f t="shared" si="91"/>
        <v>0</v>
      </c>
      <c r="CA78" s="102">
        <f t="shared" si="92"/>
        <v>0</v>
      </c>
      <c r="CB78" s="102">
        <f t="shared" si="93"/>
        <v>0</v>
      </c>
      <c r="CC78" s="102">
        <f t="shared" si="94"/>
        <v>0</v>
      </c>
      <c r="CD78" s="102">
        <f t="shared" si="95"/>
        <v>0</v>
      </c>
      <c r="CE78" s="102">
        <f t="shared" si="96"/>
        <v>0</v>
      </c>
      <c r="CF78" s="102">
        <f t="shared" si="97"/>
        <v>0</v>
      </c>
      <c r="CG78" s="108">
        <f>Y78*'Coeficientes adicionales'!$M72</f>
        <v>1073535</v>
      </c>
      <c r="CH78" s="110">
        <f t="shared" si="98"/>
        <v>0</v>
      </c>
      <c r="CI78" s="103">
        <f>AA78*'Coeficientes adicionales'!$M72</f>
        <v>0</v>
      </c>
      <c r="CJ78" s="103">
        <f>AB78*'Coeficientes adicionales'!$M72</f>
        <v>0</v>
      </c>
      <c r="CK78" s="103">
        <f>AC78*'Coeficientes adicionales'!$M72</f>
        <v>0</v>
      </c>
      <c r="CL78" s="103">
        <f>AD78*'Coeficientes adicionales'!$M72</f>
        <v>0</v>
      </c>
      <c r="CM78" s="103">
        <f>AE78*'Coeficientes adicionales'!$M72</f>
        <v>0</v>
      </c>
      <c r="CN78" s="103">
        <f>AF78*'Coeficientes adicionales'!$M72</f>
        <v>0</v>
      </c>
      <c r="CO78" s="104">
        <f t="shared" si="99"/>
        <v>0</v>
      </c>
      <c r="CP78" s="102">
        <f t="shared" si="100"/>
        <v>0</v>
      </c>
      <c r="CQ78" s="102">
        <f t="shared" si="101"/>
        <v>0</v>
      </c>
      <c r="CR78" s="102">
        <f t="shared" si="102"/>
        <v>0</v>
      </c>
      <c r="CS78" s="102">
        <f t="shared" si="103"/>
        <v>0</v>
      </c>
      <c r="CT78" s="102">
        <f t="shared" si="104"/>
        <v>0</v>
      </c>
      <c r="CU78" s="102">
        <f t="shared" si="105"/>
        <v>0</v>
      </c>
      <c r="CV78" s="108">
        <f>Y78*'Coeficientes adicionales'!$N72</f>
        <v>4664</v>
      </c>
      <c r="CW78" s="110">
        <f t="shared" si="106"/>
        <v>0</v>
      </c>
      <c r="CX78" s="103">
        <f>AA78*'Coeficientes adicionales'!$N72</f>
        <v>0</v>
      </c>
      <c r="CY78" s="103">
        <f>AB78*'Coeficientes adicionales'!$N72</f>
        <v>0</v>
      </c>
      <c r="CZ78" s="103">
        <f>AC78*'Coeficientes adicionales'!$N72</f>
        <v>0</v>
      </c>
      <c r="DA78" s="103">
        <f>AD78*'Coeficientes adicionales'!$N72</f>
        <v>0</v>
      </c>
      <c r="DB78" s="103">
        <f>AE78*'Coeficientes adicionales'!$N72</f>
        <v>0</v>
      </c>
      <c r="DC78" s="103">
        <f>AF78*'Coeficientes adicionales'!$N72</f>
        <v>0</v>
      </c>
      <c r="DD78" s="104">
        <f t="shared" si="107"/>
        <v>0</v>
      </c>
      <c r="DE78" s="102">
        <f t="shared" si="108"/>
        <v>0</v>
      </c>
      <c r="DF78" s="102">
        <f t="shared" si="109"/>
        <v>0</v>
      </c>
      <c r="DG78" s="102">
        <f t="shared" si="110"/>
        <v>0</v>
      </c>
      <c r="DH78" s="102">
        <f t="shared" si="111"/>
        <v>0</v>
      </c>
      <c r="DI78" s="102">
        <f t="shared" si="112"/>
        <v>0</v>
      </c>
      <c r="DJ78" s="102">
        <f t="shared" si="113"/>
        <v>0</v>
      </c>
      <c r="DK78" s="108">
        <f>Y78*'Coeficientes adicionales'!$O72</f>
        <v>500579</v>
      </c>
      <c r="DL78" s="110">
        <f t="shared" si="114"/>
        <v>0</v>
      </c>
      <c r="DM78" s="103">
        <f>AA78*'Coeficientes adicionales'!$O72</f>
        <v>0</v>
      </c>
      <c r="DN78" s="103">
        <f>AB78*'Coeficientes adicionales'!$O72</f>
        <v>0</v>
      </c>
      <c r="DO78" s="103">
        <f>AC78*'Coeficientes adicionales'!$O72</f>
        <v>0</v>
      </c>
      <c r="DP78" s="103">
        <f>AD78*'Coeficientes adicionales'!$O72</f>
        <v>0</v>
      </c>
      <c r="DQ78" s="103">
        <f>AE78*'Coeficientes adicionales'!$O72</f>
        <v>0</v>
      </c>
      <c r="DR78" s="103">
        <f>AF78*'Coeficientes adicionales'!$O72</f>
        <v>0</v>
      </c>
      <c r="DS78" s="105">
        <f t="shared" si="115"/>
        <v>0</v>
      </c>
      <c r="DT78" s="102">
        <f t="shared" si="116"/>
        <v>0</v>
      </c>
      <c r="DU78" s="102">
        <f t="shared" si="117"/>
        <v>0</v>
      </c>
      <c r="DV78" s="102">
        <f t="shared" si="118"/>
        <v>0</v>
      </c>
      <c r="DW78" s="102">
        <f t="shared" si="119"/>
        <v>0</v>
      </c>
      <c r="DX78" s="102">
        <f t="shared" si="120"/>
        <v>0</v>
      </c>
      <c r="DY78" s="102">
        <f t="shared" si="121"/>
        <v>0</v>
      </c>
    </row>
    <row r="79" spans="1:129" x14ac:dyDescent="0.55000000000000004">
      <c r="A79" s="59">
        <v>71</v>
      </c>
      <c r="B79" s="142" t="s">
        <v>70</v>
      </c>
      <c r="C79" s="4" t="s">
        <v>169</v>
      </c>
      <c r="D79" s="117">
        <f t="shared" si="84"/>
        <v>548343</v>
      </c>
      <c r="E79" s="118">
        <f>'Matriz Simetrica'!BY80</f>
        <v>548343</v>
      </c>
      <c r="F79" s="118">
        <f>'Matriz Simetrica'!BZ80</f>
        <v>0</v>
      </c>
      <c r="G79" s="118">
        <f>'Matriz Simetrica'!CA80</f>
        <v>0</v>
      </c>
      <c r="H79" s="118">
        <f>'Matriz Simetrica'!CB80</f>
        <v>0</v>
      </c>
      <c r="I79" s="94">
        <f>'Matriz Simetrica'!CC80</f>
        <v>0</v>
      </c>
      <c r="J79" s="94">
        <f>'Matriz Simetrica'!CD80</f>
        <v>0</v>
      </c>
      <c r="K79" s="83">
        <v>548343</v>
      </c>
      <c r="L79" s="62">
        <f>K79*'Coeficientes adicionales'!P73</f>
        <v>212476</v>
      </c>
      <c r="M79" s="276">
        <f>'Coeficientes adicionales'!C73</f>
        <v>0</v>
      </c>
      <c r="N79" s="276">
        <f>'Coeficientes adicionales'!D73</f>
        <v>548343</v>
      </c>
      <c r="O79" s="276">
        <f>'Coeficientes adicionales'!E73</f>
        <v>548343</v>
      </c>
      <c r="P79" s="276">
        <f>'Coeficientes adicionales'!F73</f>
        <v>0</v>
      </c>
      <c r="Q79" s="276">
        <f>'Coeficientes adicionales'!G73</f>
        <v>0</v>
      </c>
      <c r="R79" s="96">
        <f>IFERROR(D79+VLOOKUP(C79,'Componentes demanda final'!$D$9:$K$79,2,0),D79)</f>
        <v>548343</v>
      </c>
      <c r="S79" s="57">
        <f>IFERROR(E79+VLOOKUP($C79,'Componentes demanda final'!$D$9:$K$79,3,0),E79)</f>
        <v>548343</v>
      </c>
      <c r="T79" s="57">
        <f>IFERROR(F79+VLOOKUP($C79,'Componentes demanda final'!$D$9:$K$79,4,0),F79)</f>
        <v>0</v>
      </c>
      <c r="U79" s="57">
        <f>IFERROR(G79+VLOOKUP($C79,'Componentes demanda final'!$D$9:$K$79,5,0),G79)</f>
        <v>0</v>
      </c>
      <c r="V79" s="57">
        <f>IFERROR(H79+VLOOKUP($C79,'Componentes demanda final'!$D$9:$K$79,6,0),H79)</f>
        <v>0</v>
      </c>
      <c r="W79" s="57">
        <f>IFERROR(I79+VLOOKUP($C79,'Componentes demanda final'!$D$9:$K$79,7,0),I79)</f>
        <v>0</v>
      </c>
      <c r="X79" s="57">
        <f>IFERROR(J79+VLOOKUP($C79,'Componentes demanda final'!$D$9:$K$79,8,0),J79)</f>
        <v>0</v>
      </c>
      <c r="Y79" s="100">
        <v>548343</v>
      </c>
      <c r="Z79" s="112">
        <f t="shared" si="65"/>
        <v>0</v>
      </c>
      <c r="AA79" s="120">
        <v>0</v>
      </c>
      <c r="AB79" s="120">
        <v>0</v>
      </c>
      <c r="AC79" s="120">
        <v>0</v>
      </c>
      <c r="AD79" s="120">
        <v>0</v>
      </c>
      <c r="AE79" s="120">
        <v>0</v>
      </c>
      <c r="AF79" s="120">
        <v>0</v>
      </c>
      <c r="AG79" s="121">
        <f t="shared" si="66"/>
        <v>0</v>
      </c>
      <c r="AH79" s="122">
        <f t="shared" si="85"/>
        <v>0</v>
      </c>
      <c r="AI79" s="123">
        <f t="shared" si="67"/>
        <v>0</v>
      </c>
      <c r="AJ79" s="123">
        <f t="shared" si="68"/>
        <v>0</v>
      </c>
      <c r="AK79" s="123">
        <f t="shared" si="69"/>
        <v>0</v>
      </c>
      <c r="AL79" s="123">
        <f t="shared" si="70"/>
        <v>0</v>
      </c>
      <c r="AM79" s="123">
        <f t="shared" si="71"/>
        <v>0</v>
      </c>
      <c r="AN79" s="124">
        <f>+ROUND(Y79*'Coeficientes adicionales'!$P73,1)</f>
        <v>212476</v>
      </c>
      <c r="AO79" s="112">
        <f t="shared" si="72"/>
        <v>0</v>
      </c>
      <c r="AP79" s="120">
        <f>AA79*'Coeficientes adicionales'!$P73</f>
        <v>0</v>
      </c>
      <c r="AQ79" s="120">
        <f>AB79*'Coeficientes adicionales'!$P73</f>
        <v>0</v>
      </c>
      <c r="AR79" s="120">
        <f>AC79*'Coeficientes adicionales'!$P73</f>
        <v>0</v>
      </c>
      <c r="AS79" s="120">
        <f>AD79*'Coeficientes adicionales'!$P73</f>
        <v>0</v>
      </c>
      <c r="AT79" s="120">
        <f>AE79*'Coeficientes adicionales'!$P73</f>
        <v>0</v>
      </c>
      <c r="AU79" s="120">
        <f>AF79*'Coeficientes adicionales'!$P73</f>
        <v>0</v>
      </c>
      <c r="AV79" s="107">
        <f t="shared" si="73"/>
        <v>0</v>
      </c>
      <c r="AW79" s="123">
        <f t="shared" si="86"/>
        <v>0</v>
      </c>
      <c r="AX79" s="123">
        <f t="shared" si="74"/>
        <v>0</v>
      </c>
      <c r="AY79" s="123">
        <f t="shared" si="75"/>
        <v>0</v>
      </c>
      <c r="AZ79" s="123">
        <f t="shared" si="76"/>
        <v>0</v>
      </c>
      <c r="BA79" s="123">
        <f t="shared" si="77"/>
        <v>0</v>
      </c>
      <c r="BB79" s="123">
        <f t="shared" si="78"/>
        <v>0</v>
      </c>
      <c r="BC79" s="124">
        <f>Y79*'Coeficientes adicionales'!$K73</f>
        <v>0</v>
      </c>
      <c r="BD79" s="112">
        <f t="shared" si="87"/>
        <v>0</v>
      </c>
      <c r="BE79" s="120">
        <f>AA79*'Coeficientes adicionales'!$K73</f>
        <v>0</v>
      </c>
      <c r="BF79" s="120">
        <f>AB79*'Coeficientes adicionales'!$K73</f>
        <v>0</v>
      </c>
      <c r="BG79" s="120">
        <f>AC79*'Coeficientes adicionales'!$K73</f>
        <v>0</v>
      </c>
      <c r="BH79" s="120">
        <f>AD79*'Coeficientes adicionales'!$K73</f>
        <v>0</v>
      </c>
      <c r="BI79" s="120">
        <f>AE79*'Coeficientes adicionales'!$K73</f>
        <v>0</v>
      </c>
      <c r="BJ79" s="120">
        <f>AF79*'Coeficientes adicionales'!$K73</f>
        <v>0</v>
      </c>
      <c r="BK79" s="104">
        <f t="shared" si="88"/>
        <v>0</v>
      </c>
      <c r="BL79" s="123">
        <f t="shared" si="89"/>
        <v>0</v>
      </c>
      <c r="BM79" s="123">
        <f t="shared" si="79"/>
        <v>0</v>
      </c>
      <c r="BN79" s="123">
        <f t="shared" si="80"/>
        <v>0</v>
      </c>
      <c r="BO79" s="123">
        <f t="shared" si="81"/>
        <v>0</v>
      </c>
      <c r="BP79" s="123">
        <f t="shared" si="82"/>
        <v>0</v>
      </c>
      <c r="BQ79" s="123">
        <f t="shared" si="83"/>
        <v>0</v>
      </c>
      <c r="BR79" s="124">
        <f>Y79*'Coeficientes adicionales'!$L73</f>
        <v>548343</v>
      </c>
      <c r="BS79" s="112">
        <f t="shared" si="90"/>
        <v>0</v>
      </c>
      <c r="BT79" s="120">
        <f>AA79*'Coeficientes adicionales'!$L73</f>
        <v>0</v>
      </c>
      <c r="BU79" s="120">
        <f>AB79*'Coeficientes adicionales'!$L73</f>
        <v>0</v>
      </c>
      <c r="BV79" s="120">
        <f>AC79*'Coeficientes adicionales'!$L73</f>
        <v>0</v>
      </c>
      <c r="BW79" s="120">
        <f>AD79*'Coeficientes adicionales'!$L73</f>
        <v>0</v>
      </c>
      <c r="BX79" s="120">
        <f>AE79*'Coeficientes adicionales'!$L73</f>
        <v>0</v>
      </c>
      <c r="BY79" s="120">
        <f>AF79*'Coeficientes adicionales'!$L73</f>
        <v>0</v>
      </c>
      <c r="BZ79" s="104">
        <f t="shared" si="91"/>
        <v>0</v>
      </c>
      <c r="CA79" s="123">
        <f t="shared" si="92"/>
        <v>0</v>
      </c>
      <c r="CB79" s="123">
        <f t="shared" si="93"/>
        <v>0</v>
      </c>
      <c r="CC79" s="123">
        <f t="shared" si="94"/>
        <v>0</v>
      </c>
      <c r="CD79" s="123">
        <f t="shared" si="95"/>
        <v>0</v>
      </c>
      <c r="CE79" s="123">
        <f t="shared" si="96"/>
        <v>0</v>
      </c>
      <c r="CF79" s="123">
        <f t="shared" si="97"/>
        <v>0</v>
      </c>
      <c r="CG79" s="124">
        <f>Y79*'Coeficientes adicionales'!$M73</f>
        <v>548343</v>
      </c>
      <c r="CH79" s="112">
        <f t="shared" si="98"/>
        <v>0</v>
      </c>
      <c r="CI79" s="120">
        <f>AA79*'Coeficientes adicionales'!$M73</f>
        <v>0</v>
      </c>
      <c r="CJ79" s="120">
        <f>AB79*'Coeficientes adicionales'!$M73</f>
        <v>0</v>
      </c>
      <c r="CK79" s="120">
        <f>AC79*'Coeficientes adicionales'!$M73</f>
        <v>0</v>
      </c>
      <c r="CL79" s="120">
        <f>AD79*'Coeficientes adicionales'!$M73</f>
        <v>0</v>
      </c>
      <c r="CM79" s="120">
        <f>AE79*'Coeficientes adicionales'!$M73</f>
        <v>0</v>
      </c>
      <c r="CN79" s="120">
        <f>AF79*'Coeficientes adicionales'!$M73</f>
        <v>0</v>
      </c>
      <c r="CO79" s="104">
        <f t="shared" si="99"/>
        <v>0</v>
      </c>
      <c r="CP79" s="123">
        <f t="shared" si="100"/>
        <v>0</v>
      </c>
      <c r="CQ79" s="123">
        <f t="shared" si="101"/>
        <v>0</v>
      </c>
      <c r="CR79" s="123">
        <f t="shared" si="102"/>
        <v>0</v>
      </c>
      <c r="CS79" s="123">
        <f t="shared" si="103"/>
        <v>0</v>
      </c>
      <c r="CT79" s="123">
        <f t="shared" si="104"/>
        <v>0</v>
      </c>
      <c r="CU79" s="123">
        <f t="shared" si="105"/>
        <v>0</v>
      </c>
      <c r="CV79" s="124">
        <f>Y79*'Coeficientes adicionales'!$N73</f>
        <v>0</v>
      </c>
      <c r="CW79" s="112">
        <f t="shared" si="106"/>
        <v>0</v>
      </c>
      <c r="CX79" s="120">
        <f>AA79*'Coeficientes adicionales'!$N73</f>
        <v>0</v>
      </c>
      <c r="CY79" s="120">
        <f>AB79*'Coeficientes adicionales'!$N73</f>
        <v>0</v>
      </c>
      <c r="CZ79" s="120">
        <f>AC79*'Coeficientes adicionales'!$N73</f>
        <v>0</v>
      </c>
      <c r="DA79" s="120">
        <f>AD79*'Coeficientes adicionales'!$N73</f>
        <v>0</v>
      </c>
      <c r="DB79" s="120">
        <f>AE79*'Coeficientes adicionales'!$N73</f>
        <v>0</v>
      </c>
      <c r="DC79" s="120">
        <f>AF79*'Coeficientes adicionales'!$N73</f>
        <v>0</v>
      </c>
      <c r="DD79" s="104">
        <f t="shared" si="107"/>
        <v>0</v>
      </c>
      <c r="DE79" s="123">
        <f t="shared" si="108"/>
        <v>0</v>
      </c>
      <c r="DF79" s="123">
        <f t="shared" si="109"/>
        <v>0</v>
      </c>
      <c r="DG79" s="123">
        <f t="shared" si="110"/>
        <v>0</v>
      </c>
      <c r="DH79" s="123">
        <f t="shared" si="111"/>
        <v>0</v>
      </c>
      <c r="DI79" s="123">
        <f t="shared" si="112"/>
        <v>0</v>
      </c>
      <c r="DJ79" s="123">
        <f t="shared" si="113"/>
        <v>0</v>
      </c>
      <c r="DK79" s="124">
        <f>Y79*'Coeficientes adicionales'!$O73</f>
        <v>0</v>
      </c>
      <c r="DL79" s="112">
        <f t="shared" si="114"/>
        <v>0</v>
      </c>
      <c r="DM79" s="120">
        <f>AA79*'Coeficientes adicionales'!$O73</f>
        <v>0</v>
      </c>
      <c r="DN79" s="120">
        <f>AB79*'Coeficientes adicionales'!$O73</f>
        <v>0</v>
      </c>
      <c r="DO79" s="120">
        <f>AC79*'Coeficientes adicionales'!$O73</f>
        <v>0</v>
      </c>
      <c r="DP79" s="120">
        <f>AD79*'Coeficientes adicionales'!$O73</f>
        <v>0</v>
      </c>
      <c r="DQ79" s="120">
        <f>AE79*'Coeficientes adicionales'!$O73</f>
        <v>0</v>
      </c>
      <c r="DR79" s="120">
        <f>AF79*'Coeficientes adicionales'!$O73</f>
        <v>0</v>
      </c>
      <c r="DS79" s="105">
        <f t="shared" si="115"/>
        <v>0</v>
      </c>
      <c r="DT79" s="123">
        <f t="shared" si="116"/>
        <v>0</v>
      </c>
      <c r="DU79" s="123">
        <f t="shared" si="117"/>
        <v>0</v>
      </c>
      <c r="DV79" s="123">
        <f t="shared" si="118"/>
        <v>0</v>
      </c>
      <c r="DW79" s="123">
        <f t="shared" si="119"/>
        <v>0</v>
      </c>
      <c r="DX79" s="123">
        <f t="shared" si="120"/>
        <v>0</v>
      </c>
      <c r="DY79" s="123">
        <f t="shared" si="121"/>
        <v>0</v>
      </c>
    </row>
    <row r="80" spans="1:129" x14ac:dyDescent="0.55000000000000004">
      <c r="C80" s="125" t="s">
        <v>249</v>
      </c>
      <c r="D80" s="126">
        <f t="shared" ref="D80:Y80" si="122">SUM(D9:D79)</f>
        <v>115224313.99999999</v>
      </c>
      <c r="E80" s="126">
        <f t="shared" si="122"/>
        <v>53479487.000000015</v>
      </c>
      <c r="F80" s="126">
        <f t="shared" si="122"/>
        <v>15829210</v>
      </c>
      <c r="G80" s="126">
        <f t="shared" si="122"/>
        <v>883590</v>
      </c>
      <c r="H80" s="126">
        <f t="shared" si="122"/>
        <v>22224609</v>
      </c>
      <c r="I80" s="126">
        <f t="shared" si="122"/>
        <v>498359.00000000017</v>
      </c>
      <c r="J80" s="126">
        <f t="shared" si="122"/>
        <v>22309058.999999996</v>
      </c>
      <c r="K80" s="127">
        <f t="shared" si="122"/>
        <v>178033336.99999997</v>
      </c>
      <c r="L80" s="126">
        <f t="shared" si="122"/>
        <v>7583476.9999999981</v>
      </c>
      <c r="M80" s="126">
        <f t="shared" si="122"/>
        <v>12788020.239976268</v>
      </c>
      <c r="N80" s="126">
        <f t="shared" si="122"/>
        <v>99955953</v>
      </c>
      <c r="O80" s="126">
        <f t="shared" si="122"/>
        <v>40546443</v>
      </c>
      <c r="P80" s="126">
        <f t="shared" si="122"/>
        <v>1040067</v>
      </c>
      <c r="Q80" s="126">
        <f t="shared" si="122"/>
        <v>58369443</v>
      </c>
      <c r="R80" s="126">
        <f t="shared" si="122"/>
        <v>115224313.99999999</v>
      </c>
      <c r="S80" s="126">
        <f t="shared" si="122"/>
        <v>53479487.000000015</v>
      </c>
      <c r="T80" s="126">
        <f t="shared" si="122"/>
        <v>15829210</v>
      </c>
      <c r="U80" s="126">
        <f t="shared" si="122"/>
        <v>883590</v>
      </c>
      <c r="V80" s="126">
        <f t="shared" si="122"/>
        <v>22224609</v>
      </c>
      <c r="W80" s="126">
        <f t="shared" si="122"/>
        <v>498359.00000000017</v>
      </c>
      <c r="X80" s="126">
        <f t="shared" si="122"/>
        <v>22309058.999999996</v>
      </c>
      <c r="Y80" s="126">
        <f t="shared" si="122"/>
        <v>178033336.99999997</v>
      </c>
      <c r="Z80" s="126">
        <f>SUM(Z9:Z79)</f>
        <v>0</v>
      </c>
      <c r="AA80" s="126">
        <f t="shared" ref="AA80:AF80" si="123">SUM(AA9:AA79)</f>
        <v>0</v>
      </c>
      <c r="AB80" s="126">
        <f t="shared" si="123"/>
        <v>0</v>
      </c>
      <c r="AC80" s="126">
        <f t="shared" si="123"/>
        <v>0</v>
      </c>
      <c r="AD80" s="126">
        <f t="shared" si="123"/>
        <v>0</v>
      </c>
      <c r="AE80" s="126">
        <f t="shared" si="123"/>
        <v>0</v>
      </c>
      <c r="AF80" s="126">
        <f t="shared" si="123"/>
        <v>0</v>
      </c>
      <c r="AG80" s="128">
        <f t="shared" si="66"/>
        <v>0</v>
      </c>
      <c r="AH80" s="128">
        <f t="shared" si="85"/>
        <v>0</v>
      </c>
      <c r="AI80" s="128">
        <f t="shared" si="67"/>
        <v>0</v>
      </c>
      <c r="AJ80" s="128">
        <f t="shared" si="68"/>
        <v>0</v>
      </c>
      <c r="AK80" s="128">
        <f t="shared" si="69"/>
        <v>0</v>
      </c>
      <c r="AL80" s="128">
        <f t="shared" si="70"/>
        <v>0</v>
      </c>
      <c r="AM80" s="128">
        <f t="shared" si="71"/>
        <v>0</v>
      </c>
      <c r="AN80" s="129">
        <f t="shared" ref="AN80:AU80" si="124">SUM(AN9:AN79)</f>
        <v>7583477</v>
      </c>
      <c r="AO80" s="126">
        <f t="shared" si="124"/>
        <v>6.9121597334742546E-11</v>
      </c>
      <c r="AP80" s="126">
        <f t="shared" si="124"/>
        <v>0</v>
      </c>
      <c r="AQ80" s="126">
        <f t="shared" si="124"/>
        <v>0</v>
      </c>
      <c r="AR80" s="126">
        <f t="shared" si="124"/>
        <v>0</v>
      </c>
      <c r="AS80" s="126">
        <f t="shared" si="124"/>
        <v>0</v>
      </c>
      <c r="AT80" s="126">
        <f t="shared" si="124"/>
        <v>0</v>
      </c>
      <c r="AU80" s="126">
        <f t="shared" si="124"/>
        <v>0</v>
      </c>
      <c r="AV80" s="130">
        <f t="shared" si="73"/>
        <v>2.2204460492503131E-14</v>
      </c>
      <c r="AW80" s="128">
        <f t="shared" si="86"/>
        <v>0</v>
      </c>
      <c r="AX80" s="128">
        <f t="shared" si="74"/>
        <v>0</v>
      </c>
      <c r="AY80" s="128">
        <f t="shared" si="75"/>
        <v>0</v>
      </c>
      <c r="AZ80" s="128">
        <f t="shared" si="76"/>
        <v>0</v>
      </c>
      <c r="BA80" s="128">
        <f t="shared" si="77"/>
        <v>0</v>
      </c>
      <c r="BB80" s="128">
        <f t="shared" si="78"/>
        <v>0</v>
      </c>
      <c r="BC80" s="126">
        <f t="shared" ref="BC80:BJ80" si="125">SUM(BC9:BC79)</f>
        <v>12788020.239976265</v>
      </c>
      <c r="BD80" s="126">
        <f t="shared" si="87"/>
        <v>0</v>
      </c>
      <c r="BE80" s="126">
        <f t="shared" si="125"/>
        <v>0</v>
      </c>
      <c r="BF80" s="126">
        <f t="shared" si="125"/>
        <v>0</v>
      </c>
      <c r="BG80" s="126">
        <f t="shared" si="125"/>
        <v>0</v>
      </c>
      <c r="BH80" s="126">
        <f t="shared" si="125"/>
        <v>0</v>
      </c>
      <c r="BI80" s="126">
        <f t="shared" si="125"/>
        <v>0</v>
      </c>
      <c r="BJ80" s="126">
        <f t="shared" si="125"/>
        <v>0</v>
      </c>
      <c r="BK80" s="130">
        <f t="shared" si="88"/>
        <v>-3.3306690738754696E-14</v>
      </c>
      <c r="BL80" s="128">
        <f t="shared" si="89"/>
        <v>0</v>
      </c>
      <c r="BM80" s="128">
        <f t="shared" si="79"/>
        <v>0</v>
      </c>
      <c r="BN80" s="128">
        <f t="shared" si="80"/>
        <v>0</v>
      </c>
      <c r="BO80" s="128">
        <f t="shared" si="81"/>
        <v>0</v>
      </c>
      <c r="BP80" s="128">
        <f t="shared" si="82"/>
        <v>0</v>
      </c>
      <c r="BQ80" s="128">
        <f t="shared" si="83"/>
        <v>0</v>
      </c>
      <c r="BR80" s="129">
        <f t="shared" ref="BR80" si="126">SUM(BR9:BR79)</f>
        <v>99955952.999999985</v>
      </c>
      <c r="BS80" s="126">
        <f t="shared" si="90"/>
        <v>0</v>
      </c>
      <c r="BT80" s="126">
        <f t="shared" ref="BT80:BY80" si="127">SUM(BT9:BT79)</f>
        <v>0</v>
      </c>
      <c r="BU80" s="126">
        <f t="shared" si="127"/>
        <v>0</v>
      </c>
      <c r="BV80" s="126">
        <f t="shared" si="127"/>
        <v>0</v>
      </c>
      <c r="BW80" s="126">
        <f t="shared" si="127"/>
        <v>0</v>
      </c>
      <c r="BX80" s="126">
        <f t="shared" si="127"/>
        <v>0</v>
      </c>
      <c r="BY80" s="126">
        <f t="shared" si="127"/>
        <v>0</v>
      </c>
      <c r="BZ80" s="130">
        <f t="shared" si="91"/>
        <v>-1.1102230246251565E-14</v>
      </c>
      <c r="CA80" s="128">
        <f t="shared" si="92"/>
        <v>0</v>
      </c>
      <c r="CB80" s="128">
        <f t="shared" si="93"/>
        <v>0</v>
      </c>
      <c r="CC80" s="128">
        <f t="shared" si="94"/>
        <v>0</v>
      </c>
      <c r="CD80" s="128">
        <f t="shared" si="95"/>
        <v>0</v>
      </c>
      <c r="CE80" s="128">
        <f t="shared" si="96"/>
        <v>0</v>
      </c>
      <c r="CF80" s="128">
        <f t="shared" si="97"/>
        <v>0</v>
      </c>
      <c r="CG80" s="129">
        <f t="shared" ref="CG80" si="128">SUM(CG9:CG79)</f>
        <v>40546442.999999993</v>
      </c>
      <c r="CH80" s="126">
        <f>CG80-O80</f>
        <v>0</v>
      </c>
      <c r="CI80" s="126">
        <f t="shared" ref="CI80:CN80" si="129">SUM(CI9:CI79)</f>
        <v>0</v>
      </c>
      <c r="CJ80" s="126">
        <f t="shared" si="129"/>
        <v>0</v>
      </c>
      <c r="CK80" s="126">
        <f t="shared" si="129"/>
        <v>0</v>
      </c>
      <c r="CL80" s="126">
        <f t="shared" si="129"/>
        <v>0</v>
      </c>
      <c r="CM80" s="126">
        <f t="shared" si="129"/>
        <v>0</v>
      </c>
      <c r="CN80" s="126">
        <f t="shared" si="129"/>
        <v>0</v>
      </c>
      <c r="CO80" s="130">
        <f t="shared" si="99"/>
        <v>-2.2204460492503131E-14</v>
      </c>
      <c r="CP80" s="128">
        <f t="shared" si="100"/>
        <v>0</v>
      </c>
      <c r="CQ80" s="128">
        <f t="shared" si="101"/>
        <v>0</v>
      </c>
      <c r="CR80" s="128">
        <f t="shared" si="102"/>
        <v>0</v>
      </c>
      <c r="CS80" s="128">
        <f t="shared" si="103"/>
        <v>0</v>
      </c>
      <c r="CT80" s="128">
        <f t="shared" si="104"/>
        <v>0</v>
      </c>
      <c r="CU80" s="128">
        <f t="shared" si="105"/>
        <v>0</v>
      </c>
      <c r="CV80" s="129">
        <f t="shared" ref="CV80" si="130">SUM(CV9:CV79)</f>
        <v>1040066.9999999997</v>
      </c>
      <c r="CW80" s="126">
        <f t="shared" si="106"/>
        <v>0</v>
      </c>
      <c r="CX80" s="126">
        <f t="shared" ref="CX80:DC80" si="131">SUM(CX9:CX79)</f>
        <v>0</v>
      </c>
      <c r="CY80" s="126">
        <f t="shared" si="131"/>
        <v>0</v>
      </c>
      <c r="CZ80" s="126">
        <f t="shared" si="131"/>
        <v>0</v>
      </c>
      <c r="DA80" s="126">
        <f t="shared" si="131"/>
        <v>0</v>
      </c>
      <c r="DB80" s="126">
        <f t="shared" si="131"/>
        <v>0</v>
      </c>
      <c r="DC80" s="126">
        <f t="shared" si="131"/>
        <v>0</v>
      </c>
      <c r="DD80" s="130">
        <f t="shared" si="107"/>
        <v>-3.3306690738754696E-14</v>
      </c>
      <c r="DE80" s="128">
        <f t="shared" si="108"/>
        <v>0</v>
      </c>
      <c r="DF80" s="128">
        <f t="shared" si="109"/>
        <v>0</v>
      </c>
      <c r="DG80" s="128">
        <f t="shared" si="110"/>
        <v>0</v>
      </c>
      <c r="DH80" s="128">
        <f t="shared" si="111"/>
        <v>0</v>
      </c>
      <c r="DI80" s="128">
        <f t="shared" si="112"/>
        <v>0</v>
      </c>
      <c r="DJ80" s="128">
        <f t="shared" si="113"/>
        <v>0</v>
      </c>
      <c r="DK80" s="129">
        <f t="shared" ref="DK80" si="132">SUM(DK9:DK79)</f>
        <v>58369442.999999985</v>
      </c>
      <c r="DL80" s="126">
        <f t="shared" si="114"/>
        <v>0</v>
      </c>
      <c r="DM80" s="126">
        <f t="shared" ref="DM80:DR80" si="133">SUM(DM9:DM79)</f>
        <v>0</v>
      </c>
      <c r="DN80" s="126">
        <f t="shared" si="133"/>
        <v>0</v>
      </c>
      <c r="DO80" s="126">
        <f t="shared" si="133"/>
        <v>0</v>
      </c>
      <c r="DP80" s="126">
        <f t="shared" si="133"/>
        <v>0</v>
      </c>
      <c r="DQ80" s="126">
        <f t="shared" si="133"/>
        <v>0</v>
      </c>
      <c r="DR80" s="126">
        <f t="shared" si="133"/>
        <v>0</v>
      </c>
      <c r="DS80" s="130">
        <f t="shared" si="115"/>
        <v>-2.2204460492503131E-14</v>
      </c>
      <c r="DT80" s="128">
        <f t="shared" si="116"/>
        <v>0</v>
      </c>
      <c r="DU80" s="128">
        <f t="shared" si="117"/>
        <v>0</v>
      </c>
      <c r="DV80" s="128">
        <f t="shared" si="118"/>
        <v>0</v>
      </c>
      <c r="DW80" s="128">
        <f t="shared" si="119"/>
        <v>0</v>
      </c>
      <c r="DX80" s="128">
        <f t="shared" si="120"/>
        <v>0</v>
      </c>
      <c r="DY80" s="128">
        <f t="shared" si="121"/>
        <v>0</v>
      </c>
    </row>
    <row r="81" spans="3:32" ht="14.7" thickBot="1" x14ac:dyDescent="0.6"/>
    <row r="82" spans="3:32" ht="14.7" thickBot="1" x14ac:dyDescent="0.6">
      <c r="R82" s="147">
        <f>+R80-D80</f>
        <v>0</v>
      </c>
      <c r="S82" s="53"/>
      <c r="T82" s="53"/>
      <c r="U82" s="53"/>
      <c r="V82" s="53"/>
      <c r="W82" s="53"/>
      <c r="X82" s="53"/>
      <c r="Y82" s="63">
        <f>+Z80/K80</f>
        <v>0</v>
      </c>
      <c r="Z82" s="64" t="str">
        <f>IFERROR(+(Z80/R82),"")</f>
        <v/>
      </c>
      <c r="AA82" s="101"/>
      <c r="AB82" s="101"/>
      <c r="AC82" s="101"/>
      <c r="AD82" s="101"/>
      <c r="AE82" s="101"/>
      <c r="AF82" s="101"/>
    </row>
    <row r="84" spans="3:32" ht="29.25" customHeight="1" x14ac:dyDescent="0.55000000000000004">
      <c r="C84" s="90" t="s">
        <v>103</v>
      </c>
      <c r="D84" s="91"/>
      <c r="E84" s="91"/>
      <c r="F84" s="91"/>
      <c r="G84" s="91"/>
      <c r="H84" s="91"/>
      <c r="R84" s="91" t="s">
        <v>264</v>
      </c>
      <c r="S84" s="91"/>
      <c r="T84" s="91"/>
      <c r="U84" s="91"/>
      <c r="V84" s="91"/>
      <c r="W84" s="91"/>
      <c r="X84" s="91"/>
    </row>
    <row r="85" spans="3:32" ht="28.8" x14ac:dyDescent="0.55000000000000004">
      <c r="C85" s="92"/>
      <c r="D85" s="92"/>
      <c r="E85" s="92"/>
      <c r="F85" s="92"/>
      <c r="G85" s="92"/>
      <c r="H85" s="92"/>
      <c r="R85" s="92"/>
      <c r="S85" s="92"/>
      <c r="T85" s="92"/>
      <c r="U85" s="92"/>
      <c r="V85" s="92"/>
      <c r="W85" s="92"/>
      <c r="X85" s="92"/>
      <c r="Z85" s="65" t="s">
        <v>250</v>
      </c>
      <c r="AA85" s="65"/>
      <c r="AB85" s="65"/>
      <c r="AC85" s="65"/>
      <c r="AD85" s="65"/>
      <c r="AE85" s="65"/>
      <c r="AF85" s="65"/>
    </row>
  </sheetData>
  <sheetProtection password="ABA3" sheet="1" objects="1" scenarios="1"/>
  <mergeCells count="154">
    <mergeCell ref="D2:J2"/>
    <mergeCell ref="D5:F5"/>
    <mergeCell ref="B7:B8"/>
    <mergeCell ref="AN7:AN8"/>
    <mergeCell ref="AO7:AO8"/>
    <mergeCell ref="L7:L8"/>
    <mergeCell ref="AH7:AH8"/>
    <mergeCell ref="AI7:AI8"/>
    <mergeCell ref="AF7:AF8"/>
    <mergeCell ref="Z6:AF6"/>
    <mergeCell ref="AA7:AA8"/>
    <mergeCell ref="AB7:AB8"/>
    <mergeCell ref="AC7:AC8"/>
    <mergeCell ref="AD7:AD8"/>
    <mergeCell ref="AE7:AE8"/>
    <mergeCell ref="AG6:AM6"/>
    <mergeCell ref="R6:X6"/>
    <mergeCell ref="S7:S8"/>
    <mergeCell ref="T7:T8"/>
    <mergeCell ref="U7:U8"/>
    <mergeCell ref="V7:V8"/>
    <mergeCell ref="AG7:AG8"/>
    <mergeCell ref="D6:Q6"/>
    <mergeCell ref="AM7:AM8"/>
    <mergeCell ref="A7:A8"/>
    <mergeCell ref="C7:C8"/>
    <mergeCell ref="D7:D8"/>
    <mergeCell ref="E7:E8"/>
    <mergeCell ref="J7:J8"/>
    <mergeCell ref="G7:G8"/>
    <mergeCell ref="F7:F8"/>
    <mergeCell ref="H7:H8"/>
    <mergeCell ref="Z7:Z8"/>
    <mergeCell ref="I7:I8"/>
    <mergeCell ref="W7:W8"/>
    <mergeCell ref="X7:X8"/>
    <mergeCell ref="K7:K8"/>
    <mergeCell ref="R7:R8"/>
    <mergeCell ref="Y7:Y8"/>
    <mergeCell ref="BR7:BR8"/>
    <mergeCell ref="BS7:BS8"/>
    <mergeCell ref="BT7:BT8"/>
    <mergeCell ref="BU7:BU8"/>
    <mergeCell ref="BV7:BV8"/>
    <mergeCell ref="BW7:BW8"/>
    <mergeCell ref="BX7:BX8"/>
    <mergeCell ref="BQ7:BQ8"/>
    <mergeCell ref="M7:M8"/>
    <mergeCell ref="N7:N8"/>
    <mergeCell ref="O7:O8"/>
    <mergeCell ref="P7:P8"/>
    <mergeCell ref="Q7:Q8"/>
    <mergeCell ref="BA7:BA8"/>
    <mergeCell ref="AP7:AP8"/>
    <mergeCell ref="AQ7:AQ8"/>
    <mergeCell ref="AR7:AR8"/>
    <mergeCell ref="AS7:AS8"/>
    <mergeCell ref="AT7:AT8"/>
    <mergeCell ref="AU7:AU8"/>
    <mergeCell ref="AV7:AV8"/>
    <mergeCell ref="AJ7:AJ8"/>
    <mergeCell ref="AK7:AK8"/>
    <mergeCell ref="AL7:AL8"/>
    <mergeCell ref="BD6:BJ6"/>
    <mergeCell ref="BK6:BQ6"/>
    <mergeCell ref="BC7:BC8"/>
    <mergeCell ref="BD7:BD8"/>
    <mergeCell ref="BE7:BE8"/>
    <mergeCell ref="BF7:BF8"/>
    <mergeCell ref="BG7:BG8"/>
    <mergeCell ref="BH7:BH8"/>
    <mergeCell ref="BI7:BI8"/>
    <mergeCell ref="BJ7:BJ8"/>
    <mergeCell ref="BY7:BY8"/>
    <mergeCell ref="BZ7:BZ8"/>
    <mergeCell ref="CA7:CA8"/>
    <mergeCell ref="CB7:CB8"/>
    <mergeCell ref="CC7:CC8"/>
    <mergeCell ref="Y5:AM5"/>
    <mergeCell ref="AN5:BB5"/>
    <mergeCell ref="BC5:BQ5"/>
    <mergeCell ref="BR5:CF5"/>
    <mergeCell ref="BS6:BY6"/>
    <mergeCell ref="BZ6:CF6"/>
    <mergeCell ref="BK7:BK8"/>
    <mergeCell ref="BL7:BL8"/>
    <mergeCell ref="BM7:BM8"/>
    <mergeCell ref="BN7:BN8"/>
    <mergeCell ref="BO7:BO8"/>
    <mergeCell ref="BP7:BP8"/>
    <mergeCell ref="BB7:BB8"/>
    <mergeCell ref="AV6:BB6"/>
    <mergeCell ref="AO6:AU6"/>
    <mergeCell ref="AW7:AW8"/>
    <mergeCell ref="AX7:AX8"/>
    <mergeCell ref="AY7:AY8"/>
    <mergeCell ref="AZ7:AZ8"/>
    <mergeCell ref="CG5:CU5"/>
    <mergeCell ref="CH6:CN6"/>
    <mergeCell ref="CO6:CU6"/>
    <mergeCell ref="CG7:CG8"/>
    <mergeCell ref="CH7:CH8"/>
    <mergeCell ref="CI7:CI8"/>
    <mergeCell ref="CJ7:CJ8"/>
    <mergeCell ref="CK7:CK8"/>
    <mergeCell ref="CL7:CL8"/>
    <mergeCell ref="CM7:CM8"/>
    <mergeCell ref="CN7:CN8"/>
    <mergeCell ref="CO7:CO8"/>
    <mergeCell ref="CP7:CP8"/>
    <mergeCell ref="DF7:DF8"/>
    <mergeCell ref="DG7:DG8"/>
    <mergeCell ref="DH7:DH8"/>
    <mergeCell ref="CQ7:CQ8"/>
    <mergeCell ref="CR7:CR8"/>
    <mergeCell ref="CS7:CS8"/>
    <mergeCell ref="CT7:CT8"/>
    <mergeCell ref="CU7:CU8"/>
    <mergeCell ref="CD7:CD8"/>
    <mergeCell ref="CE7:CE8"/>
    <mergeCell ref="CF7:CF8"/>
    <mergeCell ref="CW7:CW8"/>
    <mergeCell ref="CX7:CX8"/>
    <mergeCell ref="CY7:CY8"/>
    <mergeCell ref="CZ7:CZ8"/>
    <mergeCell ref="DA7:DA8"/>
    <mergeCell ref="DB7:DB8"/>
    <mergeCell ref="DC7:DC8"/>
    <mergeCell ref="DD7:DD8"/>
    <mergeCell ref="DE7:DE8"/>
    <mergeCell ref="DV7:DV8"/>
    <mergeCell ref="DW7:DW8"/>
    <mergeCell ref="DX7:DX8"/>
    <mergeCell ref="DY7:DY8"/>
    <mergeCell ref="DI7:DI8"/>
    <mergeCell ref="DJ7:DJ8"/>
    <mergeCell ref="DK5:DY5"/>
    <mergeCell ref="DL6:DR6"/>
    <mergeCell ref="DS6:DY6"/>
    <mergeCell ref="DK7:DK8"/>
    <mergeCell ref="DL7:DL8"/>
    <mergeCell ref="DM7:DM8"/>
    <mergeCell ref="DN7:DN8"/>
    <mergeCell ref="DO7:DO8"/>
    <mergeCell ref="DP7:DP8"/>
    <mergeCell ref="DQ7:DQ8"/>
    <mergeCell ref="DR7:DR8"/>
    <mergeCell ref="DS7:DS8"/>
    <mergeCell ref="DT7:DT8"/>
    <mergeCell ref="DU7:DU8"/>
    <mergeCell ref="CV5:DJ5"/>
    <mergeCell ref="CW6:DC6"/>
    <mergeCell ref="DD6:DJ6"/>
    <mergeCell ref="CV7:CV8"/>
  </mergeCells>
  <conditionalFormatting sqref="C9">
    <cfRule type="expression" dxfId="2" priority="6">
      <formula>D9&lt;&gt;R9</formula>
    </cfRule>
  </conditionalFormatting>
  <conditionalFormatting sqref="C10">
    <cfRule type="expression" dxfId="1" priority="2">
      <formula>D10&lt;&gt;R10</formula>
    </cfRule>
  </conditionalFormatting>
  <conditionalFormatting sqref="C11:C79">
    <cfRule type="expression" dxfId="0" priority="1">
      <formula>D11&lt;&gt;R11</formula>
    </cfRule>
  </conditionalFormatting>
  <dataValidations count="1">
    <dataValidation type="list" allowBlank="1" showInputMessage="1" showErrorMessage="1" sqref="C4" xr:uid="{00000000-0002-0000-1300-000000000000}">
      <formula1>$C$9:$C$79</formula1>
    </dataValidation>
  </dataValidations>
  <hyperlinks>
    <hyperlink ref="C3" location="INDICE!A1" display="MENÚ PRINCIPAL" xr:uid="{00000000-0004-0000-1300-000000000000}"/>
  </hyperlinks>
  <pageMargins left="0.7" right="0.7" top="0.75" bottom="0.75" header="0.3" footer="0.3"/>
  <pageSetup paperSize="9" orientation="portrait" verticalDpi="599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INDICE</vt:lpstr>
      <vt:lpstr>Componente Nacional</vt:lpstr>
      <vt:lpstr>Componente Importado</vt:lpstr>
      <vt:lpstr>Matriz Simetrica</vt:lpstr>
      <vt:lpstr>Matriz Coeficientes Tecnicos</vt:lpstr>
      <vt:lpstr>Encadenamientos Directos</vt:lpstr>
      <vt:lpstr>Manufactureros Destino Intermed</vt:lpstr>
      <vt:lpstr>No Manufactureros Destino Final</vt:lpstr>
      <vt:lpstr>No Manufactureros Destino Inter</vt:lpstr>
      <vt:lpstr>Manufactureros Destino Final</vt:lpstr>
      <vt:lpstr>Matriz Inversa</vt:lpstr>
      <vt:lpstr>Encadenamientos totales</vt:lpstr>
      <vt:lpstr>Sectores Clave</vt:lpstr>
      <vt:lpstr>Sectores Motor</vt:lpstr>
      <vt:lpstr>Sectores Base</vt:lpstr>
      <vt:lpstr>Sectores Isla</vt:lpstr>
      <vt:lpstr>Componentes demanda final</vt:lpstr>
      <vt:lpstr>Datos Simulación Dinámica</vt:lpstr>
      <vt:lpstr>Coeficientes adicionales</vt:lpstr>
      <vt:lpstr>Datos Simulación Dinámica Int</vt:lpstr>
    </vt:vector>
  </TitlesOfParts>
  <Company>Banco Central del Ecuador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eycardenas</dc:creator>
  <cp:lastModifiedBy>Pablo EC</cp:lastModifiedBy>
  <dcterms:created xsi:type="dcterms:W3CDTF">2015-05-14T16:48:15Z</dcterms:created>
  <dcterms:modified xsi:type="dcterms:W3CDTF">2020-05-17T17:54:51Z</dcterms:modified>
</cp:coreProperties>
</file>